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angelika_hagen-breaux_dfw_wa_gov/Documents/Documents/Calibration/2014NewBasePeriod/Inputs/Round7/"/>
    </mc:Choice>
  </mc:AlternateContent>
  <xr:revisionPtr revIDLastSave="2" documentId="13_ncr:1_{C64ABDE3-B19E-4E3B-B531-4B2BDF89A00D}" xr6:coauthVersionLast="47" xr6:coauthVersionMax="47" xr10:uidLastSave="{AEEB13DA-6403-41E9-B39A-9C237F4C8EF1}"/>
  <bookViews>
    <workbookView xWindow="-108" yWindow="-108" windowWidth="20376" windowHeight="12216" activeTab="2" xr2:uid="{AE2F315C-96A4-4A2B-9BE7-0054DB09E1A2}"/>
  </bookViews>
  <sheets>
    <sheet name="Notes" sheetId="1" r:id="rId1"/>
    <sheet name="Definitions" sheetId="2" r:id="rId2"/>
    <sheet name="CalibrationInput" sheetId="10" r:id="rId3"/>
    <sheet name="AbundancePivot" sheetId="17" r:id="rId4"/>
    <sheet name="LookUpFlags" sheetId="19" r:id="rId5"/>
    <sheet name="Valid TRS" sheetId="3" r:id="rId6"/>
    <sheet name="Tulalip" sheetId="4" r:id="rId7"/>
    <sheet name="HC" sheetId="11" r:id="rId8"/>
    <sheet name="Green" sheetId="6" r:id="rId9"/>
    <sheet name="Deschutes" sheetId="15" r:id="rId10"/>
    <sheet name="Coulter" sheetId="14" r:id="rId11"/>
    <sheet name="Minter" sheetId="13" r:id="rId12"/>
    <sheet name="Gorst" sheetId="12" r:id="rId13"/>
  </sheets>
  <externalReferences>
    <externalReference r:id="rId14"/>
  </externalReferences>
  <definedNames>
    <definedName name="_xlnm._FilterDatabase" localSheetId="8" hidden="1">Green!$A$25:$F$130</definedName>
    <definedName name="_xlnm._FilterDatabase" localSheetId="7" hidden="1">HC!$A$2:$G$191</definedName>
    <definedName name="_xlnm._FilterDatabase" localSheetId="5" hidden="1">'Valid TRS'!$A$3:$M$2355</definedName>
  </definedNames>
  <calcPr calcId="191029"/>
  <pivotCaches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0" l="1"/>
  <c r="K7" i="10"/>
  <c r="K14" i="10"/>
  <c r="K17" i="10"/>
  <c r="K20" i="10"/>
  <c r="K35" i="10"/>
  <c r="K36" i="10"/>
  <c r="K37" i="10"/>
  <c r="K41" i="10"/>
  <c r="K3" i="10"/>
  <c r="A214" i="3" l="1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M8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A1103" i="3"/>
  <c r="B1103" i="3"/>
  <c r="C1103" i="3"/>
  <c r="D1103" i="3"/>
  <c r="A1108" i="3"/>
  <c r="B1108" i="3"/>
  <c r="C1108" i="3"/>
  <c r="D1108" i="3"/>
  <c r="A1113" i="3"/>
  <c r="B1113" i="3"/>
  <c r="C1113" i="3"/>
  <c r="D1113" i="3"/>
  <c r="A1104" i="3"/>
  <c r="B1104" i="3"/>
  <c r="C1104" i="3"/>
  <c r="D1104" i="3"/>
  <c r="A1109" i="3"/>
  <c r="B1109" i="3"/>
  <c r="C1109" i="3"/>
  <c r="D1109" i="3"/>
  <c r="A1114" i="3"/>
  <c r="B1114" i="3"/>
  <c r="C1114" i="3"/>
  <c r="D1114" i="3"/>
  <c r="A1105" i="3"/>
  <c r="B1105" i="3"/>
  <c r="C1105" i="3"/>
  <c r="D1105" i="3"/>
  <c r="A1110" i="3"/>
  <c r="B1110" i="3"/>
  <c r="C1110" i="3"/>
  <c r="D1110" i="3"/>
  <c r="A1115" i="3"/>
  <c r="B1115" i="3"/>
  <c r="C1115" i="3"/>
  <c r="D1115" i="3"/>
  <c r="A1106" i="3"/>
  <c r="B1106" i="3"/>
  <c r="C1106" i="3"/>
  <c r="D1106" i="3"/>
  <c r="L1106" i="3"/>
  <c r="A1111" i="3"/>
  <c r="B1111" i="3"/>
  <c r="C1111" i="3"/>
  <c r="D1111" i="3"/>
  <c r="L1111" i="3"/>
  <c r="A1116" i="3"/>
  <c r="B1116" i="3"/>
  <c r="C1116" i="3"/>
  <c r="D1116" i="3"/>
  <c r="L1116" i="3"/>
  <c r="A1088" i="3"/>
  <c r="B1088" i="3"/>
  <c r="C1088" i="3"/>
  <c r="D1088" i="3"/>
  <c r="A1093" i="3"/>
  <c r="B1093" i="3"/>
  <c r="C1093" i="3"/>
  <c r="D1093" i="3"/>
  <c r="A1098" i="3"/>
  <c r="B1098" i="3"/>
  <c r="C1098" i="3"/>
  <c r="D1098" i="3"/>
  <c r="A1089" i="3"/>
  <c r="B1089" i="3"/>
  <c r="C1089" i="3"/>
  <c r="D1089" i="3"/>
  <c r="A1094" i="3"/>
  <c r="B1094" i="3"/>
  <c r="C1094" i="3"/>
  <c r="D1094" i="3"/>
  <c r="A1099" i="3"/>
  <c r="B1099" i="3"/>
  <c r="C1099" i="3"/>
  <c r="D1099" i="3"/>
  <c r="A1090" i="3"/>
  <c r="B1090" i="3"/>
  <c r="C1090" i="3"/>
  <c r="D1090" i="3"/>
  <c r="A1095" i="3"/>
  <c r="B1095" i="3"/>
  <c r="C1095" i="3"/>
  <c r="D1095" i="3"/>
  <c r="A1100" i="3"/>
  <c r="B1100" i="3"/>
  <c r="C1100" i="3"/>
  <c r="D1100" i="3"/>
  <c r="A1091" i="3"/>
  <c r="B1091" i="3"/>
  <c r="C1091" i="3"/>
  <c r="D1091" i="3"/>
  <c r="L1091" i="3"/>
  <c r="A1096" i="3"/>
  <c r="B1096" i="3"/>
  <c r="C1096" i="3"/>
  <c r="D1096" i="3"/>
  <c r="L1096" i="3"/>
  <c r="A1101" i="3"/>
  <c r="B1101" i="3"/>
  <c r="C1101" i="3"/>
  <c r="D1101" i="3"/>
  <c r="L1101" i="3"/>
  <c r="A1073" i="3"/>
  <c r="B1073" i="3"/>
  <c r="C1073" i="3"/>
  <c r="D1073" i="3"/>
  <c r="A1078" i="3"/>
  <c r="B1078" i="3"/>
  <c r="C1078" i="3"/>
  <c r="D1078" i="3"/>
  <c r="A1083" i="3"/>
  <c r="B1083" i="3"/>
  <c r="C1083" i="3"/>
  <c r="D1083" i="3"/>
  <c r="A1074" i="3"/>
  <c r="B1074" i="3"/>
  <c r="C1074" i="3"/>
  <c r="D1074" i="3"/>
  <c r="A1079" i="3"/>
  <c r="B1079" i="3"/>
  <c r="C1079" i="3"/>
  <c r="D1079" i="3"/>
  <c r="A1084" i="3"/>
  <c r="B1084" i="3"/>
  <c r="C1084" i="3"/>
  <c r="D1084" i="3"/>
  <c r="A1075" i="3"/>
  <c r="B1075" i="3"/>
  <c r="C1075" i="3"/>
  <c r="D1075" i="3"/>
  <c r="A1080" i="3"/>
  <c r="B1080" i="3"/>
  <c r="C1080" i="3"/>
  <c r="D1080" i="3"/>
  <c r="A1085" i="3"/>
  <c r="B1085" i="3"/>
  <c r="C1085" i="3"/>
  <c r="D1085" i="3"/>
  <c r="A1076" i="3"/>
  <c r="B1076" i="3"/>
  <c r="C1076" i="3"/>
  <c r="D1076" i="3"/>
  <c r="L1076" i="3"/>
  <c r="A1081" i="3"/>
  <c r="B1081" i="3"/>
  <c r="C1081" i="3"/>
  <c r="D1081" i="3"/>
  <c r="L1081" i="3"/>
  <c r="A1086" i="3"/>
  <c r="B1086" i="3"/>
  <c r="C1086" i="3"/>
  <c r="D1086" i="3"/>
  <c r="L1086" i="3"/>
  <c r="A1058" i="3"/>
  <c r="B1058" i="3"/>
  <c r="C1058" i="3"/>
  <c r="D1058" i="3"/>
  <c r="A1063" i="3"/>
  <c r="B1063" i="3"/>
  <c r="C1063" i="3"/>
  <c r="D1063" i="3"/>
  <c r="A1068" i="3"/>
  <c r="B1068" i="3"/>
  <c r="C1068" i="3"/>
  <c r="D1068" i="3"/>
  <c r="A1059" i="3"/>
  <c r="B1059" i="3"/>
  <c r="C1059" i="3"/>
  <c r="D1059" i="3"/>
  <c r="A1064" i="3"/>
  <c r="B1064" i="3"/>
  <c r="C1064" i="3"/>
  <c r="D1064" i="3"/>
  <c r="A1069" i="3"/>
  <c r="B1069" i="3"/>
  <c r="C1069" i="3"/>
  <c r="D1069" i="3"/>
  <c r="A1060" i="3"/>
  <c r="B1060" i="3"/>
  <c r="C1060" i="3"/>
  <c r="D1060" i="3"/>
  <c r="A1065" i="3"/>
  <c r="B1065" i="3"/>
  <c r="C1065" i="3"/>
  <c r="D1065" i="3"/>
  <c r="A1070" i="3"/>
  <c r="B1070" i="3"/>
  <c r="C1070" i="3"/>
  <c r="D1070" i="3"/>
  <c r="A1061" i="3"/>
  <c r="B1061" i="3"/>
  <c r="C1061" i="3"/>
  <c r="D1061" i="3"/>
  <c r="L1061" i="3"/>
  <c r="A1066" i="3"/>
  <c r="B1066" i="3"/>
  <c r="C1066" i="3"/>
  <c r="D1066" i="3"/>
  <c r="L1066" i="3"/>
  <c r="A1071" i="3"/>
  <c r="B1071" i="3"/>
  <c r="C1071" i="3"/>
  <c r="D1071" i="3"/>
  <c r="L1071" i="3"/>
  <c r="A1043" i="3"/>
  <c r="B1043" i="3"/>
  <c r="C1043" i="3"/>
  <c r="D1043" i="3"/>
  <c r="A1048" i="3"/>
  <c r="B1048" i="3"/>
  <c r="C1048" i="3"/>
  <c r="D1048" i="3"/>
  <c r="A1053" i="3"/>
  <c r="B1053" i="3"/>
  <c r="C1053" i="3"/>
  <c r="D1053" i="3"/>
  <c r="A1044" i="3"/>
  <c r="B1044" i="3"/>
  <c r="C1044" i="3"/>
  <c r="D1044" i="3"/>
  <c r="A1049" i="3"/>
  <c r="B1049" i="3"/>
  <c r="C1049" i="3"/>
  <c r="D1049" i="3"/>
  <c r="A1054" i="3"/>
  <c r="B1054" i="3"/>
  <c r="C1054" i="3"/>
  <c r="D1054" i="3"/>
  <c r="A1045" i="3"/>
  <c r="B1045" i="3"/>
  <c r="C1045" i="3"/>
  <c r="D1045" i="3"/>
  <c r="A1050" i="3"/>
  <c r="B1050" i="3"/>
  <c r="C1050" i="3"/>
  <c r="D1050" i="3"/>
  <c r="A1055" i="3"/>
  <c r="B1055" i="3"/>
  <c r="C1055" i="3"/>
  <c r="D1055" i="3"/>
  <c r="A1046" i="3"/>
  <c r="B1046" i="3"/>
  <c r="C1046" i="3"/>
  <c r="D1046" i="3"/>
  <c r="L1046" i="3"/>
  <c r="A1051" i="3"/>
  <c r="B1051" i="3"/>
  <c r="C1051" i="3"/>
  <c r="D1051" i="3"/>
  <c r="L1051" i="3"/>
  <c r="A1056" i="3"/>
  <c r="B1056" i="3"/>
  <c r="C1056" i="3"/>
  <c r="D1056" i="3"/>
  <c r="L1056" i="3"/>
  <c r="A1028" i="3"/>
  <c r="B1028" i="3"/>
  <c r="C1028" i="3"/>
  <c r="D1028" i="3"/>
  <c r="A1033" i="3"/>
  <c r="B1033" i="3"/>
  <c r="C1033" i="3"/>
  <c r="D1033" i="3"/>
  <c r="A1038" i="3"/>
  <c r="B1038" i="3"/>
  <c r="C1038" i="3"/>
  <c r="D1038" i="3"/>
  <c r="A1029" i="3"/>
  <c r="B1029" i="3"/>
  <c r="C1029" i="3"/>
  <c r="D1029" i="3"/>
  <c r="A1034" i="3"/>
  <c r="B1034" i="3"/>
  <c r="C1034" i="3"/>
  <c r="D1034" i="3"/>
  <c r="A1039" i="3"/>
  <c r="B1039" i="3"/>
  <c r="C1039" i="3"/>
  <c r="D1039" i="3"/>
  <c r="A1030" i="3"/>
  <c r="B1030" i="3"/>
  <c r="C1030" i="3"/>
  <c r="D1030" i="3"/>
  <c r="A1035" i="3"/>
  <c r="B1035" i="3"/>
  <c r="C1035" i="3"/>
  <c r="D1035" i="3"/>
  <c r="A1040" i="3"/>
  <c r="B1040" i="3"/>
  <c r="C1040" i="3"/>
  <c r="D1040" i="3"/>
  <c r="A1031" i="3"/>
  <c r="B1031" i="3"/>
  <c r="C1031" i="3"/>
  <c r="D1031" i="3"/>
  <c r="L1031" i="3"/>
  <c r="A1036" i="3"/>
  <c r="B1036" i="3"/>
  <c r="C1036" i="3"/>
  <c r="D1036" i="3"/>
  <c r="L1036" i="3"/>
  <c r="A1041" i="3"/>
  <c r="B1041" i="3"/>
  <c r="C1041" i="3"/>
  <c r="D1041" i="3"/>
  <c r="L1041" i="3"/>
  <c r="A1013" i="3"/>
  <c r="B1013" i="3"/>
  <c r="C1013" i="3"/>
  <c r="D1013" i="3"/>
  <c r="A1018" i="3"/>
  <c r="B1018" i="3"/>
  <c r="C1018" i="3"/>
  <c r="D1018" i="3"/>
  <c r="A1023" i="3"/>
  <c r="B1023" i="3"/>
  <c r="C1023" i="3"/>
  <c r="D1023" i="3"/>
  <c r="A1014" i="3"/>
  <c r="B1014" i="3"/>
  <c r="C1014" i="3"/>
  <c r="D1014" i="3"/>
  <c r="A1019" i="3"/>
  <c r="B1019" i="3"/>
  <c r="C1019" i="3"/>
  <c r="D1019" i="3"/>
  <c r="A1024" i="3"/>
  <c r="B1024" i="3"/>
  <c r="C1024" i="3"/>
  <c r="D1024" i="3"/>
  <c r="A1015" i="3"/>
  <c r="B1015" i="3"/>
  <c r="C1015" i="3"/>
  <c r="D1015" i="3"/>
  <c r="A1020" i="3"/>
  <c r="B1020" i="3"/>
  <c r="C1020" i="3"/>
  <c r="D1020" i="3"/>
  <c r="A1025" i="3"/>
  <c r="B1025" i="3"/>
  <c r="C1025" i="3"/>
  <c r="D1025" i="3"/>
  <c r="A1016" i="3"/>
  <c r="B1016" i="3"/>
  <c r="C1016" i="3"/>
  <c r="D1016" i="3"/>
  <c r="L1016" i="3"/>
  <c r="A1021" i="3"/>
  <c r="B1021" i="3"/>
  <c r="C1021" i="3"/>
  <c r="D1021" i="3"/>
  <c r="L1021" i="3"/>
  <c r="A1026" i="3"/>
  <c r="B1026" i="3"/>
  <c r="C1026" i="3"/>
  <c r="D1026" i="3"/>
  <c r="L1026" i="3"/>
  <c r="A1208" i="3"/>
  <c r="B1208" i="3"/>
  <c r="C1208" i="3"/>
  <c r="D1208" i="3"/>
  <c r="A1213" i="3"/>
  <c r="B1213" i="3"/>
  <c r="C1213" i="3"/>
  <c r="D1213" i="3"/>
  <c r="A1218" i="3"/>
  <c r="B1218" i="3"/>
  <c r="C1218" i="3"/>
  <c r="D1218" i="3"/>
  <c r="A1209" i="3"/>
  <c r="B1209" i="3"/>
  <c r="C1209" i="3"/>
  <c r="D1209" i="3"/>
  <c r="A1214" i="3"/>
  <c r="B1214" i="3"/>
  <c r="C1214" i="3"/>
  <c r="D1214" i="3"/>
  <c r="A1219" i="3"/>
  <c r="B1219" i="3"/>
  <c r="C1219" i="3"/>
  <c r="D1219" i="3"/>
  <c r="A1210" i="3"/>
  <c r="B1210" i="3"/>
  <c r="C1210" i="3"/>
  <c r="D1210" i="3"/>
  <c r="A1215" i="3"/>
  <c r="B1215" i="3"/>
  <c r="C1215" i="3"/>
  <c r="D1215" i="3"/>
  <c r="A1220" i="3"/>
  <c r="B1220" i="3"/>
  <c r="C1220" i="3"/>
  <c r="D1220" i="3"/>
  <c r="A1211" i="3"/>
  <c r="B1211" i="3"/>
  <c r="C1211" i="3"/>
  <c r="D1211" i="3"/>
  <c r="L1211" i="3"/>
  <c r="A1216" i="3"/>
  <c r="B1216" i="3"/>
  <c r="C1216" i="3"/>
  <c r="D1216" i="3"/>
  <c r="L1216" i="3"/>
  <c r="A1221" i="3"/>
  <c r="B1221" i="3"/>
  <c r="C1221" i="3"/>
  <c r="D1221" i="3"/>
  <c r="L1221" i="3"/>
  <c r="A1193" i="3"/>
  <c r="B1193" i="3"/>
  <c r="C1193" i="3"/>
  <c r="D1193" i="3"/>
  <c r="A1198" i="3"/>
  <c r="B1198" i="3"/>
  <c r="C1198" i="3"/>
  <c r="D1198" i="3"/>
  <c r="A1203" i="3"/>
  <c r="B1203" i="3"/>
  <c r="C1203" i="3"/>
  <c r="D1203" i="3"/>
  <c r="A1194" i="3"/>
  <c r="B1194" i="3"/>
  <c r="C1194" i="3"/>
  <c r="D1194" i="3"/>
  <c r="A1199" i="3"/>
  <c r="B1199" i="3"/>
  <c r="C1199" i="3"/>
  <c r="D1199" i="3"/>
  <c r="A1204" i="3"/>
  <c r="B1204" i="3"/>
  <c r="C1204" i="3"/>
  <c r="D1204" i="3"/>
  <c r="A1195" i="3"/>
  <c r="B1195" i="3"/>
  <c r="C1195" i="3"/>
  <c r="D1195" i="3"/>
  <c r="A1200" i="3"/>
  <c r="B1200" i="3"/>
  <c r="C1200" i="3"/>
  <c r="D1200" i="3"/>
  <c r="A1205" i="3"/>
  <c r="B1205" i="3"/>
  <c r="C1205" i="3"/>
  <c r="D1205" i="3"/>
  <c r="A1196" i="3"/>
  <c r="B1196" i="3"/>
  <c r="C1196" i="3"/>
  <c r="D1196" i="3"/>
  <c r="L1196" i="3"/>
  <c r="A1201" i="3"/>
  <c r="B1201" i="3"/>
  <c r="C1201" i="3"/>
  <c r="D1201" i="3"/>
  <c r="L1201" i="3"/>
  <c r="A1206" i="3"/>
  <c r="B1206" i="3"/>
  <c r="C1206" i="3"/>
  <c r="D1206" i="3"/>
  <c r="L1206" i="3"/>
  <c r="A1178" i="3"/>
  <c r="B1178" i="3"/>
  <c r="C1178" i="3"/>
  <c r="D1178" i="3"/>
  <c r="A1183" i="3"/>
  <c r="B1183" i="3"/>
  <c r="C1183" i="3"/>
  <c r="D1183" i="3"/>
  <c r="A1188" i="3"/>
  <c r="B1188" i="3"/>
  <c r="C1188" i="3"/>
  <c r="D1188" i="3"/>
  <c r="A1179" i="3"/>
  <c r="B1179" i="3"/>
  <c r="C1179" i="3"/>
  <c r="D1179" i="3"/>
  <c r="A1184" i="3"/>
  <c r="B1184" i="3"/>
  <c r="C1184" i="3"/>
  <c r="D1184" i="3"/>
  <c r="A1189" i="3"/>
  <c r="B1189" i="3"/>
  <c r="C1189" i="3"/>
  <c r="D1189" i="3"/>
  <c r="A1180" i="3"/>
  <c r="B1180" i="3"/>
  <c r="C1180" i="3"/>
  <c r="D1180" i="3"/>
  <c r="A1185" i="3"/>
  <c r="B1185" i="3"/>
  <c r="C1185" i="3"/>
  <c r="D1185" i="3"/>
  <c r="A1190" i="3"/>
  <c r="B1190" i="3"/>
  <c r="C1190" i="3"/>
  <c r="D1190" i="3"/>
  <c r="A1181" i="3"/>
  <c r="B1181" i="3"/>
  <c r="C1181" i="3"/>
  <c r="D1181" i="3"/>
  <c r="L1181" i="3"/>
  <c r="A1186" i="3"/>
  <c r="B1186" i="3"/>
  <c r="C1186" i="3"/>
  <c r="D1186" i="3"/>
  <c r="L1186" i="3"/>
  <c r="A1191" i="3"/>
  <c r="B1191" i="3"/>
  <c r="C1191" i="3"/>
  <c r="D1191" i="3"/>
  <c r="L1191" i="3"/>
  <c r="A1163" i="3"/>
  <c r="B1163" i="3"/>
  <c r="C1163" i="3"/>
  <c r="D1163" i="3"/>
  <c r="A1168" i="3"/>
  <c r="B1168" i="3"/>
  <c r="C1168" i="3"/>
  <c r="D1168" i="3"/>
  <c r="A1173" i="3"/>
  <c r="B1173" i="3"/>
  <c r="C1173" i="3"/>
  <c r="D1173" i="3"/>
  <c r="A1164" i="3"/>
  <c r="B1164" i="3"/>
  <c r="C1164" i="3"/>
  <c r="D1164" i="3"/>
  <c r="A1169" i="3"/>
  <c r="B1169" i="3"/>
  <c r="C1169" i="3"/>
  <c r="D1169" i="3"/>
  <c r="A1174" i="3"/>
  <c r="B1174" i="3"/>
  <c r="C1174" i="3"/>
  <c r="D1174" i="3"/>
  <c r="A1165" i="3"/>
  <c r="B1165" i="3"/>
  <c r="C1165" i="3"/>
  <c r="D1165" i="3"/>
  <c r="A1170" i="3"/>
  <c r="B1170" i="3"/>
  <c r="C1170" i="3"/>
  <c r="D1170" i="3"/>
  <c r="A1175" i="3"/>
  <c r="B1175" i="3"/>
  <c r="C1175" i="3"/>
  <c r="D1175" i="3"/>
  <c r="A1166" i="3"/>
  <c r="B1166" i="3"/>
  <c r="C1166" i="3"/>
  <c r="D1166" i="3"/>
  <c r="L1166" i="3"/>
  <c r="A1171" i="3"/>
  <c r="B1171" i="3"/>
  <c r="C1171" i="3"/>
  <c r="D1171" i="3"/>
  <c r="L1171" i="3"/>
  <c r="A1176" i="3"/>
  <c r="B1176" i="3"/>
  <c r="C1176" i="3"/>
  <c r="D1176" i="3"/>
  <c r="L1176" i="3"/>
  <c r="A1148" i="3"/>
  <c r="B1148" i="3"/>
  <c r="C1148" i="3"/>
  <c r="D1148" i="3"/>
  <c r="A1153" i="3"/>
  <c r="B1153" i="3"/>
  <c r="C1153" i="3"/>
  <c r="D1153" i="3"/>
  <c r="A1158" i="3"/>
  <c r="B1158" i="3"/>
  <c r="C1158" i="3"/>
  <c r="D1158" i="3"/>
  <c r="A1149" i="3"/>
  <c r="B1149" i="3"/>
  <c r="C1149" i="3"/>
  <c r="D1149" i="3"/>
  <c r="A1154" i="3"/>
  <c r="B1154" i="3"/>
  <c r="C1154" i="3"/>
  <c r="D1154" i="3"/>
  <c r="A1159" i="3"/>
  <c r="B1159" i="3"/>
  <c r="C1159" i="3"/>
  <c r="D1159" i="3"/>
  <c r="A1150" i="3"/>
  <c r="B1150" i="3"/>
  <c r="C1150" i="3"/>
  <c r="D1150" i="3"/>
  <c r="A1155" i="3"/>
  <c r="B1155" i="3"/>
  <c r="C1155" i="3"/>
  <c r="D1155" i="3"/>
  <c r="A1160" i="3"/>
  <c r="B1160" i="3"/>
  <c r="C1160" i="3"/>
  <c r="D1160" i="3"/>
  <c r="A1151" i="3"/>
  <c r="B1151" i="3"/>
  <c r="C1151" i="3"/>
  <c r="D1151" i="3"/>
  <c r="L1151" i="3"/>
  <c r="A1156" i="3"/>
  <c r="B1156" i="3"/>
  <c r="C1156" i="3"/>
  <c r="D1156" i="3"/>
  <c r="L1156" i="3"/>
  <c r="A1161" i="3"/>
  <c r="B1161" i="3"/>
  <c r="C1161" i="3"/>
  <c r="D1161" i="3"/>
  <c r="L1161" i="3"/>
  <c r="A1133" i="3"/>
  <c r="B1133" i="3"/>
  <c r="C1133" i="3"/>
  <c r="D1133" i="3"/>
  <c r="A1138" i="3"/>
  <c r="B1138" i="3"/>
  <c r="C1138" i="3"/>
  <c r="D1138" i="3"/>
  <c r="A1143" i="3"/>
  <c r="B1143" i="3"/>
  <c r="C1143" i="3"/>
  <c r="D1143" i="3"/>
  <c r="A1134" i="3"/>
  <c r="B1134" i="3"/>
  <c r="C1134" i="3"/>
  <c r="D1134" i="3"/>
  <c r="A1139" i="3"/>
  <c r="B1139" i="3"/>
  <c r="C1139" i="3"/>
  <c r="D1139" i="3"/>
  <c r="A1144" i="3"/>
  <c r="B1144" i="3"/>
  <c r="C1144" i="3"/>
  <c r="D1144" i="3"/>
  <c r="A1135" i="3"/>
  <c r="B1135" i="3"/>
  <c r="C1135" i="3"/>
  <c r="D1135" i="3"/>
  <c r="A1140" i="3"/>
  <c r="B1140" i="3"/>
  <c r="C1140" i="3"/>
  <c r="D1140" i="3"/>
  <c r="A1145" i="3"/>
  <c r="B1145" i="3"/>
  <c r="C1145" i="3"/>
  <c r="D1145" i="3"/>
  <c r="A1136" i="3"/>
  <c r="B1136" i="3"/>
  <c r="C1136" i="3"/>
  <c r="D1136" i="3"/>
  <c r="L1136" i="3"/>
  <c r="A1141" i="3"/>
  <c r="B1141" i="3"/>
  <c r="C1141" i="3"/>
  <c r="D1141" i="3"/>
  <c r="L1141" i="3"/>
  <c r="A1146" i="3"/>
  <c r="B1146" i="3"/>
  <c r="C1146" i="3"/>
  <c r="D1146" i="3"/>
  <c r="L1146" i="3"/>
  <c r="A1118" i="3"/>
  <c r="B1118" i="3"/>
  <c r="C1118" i="3"/>
  <c r="D1118" i="3"/>
  <c r="A1123" i="3"/>
  <c r="B1123" i="3"/>
  <c r="C1123" i="3"/>
  <c r="D1123" i="3"/>
  <c r="A1128" i="3"/>
  <c r="B1128" i="3"/>
  <c r="C1128" i="3"/>
  <c r="D1128" i="3"/>
  <c r="A1119" i="3"/>
  <c r="B1119" i="3"/>
  <c r="C1119" i="3"/>
  <c r="D1119" i="3"/>
  <c r="A1124" i="3"/>
  <c r="B1124" i="3"/>
  <c r="C1124" i="3"/>
  <c r="D1124" i="3"/>
  <c r="A1129" i="3"/>
  <c r="B1129" i="3"/>
  <c r="C1129" i="3"/>
  <c r="D1129" i="3"/>
  <c r="A1120" i="3"/>
  <c r="B1120" i="3"/>
  <c r="C1120" i="3"/>
  <c r="D1120" i="3"/>
  <c r="A1125" i="3"/>
  <c r="B1125" i="3"/>
  <c r="C1125" i="3"/>
  <c r="D1125" i="3"/>
  <c r="A1130" i="3"/>
  <c r="B1130" i="3"/>
  <c r="C1130" i="3"/>
  <c r="D1130" i="3"/>
  <c r="A1121" i="3"/>
  <c r="B1121" i="3"/>
  <c r="C1121" i="3"/>
  <c r="D1121" i="3"/>
  <c r="L1121" i="3"/>
  <c r="A1126" i="3"/>
  <c r="B1126" i="3"/>
  <c r="C1126" i="3"/>
  <c r="D1126" i="3"/>
  <c r="L1126" i="3"/>
  <c r="A1131" i="3"/>
  <c r="B1131" i="3"/>
  <c r="C1131" i="3"/>
  <c r="D1131" i="3"/>
  <c r="L1131" i="3"/>
  <c r="D738" i="3"/>
  <c r="C738" i="3"/>
  <c r="B738" i="3"/>
  <c r="A738" i="3"/>
  <c r="D737" i="3"/>
  <c r="C737" i="3"/>
  <c r="B737" i="3"/>
  <c r="A737" i="3"/>
  <c r="D736" i="3"/>
  <c r="C736" i="3"/>
  <c r="B736" i="3"/>
  <c r="A736" i="3"/>
  <c r="D735" i="3"/>
  <c r="C735" i="3"/>
  <c r="B735" i="3"/>
  <c r="A735" i="3"/>
  <c r="D734" i="3"/>
  <c r="C734" i="3"/>
  <c r="B734" i="3"/>
  <c r="A734" i="3"/>
  <c r="D733" i="3"/>
  <c r="C733" i="3"/>
  <c r="B733" i="3"/>
  <c r="A733" i="3"/>
  <c r="D732" i="3"/>
  <c r="C732" i="3"/>
  <c r="B732" i="3"/>
  <c r="A732" i="3"/>
  <c r="D731" i="3"/>
  <c r="C731" i="3"/>
  <c r="B731" i="3"/>
  <c r="A731" i="3"/>
  <c r="D730" i="3"/>
  <c r="C730" i="3"/>
  <c r="B730" i="3"/>
  <c r="A730" i="3"/>
  <c r="D729" i="3"/>
  <c r="C729" i="3"/>
  <c r="B729" i="3"/>
  <c r="A729" i="3"/>
  <c r="D728" i="3"/>
  <c r="C728" i="3"/>
  <c r="B728" i="3"/>
  <c r="A728" i="3"/>
  <c r="D727" i="3"/>
  <c r="C727" i="3"/>
  <c r="B727" i="3"/>
  <c r="A727" i="3"/>
  <c r="D726" i="3"/>
  <c r="C726" i="3"/>
  <c r="B726" i="3"/>
  <c r="A726" i="3"/>
  <c r="D725" i="3"/>
  <c r="C725" i="3"/>
  <c r="B725" i="3"/>
  <c r="A725" i="3"/>
  <c r="D724" i="3"/>
  <c r="C724" i="3"/>
  <c r="B724" i="3"/>
  <c r="A724" i="3"/>
  <c r="D723" i="3"/>
  <c r="C723" i="3"/>
  <c r="B723" i="3"/>
  <c r="A723" i="3"/>
  <c r="D722" i="3"/>
  <c r="C722" i="3"/>
  <c r="B722" i="3"/>
  <c r="A722" i="3"/>
  <c r="D721" i="3"/>
  <c r="C721" i="3"/>
  <c r="B721" i="3"/>
  <c r="A721" i="3"/>
  <c r="D720" i="3"/>
  <c r="C720" i="3"/>
  <c r="B720" i="3"/>
  <c r="A720" i="3"/>
  <c r="D719" i="3"/>
  <c r="C719" i="3"/>
  <c r="B719" i="3"/>
  <c r="A719" i="3"/>
  <c r="D718" i="3"/>
  <c r="C718" i="3"/>
  <c r="B718" i="3"/>
  <c r="A718" i="3"/>
  <c r="D717" i="3"/>
  <c r="C717" i="3"/>
  <c r="B717" i="3"/>
  <c r="A717" i="3"/>
  <c r="D716" i="3"/>
  <c r="C716" i="3"/>
  <c r="B716" i="3"/>
  <c r="A716" i="3"/>
  <c r="D715" i="3"/>
  <c r="C715" i="3"/>
  <c r="B715" i="3"/>
  <c r="A715" i="3"/>
  <c r="D714" i="3"/>
  <c r="C714" i="3"/>
  <c r="B714" i="3"/>
  <c r="A714" i="3"/>
  <c r="D713" i="3"/>
  <c r="C713" i="3"/>
  <c r="B713" i="3"/>
  <c r="A713" i="3"/>
  <c r="D712" i="3"/>
  <c r="C712" i="3"/>
  <c r="B712" i="3"/>
  <c r="A712" i="3"/>
  <c r="D711" i="3"/>
  <c r="C711" i="3"/>
  <c r="B711" i="3"/>
  <c r="A711" i="3"/>
  <c r="D710" i="3"/>
  <c r="C710" i="3"/>
  <c r="B710" i="3"/>
  <c r="A710" i="3"/>
  <c r="D709" i="3"/>
  <c r="C709" i="3"/>
  <c r="B709" i="3"/>
  <c r="A709" i="3"/>
  <c r="D708" i="3"/>
  <c r="C708" i="3"/>
  <c r="B708" i="3"/>
  <c r="A708" i="3"/>
  <c r="D707" i="3"/>
  <c r="C707" i="3"/>
  <c r="B707" i="3"/>
  <c r="A707" i="3"/>
  <c r="D706" i="3"/>
  <c r="C706" i="3"/>
  <c r="B706" i="3"/>
  <c r="A706" i="3"/>
  <c r="D705" i="3"/>
  <c r="C705" i="3"/>
  <c r="B705" i="3"/>
  <c r="A705" i="3"/>
  <c r="D704" i="3"/>
  <c r="C704" i="3"/>
  <c r="B704" i="3"/>
  <c r="A704" i="3"/>
  <c r="D703" i="3"/>
  <c r="C703" i="3"/>
  <c r="B703" i="3"/>
  <c r="A703" i="3"/>
  <c r="D702" i="3"/>
  <c r="C702" i="3"/>
  <c r="B702" i="3"/>
  <c r="A702" i="3"/>
  <c r="D701" i="3"/>
  <c r="C701" i="3"/>
  <c r="B701" i="3"/>
  <c r="A701" i="3"/>
  <c r="D700" i="3"/>
  <c r="C700" i="3"/>
  <c r="B700" i="3"/>
  <c r="A700" i="3"/>
  <c r="D699" i="3"/>
  <c r="C699" i="3"/>
  <c r="B699" i="3"/>
  <c r="A699" i="3"/>
  <c r="D698" i="3"/>
  <c r="C698" i="3"/>
  <c r="B698" i="3"/>
  <c r="A698" i="3"/>
  <c r="D697" i="3"/>
  <c r="C697" i="3"/>
  <c r="B697" i="3"/>
  <c r="A697" i="3"/>
  <c r="A5" i="3"/>
  <c r="A6" i="3"/>
  <c r="A7" i="3"/>
  <c r="I7" i="3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24" i="3"/>
  <c r="A425" i="3"/>
  <c r="A426" i="3"/>
  <c r="A445" i="3"/>
  <c r="A446" i="3"/>
  <c r="A447" i="3"/>
  <c r="A466" i="3"/>
  <c r="A467" i="3"/>
  <c r="A468" i="3"/>
  <c r="A487" i="3"/>
  <c r="A488" i="3"/>
  <c r="A489" i="3"/>
  <c r="A508" i="3"/>
  <c r="A509" i="3"/>
  <c r="A510" i="3"/>
  <c r="A403" i="3"/>
  <c r="A404" i="3"/>
  <c r="A405" i="3"/>
  <c r="A529" i="3"/>
  <c r="A530" i="3"/>
  <c r="A531" i="3"/>
  <c r="A550" i="3"/>
  <c r="A551" i="3"/>
  <c r="A552" i="3"/>
  <c r="A571" i="3"/>
  <c r="A572" i="3"/>
  <c r="A573" i="3"/>
  <c r="A427" i="3"/>
  <c r="A428" i="3"/>
  <c r="A429" i="3"/>
  <c r="A448" i="3"/>
  <c r="A449" i="3"/>
  <c r="A450" i="3"/>
  <c r="A469" i="3"/>
  <c r="A470" i="3"/>
  <c r="A471" i="3"/>
  <c r="A490" i="3"/>
  <c r="A491" i="3"/>
  <c r="A492" i="3"/>
  <c r="A511" i="3"/>
  <c r="A512" i="3"/>
  <c r="A513" i="3"/>
  <c r="A406" i="3"/>
  <c r="A407" i="3"/>
  <c r="A408" i="3"/>
  <c r="A532" i="3"/>
  <c r="A533" i="3"/>
  <c r="A534" i="3"/>
  <c r="A553" i="3"/>
  <c r="A554" i="3"/>
  <c r="A555" i="3"/>
  <c r="A574" i="3"/>
  <c r="A575" i="3"/>
  <c r="A576" i="3"/>
  <c r="A430" i="3"/>
  <c r="A431" i="3"/>
  <c r="A432" i="3"/>
  <c r="A451" i="3"/>
  <c r="A452" i="3"/>
  <c r="A453" i="3"/>
  <c r="A472" i="3"/>
  <c r="A473" i="3"/>
  <c r="A474" i="3"/>
  <c r="A493" i="3"/>
  <c r="A494" i="3"/>
  <c r="A495" i="3"/>
  <c r="A514" i="3"/>
  <c r="A515" i="3"/>
  <c r="A516" i="3"/>
  <c r="A409" i="3"/>
  <c r="A410" i="3"/>
  <c r="A411" i="3"/>
  <c r="A535" i="3"/>
  <c r="A536" i="3"/>
  <c r="A537" i="3"/>
  <c r="A556" i="3"/>
  <c r="A557" i="3"/>
  <c r="A558" i="3"/>
  <c r="A577" i="3"/>
  <c r="A578" i="3"/>
  <c r="A579" i="3"/>
  <c r="A433" i="3"/>
  <c r="A434" i="3"/>
  <c r="A435" i="3"/>
  <c r="A454" i="3"/>
  <c r="A455" i="3"/>
  <c r="A456" i="3"/>
  <c r="A475" i="3"/>
  <c r="A476" i="3"/>
  <c r="A477" i="3"/>
  <c r="A496" i="3"/>
  <c r="A497" i="3"/>
  <c r="A498" i="3"/>
  <c r="A517" i="3"/>
  <c r="A518" i="3"/>
  <c r="A519" i="3"/>
  <c r="A412" i="3"/>
  <c r="A413" i="3"/>
  <c r="A414" i="3"/>
  <c r="A538" i="3"/>
  <c r="A539" i="3"/>
  <c r="A540" i="3"/>
  <c r="A559" i="3"/>
  <c r="A560" i="3"/>
  <c r="A561" i="3"/>
  <c r="A580" i="3"/>
  <c r="A581" i="3"/>
  <c r="A582" i="3"/>
  <c r="A436" i="3"/>
  <c r="A437" i="3"/>
  <c r="A438" i="3"/>
  <c r="A457" i="3"/>
  <c r="A458" i="3"/>
  <c r="A459" i="3"/>
  <c r="A478" i="3"/>
  <c r="A479" i="3"/>
  <c r="A480" i="3"/>
  <c r="A499" i="3"/>
  <c r="A500" i="3"/>
  <c r="A501" i="3"/>
  <c r="A520" i="3"/>
  <c r="A521" i="3"/>
  <c r="A522" i="3"/>
  <c r="A415" i="3"/>
  <c r="A416" i="3"/>
  <c r="A417" i="3"/>
  <c r="A541" i="3"/>
  <c r="A542" i="3"/>
  <c r="A543" i="3"/>
  <c r="A562" i="3"/>
  <c r="A563" i="3"/>
  <c r="A564" i="3"/>
  <c r="A583" i="3"/>
  <c r="A584" i="3"/>
  <c r="A585" i="3"/>
  <c r="A439" i="3"/>
  <c r="A440" i="3"/>
  <c r="A441" i="3"/>
  <c r="A460" i="3"/>
  <c r="A461" i="3"/>
  <c r="A462" i="3"/>
  <c r="A481" i="3"/>
  <c r="A482" i="3"/>
  <c r="A483" i="3"/>
  <c r="A502" i="3"/>
  <c r="A503" i="3"/>
  <c r="A504" i="3"/>
  <c r="A523" i="3"/>
  <c r="A524" i="3"/>
  <c r="A525" i="3"/>
  <c r="A418" i="3"/>
  <c r="A419" i="3"/>
  <c r="A420" i="3"/>
  <c r="A544" i="3"/>
  <c r="A545" i="3"/>
  <c r="A546" i="3"/>
  <c r="A565" i="3"/>
  <c r="A566" i="3"/>
  <c r="A567" i="3"/>
  <c r="A586" i="3"/>
  <c r="A587" i="3"/>
  <c r="A588" i="3"/>
  <c r="A442" i="3"/>
  <c r="A443" i="3"/>
  <c r="A444" i="3"/>
  <c r="A463" i="3"/>
  <c r="A464" i="3"/>
  <c r="A465" i="3"/>
  <c r="A484" i="3"/>
  <c r="A485" i="3"/>
  <c r="A486" i="3"/>
  <c r="A505" i="3"/>
  <c r="A506" i="3"/>
  <c r="A507" i="3"/>
  <c r="A526" i="3"/>
  <c r="A527" i="3"/>
  <c r="A528" i="3"/>
  <c r="A421" i="3"/>
  <c r="A422" i="3"/>
  <c r="A423" i="3"/>
  <c r="A547" i="3"/>
  <c r="A548" i="3"/>
  <c r="A549" i="3"/>
  <c r="A568" i="3"/>
  <c r="A569" i="3"/>
  <c r="A570" i="3"/>
  <c r="A589" i="3"/>
  <c r="A590" i="3"/>
  <c r="A591" i="3"/>
  <c r="A592" i="3"/>
  <c r="A593" i="3"/>
  <c r="A594" i="3"/>
  <c r="A613" i="3"/>
  <c r="A614" i="3"/>
  <c r="A615" i="3"/>
  <c r="A634" i="3"/>
  <c r="A635" i="3"/>
  <c r="A636" i="3"/>
  <c r="A655" i="3"/>
  <c r="A656" i="3"/>
  <c r="A657" i="3"/>
  <c r="A676" i="3"/>
  <c r="A677" i="3"/>
  <c r="A678" i="3"/>
  <c r="A595" i="3"/>
  <c r="A596" i="3"/>
  <c r="A597" i="3"/>
  <c r="A616" i="3"/>
  <c r="A617" i="3"/>
  <c r="A618" i="3"/>
  <c r="A637" i="3"/>
  <c r="A638" i="3"/>
  <c r="A639" i="3"/>
  <c r="A658" i="3"/>
  <c r="A659" i="3"/>
  <c r="A660" i="3"/>
  <c r="A679" i="3"/>
  <c r="A680" i="3"/>
  <c r="A681" i="3"/>
  <c r="A598" i="3"/>
  <c r="A599" i="3"/>
  <c r="A600" i="3"/>
  <c r="A619" i="3"/>
  <c r="A620" i="3"/>
  <c r="A621" i="3"/>
  <c r="A640" i="3"/>
  <c r="A641" i="3"/>
  <c r="A642" i="3"/>
  <c r="A661" i="3"/>
  <c r="A662" i="3"/>
  <c r="A663" i="3"/>
  <c r="A682" i="3"/>
  <c r="A683" i="3"/>
  <c r="A684" i="3"/>
  <c r="A601" i="3"/>
  <c r="A602" i="3"/>
  <c r="A603" i="3"/>
  <c r="A622" i="3"/>
  <c r="A623" i="3"/>
  <c r="A624" i="3"/>
  <c r="A643" i="3"/>
  <c r="A644" i="3"/>
  <c r="A645" i="3"/>
  <c r="A664" i="3"/>
  <c r="A665" i="3"/>
  <c r="A666" i="3"/>
  <c r="A685" i="3"/>
  <c r="A686" i="3"/>
  <c r="A687" i="3"/>
  <c r="A604" i="3"/>
  <c r="A605" i="3"/>
  <c r="A606" i="3"/>
  <c r="A625" i="3"/>
  <c r="A626" i="3"/>
  <c r="A627" i="3"/>
  <c r="A646" i="3"/>
  <c r="A647" i="3"/>
  <c r="A648" i="3"/>
  <c r="A667" i="3"/>
  <c r="A668" i="3"/>
  <c r="A669" i="3"/>
  <c r="A688" i="3"/>
  <c r="A689" i="3"/>
  <c r="A690" i="3"/>
  <c r="A607" i="3"/>
  <c r="A608" i="3"/>
  <c r="A609" i="3"/>
  <c r="A628" i="3"/>
  <c r="A629" i="3"/>
  <c r="A630" i="3"/>
  <c r="A649" i="3"/>
  <c r="A650" i="3"/>
  <c r="A651" i="3"/>
  <c r="A670" i="3"/>
  <c r="A671" i="3"/>
  <c r="A672" i="3"/>
  <c r="A691" i="3"/>
  <c r="A692" i="3"/>
  <c r="A693" i="3"/>
  <c r="A610" i="3"/>
  <c r="A611" i="3"/>
  <c r="A612" i="3"/>
  <c r="A631" i="3"/>
  <c r="A632" i="3"/>
  <c r="A633" i="3"/>
  <c r="A652" i="3"/>
  <c r="A653" i="3"/>
  <c r="A654" i="3"/>
  <c r="A673" i="3"/>
  <c r="A674" i="3"/>
  <c r="A675" i="3"/>
  <c r="A694" i="3"/>
  <c r="A695" i="3"/>
  <c r="A696" i="3"/>
  <c r="A739" i="3"/>
  <c r="A740" i="3"/>
  <c r="A741" i="3"/>
  <c r="A760" i="3"/>
  <c r="A761" i="3"/>
  <c r="A762" i="3"/>
  <c r="A781" i="3"/>
  <c r="A782" i="3"/>
  <c r="A783" i="3"/>
  <c r="A802" i="3"/>
  <c r="A803" i="3"/>
  <c r="A804" i="3"/>
  <c r="A823" i="3"/>
  <c r="A824" i="3"/>
  <c r="A825" i="3"/>
  <c r="A844" i="3"/>
  <c r="A845" i="3"/>
  <c r="A846" i="3"/>
  <c r="A865" i="3"/>
  <c r="A866" i="3"/>
  <c r="A867" i="3"/>
  <c r="A742" i="3"/>
  <c r="A743" i="3"/>
  <c r="A744" i="3"/>
  <c r="A763" i="3"/>
  <c r="A764" i="3"/>
  <c r="A765" i="3"/>
  <c r="A784" i="3"/>
  <c r="A785" i="3"/>
  <c r="A786" i="3"/>
  <c r="A805" i="3"/>
  <c r="A806" i="3"/>
  <c r="A807" i="3"/>
  <c r="A826" i="3"/>
  <c r="A827" i="3"/>
  <c r="A828" i="3"/>
  <c r="A847" i="3"/>
  <c r="A848" i="3"/>
  <c r="A849" i="3"/>
  <c r="A868" i="3"/>
  <c r="A869" i="3"/>
  <c r="A870" i="3"/>
  <c r="A745" i="3"/>
  <c r="A746" i="3"/>
  <c r="A747" i="3"/>
  <c r="A766" i="3"/>
  <c r="A767" i="3"/>
  <c r="A768" i="3"/>
  <c r="A787" i="3"/>
  <c r="A788" i="3"/>
  <c r="A789" i="3"/>
  <c r="A808" i="3"/>
  <c r="A809" i="3"/>
  <c r="A810" i="3"/>
  <c r="A829" i="3"/>
  <c r="A830" i="3"/>
  <c r="A831" i="3"/>
  <c r="A850" i="3"/>
  <c r="A851" i="3"/>
  <c r="A852" i="3"/>
  <c r="A871" i="3"/>
  <c r="A872" i="3"/>
  <c r="A873" i="3"/>
  <c r="A748" i="3"/>
  <c r="A749" i="3"/>
  <c r="A750" i="3"/>
  <c r="A769" i="3"/>
  <c r="A770" i="3"/>
  <c r="A771" i="3"/>
  <c r="A790" i="3"/>
  <c r="A791" i="3"/>
  <c r="A792" i="3"/>
  <c r="A811" i="3"/>
  <c r="A812" i="3"/>
  <c r="A813" i="3"/>
  <c r="A832" i="3"/>
  <c r="A833" i="3"/>
  <c r="A834" i="3"/>
  <c r="A853" i="3"/>
  <c r="A854" i="3"/>
  <c r="A855" i="3"/>
  <c r="A874" i="3"/>
  <c r="A875" i="3"/>
  <c r="A876" i="3"/>
  <c r="A751" i="3"/>
  <c r="A752" i="3"/>
  <c r="A753" i="3"/>
  <c r="A772" i="3"/>
  <c r="A773" i="3"/>
  <c r="A774" i="3"/>
  <c r="A793" i="3"/>
  <c r="A794" i="3"/>
  <c r="A795" i="3"/>
  <c r="A814" i="3"/>
  <c r="A815" i="3"/>
  <c r="A816" i="3"/>
  <c r="A835" i="3"/>
  <c r="A836" i="3"/>
  <c r="A837" i="3"/>
  <c r="A856" i="3"/>
  <c r="A857" i="3"/>
  <c r="A858" i="3"/>
  <c r="A877" i="3"/>
  <c r="A878" i="3"/>
  <c r="A879" i="3"/>
  <c r="A754" i="3"/>
  <c r="A755" i="3"/>
  <c r="A756" i="3"/>
  <c r="A775" i="3"/>
  <c r="A776" i="3"/>
  <c r="A777" i="3"/>
  <c r="A796" i="3"/>
  <c r="A797" i="3"/>
  <c r="A798" i="3"/>
  <c r="A817" i="3"/>
  <c r="A818" i="3"/>
  <c r="A819" i="3"/>
  <c r="A838" i="3"/>
  <c r="A839" i="3"/>
  <c r="A840" i="3"/>
  <c r="A859" i="3"/>
  <c r="A860" i="3"/>
  <c r="A861" i="3"/>
  <c r="A880" i="3"/>
  <c r="A881" i="3"/>
  <c r="A882" i="3"/>
  <c r="A757" i="3"/>
  <c r="A758" i="3"/>
  <c r="A759" i="3"/>
  <c r="A778" i="3"/>
  <c r="A779" i="3"/>
  <c r="A780" i="3"/>
  <c r="A799" i="3"/>
  <c r="A800" i="3"/>
  <c r="A801" i="3"/>
  <c r="A820" i="3"/>
  <c r="A821" i="3"/>
  <c r="A822" i="3"/>
  <c r="A841" i="3"/>
  <c r="A842" i="3"/>
  <c r="A843" i="3"/>
  <c r="A862" i="3"/>
  <c r="A863" i="3"/>
  <c r="A864" i="3"/>
  <c r="A883" i="3"/>
  <c r="A884" i="3"/>
  <c r="A885" i="3"/>
  <c r="A886" i="3"/>
  <c r="A887" i="3"/>
  <c r="A888" i="3"/>
  <c r="A907" i="3"/>
  <c r="A908" i="3"/>
  <c r="A909" i="3"/>
  <c r="A928" i="3"/>
  <c r="A929" i="3"/>
  <c r="A930" i="3"/>
  <c r="A949" i="3"/>
  <c r="A950" i="3"/>
  <c r="A951" i="3"/>
  <c r="A970" i="3"/>
  <c r="A971" i="3"/>
  <c r="A972" i="3"/>
  <c r="A991" i="3"/>
  <c r="A992" i="3"/>
  <c r="A993" i="3"/>
  <c r="A889" i="3"/>
  <c r="A890" i="3"/>
  <c r="A891" i="3"/>
  <c r="A910" i="3"/>
  <c r="A911" i="3"/>
  <c r="A912" i="3"/>
  <c r="A931" i="3"/>
  <c r="A932" i="3"/>
  <c r="A933" i="3"/>
  <c r="A952" i="3"/>
  <c r="A953" i="3"/>
  <c r="A954" i="3"/>
  <c r="A973" i="3"/>
  <c r="A974" i="3"/>
  <c r="A975" i="3"/>
  <c r="A994" i="3"/>
  <c r="A995" i="3"/>
  <c r="A996" i="3"/>
  <c r="A892" i="3"/>
  <c r="A893" i="3"/>
  <c r="A894" i="3"/>
  <c r="A913" i="3"/>
  <c r="A914" i="3"/>
  <c r="A915" i="3"/>
  <c r="A934" i="3"/>
  <c r="A935" i="3"/>
  <c r="A936" i="3"/>
  <c r="A955" i="3"/>
  <c r="A956" i="3"/>
  <c r="A957" i="3"/>
  <c r="A976" i="3"/>
  <c r="A977" i="3"/>
  <c r="A978" i="3"/>
  <c r="A997" i="3"/>
  <c r="A998" i="3"/>
  <c r="A999" i="3"/>
  <c r="A895" i="3"/>
  <c r="A896" i="3"/>
  <c r="A897" i="3"/>
  <c r="A916" i="3"/>
  <c r="A917" i="3"/>
  <c r="A918" i="3"/>
  <c r="A937" i="3"/>
  <c r="A938" i="3"/>
  <c r="A939" i="3"/>
  <c r="A958" i="3"/>
  <c r="A959" i="3"/>
  <c r="A960" i="3"/>
  <c r="A979" i="3"/>
  <c r="A980" i="3"/>
  <c r="A981" i="3"/>
  <c r="A1000" i="3"/>
  <c r="A1001" i="3"/>
  <c r="A1002" i="3"/>
  <c r="A898" i="3"/>
  <c r="A899" i="3"/>
  <c r="A900" i="3"/>
  <c r="A919" i="3"/>
  <c r="A920" i="3"/>
  <c r="A921" i="3"/>
  <c r="A940" i="3"/>
  <c r="A941" i="3"/>
  <c r="A942" i="3"/>
  <c r="A961" i="3"/>
  <c r="A962" i="3"/>
  <c r="A963" i="3"/>
  <c r="A982" i="3"/>
  <c r="A983" i="3"/>
  <c r="A984" i="3"/>
  <c r="A1003" i="3"/>
  <c r="A1004" i="3"/>
  <c r="A1005" i="3"/>
  <c r="A901" i="3"/>
  <c r="A902" i="3"/>
  <c r="A903" i="3"/>
  <c r="A922" i="3"/>
  <c r="A923" i="3"/>
  <c r="A924" i="3"/>
  <c r="A943" i="3"/>
  <c r="A944" i="3"/>
  <c r="A945" i="3"/>
  <c r="A964" i="3"/>
  <c r="A965" i="3"/>
  <c r="A966" i="3"/>
  <c r="A985" i="3"/>
  <c r="A986" i="3"/>
  <c r="A987" i="3"/>
  <c r="A1006" i="3"/>
  <c r="A1007" i="3"/>
  <c r="A1008" i="3"/>
  <c r="A904" i="3"/>
  <c r="A905" i="3"/>
  <c r="A906" i="3"/>
  <c r="A925" i="3"/>
  <c r="A926" i="3"/>
  <c r="A927" i="3"/>
  <c r="A946" i="3"/>
  <c r="A947" i="3"/>
  <c r="A948" i="3"/>
  <c r="A967" i="3"/>
  <c r="A968" i="3"/>
  <c r="A969" i="3"/>
  <c r="A988" i="3"/>
  <c r="A989" i="3"/>
  <c r="A990" i="3"/>
  <c r="A1009" i="3"/>
  <c r="A1010" i="3"/>
  <c r="A1011" i="3"/>
  <c r="A1012" i="3"/>
  <c r="A1017" i="3"/>
  <c r="A1022" i="3"/>
  <c r="A1027" i="3"/>
  <c r="A1032" i="3"/>
  <c r="A1037" i="3"/>
  <c r="A1042" i="3"/>
  <c r="A1047" i="3"/>
  <c r="A1052" i="3"/>
  <c r="A1057" i="3"/>
  <c r="A1062" i="3"/>
  <c r="A1067" i="3"/>
  <c r="A1072" i="3"/>
  <c r="A1077" i="3"/>
  <c r="A1082" i="3"/>
  <c r="A1087" i="3"/>
  <c r="A1092" i="3"/>
  <c r="A1097" i="3"/>
  <c r="A1102" i="3"/>
  <c r="A1107" i="3"/>
  <c r="A1112" i="3"/>
  <c r="A1117" i="3"/>
  <c r="A1122" i="3"/>
  <c r="A1127" i="3"/>
  <c r="A1132" i="3"/>
  <c r="A1137" i="3"/>
  <c r="A1142" i="3"/>
  <c r="A1147" i="3"/>
  <c r="A1152" i="3"/>
  <c r="A1157" i="3"/>
  <c r="A1162" i="3"/>
  <c r="A1167" i="3"/>
  <c r="A1172" i="3"/>
  <c r="A1177" i="3"/>
  <c r="A1182" i="3"/>
  <c r="A1187" i="3"/>
  <c r="A1192" i="3"/>
  <c r="A1197" i="3"/>
  <c r="A1202" i="3"/>
  <c r="A1207" i="3"/>
  <c r="A1212" i="3"/>
  <c r="A1217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85" i="3"/>
  <c r="A1286" i="3"/>
  <c r="A1287" i="3"/>
  <c r="A1306" i="3"/>
  <c r="A1307" i="3"/>
  <c r="A1308" i="3"/>
  <c r="A1327" i="3"/>
  <c r="A1328" i="3"/>
  <c r="A1329" i="3"/>
  <c r="A1348" i="3"/>
  <c r="A1349" i="3"/>
  <c r="A1350" i="3"/>
  <c r="A1309" i="3"/>
  <c r="A1311" i="3"/>
  <c r="A1293" i="3"/>
  <c r="A1267" i="3"/>
  <c r="A1268" i="3"/>
  <c r="A1269" i="3"/>
  <c r="A1288" i="3"/>
  <c r="A1289" i="3"/>
  <c r="A1290" i="3"/>
  <c r="A1313" i="3"/>
  <c r="A1310" i="3"/>
  <c r="A1314" i="3"/>
  <c r="A1330" i="3"/>
  <c r="A1331" i="3"/>
  <c r="A1332" i="3"/>
  <c r="A1351" i="3"/>
  <c r="A1352" i="3"/>
  <c r="A1353" i="3"/>
  <c r="A1317" i="3"/>
  <c r="A1299" i="3"/>
  <c r="A1270" i="3"/>
  <c r="A1271" i="3"/>
  <c r="A1272" i="3"/>
  <c r="A1291" i="3"/>
  <c r="A1292" i="3"/>
  <c r="A1320" i="3"/>
  <c r="A1312" i="3"/>
  <c r="A1321" i="3"/>
  <c r="A1325" i="3"/>
  <c r="A1333" i="3"/>
  <c r="A1334" i="3"/>
  <c r="A1335" i="3"/>
  <c r="A1354" i="3"/>
  <c r="A1355" i="3"/>
  <c r="A1356" i="3"/>
  <c r="A1273" i="3"/>
  <c r="A1274" i="3"/>
  <c r="A1275" i="3"/>
  <c r="A1294" i="3"/>
  <c r="A1295" i="3"/>
  <c r="A1296" i="3"/>
  <c r="A1315" i="3"/>
  <c r="A1316" i="3"/>
  <c r="A1336" i="3"/>
  <c r="A1337" i="3"/>
  <c r="A1338" i="3"/>
  <c r="A1357" i="3"/>
  <c r="A1358" i="3"/>
  <c r="A1359" i="3"/>
  <c r="A1276" i="3"/>
  <c r="A1277" i="3"/>
  <c r="A1278" i="3"/>
  <c r="A1297" i="3"/>
  <c r="A1298" i="3"/>
  <c r="A1318" i="3"/>
  <c r="A1319" i="3"/>
  <c r="A1339" i="3"/>
  <c r="A1340" i="3"/>
  <c r="A1341" i="3"/>
  <c r="A1360" i="3"/>
  <c r="A1361" i="3"/>
  <c r="A1362" i="3"/>
  <c r="A1279" i="3"/>
  <c r="A1280" i="3"/>
  <c r="A1281" i="3"/>
  <c r="A1300" i="3"/>
  <c r="A1301" i="3"/>
  <c r="A1302" i="3"/>
  <c r="A1322" i="3"/>
  <c r="A1323" i="3"/>
  <c r="A1342" i="3"/>
  <c r="A1343" i="3"/>
  <c r="A1344" i="3"/>
  <c r="A1363" i="3"/>
  <c r="A1364" i="3"/>
  <c r="A1365" i="3"/>
  <c r="A1282" i="3"/>
  <c r="A1283" i="3"/>
  <c r="A1284" i="3"/>
  <c r="A1303" i="3"/>
  <c r="A1304" i="3"/>
  <c r="A1305" i="3"/>
  <c r="A1324" i="3"/>
  <c r="A1326" i="3"/>
  <c r="A1345" i="3"/>
  <c r="A1346" i="3"/>
  <c r="A1347" i="3"/>
  <c r="A1366" i="3"/>
  <c r="A1367" i="3"/>
  <c r="A1368" i="3"/>
  <c r="A1369" i="3"/>
  <c r="A1371" i="3"/>
  <c r="A1373" i="3"/>
  <c r="A1370" i="3"/>
  <c r="A1372" i="3"/>
  <c r="A1374" i="3"/>
  <c r="A1375" i="3"/>
  <c r="A1377" i="3"/>
  <c r="A1376" i="3"/>
  <c r="A1378" i="3"/>
  <c r="A1380" i="3"/>
  <c r="A1381" i="3"/>
  <c r="A1383" i="3"/>
  <c r="A1387" i="3"/>
  <c r="A1389" i="3"/>
  <c r="A1391" i="3"/>
  <c r="A1393" i="3"/>
  <c r="A1395" i="3"/>
  <c r="A1379" i="3"/>
  <c r="A1382" i="3"/>
  <c r="A1384" i="3"/>
  <c r="A1386" i="3"/>
  <c r="A1399" i="3"/>
  <c r="A1401" i="3"/>
  <c r="A1403" i="3"/>
  <c r="A1405" i="3"/>
  <c r="A1407" i="3"/>
  <c r="A1409" i="3"/>
  <c r="A1385" i="3"/>
  <c r="A1397" i="3"/>
  <c r="A1388" i="3"/>
  <c r="A1390" i="3"/>
  <c r="A1392" i="3"/>
  <c r="A1394" i="3"/>
  <c r="A1396" i="3"/>
  <c r="A1398" i="3"/>
  <c r="A1400" i="3"/>
  <c r="A1402" i="3"/>
  <c r="A1404" i="3"/>
  <c r="A1406" i="3"/>
  <c r="A1408" i="3"/>
  <c r="A1410" i="3"/>
  <c r="A1412" i="3"/>
  <c r="A1411" i="3"/>
  <c r="A1413" i="3"/>
  <c r="A1414" i="3"/>
  <c r="A1415" i="3"/>
  <c r="A1416" i="3"/>
  <c r="A1419" i="3"/>
  <c r="A1422" i="3"/>
  <c r="A1423" i="3"/>
  <c r="A1417" i="3"/>
  <c r="A1418" i="3"/>
  <c r="A1425" i="3"/>
  <c r="A1420" i="3"/>
  <c r="A1421" i="3"/>
  <c r="A1426" i="3"/>
  <c r="A1427" i="3"/>
  <c r="A1428" i="3"/>
  <c r="A1424" i="3"/>
  <c r="A1429" i="3"/>
  <c r="A1430" i="3"/>
  <c r="A1431" i="3"/>
  <c r="A1432" i="3"/>
  <c r="A1433" i="3"/>
  <c r="A1435" i="3"/>
  <c r="A1436" i="3"/>
  <c r="A1438" i="3"/>
  <c r="A1439" i="3"/>
  <c r="A1440" i="3"/>
  <c r="A1441" i="3"/>
  <c r="A1442" i="3"/>
  <c r="A1443" i="3"/>
  <c r="A1444" i="3"/>
  <c r="A1445" i="3"/>
  <c r="A1447" i="3"/>
  <c r="A1448" i="3"/>
  <c r="A1449" i="3"/>
  <c r="A1450" i="3"/>
  <c r="A1451" i="3"/>
  <c r="A1434" i="3"/>
  <c r="A1437" i="3"/>
  <c r="A1446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4" i="3"/>
  <c r="A2285" i="3"/>
  <c r="A2286" i="3"/>
  <c r="A2287" i="3"/>
  <c r="A2288" i="3"/>
  <c r="A2289" i="3"/>
  <c r="A2281" i="3"/>
  <c r="A2282" i="3"/>
  <c r="A2283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5" i="3"/>
  <c r="A2306" i="3"/>
  <c r="A2307" i="3"/>
  <c r="A2308" i="3"/>
  <c r="A2309" i="3"/>
  <c r="A2310" i="3"/>
  <c r="A2302" i="3"/>
  <c r="A2303" i="3"/>
  <c r="A2304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8" i="3"/>
  <c r="A2330" i="3"/>
  <c r="A2327" i="3"/>
  <c r="A2329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9" i="3"/>
  <c r="A2351" i="3"/>
  <c r="A2348" i="3"/>
  <c r="A2350" i="3"/>
  <c r="A2352" i="3"/>
  <c r="A2353" i="3"/>
  <c r="A2354" i="3"/>
  <c r="A2355" i="3"/>
  <c r="A4" i="3"/>
  <c r="I1041" i="3" l="1"/>
  <c r="I1118" i="3"/>
  <c r="K1118" i="3" s="1"/>
  <c r="I1100" i="3"/>
  <c r="I1019" i="3"/>
  <c r="I1211" i="3"/>
  <c r="I1214" i="3"/>
  <c r="I1073" i="3"/>
  <c r="K1073" i="3" s="1"/>
  <c r="I1141" i="3"/>
  <c r="I1158" i="3"/>
  <c r="K1158" i="3" s="1"/>
  <c r="I2351" i="3"/>
  <c r="I2337" i="3"/>
  <c r="I2325" i="3"/>
  <c r="I2313" i="3"/>
  <c r="I2301" i="3"/>
  <c r="I2283" i="3"/>
  <c r="I2277" i="3"/>
  <c r="I2265" i="3"/>
  <c r="I2253" i="3"/>
  <c r="I2241" i="3"/>
  <c r="I2229" i="3"/>
  <c r="I2217" i="3"/>
  <c r="I2205" i="3"/>
  <c r="I2193" i="3"/>
  <c r="I2181" i="3"/>
  <c r="I2169" i="3"/>
  <c r="I2157" i="3"/>
  <c r="I2145" i="3"/>
  <c r="I2133" i="3"/>
  <c r="I2121" i="3"/>
  <c r="I2109" i="3"/>
  <c r="I2097" i="3"/>
  <c r="I2085" i="3"/>
  <c r="I2073" i="3"/>
  <c r="I2061" i="3"/>
  <c r="I2049" i="3"/>
  <c r="I2037" i="3"/>
  <c r="I2025" i="3"/>
  <c r="I2013" i="3"/>
  <c r="I2001" i="3"/>
  <c r="I1989" i="3"/>
  <c r="I1977" i="3"/>
  <c r="I1965" i="3"/>
  <c r="I1953" i="3"/>
  <c r="I1941" i="3"/>
  <c r="I1929" i="3"/>
  <c r="I1917" i="3"/>
  <c r="I1905" i="3"/>
  <c r="I1893" i="3"/>
  <c r="I1881" i="3"/>
  <c r="I1869" i="3"/>
  <c r="I1857" i="3"/>
  <c r="I1845" i="3"/>
  <c r="I1833" i="3"/>
  <c r="I1821" i="3"/>
  <c r="I1809" i="3"/>
  <c r="I1797" i="3"/>
  <c r="I1785" i="3"/>
  <c r="I1773" i="3"/>
  <c r="I1761" i="3"/>
  <c r="I1749" i="3"/>
  <c r="I1737" i="3"/>
  <c r="I1725" i="3"/>
  <c r="I1713" i="3"/>
  <c r="I1701" i="3"/>
  <c r="I1689" i="3"/>
  <c r="I1677" i="3"/>
  <c r="I1665" i="3"/>
  <c r="I1653" i="3"/>
  <c r="I1641" i="3"/>
  <c r="I1206" i="3"/>
  <c r="I1016" i="3"/>
  <c r="I1029" i="3"/>
  <c r="I1028" i="3"/>
  <c r="K1028" i="3" s="1"/>
  <c r="I1074" i="3"/>
  <c r="I1078" i="3"/>
  <c r="K1078" i="3" s="1"/>
  <c r="I1096" i="3"/>
  <c r="I1089" i="3"/>
  <c r="I1104" i="3"/>
  <c r="I1131" i="3"/>
  <c r="I1138" i="3"/>
  <c r="K1138" i="3" s="1"/>
  <c r="I1176" i="3"/>
  <c r="I1173" i="3"/>
  <c r="K1173" i="3" s="1"/>
  <c r="I1163" i="3"/>
  <c r="K1163" i="3" s="1"/>
  <c r="I1181" i="3"/>
  <c r="I1203" i="3"/>
  <c r="K1203" i="3" s="1"/>
  <c r="I1021" i="3"/>
  <c r="I1018" i="3"/>
  <c r="K1018" i="3" s="1"/>
  <c r="I1039" i="3"/>
  <c r="I1066" i="3"/>
  <c r="I1099" i="3"/>
  <c r="I1183" i="3"/>
  <c r="K1183" i="3" s="1"/>
  <c r="I1015" i="3"/>
  <c r="I1065" i="3"/>
  <c r="I1064" i="3"/>
  <c r="I1063" i="3"/>
  <c r="K1063" i="3" s="1"/>
  <c r="I1088" i="3"/>
  <c r="K1088" i="3" s="1"/>
  <c r="I1114" i="3"/>
  <c r="I1156" i="3"/>
  <c r="I1035" i="3"/>
  <c r="I1038" i="3"/>
  <c r="K1038" i="3" s="1"/>
  <c r="I1071" i="3"/>
  <c r="I1095" i="3"/>
  <c r="I1128" i="3"/>
  <c r="K1128" i="3" s="1"/>
  <c r="I1153" i="3"/>
  <c r="K1153" i="3" s="1"/>
  <c r="I1210" i="3"/>
  <c r="I1025" i="3"/>
  <c r="I1056" i="3"/>
  <c r="I1101" i="3"/>
  <c r="I1098" i="3"/>
  <c r="K1098" i="3" s="1"/>
  <c r="I1103" i="3"/>
  <c r="K1103" i="3" s="1"/>
  <c r="I1133" i="3"/>
  <c r="K1133" i="3" s="1"/>
  <c r="I1198" i="3"/>
  <c r="K1198" i="3" s="1"/>
  <c r="I1221" i="3"/>
  <c r="I1208" i="3"/>
  <c r="K1208" i="3" s="1"/>
  <c r="I1014" i="3"/>
  <c r="I1013" i="3"/>
  <c r="K1013" i="3" s="1"/>
  <c r="I1031" i="3"/>
  <c r="I1043" i="3"/>
  <c r="K1043" i="3" s="1"/>
  <c r="I1091" i="3"/>
  <c r="I1110" i="3"/>
  <c r="I1617" i="3"/>
  <c r="I1593" i="3"/>
  <c r="I1569" i="3"/>
  <c r="I1521" i="3"/>
  <c r="I1497" i="3"/>
  <c r="I1473" i="3"/>
  <c r="I1434" i="3"/>
  <c r="I1426" i="3"/>
  <c r="I1392" i="3"/>
  <c r="I1347" i="3"/>
  <c r="I1279" i="3"/>
  <c r="I1294" i="3"/>
  <c r="I1332" i="3"/>
  <c r="I1287" i="3"/>
  <c r="I1233" i="3"/>
  <c r="I990" i="3"/>
  <c r="I966" i="3"/>
  <c r="I1002" i="3"/>
  <c r="I978" i="3"/>
  <c r="I954" i="3"/>
  <c r="I864" i="3"/>
  <c r="I756" i="3"/>
  <c r="I876" i="3"/>
  <c r="I852" i="3"/>
  <c r="I828" i="3"/>
  <c r="I804" i="3"/>
  <c r="I693" i="3"/>
  <c r="I669" i="3"/>
  <c r="I606" i="3"/>
  <c r="I642" i="3"/>
  <c r="I681" i="3"/>
  <c r="I618" i="3"/>
  <c r="I657" i="3"/>
  <c r="I594" i="3"/>
  <c r="I423" i="3"/>
  <c r="I465" i="3"/>
  <c r="I483" i="3"/>
  <c r="I564" i="3"/>
  <c r="I501" i="3"/>
  <c r="I582" i="3"/>
  <c r="I519" i="3"/>
  <c r="I435" i="3"/>
  <c r="I411" i="3"/>
  <c r="I453" i="3"/>
  <c r="I534" i="3"/>
  <c r="I471" i="3"/>
  <c r="I552" i="3"/>
  <c r="I489" i="3"/>
  <c r="I402" i="3"/>
  <c r="I390" i="3"/>
  <c r="I378" i="3"/>
  <c r="I366" i="3"/>
  <c r="I354" i="3"/>
  <c r="I342" i="3"/>
  <c r="I330" i="3"/>
  <c r="I318" i="3"/>
  <c r="I306" i="3"/>
  <c r="I294" i="3"/>
  <c r="I282" i="3"/>
  <c r="I270" i="3"/>
  <c r="I138" i="3"/>
  <c r="I1126" i="3"/>
  <c r="I1171" i="3"/>
  <c r="I1191" i="3"/>
  <c r="I1178" i="3"/>
  <c r="K1178" i="3" s="1"/>
  <c r="I1034" i="3"/>
  <c r="I1061" i="3"/>
  <c r="I1060" i="3"/>
  <c r="I1059" i="3"/>
  <c r="I1058" i="3"/>
  <c r="K1058" i="3" s="1"/>
  <c r="I1094" i="3"/>
  <c r="I1629" i="3"/>
  <c r="I1605" i="3"/>
  <c r="I1581" i="3"/>
  <c r="I1533" i="3"/>
  <c r="I1509" i="3"/>
  <c r="I1485" i="3"/>
  <c r="I1461" i="3"/>
  <c r="I1439" i="3"/>
  <c r="I1413" i="3"/>
  <c r="I1384" i="3"/>
  <c r="I1376" i="3"/>
  <c r="I1364" i="3"/>
  <c r="I1277" i="3"/>
  <c r="I1312" i="3"/>
  <c r="I1293" i="3"/>
  <c r="I1257" i="3"/>
  <c r="I1245" i="3"/>
  <c r="I906" i="3"/>
  <c r="I942" i="3"/>
  <c r="I918" i="3"/>
  <c r="I894" i="3"/>
  <c r="I930" i="3"/>
  <c r="I780" i="3"/>
  <c r="I840" i="3"/>
  <c r="I816" i="3"/>
  <c r="I792" i="3"/>
  <c r="I768" i="3"/>
  <c r="I744" i="3"/>
  <c r="I654" i="3"/>
  <c r="I630" i="3"/>
  <c r="I546" i="3"/>
  <c r="I1024" i="3"/>
  <c r="I1036" i="3"/>
  <c r="I1033" i="3"/>
  <c r="K1033" i="3" s="1"/>
  <c r="I1050" i="3"/>
  <c r="I1081" i="3"/>
  <c r="I1083" i="3"/>
  <c r="K1083" i="3" s="1"/>
  <c r="I1113" i="3"/>
  <c r="K1113" i="3" s="1"/>
  <c r="I1557" i="3"/>
  <c r="I1119" i="3"/>
  <c r="I1123" i="3"/>
  <c r="K1123" i="3" s="1"/>
  <c r="I1148" i="3"/>
  <c r="K1148" i="3" s="1"/>
  <c r="I1164" i="3"/>
  <c r="I1220" i="3"/>
  <c r="I1218" i="3"/>
  <c r="K1218" i="3" s="1"/>
  <c r="I1030" i="3"/>
  <c r="I1049" i="3"/>
  <c r="I1053" i="3"/>
  <c r="K1053" i="3" s="1"/>
  <c r="I1090" i="3"/>
  <c r="I1106" i="3"/>
  <c r="I1108" i="3"/>
  <c r="K1108" i="3" s="1"/>
  <c r="I1545" i="3"/>
  <c r="I1143" i="3"/>
  <c r="K1143" i="3" s="1"/>
  <c r="I1168" i="3"/>
  <c r="K1168" i="3" s="1"/>
  <c r="I1193" i="3"/>
  <c r="K1193" i="3" s="1"/>
  <c r="I1213" i="3"/>
  <c r="K1213" i="3" s="1"/>
  <c r="I1020" i="3"/>
  <c r="I1023" i="3"/>
  <c r="K1023" i="3" s="1"/>
  <c r="I1051" i="3"/>
  <c r="I1048" i="3"/>
  <c r="K1048" i="3" s="1"/>
  <c r="I1086" i="3"/>
  <c r="I1076" i="3"/>
  <c r="I1093" i="3"/>
  <c r="K1093" i="3" s="1"/>
  <c r="I1116" i="3"/>
  <c r="I1161" i="3"/>
  <c r="I1185" i="3"/>
  <c r="I1188" i="3"/>
  <c r="K1188" i="3" s="1"/>
  <c r="I1216" i="3"/>
  <c r="I1026" i="3"/>
  <c r="I1040" i="3"/>
  <c r="I1070" i="3"/>
  <c r="I1069" i="3"/>
  <c r="I1068" i="3"/>
  <c r="K1068" i="3" s="1"/>
  <c r="I1075" i="3"/>
  <c r="I1196" i="3"/>
  <c r="I1055" i="3"/>
  <c r="I1079" i="3"/>
  <c r="I1120" i="3"/>
  <c r="I1044" i="3"/>
  <c r="I1105" i="3"/>
  <c r="I1054" i="3"/>
  <c r="I1085" i="3"/>
  <c r="I1115" i="3"/>
  <c r="I1170" i="3"/>
  <c r="I1111" i="3"/>
  <c r="I1046" i="3"/>
  <c r="I1084" i="3"/>
  <c r="I1140" i="3"/>
  <c r="I1200" i="3"/>
  <c r="I1080" i="3"/>
  <c r="I1045" i="3"/>
  <c r="I1109" i="3"/>
  <c r="I1160" i="3"/>
  <c r="I1169" i="3"/>
  <c r="I1205" i="3"/>
  <c r="I1130" i="3"/>
  <c r="I1179" i="3"/>
  <c r="I1146" i="3"/>
  <c r="I1175" i="3"/>
  <c r="I1145" i="3"/>
  <c r="I1150" i="3"/>
  <c r="I1215" i="3"/>
  <c r="I1199" i="3"/>
  <c r="I1165" i="3"/>
  <c r="I1195" i="3"/>
  <c r="I1209" i="3"/>
  <c r="I1125" i="3"/>
  <c r="I1154" i="3"/>
  <c r="I1194" i="3"/>
  <c r="I1219" i="3"/>
  <c r="I1135" i="3"/>
  <c r="I1189" i="3"/>
  <c r="I1204" i="3"/>
  <c r="I1151" i="3"/>
  <c r="I1190" i="3"/>
  <c r="I1134" i="3"/>
  <c r="I1166" i="3"/>
  <c r="I1186" i="3"/>
  <c r="I1201" i="3"/>
  <c r="I1129" i="3"/>
  <c r="I1149" i="3"/>
  <c r="I1144" i="3"/>
  <c r="I1121" i="3"/>
  <c r="I1184" i="3"/>
  <c r="I1159" i="3"/>
  <c r="I1124" i="3"/>
  <c r="I1136" i="3"/>
  <c r="I1139" i="3"/>
  <c r="I1155" i="3"/>
  <c r="I1174" i="3"/>
  <c r="I1180" i="3"/>
  <c r="I1097" i="3"/>
  <c r="I1157" i="3"/>
  <c r="I1037" i="3"/>
  <c r="I1217" i="3"/>
  <c r="I222" i="3"/>
  <c r="I114" i="3"/>
  <c r="I150" i="3"/>
  <c r="I78" i="3"/>
  <c r="K78" i="3" s="1"/>
  <c r="I174" i="3"/>
  <c r="I30" i="3"/>
  <c r="I198" i="3"/>
  <c r="I6" i="3"/>
  <c r="I186" i="3"/>
  <c r="I54" i="3"/>
  <c r="K54" i="3" s="1"/>
  <c r="I126" i="3"/>
  <c r="I246" i="3"/>
  <c r="I42" i="3"/>
  <c r="I162" i="3"/>
  <c r="I90" i="3"/>
  <c r="K90" i="3" s="1"/>
  <c r="I234" i="3"/>
  <c r="I66" i="3"/>
  <c r="K66" i="3" s="1"/>
  <c r="I258" i="3"/>
  <c r="I102" i="3"/>
  <c r="K102" i="3" s="1"/>
  <c r="I210" i="3"/>
  <c r="I18" i="3"/>
  <c r="I2306" i="3"/>
  <c r="I2350" i="3"/>
  <c r="I2339" i="3"/>
  <c r="I2328" i="3"/>
  <c r="I2315" i="3"/>
  <c r="I2291" i="3"/>
  <c r="I2279" i="3"/>
  <c r="I2267" i="3"/>
  <c r="I2255" i="3"/>
  <c r="I2243" i="3"/>
  <c r="I2231" i="3"/>
  <c r="I2348" i="3"/>
  <c r="I2338" i="3"/>
  <c r="I2326" i="3"/>
  <c r="I2314" i="3"/>
  <c r="I2305" i="3"/>
  <c r="I2290" i="3"/>
  <c r="I2278" i="3"/>
  <c r="I2266" i="3"/>
  <c r="I2254" i="3"/>
  <c r="I2242" i="3"/>
  <c r="I2230" i="3"/>
  <c r="I2218" i="3"/>
  <c r="I2206" i="3"/>
  <c r="I2194" i="3"/>
  <c r="I2182" i="3"/>
  <c r="I2170" i="3"/>
  <c r="I2158" i="3"/>
  <c r="I2146" i="3"/>
  <c r="I2134" i="3"/>
  <c r="I2122" i="3"/>
  <c r="I2110" i="3"/>
  <c r="I2098" i="3"/>
  <c r="I2086" i="3"/>
  <c r="I2074" i="3"/>
  <c r="I2062" i="3"/>
  <c r="I2050" i="3"/>
  <c r="I2038" i="3"/>
  <c r="I2026" i="3"/>
  <c r="I2014" i="3"/>
  <c r="I2002" i="3"/>
  <c r="I1990" i="3"/>
  <c r="I1978" i="3"/>
  <c r="I1966" i="3"/>
  <c r="I1954" i="3"/>
  <c r="I1942" i="3"/>
  <c r="I1930" i="3"/>
  <c r="I1918" i="3"/>
  <c r="I1906" i="3"/>
  <c r="I1894" i="3"/>
  <c r="I1882" i="3"/>
  <c r="I1870" i="3"/>
  <c r="I1858" i="3"/>
  <c r="I1846" i="3"/>
  <c r="I1834" i="3"/>
  <c r="I1822" i="3"/>
  <c r="I1810" i="3"/>
  <c r="I1798" i="3"/>
  <c r="I1786" i="3"/>
  <c r="I1774" i="3"/>
  <c r="I1762" i="3"/>
  <c r="I1750" i="3"/>
  <c r="I1738" i="3"/>
  <c r="I1726" i="3"/>
  <c r="I1714" i="3"/>
  <c r="I1702" i="3"/>
  <c r="I1690" i="3"/>
  <c r="I1678" i="3"/>
  <c r="I1666" i="3"/>
  <c r="I1654" i="3"/>
  <c r="I1642" i="3"/>
  <c r="I1630" i="3"/>
  <c r="I1618" i="3"/>
  <c r="I1606" i="3"/>
  <c r="I1594" i="3"/>
  <c r="I1582" i="3"/>
  <c r="I1570" i="3"/>
  <c r="I1558" i="3"/>
  <c r="I1546" i="3"/>
  <c r="I1534" i="3"/>
  <c r="I1522" i="3"/>
  <c r="I1510" i="3"/>
  <c r="I1498" i="3"/>
  <c r="I1486" i="3"/>
  <c r="I1474" i="3"/>
  <c r="I1462" i="3"/>
  <c r="I1437" i="3"/>
  <c r="I1440" i="3"/>
  <c r="I1427" i="3"/>
  <c r="I1414" i="3"/>
  <c r="I1394" i="3"/>
  <c r="I1386" i="3"/>
  <c r="I1378" i="3"/>
  <c r="I1366" i="3"/>
  <c r="I1365" i="3"/>
  <c r="I1280" i="3"/>
  <c r="I1278" i="3"/>
  <c r="I1295" i="3"/>
  <c r="I1321" i="3"/>
  <c r="I1351" i="3"/>
  <c r="I1267" i="3"/>
  <c r="I1306" i="3"/>
  <c r="I1258" i="3"/>
  <c r="I1246" i="3"/>
  <c r="I1234" i="3"/>
  <c r="I1222" i="3"/>
  <c r="I1162" i="3"/>
  <c r="I2324" i="3"/>
  <c r="I2191" i="3"/>
  <c r="I2349" i="3"/>
  <c r="I2336" i="3"/>
  <c r="I2335" i="3"/>
  <c r="I2311" i="3"/>
  <c r="I2299" i="3"/>
  <c r="I2281" i="3"/>
  <c r="I2275" i="3"/>
  <c r="I2251" i="3"/>
  <c r="I2227" i="3"/>
  <c r="I2203" i="3"/>
  <c r="I2167" i="3"/>
  <c r="I2347" i="3"/>
  <c r="I2323" i="3"/>
  <c r="I2263" i="3"/>
  <c r="I2239" i="3"/>
  <c r="I2215" i="3"/>
  <c r="I2179" i="3"/>
  <c r="I2331" i="3"/>
  <c r="I2295" i="3"/>
  <c r="I2271" i="3"/>
  <c r="I2247" i="3"/>
  <c r="I2223" i="3"/>
  <c r="I2187" i="3"/>
  <c r="I2163" i="3"/>
  <c r="I2151" i="3"/>
  <c r="I2127" i="3"/>
  <c r="I2115" i="3"/>
  <c r="I2103" i="3"/>
  <c r="I2355" i="3"/>
  <c r="I2310" i="3"/>
  <c r="I2286" i="3"/>
  <c r="I2259" i="3"/>
  <c r="I2235" i="3"/>
  <c r="I2211" i="3"/>
  <c r="I2199" i="3"/>
  <c r="I2175" i="3"/>
  <c r="I2139" i="3"/>
  <c r="I2354" i="3"/>
  <c r="I2342" i="3"/>
  <c r="I2319" i="3"/>
  <c r="I2341" i="3"/>
  <c r="I2327" i="3"/>
  <c r="I2343" i="3"/>
  <c r="I2353" i="3"/>
  <c r="I2352" i="3"/>
  <c r="I2340" i="3"/>
  <c r="I1102" i="3"/>
  <c r="I1042" i="3"/>
  <c r="I1009" i="3"/>
  <c r="I925" i="3"/>
  <c r="I985" i="3"/>
  <c r="I901" i="3"/>
  <c r="I961" i="3"/>
  <c r="I937" i="3"/>
  <c r="I997" i="3"/>
  <c r="I913" i="3"/>
  <c r="I973" i="3"/>
  <c r="I889" i="3"/>
  <c r="I949" i="3"/>
  <c r="I883" i="3"/>
  <c r="I799" i="3"/>
  <c r="I859" i="3"/>
  <c r="I775" i="3"/>
  <c r="I835" i="3"/>
  <c r="I751" i="3"/>
  <c r="I811" i="3"/>
  <c r="I871" i="3"/>
  <c r="I787" i="3"/>
  <c r="I847" i="3"/>
  <c r="I763" i="3"/>
  <c r="I823" i="3"/>
  <c r="I739" i="3"/>
  <c r="I649" i="3"/>
  <c r="I688" i="3"/>
  <c r="I625" i="3"/>
  <c r="I664" i="3"/>
  <c r="I601" i="3"/>
  <c r="I637" i="3"/>
  <c r="I676" i="3"/>
  <c r="I613" i="3"/>
  <c r="I547" i="3"/>
  <c r="I484" i="3"/>
  <c r="I565" i="3"/>
  <c r="I502" i="3"/>
  <c r="I583" i="3"/>
  <c r="I520" i="3"/>
  <c r="I436" i="3"/>
  <c r="I412" i="3"/>
  <c r="I454" i="3"/>
  <c r="I535" i="3"/>
  <c r="I472" i="3"/>
  <c r="I553" i="3"/>
  <c r="I490" i="3"/>
  <c r="I571" i="3"/>
  <c r="I508" i="3"/>
  <c r="I424" i="3"/>
  <c r="I391" i="3"/>
  <c r="I379" i="3"/>
  <c r="I367" i="3"/>
  <c r="I355" i="3"/>
  <c r="I343" i="3"/>
  <c r="I331" i="3"/>
  <c r="I319" i="3"/>
  <c r="I307" i="3"/>
  <c r="I295" i="3"/>
  <c r="I2312" i="3"/>
  <c r="I2300" i="3"/>
  <c r="I2282" i="3"/>
  <c r="I2276" i="3"/>
  <c r="I2264" i="3"/>
  <c r="I2252" i="3"/>
  <c r="I2240" i="3"/>
  <c r="I2228" i="3"/>
  <c r="I2216" i="3"/>
  <c r="I2204" i="3"/>
  <c r="I2192" i="3"/>
  <c r="I2180" i="3"/>
  <c r="I2168" i="3"/>
  <c r="I2156" i="3"/>
  <c r="I2144" i="3"/>
  <c r="I2132" i="3"/>
  <c r="I2120" i="3"/>
  <c r="I2108" i="3"/>
  <c r="I2096" i="3"/>
  <c r="I2084" i="3"/>
  <c r="I2072" i="3"/>
  <c r="I2060" i="3"/>
  <c r="I2048" i="3"/>
  <c r="I2036" i="3"/>
  <c r="I2024" i="3"/>
  <c r="I2012" i="3"/>
  <c r="I2000" i="3"/>
  <c r="I1988" i="3"/>
  <c r="I1976" i="3"/>
  <c r="I1964" i="3"/>
  <c r="I1952" i="3"/>
  <c r="I1940" i="3"/>
  <c r="I1928" i="3"/>
  <c r="I1916" i="3"/>
  <c r="I1904" i="3"/>
  <c r="I1892" i="3"/>
  <c r="I1880" i="3"/>
  <c r="I1868" i="3"/>
  <c r="I1856" i="3"/>
  <c r="I1844" i="3"/>
  <c r="I1832" i="3"/>
  <c r="I1820" i="3"/>
  <c r="I1808" i="3"/>
  <c r="I1796" i="3"/>
  <c r="I1784" i="3"/>
  <c r="I1772" i="3"/>
  <c r="I1760" i="3"/>
  <c r="I1748" i="3"/>
  <c r="I1736" i="3"/>
  <c r="I1724" i="3"/>
  <c r="I1712" i="3"/>
  <c r="I1700" i="3"/>
  <c r="I1688" i="3"/>
  <c r="I1676" i="3"/>
  <c r="I1664" i="3"/>
  <c r="I1652" i="3"/>
  <c r="I1640" i="3"/>
  <c r="I1628" i="3"/>
  <c r="I1616" i="3"/>
  <c r="I1604" i="3"/>
  <c r="I1592" i="3"/>
  <c r="I1580" i="3"/>
  <c r="I1568" i="3"/>
  <c r="I1556" i="3"/>
  <c r="I1544" i="3"/>
  <c r="I1532" i="3"/>
  <c r="I2143" i="3"/>
  <c r="I2131" i="3"/>
  <c r="I2119" i="3"/>
  <c r="I2107" i="3"/>
  <c r="I2095" i="3"/>
  <c r="I2083" i="3"/>
  <c r="I2071" i="3"/>
  <c r="I2059" i="3"/>
  <c r="I2047" i="3"/>
  <c r="I2035" i="3"/>
  <c r="I2023" i="3"/>
  <c r="I2011" i="3"/>
  <c r="I1999" i="3"/>
  <c r="I1987" i="3"/>
  <c r="I1975" i="3"/>
  <c r="I1963" i="3"/>
  <c r="I1951" i="3"/>
  <c r="I1939" i="3"/>
  <c r="I1927" i="3"/>
  <c r="I1915" i="3"/>
  <c r="I1903" i="3"/>
  <c r="I1891" i="3"/>
  <c r="I1879" i="3"/>
  <c r="I1867" i="3"/>
  <c r="I1855" i="3"/>
  <c r="I1843" i="3"/>
  <c r="I1831" i="3"/>
  <c r="I1819" i="3"/>
  <c r="I1807" i="3"/>
  <c r="I1795" i="3"/>
  <c r="I1783" i="3"/>
  <c r="I1771" i="3"/>
  <c r="I1759" i="3"/>
  <c r="I1747" i="3"/>
  <c r="I1735" i="3"/>
  <c r="I1723" i="3"/>
  <c r="I1711" i="3"/>
  <c r="I1699" i="3"/>
  <c r="I1687" i="3"/>
  <c r="I1675" i="3"/>
  <c r="I1663" i="3"/>
  <c r="I1651" i="3"/>
  <c r="I1639" i="3"/>
  <c r="I1627" i="3"/>
  <c r="I1615" i="3"/>
  <c r="I1603" i="3"/>
  <c r="I1591" i="3"/>
  <c r="I1579" i="3"/>
  <c r="I1567" i="3"/>
  <c r="I1555" i="3"/>
  <c r="I1543" i="3"/>
  <c r="I1531" i="3"/>
  <c r="I1519" i="3"/>
  <c r="I1507" i="3"/>
  <c r="I1495" i="3"/>
  <c r="I1483" i="3"/>
  <c r="I1471" i="3"/>
  <c r="I1459" i="3"/>
  <c r="I1450" i="3"/>
  <c r="I1436" i="3"/>
  <c r="I1420" i="3"/>
  <c r="I1412" i="3"/>
  <c r="I2155" i="3"/>
  <c r="I2322" i="3"/>
  <c r="I2289" i="3"/>
  <c r="I2250" i="3"/>
  <c r="I2226" i="3"/>
  <c r="I2202" i="3"/>
  <c r="I2190" i="3"/>
  <c r="I2178" i="3"/>
  <c r="I2166" i="3"/>
  <c r="I2154" i="3"/>
  <c r="I2142" i="3"/>
  <c r="I2130" i="3"/>
  <c r="I2118" i="3"/>
  <c r="I2106" i="3"/>
  <c r="I2094" i="3"/>
  <c r="I2082" i="3"/>
  <c r="I2070" i="3"/>
  <c r="I2058" i="3"/>
  <c r="I2046" i="3"/>
  <c r="I2034" i="3"/>
  <c r="I2022" i="3"/>
  <c r="I2010" i="3"/>
  <c r="I1998" i="3"/>
  <c r="I1986" i="3"/>
  <c r="I1974" i="3"/>
  <c r="I1962" i="3"/>
  <c r="I1950" i="3"/>
  <c r="I1938" i="3"/>
  <c r="I1926" i="3"/>
  <c r="I1914" i="3"/>
  <c r="I1902" i="3"/>
  <c r="I1890" i="3"/>
  <c r="I1878" i="3"/>
  <c r="I1866" i="3"/>
  <c r="I1854" i="3"/>
  <c r="I1842" i="3"/>
  <c r="I1830" i="3"/>
  <c r="I1818" i="3"/>
  <c r="I1806" i="3"/>
  <c r="I1794" i="3"/>
  <c r="I1782" i="3"/>
  <c r="I1770" i="3"/>
  <c r="I1758" i="3"/>
  <c r="I1746" i="3"/>
  <c r="I1734" i="3"/>
  <c r="I1722" i="3"/>
  <c r="I1710" i="3"/>
  <c r="I1698" i="3"/>
  <c r="I1686" i="3"/>
  <c r="I1674" i="3"/>
  <c r="I1662" i="3"/>
  <c r="I1650" i="3"/>
  <c r="I1638" i="3"/>
  <c r="I1626" i="3"/>
  <c r="I1614" i="3"/>
  <c r="I1602" i="3"/>
  <c r="I1590" i="3"/>
  <c r="I1578" i="3"/>
  <c r="I1566" i="3"/>
  <c r="I1554" i="3"/>
  <c r="I1542" i="3"/>
  <c r="I1530" i="3"/>
  <c r="I1518" i="3"/>
  <c r="I1506" i="3"/>
  <c r="I2346" i="3"/>
  <c r="I2304" i="3"/>
  <c r="I2274" i="3"/>
  <c r="I2238" i="3"/>
  <c r="I2214" i="3"/>
  <c r="I2345" i="3"/>
  <c r="I2333" i="3"/>
  <c r="I2321" i="3"/>
  <c r="I2303" i="3"/>
  <c r="I2297" i="3"/>
  <c r="I2288" i="3"/>
  <c r="I2273" i="3"/>
  <c r="I2261" i="3"/>
  <c r="I2249" i="3"/>
  <c r="I2237" i="3"/>
  <c r="I2225" i="3"/>
  <c r="I2213" i="3"/>
  <c r="I2201" i="3"/>
  <c r="I2189" i="3"/>
  <c r="I2177" i="3"/>
  <c r="I2165" i="3"/>
  <c r="I2153" i="3"/>
  <c r="I2141" i="3"/>
  <c r="I2129" i="3"/>
  <c r="I2117" i="3"/>
  <c r="I2105" i="3"/>
  <c r="I2093" i="3"/>
  <c r="I2081" i="3"/>
  <c r="I2069" i="3"/>
  <c r="I2057" i="3"/>
  <c r="I2045" i="3"/>
  <c r="I2033" i="3"/>
  <c r="I2021" i="3"/>
  <c r="I2009" i="3"/>
  <c r="I1997" i="3"/>
  <c r="I1985" i="3"/>
  <c r="I1973" i="3"/>
  <c r="I1961" i="3"/>
  <c r="I1949" i="3"/>
  <c r="I1937" i="3"/>
  <c r="I1925" i="3"/>
  <c r="I1913" i="3"/>
  <c r="I1901" i="3"/>
  <c r="I1889" i="3"/>
  <c r="I1877" i="3"/>
  <c r="I1865" i="3"/>
  <c r="I1853" i="3"/>
  <c r="I1841" i="3"/>
  <c r="I1829" i="3"/>
  <c r="I1817" i="3"/>
  <c r="I1805" i="3"/>
  <c r="I1793" i="3"/>
  <c r="I1781" i="3"/>
  <c r="I1769" i="3"/>
  <c r="I1757" i="3"/>
  <c r="I1745" i="3"/>
  <c r="I1733" i="3"/>
  <c r="I1721" i="3"/>
  <c r="I1709" i="3"/>
  <c r="I1697" i="3"/>
  <c r="I1685" i="3"/>
  <c r="I1673" i="3"/>
  <c r="I1661" i="3"/>
  <c r="I1649" i="3"/>
  <c r="I1637" i="3"/>
  <c r="I1625" i="3"/>
  <c r="I1613" i="3"/>
  <c r="I1601" i="3"/>
  <c r="I1589" i="3"/>
  <c r="I1577" i="3"/>
  <c r="I1565" i="3"/>
  <c r="I1553" i="3"/>
  <c r="I1541" i="3"/>
  <c r="I2334" i="3"/>
  <c r="I2298" i="3"/>
  <c r="I2262" i="3"/>
  <c r="I4" i="3"/>
  <c r="I2344" i="3"/>
  <c r="I2332" i="3"/>
  <c r="I2320" i="3"/>
  <c r="I2302" i="3"/>
  <c r="I2296" i="3"/>
  <c r="I2287" i="3"/>
  <c r="I2272" i="3"/>
  <c r="I2260" i="3"/>
  <c r="I2248" i="3"/>
  <c r="I2236" i="3"/>
  <c r="I2224" i="3"/>
  <c r="I2212" i="3"/>
  <c r="I2200" i="3"/>
  <c r="I2188" i="3"/>
  <c r="I2176" i="3"/>
  <c r="I2164" i="3"/>
  <c r="I2152" i="3"/>
  <c r="I2140" i="3"/>
  <c r="I2128" i="3"/>
  <c r="I2116" i="3"/>
  <c r="I2104" i="3"/>
  <c r="I2092" i="3"/>
  <c r="I2080" i="3"/>
  <c r="I2068" i="3"/>
  <c r="I2056" i="3"/>
  <c r="I2044" i="3"/>
  <c r="I2032" i="3"/>
  <c r="I2020" i="3"/>
  <c r="I2008" i="3"/>
  <c r="I1996" i="3"/>
  <c r="I1984" i="3"/>
  <c r="I1972" i="3"/>
  <c r="I1960" i="3"/>
  <c r="I1948" i="3"/>
  <c r="I1936" i="3"/>
  <c r="I1924" i="3"/>
  <c r="I1912" i="3"/>
  <c r="I1900" i="3"/>
  <c r="I1888" i="3"/>
  <c r="I1876" i="3"/>
  <c r="I1864" i="3"/>
  <c r="I1852" i="3"/>
  <c r="I1840" i="3"/>
  <c r="I1828" i="3"/>
  <c r="I1816" i="3"/>
  <c r="I1804" i="3"/>
  <c r="I1792" i="3"/>
  <c r="I1780" i="3"/>
  <c r="I1768" i="3"/>
  <c r="I1756" i="3"/>
  <c r="I1744" i="3"/>
  <c r="I1732" i="3"/>
  <c r="I1720" i="3"/>
  <c r="I1708" i="3"/>
  <c r="I1696" i="3"/>
  <c r="I1684" i="3"/>
  <c r="I1672" i="3"/>
  <c r="I1660" i="3"/>
  <c r="I1648" i="3"/>
  <c r="I1636" i="3"/>
  <c r="I1624" i="3"/>
  <c r="I1612" i="3"/>
  <c r="I1600" i="3"/>
  <c r="I1588" i="3"/>
  <c r="I1576" i="3"/>
  <c r="I1564" i="3"/>
  <c r="I1552" i="3"/>
  <c r="I1540" i="3"/>
  <c r="I2091" i="3"/>
  <c r="I2079" i="3"/>
  <c r="I2067" i="3"/>
  <c r="I2055" i="3"/>
  <c r="I2043" i="3"/>
  <c r="I2031" i="3"/>
  <c r="I2019" i="3"/>
  <c r="I2007" i="3"/>
  <c r="I1995" i="3"/>
  <c r="I1983" i="3"/>
  <c r="I1971" i="3"/>
  <c r="I1959" i="3"/>
  <c r="I1947" i="3"/>
  <c r="I1935" i="3"/>
  <c r="I1923" i="3"/>
  <c r="I1911" i="3"/>
  <c r="I1899" i="3"/>
  <c r="I1887" i="3"/>
  <c r="I1875" i="3"/>
  <c r="I1863" i="3"/>
  <c r="I1851" i="3"/>
  <c r="I1839" i="3"/>
  <c r="I1827" i="3"/>
  <c r="I1815" i="3"/>
  <c r="I1803" i="3"/>
  <c r="I1791" i="3"/>
  <c r="I1779" i="3"/>
  <c r="I1767" i="3"/>
  <c r="I1755" i="3"/>
  <c r="I1743" i="3"/>
  <c r="I1731" i="3"/>
  <c r="I1719" i="3"/>
  <c r="I1707" i="3"/>
  <c r="I1695" i="3"/>
  <c r="I1683" i="3"/>
  <c r="I1671" i="3"/>
  <c r="I1659" i="3"/>
  <c r="I1647" i="3"/>
  <c r="I1635" i="3"/>
  <c r="I1623" i="3"/>
  <c r="I1611" i="3"/>
  <c r="I1599" i="3"/>
  <c r="I1587" i="3"/>
  <c r="I1575" i="3"/>
  <c r="I1563" i="3"/>
  <c r="I1551" i="3"/>
  <c r="I1539" i="3"/>
  <c r="I1527" i="3"/>
  <c r="I1515" i="3"/>
  <c r="I1503" i="3"/>
  <c r="I1491" i="3"/>
  <c r="I1479" i="3"/>
  <c r="I1467" i="3"/>
  <c r="I1455" i="3"/>
  <c r="I1445" i="3"/>
  <c r="I1431" i="3"/>
  <c r="I1423" i="3"/>
  <c r="I1404" i="3"/>
  <c r="I1407" i="3"/>
  <c r="I1389" i="3"/>
  <c r="I1373" i="3"/>
  <c r="I1304" i="3"/>
  <c r="I1322" i="3"/>
  <c r="I1339" i="3"/>
  <c r="I2329" i="3"/>
  <c r="I2318" i="3"/>
  <c r="I2309" i="3"/>
  <c r="I2294" i="3"/>
  <c r="I2285" i="3"/>
  <c r="I2270" i="3"/>
  <c r="I2258" i="3"/>
  <c r="I2246" i="3"/>
  <c r="I2234" i="3"/>
  <c r="I2222" i="3"/>
  <c r="I2210" i="3"/>
  <c r="I2198" i="3"/>
  <c r="I2186" i="3"/>
  <c r="I2174" i="3"/>
  <c r="I2162" i="3"/>
  <c r="I2150" i="3"/>
  <c r="I2138" i="3"/>
  <c r="I2126" i="3"/>
  <c r="I2114" i="3"/>
  <c r="I2102" i="3"/>
  <c r="I2090" i="3"/>
  <c r="I2078" i="3"/>
  <c r="I2066" i="3"/>
  <c r="I2054" i="3"/>
  <c r="I2042" i="3"/>
  <c r="I2030" i="3"/>
  <c r="I2018" i="3"/>
  <c r="I2006" i="3"/>
  <c r="I1994" i="3"/>
  <c r="I1982" i="3"/>
  <c r="I1970" i="3"/>
  <c r="I1958" i="3"/>
  <c r="I1946" i="3"/>
  <c r="I1934" i="3"/>
  <c r="I1922" i="3"/>
  <c r="I1910" i="3"/>
  <c r="I1898" i="3"/>
  <c r="I1886" i="3"/>
  <c r="I1874" i="3"/>
  <c r="I1862" i="3"/>
  <c r="I1850" i="3"/>
  <c r="I1838" i="3"/>
  <c r="I1826" i="3"/>
  <c r="I1814" i="3"/>
  <c r="I1802" i="3"/>
  <c r="I1790" i="3"/>
  <c r="I1778" i="3"/>
  <c r="I1766" i="3"/>
  <c r="I1754" i="3"/>
  <c r="I1742" i="3"/>
  <c r="I1730" i="3"/>
  <c r="I1718" i="3"/>
  <c r="I1706" i="3"/>
  <c r="I1694" i="3"/>
  <c r="I1682" i="3"/>
  <c r="I1670" i="3"/>
  <c r="I1658" i="3"/>
  <c r="I1646" i="3"/>
  <c r="I1634" i="3"/>
  <c r="I1622" i="3"/>
  <c r="I1610" i="3"/>
  <c r="I1598" i="3"/>
  <c r="I1586" i="3"/>
  <c r="I1574" i="3"/>
  <c r="I1562" i="3"/>
  <c r="I1550" i="3"/>
  <c r="I1538" i="3"/>
  <c r="I2317" i="3"/>
  <c r="I2308" i="3"/>
  <c r="I2293" i="3"/>
  <c r="I2284" i="3"/>
  <c r="I2269" i="3"/>
  <c r="I2257" i="3"/>
  <c r="I2245" i="3"/>
  <c r="I2233" i="3"/>
  <c r="I2221" i="3"/>
  <c r="I2209" i="3"/>
  <c r="I2197" i="3"/>
  <c r="I2185" i="3"/>
  <c r="I2173" i="3"/>
  <c r="I2161" i="3"/>
  <c r="I2149" i="3"/>
  <c r="I2137" i="3"/>
  <c r="I2125" i="3"/>
  <c r="I2113" i="3"/>
  <c r="I2101" i="3"/>
  <c r="I2089" i="3"/>
  <c r="I2077" i="3"/>
  <c r="I2065" i="3"/>
  <c r="I2053" i="3"/>
  <c r="I2041" i="3"/>
  <c r="I2029" i="3"/>
  <c r="I2017" i="3"/>
  <c r="I2005" i="3"/>
  <c r="I1993" i="3"/>
  <c r="I1981" i="3"/>
  <c r="I1969" i="3"/>
  <c r="I1957" i="3"/>
  <c r="I1945" i="3"/>
  <c r="I1933" i="3"/>
  <c r="I1921" i="3"/>
  <c r="I1909" i="3"/>
  <c r="I1897" i="3"/>
  <c r="I1885" i="3"/>
  <c r="I1873" i="3"/>
  <c r="I1861" i="3"/>
  <c r="I1849" i="3"/>
  <c r="I1837" i="3"/>
  <c r="I1825" i="3"/>
  <c r="I1813" i="3"/>
  <c r="I1801" i="3"/>
  <c r="I1789" i="3"/>
  <c r="I1777" i="3"/>
  <c r="I1765" i="3"/>
  <c r="I1753" i="3"/>
  <c r="I1741" i="3"/>
  <c r="I1729" i="3"/>
  <c r="I1717" i="3"/>
  <c r="I1705" i="3"/>
  <c r="I1693" i="3"/>
  <c r="I1681" i="3"/>
  <c r="I1669" i="3"/>
  <c r="I1657" i="3"/>
  <c r="I1645" i="3"/>
  <c r="I1633" i="3"/>
  <c r="I1621" i="3"/>
  <c r="I1609" i="3"/>
  <c r="I1597" i="3"/>
  <c r="I1585" i="3"/>
  <c r="I1573" i="3"/>
  <c r="I1561" i="3"/>
  <c r="I1549" i="3"/>
  <c r="I1537" i="3"/>
  <c r="I2330" i="3"/>
  <c r="I2316" i="3"/>
  <c r="I2307" i="3"/>
  <c r="I2292" i="3"/>
  <c r="I2280" i="3"/>
  <c r="I2268" i="3"/>
  <c r="I2256" i="3"/>
  <c r="I2244" i="3"/>
  <c r="I2232" i="3"/>
  <c r="I2220" i="3"/>
  <c r="I2208" i="3"/>
  <c r="I2196" i="3"/>
  <c r="I2184" i="3"/>
  <c r="I2172" i="3"/>
  <c r="I2160" i="3"/>
  <c r="I2148" i="3"/>
  <c r="I2136" i="3"/>
  <c r="I2124" i="3"/>
  <c r="I2112" i="3"/>
  <c r="I2100" i="3"/>
  <c r="I2088" i="3"/>
  <c r="I2076" i="3"/>
  <c r="I2064" i="3"/>
  <c r="I2052" i="3"/>
  <c r="I2040" i="3"/>
  <c r="I2028" i="3"/>
  <c r="I2016" i="3"/>
  <c r="I2004" i="3"/>
  <c r="I1992" i="3"/>
  <c r="I1980" i="3"/>
  <c r="I1968" i="3"/>
  <c r="I1956" i="3"/>
  <c r="I1944" i="3"/>
  <c r="I1932" i="3"/>
  <c r="I1920" i="3"/>
  <c r="I1908" i="3"/>
  <c r="I1896" i="3"/>
  <c r="I1884" i="3"/>
  <c r="I1872" i="3"/>
  <c r="I1860" i="3"/>
  <c r="I1848" i="3"/>
  <c r="I1836" i="3"/>
  <c r="I1824" i="3"/>
  <c r="I1812" i="3"/>
  <c r="I1800" i="3"/>
  <c r="I1788" i="3"/>
  <c r="I1776" i="3"/>
  <c r="I1764" i="3"/>
  <c r="I1752" i="3"/>
  <c r="I1740" i="3"/>
  <c r="I1728" i="3"/>
  <c r="I1716" i="3"/>
  <c r="I1704" i="3"/>
  <c r="I1692" i="3"/>
  <c r="I1680" i="3"/>
  <c r="I1668" i="3"/>
  <c r="I1656" i="3"/>
  <c r="I1644" i="3"/>
  <c r="I1632" i="3"/>
  <c r="I1620" i="3"/>
  <c r="I1608" i="3"/>
  <c r="I1596" i="3"/>
  <c r="I1584" i="3"/>
  <c r="I1572" i="3"/>
  <c r="I1560" i="3"/>
  <c r="I1548" i="3"/>
  <c r="I1536" i="3"/>
  <c r="I2219" i="3"/>
  <c r="I2207" i="3"/>
  <c r="I2195" i="3"/>
  <c r="I2183" i="3"/>
  <c r="I2171" i="3"/>
  <c r="I2159" i="3"/>
  <c r="I2147" i="3"/>
  <c r="I2135" i="3"/>
  <c r="I2123" i="3"/>
  <c r="I2111" i="3"/>
  <c r="I2099" i="3"/>
  <c r="I2087" i="3"/>
  <c r="I2075" i="3"/>
  <c r="I2063" i="3"/>
  <c r="I2051" i="3"/>
  <c r="I2039" i="3"/>
  <c r="I2027" i="3"/>
  <c r="I2015" i="3"/>
  <c r="I2003" i="3"/>
  <c r="I1991" i="3"/>
  <c r="I1979" i="3"/>
  <c r="I1967" i="3"/>
  <c r="I1955" i="3"/>
  <c r="I1943" i="3"/>
  <c r="I1931" i="3"/>
  <c r="I1919" i="3"/>
  <c r="I1907" i="3"/>
  <c r="I1895" i="3"/>
  <c r="I1883" i="3"/>
  <c r="I1871" i="3"/>
  <c r="I1859" i="3"/>
  <c r="I1847" i="3"/>
  <c r="I1835" i="3"/>
  <c r="I1823" i="3"/>
  <c r="I1811" i="3"/>
  <c r="I1799" i="3"/>
  <c r="I1787" i="3"/>
  <c r="I1775" i="3"/>
  <c r="I1763" i="3"/>
  <c r="I1751" i="3"/>
  <c r="I1739" i="3"/>
  <c r="I1727" i="3"/>
  <c r="I1715" i="3"/>
  <c r="I1703" i="3"/>
  <c r="I1691" i="3"/>
  <c r="I1679" i="3"/>
  <c r="I1667" i="3"/>
  <c r="I1655" i="3"/>
  <c r="I1643" i="3"/>
  <c r="I1631" i="3"/>
  <c r="I1619" i="3"/>
  <c r="I1607" i="3"/>
  <c r="I1595" i="3"/>
  <c r="I1583" i="3"/>
  <c r="I1571" i="3"/>
  <c r="I1559" i="3"/>
  <c r="I1547" i="3"/>
  <c r="I1535" i="3"/>
  <c r="I1523" i="3"/>
  <c r="I1511" i="3"/>
  <c r="I1499" i="3"/>
  <c r="I1487" i="3"/>
  <c r="I1475" i="3"/>
  <c r="I1463" i="3"/>
  <c r="I283" i="3"/>
  <c r="I271" i="3"/>
  <c r="I259" i="3"/>
  <c r="I247" i="3"/>
  <c r="I235" i="3"/>
  <c r="I223" i="3"/>
  <c r="I211" i="3"/>
  <c r="I199" i="3"/>
  <c r="I187" i="3"/>
  <c r="I175" i="3"/>
  <c r="I163" i="3"/>
  <c r="I151" i="3"/>
  <c r="I139" i="3"/>
  <c r="I127" i="3"/>
  <c r="I115" i="3"/>
  <c r="I103" i="3"/>
  <c r="K103" i="3" s="1"/>
  <c r="I91" i="3"/>
  <c r="K91" i="3" s="1"/>
  <c r="I79" i="3"/>
  <c r="K79" i="3" s="1"/>
  <c r="I67" i="3"/>
  <c r="K67" i="3" s="1"/>
  <c r="I55" i="3"/>
  <c r="K55" i="3" s="1"/>
  <c r="I43" i="3"/>
  <c r="I31" i="3"/>
  <c r="I19" i="3"/>
  <c r="I1520" i="3"/>
  <c r="I1508" i="3"/>
  <c r="I1496" i="3"/>
  <c r="I1484" i="3"/>
  <c r="I1472" i="3"/>
  <c r="I1460" i="3"/>
  <c r="I1451" i="3"/>
  <c r="I1438" i="3"/>
  <c r="I1421" i="3"/>
  <c r="I1411" i="3"/>
  <c r="I1390" i="3"/>
  <c r="I1382" i="3"/>
  <c r="I1377" i="3"/>
  <c r="I1346" i="3"/>
  <c r="I1363" i="3"/>
  <c r="I1362" i="3"/>
  <c r="I1276" i="3"/>
  <c r="I1275" i="3"/>
  <c r="I1320" i="3"/>
  <c r="I1331" i="3"/>
  <c r="I1311" i="3"/>
  <c r="I1286" i="3"/>
  <c r="I1256" i="3"/>
  <c r="I1244" i="3"/>
  <c r="I1232" i="3"/>
  <c r="I1212" i="3"/>
  <c r="I1152" i="3"/>
  <c r="I1092" i="3"/>
  <c r="I1032" i="3"/>
  <c r="I989" i="3"/>
  <c r="I905" i="3"/>
  <c r="I965" i="3"/>
  <c r="I941" i="3"/>
  <c r="I1001" i="3"/>
  <c r="I917" i="3"/>
  <c r="I977" i="3"/>
  <c r="I893" i="3"/>
  <c r="I953" i="3"/>
  <c r="I929" i="3"/>
  <c r="I863" i="3"/>
  <c r="I779" i="3"/>
  <c r="I1388" i="3"/>
  <c r="I1379" i="3"/>
  <c r="I1375" i="3"/>
  <c r="I1345" i="3"/>
  <c r="I1344" i="3"/>
  <c r="I1361" i="3"/>
  <c r="I1359" i="3"/>
  <c r="I1274" i="3"/>
  <c r="I1292" i="3"/>
  <c r="I1330" i="3"/>
  <c r="I1309" i="3"/>
  <c r="I1285" i="3"/>
  <c r="I1255" i="3"/>
  <c r="I1243" i="3"/>
  <c r="I1231" i="3"/>
  <c r="I1207" i="3"/>
  <c r="I1147" i="3"/>
  <c r="I1087" i="3"/>
  <c r="I1027" i="3"/>
  <c r="I988" i="3"/>
  <c r="I904" i="3"/>
  <c r="I964" i="3"/>
  <c r="I940" i="3"/>
  <c r="I1000" i="3"/>
  <c r="I916" i="3"/>
  <c r="I976" i="3"/>
  <c r="I892" i="3"/>
  <c r="I952" i="3"/>
  <c r="I928" i="3"/>
  <c r="I862" i="3"/>
  <c r="I778" i="3"/>
  <c r="I838" i="3"/>
  <c r="I754" i="3"/>
  <c r="I814" i="3"/>
  <c r="I874" i="3"/>
  <c r="I790" i="3"/>
  <c r="I850" i="3"/>
  <c r="I766" i="3"/>
  <c r="I826" i="3"/>
  <c r="I742" i="3"/>
  <c r="I802" i="3"/>
  <c r="I1494" i="3"/>
  <c r="I1482" i="3"/>
  <c r="I1470" i="3"/>
  <c r="I1458" i="3"/>
  <c r="I1449" i="3"/>
  <c r="I1435" i="3"/>
  <c r="I1425" i="3"/>
  <c r="I1410" i="3"/>
  <c r="I1397" i="3"/>
  <c r="I1395" i="3"/>
  <c r="I1374" i="3"/>
  <c r="I1326" i="3"/>
  <c r="I1343" i="3"/>
  <c r="I1360" i="3"/>
  <c r="I1358" i="3"/>
  <c r="I1273" i="3"/>
  <c r="I1291" i="3"/>
  <c r="I1314" i="3"/>
  <c r="I1350" i="3"/>
  <c r="I1266" i="3"/>
  <c r="I1254" i="3"/>
  <c r="I1242" i="3"/>
  <c r="I1230" i="3"/>
  <c r="I1202" i="3"/>
  <c r="I1142" i="3"/>
  <c r="I1082" i="3"/>
  <c r="I1022" i="3"/>
  <c r="I969" i="3"/>
  <c r="I945" i="3"/>
  <c r="I1005" i="3"/>
  <c r="I921" i="3"/>
  <c r="I981" i="3"/>
  <c r="I897" i="3"/>
  <c r="I957" i="3"/>
  <c r="I933" i="3"/>
  <c r="I1529" i="3"/>
  <c r="I1517" i="3"/>
  <c r="I1505" i="3"/>
  <c r="I1493" i="3"/>
  <c r="I1481" i="3"/>
  <c r="I1469" i="3"/>
  <c r="I1457" i="3"/>
  <c r="I1448" i="3"/>
  <c r="I1433" i="3"/>
  <c r="I1418" i="3"/>
  <c r="I1408" i="3"/>
  <c r="I1385" i="3"/>
  <c r="I1393" i="3"/>
  <c r="I1372" i="3"/>
  <c r="I1324" i="3"/>
  <c r="I1342" i="3"/>
  <c r="I1341" i="3"/>
  <c r="I1357" i="3"/>
  <c r="I1356" i="3"/>
  <c r="I1272" i="3"/>
  <c r="I1310" i="3"/>
  <c r="I1349" i="3"/>
  <c r="I1265" i="3"/>
  <c r="I1253" i="3"/>
  <c r="I1241" i="3"/>
  <c r="I1229" i="3"/>
  <c r="I1197" i="3"/>
  <c r="I1137" i="3"/>
  <c r="I1077" i="3"/>
  <c r="I1017" i="3"/>
  <c r="I968" i="3"/>
  <c r="I944" i="3"/>
  <c r="I1004" i="3"/>
  <c r="I920" i="3"/>
  <c r="I980" i="3"/>
  <c r="I896" i="3"/>
  <c r="I956" i="3"/>
  <c r="I1528" i="3"/>
  <c r="I1516" i="3"/>
  <c r="I1504" i="3"/>
  <c r="I1492" i="3"/>
  <c r="I1480" i="3"/>
  <c r="I1468" i="3"/>
  <c r="I1456" i="3"/>
  <c r="I1447" i="3"/>
  <c r="I1432" i="3"/>
  <c r="I1417" i="3"/>
  <c r="I1406" i="3"/>
  <c r="I1409" i="3"/>
  <c r="I1391" i="3"/>
  <c r="I1370" i="3"/>
  <c r="I1305" i="3"/>
  <c r="I1323" i="3"/>
  <c r="I1340" i="3"/>
  <c r="I1338" i="3"/>
  <c r="I1355" i="3"/>
  <c r="I1271" i="3"/>
  <c r="I1313" i="3"/>
  <c r="I1348" i="3"/>
  <c r="I1264" i="3"/>
  <c r="I1252" i="3"/>
  <c r="I1240" i="3"/>
  <c r="I1228" i="3"/>
  <c r="I1192" i="3"/>
  <c r="I1132" i="3"/>
  <c r="I1072" i="3"/>
  <c r="I1012" i="3"/>
  <c r="I967" i="3"/>
  <c r="I943" i="3"/>
  <c r="I1003" i="3"/>
  <c r="I919" i="3"/>
  <c r="I979" i="3"/>
  <c r="I895" i="3"/>
  <c r="I955" i="3"/>
  <c r="I931" i="3"/>
  <c r="I1337" i="3"/>
  <c r="I1354" i="3"/>
  <c r="I1270" i="3"/>
  <c r="I1290" i="3"/>
  <c r="I1329" i="3"/>
  <c r="I1263" i="3"/>
  <c r="I1251" i="3"/>
  <c r="I1239" i="3"/>
  <c r="I1227" i="3"/>
  <c r="I1187" i="3"/>
  <c r="I1127" i="3"/>
  <c r="I1067" i="3"/>
  <c r="I948" i="3"/>
  <c r="I1008" i="3"/>
  <c r="I924" i="3"/>
  <c r="I984" i="3"/>
  <c r="I900" i="3"/>
  <c r="I960" i="3"/>
  <c r="I936" i="3"/>
  <c r="I996" i="3"/>
  <c r="I912" i="3"/>
  <c r="I972" i="3"/>
  <c r="I888" i="3"/>
  <c r="I822" i="3"/>
  <c r="I882" i="3"/>
  <c r="I798" i="3"/>
  <c r="I858" i="3"/>
  <c r="I774" i="3"/>
  <c r="I834" i="3"/>
  <c r="I750" i="3"/>
  <c r="I810" i="3"/>
  <c r="I870" i="3"/>
  <c r="I786" i="3"/>
  <c r="I846" i="3"/>
  <c r="I762" i="3"/>
  <c r="I675" i="3"/>
  <c r="I612" i="3"/>
  <c r="I1526" i="3"/>
  <c r="I1514" i="3"/>
  <c r="I1502" i="3"/>
  <c r="I1490" i="3"/>
  <c r="I1478" i="3"/>
  <c r="I1466" i="3"/>
  <c r="I1454" i="3"/>
  <c r="I1444" i="3"/>
  <c r="I1430" i="3"/>
  <c r="I1422" i="3"/>
  <c r="I1402" i="3"/>
  <c r="I1405" i="3"/>
  <c r="I1387" i="3"/>
  <c r="I1371" i="3"/>
  <c r="I1303" i="3"/>
  <c r="I1302" i="3"/>
  <c r="I1319" i="3"/>
  <c r="I1336" i="3"/>
  <c r="I1335" i="3"/>
  <c r="I1299" i="3"/>
  <c r="I1289" i="3"/>
  <c r="I1328" i="3"/>
  <c r="I1262" i="3"/>
  <c r="I1250" i="3"/>
  <c r="I1238" i="3"/>
  <c r="I1226" i="3"/>
  <c r="I1182" i="3"/>
  <c r="I1122" i="3"/>
  <c r="I1062" i="3"/>
  <c r="I947" i="3"/>
  <c r="I1007" i="3"/>
  <c r="I923" i="3"/>
  <c r="I983" i="3"/>
  <c r="I899" i="3"/>
  <c r="I959" i="3"/>
  <c r="I935" i="3"/>
  <c r="I995" i="3"/>
  <c r="I1525" i="3"/>
  <c r="I1513" i="3"/>
  <c r="I1501" i="3"/>
  <c r="I1489" i="3"/>
  <c r="I1477" i="3"/>
  <c r="I1465" i="3"/>
  <c r="I1453" i="3"/>
  <c r="I1443" i="3"/>
  <c r="I1429" i="3"/>
  <c r="I1419" i="3"/>
  <c r="I1400" i="3"/>
  <c r="I1403" i="3"/>
  <c r="I1383" i="3"/>
  <c r="I1369" i="3"/>
  <c r="I1284" i="3"/>
  <c r="I1301" i="3"/>
  <c r="I1318" i="3"/>
  <c r="I1316" i="3"/>
  <c r="I1334" i="3"/>
  <c r="I1317" i="3"/>
  <c r="I1288" i="3"/>
  <c r="I1327" i="3"/>
  <c r="I1261" i="3"/>
  <c r="I1249" i="3"/>
  <c r="I1237" i="3"/>
  <c r="I1225" i="3"/>
  <c r="I1177" i="3"/>
  <c r="I1117" i="3"/>
  <c r="I1057" i="3"/>
  <c r="I946" i="3"/>
  <c r="I1006" i="3"/>
  <c r="I922" i="3"/>
  <c r="I982" i="3"/>
  <c r="I898" i="3"/>
  <c r="I958" i="3"/>
  <c r="I934" i="3"/>
  <c r="I994" i="3"/>
  <c r="I910" i="3"/>
  <c r="I970" i="3"/>
  <c r="I886" i="3"/>
  <c r="I820" i="3"/>
  <c r="I1524" i="3"/>
  <c r="I1512" i="3"/>
  <c r="I1500" i="3"/>
  <c r="I1488" i="3"/>
  <c r="I1476" i="3"/>
  <c r="I1464" i="3"/>
  <c r="I1452" i="3"/>
  <c r="I1442" i="3"/>
  <c r="I1424" i="3"/>
  <c r="I1416" i="3"/>
  <c r="I1398" i="3"/>
  <c r="I1401" i="3"/>
  <c r="I1381" i="3"/>
  <c r="I1368" i="3"/>
  <c r="I1283" i="3"/>
  <c r="I1300" i="3"/>
  <c r="I1298" i="3"/>
  <c r="I1315" i="3"/>
  <c r="I1333" i="3"/>
  <c r="I1353" i="3"/>
  <c r="I1269" i="3"/>
  <c r="I1308" i="3"/>
  <c r="I1260" i="3"/>
  <c r="I1248" i="3"/>
  <c r="I1236" i="3"/>
  <c r="I1224" i="3"/>
  <c r="I1172" i="3"/>
  <c r="I1112" i="3"/>
  <c r="I1052" i="3"/>
  <c r="I1011" i="3"/>
  <c r="I927" i="3"/>
  <c r="I987" i="3"/>
  <c r="I903" i="3"/>
  <c r="I963" i="3"/>
  <c r="I939" i="3"/>
  <c r="I999" i="3"/>
  <c r="I915" i="3"/>
  <c r="I975" i="3"/>
  <c r="I1446" i="3"/>
  <c r="I1441" i="3"/>
  <c r="I1428" i="3"/>
  <c r="I1415" i="3"/>
  <c r="I1396" i="3"/>
  <c r="I1399" i="3"/>
  <c r="I1380" i="3"/>
  <c r="I1367" i="3"/>
  <c r="I1282" i="3"/>
  <c r="I1281" i="3"/>
  <c r="I1297" i="3"/>
  <c r="I1296" i="3"/>
  <c r="I1325" i="3"/>
  <c r="I1352" i="3"/>
  <c r="I1268" i="3"/>
  <c r="I1307" i="3"/>
  <c r="I1259" i="3"/>
  <c r="I1247" i="3"/>
  <c r="I1235" i="3"/>
  <c r="I1223" i="3"/>
  <c r="I1167" i="3"/>
  <c r="I1107" i="3"/>
  <c r="I1047" i="3"/>
  <c r="I1010" i="3"/>
  <c r="I926" i="3"/>
  <c r="I986" i="3"/>
  <c r="I902" i="3"/>
  <c r="I962" i="3"/>
  <c r="I938" i="3"/>
  <c r="I998" i="3"/>
  <c r="I914" i="3"/>
  <c r="I974" i="3"/>
  <c r="I890" i="3"/>
  <c r="I950" i="3"/>
  <c r="I884" i="3"/>
  <c r="I800" i="3"/>
  <c r="I860" i="3"/>
  <c r="I839" i="3"/>
  <c r="I755" i="3"/>
  <c r="I815" i="3"/>
  <c r="I875" i="3"/>
  <c r="I791" i="3"/>
  <c r="I851" i="3"/>
  <c r="I767" i="3"/>
  <c r="I827" i="3"/>
  <c r="I743" i="3"/>
  <c r="I803" i="3"/>
  <c r="I653" i="3"/>
  <c r="I692" i="3"/>
  <c r="I629" i="3"/>
  <c r="I668" i="3"/>
  <c r="I605" i="3"/>
  <c r="I641" i="3"/>
  <c r="I680" i="3"/>
  <c r="I617" i="3"/>
  <c r="I656" i="3"/>
  <c r="I593" i="3"/>
  <c r="I422" i="3"/>
  <c r="I464" i="3"/>
  <c r="I545" i="3"/>
  <c r="I482" i="3"/>
  <c r="I563" i="3"/>
  <c r="I500" i="3"/>
  <c r="I581" i="3"/>
  <c r="I518" i="3"/>
  <c r="I434" i="3"/>
  <c r="I410" i="3"/>
  <c r="I452" i="3"/>
  <c r="I533" i="3"/>
  <c r="I470" i="3"/>
  <c r="I551" i="3"/>
  <c r="I488" i="3"/>
  <c r="I401" i="3"/>
  <c r="I389" i="3"/>
  <c r="I377" i="3"/>
  <c r="I365" i="3"/>
  <c r="I353" i="3"/>
  <c r="I341" i="3"/>
  <c r="I329" i="3"/>
  <c r="I317" i="3"/>
  <c r="I305" i="3"/>
  <c r="I293" i="3"/>
  <c r="I281" i="3"/>
  <c r="I269" i="3"/>
  <c r="I257" i="3"/>
  <c r="I245" i="3"/>
  <c r="I233" i="3"/>
  <c r="I221" i="3"/>
  <c r="I209" i="3"/>
  <c r="I197" i="3"/>
  <c r="I185" i="3"/>
  <c r="I173" i="3"/>
  <c r="I161" i="3"/>
  <c r="I149" i="3"/>
  <c r="I137" i="3"/>
  <c r="I125" i="3"/>
  <c r="I113" i="3"/>
  <c r="I101" i="3"/>
  <c r="K101" i="3" s="1"/>
  <c r="I89" i="3"/>
  <c r="K89" i="3" s="1"/>
  <c r="I77" i="3"/>
  <c r="K77" i="3" s="1"/>
  <c r="I65" i="3"/>
  <c r="K65" i="3" s="1"/>
  <c r="I53" i="3"/>
  <c r="K53" i="3" s="1"/>
  <c r="I41" i="3"/>
  <c r="I29" i="3"/>
  <c r="I17" i="3"/>
  <c r="I5" i="3"/>
  <c r="I652" i="3"/>
  <c r="I691" i="3"/>
  <c r="I628" i="3"/>
  <c r="I667" i="3"/>
  <c r="I604" i="3"/>
  <c r="I640" i="3"/>
  <c r="I679" i="3"/>
  <c r="I616" i="3"/>
  <c r="I655" i="3"/>
  <c r="I592" i="3"/>
  <c r="I421" i="3"/>
  <c r="I463" i="3"/>
  <c r="I544" i="3"/>
  <c r="I481" i="3"/>
  <c r="I562" i="3"/>
  <c r="I499" i="3"/>
  <c r="I580" i="3"/>
  <c r="I517" i="3"/>
  <c r="I433" i="3"/>
  <c r="I409" i="3"/>
  <c r="I451" i="3"/>
  <c r="I532" i="3"/>
  <c r="I469" i="3"/>
  <c r="I550" i="3"/>
  <c r="I487" i="3"/>
  <c r="I400" i="3"/>
  <c r="I388" i="3"/>
  <c r="I376" i="3"/>
  <c r="I364" i="3"/>
  <c r="I352" i="3"/>
  <c r="I340" i="3"/>
  <c r="I328" i="3"/>
  <c r="I316" i="3"/>
  <c r="I304" i="3"/>
  <c r="I292" i="3"/>
  <c r="I280" i="3"/>
  <c r="I268" i="3"/>
  <c r="I256" i="3"/>
  <c r="I244" i="3"/>
  <c r="I232" i="3"/>
  <c r="I220" i="3"/>
  <c r="I208" i="3"/>
  <c r="I196" i="3"/>
  <c r="I184" i="3"/>
  <c r="I172" i="3"/>
  <c r="I160" i="3"/>
  <c r="I148" i="3"/>
  <c r="I136" i="3"/>
  <c r="I124" i="3"/>
  <c r="I112" i="3"/>
  <c r="I100" i="3"/>
  <c r="K100" i="3" s="1"/>
  <c r="I88" i="3"/>
  <c r="K88" i="3" s="1"/>
  <c r="I76" i="3"/>
  <c r="K76" i="3" s="1"/>
  <c r="I64" i="3"/>
  <c r="K64" i="3" s="1"/>
  <c r="I52" i="3"/>
  <c r="K52" i="3" s="1"/>
  <c r="I40" i="3"/>
  <c r="I28" i="3"/>
  <c r="I16" i="3"/>
  <c r="I697" i="3"/>
  <c r="K697" i="3" s="1"/>
  <c r="I700" i="3"/>
  <c r="K700" i="3" s="1"/>
  <c r="I703" i="3"/>
  <c r="K703" i="3" s="1"/>
  <c r="I706" i="3"/>
  <c r="K706" i="3" s="1"/>
  <c r="I709" i="3"/>
  <c r="K709" i="3" s="1"/>
  <c r="I712" i="3"/>
  <c r="K712" i="3" s="1"/>
  <c r="I715" i="3"/>
  <c r="K715" i="3" s="1"/>
  <c r="I718" i="3"/>
  <c r="K718" i="3" s="1"/>
  <c r="I721" i="3"/>
  <c r="K721" i="3" s="1"/>
  <c r="I724" i="3"/>
  <c r="K724" i="3" s="1"/>
  <c r="I727" i="3"/>
  <c r="K727" i="3" s="1"/>
  <c r="I730" i="3"/>
  <c r="K730" i="3" s="1"/>
  <c r="I733" i="3"/>
  <c r="K733" i="3" s="1"/>
  <c r="I736" i="3"/>
  <c r="K736" i="3" s="1"/>
  <c r="I993" i="3"/>
  <c r="I909" i="3"/>
  <c r="I843" i="3"/>
  <c r="I759" i="3"/>
  <c r="I819" i="3"/>
  <c r="I879" i="3"/>
  <c r="I795" i="3"/>
  <c r="I855" i="3"/>
  <c r="I771" i="3"/>
  <c r="I831" i="3"/>
  <c r="I747" i="3"/>
  <c r="I807" i="3"/>
  <c r="I867" i="3"/>
  <c r="I783" i="3"/>
  <c r="I696" i="3"/>
  <c r="I633" i="3"/>
  <c r="I672" i="3"/>
  <c r="I609" i="3"/>
  <c r="I645" i="3"/>
  <c r="I684" i="3"/>
  <c r="I621" i="3"/>
  <c r="I660" i="3"/>
  <c r="I597" i="3"/>
  <c r="I591" i="3"/>
  <c r="I528" i="3"/>
  <c r="I444" i="3"/>
  <c r="I420" i="3"/>
  <c r="I462" i="3"/>
  <c r="I543" i="3"/>
  <c r="I480" i="3"/>
  <c r="I561" i="3"/>
  <c r="I498" i="3"/>
  <c r="I579" i="3"/>
  <c r="I516" i="3"/>
  <c r="I432" i="3"/>
  <c r="I408" i="3"/>
  <c r="I450" i="3"/>
  <c r="I531" i="3"/>
  <c r="I468" i="3"/>
  <c r="I399" i="3"/>
  <c r="I387" i="3"/>
  <c r="I375" i="3"/>
  <c r="I363" i="3"/>
  <c r="I351" i="3"/>
  <c r="I339" i="3"/>
  <c r="I327" i="3"/>
  <c r="I315" i="3"/>
  <c r="I303" i="3"/>
  <c r="I291" i="3"/>
  <c r="I279" i="3"/>
  <c r="I267" i="3"/>
  <c r="I255" i="3"/>
  <c r="I243" i="3"/>
  <c r="I231" i="3"/>
  <c r="I219" i="3"/>
  <c r="I207" i="3"/>
  <c r="I195" i="3"/>
  <c r="I183" i="3"/>
  <c r="I171" i="3"/>
  <c r="I159" i="3"/>
  <c r="I147" i="3"/>
  <c r="I135" i="3"/>
  <c r="I123" i="3"/>
  <c r="I111" i="3"/>
  <c r="I99" i="3"/>
  <c r="K99" i="3" s="1"/>
  <c r="I932" i="3"/>
  <c r="I992" i="3"/>
  <c r="I908" i="3"/>
  <c r="I842" i="3"/>
  <c r="I758" i="3"/>
  <c r="I818" i="3"/>
  <c r="I878" i="3"/>
  <c r="I794" i="3"/>
  <c r="I854" i="3"/>
  <c r="I770" i="3"/>
  <c r="I830" i="3"/>
  <c r="I746" i="3"/>
  <c r="I806" i="3"/>
  <c r="I866" i="3"/>
  <c r="I782" i="3"/>
  <c r="I695" i="3"/>
  <c r="I632" i="3"/>
  <c r="I671" i="3"/>
  <c r="I608" i="3"/>
  <c r="I644" i="3"/>
  <c r="I683" i="3"/>
  <c r="I620" i="3"/>
  <c r="I659" i="3"/>
  <c r="I596" i="3"/>
  <c r="I590" i="3"/>
  <c r="I527" i="3"/>
  <c r="I443" i="3"/>
  <c r="I419" i="3"/>
  <c r="I461" i="3"/>
  <c r="I542" i="3"/>
  <c r="I479" i="3"/>
  <c r="I560" i="3"/>
  <c r="I497" i="3"/>
  <c r="I578" i="3"/>
  <c r="I515" i="3"/>
  <c r="I431" i="3"/>
  <c r="I407" i="3"/>
  <c r="I449" i="3"/>
  <c r="I530" i="3"/>
  <c r="I467" i="3"/>
  <c r="I398" i="3"/>
  <c r="I386" i="3"/>
  <c r="I374" i="3"/>
  <c r="I362" i="3"/>
  <c r="I350" i="3"/>
  <c r="I338" i="3"/>
  <c r="I326" i="3"/>
  <c r="I314" i="3"/>
  <c r="I302" i="3"/>
  <c r="I290" i="3"/>
  <c r="I278" i="3"/>
  <c r="I266" i="3"/>
  <c r="I254" i="3"/>
  <c r="I242" i="3"/>
  <c r="I230" i="3"/>
  <c r="I218" i="3"/>
  <c r="I206" i="3"/>
  <c r="I194" i="3"/>
  <c r="I182" i="3"/>
  <c r="I170" i="3"/>
  <c r="I158" i="3"/>
  <c r="I146" i="3"/>
  <c r="I134" i="3"/>
  <c r="I122" i="3"/>
  <c r="I110" i="3"/>
  <c r="I98" i="3"/>
  <c r="K98" i="3" s="1"/>
  <c r="I86" i="3"/>
  <c r="K86" i="3" s="1"/>
  <c r="I74" i="3"/>
  <c r="K74" i="3" s="1"/>
  <c r="I62" i="3"/>
  <c r="K62" i="3" s="1"/>
  <c r="I50" i="3"/>
  <c r="K50" i="3" s="1"/>
  <c r="I38" i="3"/>
  <c r="I26" i="3"/>
  <c r="I14" i="3"/>
  <c r="I991" i="3"/>
  <c r="I907" i="3"/>
  <c r="I841" i="3"/>
  <c r="I757" i="3"/>
  <c r="I817" i="3"/>
  <c r="I877" i="3"/>
  <c r="I793" i="3"/>
  <c r="I853" i="3"/>
  <c r="I769" i="3"/>
  <c r="I829" i="3"/>
  <c r="I745" i="3"/>
  <c r="I805" i="3"/>
  <c r="I865" i="3"/>
  <c r="I781" i="3"/>
  <c r="I694" i="3"/>
  <c r="I631" i="3"/>
  <c r="I670" i="3"/>
  <c r="I607" i="3"/>
  <c r="I643" i="3"/>
  <c r="I682" i="3"/>
  <c r="I619" i="3"/>
  <c r="I658" i="3"/>
  <c r="I595" i="3"/>
  <c r="I589" i="3"/>
  <c r="I526" i="3"/>
  <c r="I442" i="3"/>
  <c r="I418" i="3"/>
  <c r="I460" i="3"/>
  <c r="I541" i="3"/>
  <c r="I478" i="3"/>
  <c r="I559" i="3"/>
  <c r="I496" i="3"/>
  <c r="I577" i="3"/>
  <c r="I514" i="3"/>
  <c r="I430" i="3"/>
  <c r="I406" i="3"/>
  <c r="I448" i="3"/>
  <c r="I529" i="3"/>
  <c r="I466" i="3"/>
  <c r="I397" i="3"/>
  <c r="I385" i="3"/>
  <c r="I373" i="3"/>
  <c r="I361" i="3"/>
  <c r="I349" i="3"/>
  <c r="I337" i="3"/>
  <c r="I325" i="3"/>
  <c r="I313" i="3"/>
  <c r="I301" i="3"/>
  <c r="I289" i="3"/>
  <c r="I277" i="3"/>
  <c r="I265" i="3"/>
  <c r="I253" i="3"/>
  <c r="I241" i="3"/>
  <c r="I229" i="3"/>
  <c r="I217" i="3"/>
  <c r="I205" i="3"/>
  <c r="I193" i="3"/>
  <c r="I181" i="3"/>
  <c r="I169" i="3"/>
  <c r="I157" i="3"/>
  <c r="I145" i="3"/>
  <c r="I133" i="3"/>
  <c r="I121" i="3"/>
  <c r="I109" i="3"/>
  <c r="I97" i="3"/>
  <c r="K97" i="3" s="1"/>
  <c r="I85" i="3"/>
  <c r="K85" i="3" s="1"/>
  <c r="I73" i="3"/>
  <c r="K73" i="3" s="1"/>
  <c r="I61" i="3"/>
  <c r="K61" i="3" s="1"/>
  <c r="I49" i="3"/>
  <c r="K49" i="3" s="1"/>
  <c r="I37" i="3"/>
  <c r="I25" i="3"/>
  <c r="I13" i="3"/>
  <c r="I648" i="3"/>
  <c r="I687" i="3"/>
  <c r="I624" i="3"/>
  <c r="I663" i="3"/>
  <c r="I600" i="3"/>
  <c r="I636" i="3"/>
  <c r="I570" i="3"/>
  <c r="I507" i="3"/>
  <c r="I588" i="3"/>
  <c r="I525" i="3"/>
  <c r="I441" i="3"/>
  <c r="I417" i="3"/>
  <c r="I459" i="3"/>
  <c r="I540" i="3"/>
  <c r="I477" i="3"/>
  <c r="I558" i="3"/>
  <c r="I495" i="3"/>
  <c r="I576" i="3"/>
  <c r="I513" i="3"/>
  <c r="I429" i="3"/>
  <c r="I405" i="3"/>
  <c r="I447" i="3"/>
  <c r="I396" i="3"/>
  <c r="I384" i="3"/>
  <c r="I372" i="3"/>
  <c r="I360" i="3"/>
  <c r="I348" i="3"/>
  <c r="I336" i="3"/>
  <c r="I324" i="3"/>
  <c r="I312" i="3"/>
  <c r="I300" i="3"/>
  <c r="I288" i="3"/>
  <c r="I276" i="3"/>
  <c r="I264" i="3"/>
  <c r="I252" i="3"/>
  <c r="I240" i="3"/>
  <c r="I228" i="3"/>
  <c r="I216" i="3"/>
  <c r="I204" i="3"/>
  <c r="I192" i="3"/>
  <c r="I180" i="3"/>
  <c r="I168" i="3"/>
  <c r="I156" i="3"/>
  <c r="I144" i="3"/>
  <c r="I132" i="3"/>
  <c r="I120" i="3"/>
  <c r="I108" i="3"/>
  <c r="K108" i="3" s="1"/>
  <c r="I96" i="3"/>
  <c r="K96" i="3" s="1"/>
  <c r="I84" i="3"/>
  <c r="K84" i="3" s="1"/>
  <c r="I72" i="3"/>
  <c r="K72" i="3" s="1"/>
  <c r="I60" i="3"/>
  <c r="K60" i="3" s="1"/>
  <c r="I48" i="3"/>
  <c r="K48" i="3" s="1"/>
  <c r="I36" i="3"/>
  <c r="I24" i="3"/>
  <c r="I12" i="3"/>
  <c r="I698" i="3"/>
  <c r="K698" i="3" s="1"/>
  <c r="I701" i="3"/>
  <c r="K701" i="3" s="1"/>
  <c r="I704" i="3"/>
  <c r="K704" i="3" s="1"/>
  <c r="I707" i="3"/>
  <c r="K707" i="3" s="1"/>
  <c r="I710" i="3"/>
  <c r="K710" i="3" s="1"/>
  <c r="I713" i="3"/>
  <c r="K713" i="3" s="1"/>
  <c r="I716" i="3"/>
  <c r="K716" i="3" s="1"/>
  <c r="I719" i="3"/>
  <c r="K719" i="3" s="1"/>
  <c r="I722" i="3"/>
  <c r="K722" i="3" s="1"/>
  <c r="I725" i="3"/>
  <c r="K725" i="3" s="1"/>
  <c r="I728" i="3"/>
  <c r="K728" i="3" s="1"/>
  <c r="I731" i="3"/>
  <c r="K731" i="3" s="1"/>
  <c r="I734" i="3"/>
  <c r="K734" i="3" s="1"/>
  <c r="I737" i="3"/>
  <c r="K737" i="3" s="1"/>
  <c r="I911" i="3"/>
  <c r="I971" i="3"/>
  <c r="I887" i="3"/>
  <c r="I821" i="3"/>
  <c r="I881" i="3"/>
  <c r="I797" i="3"/>
  <c r="I857" i="3"/>
  <c r="I773" i="3"/>
  <c r="I833" i="3"/>
  <c r="I749" i="3"/>
  <c r="I809" i="3"/>
  <c r="I869" i="3"/>
  <c r="I785" i="3"/>
  <c r="I845" i="3"/>
  <c r="I761" i="3"/>
  <c r="I674" i="3"/>
  <c r="I611" i="3"/>
  <c r="I647" i="3"/>
  <c r="I686" i="3"/>
  <c r="I623" i="3"/>
  <c r="I662" i="3"/>
  <c r="I599" i="3"/>
  <c r="I635" i="3"/>
  <c r="I569" i="3"/>
  <c r="I506" i="3"/>
  <c r="I587" i="3"/>
  <c r="I524" i="3"/>
  <c r="I440" i="3"/>
  <c r="I416" i="3"/>
  <c r="I458" i="3"/>
  <c r="I539" i="3"/>
  <c r="I476" i="3"/>
  <c r="I557" i="3"/>
  <c r="I494" i="3"/>
  <c r="I575" i="3"/>
  <c r="I512" i="3"/>
  <c r="I428" i="3"/>
  <c r="I404" i="3"/>
  <c r="I446" i="3"/>
  <c r="I395" i="3"/>
  <c r="I383" i="3"/>
  <c r="I371" i="3"/>
  <c r="I359" i="3"/>
  <c r="I347" i="3"/>
  <c r="I335" i="3"/>
  <c r="I323" i="3"/>
  <c r="I311" i="3"/>
  <c r="I299" i="3"/>
  <c r="I287" i="3"/>
  <c r="I275" i="3"/>
  <c r="I263" i="3"/>
  <c r="I251" i="3"/>
  <c r="I239" i="3"/>
  <c r="I227" i="3"/>
  <c r="I215" i="3"/>
  <c r="I203" i="3"/>
  <c r="I191" i="3"/>
  <c r="I179" i="3"/>
  <c r="I167" i="3"/>
  <c r="I155" i="3"/>
  <c r="I143" i="3"/>
  <c r="I131" i="3"/>
  <c r="I119" i="3"/>
  <c r="I107" i="3"/>
  <c r="K107" i="3" s="1"/>
  <c r="I880" i="3"/>
  <c r="I796" i="3"/>
  <c r="I856" i="3"/>
  <c r="I772" i="3"/>
  <c r="I832" i="3"/>
  <c r="I748" i="3"/>
  <c r="I808" i="3"/>
  <c r="I868" i="3"/>
  <c r="I784" i="3"/>
  <c r="I844" i="3"/>
  <c r="I760" i="3"/>
  <c r="I673" i="3"/>
  <c r="I610" i="3"/>
  <c r="I646" i="3"/>
  <c r="I685" i="3"/>
  <c r="I622" i="3"/>
  <c r="I661" i="3"/>
  <c r="I598" i="3"/>
  <c r="I634" i="3"/>
  <c r="I568" i="3"/>
  <c r="I505" i="3"/>
  <c r="I586" i="3"/>
  <c r="I523" i="3"/>
  <c r="I439" i="3"/>
  <c r="I415" i="3"/>
  <c r="I457" i="3"/>
  <c r="I538" i="3"/>
  <c r="I475" i="3"/>
  <c r="I556" i="3"/>
  <c r="I493" i="3"/>
  <c r="I574" i="3"/>
  <c r="I511" i="3"/>
  <c r="I427" i="3"/>
  <c r="I403" i="3"/>
  <c r="I445" i="3"/>
  <c r="I394" i="3"/>
  <c r="I382" i="3"/>
  <c r="I370" i="3"/>
  <c r="I358" i="3"/>
  <c r="I346" i="3"/>
  <c r="I334" i="3"/>
  <c r="I322" i="3"/>
  <c r="I310" i="3"/>
  <c r="I298" i="3"/>
  <c r="I286" i="3"/>
  <c r="I274" i="3"/>
  <c r="I262" i="3"/>
  <c r="I250" i="3"/>
  <c r="I238" i="3"/>
  <c r="I226" i="3"/>
  <c r="I214" i="3"/>
  <c r="I202" i="3"/>
  <c r="I190" i="3"/>
  <c r="I178" i="3"/>
  <c r="I166" i="3"/>
  <c r="I154" i="3"/>
  <c r="I142" i="3"/>
  <c r="I130" i="3"/>
  <c r="I118" i="3"/>
  <c r="I106" i="3"/>
  <c r="K106" i="3" s="1"/>
  <c r="I94" i="3"/>
  <c r="K94" i="3" s="1"/>
  <c r="I82" i="3"/>
  <c r="K82" i="3" s="1"/>
  <c r="I70" i="3"/>
  <c r="K70" i="3" s="1"/>
  <c r="I58" i="3"/>
  <c r="K58" i="3" s="1"/>
  <c r="I46" i="3"/>
  <c r="K46" i="3" s="1"/>
  <c r="I34" i="3"/>
  <c r="I22" i="3"/>
  <c r="I10" i="3"/>
  <c r="I891" i="3"/>
  <c r="I951" i="3"/>
  <c r="I885" i="3"/>
  <c r="I801" i="3"/>
  <c r="I861" i="3"/>
  <c r="I777" i="3"/>
  <c r="I837" i="3"/>
  <c r="I753" i="3"/>
  <c r="I813" i="3"/>
  <c r="I873" i="3"/>
  <c r="I789" i="3"/>
  <c r="I849" i="3"/>
  <c r="I765" i="3"/>
  <c r="I825" i="3"/>
  <c r="I741" i="3"/>
  <c r="I651" i="3"/>
  <c r="I690" i="3"/>
  <c r="I627" i="3"/>
  <c r="I666" i="3"/>
  <c r="I603" i="3"/>
  <c r="I639" i="3"/>
  <c r="I678" i="3"/>
  <c r="I615" i="3"/>
  <c r="I549" i="3"/>
  <c r="I486" i="3"/>
  <c r="I567" i="3"/>
  <c r="I504" i="3"/>
  <c r="I585" i="3"/>
  <c r="I522" i="3"/>
  <c r="I438" i="3"/>
  <c r="I414" i="3"/>
  <c r="I456" i="3"/>
  <c r="I537" i="3"/>
  <c r="I474" i="3"/>
  <c r="I555" i="3"/>
  <c r="I492" i="3"/>
  <c r="I573" i="3"/>
  <c r="I510" i="3"/>
  <c r="I426" i="3"/>
  <c r="I393" i="3"/>
  <c r="I381" i="3"/>
  <c r="I369" i="3"/>
  <c r="I357" i="3"/>
  <c r="I345" i="3"/>
  <c r="I333" i="3"/>
  <c r="I321" i="3"/>
  <c r="I309" i="3"/>
  <c r="I297" i="3"/>
  <c r="I285" i="3"/>
  <c r="I273" i="3"/>
  <c r="I261" i="3"/>
  <c r="I249" i="3"/>
  <c r="I237" i="3"/>
  <c r="I225" i="3"/>
  <c r="I213" i="3"/>
  <c r="I201" i="3"/>
  <c r="I189" i="3"/>
  <c r="I177" i="3"/>
  <c r="I165" i="3"/>
  <c r="I153" i="3"/>
  <c r="I141" i="3"/>
  <c r="I129" i="3"/>
  <c r="I117" i="3"/>
  <c r="I105" i="3"/>
  <c r="K105" i="3" s="1"/>
  <c r="I93" i="3"/>
  <c r="K93" i="3" s="1"/>
  <c r="I81" i="3"/>
  <c r="K81" i="3" s="1"/>
  <c r="I69" i="3"/>
  <c r="K69" i="3" s="1"/>
  <c r="I57" i="3"/>
  <c r="K57" i="3" s="1"/>
  <c r="I45" i="3"/>
  <c r="I33" i="3"/>
  <c r="I21" i="3"/>
  <c r="I9" i="3"/>
  <c r="I776" i="3"/>
  <c r="I836" i="3"/>
  <c r="I752" i="3"/>
  <c r="I812" i="3"/>
  <c r="I872" i="3"/>
  <c r="I788" i="3"/>
  <c r="I848" i="3"/>
  <c r="I764" i="3"/>
  <c r="I824" i="3"/>
  <c r="I740" i="3"/>
  <c r="I650" i="3"/>
  <c r="I689" i="3"/>
  <c r="I626" i="3"/>
  <c r="I665" i="3"/>
  <c r="I602" i="3"/>
  <c r="I638" i="3"/>
  <c r="I677" i="3"/>
  <c r="I614" i="3"/>
  <c r="I548" i="3"/>
  <c r="I485" i="3"/>
  <c r="I566" i="3"/>
  <c r="I503" i="3"/>
  <c r="I584" i="3"/>
  <c r="I521" i="3"/>
  <c r="I437" i="3"/>
  <c r="I413" i="3"/>
  <c r="I455" i="3"/>
  <c r="I536" i="3"/>
  <c r="I473" i="3"/>
  <c r="I554" i="3"/>
  <c r="I491" i="3"/>
  <c r="I572" i="3"/>
  <c r="I509" i="3"/>
  <c r="I425" i="3"/>
  <c r="I392" i="3"/>
  <c r="I380" i="3"/>
  <c r="I368" i="3"/>
  <c r="I356" i="3"/>
  <c r="I344" i="3"/>
  <c r="I332" i="3"/>
  <c r="I320" i="3"/>
  <c r="I308" i="3"/>
  <c r="I296" i="3"/>
  <c r="I284" i="3"/>
  <c r="I272" i="3"/>
  <c r="I260" i="3"/>
  <c r="I248" i="3"/>
  <c r="I236" i="3"/>
  <c r="I224" i="3"/>
  <c r="I212" i="3"/>
  <c r="I200" i="3"/>
  <c r="I188" i="3"/>
  <c r="I176" i="3"/>
  <c r="I164" i="3"/>
  <c r="I152" i="3"/>
  <c r="I140" i="3"/>
  <c r="I128" i="3"/>
  <c r="I116" i="3"/>
  <c r="I104" i="3"/>
  <c r="K104" i="3" s="1"/>
  <c r="I92" i="3"/>
  <c r="K92" i="3" s="1"/>
  <c r="I80" i="3"/>
  <c r="K80" i="3" s="1"/>
  <c r="I68" i="3"/>
  <c r="K68" i="3" s="1"/>
  <c r="I56" i="3"/>
  <c r="K56" i="3" s="1"/>
  <c r="I44" i="3"/>
  <c r="I32" i="3"/>
  <c r="I20" i="3"/>
  <c r="I8" i="3"/>
  <c r="I699" i="3"/>
  <c r="K699" i="3" s="1"/>
  <c r="I702" i="3"/>
  <c r="K702" i="3" s="1"/>
  <c r="I705" i="3"/>
  <c r="K705" i="3" s="1"/>
  <c r="I708" i="3"/>
  <c r="K708" i="3" s="1"/>
  <c r="I711" i="3"/>
  <c r="K711" i="3" s="1"/>
  <c r="I714" i="3"/>
  <c r="K714" i="3" s="1"/>
  <c r="I717" i="3"/>
  <c r="K717" i="3" s="1"/>
  <c r="I720" i="3"/>
  <c r="K720" i="3" s="1"/>
  <c r="I723" i="3"/>
  <c r="K723" i="3" s="1"/>
  <c r="I726" i="3"/>
  <c r="K726" i="3" s="1"/>
  <c r="I729" i="3"/>
  <c r="K729" i="3" s="1"/>
  <c r="I732" i="3"/>
  <c r="K732" i="3" s="1"/>
  <c r="I735" i="3"/>
  <c r="K735" i="3" s="1"/>
  <c r="I738" i="3"/>
  <c r="K738" i="3" s="1"/>
  <c r="I87" i="3"/>
  <c r="K87" i="3" s="1"/>
  <c r="I75" i="3"/>
  <c r="K75" i="3" s="1"/>
  <c r="I63" i="3"/>
  <c r="K63" i="3" s="1"/>
  <c r="I51" i="3"/>
  <c r="K51" i="3" s="1"/>
  <c r="I39" i="3"/>
  <c r="I27" i="3"/>
  <c r="I15" i="3"/>
  <c r="I95" i="3"/>
  <c r="K95" i="3" s="1"/>
  <c r="I83" i="3"/>
  <c r="K83" i="3" s="1"/>
  <c r="I71" i="3"/>
  <c r="K71" i="3" s="1"/>
  <c r="I59" i="3"/>
  <c r="K59" i="3" s="1"/>
  <c r="I47" i="3"/>
  <c r="K47" i="3" s="1"/>
  <c r="I35" i="3"/>
  <c r="I23" i="3"/>
  <c r="I1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24" i="3"/>
  <c r="B425" i="3"/>
  <c r="B426" i="3"/>
  <c r="B445" i="3"/>
  <c r="B446" i="3"/>
  <c r="B447" i="3"/>
  <c r="B466" i="3"/>
  <c r="B467" i="3"/>
  <c r="B468" i="3"/>
  <c r="B487" i="3"/>
  <c r="B488" i="3"/>
  <c r="B489" i="3"/>
  <c r="B508" i="3"/>
  <c r="B509" i="3"/>
  <c r="B510" i="3"/>
  <c r="B403" i="3"/>
  <c r="B404" i="3"/>
  <c r="B405" i="3"/>
  <c r="B529" i="3"/>
  <c r="B530" i="3"/>
  <c r="B531" i="3"/>
  <c r="B550" i="3"/>
  <c r="B551" i="3"/>
  <c r="B552" i="3"/>
  <c r="B571" i="3"/>
  <c r="B572" i="3"/>
  <c r="B573" i="3"/>
  <c r="B427" i="3"/>
  <c r="B428" i="3"/>
  <c r="B429" i="3"/>
  <c r="B448" i="3"/>
  <c r="B449" i="3"/>
  <c r="B450" i="3"/>
  <c r="B469" i="3"/>
  <c r="B470" i="3"/>
  <c r="B471" i="3"/>
  <c r="B490" i="3"/>
  <c r="B491" i="3"/>
  <c r="B492" i="3"/>
  <c r="B511" i="3"/>
  <c r="B512" i="3"/>
  <c r="B513" i="3"/>
  <c r="B406" i="3"/>
  <c r="B407" i="3"/>
  <c r="B408" i="3"/>
  <c r="B532" i="3"/>
  <c r="B533" i="3"/>
  <c r="B534" i="3"/>
  <c r="B553" i="3"/>
  <c r="B554" i="3"/>
  <c r="B555" i="3"/>
  <c r="B574" i="3"/>
  <c r="B575" i="3"/>
  <c r="B576" i="3"/>
  <c r="B430" i="3"/>
  <c r="B431" i="3"/>
  <c r="B432" i="3"/>
  <c r="B451" i="3"/>
  <c r="B452" i="3"/>
  <c r="B453" i="3"/>
  <c r="B472" i="3"/>
  <c r="B473" i="3"/>
  <c r="B474" i="3"/>
  <c r="B493" i="3"/>
  <c r="B494" i="3"/>
  <c r="B495" i="3"/>
  <c r="B514" i="3"/>
  <c r="B515" i="3"/>
  <c r="B516" i="3"/>
  <c r="B409" i="3"/>
  <c r="B410" i="3"/>
  <c r="B411" i="3"/>
  <c r="B535" i="3"/>
  <c r="B536" i="3"/>
  <c r="B537" i="3"/>
  <c r="B556" i="3"/>
  <c r="B557" i="3"/>
  <c r="B558" i="3"/>
  <c r="B577" i="3"/>
  <c r="B578" i="3"/>
  <c r="B579" i="3"/>
  <c r="B433" i="3"/>
  <c r="B434" i="3"/>
  <c r="B435" i="3"/>
  <c r="B454" i="3"/>
  <c r="B455" i="3"/>
  <c r="B456" i="3"/>
  <c r="B475" i="3"/>
  <c r="B476" i="3"/>
  <c r="B477" i="3"/>
  <c r="B496" i="3"/>
  <c r="B497" i="3"/>
  <c r="B498" i="3"/>
  <c r="B517" i="3"/>
  <c r="B518" i="3"/>
  <c r="B519" i="3"/>
  <c r="B412" i="3"/>
  <c r="B413" i="3"/>
  <c r="B414" i="3"/>
  <c r="B538" i="3"/>
  <c r="B539" i="3"/>
  <c r="B540" i="3"/>
  <c r="B559" i="3"/>
  <c r="B560" i="3"/>
  <c r="B561" i="3"/>
  <c r="B580" i="3"/>
  <c r="B581" i="3"/>
  <c r="B582" i="3"/>
  <c r="B436" i="3"/>
  <c r="B437" i="3"/>
  <c r="B438" i="3"/>
  <c r="B457" i="3"/>
  <c r="B458" i="3"/>
  <c r="B459" i="3"/>
  <c r="B478" i="3"/>
  <c r="B479" i="3"/>
  <c r="B480" i="3"/>
  <c r="B499" i="3"/>
  <c r="B500" i="3"/>
  <c r="B501" i="3"/>
  <c r="B520" i="3"/>
  <c r="B521" i="3"/>
  <c r="B522" i="3"/>
  <c r="B415" i="3"/>
  <c r="B416" i="3"/>
  <c r="B417" i="3"/>
  <c r="B541" i="3"/>
  <c r="B542" i="3"/>
  <c r="B543" i="3"/>
  <c r="B562" i="3"/>
  <c r="B563" i="3"/>
  <c r="B564" i="3"/>
  <c r="B583" i="3"/>
  <c r="B584" i="3"/>
  <c r="B585" i="3"/>
  <c r="B439" i="3"/>
  <c r="B440" i="3"/>
  <c r="B441" i="3"/>
  <c r="B460" i="3"/>
  <c r="B461" i="3"/>
  <c r="B462" i="3"/>
  <c r="B481" i="3"/>
  <c r="B482" i="3"/>
  <c r="B483" i="3"/>
  <c r="B502" i="3"/>
  <c r="B503" i="3"/>
  <c r="B504" i="3"/>
  <c r="B523" i="3"/>
  <c r="B524" i="3"/>
  <c r="B525" i="3"/>
  <c r="B418" i="3"/>
  <c r="B419" i="3"/>
  <c r="B420" i="3"/>
  <c r="B544" i="3"/>
  <c r="B545" i="3"/>
  <c r="B546" i="3"/>
  <c r="B565" i="3"/>
  <c r="B566" i="3"/>
  <c r="B567" i="3"/>
  <c r="B586" i="3"/>
  <c r="B587" i="3"/>
  <c r="B588" i="3"/>
  <c r="B442" i="3"/>
  <c r="B443" i="3"/>
  <c r="B444" i="3"/>
  <c r="B463" i="3"/>
  <c r="B464" i="3"/>
  <c r="B465" i="3"/>
  <c r="B484" i="3"/>
  <c r="B485" i="3"/>
  <c r="B486" i="3"/>
  <c r="B505" i="3"/>
  <c r="B506" i="3"/>
  <c r="B507" i="3"/>
  <c r="B526" i="3"/>
  <c r="B527" i="3"/>
  <c r="B528" i="3"/>
  <c r="B421" i="3"/>
  <c r="B422" i="3"/>
  <c r="B423" i="3"/>
  <c r="B547" i="3"/>
  <c r="B548" i="3"/>
  <c r="B549" i="3"/>
  <c r="B568" i="3"/>
  <c r="B569" i="3"/>
  <c r="B570" i="3"/>
  <c r="B589" i="3"/>
  <c r="B590" i="3"/>
  <c r="B591" i="3"/>
  <c r="B592" i="3"/>
  <c r="B593" i="3"/>
  <c r="B594" i="3"/>
  <c r="B613" i="3"/>
  <c r="B614" i="3"/>
  <c r="B615" i="3"/>
  <c r="B634" i="3"/>
  <c r="B635" i="3"/>
  <c r="B636" i="3"/>
  <c r="B655" i="3"/>
  <c r="B656" i="3"/>
  <c r="B657" i="3"/>
  <c r="B676" i="3"/>
  <c r="B677" i="3"/>
  <c r="B678" i="3"/>
  <c r="B595" i="3"/>
  <c r="B596" i="3"/>
  <c r="B597" i="3"/>
  <c r="B616" i="3"/>
  <c r="B617" i="3"/>
  <c r="B618" i="3"/>
  <c r="B637" i="3"/>
  <c r="B638" i="3"/>
  <c r="B639" i="3"/>
  <c r="B658" i="3"/>
  <c r="B659" i="3"/>
  <c r="B660" i="3"/>
  <c r="B679" i="3"/>
  <c r="B680" i="3"/>
  <c r="B681" i="3"/>
  <c r="B598" i="3"/>
  <c r="B599" i="3"/>
  <c r="B600" i="3"/>
  <c r="B619" i="3"/>
  <c r="B620" i="3"/>
  <c r="B621" i="3"/>
  <c r="B640" i="3"/>
  <c r="B641" i="3"/>
  <c r="B642" i="3"/>
  <c r="B661" i="3"/>
  <c r="B662" i="3"/>
  <c r="B663" i="3"/>
  <c r="B682" i="3"/>
  <c r="B683" i="3"/>
  <c r="B684" i="3"/>
  <c r="B601" i="3"/>
  <c r="B602" i="3"/>
  <c r="B603" i="3"/>
  <c r="B622" i="3"/>
  <c r="B623" i="3"/>
  <c r="B624" i="3"/>
  <c r="B643" i="3"/>
  <c r="B644" i="3"/>
  <c r="B645" i="3"/>
  <c r="B664" i="3"/>
  <c r="B665" i="3"/>
  <c r="B666" i="3"/>
  <c r="B685" i="3"/>
  <c r="B686" i="3"/>
  <c r="B687" i="3"/>
  <c r="B604" i="3"/>
  <c r="B605" i="3"/>
  <c r="B606" i="3"/>
  <c r="B625" i="3"/>
  <c r="B626" i="3"/>
  <c r="B627" i="3"/>
  <c r="B646" i="3"/>
  <c r="B647" i="3"/>
  <c r="B648" i="3"/>
  <c r="B667" i="3"/>
  <c r="B668" i="3"/>
  <c r="B669" i="3"/>
  <c r="B688" i="3"/>
  <c r="B689" i="3"/>
  <c r="B690" i="3"/>
  <c r="B607" i="3"/>
  <c r="B608" i="3"/>
  <c r="B609" i="3"/>
  <c r="B628" i="3"/>
  <c r="B629" i="3"/>
  <c r="B630" i="3"/>
  <c r="B649" i="3"/>
  <c r="B650" i="3"/>
  <c r="B651" i="3"/>
  <c r="B670" i="3"/>
  <c r="B671" i="3"/>
  <c r="B672" i="3"/>
  <c r="B691" i="3"/>
  <c r="B692" i="3"/>
  <c r="B693" i="3"/>
  <c r="B610" i="3"/>
  <c r="B611" i="3"/>
  <c r="B612" i="3"/>
  <c r="B631" i="3"/>
  <c r="B632" i="3"/>
  <c r="B633" i="3"/>
  <c r="B652" i="3"/>
  <c r="B653" i="3"/>
  <c r="B654" i="3"/>
  <c r="B673" i="3"/>
  <c r="B674" i="3"/>
  <c r="B675" i="3"/>
  <c r="B694" i="3"/>
  <c r="B695" i="3"/>
  <c r="B696" i="3"/>
  <c r="B739" i="3"/>
  <c r="B740" i="3"/>
  <c r="B741" i="3"/>
  <c r="B760" i="3"/>
  <c r="B761" i="3"/>
  <c r="B762" i="3"/>
  <c r="B781" i="3"/>
  <c r="B782" i="3"/>
  <c r="B783" i="3"/>
  <c r="B802" i="3"/>
  <c r="B803" i="3"/>
  <c r="B804" i="3"/>
  <c r="B823" i="3"/>
  <c r="B824" i="3"/>
  <c r="B825" i="3"/>
  <c r="B844" i="3"/>
  <c r="B845" i="3"/>
  <c r="B846" i="3"/>
  <c r="B865" i="3"/>
  <c r="B866" i="3"/>
  <c r="B867" i="3"/>
  <c r="B742" i="3"/>
  <c r="B743" i="3"/>
  <c r="B744" i="3"/>
  <c r="B763" i="3"/>
  <c r="B764" i="3"/>
  <c r="B765" i="3"/>
  <c r="B784" i="3"/>
  <c r="B785" i="3"/>
  <c r="B786" i="3"/>
  <c r="B805" i="3"/>
  <c r="B806" i="3"/>
  <c r="B807" i="3"/>
  <c r="B826" i="3"/>
  <c r="B827" i="3"/>
  <c r="B828" i="3"/>
  <c r="B847" i="3"/>
  <c r="B848" i="3"/>
  <c r="B849" i="3"/>
  <c r="B868" i="3"/>
  <c r="B869" i="3"/>
  <c r="B870" i="3"/>
  <c r="B745" i="3"/>
  <c r="B746" i="3"/>
  <c r="B747" i="3"/>
  <c r="B766" i="3"/>
  <c r="B767" i="3"/>
  <c r="B768" i="3"/>
  <c r="B787" i="3"/>
  <c r="B788" i="3"/>
  <c r="B789" i="3"/>
  <c r="B808" i="3"/>
  <c r="B809" i="3"/>
  <c r="B810" i="3"/>
  <c r="B829" i="3"/>
  <c r="B830" i="3"/>
  <c r="B831" i="3"/>
  <c r="B850" i="3"/>
  <c r="B851" i="3"/>
  <c r="B852" i="3"/>
  <c r="B871" i="3"/>
  <c r="B872" i="3"/>
  <c r="B873" i="3"/>
  <c r="B748" i="3"/>
  <c r="B749" i="3"/>
  <c r="B750" i="3"/>
  <c r="B769" i="3"/>
  <c r="B770" i="3"/>
  <c r="B771" i="3"/>
  <c r="B790" i="3"/>
  <c r="B791" i="3"/>
  <c r="B792" i="3"/>
  <c r="B811" i="3"/>
  <c r="B812" i="3"/>
  <c r="B813" i="3"/>
  <c r="B832" i="3"/>
  <c r="B833" i="3"/>
  <c r="B834" i="3"/>
  <c r="B853" i="3"/>
  <c r="B854" i="3"/>
  <c r="B855" i="3"/>
  <c r="B874" i="3"/>
  <c r="B875" i="3"/>
  <c r="B876" i="3"/>
  <c r="B751" i="3"/>
  <c r="B752" i="3"/>
  <c r="B753" i="3"/>
  <c r="B772" i="3"/>
  <c r="B773" i="3"/>
  <c r="B774" i="3"/>
  <c r="B793" i="3"/>
  <c r="B794" i="3"/>
  <c r="B795" i="3"/>
  <c r="B814" i="3"/>
  <c r="B815" i="3"/>
  <c r="B816" i="3"/>
  <c r="B835" i="3"/>
  <c r="B836" i="3"/>
  <c r="B837" i="3"/>
  <c r="B856" i="3"/>
  <c r="B857" i="3"/>
  <c r="B858" i="3"/>
  <c r="B877" i="3"/>
  <c r="B878" i="3"/>
  <c r="B879" i="3"/>
  <c r="B754" i="3"/>
  <c r="B755" i="3"/>
  <c r="B756" i="3"/>
  <c r="B775" i="3"/>
  <c r="B776" i="3"/>
  <c r="B777" i="3"/>
  <c r="B796" i="3"/>
  <c r="B797" i="3"/>
  <c r="B798" i="3"/>
  <c r="B817" i="3"/>
  <c r="B818" i="3"/>
  <c r="B819" i="3"/>
  <c r="B838" i="3"/>
  <c r="B839" i="3"/>
  <c r="B840" i="3"/>
  <c r="B859" i="3"/>
  <c r="B860" i="3"/>
  <c r="B861" i="3"/>
  <c r="B880" i="3"/>
  <c r="B881" i="3"/>
  <c r="B882" i="3"/>
  <c r="B757" i="3"/>
  <c r="B758" i="3"/>
  <c r="B759" i="3"/>
  <c r="B778" i="3"/>
  <c r="B779" i="3"/>
  <c r="B780" i="3"/>
  <c r="B799" i="3"/>
  <c r="B800" i="3"/>
  <c r="B801" i="3"/>
  <c r="B820" i="3"/>
  <c r="B821" i="3"/>
  <c r="B822" i="3"/>
  <c r="B841" i="3"/>
  <c r="B842" i="3"/>
  <c r="B843" i="3"/>
  <c r="B862" i="3"/>
  <c r="B863" i="3"/>
  <c r="B864" i="3"/>
  <c r="B883" i="3"/>
  <c r="B884" i="3"/>
  <c r="B885" i="3"/>
  <c r="B886" i="3"/>
  <c r="B887" i="3"/>
  <c r="B888" i="3"/>
  <c r="B907" i="3"/>
  <c r="B908" i="3"/>
  <c r="B909" i="3"/>
  <c r="B928" i="3"/>
  <c r="B929" i="3"/>
  <c r="B930" i="3"/>
  <c r="B949" i="3"/>
  <c r="B950" i="3"/>
  <c r="B951" i="3"/>
  <c r="B970" i="3"/>
  <c r="B971" i="3"/>
  <c r="B972" i="3"/>
  <c r="B991" i="3"/>
  <c r="B992" i="3"/>
  <c r="B993" i="3"/>
  <c r="B889" i="3"/>
  <c r="B890" i="3"/>
  <c r="B891" i="3"/>
  <c r="B910" i="3"/>
  <c r="B911" i="3"/>
  <c r="B912" i="3"/>
  <c r="B931" i="3"/>
  <c r="B932" i="3"/>
  <c r="B933" i="3"/>
  <c r="B952" i="3"/>
  <c r="B953" i="3"/>
  <c r="B954" i="3"/>
  <c r="B973" i="3"/>
  <c r="B974" i="3"/>
  <c r="B975" i="3"/>
  <c r="B994" i="3"/>
  <c r="B995" i="3"/>
  <c r="B996" i="3"/>
  <c r="B892" i="3"/>
  <c r="B893" i="3"/>
  <c r="B894" i="3"/>
  <c r="B913" i="3"/>
  <c r="B914" i="3"/>
  <c r="B915" i="3"/>
  <c r="B934" i="3"/>
  <c r="B935" i="3"/>
  <c r="B936" i="3"/>
  <c r="B955" i="3"/>
  <c r="B956" i="3"/>
  <c r="B957" i="3"/>
  <c r="B976" i="3"/>
  <c r="B977" i="3"/>
  <c r="B978" i="3"/>
  <c r="B997" i="3"/>
  <c r="B998" i="3"/>
  <c r="B999" i="3"/>
  <c r="B895" i="3"/>
  <c r="B896" i="3"/>
  <c r="B897" i="3"/>
  <c r="B916" i="3"/>
  <c r="B917" i="3"/>
  <c r="B918" i="3"/>
  <c r="B937" i="3"/>
  <c r="B938" i="3"/>
  <c r="B939" i="3"/>
  <c r="B958" i="3"/>
  <c r="B959" i="3"/>
  <c r="B960" i="3"/>
  <c r="B979" i="3"/>
  <c r="B980" i="3"/>
  <c r="B981" i="3"/>
  <c r="B1000" i="3"/>
  <c r="B1001" i="3"/>
  <c r="B1002" i="3"/>
  <c r="B898" i="3"/>
  <c r="B899" i="3"/>
  <c r="B900" i="3"/>
  <c r="B919" i="3"/>
  <c r="B920" i="3"/>
  <c r="B921" i="3"/>
  <c r="B940" i="3"/>
  <c r="B941" i="3"/>
  <c r="B942" i="3"/>
  <c r="B961" i="3"/>
  <c r="B962" i="3"/>
  <c r="B963" i="3"/>
  <c r="B982" i="3"/>
  <c r="B983" i="3"/>
  <c r="B984" i="3"/>
  <c r="B1003" i="3"/>
  <c r="B1004" i="3"/>
  <c r="B1005" i="3"/>
  <c r="B901" i="3"/>
  <c r="B902" i="3"/>
  <c r="B903" i="3"/>
  <c r="B922" i="3"/>
  <c r="B923" i="3"/>
  <c r="B924" i="3"/>
  <c r="B943" i="3"/>
  <c r="B944" i="3"/>
  <c r="B945" i="3"/>
  <c r="B964" i="3"/>
  <c r="B965" i="3"/>
  <c r="B966" i="3"/>
  <c r="B985" i="3"/>
  <c r="B986" i="3"/>
  <c r="B987" i="3"/>
  <c r="B1006" i="3"/>
  <c r="B1007" i="3"/>
  <c r="B1008" i="3"/>
  <c r="B904" i="3"/>
  <c r="B905" i="3"/>
  <c r="B906" i="3"/>
  <c r="B925" i="3"/>
  <c r="B926" i="3"/>
  <c r="B927" i="3"/>
  <c r="B946" i="3"/>
  <c r="B947" i="3"/>
  <c r="B948" i="3"/>
  <c r="B967" i="3"/>
  <c r="B968" i="3"/>
  <c r="B969" i="3"/>
  <c r="B988" i="3"/>
  <c r="B989" i="3"/>
  <c r="B990" i="3"/>
  <c r="B1009" i="3"/>
  <c r="B1010" i="3"/>
  <c r="B1011" i="3"/>
  <c r="B1012" i="3"/>
  <c r="B1017" i="3"/>
  <c r="B1022" i="3"/>
  <c r="B1027" i="3"/>
  <c r="B1032" i="3"/>
  <c r="B1037" i="3"/>
  <c r="B1042" i="3"/>
  <c r="B1047" i="3"/>
  <c r="B1052" i="3"/>
  <c r="B1057" i="3"/>
  <c r="B1062" i="3"/>
  <c r="B1067" i="3"/>
  <c r="B1072" i="3"/>
  <c r="B1077" i="3"/>
  <c r="B1082" i="3"/>
  <c r="B1087" i="3"/>
  <c r="B1092" i="3"/>
  <c r="B1097" i="3"/>
  <c r="B1102" i="3"/>
  <c r="B1107" i="3"/>
  <c r="B1112" i="3"/>
  <c r="B1117" i="3"/>
  <c r="B1122" i="3"/>
  <c r="B1127" i="3"/>
  <c r="B1132" i="3"/>
  <c r="B1137" i="3"/>
  <c r="B1142" i="3"/>
  <c r="B1147" i="3"/>
  <c r="B1152" i="3"/>
  <c r="B1157" i="3"/>
  <c r="B1162" i="3"/>
  <c r="B1167" i="3"/>
  <c r="B1172" i="3"/>
  <c r="B1177" i="3"/>
  <c r="B1182" i="3"/>
  <c r="B1187" i="3"/>
  <c r="B1192" i="3"/>
  <c r="B1197" i="3"/>
  <c r="B1202" i="3"/>
  <c r="B1207" i="3"/>
  <c r="B1212" i="3"/>
  <c r="B1217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85" i="3"/>
  <c r="B1286" i="3"/>
  <c r="B1287" i="3"/>
  <c r="B1306" i="3"/>
  <c r="B1307" i="3"/>
  <c r="B1308" i="3"/>
  <c r="B1327" i="3"/>
  <c r="B1328" i="3"/>
  <c r="B1329" i="3"/>
  <c r="B1348" i="3"/>
  <c r="B1349" i="3"/>
  <c r="B1350" i="3"/>
  <c r="B1309" i="3"/>
  <c r="B1311" i="3"/>
  <c r="B1293" i="3"/>
  <c r="B1267" i="3"/>
  <c r="B1268" i="3"/>
  <c r="B1269" i="3"/>
  <c r="B1288" i="3"/>
  <c r="B1289" i="3"/>
  <c r="B1290" i="3"/>
  <c r="B1313" i="3"/>
  <c r="B1310" i="3"/>
  <c r="B1314" i="3"/>
  <c r="B1330" i="3"/>
  <c r="B1331" i="3"/>
  <c r="B1332" i="3"/>
  <c r="B1351" i="3"/>
  <c r="B1352" i="3"/>
  <c r="B1353" i="3"/>
  <c r="B1317" i="3"/>
  <c r="B1299" i="3"/>
  <c r="B1270" i="3"/>
  <c r="B1271" i="3"/>
  <c r="B1272" i="3"/>
  <c r="B1291" i="3"/>
  <c r="B1292" i="3"/>
  <c r="B1320" i="3"/>
  <c r="B1312" i="3"/>
  <c r="B1321" i="3"/>
  <c r="B1325" i="3"/>
  <c r="B1333" i="3"/>
  <c r="B1334" i="3"/>
  <c r="B1335" i="3"/>
  <c r="B1354" i="3"/>
  <c r="B1355" i="3"/>
  <c r="B1356" i="3"/>
  <c r="B1273" i="3"/>
  <c r="B1274" i="3"/>
  <c r="B1275" i="3"/>
  <c r="B1294" i="3"/>
  <c r="B1295" i="3"/>
  <c r="B1296" i="3"/>
  <c r="B1315" i="3"/>
  <c r="B1316" i="3"/>
  <c r="B1336" i="3"/>
  <c r="B1337" i="3"/>
  <c r="B1338" i="3"/>
  <c r="B1357" i="3"/>
  <c r="B1358" i="3"/>
  <c r="B1359" i="3"/>
  <c r="B1276" i="3"/>
  <c r="B1277" i="3"/>
  <c r="B1278" i="3"/>
  <c r="B1297" i="3"/>
  <c r="B1298" i="3"/>
  <c r="B1318" i="3"/>
  <c r="B1319" i="3"/>
  <c r="B1339" i="3"/>
  <c r="B1340" i="3"/>
  <c r="B1341" i="3"/>
  <c r="B1360" i="3"/>
  <c r="B1361" i="3"/>
  <c r="B1362" i="3"/>
  <c r="B1279" i="3"/>
  <c r="B1280" i="3"/>
  <c r="B1281" i="3"/>
  <c r="B1300" i="3"/>
  <c r="B1301" i="3"/>
  <c r="B1302" i="3"/>
  <c r="B1322" i="3"/>
  <c r="B1323" i="3"/>
  <c r="B1342" i="3"/>
  <c r="B1343" i="3"/>
  <c r="B1344" i="3"/>
  <c r="B1363" i="3"/>
  <c r="B1364" i="3"/>
  <c r="B1365" i="3"/>
  <c r="B1282" i="3"/>
  <c r="B1283" i="3"/>
  <c r="B1284" i="3"/>
  <c r="B1303" i="3"/>
  <c r="B1304" i="3"/>
  <c r="B1305" i="3"/>
  <c r="B1324" i="3"/>
  <c r="B1326" i="3"/>
  <c r="B1345" i="3"/>
  <c r="B1346" i="3"/>
  <c r="B1347" i="3"/>
  <c r="B1366" i="3"/>
  <c r="B1367" i="3"/>
  <c r="B1368" i="3"/>
  <c r="B1369" i="3"/>
  <c r="B1371" i="3"/>
  <c r="B1373" i="3"/>
  <c r="B1370" i="3"/>
  <c r="B1372" i="3"/>
  <c r="B1374" i="3"/>
  <c r="B1375" i="3"/>
  <c r="B1377" i="3"/>
  <c r="B1376" i="3"/>
  <c r="B1378" i="3"/>
  <c r="B1380" i="3"/>
  <c r="B1381" i="3"/>
  <c r="B1383" i="3"/>
  <c r="B1387" i="3"/>
  <c r="B1389" i="3"/>
  <c r="B1391" i="3"/>
  <c r="B1393" i="3"/>
  <c r="B1395" i="3"/>
  <c r="B1379" i="3"/>
  <c r="B1382" i="3"/>
  <c r="B1384" i="3"/>
  <c r="B1386" i="3"/>
  <c r="B1399" i="3"/>
  <c r="B1401" i="3"/>
  <c r="B1403" i="3"/>
  <c r="B1405" i="3"/>
  <c r="B1407" i="3"/>
  <c r="B1409" i="3"/>
  <c r="B1385" i="3"/>
  <c r="B1397" i="3"/>
  <c r="B1388" i="3"/>
  <c r="B1390" i="3"/>
  <c r="B1392" i="3"/>
  <c r="B1394" i="3"/>
  <c r="B1396" i="3"/>
  <c r="B1398" i="3"/>
  <c r="B1400" i="3"/>
  <c r="B1402" i="3"/>
  <c r="B1404" i="3"/>
  <c r="B1406" i="3"/>
  <c r="B1408" i="3"/>
  <c r="B1410" i="3"/>
  <c r="B1412" i="3"/>
  <c r="B1411" i="3"/>
  <c r="B1413" i="3"/>
  <c r="B1414" i="3"/>
  <c r="B1415" i="3"/>
  <c r="B1416" i="3"/>
  <c r="B1419" i="3"/>
  <c r="B1422" i="3"/>
  <c r="B1423" i="3"/>
  <c r="B1417" i="3"/>
  <c r="B1418" i="3"/>
  <c r="B1425" i="3"/>
  <c r="B1420" i="3"/>
  <c r="B1421" i="3"/>
  <c r="B1426" i="3"/>
  <c r="B1427" i="3"/>
  <c r="B1428" i="3"/>
  <c r="B1424" i="3"/>
  <c r="B1429" i="3"/>
  <c r="B1430" i="3"/>
  <c r="B1431" i="3"/>
  <c r="B1432" i="3"/>
  <c r="B1433" i="3"/>
  <c r="B1435" i="3"/>
  <c r="B1436" i="3"/>
  <c r="B1438" i="3"/>
  <c r="B1439" i="3"/>
  <c r="B1440" i="3"/>
  <c r="B1441" i="3"/>
  <c r="B1442" i="3"/>
  <c r="B1443" i="3"/>
  <c r="B1444" i="3"/>
  <c r="B1445" i="3"/>
  <c r="B1447" i="3"/>
  <c r="B1448" i="3"/>
  <c r="B1449" i="3"/>
  <c r="B1450" i="3"/>
  <c r="B1451" i="3"/>
  <c r="B1434" i="3"/>
  <c r="B1437" i="3"/>
  <c r="B1446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4" i="3"/>
  <c r="B2285" i="3"/>
  <c r="B2286" i="3"/>
  <c r="B2287" i="3"/>
  <c r="B2288" i="3"/>
  <c r="B2289" i="3"/>
  <c r="B2281" i="3"/>
  <c r="B2282" i="3"/>
  <c r="B2283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5" i="3"/>
  <c r="B2306" i="3"/>
  <c r="B2307" i="3"/>
  <c r="B2308" i="3"/>
  <c r="B2309" i="3"/>
  <c r="B2310" i="3"/>
  <c r="B2302" i="3"/>
  <c r="B2303" i="3"/>
  <c r="B2304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8" i="3"/>
  <c r="B2330" i="3"/>
  <c r="B2327" i="3"/>
  <c r="B2329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9" i="3"/>
  <c r="B2351" i="3"/>
  <c r="B2348" i="3"/>
  <c r="B2350" i="3"/>
  <c r="B2352" i="3"/>
  <c r="B2353" i="3"/>
  <c r="B2354" i="3"/>
  <c r="B2355" i="3"/>
  <c r="B4" i="3"/>
  <c r="M118" i="17"/>
  <c r="M119" i="17"/>
  <c r="M120" i="17"/>
  <c r="M121" i="17"/>
  <c r="L122" i="17"/>
  <c r="M122" i="17"/>
  <c r="L123" i="17"/>
  <c r="M123" i="17"/>
  <c r="L124" i="17"/>
  <c r="M124" i="17"/>
  <c r="L125" i="17"/>
  <c r="M125" i="17"/>
  <c r="L126" i="17"/>
  <c r="M126" i="17"/>
  <c r="L127" i="17"/>
  <c r="M127" i="17"/>
  <c r="L128" i="17"/>
  <c r="M128" i="17"/>
  <c r="L129" i="17"/>
  <c r="M129" i="17"/>
  <c r="L130" i="17"/>
  <c r="M130" i="17"/>
  <c r="L131" i="17"/>
  <c r="M131" i="17"/>
  <c r="L132" i="17"/>
  <c r="M132" i="17"/>
  <c r="L133" i="17"/>
  <c r="M133" i="17"/>
  <c r="L134" i="17"/>
  <c r="M134" i="17"/>
  <c r="L135" i="17"/>
  <c r="M135" i="17"/>
  <c r="L136" i="17"/>
  <c r="M136" i="17"/>
  <c r="L137" i="17"/>
  <c r="M137" i="17"/>
  <c r="L138" i="17"/>
  <c r="M138" i="17"/>
  <c r="L139" i="17"/>
  <c r="M139" i="17"/>
  <c r="L140" i="17"/>
  <c r="M140" i="17"/>
  <c r="L141" i="17"/>
  <c r="M141" i="17"/>
  <c r="L142" i="17"/>
  <c r="M142" i="17"/>
  <c r="L143" i="17"/>
  <c r="M143" i="17"/>
  <c r="L144" i="17"/>
  <c r="M144" i="17"/>
  <c r="L145" i="17"/>
  <c r="M145" i="17"/>
  <c r="L146" i="17"/>
  <c r="M146" i="17"/>
  <c r="L147" i="17"/>
  <c r="M147" i="17"/>
  <c r="L148" i="17"/>
  <c r="M148" i="17"/>
  <c r="L149" i="17"/>
  <c r="M149" i="17"/>
  <c r="L150" i="17"/>
  <c r="M150" i="17"/>
  <c r="L151" i="17"/>
  <c r="M151" i="17"/>
  <c r="H18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B3" i="10"/>
  <c r="A3" i="10"/>
  <c r="M6" i="17"/>
  <c r="M7" i="17"/>
  <c r="F4" i="10"/>
  <c r="K4" i="10" s="1"/>
  <c r="M9" i="17"/>
  <c r="M10" i="17"/>
  <c r="M11" i="17"/>
  <c r="M12" i="17"/>
  <c r="M13" i="17"/>
  <c r="M14" i="17"/>
  <c r="M15" i="17"/>
  <c r="E6" i="10" s="1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E36" i="10" s="1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5" i="17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24" i="3"/>
  <c r="D425" i="3"/>
  <c r="D426" i="3"/>
  <c r="D445" i="3"/>
  <c r="D446" i="3"/>
  <c r="D447" i="3"/>
  <c r="D466" i="3"/>
  <c r="D467" i="3"/>
  <c r="D468" i="3"/>
  <c r="D487" i="3"/>
  <c r="D488" i="3"/>
  <c r="D489" i="3"/>
  <c r="D508" i="3"/>
  <c r="D509" i="3"/>
  <c r="D510" i="3"/>
  <c r="D403" i="3"/>
  <c r="D404" i="3"/>
  <c r="D405" i="3"/>
  <c r="D529" i="3"/>
  <c r="D530" i="3"/>
  <c r="D531" i="3"/>
  <c r="D550" i="3"/>
  <c r="D551" i="3"/>
  <c r="D552" i="3"/>
  <c r="D571" i="3"/>
  <c r="D572" i="3"/>
  <c r="D573" i="3"/>
  <c r="D427" i="3"/>
  <c r="D428" i="3"/>
  <c r="D429" i="3"/>
  <c r="D448" i="3"/>
  <c r="D449" i="3"/>
  <c r="D450" i="3"/>
  <c r="D469" i="3"/>
  <c r="D470" i="3"/>
  <c r="D471" i="3"/>
  <c r="D490" i="3"/>
  <c r="D491" i="3"/>
  <c r="D492" i="3"/>
  <c r="D511" i="3"/>
  <c r="D512" i="3"/>
  <c r="D513" i="3"/>
  <c r="D406" i="3"/>
  <c r="D407" i="3"/>
  <c r="D408" i="3"/>
  <c r="D532" i="3"/>
  <c r="D533" i="3"/>
  <c r="D534" i="3"/>
  <c r="D553" i="3"/>
  <c r="D554" i="3"/>
  <c r="D555" i="3"/>
  <c r="D574" i="3"/>
  <c r="D575" i="3"/>
  <c r="D576" i="3"/>
  <c r="D430" i="3"/>
  <c r="D431" i="3"/>
  <c r="D432" i="3"/>
  <c r="D451" i="3"/>
  <c r="D452" i="3"/>
  <c r="D453" i="3"/>
  <c r="D472" i="3"/>
  <c r="D473" i="3"/>
  <c r="D474" i="3"/>
  <c r="D493" i="3"/>
  <c r="D494" i="3"/>
  <c r="D495" i="3"/>
  <c r="D514" i="3"/>
  <c r="D515" i="3"/>
  <c r="D516" i="3"/>
  <c r="D409" i="3"/>
  <c r="D410" i="3"/>
  <c r="D411" i="3"/>
  <c r="D535" i="3"/>
  <c r="D536" i="3"/>
  <c r="D537" i="3"/>
  <c r="D556" i="3"/>
  <c r="D557" i="3"/>
  <c r="D558" i="3"/>
  <c r="D577" i="3"/>
  <c r="D578" i="3"/>
  <c r="D579" i="3"/>
  <c r="D433" i="3"/>
  <c r="D434" i="3"/>
  <c r="D435" i="3"/>
  <c r="D454" i="3"/>
  <c r="D455" i="3"/>
  <c r="D456" i="3"/>
  <c r="D475" i="3"/>
  <c r="D476" i="3"/>
  <c r="D477" i="3"/>
  <c r="D496" i="3"/>
  <c r="D497" i="3"/>
  <c r="D498" i="3"/>
  <c r="D517" i="3"/>
  <c r="D518" i="3"/>
  <c r="D519" i="3"/>
  <c r="D412" i="3"/>
  <c r="D413" i="3"/>
  <c r="D414" i="3"/>
  <c r="D538" i="3"/>
  <c r="D539" i="3"/>
  <c r="D540" i="3"/>
  <c r="D559" i="3"/>
  <c r="D560" i="3"/>
  <c r="D561" i="3"/>
  <c r="D580" i="3"/>
  <c r="D581" i="3"/>
  <c r="D582" i="3"/>
  <c r="D436" i="3"/>
  <c r="D437" i="3"/>
  <c r="D438" i="3"/>
  <c r="D457" i="3"/>
  <c r="D458" i="3"/>
  <c r="D459" i="3"/>
  <c r="D478" i="3"/>
  <c r="D479" i="3"/>
  <c r="D480" i="3"/>
  <c r="D499" i="3"/>
  <c r="D500" i="3"/>
  <c r="D501" i="3"/>
  <c r="D520" i="3"/>
  <c r="D521" i="3"/>
  <c r="D522" i="3"/>
  <c r="D415" i="3"/>
  <c r="D416" i="3"/>
  <c r="D417" i="3"/>
  <c r="D541" i="3"/>
  <c r="D542" i="3"/>
  <c r="D543" i="3"/>
  <c r="D562" i="3"/>
  <c r="D563" i="3"/>
  <c r="D564" i="3"/>
  <c r="D583" i="3"/>
  <c r="D584" i="3"/>
  <c r="D585" i="3"/>
  <c r="D439" i="3"/>
  <c r="D440" i="3"/>
  <c r="D441" i="3"/>
  <c r="D460" i="3"/>
  <c r="D461" i="3"/>
  <c r="D462" i="3"/>
  <c r="D481" i="3"/>
  <c r="D482" i="3"/>
  <c r="D483" i="3"/>
  <c r="D502" i="3"/>
  <c r="D503" i="3"/>
  <c r="D504" i="3"/>
  <c r="D523" i="3"/>
  <c r="D524" i="3"/>
  <c r="D525" i="3"/>
  <c r="D418" i="3"/>
  <c r="D419" i="3"/>
  <c r="D420" i="3"/>
  <c r="D544" i="3"/>
  <c r="D545" i="3"/>
  <c r="D546" i="3"/>
  <c r="D565" i="3"/>
  <c r="D566" i="3"/>
  <c r="D567" i="3"/>
  <c r="D586" i="3"/>
  <c r="D587" i="3"/>
  <c r="D588" i="3"/>
  <c r="D442" i="3"/>
  <c r="D443" i="3"/>
  <c r="D444" i="3"/>
  <c r="D463" i="3"/>
  <c r="D464" i="3"/>
  <c r="D465" i="3"/>
  <c r="D484" i="3"/>
  <c r="D485" i="3"/>
  <c r="D486" i="3"/>
  <c r="D505" i="3"/>
  <c r="D506" i="3"/>
  <c r="D507" i="3"/>
  <c r="D526" i="3"/>
  <c r="D527" i="3"/>
  <c r="D528" i="3"/>
  <c r="D421" i="3"/>
  <c r="D422" i="3"/>
  <c r="D423" i="3"/>
  <c r="D547" i="3"/>
  <c r="D548" i="3"/>
  <c r="D549" i="3"/>
  <c r="D568" i="3"/>
  <c r="D569" i="3"/>
  <c r="D570" i="3"/>
  <c r="D589" i="3"/>
  <c r="D590" i="3"/>
  <c r="D591" i="3"/>
  <c r="D592" i="3"/>
  <c r="D593" i="3"/>
  <c r="D594" i="3"/>
  <c r="D613" i="3"/>
  <c r="D614" i="3"/>
  <c r="D615" i="3"/>
  <c r="D634" i="3"/>
  <c r="D635" i="3"/>
  <c r="D636" i="3"/>
  <c r="D655" i="3"/>
  <c r="D656" i="3"/>
  <c r="D657" i="3"/>
  <c r="D676" i="3"/>
  <c r="D677" i="3"/>
  <c r="D678" i="3"/>
  <c r="D595" i="3"/>
  <c r="D596" i="3"/>
  <c r="D597" i="3"/>
  <c r="D616" i="3"/>
  <c r="D617" i="3"/>
  <c r="D618" i="3"/>
  <c r="D637" i="3"/>
  <c r="D638" i="3"/>
  <c r="D639" i="3"/>
  <c r="D658" i="3"/>
  <c r="D659" i="3"/>
  <c r="D660" i="3"/>
  <c r="D679" i="3"/>
  <c r="D680" i="3"/>
  <c r="D681" i="3"/>
  <c r="D598" i="3"/>
  <c r="D599" i="3"/>
  <c r="D600" i="3"/>
  <c r="D619" i="3"/>
  <c r="D620" i="3"/>
  <c r="D621" i="3"/>
  <c r="D640" i="3"/>
  <c r="D641" i="3"/>
  <c r="D642" i="3"/>
  <c r="D661" i="3"/>
  <c r="D662" i="3"/>
  <c r="D663" i="3"/>
  <c r="D682" i="3"/>
  <c r="D683" i="3"/>
  <c r="D684" i="3"/>
  <c r="D601" i="3"/>
  <c r="D602" i="3"/>
  <c r="D603" i="3"/>
  <c r="D622" i="3"/>
  <c r="D623" i="3"/>
  <c r="D624" i="3"/>
  <c r="D643" i="3"/>
  <c r="D644" i="3"/>
  <c r="D645" i="3"/>
  <c r="D664" i="3"/>
  <c r="D665" i="3"/>
  <c r="D666" i="3"/>
  <c r="D685" i="3"/>
  <c r="D686" i="3"/>
  <c r="D687" i="3"/>
  <c r="D604" i="3"/>
  <c r="D605" i="3"/>
  <c r="D606" i="3"/>
  <c r="D625" i="3"/>
  <c r="D626" i="3"/>
  <c r="D627" i="3"/>
  <c r="D646" i="3"/>
  <c r="D647" i="3"/>
  <c r="D648" i="3"/>
  <c r="D667" i="3"/>
  <c r="D668" i="3"/>
  <c r="D669" i="3"/>
  <c r="D688" i="3"/>
  <c r="D689" i="3"/>
  <c r="D690" i="3"/>
  <c r="D607" i="3"/>
  <c r="D608" i="3"/>
  <c r="D609" i="3"/>
  <c r="D628" i="3"/>
  <c r="D629" i="3"/>
  <c r="D630" i="3"/>
  <c r="D649" i="3"/>
  <c r="D650" i="3"/>
  <c r="D651" i="3"/>
  <c r="D670" i="3"/>
  <c r="D671" i="3"/>
  <c r="D672" i="3"/>
  <c r="D691" i="3"/>
  <c r="D692" i="3"/>
  <c r="D693" i="3"/>
  <c r="D610" i="3"/>
  <c r="D611" i="3"/>
  <c r="D612" i="3"/>
  <c r="D631" i="3"/>
  <c r="D632" i="3"/>
  <c r="D633" i="3"/>
  <c r="D652" i="3"/>
  <c r="D653" i="3"/>
  <c r="D654" i="3"/>
  <c r="D673" i="3"/>
  <c r="D674" i="3"/>
  <c r="D675" i="3"/>
  <c r="D694" i="3"/>
  <c r="D695" i="3"/>
  <c r="D696" i="3"/>
  <c r="D739" i="3"/>
  <c r="D740" i="3"/>
  <c r="D741" i="3"/>
  <c r="D760" i="3"/>
  <c r="D761" i="3"/>
  <c r="D762" i="3"/>
  <c r="D781" i="3"/>
  <c r="D782" i="3"/>
  <c r="D783" i="3"/>
  <c r="D802" i="3"/>
  <c r="D803" i="3"/>
  <c r="D804" i="3"/>
  <c r="D823" i="3"/>
  <c r="D824" i="3"/>
  <c r="D825" i="3"/>
  <c r="D844" i="3"/>
  <c r="D845" i="3"/>
  <c r="D846" i="3"/>
  <c r="D865" i="3"/>
  <c r="D866" i="3"/>
  <c r="D867" i="3"/>
  <c r="D742" i="3"/>
  <c r="D743" i="3"/>
  <c r="D744" i="3"/>
  <c r="D763" i="3"/>
  <c r="D764" i="3"/>
  <c r="D765" i="3"/>
  <c r="D784" i="3"/>
  <c r="D785" i="3"/>
  <c r="D786" i="3"/>
  <c r="D805" i="3"/>
  <c r="D806" i="3"/>
  <c r="D807" i="3"/>
  <c r="D826" i="3"/>
  <c r="D827" i="3"/>
  <c r="D828" i="3"/>
  <c r="D847" i="3"/>
  <c r="D848" i="3"/>
  <c r="D849" i="3"/>
  <c r="D868" i="3"/>
  <c r="D869" i="3"/>
  <c r="D870" i="3"/>
  <c r="D745" i="3"/>
  <c r="D746" i="3"/>
  <c r="D747" i="3"/>
  <c r="D766" i="3"/>
  <c r="D767" i="3"/>
  <c r="D768" i="3"/>
  <c r="D787" i="3"/>
  <c r="D788" i="3"/>
  <c r="D789" i="3"/>
  <c r="D808" i="3"/>
  <c r="D809" i="3"/>
  <c r="D810" i="3"/>
  <c r="D829" i="3"/>
  <c r="D830" i="3"/>
  <c r="D831" i="3"/>
  <c r="D850" i="3"/>
  <c r="D851" i="3"/>
  <c r="D852" i="3"/>
  <c r="D871" i="3"/>
  <c r="D872" i="3"/>
  <c r="D873" i="3"/>
  <c r="D748" i="3"/>
  <c r="D749" i="3"/>
  <c r="D750" i="3"/>
  <c r="D769" i="3"/>
  <c r="D770" i="3"/>
  <c r="D771" i="3"/>
  <c r="D790" i="3"/>
  <c r="D791" i="3"/>
  <c r="D792" i="3"/>
  <c r="D811" i="3"/>
  <c r="D812" i="3"/>
  <c r="D813" i="3"/>
  <c r="D832" i="3"/>
  <c r="D833" i="3"/>
  <c r="D834" i="3"/>
  <c r="D853" i="3"/>
  <c r="D854" i="3"/>
  <c r="D855" i="3"/>
  <c r="D874" i="3"/>
  <c r="D875" i="3"/>
  <c r="D876" i="3"/>
  <c r="D751" i="3"/>
  <c r="D752" i="3"/>
  <c r="D753" i="3"/>
  <c r="D772" i="3"/>
  <c r="D773" i="3"/>
  <c r="D774" i="3"/>
  <c r="D793" i="3"/>
  <c r="D794" i="3"/>
  <c r="D795" i="3"/>
  <c r="D814" i="3"/>
  <c r="D815" i="3"/>
  <c r="D816" i="3"/>
  <c r="D835" i="3"/>
  <c r="D836" i="3"/>
  <c r="D837" i="3"/>
  <c r="D856" i="3"/>
  <c r="D857" i="3"/>
  <c r="D858" i="3"/>
  <c r="D877" i="3"/>
  <c r="D878" i="3"/>
  <c r="D879" i="3"/>
  <c r="D754" i="3"/>
  <c r="D755" i="3"/>
  <c r="D756" i="3"/>
  <c r="D775" i="3"/>
  <c r="D776" i="3"/>
  <c r="D777" i="3"/>
  <c r="D796" i="3"/>
  <c r="D797" i="3"/>
  <c r="D798" i="3"/>
  <c r="D817" i="3"/>
  <c r="D818" i="3"/>
  <c r="D819" i="3"/>
  <c r="D838" i="3"/>
  <c r="D839" i="3"/>
  <c r="D840" i="3"/>
  <c r="D859" i="3"/>
  <c r="D860" i="3"/>
  <c r="D861" i="3"/>
  <c r="D880" i="3"/>
  <c r="D881" i="3"/>
  <c r="D882" i="3"/>
  <c r="D757" i="3"/>
  <c r="D758" i="3"/>
  <c r="D759" i="3"/>
  <c r="D778" i="3"/>
  <c r="D779" i="3"/>
  <c r="D780" i="3"/>
  <c r="D799" i="3"/>
  <c r="D800" i="3"/>
  <c r="D801" i="3"/>
  <c r="D820" i="3"/>
  <c r="D821" i="3"/>
  <c r="D822" i="3"/>
  <c r="D841" i="3"/>
  <c r="D842" i="3"/>
  <c r="D843" i="3"/>
  <c r="D862" i="3"/>
  <c r="D863" i="3"/>
  <c r="D864" i="3"/>
  <c r="D883" i="3"/>
  <c r="D884" i="3"/>
  <c r="D885" i="3"/>
  <c r="D886" i="3"/>
  <c r="D887" i="3"/>
  <c r="D888" i="3"/>
  <c r="D907" i="3"/>
  <c r="D908" i="3"/>
  <c r="D909" i="3"/>
  <c r="D928" i="3"/>
  <c r="D929" i="3"/>
  <c r="D930" i="3"/>
  <c r="D949" i="3"/>
  <c r="D950" i="3"/>
  <c r="D951" i="3"/>
  <c r="D970" i="3"/>
  <c r="D971" i="3"/>
  <c r="D972" i="3"/>
  <c r="D991" i="3"/>
  <c r="D992" i="3"/>
  <c r="D993" i="3"/>
  <c r="D889" i="3"/>
  <c r="D890" i="3"/>
  <c r="D891" i="3"/>
  <c r="D910" i="3"/>
  <c r="D911" i="3"/>
  <c r="D912" i="3"/>
  <c r="D931" i="3"/>
  <c r="D932" i="3"/>
  <c r="D933" i="3"/>
  <c r="D952" i="3"/>
  <c r="D953" i="3"/>
  <c r="D954" i="3"/>
  <c r="D973" i="3"/>
  <c r="D974" i="3"/>
  <c r="D975" i="3"/>
  <c r="D994" i="3"/>
  <c r="D995" i="3"/>
  <c r="D996" i="3"/>
  <c r="D892" i="3"/>
  <c r="D893" i="3"/>
  <c r="D894" i="3"/>
  <c r="D913" i="3"/>
  <c r="D914" i="3"/>
  <c r="D915" i="3"/>
  <c r="D934" i="3"/>
  <c r="D935" i="3"/>
  <c r="D936" i="3"/>
  <c r="D955" i="3"/>
  <c r="D956" i="3"/>
  <c r="D957" i="3"/>
  <c r="D976" i="3"/>
  <c r="D977" i="3"/>
  <c r="D978" i="3"/>
  <c r="D997" i="3"/>
  <c r="D998" i="3"/>
  <c r="D999" i="3"/>
  <c r="D895" i="3"/>
  <c r="D896" i="3"/>
  <c r="D897" i="3"/>
  <c r="D916" i="3"/>
  <c r="D917" i="3"/>
  <c r="D918" i="3"/>
  <c r="D937" i="3"/>
  <c r="D938" i="3"/>
  <c r="D939" i="3"/>
  <c r="D958" i="3"/>
  <c r="D959" i="3"/>
  <c r="D960" i="3"/>
  <c r="D979" i="3"/>
  <c r="D980" i="3"/>
  <c r="D981" i="3"/>
  <c r="D1000" i="3"/>
  <c r="D1001" i="3"/>
  <c r="D1002" i="3"/>
  <c r="D898" i="3"/>
  <c r="D899" i="3"/>
  <c r="D900" i="3"/>
  <c r="D919" i="3"/>
  <c r="D920" i="3"/>
  <c r="D921" i="3"/>
  <c r="D940" i="3"/>
  <c r="D941" i="3"/>
  <c r="D942" i="3"/>
  <c r="D961" i="3"/>
  <c r="D962" i="3"/>
  <c r="D963" i="3"/>
  <c r="D982" i="3"/>
  <c r="D983" i="3"/>
  <c r="D984" i="3"/>
  <c r="D1003" i="3"/>
  <c r="D1004" i="3"/>
  <c r="D1005" i="3"/>
  <c r="D901" i="3"/>
  <c r="D902" i="3"/>
  <c r="D903" i="3"/>
  <c r="D922" i="3"/>
  <c r="D923" i="3"/>
  <c r="D924" i="3"/>
  <c r="D943" i="3"/>
  <c r="D944" i="3"/>
  <c r="D945" i="3"/>
  <c r="D964" i="3"/>
  <c r="D965" i="3"/>
  <c r="D966" i="3"/>
  <c r="D985" i="3"/>
  <c r="D986" i="3"/>
  <c r="D987" i="3"/>
  <c r="D1006" i="3"/>
  <c r="D1007" i="3"/>
  <c r="D1008" i="3"/>
  <c r="D904" i="3"/>
  <c r="D905" i="3"/>
  <c r="D906" i="3"/>
  <c r="D925" i="3"/>
  <c r="D926" i="3"/>
  <c r="D927" i="3"/>
  <c r="D946" i="3"/>
  <c r="D947" i="3"/>
  <c r="D948" i="3"/>
  <c r="D967" i="3"/>
  <c r="D968" i="3"/>
  <c r="D969" i="3"/>
  <c r="D988" i="3"/>
  <c r="D989" i="3"/>
  <c r="D990" i="3"/>
  <c r="D1009" i="3"/>
  <c r="D1010" i="3"/>
  <c r="D1011" i="3"/>
  <c r="D1012" i="3"/>
  <c r="D1017" i="3"/>
  <c r="D1022" i="3"/>
  <c r="D1027" i="3"/>
  <c r="D1032" i="3"/>
  <c r="D1037" i="3"/>
  <c r="D1042" i="3"/>
  <c r="D1047" i="3"/>
  <c r="D1052" i="3"/>
  <c r="D1057" i="3"/>
  <c r="D1062" i="3"/>
  <c r="D1067" i="3"/>
  <c r="D1072" i="3"/>
  <c r="D1077" i="3"/>
  <c r="D1082" i="3"/>
  <c r="D1087" i="3"/>
  <c r="D1092" i="3"/>
  <c r="D1097" i="3"/>
  <c r="D1102" i="3"/>
  <c r="D1107" i="3"/>
  <c r="D1112" i="3"/>
  <c r="D1117" i="3"/>
  <c r="D1122" i="3"/>
  <c r="D1127" i="3"/>
  <c r="D1132" i="3"/>
  <c r="D1137" i="3"/>
  <c r="D1142" i="3"/>
  <c r="D1147" i="3"/>
  <c r="D1152" i="3"/>
  <c r="D1157" i="3"/>
  <c r="D1162" i="3"/>
  <c r="D1167" i="3"/>
  <c r="D1172" i="3"/>
  <c r="D1177" i="3"/>
  <c r="D1182" i="3"/>
  <c r="D1187" i="3"/>
  <c r="D1192" i="3"/>
  <c r="D1197" i="3"/>
  <c r="D1202" i="3"/>
  <c r="D1207" i="3"/>
  <c r="D1212" i="3"/>
  <c r="D1217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85" i="3"/>
  <c r="D1286" i="3"/>
  <c r="D1287" i="3"/>
  <c r="D1306" i="3"/>
  <c r="D1307" i="3"/>
  <c r="D1308" i="3"/>
  <c r="D1327" i="3"/>
  <c r="D1328" i="3"/>
  <c r="D1329" i="3"/>
  <c r="D1348" i="3"/>
  <c r="D1349" i="3"/>
  <c r="D1350" i="3"/>
  <c r="D1309" i="3"/>
  <c r="D1311" i="3"/>
  <c r="D1293" i="3"/>
  <c r="D1267" i="3"/>
  <c r="D1268" i="3"/>
  <c r="D1269" i="3"/>
  <c r="D1288" i="3"/>
  <c r="D1289" i="3"/>
  <c r="D1290" i="3"/>
  <c r="D1313" i="3"/>
  <c r="D1310" i="3"/>
  <c r="D1314" i="3"/>
  <c r="D1330" i="3"/>
  <c r="D1331" i="3"/>
  <c r="D1332" i="3"/>
  <c r="D1351" i="3"/>
  <c r="D1352" i="3"/>
  <c r="D1353" i="3"/>
  <c r="D1317" i="3"/>
  <c r="D1299" i="3"/>
  <c r="D1270" i="3"/>
  <c r="D1271" i="3"/>
  <c r="D1272" i="3"/>
  <c r="D1291" i="3"/>
  <c r="D1292" i="3"/>
  <c r="D1320" i="3"/>
  <c r="D1312" i="3"/>
  <c r="D1321" i="3"/>
  <c r="D1325" i="3"/>
  <c r="D1333" i="3"/>
  <c r="D1334" i="3"/>
  <c r="D1335" i="3"/>
  <c r="D1354" i="3"/>
  <c r="D1355" i="3"/>
  <c r="D1356" i="3"/>
  <c r="D1273" i="3"/>
  <c r="D1274" i="3"/>
  <c r="D1275" i="3"/>
  <c r="D1294" i="3"/>
  <c r="D1295" i="3"/>
  <c r="D1296" i="3"/>
  <c r="D1315" i="3"/>
  <c r="D1316" i="3"/>
  <c r="D1336" i="3"/>
  <c r="D1337" i="3"/>
  <c r="D1338" i="3"/>
  <c r="D1357" i="3"/>
  <c r="D1358" i="3"/>
  <c r="D1359" i="3"/>
  <c r="D1276" i="3"/>
  <c r="D1277" i="3"/>
  <c r="D1278" i="3"/>
  <c r="D1297" i="3"/>
  <c r="D1298" i="3"/>
  <c r="D1318" i="3"/>
  <c r="D1319" i="3"/>
  <c r="D1339" i="3"/>
  <c r="D1340" i="3"/>
  <c r="D1341" i="3"/>
  <c r="D1360" i="3"/>
  <c r="D1361" i="3"/>
  <c r="D1362" i="3"/>
  <c r="D1279" i="3"/>
  <c r="D1280" i="3"/>
  <c r="D1281" i="3"/>
  <c r="D1300" i="3"/>
  <c r="D1301" i="3"/>
  <c r="D1302" i="3"/>
  <c r="D1322" i="3"/>
  <c r="D1323" i="3"/>
  <c r="D1342" i="3"/>
  <c r="D1343" i="3"/>
  <c r="D1344" i="3"/>
  <c r="D1363" i="3"/>
  <c r="D1364" i="3"/>
  <c r="D1365" i="3"/>
  <c r="D1282" i="3"/>
  <c r="D1283" i="3"/>
  <c r="D1284" i="3"/>
  <c r="D1303" i="3"/>
  <c r="D1304" i="3"/>
  <c r="D1305" i="3"/>
  <c r="D1324" i="3"/>
  <c r="D1326" i="3"/>
  <c r="D1345" i="3"/>
  <c r="D1346" i="3"/>
  <c r="D1347" i="3"/>
  <c r="D1366" i="3"/>
  <c r="D1367" i="3"/>
  <c r="D1368" i="3"/>
  <c r="D1369" i="3"/>
  <c r="D1371" i="3"/>
  <c r="D1373" i="3"/>
  <c r="D1370" i="3"/>
  <c r="D1372" i="3"/>
  <c r="D1374" i="3"/>
  <c r="D1375" i="3"/>
  <c r="D1377" i="3"/>
  <c r="D1376" i="3"/>
  <c r="D1378" i="3"/>
  <c r="D1380" i="3"/>
  <c r="D1381" i="3"/>
  <c r="D1383" i="3"/>
  <c r="D1387" i="3"/>
  <c r="D1389" i="3"/>
  <c r="D1391" i="3"/>
  <c r="D1393" i="3"/>
  <c r="D1395" i="3"/>
  <c r="D1379" i="3"/>
  <c r="D1382" i="3"/>
  <c r="D1384" i="3"/>
  <c r="D1386" i="3"/>
  <c r="D1399" i="3"/>
  <c r="D1401" i="3"/>
  <c r="D1403" i="3"/>
  <c r="D1405" i="3"/>
  <c r="D1407" i="3"/>
  <c r="D1409" i="3"/>
  <c r="D1385" i="3"/>
  <c r="D1397" i="3"/>
  <c r="D1388" i="3"/>
  <c r="D1390" i="3"/>
  <c r="D1392" i="3"/>
  <c r="D1394" i="3"/>
  <c r="D1396" i="3"/>
  <c r="D1398" i="3"/>
  <c r="D1400" i="3"/>
  <c r="D1402" i="3"/>
  <c r="D1404" i="3"/>
  <c r="D1406" i="3"/>
  <c r="D1408" i="3"/>
  <c r="D1410" i="3"/>
  <c r="D1412" i="3"/>
  <c r="D1411" i="3"/>
  <c r="D1413" i="3"/>
  <c r="D1414" i="3"/>
  <c r="D1415" i="3"/>
  <c r="D1416" i="3"/>
  <c r="D1419" i="3"/>
  <c r="D1422" i="3"/>
  <c r="D1423" i="3"/>
  <c r="D1417" i="3"/>
  <c r="D1418" i="3"/>
  <c r="D1425" i="3"/>
  <c r="D1420" i="3"/>
  <c r="D1421" i="3"/>
  <c r="D1426" i="3"/>
  <c r="D1427" i="3"/>
  <c r="D1428" i="3"/>
  <c r="D1424" i="3"/>
  <c r="D1429" i="3"/>
  <c r="D1430" i="3"/>
  <c r="D1431" i="3"/>
  <c r="D1432" i="3"/>
  <c r="D1433" i="3"/>
  <c r="D1435" i="3"/>
  <c r="D1436" i="3"/>
  <c r="D1438" i="3"/>
  <c r="D1439" i="3"/>
  <c r="D1440" i="3"/>
  <c r="D1441" i="3"/>
  <c r="D1442" i="3"/>
  <c r="D1443" i="3"/>
  <c r="D1444" i="3"/>
  <c r="D1445" i="3"/>
  <c r="D1447" i="3"/>
  <c r="D1448" i="3"/>
  <c r="D1449" i="3"/>
  <c r="D1450" i="3"/>
  <c r="D1451" i="3"/>
  <c r="D1434" i="3"/>
  <c r="D1437" i="3"/>
  <c r="D1446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4" i="3"/>
  <c r="D2285" i="3"/>
  <c r="D2286" i="3"/>
  <c r="D2287" i="3"/>
  <c r="D2288" i="3"/>
  <c r="D2289" i="3"/>
  <c r="D2281" i="3"/>
  <c r="D2282" i="3"/>
  <c r="D2283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5" i="3"/>
  <c r="D2306" i="3"/>
  <c r="D2307" i="3"/>
  <c r="D2308" i="3"/>
  <c r="D2309" i="3"/>
  <c r="D2310" i="3"/>
  <c r="D2302" i="3"/>
  <c r="D2303" i="3"/>
  <c r="D2304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8" i="3"/>
  <c r="D2330" i="3"/>
  <c r="D2327" i="3"/>
  <c r="D2329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9" i="3"/>
  <c r="D2351" i="3"/>
  <c r="D2348" i="3"/>
  <c r="D2350" i="3"/>
  <c r="D2352" i="3"/>
  <c r="D2353" i="3"/>
  <c r="D2354" i="3"/>
  <c r="D2355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24" i="3"/>
  <c r="C425" i="3"/>
  <c r="C426" i="3"/>
  <c r="C445" i="3"/>
  <c r="C446" i="3"/>
  <c r="C447" i="3"/>
  <c r="C466" i="3"/>
  <c r="C467" i="3"/>
  <c r="C468" i="3"/>
  <c r="C487" i="3"/>
  <c r="C488" i="3"/>
  <c r="C489" i="3"/>
  <c r="C508" i="3"/>
  <c r="C509" i="3"/>
  <c r="C510" i="3"/>
  <c r="C403" i="3"/>
  <c r="C404" i="3"/>
  <c r="C405" i="3"/>
  <c r="C529" i="3"/>
  <c r="C530" i="3"/>
  <c r="C531" i="3"/>
  <c r="C550" i="3"/>
  <c r="C551" i="3"/>
  <c r="C552" i="3"/>
  <c r="C571" i="3"/>
  <c r="C572" i="3"/>
  <c r="C573" i="3"/>
  <c r="C427" i="3"/>
  <c r="C428" i="3"/>
  <c r="C429" i="3"/>
  <c r="C448" i="3"/>
  <c r="C449" i="3"/>
  <c r="C450" i="3"/>
  <c r="C469" i="3"/>
  <c r="C470" i="3"/>
  <c r="C471" i="3"/>
  <c r="C490" i="3"/>
  <c r="C491" i="3"/>
  <c r="C492" i="3"/>
  <c r="C511" i="3"/>
  <c r="C512" i="3"/>
  <c r="C513" i="3"/>
  <c r="C406" i="3"/>
  <c r="C407" i="3"/>
  <c r="C408" i="3"/>
  <c r="C532" i="3"/>
  <c r="C533" i="3"/>
  <c r="C534" i="3"/>
  <c r="C553" i="3"/>
  <c r="C554" i="3"/>
  <c r="C555" i="3"/>
  <c r="C574" i="3"/>
  <c r="C575" i="3"/>
  <c r="C576" i="3"/>
  <c r="C430" i="3"/>
  <c r="C431" i="3"/>
  <c r="C432" i="3"/>
  <c r="C451" i="3"/>
  <c r="C452" i="3"/>
  <c r="C453" i="3"/>
  <c r="C472" i="3"/>
  <c r="C473" i="3"/>
  <c r="C474" i="3"/>
  <c r="C493" i="3"/>
  <c r="C494" i="3"/>
  <c r="C495" i="3"/>
  <c r="C514" i="3"/>
  <c r="C515" i="3"/>
  <c r="C516" i="3"/>
  <c r="C409" i="3"/>
  <c r="C410" i="3"/>
  <c r="C411" i="3"/>
  <c r="C535" i="3"/>
  <c r="C536" i="3"/>
  <c r="C537" i="3"/>
  <c r="C556" i="3"/>
  <c r="C557" i="3"/>
  <c r="C558" i="3"/>
  <c r="C577" i="3"/>
  <c r="C578" i="3"/>
  <c r="C579" i="3"/>
  <c r="C433" i="3"/>
  <c r="C434" i="3"/>
  <c r="C435" i="3"/>
  <c r="C454" i="3"/>
  <c r="C455" i="3"/>
  <c r="C456" i="3"/>
  <c r="C475" i="3"/>
  <c r="C476" i="3"/>
  <c r="C477" i="3"/>
  <c r="C496" i="3"/>
  <c r="C497" i="3"/>
  <c r="C498" i="3"/>
  <c r="C517" i="3"/>
  <c r="C518" i="3"/>
  <c r="C519" i="3"/>
  <c r="C412" i="3"/>
  <c r="C413" i="3"/>
  <c r="C414" i="3"/>
  <c r="C538" i="3"/>
  <c r="C539" i="3"/>
  <c r="C540" i="3"/>
  <c r="C559" i="3"/>
  <c r="C560" i="3"/>
  <c r="C561" i="3"/>
  <c r="C580" i="3"/>
  <c r="C581" i="3"/>
  <c r="C582" i="3"/>
  <c r="C436" i="3"/>
  <c r="C437" i="3"/>
  <c r="C438" i="3"/>
  <c r="C457" i="3"/>
  <c r="C458" i="3"/>
  <c r="C459" i="3"/>
  <c r="C478" i="3"/>
  <c r="C479" i="3"/>
  <c r="C480" i="3"/>
  <c r="C499" i="3"/>
  <c r="C500" i="3"/>
  <c r="C501" i="3"/>
  <c r="C520" i="3"/>
  <c r="C521" i="3"/>
  <c r="C522" i="3"/>
  <c r="C415" i="3"/>
  <c r="C416" i="3"/>
  <c r="C417" i="3"/>
  <c r="C541" i="3"/>
  <c r="C542" i="3"/>
  <c r="C543" i="3"/>
  <c r="C562" i="3"/>
  <c r="C563" i="3"/>
  <c r="C564" i="3"/>
  <c r="C583" i="3"/>
  <c r="C584" i="3"/>
  <c r="C585" i="3"/>
  <c r="C439" i="3"/>
  <c r="C440" i="3"/>
  <c r="C441" i="3"/>
  <c r="C460" i="3"/>
  <c r="C461" i="3"/>
  <c r="C462" i="3"/>
  <c r="C481" i="3"/>
  <c r="C482" i="3"/>
  <c r="C483" i="3"/>
  <c r="C502" i="3"/>
  <c r="C503" i="3"/>
  <c r="C504" i="3"/>
  <c r="C523" i="3"/>
  <c r="C524" i="3"/>
  <c r="C525" i="3"/>
  <c r="C418" i="3"/>
  <c r="C419" i="3"/>
  <c r="C420" i="3"/>
  <c r="C544" i="3"/>
  <c r="C545" i="3"/>
  <c r="C546" i="3"/>
  <c r="C565" i="3"/>
  <c r="C566" i="3"/>
  <c r="C567" i="3"/>
  <c r="C586" i="3"/>
  <c r="C587" i="3"/>
  <c r="C588" i="3"/>
  <c r="C442" i="3"/>
  <c r="C443" i="3"/>
  <c r="C444" i="3"/>
  <c r="C463" i="3"/>
  <c r="C464" i="3"/>
  <c r="C465" i="3"/>
  <c r="C484" i="3"/>
  <c r="C485" i="3"/>
  <c r="C486" i="3"/>
  <c r="C505" i="3"/>
  <c r="C506" i="3"/>
  <c r="C507" i="3"/>
  <c r="C526" i="3"/>
  <c r="C527" i="3"/>
  <c r="C528" i="3"/>
  <c r="C421" i="3"/>
  <c r="C422" i="3"/>
  <c r="C423" i="3"/>
  <c r="C547" i="3"/>
  <c r="C548" i="3"/>
  <c r="C549" i="3"/>
  <c r="C568" i="3"/>
  <c r="C569" i="3"/>
  <c r="C570" i="3"/>
  <c r="C589" i="3"/>
  <c r="C590" i="3"/>
  <c r="C591" i="3"/>
  <c r="C592" i="3"/>
  <c r="C593" i="3"/>
  <c r="C594" i="3"/>
  <c r="C613" i="3"/>
  <c r="C614" i="3"/>
  <c r="C615" i="3"/>
  <c r="C634" i="3"/>
  <c r="C635" i="3"/>
  <c r="C636" i="3"/>
  <c r="C655" i="3"/>
  <c r="C656" i="3"/>
  <c r="C657" i="3"/>
  <c r="C676" i="3"/>
  <c r="C677" i="3"/>
  <c r="C678" i="3"/>
  <c r="C595" i="3"/>
  <c r="C596" i="3"/>
  <c r="C597" i="3"/>
  <c r="C616" i="3"/>
  <c r="C617" i="3"/>
  <c r="C618" i="3"/>
  <c r="C637" i="3"/>
  <c r="C638" i="3"/>
  <c r="C639" i="3"/>
  <c r="C658" i="3"/>
  <c r="C659" i="3"/>
  <c r="C660" i="3"/>
  <c r="C679" i="3"/>
  <c r="C680" i="3"/>
  <c r="C681" i="3"/>
  <c r="C598" i="3"/>
  <c r="C599" i="3"/>
  <c r="C600" i="3"/>
  <c r="C619" i="3"/>
  <c r="C620" i="3"/>
  <c r="C621" i="3"/>
  <c r="C640" i="3"/>
  <c r="C641" i="3"/>
  <c r="C642" i="3"/>
  <c r="C661" i="3"/>
  <c r="C662" i="3"/>
  <c r="C663" i="3"/>
  <c r="C682" i="3"/>
  <c r="C683" i="3"/>
  <c r="C684" i="3"/>
  <c r="C601" i="3"/>
  <c r="C602" i="3"/>
  <c r="C603" i="3"/>
  <c r="C622" i="3"/>
  <c r="C623" i="3"/>
  <c r="C624" i="3"/>
  <c r="C643" i="3"/>
  <c r="C644" i="3"/>
  <c r="C645" i="3"/>
  <c r="C664" i="3"/>
  <c r="C665" i="3"/>
  <c r="C666" i="3"/>
  <c r="C685" i="3"/>
  <c r="C686" i="3"/>
  <c r="C687" i="3"/>
  <c r="C604" i="3"/>
  <c r="C605" i="3"/>
  <c r="C606" i="3"/>
  <c r="C625" i="3"/>
  <c r="C626" i="3"/>
  <c r="C627" i="3"/>
  <c r="C646" i="3"/>
  <c r="C647" i="3"/>
  <c r="C648" i="3"/>
  <c r="C667" i="3"/>
  <c r="C668" i="3"/>
  <c r="C669" i="3"/>
  <c r="C688" i="3"/>
  <c r="C689" i="3"/>
  <c r="C690" i="3"/>
  <c r="C607" i="3"/>
  <c r="C608" i="3"/>
  <c r="C609" i="3"/>
  <c r="C628" i="3"/>
  <c r="C629" i="3"/>
  <c r="C630" i="3"/>
  <c r="C649" i="3"/>
  <c r="C650" i="3"/>
  <c r="C651" i="3"/>
  <c r="C670" i="3"/>
  <c r="C671" i="3"/>
  <c r="C672" i="3"/>
  <c r="C691" i="3"/>
  <c r="C692" i="3"/>
  <c r="C693" i="3"/>
  <c r="C610" i="3"/>
  <c r="C611" i="3"/>
  <c r="C612" i="3"/>
  <c r="C631" i="3"/>
  <c r="C632" i="3"/>
  <c r="C633" i="3"/>
  <c r="C652" i="3"/>
  <c r="C653" i="3"/>
  <c r="C654" i="3"/>
  <c r="C673" i="3"/>
  <c r="C674" i="3"/>
  <c r="C675" i="3"/>
  <c r="C694" i="3"/>
  <c r="C695" i="3"/>
  <c r="C696" i="3"/>
  <c r="C739" i="3"/>
  <c r="C740" i="3"/>
  <c r="C741" i="3"/>
  <c r="C760" i="3"/>
  <c r="C761" i="3"/>
  <c r="C762" i="3"/>
  <c r="C781" i="3"/>
  <c r="C782" i="3"/>
  <c r="C783" i="3"/>
  <c r="C802" i="3"/>
  <c r="C803" i="3"/>
  <c r="C804" i="3"/>
  <c r="C823" i="3"/>
  <c r="C824" i="3"/>
  <c r="C825" i="3"/>
  <c r="C844" i="3"/>
  <c r="C845" i="3"/>
  <c r="C846" i="3"/>
  <c r="C865" i="3"/>
  <c r="C866" i="3"/>
  <c r="C867" i="3"/>
  <c r="C742" i="3"/>
  <c r="C743" i="3"/>
  <c r="C744" i="3"/>
  <c r="C763" i="3"/>
  <c r="C764" i="3"/>
  <c r="C765" i="3"/>
  <c r="C784" i="3"/>
  <c r="C785" i="3"/>
  <c r="C786" i="3"/>
  <c r="C805" i="3"/>
  <c r="C806" i="3"/>
  <c r="C807" i="3"/>
  <c r="C826" i="3"/>
  <c r="C827" i="3"/>
  <c r="C828" i="3"/>
  <c r="C847" i="3"/>
  <c r="C848" i="3"/>
  <c r="C849" i="3"/>
  <c r="C868" i="3"/>
  <c r="C869" i="3"/>
  <c r="C870" i="3"/>
  <c r="C745" i="3"/>
  <c r="C746" i="3"/>
  <c r="C747" i="3"/>
  <c r="C766" i="3"/>
  <c r="C767" i="3"/>
  <c r="C768" i="3"/>
  <c r="C787" i="3"/>
  <c r="C788" i="3"/>
  <c r="C789" i="3"/>
  <c r="C808" i="3"/>
  <c r="C809" i="3"/>
  <c r="C810" i="3"/>
  <c r="C829" i="3"/>
  <c r="C830" i="3"/>
  <c r="C831" i="3"/>
  <c r="C850" i="3"/>
  <c r="C851" i="3"/>
  <c r="C852" i="3"/>
  <c r="C871" i="3"/>
  <c r="C872" i="3"/>
  <c r="C873" i="3"/>
  <c r="C748" i="3"/>
  <c r="C749" i="3"/>
  <c r="C750" i="3"/>
  <c r="C769" i="3"/>
  <c r="C770" i="3"/>
  <c r="C771" i="3"/>
  <c r="C790" i="3"/>
  <c r="C791" i="3"/>
  <c r="C792" i="3"/>
  <c r="C811" i="3"/>
  <c r="C812" i="3"/>
  <c r="C813" i="3"/>
  <c r="C832" i="3"/>
  <c r="C833" i="3"/>
  <c r="C834" i="3"/>
  <c r="C853" i="3"/>
  <c r="C854" i="3"/>
  <c r="C855" i="3"/>
  <c r="C874" i="3"/>
  <c r="C875" i="3"/>
  <c r="C876" i="3"/>
  <c r="C751" i="3"/>
  <c r="C752" i="3"/>
  <c r="C753" i="3"/>
  <c r="C772" i="3"/>
  <c r="C773" i="3"/>
  <c r="C774" i="3"/>
  <c r="C793" i="3"/>
  <c r="C794" i="3"/>
  <c r="C795" i="3"/>
  <c r="C814" i="3"/>
  <c r="C815" i="3"/>
  <c r="C816" i="3"/>
  <c r="C835" i="3"/>
  <c r="C836" i="3"/>
  <c r="C837" i="3"/>
  <c r="C856" i="3"/>
  <c r="C857" i="3"/>
  <c r="C858" i="3"/>
  <c r="C877" i="3"/>
  <c r="C878" i="3"/>
  <c r="C879" i="3"/>
  <c r="C754" i="3"/>
  <c r="C755" i="3"/>
  <c r="C756" i="3"/>
  <c r="C775" i="3"/>
  <c r="C776" i="3"/>
  <c r="C777" i="3"/>
  <c r="C796" i="3"/>
  <c r="C797" i="3"/>
  <c r="C798" i="3"/>
  <c r="C817" i="3"/>
  <c r="C818" i="3"/>
  <c r="C819" i="3"/>
  <c r="C838" i="3"/>
  <c r="C839" i="3"/>
  <c r="C840" i="3"/>
  <c r="C859" i="3"/>
  <c r="C860" i="3"/>
  <c r="C861" i="3"/>
  <c r="C880" i="3"/>
  <c r="C881" i="3"/>
  <c r="C882" i="3"/>
  <c r="C757" i="3"/>
  <c r="C758" i="3"/>
  <c r="C759" i="3"/>
  <c r="C778" i="3"/>
  <c r="C779" i="3"/>
  <c r="C780" i="3"/>
  <c r="C799" i="3"/>
  <c r="C800" i="3"/>
  <c r="C801" i="3"/>
  <c r="C820" i="3"/>
  <c r="C821" i="3"/>
  <c r="C822" i="3"/>
  <c r="C841" i="3"/>
  <c r="C842" i="3"/>
  <c r="C843" i="3"/>
  <c r="C862" i="3"/>
  <c r="C863" i="3"/>
  <c r="C864" i="3"/>
  <c r="C883" i="3"/>
  <c r="C884" i="3"/>
  <c r="C885" i="3"/>
  <c r="C886" i="3"/>
  <c r="C887" i="3"/>
  <c r="C888" i="3"/>
  <c r="C907" i="3"/>
  <c r="C908" i="3"/>
  <c r="C909" i="3"/>
  <c r="C928" i="3"/>
  <c r="C929" i="3"/>
  <c r="C930" i="3"/>
  <c r="C949" i="3"/>
  <c r="C950" i="3"/>
  <c r="C951" i="3"/>
  <c r="C970" i="3"/>
  <c r="C971" i="3"/>
  <c r="C972" i="3"/>
  <c r="C991" i="3"/>
  <c r="C992" i="3"/>
  <c r="C993" i="3"/>
  <c r="C889" i="3"/>
  <c r="C890" i="3"/>
  <c r="C891" i="3"/>
  <c r="C910" i="3"/>
  <c r="C911" i="3"/>
  <c r="C912" i="3"/>
  <c r="C931" i="3"/>
  <c r="C932" i="3"/>
  <c r="C933" i="3"/>
  <c r="C952" i="3"/>
  <c r="C953" i="3"/>
  <c r="C954" i="3"/>
  <c r="C973" i="3"/>
  <c r="C974" i="3"/>
  <c r="C975" i="3"/>
  <c r="C994" i="3"/>
  <c r="C995" i="3"/>
  <c r="C996" i="3"/>
  <c r="C892" i="3"/>
  <c r="C893" i="3"/>
  <c r="C894" i="3"/>
  <c r="C913" i="3"/>
  <c r="C914" i="3"/>
  <c r="C915" i="3"/>
  <c r="C934" i="3"/>
  <c r="C935" i="3"/>
  <c r="C936" i="3"/>
  <c r="C955" i="3"/>
  <c r="C956" i="3"/>
  <c r="C957" i="3"/>
  <c r="C976" i="3"/>
  <c r="C977" i="3"/>
  <c r="C978" i="3"/>
  <c r="C997" i="3"/>
  <c r="C998" i="3"/>
  <c r="C999" i="3"/>
  <c r="C895" i="3"/>
  <c r="C896" i="3"/>
  <c r="C897" i="3"/>
  <c r="C916" i="3"/>
  <c r="C917" i="3"/>
  <c r="C918" i="3"/>
  <c r="C937" i="3"/>
  <c r="C938" i="3"/>
  <c r="C939" i="3"/>
  <c r="C958" i="3"/>
  <c r="C959" i="3"/>
  <c r="C960" i="3"/>
  <c r="C979" i="3"/>
  <c r="C980" i="3"/>
  <c r="C981" i="3"/>
  <c r="C1000" i="3"/>
  <c r="C1001" i="3"/>
  <c r="C1002" i="3"/>
  <c r="C898" i="3"/>
  <c r="C899" i="3"/>
  <c r="C900" i="3"/>
  <c r="C919" i="3"/>
  <c r="C920" i="3"/>
  <c r="C921" i="3"/>
  <c r="C940" i="3"/>
  <c r="C941" i="3"/>
  <c r="C942" i="3"/>
  <c r="C961" i="3"/>
  <c r="C962" i="3"/>
  <c r="C963" i="3"/>
  <c r="C982" i="3"/>
  <c r="C983" i="3"/>
  <c r="C984" i="3"/>
  <c r="C1003" i="3"/>
  <c r="C1004" i="3"/>
  <c r="C1005" i="3"/>
  <c r="C901" i="3"/>
  <c r="C902" i="3"/>
  <c r="C903" i="3"/>
  <c r="C922" i="3"/>
  <c r="C923" i="3"/>
  <c r="C924" i="3"/>
  <c r="C943" i="3"/>
  <c r="C944" i="3"/>
  <c r="C945" i="3"/>
  <c r="C964" i="3"/>
  <c r="C965" i="3"/>
  <c r="C966" i="3"/>
  <c r="C985" i="3"/>
  <c r="C986" i="3"/>
  <c r="C987" i="3"/>
  <c r="C1006" i="3"/>
  <c r="C1007" i="3"/>
  <c r="C1008" i="3"/>
  <c r="C904" i="3"/>
  <c r="C905" i="3"/>
  <c r="C906" i="3"/>
  <c r="C925" i="3"/>
  <c r="C926" i="3"/>
  <c r="C927" i="3"/>
  <c r="C946" i="3"/>
  <c r="C947" i="3"/>
  <c r="C948" i="3"/>
  <c r="C967" i="3"/>
  <c r="C968" i="3"/>
  <c r="C969" i="3"/>
  <c r="C988" i="3"/>
  <c r="C989" i="3"/>
  <c r="C990" i="3"/>
  <c r="C1009" i="3"/>
  <c r="C1010" i="3"/>
  <c r="C1011" i="3"/>
  <c r="C1012" i="3"/>
  <c r="C1017" i="3"/>
  <c r="C1022" i="3"/>
  <c r="C1027" i="3"/>
  <c r="C1032" i="3"/>
  <c r="C1037" i="3"/>
  <c r="C1042" i="3"/>
  <c r="C1047" i="3"/>
  <c r="C1052" i="3"/>
  <c r="C1057" i="3"/>
  <c r="C1062" i="3"/>
  <c r="C1067" i="3"/>
  <c r="C1072" i="3"/>
  <c r="C1077" i="3"/>
  <c r="C1082" i="3"/>
  <c r="C1087" i="3"/>
  <c r="C1092" i="3"/>
  <c r="C1097" i="3"/>
  <c r="C1102" i="3"/>
  <c r="C1107" i="3"/>
  <c r="C1112" i="3"/>
  <c r="C1117" i="3"/>
  <c r="C1122" i="3"/>
  <c r="C1127" i="3"/>
  <c r="C1132" i="3"/>
  <c r="C1137" i="3"/>
  <c r="C1142" i="3"/>
  <c r="C1147" i="3"/>
  <c r="C1152" i="3"/>
  <c r="C1157" i="3"/>
  <c r="C1162" i="3"/>
  <c r="C1167" i="3"/>
  <c r="C1172" i="3"/>
  <c r="C1177" i="3"/>
  <c r="C1182" i="3"/>
  <c r="C1187" i="3"/>
  <c r="C1192" i="3"/>
  <c r="C1197" i="3"/>
  <c r="C1202" i="3"/>
  <c r="C1207" i="3"/>
  <c r="C1212" i="3"/>
  <c r="C1217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85" i="3"/>
  <c r="C1286" i="3"/>
  <c r="C1287" i="3"/>
  <c r="C1306" i="3"/>
  <c r="C1307" i="3"/>
  <c r="C1308" i="3"/>
  <c r="C1327" i="3"/>
  <c r="C1328" i="3"/>
  <c r="C1329" i="3"/>
  <c r="C1348" i="3"/>
  <c r="C1349" i="3"/>
  <c r="C1350" i="3"/>
  <c r="C1309" i="3"/>
  <c r="C1311" i="3"/>
  <c r="C1293" i="3"/>
  <c r="C1267" i="3"/>
  <c r="C1268" i="3"/>
  <c r="C1269" i="3"/>
  <c r="C1288" i="3"/>
  <c r="C1289" i="3"/>
  <c r="C1290" i="3"/>
  <c r="C1313" i="3"/>
  <c r="C1310" i="3"/>
  <c r="C1314" i="3"/>
  <c r="C1330" i="3"/>
  <c r="C1331" i="3"/>
  <c r="C1332" i="3"/>
  <c r="C1351" i="3"/>
  <c r="C1352" i="3"/>
  <c r="C1353" i="3"/>
  <c r="C1317" i="3"/>
  <c r="C1299" i="3"/>
  <c r="C1270" i="3"/>
  <c r="C1271" i="3"/>
  <c r="C1272" i="3"/>
  <c r="C1291" i="3"/>
  <c r="C1292" i="3"/>
  <c r="C1320" i="3"/>
  <c r="C1312" i="3"/>
  <c r="C1321" i="3"/>
  <c r="C1325" i="3"/>
  <c r="C1333" i="3"/>
  <c r="C1334" i="3"/>
  <c r="C1335" i="3"/>
  <c r="C1354" i="3"/>
  <c r="C1355" i="3"/>
  <c r="C1356" i="3"/>
  <c r="C1273" i="3"/>
  <c r="C1274" i="3"/>
  <c r="C1275" i="3"/>
  <c r="C1294" i="3"/>
  <c r="C1295" i="3"/>
  <c r="C1296" i="3"/>
  <c r="C1315" i="3"/>
  <c r="C1316" i="3"/>
  <c r="C1336" i="3"/>
  <c r="C1337" i="3"/>
  <c r="C1338" i="3"/>
  <c r="C1357" i="3"/>
  <c r="C1358" i="3"/>
  <c r="C1359" i="3"/>
  <c r="C1276" i="3"/>
  <c r="C1277" i="3"/>
  <c r="C1278" i="3"/>
  <c r="C1297" i="3"/>
  <c r="C1298" i="3"/>
  <c r="C1318" i="3"/>
  <c r="C1319" i="3"/>
  <c r="C1339" i="3"/>
  <c r="C1340" i="3"/>
  <c r="C1341" i="3"/>
  <c r="C1360" i="3"/>
  <c r="C1361" i="3"/>
  <c r="C1362" i="3"/>
  <c r="C1279" i="3"/>
  <c r="C1280" i="3"/>
  <c r="C1281" i="3"/>
  <c r="C1300" i="3"/>
  <c r="C1301" i="3"/>
  <c r="C1302" i="3"/>
  <c r="C1322" i="3"/>
  <c r="C1323" i="3"/>
  <c r="C1342" i="3"/>
  <c r="C1343" i="3"/>
  <c r="C1344" i="3"/>
  <c r="C1363" i="3"/>
  <c r="C1364" i="3"/>
  <c r="C1365" i="3"/>
  <c r="C1282" i="3"/>
  <c r="C1283" i="3"/>
  <c r="C1284" i="3"/>
  <c r="C1303" i="3"/>
  <c r="C1304" i="3"/>
  <c r="C1305" i="3"/>
  <c r="C1324" i="3"/>
  <c r="C1326" i="3"/>
  <c r="C1345" i="3"/>
  <c r="C1346" i="3"/>
  <c r="C1347" i="3"/>
  <c r="C1366" i="3"/>
  <c r="C1367" i="3"/>
  <c r="C1368" i="3"/>
  <c r="C1369" i="3"/>
  <c r="C1371" i="3"/>
  <c r="C1373" i="3"/>
  <c r="C1370" i="3"/>
  <c r="C1372" i="3"/>
  <c r="C1374" i="3"/>
  <c r="C1375" i="3"/>
  <c r="C1377" i="3"/>
  <c r="C1376" i="3"/>
  <c r="C1378" i="3"/>
  <c r="C1380" i="3"/>
  <c r="C1381" i="3"/>
  <c r="C1383" i="3"/>
  <c r="C1387" i="3"/>
  <c r="C1389" i="3"/>
  <c r="C1391" i="3"/>
  <c r="C1393" i="3"/>
  <c r="C1395" i="3"/>
  <c r="C1379" i="3"/>
  <c r="C1382" i="3"/>
  <c r="C1384" i="3"/>
  <c r="C1386" i="3"/>
  <c r="C1399" i="3"/>
  <c r="C1401" i="3"/>
  <c r="C1403" i="3"/>
  <c r="C1405" i="3"/>
  <c r="C1407" i="3"/>
  <c r="C1409" i="3"/>
  <c r="C1385" i="3"/>
  <c r="C1397" i="3"/>
  <c r="C1388" i="3"/>
  <c r="C1390" i="3"/>
  <c r="C1392" i="3"/>
  <c r="C1394" i="3"/>
  <c r="C1396" i="3"/>
  <c r="C1398" i="3"/>
  <c r="C1400" i="3"/>
  <c r="C1402" i="3"/>
  <c r="C1404" i="3"/>
  <c r="C1406" i="3"/>
  <c r="C1408" i="3"/>
  <c r="C1410" i="3"/>
  <c r="C1412" i="3"/>
  <c r="C1411" i="3"/>
  <c r="C1413" i="3"/>
  <c r="C1414" i="3"/>
  <c r="C1415" i="3"/>
  <c r="C1416" i="3"/>
  <c r="C1419" i="3"/>
  <c r="C1422" i="3"/>
  <c r="C1423" i="3"/>
  <c r="C1417" i="3"/>
  <c r="C1418" i="3"/>
  <c r="C1425" i="3"/>
  <c r="C1420" i="3"/>
  <c r="C1421" i="3"/>
  <c r="C1426" i="3"/>
  <c r="C1427" i="3"/>
  <c r="C1428" i="3"/>
  <c r="C1424" i="3"/>
  <c r="C1429" i="3"/>
  <c r="C1430" i="3"/>
  <c r="C1431" i="3"/>
  <c r="C1432" i="3"/>
  <c r="C1433" i="3"/>
  <c r="C1435" i="3"/>
  <c r="C1436" i="3"/>
  <c r="C1438" i="3"/>
  <c r="C1439" i="3"/>
  <c r="C1440" i="3"/>
  <c r="C1441" i="3"/>
  <c r="C1442" i="3"/>
  <c r="C1443" i="3"/>
  <c r="C1444" i="3"/>
  <c r="C1445" i="3"/>
  <c r="C1447" i="3"/>
  <c r="C1448" i="3"/>
  <c r="C1449" i="3"/>
  <c r="C1450" i="3"/>
  <c r="C1451" i="3"/>
  <c r="C1434" i="3"/>
  <c r="C1437" i="3"/>
  <c r="C1446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4" i="3"/>
  <c r="C2285" i="3"/>
  <c r="C2286" i="3"/>
  <c r="C2287" i="3"/>
  <c r="C2288" i="3"/>
  <c r="C2289" i="3"/>
  <c r="C2281" i="3"/>
  <c r="C2282" i="3"/>
  <c r="C2283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5" i="3"/>
  <c r="C2306" i="3"/>
  <c r="C2307" i="3"/>
  <c r="C2308" i="3"/>
  <c r="C2309" i="3"/>
  <c r="C2310" i="3"/>
  <c r="C2302" i="3"/>
  <c r="C2303" i="3"/>
  <c r="C2304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8" i="3"/>
  <c r="C2330" i="3"/>
  <c r="C2327" i="3"/>
  <c r="C2329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9" i="3"/>
  <c r="C2351" i="3"/>
  <c r="C2348" i="3"/>
  <c r="C2350" i="3"/>
  <c r="C2352" i="3"/>
  <c r="C2353" i="3"/>
  <c r="C2354" i="3"/>
  <c r="C2355" i="3"/>
  <c r="C4" i="3"/>
  <c r="F6" i="10" l="1"/>
  <c r="K6" i="10" s="1"/>
  <c r="E7" i="10"/>
  <c r="F16" i="10"/>
  <c r="K16" i="10" s="1"/>
  <c r="F24" i="10"/>
  <c r="K24" i="10" s="1"/>
  <c r="F30" i="10"/>
  <c r="K30" i="10" s="1"/>
  <c r="F11" i="10"/>
  <c r="K11" i="10" s="1"/>
  <c r="E26" i="10"/>
  <c r="E32" i="10"/>
  <c r="E38" i="10"/>
  <c r="E5" i="10"/>
  <c r="F26" i="10"/>
  <c r="K26" i="10" s="1"/>
  <c r="F32" i="10"/>
  <c r="K32" i="10" s="1"/>
  <c r="F38" i="10"/>
  <c r="K38" i="10" s="1"/>
  <c r="E31" i="10"/>
  <c r="F10" i="10"/>
  <c r="K10" i="10" s="1"/>
  <c r="E13" i="10"/>
  <c r="E21" i="10"/>
  <c r="E27" i="10"/>
  <c r="E33" i="10"/>
  <c r="E10" i="10"/>
  <c r="F13" i="10"/>
  <c r="K13" i="10" s="1"/>
  <c r="F21" i="10"/>
  <c r="K21" i="10" s="1"/>
  <c r="F27" i="10"/>
  <c r="K27" i="10" s="1"/>
  <c r="F33" i="10"/>
  <c r="K33" i="10" s="1"/>
  <c r="F39" i="10"/>
  <c r="K39" i="10" s="1"/>
  <c r="E25" i="10"/>
  <c r="F25" i="10"/>
  <c r="K25" i="10" s="1"/>
  <c r="F9" i="10"/>
  <c r="K9" i="10" s="1"/>
  <c r="E14" i="10"/>
  <c r="E22" i="10"/>
  <c r="E28" i="10"/>
  <c r="E34" i="10"/>
  <c r="E40" i="10"/>
  <c r="E9" i="10"/>
  <c r="F22" i="10"/>
  <c r="K22" i="10" s="1"/>
  <c r="F28" i="10"/>
  <c r="K28" i="10" s="1"/>
  <c r="F34" i="10"/>
  <c r="K34" i="10" s="1"/>
  <c r="F40" i="10"/>
  <c r="K40" i="10" s="1"/>
  <c r="F31" i="10"/>
  <c r="K31" i="10" s="1"/>
  <c r="F8" i="10"/>
  <c r="K8" i="10" s="1"/>
  <c r="E15" i="10"/>
  <c r="E23" i="10"/>
  <c r="E29" i="10"/>
  <c r="E35" i="10"/>
  <c r="E17" i="10"/>
  <c r="F15" i="10"/>
  <c r="K15" i="10" s="1"/>
  <c r="F23" i="10"/>
  <c r="K23" i="10" s="1"/>
  <c r="F29" i="10"/>
  <c r="K29" i="10" s="1"/>
  <c r="E4" i="10"/>
  <c r="E16" i="10"/>
  <c r="E24" i="10"/>
  <c r="E30" i="10"/>
  <c r="E18" i="10"/>
  <c r="F18" i="10"/>
  <c r="K18" i="10" s="1"/>
  <c r="F19" i="10"/>
  <c r="K19" i="10" s="1"/>
  <c r="E19" i="10"/>
  <c r="L1452" i="3" l="1"/>
  <c r="L1451" i="3"/>
  <c r="L1450" i="3"/>
  <c r="L1431" i="3"/>
  <c r="L1430" i="3"/>
  <c r="L1429" i="3"/>
  <c r="L1410" i="3"/>
  <c r="L1408" i="3"/>
  <c r="L1406" i="3"/>
  <c r="L1409" i="3"/>
  <c r="L1407" i="3"/>
  <c r="L1405" i="3"/>
  <c r="L1368" i="3"/>
  <c r="L1367" i="3"/>
  <c r="L1366" i="3"/>
  <c r="L1347" i="3"/>
  <c r="L1346" i="3"/>
  <c r="L1345" i="3"/>
  <c r="L1326" i="3"/>
  <c r="L1325" i="3"/>
  <c r="L1324" i="3"/>
  <c r="L1305" i="3"/>
  <c r="L1304" i="3"/>
  <c r="L1303" i="3"/>
  <c r="L1284" i="3"/>
  <c r="L1283" i="3"/>
  <c r="L1282" i="3"/>
  <c r="L633" i="3"/>
  <c r="L632" i="3"/>
  <c r="L631" i="3"/>
  <c r="L486" i="3"/>
  <c r="L485" i="3"/>
  <c r="L484" i="3"/>
  <c r="L1449" i="3"/>
  <c r="L1448" i="3"/>
  <c r="L1447" i="3"/>
  <c r="L1428" i="3"/>
  <c r="L1427" i="3"/>
  <c r="L1426" i="3"/>
  <c r="L1404" i="3"/>
  <c r="L1402" i="3"/>
  <c r="L1400" i="3"/>
  <c r="L1403" i="3"/>
  <c r="L1401" i="3"/>
  <c r="L1399" i="3"/>
  <c r="L1365" i="3"/>
  <c r="L1364" i="3"/>
  <c r="L1363" i="3"/>
  <c r="L1344" i="3"/>
  <c r="L1343" i="3"/>
  <c r="L1342" i="3"/>
  <c r="L1323" i="3"/>
  <c r="L1322" i="3"/>
  <c r="L1321" i="3"/>
  <c r="L1302" i="3"/>
  <c r="L1301" i="3"/>
  <c r="L1300" i="3"/>
  <c r="L1281" i="3"/>
  <c r="L1280" i="3"/>
  <c r="L1279" i="3"/>
  <c r="L630" i="3"/>
  <c r="L629" i="3"/>
  <c r="L628" i="3"/>
  <c r="L483" i="3"/>
  <c r="L482" i="3"/>
  <c r="L481" i="3"/>
  <c r="L1446" i="3"/>
  <c r="L1445" i="3"/>
  <c r="L1444" i="3"/>
  <c r="L1425" i="3"/>
  <c r="L1424" i="3"/>
  <c r="L1423" i="3"/>
  <c r="L1398" i="3"/>
  <c r="L1396" i="3"/>
  <c r="L1394" i="3"/>
  <c r="L1397" i="3"/>
  <c r="L1395" i="3"/>
  <c r="L1393" i="3"/>
  <c r="L1362" i="3"/>
  <c r="L1361" i="3"/>
  <c r="L1360" i="3"/>
  <c r="L1341" i="3"/>
  <c r="L1340" i="3"/>
  <c r="L1339" i="3"/>
  <c r="L1320" i="3"/>
  <c r="L1319" i="3"/>
  <c r="L1318" i="3"/>
  <c r="L1299" i="3"/>
  <c r="L1298" i="3"/>
  <c r="L1297" i="3"/>
  <c r="L1278" i="3"/>
  <c r="L1277" i="3"/>
  <c r="L1276" i="3"/>
  <c r="L627" i="3"/>
  <c r="L626" i="3"/>
  <c r="L625" i="3"/>
  <c r="L480" i="3"/>
  <c r="L479" i="3"/>
  <c r="L478" i="3"/>
  <c r="L1443" i="3"/>
  <c r="L1442" i="3"/>
  <c r="L1441" i="3"/>
  <c r="L1422" i="3"/>
  <c r="L1421" i="3"/>
  <c r="L1420" i="3"/>
  <c r="L1392" i="3"/>
  <c r="L1390" i="3"/>
  <c r="L1388" i="3"/>
  <c r="L1391" i="3"/>
  <c r="L1389" i="3"/>
  <c r="L1387" i="3"/>
  <c r="L1359" i="3"/>
  <c r="L1358" i="3"/>
  <c r="L1357" i="3"/>
  <c r="L1338" i="3"/>
  <c r="L1337" i="3"/>
  <c r="L1336" i="3"/>
  <c r="L1317" i="3"/>
  <c r="L1316" i="3"/>
  <c r="L1315" i="3"/>
  <c r="L1296" i="3"/>
  <c r="L1295" i="3"/>
  <c r="L1294" i="3"/>
  <c r="L1275" i="3"/>
  <c r="L1274" i="3"/>
  <c r="L1273" i="3"/>
  <c r="L624" i="3"/>
  <c r="L623" i="3"/>
  <c r="L622" i="3"/>
  <c r="L477" i="3"/>
  <c r="L476" i="3"/>
  <c r="L475" i="3"/>
  <c r="L1440" i="3"/>
  <c r="L1439" i="3"/>
  <c r="L1438" i="3"/>
  <c r="L1419" i="3"/>
  <c r="L1418" i="3"/>
  <c r="L1417" i="3"/>
  <c r="L1386" i="3"/>
  <c r="L1384" i="3"/>
  <c r="L1382" i="3"/>
  <c r="L1385" i="3"/>
  <c r="L1383" i="3"/>
  <c r="L1381" i="3"/>
  <c r="L1356" i="3"/>
  <c r="L1355" i="3"/>
  <c r="L1354" i="3"/>
  <c r="L1335" i="3"/>
  <c r="L1334" i="3"/>
  <c r="L1333" i="3"/>
  <c r="L1314" i="3"/>
  <c r="L1313" i="3"/>
  <c r="L1312" i="3"/>
  <c r="L1293" i="3"/>
  <c r="L1292" i="3"/>
  <c r="L1291" i="3"/>
  <c r="L1272" i="3"/>
  <c r="L1271" i="3"/>
  <c r="L1270" i="3"/>
  <c r="L621" i="3"/>
  <c r="L620" i="3"/>
  <c r="L619" i="3"/>
  <c r="L474" i="3"/>
  <c r="L473" i="3"/>
  <c r="L472" i="3"/>
  <c r="L1437" i="3"/>
  <c r="L1436" i="3"/>
  <c r="L1435" i="3"/>
  <c r="L1416" i="3"/>
  <c r="L1415" i="3"/>
  <c r="L1414" i="3"/>
  <c r="L1380" i="3"/>
  <c r="L1378" i="3"/>
  <c r="L1376" i="3"/>
  <c r="L1379" i="3"/>
  <c r="L1377" i="3"/>
  <c r="L1375" i="3"/>
  <c r="L1353" i="3"/>
  <c r="L1352" i="3"/>
  <c r="L1351" i="3"/>
  <c r="L1332" i="3"/>
  <c r="L1331" i="3"/>
  <c r="L1330" i="3"/>
  <c r="L1311" i="3"/>
  <c r="L1310" i="3"/>
  <c r="L1309" i="3"/>
  <c r="L1290" i="3"/>
  <c r="L1289" i="3"/>
  <c r="L1288" i="3"/>
  <c r="L1269" i="3"/>
  <c r="L1268" i="3"/>
  <c r="L1267" i="3"/>
  <c r="L618" i="3"/>
  <c r="L617" i="3"/>
  <c r="L616" i="3"/>
  <c r="L471" i="3"/>
  <c r="L470" i="3"/>
  <c r="L469" i="3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41" i="15"/>
  <c r="G17" i="15"/>
  <c r="B16" i="15"/>
  <c r="C16" i="15"/>
  <c r="D16" i="15"/>
  <c r="E16" i="15"/>
  <c r="F16" i="15"/>
  <c r="G16" i="15"/>
  <c r="H16" i="15"/>
  <c r="H15" i="15"/>
  <c r="H17" i="15" s="1"/>
  <c r="G15" i="15"/>
  <c r="F15" i="15"/>
  <c r="F17" i="15" s="1"/>
  <c r="E15" i="15"/>
  <c r="E17" i="15" s="1"/>
  <c r="D15" i="15"/>
  <c r="D17" i="15" s="1"/>
  <c r="C15" i="15"/>
  <c r="C17" i="15" s="1"/>
  <c r="B15" i="15"/>
  <c r="B17" i="15" s="1"/>
  <c r="B10" i="15"/>
  <c r="B12" i="15" s="1"/>
  <c r="C10" i="15"/>
  <c r="C12" i="15" s="1"/>
  <c r="D10" i="15"/>
  <c r="D12" i="15" s="1"/>
  <c r="E10" i="15"/>
  <c r="E12" i="15" s="1"/>
  <c r="F10" i="15"/>
  <c r="F12" i="15" s="1"/>
  <c r="G10" i="15"/>
  <c r="G12" i="15" s="1"/>
  <c r="H10" i="15"/>
  <c r="H12" i="15" s="1"/>
  <c r="H9" i="15"/>
  <c r="H13" i="15" s="1"/>
  <c r="G9" i="15"/>
  <c r="G13" i="15" s="1"/>
  <c r="F9" i="15"/>
  <c r="F13" i="15" s="1"/>
  <c r="E9" i="15"/>
  <c r="E13" i="15" s="1"/>
  <c r="D9" i="15"/>
  <c r="D13" i="15" s="1"/>
  <c r="C9" i="15"/>
  <c r="C13" i="15" s="1"/>
  <c r="B9" i="15"/>
  <c r="B13" i="15" s="1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48" i="13"/>
  <c r="A40" i="13"/>
  <c r="A43" i="13"/>
  <c r="A44" i="13"/>
  <c r="A39" i="13"/>
  <c r="E22" i="13"/>
  <c r="G22" i="13"/>
  <c r="C16" i="13"/>
  <c r="D16" i="13"/>
  <c r="E16" i="13"/>
  <c r="F16" i="13"/>
  <c r="G16" i="13"/>
  <c r="H16" i="13"/>
  <c r="I16" i="13"/>
  <c r="I15" i="13"/>
  <c r="H15" i="13"/>
  <c r="G15" i="13"/>
  <c r="F15" i="13"/>
  <c r="E15" i="13"/>
  <c r="D15" i="13"/>
  <c r="C15" i="13"/>
  <c r="C21" i="13"/>
  <c r="D21" i="13"/>
  <c r="E21" i="13"/>
  <c r="F21" i="13"/>
  <c r="G21" i="13"/>
  <c r="H21" i="13"/>
  <c r="I21" i="13"/>
  <c r="C24" i="13"/>
  <c r="D24" i="13"/>
  <c r="E24" i="13"/>
  <c r="F24" i="13"/>
  <c r="G24" i="13"/>
  <c r="H24" i="13"/>
  <c r="I23" i="13"/>
  <c r="H23" i="13"/>
  <c r="G23" i="13"/>
  <c r="F23" i="13"/>
  <c r="E23" i="13"/>
  <c r="D23" i="13"/>
  <c r="C23" i="13"/>
  <c r="I20" i="13"/>
  <c r="I22" i="13" s="1"/>
  <c r="H20" i="13"/>
  <c r="H22" i="13" s="1"/>
  <c r="G20" i="13"/>
  <c r="F20" i="13"/>
  <c r="F22" i="13" s="1"/>
  <c r="E20" i="13"/>
  <c r="D20" i="13"/>
  <c r="D22" i="13" s="1"/>
  <c r="C20" i="13"/>
  <c r="C22" i="13" s="1"/>
  <c r="K1042" i="3" l="1"/>
  <c r="K1117" i="3"/>
  <c r="K1112" i="3"/>
  <c r="K1107" i="3"/>
  <c r="K1202" i="3"/>
  <c r="K1197" i="3"/>
  <c r="K1057" i="3"/>
  <c r="K1052" i="3"/>
  <c r="K1047" i="3"/>
  <c r="K1142" i="3"/>
  <c r="K1137" i="3"/>
  <c r="K1132" i="3"/>
  <c r="K1102" i="3"/>
  <c r="K1082" i="3"/>
  <c r="K1077" i="3"/>
  <c r="K1217" i="3"/>
  <c r="K1162" i="3"/>
  <c r="K1022" i="3"/>
  <c r="K1017" i="3"/>
  <c r="K1192" i="3"/>
  <c r="K1157" i="3"/>
  <c r="K1212" i="3"/>
  <c r="K1097" i="3"/>
  <c r="K1152" i="3"/>
  <c r="K1207" i="3"/>
  <c r="K1182" i="3"/>
  <c r="K1037" i="3"/>
  <c r="K1092" i="3"/>
  <c r="K1147" i="3"/>
  <c r="K1187" i="3"/>
  <c r="K1122" i="3"/>
  <c r="K1032" i="3"/>
  <c r="K1087" i="3"/>
  <c r="K1127" i="3"/>
  <c r="K1062" i="3"/>
  <c r="K1012" i="3"/>
  <c r="K1027" i="3"/>
  <c r="K1067" i="3"/>
  <c r="K1072" i="3"/>
  <c r="K1177" i="3"/>
  <c r="K1172" i="3"/>
  <c r="K1167" i="3"/>
  <c r="K1029" i="3"/>
  <c r="K1114" i="3"/>
  <c r="K1014" i="3"/>
  <c r="K1064" i="3"/>
  <c r="K1149" i="3"/>
  <c r="K1194" i="3"/>
  <c r="K1094" i="3"/>
  <c r="K1069" i="3"/>
  <c r="K1089" i="3"/>
  <c r="K1024" i="3"/>
  <c r="K1129" i="3"/>
  <c r="K1189" i="3"/>
  <c r="K1169" i="3"/>
  <c r="K1209" i="3"/>
  <c r="K1074" i="3"/>
  <c r="K1084" i="3"/>
  <c r="K1044" i="3"/>
  <c r="K1139" i="3"/>
  <c r="K1019" i="3"/>
  <c r="K1144" i="3"/>
  <c r="K1059" i="3"/>
  <c r="K1119" i="3"/>
  <c r="K1104" i="3"/>
  <c r="K1039" i="3"/>
  <c r="K1184" i="3"/>
  <c r="K1109" i="3"/>
  <c r="K1199" i="3"/>
  <c r="K1079" i="3"/>
  <c r="K1204" i="3"/>
  <c r="K1124" i="3"/>
  <c r="K1179" i="3"/>
  <c r="K1174" i="3"/>
  <c r="K1159" i="3"/>
  <c r="K1214" i="3"/>
  <c r="K1049" i="3"/>
  <c r="K1154" i="3"/>
  <c r="K1099" i="3"/>
  <c r="K1164" i="3"/>
  <c r="K1219" i="3"/>
  <c r="K1134" i="3"/>
  <c r="K1054" i="3"/>
  <c r="K1034" i="3"/>
  <c r="K1478" i="3"/>
  <c r="K2276" i="3"/>
  <c r="K1250" i="3"/>
  <c r="K2237" i="3"/>
  <c r="K2009" i="3"/>
  <c r="K227" i="3"/>
  <c r="K2159" i="3"/>
  <c r="K1679" i="3"/>
  <c r="K2015" i="3"/>
  <c r="K2204" i="3"/>
  <c r="K1241" i="3"/>
  <c r="K2165" i="3"/>
  <c r="K1583" i="3"/>
  <c r="K2048" i="3"/>
  <c r="K245" i="3"/>
  <c r="K1589" i="3"/>
  <c r="K2309" i="3"/>
  <c r="K1595" i="3"/>
  <c r="K2249" i="3"/>
  <c r="K2003" i="3"/>
  <c r="K1628" i="3"/>
  <c r="K1484" i="3"/>
  <c r="K2324" i="3"/>
  <c r="K1718" i="3"/>
  <c r="K1511" i="3"/>
  <c r="K1931" i="3"/>
  <c r="K2120" i="3"/>
  <c r="K2282" i="3"/>
  <c r="K128" i="3"/>
  <c r="K191" i="3"/>
  <c r="K233" i="3"/>
  <c r="K1262" i="3"/>
  <c r="K1556" i="3"/>
  <c r="K1640" i="3"/>
  <c r="K1724" i="3"/>
  <c r="K1808" i="3"/>
  <c r="K1892" i="3"/>
  <c r="K1976" i="3"/>
  <c r="K2060" i="3"/>
  <c r="K2102" i="3"/>
  <c r="K2312" i="3"/>
  <c r="K239" i="3"/>
  <c r="K1667" i="3"/>
  <c r="K179" i="3"/>
  <c r="K1544" i="3"/>
  <c r="K2300" i="3"/>
  <c r="K2285" i="3"/>
  <c r="K1634" i="3"/>
  <c r="K1847" i="3"/>
  <c r="K344" i="3"/>
  <c r="K1772" i="3"/>
  <c r="K2213" i="3"/>
  <c r="K1919" i="3"/>
  <c r="K1796" i="3"/>
  <c r="K1925" i="3"/>
  <c r="K1235" i="3"/>
  <c r="K1802" i="3"/>
  <c r="K251" i="3"/>
  <c r="K302" i="3"/>
  <c r="K1604" i="3"/>
  <c r="K1940" i="3"/>
  <c r="K2129" i="3"/>
  <c r="K326" i="3"/>
  <c r="K1499" i="3"/>
  <c r="K2318" i="3"/>
  <c r="K2153" i="3"/>
  <c r="K1841" i="3"/>
  <c r="K185" i="3"/>
  <c r="K1256" i="3"/>
  <c r="K2054" i="3"/>
  <c r="K1763" i="3"/>
  <c r="K2329" i="3"/>
  <c r="K155" i="3"/>
  <c r="K1457" i="3"/>
  <c r="K1688" i="3"/>
  <c r="K2024" i="3"/>
  <c r="K137" i="3"/>
  <c r="K284" i="3"/>
  <c r="K1835" i="3"/>
  <c r="K221" i="3"/>
  <c r="K1673" i="3"/>
  <c r="K122" i="3"/>
  <c r="K1520" i="3"/>
  <c r="K1856" i="3"/>
  <c r="K2339" i="3"/>
  <c r="K200" i="3"/>
  <c r="K2192" i="3"/>
  <c r="K1229" i="3"/>
  <c r="K1712" i="3"/>
  <c r="K2114" i="3"/>
  <c r="K1970" i="3"/>
  <c r="K219" i="3"/>
  <c r="K1227" i="3"/>
  <c r="K1794" i="3"/>
  <c r="K2151" i="3"/>
  <c r="K1880" i="3"/>
  <c r="K1757" i="3"/>
  <c r="K2096" i="3"/>
  <c r="K1490" i="3"/>
  <c r="K1626" i="3"/>
  <c r="K2088" i="3"/>
  <c r="K1751" i="3"/>
  <c r="K116" i="3"/>
  <c r="K2090" i="3"/>
  <c r="K1550" i="3"/>
  <c r="K2243" i="3"/>
  <c r="K260" i="3"/>
  <c r="K114" i="3"/>
  <c r="K1710" i="3"/>
  <c r="K1962" i="3"/>
  <c r="K2298" i="3"/>
  <c r="K2108" i="3"/>
  <c r="K1964" i="3"/>
  <c r="K1505" i="3"/>
  <c r="K2198" i="3"/>
  <c r="K1886" i="3"/>
  <c r="K177" i="3"/>
  <c r="K1248" i="3"/>
  <c r="K1542" i="3"/>
  <c r="K1878" i="3"/>
  <c r="K2046" i="3"/>
  <c r="K2235" i="3"/>
  <c r="K238" i="3"/>
  <c r="K1477" i="3"/>
  <c r="K1498" i="3"/>
  <c r="K1582" i="3"/>
  <c r="K1666" i="3"/>
  <c r="K1750" i="3"/>
  <c r="K1834" i="3"/>
  <c r="K1918" i="3"/>
  <c r="K2002" i="3"/>
  <c r="K2107" i="3"/>
  <c r="K2191" i="3"/>
  <c r="K2275" i="3"/>
  <c r="K2317" i="3"/>
  <c r="K115" i="3"/>
  <c r="K178" i="3"/>
  <c r="K220" i="3"/>
  <c r="K1228" i="3"/>
  <c r="K1249" i="3"/>
  <c r="K1543" i="3"/>
  <c r="K1627" i="3"/>
  <c r="K1711" i="3"/>
  <c r="K1795" i="3"/>
  <c r="K1879" i="3"/>
  <c r="K1963" i="3"/>
  <c r="K2047" i="3"/>
  <c r="K2089" i="3"/>
  <c r="K2152" i="3"/>
  <c r="K2236" i="3"/>
  <c r="K2299" i="3"/>
  <c r="K244" i="3"/>
  <c r="K1483" i="3"/>
  <c r="K1504" i="3"/>
  <c r="K1588" i="3"/>
  <c r="K1672" i="3"/>
  <c r="K1756" i="3"/>
  <c r="K1840" i="3"/>
  <c r="K1924" i="3"/>
  <c r="K2008" i="3"/>
  <c r="K2113" i="3"/>
  <c r="K2197" i="3"/>
  <c r="K2284" i="3"/>
  <c r="K2323" i="3"/>
  <c r="K121" i="3"/>
  <c r="K184" i="3"/>
  <c r="K226" i="3"/>
  <c r="K1234" i="3"/>
  <c r="K1255" i="3"/>
  <c r="K1549" i="3"/>
  <c r="K1633" i="3"/>
  <c r="K1717" i="3"/>
  <c r="K1801" i="3"/>
  <c r="K1885" i="3"/>
  <c r="K1969" i="3"/>
  <c r="K2053" i="3"/>
  <c r="K2095" i="3"/>
  <c r="K2158" i="3"/>
  <c r="K2242" i="3"/>
  <c r="K2308" i="3"/>
  <c r="K250" i="3"/>
  <c r="K1489" i="3"/>
  <c r="K1510" i="3"/>
  <c r="K1594" i="3"/>
  <c r="K1678" i="3"/>
  <c r="K1762" i="3"/>
  <c r="K1846" i="3"/>
  <c r="K1930" i="3"/>
  <c r="K2014" i="3"/>
  <c r="K2119" i="3"/>
  <c r="K2203" i="3"/>
  <c r="K2281" i="3"/>
  <c r="K2327" i="3"/>
  <c r="K127" i="3"/>
  <c r="K190" i="3"/>
  <c r="K232" i="3"/>
  <c r="K1240" i="3"/>
  <c r="K1261" i="3"/>
  <c r="K1555" i="3"/>
  <c r="K1639" i="3"/>
  <c r="K1723" i="3"/>
  <c r="K1807" i="3"/>
  <c r="K1891" i="3"/>
  <c r="K1975" i="3"/>
  <c r="K2059" i="3"/>
  <c r="K2101" i="3"/>
  <c r="K2164" i="3"/>
  <c r="K2248" i="3"/>
  <c r="K2311" i="3"/>
  <c r="K240" i="3"/>
  <c r="K1479" i="3"/>
  <c r="K1500" i="3"/>
  <c r="K1584" i="3"/>
  <c r="K1668" i="3"/>
  <c r="K1752" i="3"/>
  <c r="K1836" i="3"/>
  <c r="K1920" i="3"/>
  <c r="K2004" i="3"/>
  <c r="K2109" i="3"/>
  <c r="K2193" i="3"/>
  <c r="K2277" i="3"/>
  <c r="K2319" i="3"/>
  <c r="K117" i="3"/>
  <c r="K180" i="3"/>
  <c r="K222" i="3"/>
  <c r="K1230" i="3"/>
  <c r="K1251" i="3"/>
  <c r="K1545" i="3"/>
  <c r="K1629" i="3"/>
  <c r="K1713" i="3"/>
  <c r="K1797" i="3"/>
  <c r="K1881" i="3"/>
  <c r="K1965" i="3"/>
  <c r="K2049" i="3"/>
  <c r="K2091" i="3"/>
  <c r="K2154" i="3"/>
  <c r="K2238" i="3"/>
  <c r="K2301" i="3"/>
  <c r="K246" i="3"/>
  <c r="K1485" i="3"/>
  <c r="K1506" i="3"/>
  <c r="K1590" i="3"/>
  <c r="K1674" i="3"/>
  <c r="K1758" i="3"/>
  <c r="K1842" i="3"/>
  <c r="K1926" i="3"/>
  <c r="K2010" i="3"/>
  <c r="K2115" i="3"/>
  <c r="K2199" i="3"/>
  <c r="K2286" i="3"/>
  <c r="K2325" i="3"/>
  <c r="K123" i="3"/>
  <c r="K186" i="3"/>
  <c r="K228" i="3"/>
  <c r="K1236" i="3"/>
  <c r="K1257" i="3"/>
  <c r="K1551" i="3"/>
  <c r="K1635" i="3"/>
  <c r="K1719" i="3"/>
  <c r="K1803" i="3"/>
  <c r="K1887" i="3"/>
  <c r="K1971" i="3"/>
  <c r="K2055" i="3"/>
  <c r="K2097" i="3"/>
  <c r="K2160" i="3"/>
  <c r="K2244" i="3"/>
  <c r="K2310" i="3"/>
  <c r="K252" i="3"/>
  <c r="K1491" i="3"/>
  <c r="K1512" i="3"/>
  <c r="K1596" i="3"/>
  <c r="K1680" i="3"/>
  <c r="K1764" i="3"/>
  <c r="K1848" i="3"/>
  <c r="K1932" i="3"/>
  <c r="K2016" i="3"/>
  <c r="K2121" i="3"/>
  <c r="K2205" i="3"/>
  <c r="K2283" i="3"/>
  <c r="K2331" i="3"/>
  <c r="K129" i="3"/>
  <c r="K192" i="3"/>
  <c r="K234" i="3"/>
  <c r="K1242" i="3"/>
  <c r="K1263" i="3"/>
  <c r="K1557" i="3"/>
  <c r="K1641" i="3"/>
  <c r="K1725" i="3"/>
  <c r="K1809" i="3"/>
  <c r="K1893" i="3"/>
  <c r="K1977" i="3"/>
  <c r="K2061" i="3"/>
  <c r="K2103" i="3"/>
  <c r="K2166" i="3"/>
  <c r="K2250" i="3"/>
  <c r="K2313" i="3"/>
  <c r="K154" i="3"/>
  <c r="K259" i="3"/>
  <c r="K301" i="3"/>
  <c r="K343" i="3"/>
  <c r="K1456" i="3"/>
  <c r="K1519" i="3"/>
  <c r="K1603" i="3"/>
  <c r="K1687" i="3"/>
  <c r="K1771" i="3"/>
  <c r="K1855" i="3"/>
  <c r="K1939" i="3"/>
  <c r="K2023" i="3"/>
  <c r="K2128" i="3"/>
  <c r="K2212" i="3"/>
  <c r="K2338" i="3"/>
  <c r="K136" i="3"/>
  <c r="K199" i="3"/>
  <c r="K283" i="3"/>
  <c r="K325" i="3"/>
  <c r="K1564" i="3"/>
  <c r="K1648" i="3"/>
  <c r="K1732" i="3"/>
  <c r="K1816" i="3"/>
  <c r="K1900" i="3"/>
  <c r="K1984" i="3"/>
  <c r="K2068" i="3"/>
  <c r="K2173" i="3"/>
  <c r="K2257" i="3"/>
  <c r="K160" i="3"/>
  <c r="K265" i="3"/>
  <c r="K307" i="3"/>
  <c r="K349" i="3"/>
  <c r="K1462" i="3"/>
  <c r="K1525" i="3"/>
  <c r="K1609" i="3"/>
  <c r="K1693" i="3"/>
  <c r="K1777" i="3"/>
  <c r="K1861" i="3"/>
  <c r="K1945" i="3"/>
  <c r="K2029" i="3"/>
  <c r="K2134" i="3"/>
  <c r="K2218" i="3"/>
  <c r="K2344" i="3"/>
  <c r="K142" i="3"/>
  <c r="K205" i="3"/>
  <c r="K289" i="3"/>
  <c r="K331" i="3"/>
  <c r="K1570" i="3"/>
  <c r="K1654" i="3"/>
  <c r="K1738" i="3"/>
  <c r="K1822" i="3"/>
  <c r="K1906" i="3"/>
  <c r="K1990" i="3"/>
  <c r="K2074" i="3"/>
  <c r="K2179" i="3"/>
  <c r="K2263" i="3"/>
  <c r="K166" i="3"/>
  <c r="K271" i="3"/>
  <c r="K313" i="3"/>
  <c r="K355" i="3"/>
  <c r="K1468" i="3"/>
  <c r="K1531" i="3"/>
  <c r="K1615" i="3"/>
  <c r="K1699" i="3"/>
  <c r="K1783" i="3"/>
  <c r="K1867" i="3"/>
  <c r="K1951" i="3"/>
  <c r="K2035" i="3"/>
  <c r="K2140" i="3"/>
  <c r="K2224" i="3"/>
  <c r="K2348" i="3"/>
  <c r="K148" i="3"/>
  <c r="K211" i="3"/>
  <c r="K295" i="3"/>
  <c r="K337" i="3"/>
  <c r="K1576" i="3"/>
  <c r="K1660" i="3"/>
  <c r="K1744" i="3"/>
  <c r="K1828" i="3"/>
  <c r="K1912" i="3"/>
  <c r="K1996" i="3"/>
  <c r="K2080" i="3"/>
  <c r="K2185" i="3"/>
  <c r="K2269" i="3"/>
  <c r="K1565" i="3"/>
  <c r="K1649" i="3"/>
  <c r="K1817" i="3"/>
  <c r="K1901" i="3"/>
  <c r="K1985" i="3"/>
  <c r="K2069" i="3"/>
  <c r="K2174" i="3"/>
  <c r="K2258" i="3"/>
  <c r="K161" i="3"/>
  <c r="K266" i="3"/>
  <c r="K308" i="3"/>
  <c r="K350" i="3"/>
  <c r="K1463" i="3"/>
  <c r="K1526" i="3"/>
  <c r="K1610" i="3"/>
  <c r="K1694" i="3"/>
  <c r="K1778" i="3"/>
  <c r="K1862" i="3"/>
  <c r="K1946" i="3"/>
  <c r="K2030" i="3"/>
  <c r="K2135" i="3"/>
  <c r="K2219" i="3"/>
  <c r="K2345" i="3"/>
  <c r="K143" i="3"/>
  <c r="K206" i="3"/>
  <c r="K290" i="3"/>
  <c r="K332" i="3"/>
  <c r="K1571" i="3"/>
  <c r="K1655" i="3"/>
  <c r="K1739" i="3"/>
  <c r="K1823" i="3"/>
  <c r="K1907" i="3"/>
  <c r="K1991" i="3"/>
  <c r="K2075" i="3"/>
  <c r="K2180" i="3"/>
  <c r="K2264" i="3"/>
  <c r="K167" i="3"/>
  <c r="K272" i="3"/>
  <c r="K314" i="3"/>
  <c r="K356" i="3"/>
  <c r="K1469" i="3"/>
  <c r="K1532" i="3"/>
  <c r="K1616" i="3"/>
  <c r="K1700" i="3"/>
  <c r="K1784" i="3"/>
  <c r="K1868" i="3"/>
  <c r="K1952" i="3"/>
  <c r="K2036" i="3"/>
  <c r="K2141" i="3"/>
  <c r="K2225" i="3"/>
  <c r="K2350" i="3"/>
  <c r="K149" i="3"/>
  <c r="K212" i="3"/>
  <c r="K296" i="3"/>
  <c r="K338" i="3"/>
  <c r="K1577" i="3"/>
  <c r="K1661" i="3"/>
  <c r="K1745" i="3"/>
  <c r="K1829" i="3"/>
  <c r="K1913" i="3"/>
  <c r="K1997" i="3"/>
  <c r="K2081" i="3"/>
  <c r="K2186" i="3"/>
  <c r="K2270" i="3"/>
  <c r="K1733" i="3"/>
  <c r="K156" i="3"/>
  <c r="K261" i="3"/>
  <c r="K303" i="3"/>
  <c r="K345" i="3"/>
  <c r="K1458" i="3"/>
  <c r="K1521" i="3"/>
  <c r="K1605" i="3"/>
  <c r="K1689" i="3"/>
  <c r="K1773" i="3"/>
  <c r="K1857" i="3"/>
  <c r="K1941" i="3"/>
  <c r="K2025" i="3"/>
  <c r="K2130" i="3"/>
  <c r="K2214" i="3"/>
  <c r="K2340" i="3"/>
  <c r="K138" i="3"/>
  <c r="K201" i="3"/>
  <c r="K285" i="3"/>
  <c r="K327" i="3"/>
  <c r="K1566" i="3"/>
  <c r="K1650" i="3"/>
  <c r="K1734" i="3"/>
  <c r="K1818" i="3"/>
  <c r="K1902" i="3"/>
  <c r="K1986" i="3"/>
  <c r="K2070" i="3"/>
  <c r="K2175" i="3"/>
  <c r="K2259" i="3"/>
  <c r="K162" i="3"/>
  <c r="K267" i="3"/>
  <c r="K309" i="3"/>
  <c r="K351" i="3"/>
  <c r="K1464" i="3"/>
  <c r="K1527" i="3"/>
  <c r="K1611" i="3"/>
  <c r="K1695" i="3"/>
  <c r="K1779" i="3"/>
  <c r="K1863" i="3"/>
  <c r="K1947" i="3"/>
  <c r="K2031" i="3"/>
  <c r="K2136" i="3"/>
  <c r="K2220" i="3"/>
  <c r="K2346" i="3"/>
  <c r="K144" i="3"/>
  <c r="K207" i="3"/>
  <c r="K291" i="3"/>
  <c r="K333" i="3"/>
  <c r="K1572" i="3"/>
  <c r="K1656" i="3"/>
  <c r="K1740" i="3"/>
  <c r="K1824" i="3"/>
  <c r="K1908" i="3"/>
  <c r="K1992" i="3"/>
  <c r="K2076" i="3"/>
  <c r="K2181" i="3"/>
  <c r="K2265" i="3"/>
  <c r="K168" i="3"/>
  <c r="K273" i="3"/>
  <c r="K315" i="3"/>
  <c r="K357" i="3"/>
  <c r="K1470" i="3"/>
  <c r="K1533" i="3"/>
  <c r="K1617" i="3"/>
  <c r="K1701" i="3"/>
  <c r="K1785" i="3"/>
  <c r="K1869" i="3"/>
  <c r="K1953" i="3"/>
  <c r="K2037" i="3"/>
  <c r="K2142" i="3"/>
  <c r="K2226" i="3"/>
  <c r="K2352" i="3"/>
  <c r="K150" i="3"/>
  <c r="K213" i="3"/>
  <c r="K297" i="3"/>
  <c r="K339" i="3"/>
  <c r="K1578" i="3"/>
  <c r="K1662" i="3"/>
  <c r="K1746" i="3"/>
  <c r="K1830" i="3"/>
  <c r="K1914" i="3"/>
  <c r="K1998" i="3"/>
  <c r="K2082" i="3"/>
  <c r="K2187" i="3"/>
  <c r="K2271" i="3"/>
  <c r="K112" i="3"/>
  <c r="K217" i="3"/>
  <c r="K1225" i="3"/>
  <c r="K1246" i="3"/>
  <c r="K1540" i="3"/>
  <c r="K1624" i="3"/>
  <c r="K1708" i="3"/>
  <c r="K1792" i="3"/>
  <c r="K1876" i="3"/>
  <c r="K1960" i="3"/>
  <c r="K2044" i="3"/>
  <c r="K2086" i="3"/>
  <c r="K2149" i="3"/>
  <c r="K2233" i="3"/>
  <c r="K2296" i="3"/>
  <c r="K241" i="3"/>
  <c r="K1480" i="3"/>
  <c r="K1501" i="3"/>
  <c r="K1585" i="3"/>
  <c r="K1669" i="3"/>
  <c r="K1753" i="3"/>
  <c r="K1837" i="3"/>
  <c r="K1921" i="3"/>
  <c r="K2005" i="3"/>
  <c r="K2110" i="3"/>
  <c r="K2194" i="3"/>
  <c r="K2278" i="3"/>
  <c r="K2320" i="3"/>
  <c r="K118" i="3"/>
  <c r="K181" i="3"/>
  <c r="K223" i="3"/>
  <c r="K1231" i="3"/>
  <c r="K1252" i="3"/>
  <c r="K1546" i="3"/>
  <c r="K1630" i="3"/>
  <c r="K1714" i="3"/>
  <c r="K1798" i="3"/>
  <c r="K1882" i="3"/>
  <c r="K1966" i="3"/>
  <c r="K2050" i="3"/>
  <c r="K2092" i="3"/>
  <c r="K2155" i="3"/>
  <c r="K2239" i="3"/>
  <c r="K2305" i="3"/>
  <c r="K247" i="3"/>
  <c r="K1486" i="3"/>
  <c r="K1507" i="3"/>
  <c r="K1591" i="3"/>
  <c r="K1675" i="3"/>
  <c r="K1759" i="3"/>
  <c r="K1843" i="3"/>
  <c r="K1927" i="3"/>
  <c r="K2011" i="3"/>
  <c r="K2116" i="3"/>
  <c r="K2200" i="3"/>
  <c r="K2287" i="3"/>
  <c r="K2326" i="3"/>
  <c r="K124" i="3"/>
  <c r="K187" i="3"/>
  <c r="K229" i="3"/>
  <c r="K1237" i="3"/>
  <c r="K1258" i="3"/>
  <c r="K1552" i="3"/>
  <c r="K1636" i="3"/>
  <c r="K1720" i="3"/>
  <c r="K1804" i="3"/>
  <c r="K1888" i="3"/>
  <c r="K1972" i="3"/>
  <c r="K2056" i="3"/>
  <c r="K2098" i="3"/>
  <c r="K2161" i="3"/>
  <c r="K2245" i="3"/>
  <c r="K2302" i="3"/>
  <c r="K253" i="3"/>
  <c r="K1492" i="3"/>
  <c r="K1513" i="3"/>
  <c r="K1597" i="3"/>
  <c r="K1681" i="3"/>
  <c r="K1765" i="3"/>
  <c r="K1849" i="3"/>
  <c r="K1933" i="3"/>
  <c r="K2017" i="3"/>
  <c r="K2122" i="3"/>
  <c r="K2206" i="3"/>
  <c r="K2290" i="3"/>
  <c r="K2332" i="3"/>
  <c r="K175" i="3"/>
  <c r="K113" i="3"/>
  <c r="K176" i="3"/>
  <c r="K218" i="3"/>
  <c r="K1226" i="3"/>
  <c r="K1247" i="3"/>
  <c r="K1541" i="3"/>
  <c r="K1625" i="3"/>
  <c r="K1709" i="3"/>
  <c r="K1793" i="3"/>
  <c r="K1877" i="3"/>
  <c r="K1961" i="3"/>
  <c r="K2045" i="3"/>
  <c r="K2087" i="3"/>
  <c r="K2150" i="3"/>
  <c r="K2234" i="3"/>
  <c r="K2297" i="3"/>
  <c r="K242" i="3"/>
  <c r="K1481" i="3"/>
  <c r="K1502" i="3"/>
  <c r="K1586" i="3"/>
  <c r="K1670" i="3"/>
  <c r="K1754" i="3"/>
  <c r="K1838" i="3"/>
  <c r="K1922" i="3"/>
  <c r="K2006" i="3"/>
  <c r="K2111" i="3"/>
  <c r="K2195" i="3"/>
  <c r="K2279" i="3"/>
  <c r="K2321" i="3"/>
  <c r="K119" i="3"/>
  <c r="K182" i="3"/>
  <c r="K224" i="3"/>
  <c r="K1232" i="3"/>
  <c r="K1253" i="3"/>
  <c r="K1547" i="3"/>
  <c r="K1631" i="3"/>
  <c r="K1715" i="3"/>
  <c r="K1799" i="3"/>
  <c r="K1883" i="3"/>
  <c r="K1967" i="3"/>
  <c r="K2051" i="3"/>
  <c r="K2093" i="3"/>
  <c r="K2156" i="3"/>
  <c r="K2240" i="3"/>
  <c r="K2306" i="3"/>
  <c r="K248" i="3"/>
  <c r="K1487" i="3"/>
  <c r="K1508" i="3"/>
  <c r="K1592" i="3"/>
  <c r="K1676" i="3"/>
  <c r="K1760" i="3"/>
  <c r="K1844" i="3"/>
  <c r="K1928" i="3"/>
  <c r="K2012" i="3"/>
  <c r="K2117" i="3"/>
  <c r="K2201" i="3"/>
  <c r="K2288" i="3"/>
  <c r="K2328" i="3"/>
  <c r="K125" i="3"/>
  <c r="K188" i="3"/>
  <c r="K230" i="3"/>
  <c r="K1238" i="3"/>
  <c r="K1259" i="3"/>
  <c r="K1553" i="3"/>
  <c r="K1637" i="3"/>
  <c r="K1721" i="3"/>
  <c r="K1805" i="3"/>
  <c r="K1889" i="3"/>
  <c r="K1973" i="3"/>
  <c r="K2057" i="3"/>
  <c r="K2099" i="3"/>
  <c r="K2162" i="3"/>
  <c r="K2246" i="3"/>
  <c r="K2303" i="3"/>
  <c r="K254" i="3"/>
  <c r="K1493" i="3"/>
  <c r="K1514" i="3"/>
  <c r="K1598" i="3"/>
  <c r="K1682" i="3"/>
  <c r="K1766" i="3"/>
  <c r="K1850" i="3"/>
  <c r="K1934" i="3"/>
  <c r="K2018" i="3"/>
  <c r="K2123" i="3"/>
  <c r="K2207" i="3"/>
  <c r="K2291" i="3"/>
  <c r="K2333" i="3"/>
  <c r="K1503" i="3"/>
  <c r="K1587" i="3"/>
  <c r="K1671" i="3"/>
  <c r="K1755" i="3"/>
  <c r="K1839" i="3"/>
  <c r="K1923" i="3"/>
  <c r="K2007" i="3"/>
  <c r="K2112" i="3"/>
  <c r="K2196" i="3"/>
  <c r="K2280" i="3"/>
  <c r="K2322" i="3"/>
  <c r="K120" i="3"/>
  <c r="K183" i="3"/>
  <c r="K225" i="3"/>
  <c r="K1233" i="3"/>
  <c r="K1254" i="3"/>
  <c r="K1548" i="3"/>
  <c r="K1632" i="3"/>
  <c r="K1716" i="3"/>
  <c r="K1800" i="3"/>
  <c r="K1884" i="3"/>
  <c r="K1968" i="3"/>
  <c r="K2052" i="3"/>
  <c r="K2094" i="3"/>
  <c r="K2157" i="3"/>
  <c r="K2241" i="3"/>
  <c r="K2307" i="3"/>
  <c r="K249" i="3"/>
  <c r="K1488" i="3"/>
  <c r="K1509" i="3"/>
  <c r="K1593" i="3"/>
  <c r="K1677" i="3"/>
  <c r="K1761" i="3"/>
  <c r="K1845" i="3"/>
  <c r="K1929" i="3"/>
  <c r="K2013" i="3"/>
  <c r="K2118" i="3"/>
  <c r="K2202" i="3"/>
  <c r="K2289" i="3"/>
  <c r="K2330" i="3"/>
  <c r="K126" i="3"/>
  <c r="K189" i="3"/>
  <c r="K231" i="3"/>
  <c r="K1239" i="3"/>
  <c r="K1260" i="3"/>
  <c r="K1554" i="3"/>
  <c r="K1638" i="3"/>
  <c r="K1722" i="3"/>
  <c r="K1806" i="3"/>
  <c r="K1890" i="3"/>
  <c r="K1974" i="3"/>
  <c r="K2058" i="3"/>
  <c r="K2100" i="3"/>
  <c r="K2163" i="3"/>
  <c r="K2247" i="3"/>
  <c r="K2304" i="3"/>
  <c r="K255" i="3"/>
  <c r="K1494" i="3"/>
  <c r="K1515" i="3"/>
  <c r="K1599" i="3"/>
  <c r="K1683" i="3"/>
  <c r="K1767" i="3"/>
  <c r="K1851" i="3"/>
  <c r="K1935" i="3"/>
  <c r="K2019" i="3"/>
  <c r="K2124" i="3"/>
  <c r="K2208" i="3"/>
  <c r="K2292" i="3"/>
  <c r="K2334" i="3"/>
  <c r="K1482" i="3"/>
  <c r="K133" i="3"/>
  <c r="K196" i="3"/>
  <c r="K280" i="3"/>
  <c r="K322" i="3"/>
  <c r="K1561" i="3"/>
  <c r="K1645" i="3"/>
  <c r="K1729" i="3"/>
  <c r="K1813" i="3"/>
  <c r="K1897" i="3"/>
  <c r="K1981" i="3"/>
  <c r="K2065" i="3"/>
  <c r="K2170" i="3"/>
  <c r="K2254" i="3"/>
  <c r="K157" i="3"/>
  <c r="K262" i="3"/>
  <c r="K304" i="3"/>
  <c r="K346" i="3"/>
  <c r="K1459" i="3"/>
  <c r="K1522" i="3"/>
  <c r="K1606" i="3"/>
  <c r="K1690" i="3"/>
  <c r="K1774" i="3"/>
  <c r="K1858" i="3"/>
  <c r="K1942" i="3"/>
  <c r="K2026" i="3"/>
  <c r="K2131" i="3"/>
  <c r="K2215" i="3"/>
  <c r="K2341" i="3"/>
  <c r="K139" i="3"/>
  <c r="K202" i="3"/>
  <c r="K286" i="3"/>
  <c r="K328" i="3"/>
  <c r="K1567" i="3"/>
  <c r="K1651" i="3"/>
  <c r="K1735" i="3"/>
  <c r="K1819" i="3"/>
  <c r="K1903" i="3"/>
  <c r="K1987" i="3"/>
  <c r="K2071" i="3"/>
  <c r="K2176" i="3"/>
  <c r="K2260" i="3"/>
  <c r="K163" i="3"/>
  <c r="K268" i="3"/>
  <c r="K310" i="3"/>
  <c r="K352" i="3"/>
  <c r="K1465" i="3"/>
  <c r="K1528" i="3"/>
  <c r="K1612" i="3"/>
  <c r="K1696" i="3"/>
  <c r="K1780" i="3"/>
  <c r="K1864" i="3"/>
  <c r="K1948" i="3"/>
  <c r="K2032" i="3"/>
  <c r="K2137" i="3"/>
  <c r="K2221" i="3"/>
  <c r="K2347" i="3"/>
  <c r="K145" i="3"/>
  <c r="K208" i="3"/>
  <c r="K292" i="3"/>
  <c r="K334" i="3"/>
  <c r="K1573" i="3"/>
  <c r="K1657" i="3"/>
  <c r="K1741" i="3"/>
  <c r="K1825" i="3"/>
  <c r="K1909" i="3"/>
  <c r="K1993" i="3"/>
  <c r="K2077" i="3"/>
  <c r="K2182" i="3"/>
  <c r="K2266" i="3"/>
  <c r="K169" i="3"/>
  <c r="K274" i="3"/>
  <c r="K316" i="3"/>
  <c r="K358" i="3"/>
  <c r="K1471" i="3"/>
  <c r="K1534" i="3"/>
  <c r="K1618" i="3"/>
  <c r="K1702" i="3"/>
  <c r="K1786" i="3"/>
  <c r="K1870" i="3"/>
  <c r="K1954" i="3"/>
  <c r="K2038" i="3"/>
  <c r="K2143" i="3"/>
  <c r="K2227" i="3"/>
  <c r="K2353" i="3"/>
  <c r="K134" i="3"/>
  <c r="K197" i="3"/>
  <c r="K281" i="3"/>
  <c r="K323" i="3"/>
  <c r="K1562" i="3"/>
  <c r="K1646" i="3"/>
  <c r="K1730" i="3"/>
  <c r="K1814" i="3"/>
  <c r="K1898" i="3"/>
  <c r="K1982" i="3"/>
  <c r="K2066" i="3"/>
  <c r="K2171" i="3"/>
  <c r="K2255" i="3"/>
  <c r="K158" i="3"/>
  <c r="K263" i="3"/>
  <c r="K305" i="3"/>
  <c r="K347" i="3"/>
  <c r="K1460" i="3"/>
  <c r="K1523" i="3"/>
  <c r="K1607" i="3"/>
  <c r="K1691" i="3"/>
  <c r="K1775" i="3"/>
  <c r="K1859" i="3"/>
  <c r="K1943" i="3"/>
  <c r="K2027" i="3"/>
  <c r="K2132" i="3"/>
  <c r="K2216" i="3"/>
  <c r="K2342" i="3"/>
  <c r="K140" i="3"/>
  <c r="K203" i="3"/>
  <c r="K287" i="3"/>
  <c r="K329" i="3"/>
  <c r="K1568" i="3"/>
  <c r="K1652" i="3"/>
  <c r="K1736" i="3"/>
  <c r="K1820" i="3"/>
  <c r="K1904" i="3"/>
  <c r="K1988" i="3"/>
  <c r="K2072" i="3"/>
  <c r="K2177" i="3"/>
  <c r="K2261" i="3"/>
  <c r="K164" i="3"/>
  <c r="K269" i="3"/>
  <c r="K311" i="3"/>
  <c r="K353" i="3"/>
  <c r="K1466" i="3"/>
  <c r="K1529" i="3"/>
  <c r="K1613" i="3"/>
  <c r="K1697" i="3"/>
  <c r="K1781" i="3"/>
  <c r="K1865" i="3"/>
  <c r="K1949" i="3"/>
  <c r="K2033" i="3"/>
  <c r="K2138" i="3"/>
  <c r="K2222" i="3"/>
  <c r="K2349" i="3"/>
  <c r="K146" i="3"/>
  <c r="K209" i="3"/>
  <c r="K293" i="3"/>
  <c r="K335" i="3"/>
  <c r="K1574" i="3"/>
  <c r="K1658" i="3"/>
  <c r="K1742" i="3"/>
  <c r="K1826" i="3"/>
  <c r="K1910" i="3"/>
  <c r="K1994" i="3"/>
  <c r="K2078" i="3"/>
  <c r="K2183" i="3"/>
  <c r="K2267" i="3"/>
  <c r="K170" i="3"/>
  <c r="K275" i="3"/>
  <c r="K317" i="3"/>
  <c r="K359" i="3"/>
  <c r="K1472" i="3"/>
  <c r="K1535" i="3"/>
  <c r="K1619" i="3"/>
  <c r="K1703" i="3"/>
  <c r="K1787" i="3"/>
  <c r="K1871" i="3"/>
  <c r="K1955" i="3"/>
  <c r="K2039" i="3"/>
  <c r="K2144" i="3"/>
  <c r="K2228" i="3"/>
  <c r="K2354" i="3"/>
  <c r="K243" i="3"/>
  <c r="K135" i="3"/>
  <c r="K198" i="3"/>
  <c r="K282" i="3"/>
  <c r="K324" i="3"/>
  <c r="K1563" i="3"/>
  <c r="K1647" i="3"/>
  <c r="K1731" i="3"/>
  <c r="K1815" i="3"/>
  <c r="K1899" i="3"/>
  <c r="K1983" i="3"/>
  <c r="K2067" i="3"/>
  <c r="K2172" i="3"/>
  <c r="K2256" i="3"/>
  <c r="K159" i="3"/>
  <c r="K264" i="3"/>
  <c r="K306" i="3"/>
  <c r="K348" i="3"/>
  <c r="K1461" i="3"/>
  <c r="K1524" i="3"/>
  <c r="K1608" i="3"/>
  <c r="K1692" i="3"/>
  <c r="K1776" i="3"/>
  <c r="K1860" i="3"/>
  <c r="K1944" i="3"/>
  <c r="K2028" i="3"/>
  <c r="K2133" i="3"/>
  <c r="K2217" i="3"/>
  <c r="K2343" i="3"/>
  <c r="K141" i="3"/>
  <c r="K204" i="3"/>
  <c r="K288" i="3"/>
  <c r="K330" i="3"/>
  <c r="K1569" i="3"/>
  <c r="K1653" i="3"/>
  <c r="K1737" i="3"/>
  <c r="K1821" i="3"/>
  <c r="K1905" i="3"/>
  <c r="K1989" i="3"/>
  <c r="K2073" i="3"/>
  <c r="K2178" i="3"/>
  <c r="K2262" i="3"/>
  <c r="K165" i="3"/>
  <c r="K270" i="3"/>
  <c r="K312" i="3"/>
  <c r="K354" i="3"/>
  <c r="K1467" i="3"/>
  <c r="K1530" i="3"/>
  <c r="K1614" i="3"/>
  <c r="K1698" i="3"/>
  <c r="K1782" i="3"/>
  <c r="K1866" i="3"/>
  <c r="K1950" i="3"/>
  <c r="K2034" i="3"/>
  <c r="K2139" i="3"/>
  <c r="K2223" i="3"/>
  <c r="K2351" i="3"/>
  <c r="K147" i="3"/>
  <c r="K210" i="3"/>
  <c r="K294" i="3"/>
  <c r="K336" i="3"/>
  <c r="K1575" i="3"/>
  <c r="K1659" i="3"/>
  <c r="K1743" i="3"/>
  <c r="K1827" i="3"/>
  <c r="K1911" i="3"/>
  <c r="K1995" i="3"/>
  <c r="K2079" i="3"/>
  <c r="K2184" i="3"/>
  <c r="K2268" i="3"/>
  <c r="K171" i="3"/>
  <c r="K276" i="3"/>
  <c r="K318" i="3"/>
  <c r="K360" i="3"/>
  <c r="K1473" i="3"/>
  <c r="K1536" i="3"/>
  <c r="K1620" i="3"/>
  <c r="K1704" i="3"/>
  <c r="K1788" i="3"/>
  <c r="K1872" i="3"/>
  <c r="K1956" i="3"/>
  <c r="K2040" i="3"/>
  <c r="K2145" i="3"/>
  <c r="K2229" i="3"/>
  <c r="K2355" i="3"/>
  <c r="I17" i="13"/>
  <c r="H17" i="13"/>
  <c r="G17" i="13"/>
  <c r="E17" i="13"/>
  <c r="C17" i="13"/>
  <c r="D4" i="13"/>
  <c r="D25" i="13" s="1"/>
  <c r="E4" i="13"/>
  <c r="E25" i="13" s="1"/>
  <c r="F4" i="13"/>
  <c r="F25" i="13" s="1"/>
  <c r="G4" i="13"/>
  <c r="G25" i="13" s="1"/>
  <c r="H4" i="13"/>
  <c r="H25" i="13" s="1"/>
  <c r="I4" i="13"/>
  <c r="C4" i="13"/>
  <c r="C25" i="13" s="1"/>
  <c r="F6" i="12"/>
  <c r="F5" i="12"/>
  <c r="G12" i="13"/>
  <c r="G13" i="13"/>
  <c r="H12" i="13"/>
  <c r="H14" i="13" s="1"/>
  <c r="F12" i="13"/>
  <c r="C12" i="13"/>
  <c r="D12" i="13"/>
  <c r="D14" i="13" s="1"/>
  <c r="E12" i="13"/>
  <c r="E14" i="13" s="1"/>
  <c r="I12" i="13"/>
  <c r="C13" i="13"/>
  <c r="D13" i="13"/>
  <c r="E13" i="13"/>
  <c r="F13" i="13"/>
  <c r="H13" i="13"/>
  <c r="I13" i="13"/>
  <c r="L615" i="3"/>
  <c r="L614" i="3"/>
  <c r="L613" i="3"/>
  <c r="L468" i="3"/>
  <c r="L467" i="3"/>
  <c r="L466" i="3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B6" i="12"/>
  <c r="C6" i="12"/>
  <c r="D6" i="12"/>
  <c r="E6" i="12"/>
  <c r="G6" i="12"/>
  <c r="H6" i="12"/>
  <c r="H5" i="12"/>
  <c r="G5" i="12"/>
  <c r="E5" i="12"/>
  <c r="D5" i="12"/>
  <c r="C5" i="12"/>
  <c r="B5" i="12"/>
  <c r="M19" i="4"/>
  <c r="E12" i="10" s="1"/>
  <c r="M18" i="4"/>
  <c r="F12" i="10" s="1"/>
  <c r="K12" i="10" s="1"/>
  <c r="H12" i="10"/>
  <c r="F14" i="13" l="1"/>
  <c r="G14" i="13"/>
  <c r="K1041" i="3"/>
  <c r="K1196" i="3"/>
  <c r="K1096" i="3"/>
  <c r="K1071" i="3"/>
  <c r="K1091" i="3"/>
  <c r="K1101" i="3"/>
  <c r="K1026" i="3"/>
  <c r="K1061" i="3"/>
  <c r="K1221" i="3"/>
  <c r="K1151" i="3"/>
  <c r="K1146" i="3"/>
  <c r="K1076" i="3"/>
  <c r="K1206" i="3"/>
  <c r="K1046" i="3"/>
  <c r="K1211" i="3"/>
  <c r="K1066" i="3"/>
  <c r="K1121" i="3"/>
  <c r="K1021" i="3"/>
  <c r="K1106" i="3"/>
  <c r="K1051" i="3"/>
  <c r="K1191" i="3"/>
  <c r="K1156" i="3"/>
  <c r="K1131" i="3"/>
  <c r="K1216" i="3"/>
  <c r="K1176" i="3"/>
  <c r="K1056" i="3"/>
  <c r="K1141" i="3"/>
  <c r="K1126" i="3"/>
  <c r="K1171" i="3"/>
  <c r="K1181" i="3"/>
  <c r="K1081" i="3"/>
  <c r="K1166" i="3"/>
  <c r="K1186" i="3"/>
  <c r="K1161" i="3"/>
  <c r="K1201" i="3"/>
  <c r="K1136" i="3"/>
  <c r="K1116" i="3"/>
  <c r="K1036" i="3"/>
  <c r="K1111" i="3"/>
  <c r="K1031" i="3"/>
  <c r="K1086" i="3"/>
  <c r="K1016" i="3"/>
  <c r="I14" i="13"/>
  <c r="K525" i="3"/>
  <c r="K537" i="3"/>
  <c r="K851" i="3"/>
  <c r="K915" i="3"/>
  <c r="K960" i="3"/>
  <c r="K1004" i="3"/>
  <c r="K830" i="3"/>
  <c r="K638" i="3"/>
  <c r="K964" i="3"/>
  <c r="K546" i="3"/>
  <c r="K582" i="3"/>
  <c r="K516" i="3"/>
  <c r="K849" i="3"/>
  <c r="K527" i="3"/>
  <c r="K776" i="3"/>
  <c r="K808" i="3"/>
  <c r="K840" i="3"/>
  <c r="K864" i="3"/>
  <c r="K495" i="3"/>
  <c r="K980" i="3"/>
  <c r="K547" i="3"/>
  <c r="K541" i="3"/>
  <c r="K493" i="3"/>
  <c r="K920" i="3"/>
  <c r="K686" i="3"/>
  <c r="K554" i="3"/>
  <c r="K673" i="3"/>
  <c r="K963" i="3"/>
  <c r="K1000" i="3"/>
  <c r="K975" i="3"/>
  <c r="K505" i="3"/>
  <c r="K499" i="3"/>
  <c r="K966" i="3"/>
  <c r="K965" i="3"/>
  <c r="K836" i="3"/>
  <c r="K644" i="3"/>
  <c r="K662" i="3"/>
  <c r="K997" i="3"/>
  <c r="K815" i="3"/>
  <c r="K775" i="3"/>
  <c r="K853" i="3"/>
  <c r="K672" i="3"/>
  <c r="K879" i="3"/>
  <c r="K828" i="3"/>
  <c r="K778" i="3"/>
  <c r="K857" i="3"/>
  <c r="K669" i="3"/>
  <c r="K687" i="3"/>
  <c r="K881" i="3"/>
  <c r="K421" i="3"/>
  <c r="K691" i="3"/>
  <c r="K913" i="3"/>
  <c r="K534" i="3"/>
  <c r="K586" i="3"/>
  <c r="K814" i="3"/>
  <c r="K769" i="3"/>
  <c r="K885" i="3"/>
  <c r="K591" i="3"/>
  <c r="K981" i="3"/>
  <c r="K536" i="3"/>
  <c r="K999" i="3"/>
  <c r="K805" i="3"/>
  <c r="K990" i="3"/>
  <c r="K492" i="3"/>
  <c r="K503" i="3"/>
  <c r="K544" i="3"/>
  <c r="K772" i="3"/>
  <c r="K780" i="3"/>
  <c r="K986" i="3"/>
  <c r="K812" i="3"/>
  <c r="K549" i="3"/>
  <c r="K813" i="3"/>
  <c r="K584" i="3"/>
  <c r="K512" i="3"/>
  <c r="K927" i="3"/>
  <c r="K693" i="3"/>
  <c r="K417" i="3"/>
  <c r="K952" i="3"/>
  <c r="K854" i="3"/>
  <c r="K763" i="3"/>
  <c r="K648" i="3"/>
  <c r="K873" i="3"/>
  <c r="K418" i="3"/>
  <c r="K863" i="3"/>
  <c r="K817" i="3"/>
  <c r="K651" i="3"/>
  <c r="K1010" i="3"/>
  <c r="K919" i="3"/>
  <c r="K661" i="3"/>
  <c r="K868" i="3"/>
  <c r="K978" i="3"/>
  <c r="K989" i="3"/>
  <c r="K496" i="3"/>
  <c r="K564" i="3"/>
  <c r="K1002" i="3"/>
  <c r="K501" i="3"/>
  <c r="K987" i="3"/>
  <c r="K779" i="3"/>
  <c r="K542" i="3"/>
  <c r="K567" i="3"/>
  <c r="K835" i="3"/>
  <c r="K685" i="3"/>
  <c r="K679" i="3"/>
  <c r="K520" i="3"/>
  <c r="K532" i="3"/>
  <c r="K684" i="3"/>
  <c r="K412" i="3"/>
  <c r="K774" i="3"/>
  <c r="K590" i="3"/>
  <c r="K500" i="3"/>
  <c r="K675" i="3"/>
  <c r="K953" i="3"/>
  <c r="K409" i="3"/>
  <c r="K820" i="3"/>
  <c r="K490" i="3"/>
  <c r="K642" i="3"/>
  <c r="K819" i="3"/>
  <c r="K585" i="3"/>
  <c r="K519" i="3"/>
  <c r="K850" i="3"/>
  <c r="K869" i="3"/>
  <c r="K1009" i="3"/>
  <c r="K559" i="3"/>
  <c r="K539" i="3"/>
  <c r="K858" i="3"/>
  <c r="K543" i="3"/>
  <c r="K768" i="3"/>
  <c r="K548" i="3"/>
  <c r="K862" i="3"/>
  <c r="K979" i="3"/>
  <c r="K663" i="3"/>
  <c r="K674" i="3"/>
  <c r="K528" i="3"/>
  <c r="K855" i="3"/>
  <c r="K497" i="3"/>
  <c r="K562" i="3"/>
  <c r="K1005" i="3"/>
  <c r="K816" i="3"/>
  <c r="K771" i="3"/>
  <c r="K860" i="3"/>
  <c r="K579" i="3"/>
  <c r="K513" i="3"/>
  <c r="K524" i="3"/>
  <c r="K773" i="3"/>
  <c r="K494" i="3"/>
  <c r="K806" i="3"/>
  <c r="K583" i="3"/>
  <c r="K517" i="3"/>
  <c r="K843" i="3"/>
  <c r="K876" i="3"/>
  <c r="K422" i="3"/>
  <c r="K637" i="3"/>
  <c r="K880" i="3"/>
  <c r="K643" i="3"/>
  <c r="K504" i="3"/>
  <c r="K982" i="3"/>
  <c r="K574" i="3"/>
  <c r="K414" i="3"/>
  <c r="K670" i="3"/>
  <c r="K961" i="3"/>
  <c r="K682" i="3"/>
  <c r="K954" i="3"/>
  <c r="K911" i="3"/>
  <c r="K968" i="3"/>
  <c r="K419" i="3"/>
  <c r="K877" i="3"/>
  <c r="K640" i="3"/>
  <c r="K884" i="3"/>
  <c r="K870" i="3"/>
  <c r="K556" i="3"/>
  <c r="K994" i="3"/>
  <c r="K827" i="3"/>
  <c r="K639" i="3"/>
  <c r="K764" i="3"/>
  <c r="K878" i="3"/>
  <c r="K589" i="3"/>
  <c r="K523" i="3"/>
  <c r="K973" i="3"/>
  <c r="K882" i="3"/>
  <c r="K645" i="3"/>
  <c r="K959" i="3"/>
  <c r="K998" i="3"/>
  <c r="K649" i="3"/>
  <c r="K829" i="3"/>
  <c r="K810" i="3"/>
  <c r="K765" i="3"/>
  <c r="K821" i="3"/>
  <c r="K521" i="3"/>
  <c r="K770" i="3"/>
  <c r="K988" i="3"/>
  <c r="K580" i="3"/>
  <c r="K514" i="3"/>
  <c r="K420" i="3"/>
  <c r="K558" i="3"/>
  <c r="K996" i="3"/>
  <c r="K967" i="3"/>
  <c r="K688" i="3"/>
  <c r="K910" i="3"/>
  <c r="K491" i="3"/>
  <c r="K1007" i="3"/>
  <c r="K557" i="3"/>
  <c r="K923" i="3"/>
  <c r="K917" i="3"/>
  <c r="K962" i="3"/>
  <c r="K423" i="3"/>
  <c r="K561" i="3"/>
  <c r="K875" i="3"/>
  <c r="K914" i="3"/>
  <c r="K680" i="3"/>
  <c r="K565" i="3"/>
  <c r="K1003" i="3"/>
  <c r="K984" i="3"/>
  <c r="K576" i="3"/>
  <c r="K581" i="3"/>
  <c r="K859" i="3"/>
  <c r="K538" i="3"/>
  <c r="K969" i="3"/>
  <c r="K690" i="3"/>
  <c r="K912" i="3"/>
  <c r="K883" i="3"/>
  <c r="K646" i="3"/>
  <c r="K826" i="3"/>
  <c r="K839" i="3"/>
  <c r="K413" i="3"/>
  <c r="K809" i="3"/>
  <c r="K647" i="3"/>
  <c r="K641" i="3"/>
  <c r="K689" i="3"/>
  <c r="K694" i="3"/>
  <c r="K916" i="3"/>
  <c r="K658" i="3"/>
  <c r="K555" i="3"/>
  <c r="K695" i="3"/>
  <c r="K832" i="3"/>
  <c r="K533" i="3"/>
  <c r="K407" i="3"/>
  <c r="K575" i="3"/>
  <c r="K653" i="3"/>
  <c r="K696" i="3"/>
  <c r="K918" i="3"/>
  <c r="K660" i="3"/>
  <c r="K652" i="3"/>
  <c r="K507" i="3"/>
  <c r="K807" i="3"/>
  <c r="K506" i="3"/>
  <c r="K818" i="3"/>
  <c r="K518" i="3"/>
  <c r="K767" i="3"/>
  <c r="K811" i="3"/>
  <c r="K766" i="3"/>
  <c r="K411" i="3"/>
  <c r="K921" i="3"/>
  <c r="K926" i="3"/>
  <c r="K692" i="3"/>
  <c r="K560" i="3"/>
  <c r="K410" i="3"/>
  <c r="K925" i="3"/>
  <c r="K667" i="3"/>
  <c r="K958" i="3"/>
  <c r="K553" i="3"/>
  <c r="K861" i="3"/>
  <c r="K540" i="3"/>
  <c r="K587" i="3"/>
  <c r="K502" i="3"/>
  <c r="K654" i="3"/>
  <c r="K834" i="3"/>
  <c r="K568" i="3"/>
  <c r="K1006" i="3"/>
  <c r="K406" i="3"/>
  <c r="K683" i="3"/>
  <c r="K956" i="3"/>
  <c r="K569" i="3"/>
  <c r="K833" i="3"/>
  <c r="K408" i="3"/>
  <c r="K922" i="3"/>
  <c r="K664" i="3"/>
  <c r="K955" i="3"/>
  <c r="K681" i="3"/>
  <c r="K872" i="3"/>
  <c r="K671" i="3"/>
  <c r="K665" i="3"/>
  <c r="K1001" i="3"/>
  <c r="K659" i="3"/>
  <c r="K995" i="3"/>
  <c r="K578" i="3"/>
  <c r="K985" i="3"/>
  <c r="K577" i="3"/>
  <c r="K511" i="3"/>
  <c r="K837" i="3"/>
  <c r="K842" i="3"/>
  <c r="K650" i="3"/>
  <c r="K668" i="3"/>
  <c r="K841" i="3"/>
  <c r="K874" i="3"/>
  <c r="K822" i="3"/>
  <c r="K777" i="3"/>
  <c r="K498" i="3"/>
  <c r="K983" i="3"/>
  <c r="K526" i="3"/>
  <c r="K976" i="3"/>
  <c r="K570" i="3"/>
  <c r="K1008" i="3"/>
  <c r="K852" i="3"/>
  <c r="K974" i="3"/>
  <c r="K856" i="3"/>
  <c r="K535" i="3"/>
  <c r="K1011" i="3"/>
  <c r="K831" i="3"/>
  <c r="K566" i="3"/>
  <c r="K416" i="3"/>
  <c r="K415" i="3"/>
  <c r="K588" i="3"/>
  <c r="K522" i="3"/>
  <c r="K545" i="3"/>
  <c r="K847" i="3"/>
  <c r="K924" i="3"/>
  <c r="K666" i="3"/>
  <c r="K957" i="3"/>
  <c r="K838" i="3"/>
  <c r="K871" i="3"/>
  <c r="K848" i="3"/>
  <c r="K563" i="3"/>
  <c r="K515" i="3"/>
  <c r="K977" i="3"/>
  <c r="K482" i="3"/>
  <c r="K942" i="3"/>
  <c r="K903" i="3"/>
  <c r="K470" i="3"/>
  <c r="K940" i="3"/>
  <c r="K632" i="3"/>
  <c r="K894" i="3"/>
  <c r="K892" i="3"/>
  <c r="K744" i="3"/>
  <c r="K748" i="3"/>
  <c r="K902" i="3"/>
  <c r="K947" i="3"/>
  <c r="K896" i="3"/>
  <c r="K486" i="3"/>
  <c r="K474" i="3"/>
  <c r="K944" i="3"/>
  <c r="K795" i="3"/>
  <c r="K623" i="3"/>
  <c r="K799" i="3"/>
  <c r="K628" i="3"/>
  <c r="K743" i="3"/>
  <c r="K481" i="3"/>
  <c r="K891" i="3"/>
  <c r="K621" i="3"/>
  <c r="K901" i="3"/>
  <c r="K469" i="3"/>
  <c r="K747" i="3"/>
  <c r="K798" i="3"/>
  <c r="K626" i="3"/>
  <c r="K797" i="3"/>
  <c r="K752" i="3"/>
  <c r="K785" i="3"/>
  <c r="K784" i="3"/>
  <c r="K742" i="3"/>
  <c r="K620" i="3"/>
  <c r="K479" i="3"/>
  <c r="K939" i="3"/>
  <c r="K478" i="3"/>
  <c r="K937" i="3"/>
  <c r="K789" i="3"/>
  <c r="K617" i="3"/>
  <c r="K793" i="3"/>
  <c r="K622" i="3"/>
  <c r="K794" i="3"/>
  <c r="K755" i="3"/>
  <c r="K948" i="3"/>
  <c r="K941" i="3"/>
  <c r="K792" i="3"/>
  <c r="K757" i="3"/>
  <c r="K938" i="3"/>
  <c r="K890" i="3"/>
  <c r="K889" i="3"/>
  <c r="K476" i="3"/>
  <c r="K936" i="3"/>
  <c r="K946" i="3"/>
  <c r="K900" i="3"/>
  <c r="K898" i="3"/>
  <c r="K787" i="3"/>
  <c r="K616" i="3"/>
  <c r="K751" i="3"/>
  <c r="K786" i="3"/>
  <c r="K788" i="3"/>
  <c r="K932" i="3"/>
  <c r="K897" i="3"/>
  <c r="K935" i="3"/>
  <c r="K475" i="3"/>
  <c r="K934" i="3"/>
  <c r="K480" i="3"/>
  <c r="K631" i="3"/>
  <c r="K905" i="3"/>
  <c r="K618" i="3"/>
  <c r="K633" i="3"/>
  <c r="K758" i="3"/>
  <c r="K791" i="3"/>
  <c r="K746" i="3"/>
  <c r="K745" i="3"/>
  <c r="K485" i="3"/>
  <c r="K945" i="3"/>
  <c r="K630" i="3"/>
  <c r="K484" i="3"/>
  <c r="K943" i="3"/>
  <c r="K756" i="3"/>
  <c r="K483" i="3"/>
  <c r="K749" i="3"/>
  <c r="K895" i="3"/>
  <c r="K759" i="3"/>
  <c r="K796" i="3"/>
  <c r="K625" i="3"/>
  <c r="K800" i="3"/>
  <c r="K477" i="3"/>
  <c r="K906" i="3"/>
  <c r="K473" i="3"/>
  <c r="K933" i="3"/>
  <c r="K899" i="3"/>
  <c r="K904" i="3"/>
  <c r="K472" i="3"/>
  <c r="K931" i="3"/>
  <c r="K750" i="3"/>
  <c r="K754" i="3"/>
  <c r="K893" i="3"/>
  <c r="K471" i="3"/>
  <c r="K627" i="3"/>
  <c r="K753" i="3"/>
  <c r="K790" i="3"/>
  <c r="K619" i="3"/>
  <c r="K624" i="3"/>
  <c r="K801" i="3"/>
  <c r="K629" i="3"/>
  <c r="C14" i="13"/>
  <c r="D17" i="13"/>
  <c r="F17" i="13"/>
  <c r="L1329" i="3"/>
  <c r="L1328" i="3"/>
  <c r="L1327" i="3"/>
  <c r="L1308" i="3"/>
  <c r="L1307" i="3"/>
  <c r="L1306" i="3"/>
  <c r="L1287" i="3"/>
  <c r="L1286" i="3"/>
  <c r="L1285" i="3"/>
  <c r="L1266" i="3"/>
  <c r="L1265" i="3"/>
  <c r="L1264" i="3"/>
  <c r="L1349" i="3"/>
  <c r="L1350" i="3"/>
  <c r="L1369" i="3"/>
  <c r="L1371" i="3"/>
  <c r="L1373" i="3"/>
  <c r="L1370" i="3"/>
  <c r="L1372" i="3"/>
  <c r="L1374" i="3"/>
  <c r="L1411" i="3"/>
  <c r="L1412" i="3"/>
  <c r="L1413" i="3"/>
  <c r="L1432" i="3"/>
  <c r="L1433" i="3"/>
  <c r="L1434" i="3"/>
  <c r="L1348" i="3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3" i="11"/>
  <c r="K1342" i="3" l="1"/>
  <c r="K1420" i="3"/>
  <c r="K1384" i="3"/>
  <c r="K1343" i="3"/>
  <c r="K1444" i="3"/>
  <c r="K1391" i="3"/>
  <c r="K1326" i="3"/>
  <c r="K1351" i="3"/>
  <c r="K1297" i="3"/>
  <c r="K1429" i="3"/>
  <c r="K1418" i="3"/>
  <c r="K1437" i="3"/>
  <c r="K1397" i="3"/>
  <c r="K1334" i="3"/>
  <c r="K1430" i="3"/>
  <c r="K1365" i="3"/>
  <c r="K1400" i="3"/>
  <c r="K1267" i="3"/>
  <c r="K1301" i="3"/>
  <c r="K1399" i="3"/>
  <c r="K1330" i="3"/>
  <c r="K1439" i="3"/>
  <c r="K1401" i="3"/>
  <c r="K1290" i="3"/>
  <c r="K1422" i="3"/>
  <c r="K1368" i="3"/>
  <c r="K1376" i="3"/>
  <c r="K1339" i="3"/>
  <c r="K1310" i="3"/>
  <c r="K1274" i="3"/>
  <c r="K1293" i="3"/>
  <c r="K1425" i="3"/>
  <c r="K1316" i="3"/>
  <c r="K1279" i="3"/>
  <c r="K1304" i="3"/>
  <c r="K1383" i="3"/>
  <c r="K1407" i="3"/>
  <c r="K1276" i="3"/>
  <c r="K1426" i="3"/>
  <c r="K1438" i="3"/>
  <c r="K1295" i="3"/>
  <c r="K1427" i="3"/>
  <c r="K1332" i="3"/>
  <c r="K1278" i="3"/>
  <c r="K1410" i="3"/>
  <c r="K1435" i="3"/>
  <c r="K1393" i="3"/>
  <c r="K1270" i="3"/>
  <c r="K1442" i="3"/>
  <c r="K1335" i="3"/>
  <c r="K1281" i="3"/>
  <c r="K1298" i="3"/>
  <c r="K1280" i="3"/>
  <c r="K1356" i="3"/>
  <c r="K1359" i="3"/>
  <c r="K1299" i="3"/>
  <c r="K1355" i="3"/>
  <c r="K1352" i="3"/>
  <c r="K1282" i="3"/>
  <c r="K1336" i="3"/>
  <c r="K1337" i="3"/>
  <c r="K1283" i="3"/>
  <c r="K1379" i="3"/>
  <c r="K1320" i="3"/>
  <c r="K1452" i="3"/>
  <c r="K1291" i="3"/>
  <c r="K1423" i="3"/>
  <c r="K1360" i="3"/>
  <c r="K1424" i="3"/>
  <c r="K1385" i="3"/>
  <c r="K1323" i="3"/>
  <c r="K1364" i="3"/>
  <c r="K1419" i="3"/>
  <c r="K1302" i="3"/>
  <c r="K1345" i="3"/>
  <c r="K1309" i="3"/>
  <c r="K1324" i="3"/>
  <c r="K1387" i="3"/>
  <c r="K1389" i="3"/>
  <c r="K1325" i="3"/>
  <c r="K1416" i="3"/>
  <c r="K1362" i="3"/>
  <c r="K1358" i="3"/>
  <c r="K1333" i="3"/>
  <c r="K1300" i="3"/>
  <c r="K1366" i="3"/>
  <c r="K1289" i="3"/>
  <c r="K1421" i="3"/>
  <c r="K1367" i="3"/>
  <c r="K1272" i="3"/>
  <c r="K1398" i="3"/>
  <c r="K1288" i="3"/>
  <c r="K1381" i="3"/>
  <c r="K1321" i="3"/>
  <c r="K1268" i="3"/>
  <c r="K1322" i="3"/>
  <c r="K1275" i="3"/>
  <c r="K1404" i="3"/>
  <c r="K1377" i="3"/>
  <c r="K1451" i="3"/>
  <c r="K1318" i="3"/>
  <c r="K1346" i="3"/>
  <c r="K1388" i="3"/>
  <c r="K1284" i="3"/>
  <c r="K1405" i="3"/>
  <c r="K1406" i="3"/>
  <c r="K1331" i="3"/>
  <c r="K1277" i="3"/>
  <c r="K1408" i="3"/>
  <c r="K1314" i="3"/>
  <c r="K1446" i="3"/>
  <c r="K1312" i="3"/>
  <c r="K1417" i="3"/>
  <c r="K1363" i="3"/>
  <c r="K1436" i="3"/>
  <c r="K1448" i="3"/>
  <c r="K1317" i="3"/>
  <c r="K1449" i="3"/>
  <c r="K1450" i="3"/>
  <c r="K1319" i="3"/>
  <c r="K1273" i="3"/>
  <c r="K1305" i="3"/>
  <c r="K1353" i="3"/>
  <c r="K1338" i="3"/>
  <c r="K1380" i="3"/>
  <c r="K1292" i="3"/>
  <c r="K1415" i="3"/>
  <c r="K1361" i="3"/>
  <c r="K1340" i="3"/>
  <c r="K1386" i="3"/>
  <c r="K1344" i="3"/>
  <c r="K1294" i="3"/>
  <c r="K1315" i="3"/>
  <c r="K1447" i="3"/>
  <c r="K1390" i="3"/>
  <c r="K1269" i="3"/>
  <c r="K1392" i="3"/>
  <c r="K1347" i="3"/>
  <c r="K1375" i="3"/>
  <c r="K1445" i="3"/>
  <c r="K1296" i="3"/>
  <c r="K1431" i="3"/>
  <c r="K1441" i="3"/>
  <c r="K1378" i="3"/>
  <c r="K1395" i="3"/>
  <c r="K1271" i="3"/>
  <c r="K1396" i="3"/>
  <c r="K1414" i="3"/>
  <c r="K1440" i="3"/>
  <c r="K1403" i="3"/>
  <c r="K1394" i="3"/>
  <c r="K1357" i="3"/>
  <c r="K1303" i="3"/>
  <c r="K1402" i="3"/>
  <c r="K1311" i="3"/>
  <c r="K1443" i="3"/>
  <c r="K1409" i="3"/>
  <c r="K1313" i="3"/>
  <c r="K1354" i="3"/>
  <c r="K1428" i="3"/>
  <c r="K1382" i="3"/>
  <c r="K1341" i="3"/>
  <c r="A25" i="4"/>
  <c r="A24" i="4"/>
  <c r="A23" i="4"/>
  <c r="A22" i="4"/>
  <c r="A21" i="4"/>
  <c r="A20" i="4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26" i="6"/>
  <c r="K1110" i="3" l="1"/>
  <c r="K1015" i="3"/>
  <c r="K1195" i="3"/>
  <c r="K1095" i="3"/>
  <c r="K1065" i="3"/>
  <c r="K1090" i="3"/>
  <c r="K1130" i="3"/>
  <c r="K1150" i="3"/>
  <c r="K1155" i="3"/>
  <c r="K1115" i="3"/>
  <c r="K1180" i="3"/>
  <c r="K1170" i="3"/>
  <c r="K1075" i="3"/>
  <c r="K1045" i="3"/>
  <c r="K1140" i="3"/>
  <c r="K1175" i="3"/>
  <c r="K1020" i="3"/>
  <c r="K1145" i="3"/>
  <c r="K1120" i="3"/>
  <c r="K1025" i="3"/>
  <c r="K1040" i="3"/>
  <c r="K1190" i="3"/>
  <c r="K1200" i="3"/>
  <c r="K1080" i="3"/>
  <c r="K1205" i="3"/>
  <c r="K1125" i="3"/>
  <c r="K1220" i="3"/>
  <c r="K1210" i="3"/>
  <c r="K1070" i="3"/>
  <c r="K1060" i="3"/>
  <c r="K1050" i="3"/>
  <c r="K1100" i="3"/>
  <c r="K1185" i="3"/>
  <c r="K1165" i="3"/>
  <c r="K1160" i="3"/>
  <c r="K1105" i="3"/>
  <c r="K1135" i="3"/>
  <c r="K1085" i="3"/>
  <c r="K1055" i="3"/>
  <c r="K1035" i="3"/>
  <c r="K1030" i="3"/>
  <c r="K1215" i="3"/>
  <c r="K449" i="3"/>
  <c r="K439" i="3"/>
  <c r="K440" i="3"/>
  <c r="K454" i="3"/>
  <c r="K458" i="3"/>
  <c r="K444" i="3"/>
  <c r="K607" i="3"/>
  <c r="K462" i="3"/>
  <c r="K430" i="3"/>
  <c r="K610" i="3"/>
  <c r="K611" i="3"/>
  <c r="K597" i="3"/>
  <c r="K598" i="3"/>
  <c r="K448" i="3"/>
  <c r="K435" i="3"/>
  <c r="K450" i="3"/>
  <c r="K603" i="3"/>
  <c r="K434" i="3"/>
  <c r="K436" i="3"/>
  <c r="K605" i="3"/>
  <c r="K596" i="3"/>
  <c r="K437" i="3"/>
  <c r="K427" i="3"/>
  <c r="K608" i="3"/>
  <c r="K604" i="3"/>
  <c r="K438" i="3"/>
  <c r="K609" i="3"/>
  <c r="K464" i="3"/>
  <c r="K595" i="3"/>
  <c r="K453" i="3"/>
  <c r="K461" i="3"/>
  <c r="K600" i="3"/>
  <c r="K443" i="3"/>
  <c r="K463" i="3"/>
  <c r="K459" i="3"/>
  <c r="K452" i="3"/>
  <c r="K457" i="3"/>
  <c r="K606" i="3"/>
  <c r="K601" i="3"/>
  <c r="K451" i="3"/>
  <c r="K429" i="3"/>
  <c r="K431" i="3"/>
  <c r="K602" i="3"/>
  <c r="K465" i="3"/>
  <c r="K433" i="3"/>
  <c r="K432" i="3"/>
  <c r="K455" i="3"/>
  <c r="K456" i="3"/>
  <c r="K441" i="3"/>
  <c r="K460" i="3"/>
  <c r="K599" i="3"/>
  <c r="K442" i="3"/>
  <c r="K612" i="3"/>
  <c r="K428" i="3"/>
  <c r="K1454" i="3" l="1"/>
  <c r="K1495" i="3"/>
  <c r="K2084" i="3"/>
  <c r="K2188" i="3"/>
  <c r="K1476" i="3"/>
  <c r="K1474" i="3"/>
  <c r="K2253" i="3"/>
  <c r="K2169" i="3"/>
  <c r="K2337" i="3"/>
  <c r="K2294" i="3"/>
  <c r="K2336" i="3"/>
  <c r="K2251" i="3"/>
  <c r="K2167" i="3"/>
  <c r="K2335" i="3"/>
  <c r="K2293" i="3"/>
  <c r="K1453" i="3"/>
  <c r="K2148" i="3"/>
  <c r="K2316" i="3"/>
  <c r="K1223" i="3"/>
  <c r="K2252" i="3"/>
  <c r="K1243" i="3"/>
  <c r="K2274" i="3"/>
  <c r="K2272" i="3"/>
  <c r="K2231" i="3"/>
  <c r="K2147" i="3"/>
  <c r="K2315" i="3"/>
  <c r="K1224" i="3"/>
  <c r="K2168" i="3"/>
  <c r="K2295" i="3"/>
  <c r="K1245" i="3"/>
  <c r="K2085" i="3"/>
  <c r="K2083" i="3"/>
  <c r="K2230" i="3"/>
  <c r="K2146" i="3"/>
  <c r="K2314" i="3"/>
  <c r="K1455" i="3"/>
  <c r="K2232" i="3"/>
  <c r="K1475" i="3"/>
  <c r="K2211" i="3"/>
  <c r="K2127" i="3"/>
  <c r="K1222" i="3"/>
  <c r="K2210" i="3"/>
  <c r="K2126" i="3"/>
  <c r="K2209" i="3"/>
  <c r="K2125" i="3"/>
  <c r="K1518" i="3"/>
  <c r="K2190" i="3"/>
  <c r="K2106" i="3"/>
  <c r="K2105" i="3"/>
  <c r="K1244" i="3"/>
  <c r="K2273" i="3"/>
  <c r="K2189" i="3"/>
  <c r="K1497" i="3"/>
  <c r="K2104" i="3"/>
  <c r="K404" i="3" l="1"/>
  <c r="K550" i="3"/>
  <c r="K804" i="3"/>
  <c r="K1287" i="3"/>
  <c r="K1265" i="3"/>
  <c r="K1434" i="3"/>
  <c r="K844" i="3"/>
  <c r="K509" i="3"/>
  <c r="K761" i="3"/>
  <c r="K907" i="3"/>
  <c r="K993" i="3"/>
  <c r="K635" i="3"/>
  <c r="K1308" i="3"/>
  <c r="K1327" i="3"/>
  <c r="K487" i="3"/>
  <c r="K971" i="3"/>
  <c r="K1349" i="3"/>
  <c r="K676" i="3"/>
  <c r="K1371" i="3"/>
  <c r="K1369" i="3"/>
  <c r="K865" i="3"/>
  <c r="K1373" i="3"/>
  <c r="K571" i="3"/>
  <c r="K1413" i="3"/>
  <c r="K949" i="3"/>
  <c r="K551" i="3"/>
  <c r="K760" i="3"/>
  <c r="K1374" i="3"/>
  <c r="K1370" i="3"/>
  <c r="K951" i="3"/>
  <c r="K950" i="3"/>
  <c r="K508" i="3"/>
  <c r="K866" i="3"/>
  <c r="K656" i="3"/>
  <c r="K970" i="3"/>
  <c r="K908" i="3"/>
  <c r="K1285" i="3"/>
  <c r="K657" i="3"/>
  <c r="K1412" i="3"/>
  <c r="K1348" i="3"/>
  <c r="K867" i="3"/>
  <c r="K1307" i="3"/>
  <c r="K825" i="3"/>
  <c r="K1432" i="3"/>
  <c r="K803" i="3"/>
  <c r="K991" i="3"/>
  <c r="K992" i="3"/>
  <c r="K909" i="3"/>
  <c r="K1286" i="3"/>
  <c r="K1306" i="3"/>
  <c r="K846" i="3"/>
  <c r="K489" i="3"/>
  <c r="K1328" i="3"/>
  <c r="K405" i="3"/>
  <c r="K529" i="3"/>
  <c r="K1433" i="3"/>
  <c r="K531" i="3"/>
  <c r="K677" i="3"/>
  <c r="K1411" i="3"/>
  <c r="K573" i="3"/>
  <c r="K1264" i="3"/>
  <c r="K530" i="3"/>
  <c r="K762" i="3"/>
  <c r="K552" i="3"/>
  <c r="K1350" i="3"/>
  <c r="K845" i="3"/>
  <c r="K403" i="3"/>
  <c r="K488" i="3"/>
  <c r="K972" i="3"/>
  <c r="K1329" i="3"/>
  <c r="K655" i="3"/>
  <c r="K636" i="3"/>
  <c r="K634" i="3"/>
  <c r="K824" i="3"/>
  <c r="K510" i="3"/>
  <c r="K572" i="3"/>
  <c r="K823" i="3"/>
  <c r="K802" i="3"/>
  <c r="K678" i="3"/>
  <c r="K1266" i="3"/>
  <c r="K1372" i="3"/>
  <c r="K930" i="3"/>
  <c r="K888" i="3"/>
  <c r="K447" i="3"/>
  <c r="K592" i="3"/>
  <c r="K466" i="3"/>
  <c r="K424" i="3"/>
  <c r="K928" i="3"/>
  <c r="K593" i="3"/>
  <c r="K468" i="3"/>
  <c r="K445" i="3"/>
  <c r="K594" i="3"/>
  <c r="K739" i="3"/>
  <c r="K446" i="3"/>
  <c r="K782" i="3"/>
  <c r="K783" i="3"/>
  <c r="K887" i="3"/>
  <c r="K740" i="3"/>
  <c r="K613" i="3"/>
  <c r="K425" i="3"/>
  <c r="K929" i="3"/>
  <c r="K426" i="3"/>
  <c r="K614" i="3"/>
  <c r="K467" i="3"/>
  <c r="K741" i="3"/>
  <c r="K781" i="3"/>
  <c r="K886" i="3"/>
  <c r="K615" i="3"/>
  <c r="K1496" i="3"/>
  <c r="K1516" i="3"/>
  <c r="K1517" i="3"/>
  <c r="K1538" i="3"/>
  <c r="K1537" i="3" l="1"/>
  <c r="K1559" i="3"/>
  <c r="K1539" i="3"/>
  <c r="K1580" i="3" l="1"/>
  <c r="K1558" i="3"/>
  <c r="K1560" i="3"/>
  <c r="K1601" i="3" l="1"/>
  <c r="K1579" i="3"/>
  <c r="K1581" i="3"/>
  <c r="K1602" i="3" l="1"/>
  <c r="K1600" i="3"/>
  <c r="K1622" i="3"/>
  <c r="K1623" i="3" l="1"/>
  <c r="K1643" i="3"/>
  <c r="K1621" i="3"/>
  <c r="K1644" i="3" l="1"/>
  <c r="K1642" i="3"/>
  <c r="K1664" i="3"/>
  <c r="K1685" i="3" l="1"/>
  <c r="K1663" i="3"/>
  <c r="K1665" i="3"/>
  <c r="K1684" i="3" l="1"/>
  <c r="K1686" i="3"/>
  <c r="K1706" i="3"/>
  <c r="K1727" i="3" l="1"/>
  <c r="K1705" i="3"/>
  <c r="K1707" i="3"/>
  <c r="K1728" i="3" l="1"/>
  <c r="K1726" i="3"/>
  <c r="K1748" i="3"/>
  <c r="K1749" i="3" l="1"/>
  <c r="K1769" i="3"/>
  <c r="K1747" i="3"/>
  <c r="K1768" i="3" l="1"/>
  <c r="K1770" i="3"/>
  <c r="K1790" i="3"/>
  <c r="K1789" i="3" l="1"/>
  <c r="K1811" i="3"/>
  <c r="K1791" i="3"/>
  <c r="K1810" i="3" l="1"/>
  <c r="K1812" i="3"/>
  <c r="K1832" i="3"/>
  <c r="K1853" i="3" l="1"/>
  <c r="K1831" i="3"/>
  <c r="K1833" i="3"/>
  <c r="K1854" i="3" l="1"/>
  <c r="K1852" i="3"/>
  <c r="K1874" i="3"/>
  <c r="K1895" i="3" l="1"/>
  <c r="K1875" i="3"/>
  <c r="K1873" i="3"/>
  <c r="K1894" i="3" l="1"/>
  <c r="K1896" i="3"/>
  <c r="K1916" i="3"/>
  <c r="K1937" i="3" l="1"/>
  <c r="K1917" i="3"/>
  <c r="K1915" i="3"/>
  <c r="K1936" i="3" l="1"/>
  <c r="K1938" i="3"/>
  <c r="K1958" i="3"/>
  <c r="K1957" i="3" l="1"/>
  <c r="K1979" i="3"/>
  <c r="K1959" i="3"/>
  <c r="K1978" i="3" l="1"/>
  <c r="K2000" i="3"/>
  <c r="K1980" i="3"/>
  <c r="K2021" i="3" l="1"/>
  <c r="K1999" i="3"/>
  <c r="K2001" i="3"/>
  <c r="K2022" i="3" l="1"/>
  <c r="K2042" i="3"/>
  <c r="K2020" i="3"/>
  <c r="K2063" i="3"/>
  <c r="K2041" i="3" l="1"/>
  <c r="K2062" i="3"/>
  <c r="K2043" i="3"/>
  <c r="K2064" i="3"/>
  <c r="J11" i="4"/>
  <c r="K11" i="4"/>
  <c r="E11" i="4"/>
  <c r="J9" i="4"/>
  <c r="J10" i="4" s="1"/>
  <c r="J12" i="4" s="1"/>
  <c r="J13" i="4" s="1"/>
  <c r="K9" i="4"/>
  <c r="K10" i="4" s="1"/>
  <c r="K12" i="4" s="1"/>
  <c r="K13" i="4" s="1"/>
  <c r="E9" i="4"/>
  <c r="F8" i="4"/>
  <c r="F9" i="4" s="1"/>
  <c r="F10" i="4" s="1"/>
  <c r="G8" i="4"/>
  <c r="H8" i="4"/>
  <c r="H9" i="4" s="1"/>
  <c r="I8" i="4"/>
  <c r="J8" i="4"/>
  <c r="K8" i="4"/>
  <c r="E8" i="4"/>
  <c r="E10" i="4" s="1"/>
  <c r="E12" i="4" s="1"/>
  <c r="E13" i="4" s="1"/>
  <c r="I9" i="4" l="1"/>
  <c r="I11" i="4" s="1"/>
  <c r="H11" i="4"/>
  <c r="F11" i="4"/>
  <c r="F12" i="4" s="1"/>
  <c r="F13" i="4" s="1"/>
  <c r="H10" i="4"/>
  <c r="G9" i="4"/>
  <c r="G10" i="4" s="1"/>
  <c r="K109" i="3"/>
  <c r="G12" i="4" l="1"/>
  <c r="G13" i="4" s="1"/>
  <c r="H12" i="4"/>
  <c r="H13" i="4" s="1"/>
  <c r="G11" i="4"/>
  <c r="I10" i="4"/>
  <c r="I12" i="4" s="1"/>
  <c r="I13" i="4" s="1"/>
  <c r="K110" i="3"/>
  <c r="K111" i="3" l="1"/>
  <c r="K130" i="3" l="1"/>
  <c r="K131" i="3" l="1"/>
  <c r="K132" i="3" l="1"/>
  <c r="K151" i="3" l="1"/>
  <c r="K152" i="3" l="1"/>
  <c r="K153" i="3" l="1"/>
  <c r="K172" i="3" l="1"/>
  <c r="K173" i="3" l="1"/>
  <c r="K174" i="3" l="1"/>
  <c r="K193" i="3" l="1"/>
  <c r="K194" i="3" l="1"/>
  <c r="K195" i="3" l="1"/>
  <c r="K214" i="3" l="1"/>
  <c r="K215" i="3" l="1"/>
  <c r="K216" i="3" l="1"/>
  <c r="K235" i="3" l="1"/>
  <c r="K236" i="3" l="1"/>
  <c r="K237" i="3" l="1"/>
  <c r="K256" i="3" l="1"/>
  <c r="K257" i="3" l="1"/>
  <c r="K258" i="3" l="1"/>
  <c r="K277" i="3" l="1"/>
  <c r="K278" i="3" l="1"/>
  <c r="K279" i="3" l="1"/>
  <c r="K298" i="3" l="1"/>
  <c r="K299" i="3" l="1"/>
  <c r="K300" i="3" l="1"/>
  <c r="K319" i="3" l="1"/>
  <c r="K320" i="3" l="1"/>
  <c r="K321" i="3" l="1"/>
  <c r="K340" i="3" l="1"/>
  <c r="K341" i="3" l="1"/>
  <c r="K342" i="3" l="1"/>
</calcChain>
</file>

<file path=xl/sharedStrings.xml><?xml version="1.0" encoding="utf-8"?>
<sst xmlns="http://schemas.openxmlformats.org/spreadsheetml/2006/main" count="4387" uniqueCount="373">
  <si>
    <t>Notes</t>
  </si>
  <si>
    <t>Marked and Total Age 3-5 escapements 2007-13</t>
  </si>
  <si>
    <t>Background</t>
  </si>
  <si>
    <t>In order to calculate escapement expansions for the calibration, need actual Chinook escapements</t>
  </si>
  <si>
    <t>in same units as FRAMBuilder CWT escapements</t>
  </si>
  <si>
    <t>Needed</t>
  </si>
  <si>
    <t>For escapement definitions, please see tab "Definitions"</t>
  </si>
  <si>
    <t>Can TRS be used when ETRS is needed? Analysis done for fishing years 2007-2013</t>
  </si>
  <si>
    <t>[SPS Forecast Conversion Factors with postseason.xlsx]by stock'!$G$1</t>
  </si>
  <si>
    <t>Calibration ID</t>
  </si>
  <si>
    <t>StockName</t>
  </si>
  <si>
    <t>Validation Value</t>
  </si>
  <si>
    <t>Validation ID</t>
  </si>
  <si>
    <t>Validation Name</t>
  </si>
  <si>
    <t>TRS/ETRS</t>
  </si>
  <si>
    <t>River Run</t>
  </si>
  <si>
    <t>Ratio</t>
  </si>
  <si>
    <t>Substitute</t>
  </si>
  <si>
    <t>NkSm FF</t>
  </si>
  <si>
    <t>M NkSm FF</t>
  </si>
  <si>
    <t>no</t>
  </si>
  <si>
    <t>we have ETRS for Rd 7</t>
  </si>
  <si>
    <t>UM NkSm FF</t>
  </si>
  <si>
    <t>NFNK Sp</t>
  </si>
  <si>
    <t>UM NF Nook Spring</t>
  </si>
  <si>
    <t>yes</t>
  </si>
  <si>
    <t>M NF Nook Spring</t>
  </si>
  <si>
    <t>SFNK Sp</t>
  </si>
  <si>
    <t>UM SF Nook Spring</t>
  </si>
  <si>
    <t>M SF Nook Spring</t>
  </si>
  <si>
    <t>Skag FF</t>
  </si>
  <si>
    <t>U Skagit FF</t>
  </si>
  <si>
    <t>M Skagit FF</t>
  </si>
  <si>
    <t>SkagFYr</t>
  </si>
  <si>
    <t>U Skagit FY</t>
  </si>
  <si>
    <t>M Skagit FY</t>
  </si>
  <si>
    <t>SkagSpY</t>
  </si>
  <si>
    <t>U Skagit Spring</t>
  </si>
  <si>
    <t>M Skagit Spring</t>
  </si>
  <si>
    <t>Snoh FF</t>
  </si>
  <si>
    <t>U Snoh FF</t>
  </si>
  <si>
    <t>M Snoh FF</t>
  </si>
  <si>
    <t>SnohFYr</t>
  </si>
  <si>
    <t>U Snoh FY</t>
  </si>
  <si>
    <t>M Snoh FY</t>
  </si>
  <si>
    <t>Stil FF</t>
  </si>
  <si>
    <t>U Stil FF</t>
  </si>
  <si>
    <t>M Stil FF</t>
  </si>
  <si>
    <t>Tula FF</t>
  </si>
  <si>
    <t>U Tul FF</t>
  </si>
  <si>
    <t>8D excl from Esc CWT</t>
  </si>
  <si>
    <t>M Tul FF</t>
  </si>
  <si>
    <t>MidPSFF</t>
  </si>
  <si>
    <t>UM Lk WA</t>
  </si>
  <si>
    <t>adjust TRS</t>
  </si>
  <si>
    <t>M Lk WA</t>
  </si>
  <si>
    <t>UM Green</t>
  </si>
  <si>
    <t>M Green</t>
  </si>
  <si>
    <t>UM Grovers</t>
  </si>
  <si>
    <t>M Grovers</t>
  </si>
  <si>
    <t>UM Gorst</t>
  </si>
  <si>
    <t>M Gorst</t>
  </si>
  <si>
    <t xml:space="preserve">UM Puy </t>
  </si>
  <si>
    <t>M Puy</t>
  </si>
  <si>
    <t>UWAc FF</t>
  </si>
  <si>
    <t>UM UWAC</t>
  </si>
  <si>
    <t>M UWAC</t>
  </si>
  <si>
    <t>SPSd FF</t>
  </si>
  <si>
    <t>UM Minter</t>
  </si>
  <si>
    <t>13A excl from Esc CWT</t>
  </si>
  <si>
    <t>M Minter</t>
  </si>
  <si>
    <t>UM Chambers</t>
  </si>
  <si>
    <t>M Chambers</t>
  </si>
  <si>
    <t>UM Nisqually</t>
  </si>
  <si>
    <t>M Nisqually</t>
  </si>
  <si>
    <t>UM Deschutes</t>
  </si>
  <si>
    <t>M Deschutes</t>
  </si>
  <si>
    <t>UM 13D-K</t>
  </si>
  <si>
    <t>M 13D-K</t>
  </si>
  <si>
    <t>SPS Fyr</t>
  </si>
  <si>
    <t>U-SPS Fyr</t>
  </si>
  <si>
    <t>M-SPS Fyr</t>
  </si>
  <si>
    <t>WhiteSp</t>
  </si>
  <si>
    <t>U-WhiteSp</t>
  </si>
  <si>
    <t>M-WhiteSp</t>
  </si>
  <si>
    <t>HdCl FF</t>
  </si>
  <si>
    <t>UM 12 B Nat</t>
  </si>
  <si>
    <t>M 12 B Nat</t>
  </si>
  <si>
    <t>UM Hoodsport F</t>
  </si>
  <si>
    <t>12H included in Esc CWT; we have ETRS for Rd 7</t>
  </si>
  <si>
    <t>M Hoodsport F</t>
  </si>
  <si>
    <t>UM Skokomish</t>
  </si>
  <si>
    <t>M Skokomish</t>
  </si>
  <si>
    <t>UM 12CD Nat</t>
  </si>
  <si>
    <t>HdCl FY</t>
  </si>
  <si>
    <t>UnMarked Hood Canal Fall Year</t>
  </si>
  <si>
    <t>Marked Hood Canal Fall Year</t>
  </si>
  <si>
    <t>SJDF FF</t>
  </si>
  <si>
    <t>U-SJDF FF</t>
  </si>
  <si>
    <t>M-SJDF FF</t>
  </si>
  <si>
    <t>WhtSpYr</t>
  </si>
  <si>
    <t>U-WhtSpYr</t>
  </si>
  <si>
    <t>M-WhtSpYr</t>
  </si>
  <si>
    <t>Hoko Rv</t>
  </si>
  <si>
    <t>U-Hoko Rv</t>
  </si>
  <si>
    <t>M-Hoko Rv</t>
  </si>
  <si>
    <t>Note: River Run definition needs to match Pete's CWT handling for adding catch to escapement in freshwater and some</t>
  </si>
  <si>
    <t xml:space="preserve">extreme terminal areas. See highlighted sections for more info. </t>
  </si>
  <si>
    <t>2007-13 BKFRAM Inputs</t>
  </si>
  <si>
    <t>Year</t>
  </si>
  <si>
    <t>FRAM StkID</t>
  </si>
  <si>
    <t>Age</t>
  </si>
  <si>
    <t>BKFRAM Value</t>
  </si>
  <si>
    <t>Source</t>
  </si>
  <si>
    <t>Comment</t>
  </si>
  <si>
    <t>Adjustment</t>
  </si>
  <si>
    <t>Calibration Input (ETRS)</t>
  </si>
  <si>
    <t>8D T</t>
  </si>
  <si>
    <t>8D NT</t>
  </si>
  <si>
    <t>ETRS</t>
  </si>
  <si>
    <t>ESC</t>
  </si>
  <si>
    <t>ETRS _M</t>
  </si>
  <si>
    <t>ETRS_UM</t>
  </si>
  <si>
    <t>ESC_M</t>
  </si>
  <si>
    <t>ESC_UM</t>
  </si>
  <si>
    <t>ETRS T</t>
  </si>
  <si>
    <t>PPN Mrkd</t>
  </si>
  <si>
    <t>ESC_T</t>
  </si>
  <si>
    <t>stsno_data_request_StSno_Holmgren_Verhey_20200825</t>
  </si>
  <si>
    <t>RR Escapement</t>
  </si>
  <si>
    <t>LU</t>
  </si>
  <si>
    <t>LU1</t>
  </si>
  <si>
    <t>LU2</t>
  </si>
  <si>
    <t>TAMM Name</t>
  </si>
  <si>
    <t>Tulalip_F_h_um</t>
  </si>
  <si>
    <t>Tulalip_F_h_m</t>
  </si>
  <si>
    <t>Area12B_tribs_nat_F_n_um</t>
  </si>
  <si>
    <t>HoodsportHat_F_h_m</t>
  </si>
  <si>
    <t>HoodsportHat_F_h_um</t>
  </si>
  <si>
    <t>HoodsportHat_Y_h_m</t>
  </si>
  <si>
    <t>HoodsportHat_Y_h_um</t>
  </si>
  <si>
    <t>SkokR_nat_n_um</t>
  </si>
  <si>
    <t>SkokR_hat_h_m</t>
  </si>
  <si>
    <t>SkokR_hat_h_um</t>
  </si>
  <si>
    <t>Area12CD_tribs_nat_n_um</t>
  </si>
  <si>
    <t>GroversCk_hat_h_m</t>
  </si>
  <si>
    <t>GroversCk_hat_h_um</t>
  </si>
  <si>
    <t>GroversCk_hat_n_m</t>
  </si>
  <si>
    <t>GroversCk_hat_n_um</t>
  </si>
  <si>
    <t>LkWa_hat_h_m</t>
  </si>
  <si>
    <t>LkWa_hat_h_um</t>
  </si>
  <si>
    <t>DuwamishGreen_hat_h_m</t>
  </si>
  <si>
    <t>DuwamishGreen_hat_h_um</t>
  </si>
  <si>
    <t>DuwamishGreen_hat_Y_h_m</t>
  </si>
  <si>
    <t>DuwamishGreen_hat_Y_h_um</t>
  </si>
  <si>
    <t>DuwamishGreen_nat_n_um</t>
  </si>
  <si>
    <t>GorstCk_hat_h_m</t>
  </si>
  <si>
    <t>GorstCk_hat_h_um</t>
  </si>
  <si>
    <t>GorstCk_hat_Y_h_m</t>
  </si>
  <si>
    <t>GorstCk_hat_Y_h_um</t>
  </si>
  <si>
    <t>PuyallupR_hat_h_m</t>
  </si>
  <si>
    <t>PuyallupR_hat_h_um</t>
  </si>
  <si>
    <t>PuyallupR_nat_n_m</t>
  </si>
  <si>
    <t>PuyallupR_nat_n_um</t>
  </si>
  <si>
    <t>PuyallupR_nat_Y_n_m</t>
  </si>
  <si>
    <t>CarrMinter_hat_h_m</t>
  </si>
  <si>
    <t>CarrMinter_hat_h_um</t>
  </si>
  <si>
    <t>CarrMinter_hat_Y_h_m</t>
  </si>
  <si>
    <t>CarrMinter_hat_Y_h_um</t>
  </si>
  <si>
    <t>ChambersCk_hat_h_m</t>
  </si>
  <si>
    <t>ChambersCk_hat_h_um</t>
  </si>
  <si>
    <t>ChambersCk_hat_Y_h_m</t>
  </si>
  <si>
    <t>ChambersCk_hat_Y_h_um</t>
  </si>
  <si>
    <t>NisquallyR_hat_h_m</t>
  </si>
  <si>
    <t>NisquallyR_hat_h_um</t>
  </si>
  <si>
    <t>NisquallyR_nat_n_m</t>
  </si>
  <si>
    <t>NisquallyR_nat_n_um</t>
  </si>
  <si>
    <t>McAllisterCk_hat_h_m</t>
  </si>
  <si>
    <t>McAllisterCk_hat_h_um</t>
  </si>
  <si>
    <t>Deschutes_hat_h_m</t>
  </si>
  <si>
    <t>Deschutes_hat_h_um</t>
  </si>
  <si>
    <t>Deschutes_hat_Y_h_m</t>
  </si>
  <si>
    <t>Deschutes_hat_Y_h_um</t>
  </si>
  <si>
    <t>Misc13D_K_Coulter_hat_h_m</t>
  </si>
  <si>
    <t>Misc13D_K_Coulter_hat_h_um</t>
  </si>
  <si>
    <t>use ETRS provided</t>
  </si>
  <si>
    <t>wait for escapement from Diego or Pete</t>
  </si>
  <si>
    <t>need to subtract 10A</t>
  </si>
  <si>
    <t>subtract 10A</t>
  </si>
  <si>
    <t>need to subtract 10E</t>
  </si>
  <si>
    <t>exclude 13A</t>
  </si>
  <si>
    <t>exclude 13+</t>
  </si>
  <si>
    <t>exclude 10E</t>
  </si>
  <si>
    <t>13C is included with esc</t>
  </si>
  <si>
    <t>ETRS provided</t>
  </si>
  <si>
    <t>hat m</t>
  </si>
  <si>
    <t>hat um</t>
  </si>
  <si>
    <t>nat</t>
  </si>
  <si>
    <t>yrl m</t>
  </si>
  <si>
    <t>yrl um</t>
  </si>
  <si>
    <t>NOR</t>
  </si>
  <si>
    <t>FF_Marked</t>
  </si>
  <si>
    <t>FF_UnMarked</t>
  </si>
  <si>
    <t>FY_Marked</t>
  </si>
  <si>
    <t>FY_UnMarked</t>
  </si>
  <si>
    <t>Return_Year</t>
  </si>
  <si>
    <t>Age-3</t>
  </si>
  <si>
    <t>Age-4</t>
  </si>
  <si>
    <t>Age-5</t>
  </si>
  <si>
    <t>Source:'[Green River FRAM.xlsx]Sheet1'!$B$149</t>
  </si>
  <si>
    <t>Run to river after subtracting 10A net and sport (zero out catch in spreadsheeet)</t>
  </si>
  <si>
    <t>2007-27-5-DuwamishGreen_hat_Y_h_um</t>
  </si>
  <si>
    <t>"Green" tab</t>
  </si>
  <si>
    <t>StockID</t>
  </si>
  <si>
    <t>OR Tule</t>
  </si>
  <si>
    <t>WA Tule</t>
  </si>
  <si>
    <t>LCRWild</t>
  </si>
  <si>
    <t>BPHTule</t>
  </si>
  <si>
    <t>UpCR Su</t>
  </si>
  <si>
    <t>UpCR Br</t>
  </si>
  <si>
    <t>Cowl Sp</t>
  </si>
  <si>
    <t>Will Sp</t>
  </si>
  <si>
    <t>Snake F</t>
  </si>
  <si>
    <t>OR No F</t>
  </si>
  <si>
    <t>WCVI Tl</t>
  </si>
  <si>
    <t>FrasRLt</t>
  </si>
  <si>
    <t>FrasREr</t>
  </si>
  <si>
    <t>LwGeo S</t>
  </si>
  <si>
    <t>LColNat</t>
  </si>
  <si>
    <t>CentVal</t>
  </si>
  <si>
    <t>WA NCst</t>
  </si>
  <si>
    <t>Willapa</t>
  </si>
  <si>
    <t>Mid OR Coast</t>
  </si>
  <si>
    <t>Total ETRS</t>
  </si>
  <si>
    <t>Mrkd ETRS</t>
  </si>
  <si>
    <t>From [Nooksack Samish FRAM update all files_7.18.16.xlsx]</t>
  </si>
  <si>
    <t>2007-13 average</t>
  </si>
  <si>
    <t>Stock</t>
  </si>
  <si>
    <t>12B UM</t>
  </si>
  <si>
    <t>Hoodsport F UM</t>
  </si>
  <si>
    <t>Hoodsport F M</t>
  </si>
  <si>
    <t>Hoodsport Y UM</t>
  </si>
  <si>
    <t>Hoodsport Y M</t>
  </si>
  <si>
    <t>Skokomish Hat UM</t>
  </si>
  <si>
    <t>Skokomish Hat M</t>
  </si>
  <si>
    <t>12CD UM</t>
  </si>
  <si>
    <t>Skokomish Nat UM</t>
  </si>
  <si>
    <t>Source:</t>
  </si>
  <si>
    <t>old</t>
  </si>
  <si>
    <t>8D Sport (validation runs)</t>
  </si>
  <si>
    <t>Adult age3-5 esc</t>
  </si>
  <si>
    <t>MR</t>
  </si>
  <si>
    <t xml:space="preserve">M </t>
  </si>
  <si>
    <t>UM</t>
  </si>
  <si>
    <t>Total</t>
  </si>
  <si>
    <t>escapement to hatchery, no catch</t>
  </si>
  <si>
    <t>M</t>
  </si>
  <si>
    <t>mps_MPS data request</t>
  </si>
  <si>
    <t>Including 10</t>
  </si>
  <si>
    <t>w/o 10E</t>
  </si>
  <si>
    <t>AGE 3</t>
  </si>
  <si>
    <t>AGE 4</t>
  </si>
  <si>
    <t>AGE 5</t>
  </si>
  <si>
    <t>Gorst Total</t>
  </si>
  <si>
    <t>TOTAL</t>
  </si>
  <si>
    <t>Gorst Fingerling</t>
  </si>
  <si>
    <t>Gorst Yearling</t>
  </si>
  <si>
    <t>[South Sound Compilation.xlsx]TRS Data_for BKFRAM'!$A$21</t>
  </si>
  <si>
    <t>previous base period ETRS</t>
  </si>
  <si>
    <t>previous base period escapement</t>
  </si>
  <si>
    <t>sps_Chinook_data_request_SPS_GMedits</t>
  </si>
  <si>
    <t>Minter Fingerling</t>
  </si>
  <si>
    <t>Minter Yearling</t>
  </si>
  <si>
    <t xml:space="preserve">numbers are identical, re-use escapements from previous rounds </t>
  </si>
  <si>
    <t>Tot</t>
  </si>
  <si>
    <t>13A catch from FT</t>
  </si>
  <si>
    <t>Fing ETRS</t>
  </si>
  <si>
    <t>Yearling ETRS</t>
  </si>
  <si>
    <t>ok to use data from previous round, very similar to new data</t>
  </si>
  <si>
    <t>Esc</t>
  </si>
  <si>
    <t>0+</t>
  </si>
  <si>
    <t>[South Sound Compilation_10.10.2018.xlsx]ETRS Data_for BP Escapements'!$BL$60</t>
  </si>
  <si>
    <t>[South Sound Compilation_10.10.2018.xlsx]ETRS Data_for BP Escapements'!$BF$43</t>
  </si>
  <si>
    <t>Coulter Fingerling</t>
  </si>
  <si>
    <t>Coulter Yearling</t>
  </si>
  <si>
    <t>[South Sound Compilation_10.10.2018.xlsx]ETRS Data_for BP Escapements'!$BG$60</t>
  </si>
  <si>
    <t>no adjustment needed</t>
  </si>
  <si>
    <t>Deschutes Fingerling</t>
  </si>
  <si>
    <t>Deschutes Yearling</t>
  </si>
  <si>
    <t>[South Sound Compilation_10.10.2018.xlsx]TRS Data_for BKFRAM'!$BM$83</t>
  </si>
  <si>
    <t>Run Reconstruction</t>
  </si>
  <si>
    <t>[PS CK RR Model + FW Sport Feb 3 _ 2020.xlsm]RR'!$A$40</t>
  </si>
  <si>
    <t>[South Sound Compilation_10.10.2018.xlsx]ETRS Data_for BP Escapements'!$BU$96</t>
  </si>
  <si>
    <t>use old values because close match to run reconstruction escapements</t>
  </si>
  <si>
    <t>[PS CK RR Model + FW Sport Feb 3 _ 2020.xlsm]RR'!$A$44</t>
  </si>
  <si>
    <t>[HoodCanalValidationRunInputs_GR-September22-2020 ahb.xlsx]forDAN'!$A$1</t>
  </si>
  <si>
    <t>CedarR_nat_n_um</t>
  </si>
  <si>
    <t>SammamBearCottageIssaq_nat_n_um</t>
  </si>
  <si>
    <t>(blank)</t>
  </si>
  <si>
    <t>1 Total</t>
  </si>
  <si>
    <t>2 Total</t>
  </si>
  <si>
    <t>3 Total</t>
  </si>
  <si>
    <t>4 Total</t>
  </si>
  <si>
    <t>5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</si>
  <si>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</si>
  <si>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</si>
  <si>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</si>
  <si>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</si>
  <si>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</si>
  <si>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</si>
  <si>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</si>
  <si>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</si>
  <si>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</si>
  <si>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</si>
  <si>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17 Total</t>
  </si>
  <si>
    <t>18 Total</t>
  </si>
  <si>
    <t>19 Total</t>
  </si>
  <si>
    <t>20 Total</t>
  </si>
  <si>
    <t>21 Total</t>
  </si>
  <si>
    <t>22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</si>
  <si>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</si>
  <si>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</si>
  <si>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</si>
  <si>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</si>
  <si>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</si>
  <si>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</si>
  <si>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</si>
  <si>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</si>
  <si>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</si>
  <si>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</si>
  <si>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</si>
  <si>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</si>
  <si>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</si>
  <si>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</si>
  <si>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</si>
  <si>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Sum of Calibration Input (ETRS)</t>
  </si>
  <si>
    <t>Calibration Stock</t>
  </si>
  <si>
    <t>Mark Status</t>
  </si>
  <si>
    <t>Average</t>
  </si>
  <si>
    <t>6 Total</t>
  </si>
  <si>
    <t>23 Total</t>
  </si>
  <si>
    <t>24 Total</t>
  </si>
  <si>
    <t>Unit</t>
  </si>
  <si>
    <t>run size w/o 12/12B/12C/12D,12A,9A</t>
  </si>
  <si>
    <t>NK Sp Nat</t>
  </si>
  <si>
    <t>NK Sp Hat</t>
  </si>
  <si>
    <t>Stk ID</t>
  </si>
  <si>
    <t xml:space="preserve">TAMM Name </t>
  </si>
  <si>
    <t>TAMM Name Final</t>
  </si>
  <si>
    <t>red values likely mean that I will have to rename stocks in Valid TRS tab</t>
  </si>
  <si>
    <t>blank</t>
  </si>
  <si>
    <t>LU Flag</t>
  </si>
  <si>
    <t>stocks that are not aggregated; i.e., one to one relationship between TAMM and FRAM or that do not have a need for adjustments on subunits should be flagged as 1</t>
  </si>
  <si>
    <t>these flags will be used to determine whether a lookup match should occur on the fine stock value or the FRAM stock value</t>
  </si>
  <si>
    <t>Flag</t>
  </si>
  <si>
    <t>U-UWAc FF</t>
  </si>
  <si>
    <t>M-UWAc FF</t>
  </si>
  <si>
    <t>[valid_2020_draft_stock_bkfram.xlsx]valid2020_stock!</t>
  </si>
  <si>
    <t>(blank) Total</t>
  </si>
  <si>
    <t>Escapement</t>
  </si>
  <si>
    <t>[valid_2020_draft_stock_bkfram 09252020.xlsx]Sheet1</t>
  </si>
  <si>
    <t>[valid_2020_draft_stock_bkfram 09252020.xlsx]Sheet2</t>
  </si>
  <si>
    <t>[valid_2020_draft_stock_bkfram 09252020.xlsx]Sheet3</t>
  </si>
  <si>
    <t>[valid_2020_draft_stock_bkfram 09252020.xlsx]Sheet4</t>
  </si>
  <si>
    <t>[valid_2020_draft_stock_bkfram 09252020.xlsx]Sheet5</t>
  </si>
  <si>
    <t>[valid_2020_draft_stock_bkfram 09252020.xlsx]Sheet6</t>
  </si>
  <si>
    <t>[valid_2020_draft_stock_bkfram 09252020.xlsx]Sheet7</t>
  </si>
  <si>
    <t>[valid_2020_draft_stock_bkfram 09252020.xlsx]Sheet8</t>
  </si>
  <si>
    <t>see "valid TRS" tab</t>
  </si>
  <si>
    <t>looks like UCR Br and Snake are apportioned differently</t>
  </si>
  <si>
    <t>2010-13 Avg</t>
  </si>
  <si>
    <t>1992-2014_TulalipHatchery_TRS_ETRS_AgeComposition_10.29.2020</t>
  </si>
  <si>
    <t>old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</si>
</sst>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Modern Love Grunge"/>
      <family val="5"/>
    </font>
    <font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Times New Roman"/>
      <family val="1"/>
    </font>
    <font>
      <b/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18" fillId="0" borderId="0"/>
    <xf numFmtId="0" fontId="8" fillId="0" borderId="0"/>
  </cellStyleXfs>
  <cellXfs count="181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quotePrefix="1" applyFont="1"/>
    <xf numFmtId="0" fontId="9" fillId="2" borderId="1" xfId="2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9" fillId="4" borderId="5" xfId="2" applyFont="1" applyFill="1" applyBorder="1" applyAlignment="1">
      <alignment horizontal="right"/>
    </xf>
    <xf numFmtId="0" fontId="9" fillId="4" borderId="6" xfId="2" applyFont="1" applyFill="1" applyBorder="1"/>
    <xf numFmtId="0" fontId="9" fillId="4" borderId="6" xfId="2" applyFont="1" applyFill="1" applyBorder="1" applyAlignment="1">
      <alignment horizontal="right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7" xfId="0" applyFill="1" applyBorder="1"/>
    <xf numFmtId="0" fontId="9" fillId="4" borderId="8" xfId="2" applyFont="1" applyFill="1" applyBorder="1" applyAlignment="1">
      <alignment horizontal="right"/>
    </xf>
    <xf numFmtId="0" fontId="9" fillId="4" borderId="9" xfId="2" applyFont="1" applyFill="1" applyBorder="1"/>
    <xf numFmtId="0" fontId="9" fillId="4" borderId="9" xfId="2" applyFont="1" applyFill="1" applyBorder="1" applyAlignment="1">
      <alignment horizontal="right"/>
    </xf>
    <xf numFmtId="0" fontId="0" fillId="4" borderId="10" xfId="0" applyFill="1" applyBorder="1"/>
    <xf numFmtId="1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0" fillId="4" borderId="11" xfId="0" applyFill="1" applyBorder="1"/>
    <xf numFmtId="0" fontId="9" fillId="0" borderId="12" xfId="2" applyFont="1" applyBorder="1" applyAlignment="1">
      <alignment horizontal="right"/>
    </xf>
    <xf numFmtId="0" fontId="9" fillId="0" borderId="13" xfId="2" applyFont="1" applyBorder="1"/>
    <xf numFmtId="0" fontId="9" fillId="0" borderId="13" xfId="2" applyFont="1" applyBorder="1" applyAlignment="1">
      <alignment horizontal="right"/>
    </xf>
    <xf numFmtId="0" fontId="0" fillId="0" borderId="14" xfId="0" applyBorder="1"/>
    <xf numFmtId="1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/>
    <xf numFmtId="0" fontId="9" fillId="0" borderId="16" xfId="2" applyFont="1" applyBorder="1" applyAlignment="1">
      <alignment horizontal="right"/>
    </xf>
    <xf numFmtId="0" fontId="9" fillId="0" borderId="17" xfId="2" applyFont="1" applyBorder="1"/>
    <xf numFmtId="0" fontId="9" fillId="0" borderId="17" xfId="2" applyFont="1" applyBorder="1" applyAlignment="1">
      <alignment horizontal="righ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/>
    <xf numFmtId="0" fontId="9" fillId="0" borderId="8" xfId="2" applyFont="1" applyBorder="1" applyAlignment="1">
      <alignment horizontal="right"/>
    </xf>
    <xf numFmtId="0" fontId="9" fillId="0" borderId="9" xfId="2" applyFont="1" applyBorder="1"/>
    <xf numFmtId="0" fontId="9" fillId="0" borderId="9" xfId="2" applyFont="1" applyBorder="1" applyAlignment="1">
      <alignment horizontal="right"/>
    </xf>
    <xf numFmtId="0" fontId="0" fillId="0" borderId="10" xfId="0" applyBorder="1"/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9" fillId="0" borderId="18" xfId="2" applyFont="1" applyBorder="1" applyAlignment="1">
      <alignment horizontal="right"/>
    </xf>
    <xf numFmtId="0" fontId="9" fillId="0" borderId="19" xfId="2" applyFont="1" applyBorder="1"/>
    <xf numFmtId="0" fontId="9" fillId="0" borderId="19" xfId="2" applyFont="1" applyBorder="1" applyAlignment="1">
      <alignment horizontal="right"/>
    </xf>
    <xf numFmtId="0" fontId="9" fillId="0" borderId="5" xfId="2" applyFont="1" applyBorder="1" applyAlignment="1">
      <alignment horizontal="right"/>
    </xf>
    <xf numFmtId="0" fontId="9" fillId="0" borderId="6" xfId="2" applyFont="1" applyBorder="1"/>
    <xf numFmtId="0" fontId="9" fillId="0" borderId="6" xfId="2" applyFont="1" applyBorder="1" applyAlignment="1">
      <alignment horizontal="right"/>
    </xf>
    <xf numFmtId="0" fontId="9" fillId="0" borderId="20" xfId="2" applyFont="1" applyBorder="1" applyAlignment="1">
      <alignment horizontal="right"/>
    </xf>
    <xf numFmtId="0" fontId="9" fillId="0" borderId="21" xfId="2" applyFont="1" applyBorder="1"/>
    <xf numFmtId="0" fontId="9" fillId="0" borderId="21" xfId="2" applyFont="1" applyBorder="1" applyAlignment="1">
      <alignment horizontal="right"/>
    </xf>
    <xf numFmtId="0" fontId="0" fillId="5" borderId="0" xfId="0" applyFill="1"/>
    <xf numFmtId="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7" xfId="0" applyFill="1" applyBorder="1"/>
    <xf numFmtId="0" fontId="9" fillId="4" borderId="16" xfId="2" applyFont="1" applyFill="1" applyBorder="1" applyAlignment="1">
      <alignment horizontal="right"/>
    </xf>
    <xf numFmtId="0" fontId="9" fillId="4" borderId="17" xfId="2" applyFont="1" applyFill="1" applyBorder="1"/>
    <xf numFmtId="0" fontId="9" fillId="4" borderId="17" xfId="2" applyFont="1" applyFill="1" applyBorder="1" applyAlignment="1">
      <alignment horizontal="right"/>
    </xf>
    <xf numFmtId="0" fontId="9" fillId="4" borderId="12" xfId="2" applyFont="1" applyFill="1" applyBorder="1" applyAlignment="1">
      <alignment horizontal="right"/>
    </xf>
    <xf numFmtId="0" fontId="9" fillId="4" borderId="13" xfId="2" applyFont="1" applyFill="1" applyBorder="1"/>
    <xf numFmtId="0" fontId="9" fillId="4" borderId="13" xfId="2" applyFont="1" applyFill="1" applyBorder="1" applyAlignment="1">
      <alignment horizontal="right"/>
    </xf>
    <xf numFmtId="0" fontId="0" fillId="4" borderId="14" xfId="0" applyFill="1" applyBorder="1"/>
    <xf numFmtId="1" fontId="0" fillId="4" borderId="14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0" fontId="0" fillId="4" borderId="15" xfId="0" applyFill="1" applyBorder="1"/>
    <xf numFmtId="0" fontId="9" fillId="0" borderId="22" xfId="2" applyFont="1" applyBorder="1" applyAlignment="1">
      <alignment horizontal="right"/>
    </xf>
    <xf numFmtId="0" fontId="9" fillId="0" borderId="23" xfId="2" applyFont="1" applyBorder="1"/>
    <xf numFmtId="0" fontId="9" fillId="0" borderId="23" xfId="2" applyFont="1" applyBorder="1" applyAlignment="1">
      <alignment horizontal="right"/>
    </xf>
    <xf numFmtId="0" fontId="9" fillId="6" borderId="17" xfId="2" applyFont="1" applyFill="1" applyBorder="1"/>
    <xf numFmtId="1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7" xfId="0" applyFill="1" applyBorder="1"/>
    <xf numFmtId="0" fontId="9" fillId="6" borderId="9" xfId="2" applyFont="1" applyFill="1" applyBorder="1"/>
    <xf numFmtId="1" fontId="0" fillId="6" borderId="10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6" borderId="11" xfId="0" applyFill="1" applyBorder="1"/>
    <xf numFmtId="0" fontId="9" fillId="6" borderId="13" xfId="2" applyFont="1" applyFill="1" applyBorder="1"/>
    <xf numFmtId="1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0" fillId="6" borderId="15" xfId="0" applyFill="1" applyBorder="1"/>
    <xf numFmtId="0" fontId="9" fillId="6" borderId="19" xfId="2" applyFont="1" applyFill="1" applyBorder="1"/>
    <xf numFmtId="0" fontId="0" fillId="0" borderId="10" xfId="0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4" fillId="0" borderId="0" xfId="0" applyFont="1" applyAlignment="1">
      <alignment wrapText="1"/>
    </xf>
    <xf numFmtId="0" fontId="12" fillId="7" borderId="0" xfId="0" applyFont="1" applyFill="1"/>
    <xf numFmtId="0" fontId="0" fillId="6" borderId="0" xfId="0" applyFill="1"/>
    <xf numFmtId="0" fontId="0" fillId="0" borderId="24" xfId="0" applyBorder="1"/>
    <xf numFmtId="0" fontId="0" fillId="6" borderId="24" xfId="0" applyFill="1" applyBorder="1"/>
    <xf numFmtId="0" fontId="0" fillId="0" borderId="25" xfId="0" applyBorder="1"/>
    <xf numFmtId="164" fontId="12" fillId="7" borderId="25" xfId="1" applyNumberFormat="1" applyFont="1" applyFill="1" applyBorder="1"/>
    <xf numFmtId="2" fontId="0" fillId="6" borderId="0" xfId="0" applyNumberFormat="1" applyFill="1"/>
    <xf numFmtId="1" fontId="0" fillId="6" borderId="0" xfId="0" applyNumberFormat="1" applyFill="1"/>
    <xf numFmtId="1" fontId="4" fillId="6" borderId="0" xfId="0" applyNumberFormat="1" applyFont="1" applyFill="1"/>
    <xf numFmtId="0" fontId="4" fillId="0" borderId="24" xfId="0" applyFont="1" applyBorder="1"/>
    <xf numFmtId="0" fontId="13" fillId="7" borderId="24" xfId="0" applyFont="1" applyFill="1" applyBorder="1"/>
    <xf numFmtId="0" fontId="0" fillId="8" borderId="0" xfId="0" applyFill="1"/>
    <xf numFmtId="0" fontId="4" fillId="8" borderId="0" xfId="0" applyFont="1" applyFill="1"/>
    <xf numFmtId="0" fontId="0" fillId="0" borderId="26" xfId="0" applyBorder="1"/>
    <xf numFmtId="0" fontId="14" fillId="0" borderId="26" xfId="0" applyFont="1" applyBorder="1"/>
    <xf numFmtId="0" fontId="0" fillId="9" borderId="0" xfId="0" applyFill="1"/>
    <xf numFmtId="0" fontId="1" fillId="0" borderId="0" xfId="0" applyFont="1"/>
    <xf numFmtId="165" fontId="0" fillId="0" borderId="0" xfId="0" applyNumberFormat="1"/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9" fillId="5" borderId="13" xfId="2" applyFont="1" applyFill="1" applyBorder="1"/>
    <xf numFmtId="0" fontId="9" fillId="5" borderId="13" xfId="2" applyFont="1" applyFill="1" applyBorder="1" applyAlignment="1">
      <alignment horizontal="right"/>
    </xf>
    <xf numFmtId="0" fontId="0" fillId="5" borderId="14" xfId="0" applyFill="1" applyBorder="1"/>
    <xf numFmtId="1" fontId="0" fillId="5" borderId="14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0" fontId="0" fillId="5" borderId="15" xfId="0" applyFill="1" applyBorder="1"/>
    <xf numFmtId="0" fontId="9" fillId="5" borderId="21" xfId="2" applyFont="1" applyFill="1" applyBorder="1"/>
    <xf numFmtId="0" fontId="9" fillId="5" borderId="21" xfId="2" applyFont="1" applyFill="1" applyBorder="1" applyAlignment="1">
      <alignment horizontal="right"/>
    </xf>
    <xf numFmtId="0" fontId="9" fillId="5" borderId="19" xfId="2" applyFont="1" applyFill="1" applyBorder="1"/>
    <xf numFmtId="0" fontId="15" fillId="0" borderId="0" xfId="0" applyFont="1"/>
    <xf numFmtId="1" fontId="15" fillId="4" borderId="27" xfId="0" applyNumberFormat="1" applyFont="1" applyFill="1" applyBorder="1"/>
    <xf numFmtId="1" fontId="15" fillId="4" borderId="0" xfId="0" applyNumberFormat="1" applyFont="1" applyFill="1"/>
    <xf numFmtId="1" fontId="15" fillId="4" borderId="28" xfId="0" applyNumberFormat="1" applyFont="1" applyFill="1" applyBorder="1"/>
    <xf numFmtId="1" fontId="15" fillId="0" borderId="27" xfId="0" applyNumberFormat="1" applyFont="1" applyBorder="1"/>
    <xf numFmtId="1" fontId="15" fillId="0" borderId="0" xfId="0" applyNumberFormat="1" applyFont="1"/>
    <xf numFmtId="1" fontId="15" fillId="0" borderId="28" xfId="0" applyNumberFormat="1" applyFont="1" applyBorder="1"/>
    <xf numFmtId="0" fontId="3" fillId="0" borderId="0" xfId="0" quotePrefix="1" applyFont="1"/>
    <xf numFmtId="166" fontId="0" fillId="0" borderId="0" xfId="0" applyNumberFormat="1"/>
    <xf numFmtId="0" fontId="0" fillId="4" borderId="0" xfId="0" quotePrefix="1" applyFill="1"/>
    <xf numFmtId="9" fontId="0" fillId="4" borderId="0" xfId="1" applyFont="1" applyFill="1"/>
    <xf numFmtId="164" fontId="0" fillId="10" borderId="0" xfId="0" applyNumberFormat="1" applyFill="1"/>
    <xf numFmtId="9" fontId="0" fillId="10" borderId="0" xfId="1" applyFont="1" applyFill="1"/>
    <xf numFmtId="2" fontId="0" fillId="4" borderId="0" xfId="0" applyNumberFormat="1" applyFill="1"/>
    <xf numFmtId="1" fontId="0" fillId="0" borderId="0" xfId="0" applyNumberFormat="1"/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3" fontId="4" fillId="0" borderId="0" xfId="0" applyNumberFormat="1" applyFont="1"/>
    <xf numFmtId="3" fontId="0" fillId="0" borderId="0" xfId="0" applyNumberFormat="1"/>
    <xf numFmtId="0" fontId="2" fillId="12" borderId="29" xfId="0" applyFont="1" applyFill="1" applyBorder="1"/>
    <xf numFmtId="3" fontId="4" fillId="0" borderId="30" xfId="0" applyNumberFormat="1" applyFont="1" applyBorder="1"/>
    <xf numFmtId="3" fontId="0" fillId="0" borderId="30" xfId="0" applyNumberFormat="1" applyBorder="1"/>
    <xf numFmtId="3" fontId="0" fillId="0" borderId="0" xfId="0" quotePrefix="1" applyNumberFormat="1"/>
    <xf numFmtId="3" fontId="0" fillId="10" borderId="0" xfId="0" applyNumberFormat="1" applyFill="1"/>
    <xf numFmtId="0" fontId="0" fillId="4" borderId="26" xfId="0" applyFill="1" applyBorder="1"/>
    <xf numFmtId="1" fontId="4" fillId="0" borderId="0" xfId="0" applyNumberFormat="1" applyFont="1"/>
    <xf numFmtId="3" fontId="0" fillId="10" borderId="10" xfId="0" applyNumberFormat="1" applyFill="1" applyBorder="1"/>
    <xf numFmtId="3" fontId="0" fillId="0" borderId="10" xfId="0" applyNumberFormat="1" applyBorder="1"/>
    <xf numFmtId="3" fontId="0" fillId="0" borderId="31" xfId="0" applyNumberFormat="1" applyBorder="1"/>
    <xf numFmtId="1" fontId="4" fillId="13" borderId="0" xfId="0" applyNumberFormat="1" applyFont="1" applyFill="1"/>
    <xf numFmtId="2" fontId="0" fillId="6" borderId="0" xfId="0" quotePrefix="1" applyNumberFormat="1" applyFill="1"/>
    <xf numFmtId="0" fontId="16" fillId="11" borderId="10" xfId="0" applyFont="1" applyFill="1" applyBorder="1" applyAlignment="1">
      <alignment horizontal="center"/>
    </xf>
    <xf numFmtId="0" fontId="16" fillId="11" borderId="11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/>
    </xf>
    <xf numFmtId="3" fontId="4" fillId="0" borderId="14" xfId="0" applyNumberFormat="1" applyFont="1" applyBorder="1"/>
    <xf numFmtId="3" fontId="4" fillId="0" borderId="26" xfId="0" applyNumberFormat="1" applyFont="1" applyBorder="1"/>
    <xf numFmtId="3" fontId="0" fillId="0" borderId="26" xfId="0" applyNumberFormat="1" applyBorder="1"/>
    <xf numFmtId="3" fontId="0" fillId="0" borderId="32" xfId="0" applyNumberFormat="1" applyBorder="1"/>
    <xf numFmtId="49" fontId="0" fillId="0" borderId="0" xfId="0" quotePrefix="1" applyNumberFormat="1"/>
    <xf numFmtId="4" fontId="0" fillId="0" borderId="0" xfId="0" applyNumberFormat="1"/>
    <xf numFmtId="0" fontId="4" fillId="14" borderId="0" xfId="0" applyFont="1" applyFill="1" applyAlignment="1">
      <alignment wrapText="1"/>
    </xf>
    <xf numFmtId="0" fontId="0" fillId="0" borderId="0" xfId="0" pivotButton="1"/>
    <xf numFmtId="0" fontId="2" fillId="15" borderId="0" xfId="0" applyFont="1" applyFill="1"/>
    <xf numFmtId="0" fontId="0" fillId="16" borderId="0" xfId="0" applyFill="1"/>
    <xf numFmtId="1" fontId="3" fillId="0" borderId="0" xfId="0" applyNumberFormat="1" applyFont="1"/>
    <xf numFmtId="0" fontId="4" fillId="17" borderId="0" xfId="0" applyFont="1" applyFill="1"/>
    <xf numFmtId="0" fontId="0" fillId="17" borderId="0" xfId="0" applyFill="1"/>
    <xf numFmtId="0" fontId="3" fillId="17" borderId="0" xfId="0" applyFont="1" applyFill="1"/>
    <xf numFmtId="0" fontId="17" fillId="0" borderId="0" xfId="0" applyFont="1"/>
    <xf numFmtId="0" fontId="19" fillId="18" borderId="33" xfId="3" applyFont="1" applyFill="1" applyBorder="1" applyAlignment="1">
      <alignment horizontal="center"/>
    </xf>
    <xf numFmtId="0" fontId="19" fillId="0" borderId="17" xfId="3" applyFont="1" applyBorder="1" applyAlignment="1">
      <alignment horizontal="right" wrapText="1"/>
    </xf>
    <xf numFmtId="0" fontId="0" fillId="19" borderId="0" xfId="0" applyFill="1"/>
    <xf numFmtId="1" fontId="0" fillId="19" borderId="0" xfId="0" applyNumberFormat="1" applyFill="1"/>
    <xf numFmtId="166" fontId="0" fillId="19" borderId="0" xfId="0" applyNumberFormat="1" applyFill="1"/>
    <xf numFmtId="1" fontId="0" fillId="20" borderId="0" xfId="0" applyNumberFormat="1" applyFill="1"/>
    <xf numFmtId="0" fontId="0" fillId="0" borderId="0" xfId="0" quotePrefix="1"/>
    <xf numFmtId="0" fontId="9" fillId="18" borderId="33" xfId="4" applyFont="1" applyFill="1" applyBorder="1" applyAlignment="1">
      <alignment horizontal="center"/>
    </xf>
    <xf numFmtId="0" fontId="9" fillId="0" borderId="17" xfId="4" applyFont="1" applyBorder="1" applyAlignment="1">
      <alignment horizontal="right" wrapText="1"/>
    </xf>
  </cellXfs>
  <cellStyles count="5">
    <cellStyle name="Normal" xfId="0" builtinId="0"/>
    <cellStyle name="Normal_CalibrationInput" xfId="3" xr:uid="{1F819E18-3334-415E-BE53-3F4DA96F6184}"/>
    <cellStyle name="Normal_CalibrationInput_1" xfId="4" xr:uid="{FE86DDBB-D1E4-4460-832B-2D94D035E406}"/>
    <cellStyle name="Normal_Sheet1" xfId="2" xr:uid="{1EA779C4-DEA8-4944-A5A9-598F9CDABF5D}"/>
    <cellStyle name="Percent" xfId="1" builtinId="5"/>
  </cellStyles>
  <dxfs count="1"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id_2020_draft_stock_bkfram%200925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mpare"/>
      <sheetName val="valid2020_stock"/>
      <sheetName val="valid2020_bkfram"/>
      <sheetName val="Differences"/>
    </sheetNames>
    <sheetDataSet>
      <sheetData sheetId="0"/>
      <sheetData sheetId="1"/>
      <sheetData sheetId="2">
        <row r="2">
          <cell r="A2" t="str">
            <v>1988-1-3-</v>
          </cell>
          <cell r="B2" t="str">
            <v>NookSam</v>
          </cell>
          <cell r="C2" t="str">
            <v>UnMarked Nooksack/Samish Fall</v>
          </cell>
          <cell r="D2" t="str">
            <v>U-NkSm FF</v>
          </cell>
          <cell r="E2">
            <v>1</v>
          </cell>
          <cell r="F2">
            <v>2</v>
          </cell>
          <cell r="G2">
            <v>1</v>
          </cell>
          <cell r="H2" t="str">
            <v>TRS; includes 7B-D</v>
          </cell>
          <cell r="I2">
            <v>1988</v>
          </cell>
          <cell r="J2" t="str">
            <v>UM</v>
          </cell>
          <cell r="L2">
            <v>3</v>
          </cell>
          <cell r="M2">
            <v>27585.410892373759</v>
          </cell>
        </row>
        <row r="3">
          <cell r="A3" t="str">
            <v>1988-1-4-</v>
          </cell>
          <cell r="B3" t="str">
            <v>NookSam</v>
          </cell>
          <cell r="C3" t="str">
            <v>UnMarked Nooksack/Samish Fall</v>
          </cell>
          <cell r="D3" t="str">
            <v>U-NkSm FF</v>
          </cell>
          <cell r="E3">
            <v>1</v>
          </cell>
          <cell r="F3">
            <v>2</v>
          </cell>
          <cell r="G3">
            <v>1</v>
          </cell>
          <cell r="H3" t="str">
            <v>TRS; includes 7B-D</v>
          </cell>
          <cell r="I3">
            <v>1988</v>
          </cell>
          <cell r="J3" t="str">
            <v>UM</v>
          </cell>
          <cell r="L3">
            <v>4</v>
          </cell>
          <cell r="M3">
            <v>14725.426672228819</v>
          </cell>
        </row>
        <row r="4">
          <cell r="A4" t="str">
            <v>1988-1-5-</v>
          </cell>
          <cell r="B4" t="str">
            <v>NookSam</v>
          </cell>
          <cell r="C4" t="str">
            <v>UnMarked Nooksack/Samish Fall</v>
          </cell>
          <cell r="D4" t="str">
            <v>U-NkSm FF</v>
          </cell>
          <cell r="E4">
            <v>1</v>
          </cell>
          <cell r="F4">
            <v>2</v>
          </cell>
          <cell r="G4">
            <v>1</v>
          </cell>
          <cell r="H4" t="str">
            <v>TRS; includes 7B-D</v>
          </cell>
          <cell r="I4">
            <v>1988</v>
          </cell>
          <cell r="J4" t="str">
            <v>UM</v>
          </cell>
          <cell r="L4">
            <v>5</v>
          </cell>
          <cell r="M4">
            <v>798.55361676131997</v>
          </cell>
        </row>
        <row r="5">
          <cell r="A5" t="str">
            <v>1988-2-3-</v>
          </cell>
          <cell r="B5" t="str">
            <v>NookSam</v>
          </cell>
          <cell r="C5" t="str">
            <v>Marked Nooksack/Samish Fall</v>
          </cell>
          <cell r="D5" t="str">
            <v>M-NkSm FF</v>
          </cell>
          <cell r="E5">
            <v>2</v>
          </cell>
          <cell r="F5">
            <v>3</v>
          </cell>
          <cell r="G5">
            <v>1</v>
          </cell>
          <cell r="H5" t="str">
            <v>TRS; includes 7B-D</v>
          </cell>
          <cell r="I5">
            <v>1988</v>
          </cell>
          <cell r="J5" t="str">
            <v>M</v>
          </cell>
          <cell r="L5">
            <v>3</v>
          </cell>
          <cell r="M5">
            <v>1122.1317608182389</v>
          </cell>
        </row>
        <row r="6">
          <cell r="A6" t="str">
            <v>1988-2-4-</v>
          </cell>
          <cell r="B6" t="str">
            <v>NookSam</v>
          </cell>
          <cell r="C6" t="str">
            <v>Marked Nooksack/Samish Fall</v>
          </cell>
          <cell r="D6" t="str">
            <v>M-NkSm FF</v>
          </cell>
          <cell r="E6">
            <v>2</v>
          </cell>
          <cell r="F6">
            <v>3</v>
          </cell>
          <cell r="G6">
            <v>1</v>
          </cell>
          <cell r="H6" t="str">
            <v>TRS; includes 7B-D</v>
          </cell>
          <cell r="I6">
            <v>1988</v>
          </cell>
          <cell r="J6" t="str">
            <v>M</v>
          </cell>
          <cell r="L6">
            <v>4</v>
          </cell>
          <cell r="M6">
            <v>39.865906563175663</v>
          </cell>
        </row>
        <row r="7">
          <cell r="A7" t="str">
            <v>1988-2-5-</v>
          </cell>
          <cell r="B7" t="str">
            <v>NookSam</v>
          </cell>
          <cell r="C7" t="str">
            <v>Marked Nooksack/Samish Fall</v>
          </cell>
          <cell r="D7" t="str">
            <v>M-NkSm FF</v>
          </cell>
          <cell r="E7">
            <v>2</v>
          </cell>
          <cell r="F7">
            <v>3</v>
          </cell>
          <cell r="G7">
            <v>1</v>
          </cell>
          <cell r="H7" t="str">
            <v>TRS; includes 7B-D</v>
          </cell>
          <cell r="I7">
            <v>1988</v>
          </cell>
          <cell r="J7" t="str">
            <v>M</v>
          </cell>
          <cell r="L7">
            <v>5</v>
          </cell>
          <cell r="M7">
            <v>2.0013875106799999</v>
          </cell>
        </row>
        <row r="8">
          <cell r="A8" t="str">
            <v>1988-3-3-</v>
          </cell>
          <cell r="B8" t="str">
            <v>NookSam</v>
          </cell>
          <cell r="C8" t="str">
            <v>UnMarked NF Nooksack Spr</v>
          </cell>
          <cell r="D8" t="str">
            <v>U-NFNK Sp</v>
          </cell>
          <cell r="E8">
            <v>3</v>
          </cell>
          <cell r="F8">
            <v>5</v>
          </cell>
          <cell r="G8">
            <v>4</v>
          </cell>
          <cell r="H8" t="str">
            <v>TRS; includes 7B-D</v>
          </cell>
          <cell r="I8">
            <v>1988</v>
          </cell>
          <cell r="J8" t="str">
            <v>UM</v>
          </cell>
          <cell r="L8">
            <v>3</v>
          </cell>
          <cell r="M8">
            <v>51.476443078498377</v>
          </cell>
        </row>
        <row r="9">
          <cell r="A9" t="str">
            <v>1988-3-4-</v>
          </cell>
          <cell r="B9" t="str">
            <v>NookSam</v>
          </cell>
          <cell r="C9" t="str">
            <v>UnMarked NF Nooksack Spr</v>
          </cell>
          <cell r="D9" t="str">
            <v>U-NFNK Sp</v>
          </cell>
          <cell r="E9">
            <v>3</v>
          </cell>
          <cell r="F9">
            <v>5</v>
          </cell>
          <cell r="G9">
            <v>4</v>
          </cell>
          <cell r="H9" t="str">
            <v>TRS; includes 7B-D</v>
          </cell>
          <cell r="I9">
            <v>1988</v>
          </cell>
          <cell r="J9" t="str">
            <v>UM</v>
          </cell>
          <cell r="L9">
            <v>4</v>
          </cell>
          <cell r="M9">
            <v>166.64109406472451</v>
          </cell>
        </row>
        <row r="10">
          <cell r="A10" t="str">
            <v>1988-3-5-</v>
          </cell>
          <cell r="B10" t="str">
            <v>NookSam</v>
          </cell>
          <cell r="C10" t="str">
            <v>UnMarked NF Nooksack Spr</v>
          </cell>
          <cell r="D10" t="str">
            <v>U-NFNK Sp</v>
          </cell>
          <cell r="E10">
            <v>3</v>
          </cell>
          <cell r="F10">
            <v>5</v>
          </cell>
          <cell r="G10">
            <v>4</v>
          </cell>
          <cell r="H10" t="str">
            <v>TRS; includes 7B-D</v>
          </cell>
          <cell r="I10">
            <v>1988</v>
          </cell>
          <cell r="J10" t="str">
            <v>UM</v>
          </cell>
          <cell r="L10">
            <v>5</v>
          </cell>
          <cell r="M10">
            <v>51.256068287212337</v>
          </cell>
        </row>
        <row r="11">
          <cell r="A11" t="str">
            <v>1988-4-3-</v>
          </cell>
          <cell r="B11" t="str">
            <v>NookSam</v>
          </cell>
          <cell r="C11" t="str">
            <v>Marked NF Nooksack Spr</v>
          </cell>
          <cell r="D11" t="str">
            <v>M-NFNK Sp</v>
          </cell>
          <cell r="E11">
            <v>4</v>
          </cell>
          <cell r="F11">
            <v>6</v>
          </cell>
          <cell r="G11">
            <v>4</v>
          </cell>
          <cell r="H11" t="str">
            <v>TRS; includes 7B-D</v>
          </cell>
          <cell r="I11">
            <v>1988</v>
          </cell>
          <cell r="J11" t="str">
            <v>M</v>
          </cell>
          <cell r="L11">
            <v>3</v>
          </cell>
          <cell r="M11">
            <v>3.3999000000000001</v>
          </cell>
        </row>
        <row r="12">
          <cell r="A12" t="str">
            <v>1988-4-4-</v>
          </cell>
          <cell r="B12" t="str">
            <v>NookSam</v>
          </cell>
          <cell r="C12" t="str">
            <v>Marked NF Nooksack Spr</v>
          </cell>
          <cell r="D12" t="str">
            <v>M-NFNK Sp</v>
          </cell>
          <cell r="E12">
            <v>4</v>
          </cell>
          <cell r="F12">
            <v>6</v>
          </cell>
          <cell r="G12">
            <v>4</v>
          </cell>
          <cell r="H12" t="str">
            <v>TRS; includes 7B-D</v>
          </cell>
          <cell r="I12">
            <v>1988</v>
          </cell>
          <cell r="J12" t="str">
            <v>M</v>
          </cell>
          <cell r="L12">
            <v>4</v>
          </cell>
          <cell r="M12">
            <v>395.60766027660401</v>
          </cell>
        </row>
        <row r="13">
          <cell r="A13" t="str">
            <v>1988-4-5-</v>
          </cell>
          <cell r="B13" t="str">
            <v>NookSam</v>
          </cell>
          <cell r="C13" t="str">
            <v>Marked NF Nooksack Spr</v>
          </cell>
          <cell r="D13" t="str">
            <v>M-NFNK Sp</v>
          </cell>
          <cell r="E13">
            <v>4</v>
          </cell>
          <cell r="F13">
            <v>6</v>
          </cell>
          <cell r="G13">
            <v>4</v>
          </cell>
          <cell r="H13" t="str">
            <v>TRS; includes 7B-D</v>
          </cell>
          <cell r="I13">
            <v>1988</v>
          </cell>
          <cell r="J13" t="str">
            <v>M</v>
          </cell>
          <cell r="L13">
            <v>5</v>
          </cell>
          <cell r="M13">
            <v>50.056511717249329</v>
          </cell>
        </row>
        <row r="14">
          <cell r="A14" t="str">
            <v>1988-5-3-</v>
          </cell>
          <cell r="B14" t="str">
            <v>NookSam</v>
          </cell>
          <cell r="C14" t="str">
            <v>UnMarked SF Nooksack Spr</v>
          </cell>
          <cell r="D14" t="str">
            <v>U-SFNK Sp</v>
          </cell>
          <cell r="E14">
            <v>5</v>
          </cell>
          <cell r="F14">
            <v>7</v>
          </cell>
          <cell r="G14">
            <v>4</v>
          </cell>
          <cell r="H14" t="str">
            <v>TRS; includes 7B-D</v>
          </cell>
          <cell r="I14">
            <v>1988</v>
          </cell>
          <cell r="J14" t="str">
            <v>UM</v>
          </cell>
          <cell r="L14">
            <v>3</v>
          </cell>
          <cell r="M14">
            <v>388.8993469074145</v>
          </cell>
        </row>
        <row r="15">
          <cell r="A15" t="str">
            <v>1988-5-4-</v>
          </cell>
          <cell r="B15" t="str">
            <v>NookSam</v>
          </cell>
          <cell r="C15" t="str">
            <v>UnMarked SF Nooksack Spr</v>
          </cell>
          <cell r="D15" t="str">
            <v>U-SFNK Sp</v>
          </cell>
          <cell r="E15">
            <v>5</v>
          </cell>
          <cell r="F15">
            <v>7</v>
          </cell>
          <cell r="G15">
            <v>4</v>
          </cell>
          <cell r="H15" t="str">
            <v>TRS; includes 7B-D</v>
          </cell>
          <cell r="I15">
            <v>1988</v>
          </cell>
          <cell r="J15" t="str">
            <v>UM</v>
          </cell>
          <cell r="L15">
            <v>4</v>
          </cell>
          <cell r="M15">
            <v>0</v>
          </cell>
        </row>
        <row r="16">
          <cell r="A16" t="str">
            <v>1988-5-5-</v>
          </cell>
          <cell r="B16" t="str">
            <v>NookSam</v>
          </cell>
          <cell r="C16" t="str">
            <v>UnMarked SF Nooksack Spr</v>
          </cell>
          <cell r="D16" t="str">
            <v>U-SFNK Sp</v>
          </cell>
          <cell r="E16">
            <v>5</v>
          </cell>
          <cell r="F16">
            <v>7</v>
          </cell>
          <cell r="G16">
            <v>4</v>
          </cell>
          <cell r="H16" t="str">
            <v>TRS; includes 7B-D</v>
          </cell>
          <cell r="I16">
            <v>1988</v>
          </cell>
          <cell r="J16" t="str">
            <v>UM</v>
          </cell>
          <cell r="L16">
            <v>5</v>
          </cell>
          <cell r="M16">
            <v>0</v>
          </cell>
        </row>
        <row r="17">
          <cell r="A17" t="str">
            <v>1988-6-3-</v>
          </cell>
          <cell r="B17" t="str">
            <v>NookSam</v>
          </cell>
          <cell r="C17" t="str">
            <v>Marked SF Nooksack Spr</v>
          </cell>
          <cell r="D17" t="str">
            <v>M-SFNK Sp</v>
          </cell>
          <cell r="E17">
            <v>6</v>
          </cell>
          <cell r="F17">
            <v>8</v>
          </cell>
          <cell r="G17">
            <v>4</v>
          </cell>
          <cell r="H17" t="str">
            <v>TRS; includes 7B-D</v>
          </cell>
          <cell r="I17">
            <v>1988</v>
          </cell>
          <cell r="J17" t="str">
            <v>M</v>
          </cell>
          <cell r="L17">
            <v>3</v>
          </cell>
          <cell r="M17">
            <v>0</v>
          </cell>
        </row>
        <row r="18">
          <cell r="A18" t="str">
            <v>1988-6-4-</v>
          </cell>
          <cell r="B18" t="str">
            <v>NookSam</v>
          </cell>
          <cell r="C18" t="str">
            <v>Marked SF Nooksack Spr</v>
          </cell>
          <cell r="D18" t="str">
            <v>M-SFNK Sp</v>
          </cell>
          <cell r="E18">
            <v>6</v>
          </cell>
          <cell r="F18">
            <v>8</v>
          </cell>
          <cell r="G18">
            <v>4</v>
          </cell>
          <cell r="H18" t="str">
            <v>TRS; includes 7B-D</v>
          </cell>
          <cell r="I18">
            <v>1988</v>
          </cell>
          <cell r="J18" t="str">
            <v>M</v>
          </cell>
          <cell r="L18">
            <v>4</v>
          </cell>
          <cell r="M18">
            <v>0</v>
          </cell>
        </row>
        <row r="19">
          <cell r="A19" t="str">
            <v>1988-6-5-</v>
          </cell>
          <cell r="B19" t="str">
            <v>NookSam</v>
          </cell>
          <cell r="C19" t="str">
            <v>Marked SF Nooksack Spr</v>
          </cell>
          <cell r="D19" t="str">
            <v>M-SFNK Sp</v>
          </cell>
          <cell r="E19">
            <v>6</v>
          </cell>
          <cell r="F19">
            <v>8</v>
          </cell>
          <cell r="G19">
            <v>4</v>
          </cell>
          <cell r="H19" t="str">
            <v>TRS; includes 7B-D</v>
          </cell>
          <cell r="I19">
            <v>1988</v>
          </cell>
          <cell r="J19" t="str">
            <v>M</v>
          </cell>
          <cell r="L19">
            <v>5</v>
          </cell>
          <cell r="M19">
            <v>0</v>
          </cell>
        </row>
        <row r="20">
          <cell r="A20" t="str">
            <v>1988-7-3-</v>
          </cell>
          <cell r="B20" t="str">
            <v>Skagit</v>
          </cell>
          <cell r="C20" t="str">
            <v>UnMarked Skagit Summer/Fall Fing</v>
          </cell>
          <cell r="D20" t="str">
            <v>U-Skag FF</v>
          </cell>
          <cell r="E20">
            <v>7</v>
          </cell>
          <cell r="F20">
            <v>10</v>
          </cell>
          <cell r="G20">
            <v>9</v>
          </cell>
          <cell r="H20" t="str">
            <v>TRS; includes Area 8 Net</v>
          </cell>
          <cell r="I20">
            <v>1988</v>
          </cell>
          <cell r="J20" t="str">
            <v>UM</v>
          </cell>
          <cell r="L20">
            <v>3</v>
          </cell>
          <cell r="M20">
            <v>294.3567805383023</v>
          </cell>
        </row>
        <row r="21">
          <cell r="A21" t="str">
            <v>1988-7-4-</v>
          </cell>
          <cell r="B21" t="str">
            <v>Skagit</v>
          </cell>
          <cell r="C21" t="str">
            <v>UnMarked Skagit Summer/Fall Fing</v>
          </cell>
          <cell r="D21" t="str">
            <v>U-Skag FF</v>
          </cell>
          <cell r="E21">
            <v>7</v>
          </cell>
          <cell r="F21">
            <v>10</v>
          </cell>
          <cell r="G21">
            <v>9</v>
          </cell>
          <cell r="H21" t="str">
            <v>TRS; includes Area 8 Net</v>
          </cell>
          <cell r="I21">
            <v>1988</v>
          </cell>
          <cell r="J21" t="str">
            <v>UM</v>
          </cell>
          <cell r="L21">
            <v>4</v>
          </cell>
          <cell r="M21">
            <v>8368.265976535542</v>
          </cell>
        </row>
        <row r="22">
          <cell r="A22" t="str">
            <v>1988-7-5-</v>
          </cell>
          <cell r="B22" t="str">
            <v>Skagit</v>
          </cell>
          <cell r="C22" t="str">
            <v>UnMarked Skagit Summer/Fall Fing</v>
          </cell>
          <cell r="D22" t="str">
            <v>U-Skag FF</v>
          </cell>
          <cell r="E22">
            <v>7</v>
          </cell>
          <cell r="F22">
            <v>10</v>
          </cell>
          <cell r="G22">
            <v>9</v>
          </cell>
          <cell r="H22" t="str">
            <v>TRS; includes Area 8 Net</v>
          </cell>
          <cell r="I22">
            <v>1988</v>
          </cell>
          <cell r="J22" t="str">
            <v>UM</v>
          </cell>
          <cell r="L22">
            <v>5</v>
          </cell>
          <cell r="M22">
            <v>2898.6917529330572</v>
          </cell>
        </row>
        <row r="23">
          <cell r="A23" t="str">
            <v>1988-8-3-</v>
          </cell>
          <cell r="B23" t="str">
            <v>Skagit</v>
          </cell>
          <cell r="C23" t="str">
            <v>Marked Skagit Summer/Fall Fing</v>
          </cell>
          <cell r="D23" t="str">
            <v>M-Skag FF</v>
          </cell>
          <cell r="E23">
            <v>8</v>
          </cell>
          <cell r="F23">
            <v>11</v>
          </cell>
          <cell r="G23">
            <v>9</v>
          </cell>
          <cell r="H23" t="str">
            <v>TRS; includes Area 8 Net</v>
          </cell>
          <cell r="I23">
            <v>1988</v>
          </cell>
          <cell r="J23" t="str">
            <v>M</v>
          </cell>
          <cell r="L23">
            <v>3</v>
          </cell>
          <cell r="M23">
            <v>0</v>
          </cell>
        </row>
        <row r="24">
          <cell r="A24" t="str">
            <v>1988-8-4-</v>
          </cell>
          <cell r="B24" t="str">
            <v>Skagit</v>
          </cell>
          <cell r="C24" t="str">
            <v>Marked Skagit Summer/Fall Fing</v>
          </cell>
          <cell r="D24" t="str">
            <v>M-Skag FF</v>
          </cell>
          <cell r="E24">
            <v>8</v>
          </cell>
          <cell r="F24">
            <v>11</v>
          </cell>
          <cell r="G24">
            <v>9</v>
          </cell>
          <cell r="H24" t="str">
            <v>TRS; includes Area 8 Net</v>
          </cell>
          <cell r="I24">
            <v>1988</v>
          </cell>
          <cell r="J24" t="str">
            <v>M</v>
          </cell>
          <cell r="L24">
            <v>4</v>
          </cell>
          <cell r="M24">
            <v>0</v>
          </cell>
        </row>
        <row r="25">
          <cell r="A25" t="str">
            <v>1988-8-5-</v>
          </cell>
          <cell r="B25" t="str">
            <v>Skagit</v>
          </cell>
          <cell r="C25" t="str">
            <v>Marked Skagit Summer/Fall Fing</v>
          </cell>
          <cell r="D25" t="str">
            <v>M-Skag FF</v>
          </cell>
          <cell r="E25">
            <v>8</v>
          </cell>
          <cell r="F25">
            <v>11</v>
          </cell>
          <cell r="G25">
            <v>9</v>
          </cell>
          <cell r="H25" t="str">
            <v>TRS; includes Area 8 Net</v>
          </cell>
          <cell r="I25">
            <v>1988</v>
          </cell>
          <cell r="J25" t="str">
            <v>M</v>
          </cell>
          <cell r="L25">
            <v>5</v>
          </cell>
          <cell r="M25">
            <v>0</v>
          </cell>
        </row>
        <row r="26">
          <cell r="A26" t="str">
            <v>1988-9-3-</v>
          </cell>
          <cell r="B26" t="str">
            <v>Skagit</v>
          </cell>
          <cell r="C26" t="str">
            <v>UnMarked Skagit Summer/Fall Year</v>
          </cell>
          <cell r="D26" t="str">
            <v>U-SkagFYr</v>
          </cell>
          <cell r="E26">
            <v>9</v>
          </cell>
          <cell r="F26">
            <v>13</v>
          </cell>
          <cell r="G26">
            <v>12</v>
          </cell>
          <cell r="H26" t="str">
            <v>TRS; includes Area 8 Net</v>
          </cell>
          <cell r="I26">
            <v>1988</v>
          </cell>
          <cell r="J26" t="str">
            <v>UM</v>
          </cell>
          <cell r="L26">
            <v>3</v>
          </cell>
          <cell r="M26">
            <v>119.23312629399589</v>
          </cell>
        </row>
        <row r="27">
          <cell r="A27" t="str">
            <v>1988-9-4-</v>
          </cell>
          <cell r="B27" t="str">
            <v>Skagit</v>
          </cell>
          <cell r="C27" t="str">
            <v>UnMarked Skagit Summer/Fall Year</v>
          </cell>
          <cell r="D27" t="str">
            <v>U-SkagFYr</v>
          </cell>
          <cell r="E27">
            <v>9</v>
          </cell>
          <cell r="F27">
            <v>13</v>
          </cell>
          <cell r="G27">
            <v>12</v>
          </cell>
          <cell r="H27" t="str">
            <v>TRS; includes Area 8 Net</v>
          </cell>
          <cell r="I27">
            <v>1988</v>
          </cell>
          <cell r="J27" t="str">
            <v>UM</v>
          </cell>
          <cell r="L27">
            <v>4</v>
          </cell>
          <cell r="M27">
            <v>1866.6618184955139</v>
          </cell>
        </row>
        <row r="28">
          <cell r="A28" t="str">
            <v>1988-9-5-</v>
          </cell>
          <cell r="B28" t="str">
            <v>Skagit</v>
          </cell>
          <cell r="C28" t="str">
            <v>UnMarked Skagit Summer/Fall Year</v>
          </cell>
          <cell r="D28" t="str">
            <v>U-SkagFYr</v>
          </cell>
          <cell r="E28">
            <v>9</v>
          </cell>
          <cell r="F28">
            <v>13</v>
          </cell>
          <cell r="G28">
            <v>12</v>
          </cell>
          <cell r="H28" t="str">
            <v>TRS; includes Area 8 Net</v>
          </cell>
          <cell r="I28">
            <v>1988</v>
          </cell>
          <cell r="J28" t="str">
            <v>UM</v>
          </cell>
          <cell r="L28">
            <v>5</v>
          </cell>
          <cell r="M28">
            <v>1479.1541580400281</v>
          </cell>
        </row>
        <row r="29">
          <cell r="A29" t="str">
            <v>1988-10-3-</v>
          </cell>
          <cell r="B29" t="str">
            <v>Skagit</v>
          </cell>
          <cell r="C29" t="str">
            <v>Marked Skagit Summer/Fall Year</v>
          </cell>
          <cell r="D29" t="str">
            <v>M-SkagFYr</v>
          </cell>
          <cell r="E29">
            <v>10</v>
          </cell>
          <cell r="F29">
            <v>14</v>
          </cell>
          <cell r="G29">
            <v>12</v>
          </cell>
          <cell r="H29" t="str">
            <v>TRS; includes Area 8 Net</v>
          </cell>
          <cell r="I29">
            <v>1988</v>
          </cell>
          <cell r="J29" t="str">
            <v>M</v>
          </cell>
          <cell r="L29">
            <v>3</v>
          </cell>
          <cell r="M29">
            <v>57.34</v>
          </cell>
        </row>
        <row r="30">
          <cell r="A30" t="str">
            <v>1988-10-4-</v>
          </cell>
          <cell r="B30" t="str">
            <v>Skagit</v>
          </cell>
          <cell r="C30" t="str">
            <v>Marked Skagit Summer/Fall Year</v>
          </cell>
          <cell r="D30" t="str">
            <v>M-SkagFYr</v>
          </cell>
          <cell r="E30">
            <v>10</v>
          </cell>
          <cell r="F30">
            <v>14</v>
          </cell>
          <cell r="G30">
            <v>12</v>
          </cell>
          <cell r="H30" t="str">
            <v>TRS; includes Area 8 Net</v>
          </cell>
          <cell r="I30">
            <v>1988</v>
          </cell>
          <cell r="J30" t="str">
            <v>M</v>
          </cell>
          <cell r="L30">
            <v>4</v>
          </cell>
          <cell r="M30">
            <v>0</v>
          </cell>
        </row>
        <row r="31">
          <cell r="A31" t="str">
            <v>1988-10-5-</v>
          </cell>
          <cell r="B31" t="str">
            <v>Skagit</v>
          </cell>
          <cell r="C31" t="str">
            <v>Marked Skagit Summer/Fall Year</v>
          </cell>
          <cell r="D31" t="str">
            <v>M-SkagFYr</v>
          </cell>
          <cell r="E31">
            <v>10</v>
          </cell>
          <cell r="F31">
            <v>14</v>
          </cell>
          <cell r="G31">
            <v>12</v>
          </cell>
          <cell r="H31" t="str">
            <v>TRS; includes Area 8 Net</v>
          </cell>
          <cell r="I31">
            <v>1988</v>
          </cell>
          <cell r="J31" t="str">
            <v>M</v>
          </cell>
          <cell r="L31">
            <v>5</v>
          </cell>
          <cell r="M31">
            <v>0</v>
          </cell>
        </row>
        <row r="32">
          <cell r="A32" t="str">
            <v>1988-11-3-</v>
          </cell>
          <cell r="B32" t="str">
            <v>Skagit</v>
          </cell>
          <cell r="C32" t="str">
            <v>UnMarked Skagit Spring Year</v>
          </cell>
          <cell r="D32" t="str">
            <v>U-SkagSpY</v>
          </cell>
          <cell r="E32">
            <v>11</v>
          </cell>
          <cell r="F32">
            <v>16</v>
          </cell>
          <cell r="G32">
            <v>15</v>
          </cell>
          <cell r="H32" t="str">
            <v>TRS; includes Area 8 Net</v>
          </cell>
          <cell r="I32">
            <v>1988</v>
          </cell>
          <cell r="J32" t="str">
            <v>UM</v>
          </cell>
          <cell r="L32">
            <v>3</v>
          </cell>
          <cell r="M32">
            <v>193.6875</v>
          </cell>
        </row>
        <row r="33">
          <cell r="A33" t="str">
            <v>1988-11-4-</v>
          </cell>
          <cell r="B33" t="str">
            <v>Skagit</v>
          </cell>
          <cell r="C33" t="str">
            <v>UnMarked Skagit Spring Year</v>
          </cell>
          <cell r="D33" t="str">
            <v>U-SkagSpY</v>
          </cell>
          <cell r="E33">
            <v>11</v>
          </cell>
          <cell r="F33">
            <v>16</v>
          </cell>
          <cell r="G33">
            <v>15</v>
          </cell>
          <cell r="H33" t="str">
            <v>TRS; includes Area 8 Net</v>
          </cell>
          <cell r="I33">
            <v>1988</v>
          </cell>
          <cell r="J33" t="str">
            <v>UM</v>
          </cell>
          <cell r="L33">
            <v>4</v>
          </cell>
          <cell r="M33">
            <v>989.95833333333326</v>
          </cell>
        </row>
        <row r="34">
          <cell r="A34" t="str">
            <v>1988-11-5-</v>
          </cell>
          <cell r="B34" t="str">
            <v>Skagit</v>
          </cell>
          <cell r="C34" t="str">
            <v>UnMarked Skagit Spring Year</v>
          </cell>
          <cell r="D34" t="str">
            <v>U-SkagSpY</v>
          </cell>
          <cell r="E34">
            <v>11</v>
          </cell>
          <cell r="F34">
            <v>16</v>
          </cell>
          <cell r="G34">
            <v>15</v>
          </cell>
          <cell r="H34" t="str">
            <v>TRS; includes Area 8 Net</v>
          </cell>
          <cell r="I34">
            <v>1988</v>
          </cell>
          <cell r="J34" t="str">
            <v>UM</v>
          </cell>
          <cell r="L34">
            <v>5</v>
          </cell>
          <cell r="M34">
            <v>882.35416666666663</v>
          </cell>
        </row>
        <row r="35">
          <cell r="A35" t="str">
            <v>1988-12-3-</v>
          </cell>
          <cell r="B35" t="str">
            <v>Skagit</v>
          </cell>
          <cell r="C35" t="str">
            <v>Marked Skagit Spring Year</v>
          </cell>
          <cell r="D35" t="str">
            <v>M-SkagSpY</v>
          </cell>
          <cell r="E35">
            <v>12</v>
          </cell>
          <cell r="F35">
            <v>17</v>
          </cell>
          <cell r="G35">
            <v>15</v>
          </cell>
          <cell r="H35" t="str">
            <v>TRS; includes Area 8 Net</v>
          </cell>
          <cell r="I35">
            <v>1988</v>
          </cell>
          <cell r="J35" t="str">
            <v>M</v>
          </cell>
          <cell r="L35">
            <v>3</v>
          </cell>
          <cell r="M35">
            <v>258.27975579097148</v>
          </cell>
        </row>
        <row r="36">
          <cell r="A36" t="str">
            <v>1988-12-4-</v>
          </cell>
          <cell r="B36" t="str">
            <v>Skagit</v>
          </cell>
          <cell r="C36" t="str">
            <v>Marked Skagit Spring Year</v>
          </cell>
          <cell r="D36" t="str">
            <v>M-SkagSpY</v>
          </cell>
          <cell r="E36">
            <v>12</v>
          </cell>
          <cell r="F36">
            <v>17</v>
          </cell>
          <cell r="G36">
            <v>15</v>
          </cell>
          <cell r="H36" t="str">
            <v>TRS; includes Area 8 Net</v>
          </cell>
          <cell r="I36">
            <v>1988</v>
          </cell>
          <cell r="J36" t="str">
            <v>M</v>
          </cell>
          <cell r="L36">
            <v>4</v>
          </cell>
          <cell r="M36">
            <v>0</v>
          </cell>
        </row>
        <row r="37">
          <cell r="A37" t="str">
            <v>1988-12-5-</v>
          </cell>
          <cell r="B37" t="str">
            <v>Skagit</v>
          </cell>
          <cell r="C37" t="str">
            <v>Marked Skagit Spring Year</v>
          </cell>
          <cell r="D37" t="str">
            <v>M-SkagSpY</v>
          </cell>
          <cell r="E37">
            <v>12</v>
          </cell>
          <cell r="F37">
            <v>17</v>
          </cell>
          <cell r="G37">
            <v>15</v>
          </cell>
          <cell r="H37" t="str">
            <v>TRS; includes Area 8 Net</v>
          </cell>
          <cell r="I37">
            <v>1988</v>
          </cell>
          <cell r="J37" t="str">
            <v>M</v>
          </cell>
          <cell r="L37">
            <v>5</v>
          </cell>
          <cell r="M37">
            <v>0</v>
          </cell>
        </row>
        <row r="38">
          <cell r="A38" t="str">
            <v>1988-13-3-</v>
          </cell>
          <cell r="B38" t="str">
            <v>StSno</v>
          </cell>
          <cell r="C38" t="str">
            <v>UnMarked Snohomish Fall Fing</v>
          </cell>
          <cell r="D38" t="str">
            <v>U-Snoh FF</v>
          </cell>
          <cell r="E38">
            <v>13</v>
          </cell>
          <cell r="F38">
            <v>19</v>
          </cell>
          <cell r="G38">
            <v>18</v>
          </cell>
          <cell r="H38" t="str">
            <v>ETRS; includes FW sport, no FW net</v>
          </cell>
          <cell r="I38">
            <v>1988</v>
          </cell>
          <cell r="J38" t="str">
            <v>UM</v>
          </cell>
          <cell r="L38">
            <v>3</v>
          </cell>
          <cell r="M38">
            <v>1535.3506796563511</v>
          </cell>
        </row>
        <row r="39">
          <cell r="A39" t="str">
            <v>1988-13-4-</v>
          </cell>
          <cell r="B39" t="str">
            <v>StSno</v>
          </cell>
          <cell r="C39" t="str">
            <v>UnMarked Snohomish Fall Fing</v>
          </cell>
          <cell r="D39" t="str">
            <v>U-Snoh FF</v>
          </cell>
          <cell r="E39">
            <v>13</v>
          </cell>
          <cell r="F39">
            <v>19</v>
          </cell>
          <cell r="G39">
            <v>18</v>
          </cell>
          <cell r="H39" t="str">
            <v>ETRS; includes FW sport, no FW net</v>
          </cell>
          <cell r="I39">
            <v>1988</v>
          </cell>
          <cell r="J39" t="str">
            <v>UM</v>
          </cell>
          <cell r="L39">
            <v>4</v>
          </cell>
          <cell r="M39">
            <v>1930.9816451927111</v>
          </cell>
        </row>
        <row r="40">
          <cell r="A40" t="str">
            <v>1988-13-5-</v>
          </cell>
          <cell r="B40" t="str">
            <v>StSno</v>
          </cell>
          <cell r="C40" t="str">
            <v>UnMarked Snohomish Fall Fing</v>
          </cell>
          <cell r="D40" t="str">
            <v>U-Snoh FF</v>
          </cell>
          <cell r="E40">
            <v>13</v>
          </cell>
          <cell r="F40">
            <v>19</v>
          </cell>
          <cell r="G40">
            <v>18</v>
          </cell>
          <cell r="H40" t="str">
            <v>ETRS; includes FW sport, no FW net</v>
          </cell>
          <cell r="I40">
            <v>1988</v>
          </cell>
          <cell r="J40" t="str">
            <v>UM</v>
          </cell>
          <cell r="L40">
            <v>5</v>
          </cell>
          <cell r="M40">
            <v>231.64178888610431</v>
          </cell>
        </row>
        <row r="41">
          <cell r="A41" t="str">
            <v>1988-14-3-</v>
          </cell>
          <cell r="B41" t="str">
            <v>StSno</v>
          </cell>
          <cell r="C41" t="str">
            <v>Marked Snohomish Fall Fing</v>
          </cell>
          <cell r="D41" t="str">
            <v>M-Snoh FF</v>
          </cell>
          <cell r="E41">
            <v>14</v>
          </cell>
          <cell r="F41">
            <v>20</v>
          </cell>
          <cell r="G41">
            <v>18</v>
          </cell>
          <cell r="H41" t="str">
            <v>ETRS; includes FW sport, no FW net</v>
          </cell>
          <cell r="I41">
            <v>1988</v>
          </cell>
          <cell r="J41" t="str">
            <v>M</v>
          </cell>
          <cell r="L41">
            <v>3</v>
          </cell>
          <cell r="M41">
            <v>58.373800735813859</v>
          </cell>
        </row>
        <row r="42">
          <cell r="A42" t="str">
            <v>1988-14-4-</v>
          </cell>
          <cell r="B42" t="str">
            <v>StSno</v>
          </cell>
          <cell r="C42" t="str">
            <v>Marked Snohomish Fall Fing</v>
          </cell>
          <cell r="D42" t="str">
            <v>M-Snoh FF</v>
          </cell>
          <cell r="E42">
            <v>14</v>
          </cell>
          <cell r="F42">
            <v>20</v>
          </cell>
          <cell r="G42">
            <v>18</v>
          </cell>
          <cell r="H42" t="str">
            <v>ETRS; includes FW sport, no FW net</v>
          </cell>
          <cell r="I42">
            <v>1988</v>
          </cell>
          <cell r="J42" t="str">
            <v>M</v>
          </cell>
          <cell r="L42">
            <v>4</v>
          </cell>
          <cell r="M42">
            <v>0</v>
          </cell>
        </row>
        <row r="43">
          <cell r="A43" t="str">
            <v>1988-14-5-</v>
          </cell>
          <cell r="B43" t="str">
            <v>StSno</v>
          </cell>
          <cell r="C43" t="str">
            <v>Marked Snohomish Fall Fing</v>
          </cell>
          <cell r="D43" t="str">
            <v>M-Snoh FF</v>
          </cell>
          <cell r="E43">
            <v>14</v>
          </cell>
          <cell r="F43">
            <v>20</v>
          </cell>
          <cell r="G43">
            <v>18</v>
          </cell>
          <cell r="H43" t="str">
            <v>ETRS; includes FW sport, no FW net</v>
          </cell>
          <cell r="I43">
            <v>1988</v>
          </cell>
          <cell r="J43" t="str">
            <v>M</v>
          </cell>
          <cell r="L43">
            <v>5</v>
          </cell>
          <cell r="M43">
            <v>0</v>
          </cell>
        </row>
        <row r="44">
          <cell r="A44" t="str">
            <v>1988-15-3-</v>
          </cell>
          <cell r="B44" t="str">
            <v>StSno</v>
          </cell>
          <cell r="C44" t="str">
            <v>UnMarked Snohomish Fall Year</v>
          </cell>
          <cell r="D44" t="str">
            <v>U-SnohFYr</v>
          </cell>
          <cell r="E44">
            <v>15</v>
          </cell>
          <cell r="F44">
            <v>22</v>
          </cell>
          <cell r="G44">
            <v>21</v>
          </cell>
          <cell r="H44" t="str">
            <v>ETRS; includes FW sport, no FW net</v>
          </cell>
          <cell r="I44">
            <v>1988</v>
          </cell>
          <cell r="J44" t="str">
            <v>UM</v>
          </cell>
          <cell r="L44">
            <v>3</v>
          </cell>
          <cell r="M44">
            <v>134.43007074974491</v>
          </cell>
        </row>
        <row r="45">
          <cell r="A45" t="str">
            <v>1988-15-4-</v>
          </cell>
          <cell r="B45" t="str">
            <v>StSno</v>
          </cell>
          <cell r="C45" t="str">
            <v>UnMarked Snohomish Fall Year</v>
          </cell>
          <cell r="D45" t="str">
            <v>U-SnohFYr</v>
          </cell>
          <cell r="E45">
            <v>15</v>
          </cell>
          <cell r="F45">
            <v>22</v>
          </cell>
          <cell r="G45">
            <v>21</v>
          </cell>
          <cell r="H45" t="str">
            <v>ETRS; includes FW sport, no FW net</v>
          </cell>
          <cell r="I45">
            <v>1988</v>
          </cell>
          <cell r="J45" t="str">
            <v>UM</v>
          </cell>
          <cell r="L45">
            <v>4</v>
          </cell>
          <cell r="M45">
            <v>1519.237091866426</v>
          </cell>
        </row>
        <row r="46">
          <cell r="A46" t="str">
            <v>1988-15-5-</v>
          </cell>
          <cell r="B46" t="str">
            <v>StSno</v>
          </cell>
          <cell r="C46" t="str">
            <v>UnMarked Snohomish Fall Year</v>
          </cell>
          <cell r="D46" t="str">
            <v>U-SnohFYr</v>
          </cell>
          <cell r="E46">
            <v>15</v>
          </cell>
          <cell r="F46">
            <v>22</v>
          </cell>
          <cell r="G46">
            <v>21</v>
          </cell>
          <cell r="H46" t="str">
            <v>ETRS; includes FW sport, no FW net</v>
          </cell>
          <cell r="I46">
            <v>1988</v>
          </cell>
          <cell r="J46" t="str">
            <v>UM</v>
          </cell>
          <cell r="L46">
            <v>5</v>
          </cell>
          <cell r="M46">
            <v>426.98492291285021</v>
          </cell>
        </row>
        <row r="47">
          <cell r="A47" t="str">
            <v>1988-16-3-</v>
          </cell>
          <cell r="B47" t="str">
            <v>StSno</v>
          </cell>
          <cell r="C47" t="str">
            <v>Marked Snohomish Fall Year</v>
          </cell>
          <cell r="D47" t="str">
            <v>M-SnohFYr</v>
          </cell>
          <cell r="E47">
            <v>16</v>
          </cell>
          <cell r="F47">
            <v>23</v>
          </cell>
          <cell r="G47">
            <v>21</v>
          </cell>
          <cell r="H47" t="str">
            <v>ETRS; includes FW sport, no FW net</v>
          </cell>
          <cell r="I47">
            <v>1988</v>
          </cell>
          <cell r="J47" t="str">
            <v>M</v>
          </cell>
          <cell r="L47">
            <v>3</v>
          </cell>
          <cell r="M47">
            <v>0</v>
          </cell>
        </row>
        <row r="48">
          <cell r="A48" t="str">
            <v>1988-16-4-</v>
          </cell>
          <cell r="B48" t="str">
            <v>StSno</v>
          </cell>
          <cell r="C48" t="str">
            <v>Marked Snohomish Fall Year</v>
          </cell>
          <cell r="D48" t="str">
            <v>M-SnohFYr</v>
          </cell>
          <cell r="E48">
            <v>16</v>
          </cell>
          <cell r="F48">
            <v>23</v>
          </cell>
          <cell r="G48">
            <v>21</v>
          </cell>
          <cell r="H48" t="str">
            <v>ETRS; includes FW sport, no FW net</v>
          </cell>
          <cell r="I48">
            <v>1988</v>
          </cell>
          <cell r="J48" t="str">
            <v>M</v>
          </cell>
          <cell r="L48">
            <v>4</v>
          </cell>
          <cell r="M48">
            <v>0</v>
          </cell>
        </row>
        <row r="49">
          <cell r="A49" t="str">
            <v>1988-16-5-</v>
          </cell>
          <cell r="B49" t="str">
            <v>StSno</v>
          </cell>
          <cell r="C49" t="str">
            <v>Marked Snohomish Fall Year</v>
          </cell>
          <cell r="D49" t="str">
            <v>M-SnohFYr</v>
          </cell>
          <cell r="E49">
            <v>16</v>
          </cell>
          <cell r="F49">
            <v>23</v>
          </cell>
          <cell r="G49">
            <v>21</v>
          </cell>
          <cell r="H49" t="str">
            <v>ETRS; includes FW sport, no FW net</v>
          </cell>
          <cell r="I49">
            <v>1988</v>
          </cell>
          <cell r="J49" t="str">
            <v>M</v>
          </cell>
          <cell r="L49">
            <v>5</v>
          </cell>
          <cell r="M49">
            <v>0</v>
          </cell>
        </row>
        <row r="50">
          <cell r="A50" t="str">
            <v>1988-17-3-</v>
          </cell>
          <cell r="B50" t="str">
            <v>StSno</v>
          </cell>
          <cell r="C50" t="str">
            <v>UnMarked Stillaguamish Fall Fing</v>
          </cell>
          <cell r="D50" t="str">
            <v>U-Stil FF</v>
          </cell>
          <cell r="E50">
            <v>17</v>
          </cell>
          <cell r="F50">
            <v>25</v>
          </cell>
          <cell r="G50">
            <v>24</v>
          </cell>
          <cell r="H50" t="str">
            <v>ETRS</v>
          </cell>
          <cell r="I50">
            <v>1988</v>
          </cell>
          <cell r="J50" t="str">
            <v>UM</v>
          </cell>
          <cell r="L50">
            <v>3</v>
          </cell>
          <cell r="M50">
            <v>146.1274728907334</v>
          </cell>
        </row>
        <row r="51">
          <cell r="A51" t="str">
            <v>1988-17-4-</v>
          </cell>
          <cell r="B51" t="str">
            <v>StSno</v>
          </cell>
          <cell r="C51" t="str">
            <v>UnMarked Stillaguamish Fall Fing</v>
          </cell>
          <cell r="D51" t="str">
            <v>U-Stil FF</v>
          </cell>
          <cell r="E51">
            <v>17</v>
          </cell>
          <cell r="F51">
            <v>25</v>
          </cell>
          <cell r="G51">
            <v>24</v>
          </cell>
          <cell r="H51" t="str">
            <v>ETRS</v>
          </cell>
          <cell r="I51">
            <v>1988</v>
          </cell>
          <cell r="J51" t="str">
            <v>UM</v>
          </cell>
          <cell r="L51">
            <v>4</v>
          </cell>
          <cell r="M51">
            <v>221.0232577188232</v>
          </cell>
        </row>
        <row r="52">
          <cell r="A52" t="str">
            <v>1988-17-5-</v>
          </cell>
          <cell r="B52" t="str">
            <v>StSno</v>
          </cell>
          <cell r="C52" t="str">
            <v>UnMarked Stillaguamish Fall Fing</v>
          </cell>
          <cell r="D52" t="str">
            <v>U-Stil FF</v>
          </cell>
          <cell r="E52">
            <v>17</v>
          </cell>
          <cell r="F52">
            <v>25</v>
          </cell>
          <cell r="G52">
            <v>24</v>
          </cell>
          <cell r="H52" t="str">
            <v>ETRS</v>
          </cell>
          <cell r="I52">
            <v>1988</v>
          </cell>
          <cell r="J52" t="str">
            <v>UM</v>
          </cell>
          <cell r="L52">
            <v>5</v>
          </cell>
          <cell r="M52">
            <v>38.344483909060287</v>
          </cell>
        </row>
        <row r="53">
          <cell r="A53" t="str">
            <v>1988-18-3-</v>
          </cell>
          <cell r="B53" t="str">
            <v>StSno</v>
          </cell>
          <cell r="C53" t="str">
            <v>Marked Stillaguamish Fall Fing</v>
          </cell>
          <cell r="D53" t="str">
            <v>M-Stil FF</v>
          </cell>
          <cell r="E53">
            <v>18</v>
          </cell>
          <cell r="F53">
            <v>26</v>
          </cell>
          <cell r="G53">
            <v>24</v>
          </cell>
          <cell r="H53" t="str">
            <v>ETRS</v>
          </cell>
          <cell r="I53">
            <v>1988</v>
          </cell>
          <cell r="J53" t="str">
            <v>M</v>
          </cell>
          <cell r="L53">
            <v>3</v>
          </cell>
          <cell r="M53">
            <v>151.20949248303111</v>
          </cell>
        </row>
        <row r="54">
          <cell r="A54" t="str">
            <v>1988-18-4-</v>
          </cell>
          <cell r="B54" t="str">
            <v>StSno</v>
          </cell>
          <cell r="C54" t="str">
            <v>Marked Stillaguamish Fall Fing</v>
          </cell>
          <cell r="D54" t="str">
            <v>M-Stil FF</v>
          </cell>
          <cell r="E54">
            <v>18</v>
          </cell>
          <cell r="F54">
            <v>26</v>
          </cell>
          <cell r="G54">
            <v>24</v>
          </cell>
          <cell r="H54" t="str">
            <v>ETRS</v>
          </cell>
          <cell r="I54">
            <v>1988</v>
          </cell>
          <cell r="J54" t="str">
            <v>M</v>
          </cell>
          <cell r="L54">
            <v>4</v>
          </cell>
          <cell r="M54">
            <v>244.98907453572369</v>
          </cell>
        </row>
        <row r="55">
          <cell r="A55" t="str">
            <v>1988-18-5-</v>
          </cell>
          <cell r="B55" t="str">
            <v>StSno</v>
          </cell>
          <cell r="C55" t="str">
            <v>Marked Stillaguamish Fall Fing</v>
          </cell>
          <cell r="D55" t="str">
            <v>M-Stil FF</v>
          </cell>
          <cell r="E55">
            <v>18</v>
          </cell>
          <cell r="F55">
            <v>26</v>
          </cell>
          <cell r="G55">
            <v>24</v>
          </cell>
          <cell r="H55" t="str">
            <v>ETRS</v>
          </cell>
          <cell r="I55">
            <v>1988</v>
          </cell>
          <cell r="J55" t="str">
            <v>M</v>
          </cell>
          <cell r="L55">
            <v>5</v>
          </cell>
          <cell r="M55">
            <v>21.273361589614449</v>
          </cell>
        </row>
        <row r="56">
          <cell r="A56" t="str">
            <v>1988-19-3-</v>
          </cell>
          <cell r="B56" t="str">
            <v>StSno</v>
          </cell>
          <cell r="C56" t="str">
            <v>UnMarked Tulalip Fall Fing</v>
          </cell>
          <cell r="D56" t="str">
            <v>U-Tula FF</v>
          </cell>
          <cell r="E56">
            <v>19</v>
          </cell>
          <cell r="F56">
            <v>28</v>
          </cell>
          <cell r="G56">
            <v>27</v>
          </cell>
          <cell r="H56" t="str">
            <v>TRS; includes 8D catch (excludes 8A)</v>
          </cell>
          <cell r="I56">
            <v>1988</v>
          </cell>
          <cell r="J56" t="str">
            <v>UM</v>
          </cell>
          <cell r="L56">
            <v>3</v>
          </cell>
          <cell r="M56">
            <v>995.11856545846149</v>
          </cell>
        </row>
        <row r="57">
          <cell r="A57" t="str">
            <v>1988-19-4-</v>
          </cell>
          <cell r="B57" t="str">
            <v>StSno</v>
          </cell>
          <cell r="C57" t="str">
            <v>UnMarked Tulalip Fall Fing</v>
          </cell>
          <cell r="D57" t="str">
            <v>U-Tula FF</v>
          </cell>
          <cell r="E57">
            <v>19</v>
          </cell>
          <cell r="F57">
            <v>28</v>
          </cell>
          <cell r="G57">
            <v>27</v>
          </cell>
          <cell r="H57" t="str">
            <v>TRS; includes 8D catch (excludes 8A)</v>
          </cell>
          <cell r="I57">
            <v>1988</v>
          </cell>
          <cell r="J57" t="str">
            <v>UM</v>
          </cell>
          <cell r="L57">
            <v>4</v>
          </cell>
          <cell r="M57">
            <v>336.37810663384607</v>
          </cell>
        </row>
        <row r="58">
          <cell r="A58" t="str">
            <v>1988-19-5-</v>
          </cell>
          <cell r="B58" t="str">
            <v>StSno</v>
          </cell>
          <cell r="C58" t="str">
            <v>UnMarked Tulalip Fall Fing</v>
          </cell>
          <cell r="D58" t="str">
            <v>U-Tula FF</v>
          </cell>
          <cell r="E58">
            <v>19</v>
          </cell>
          <cell r="F58">
            <v>28</v>
          </cell>
          <cell r="G58">
            <v>27</v>
          </cell>
          <cell r="H58" t="str">
            <v>TRS; includes 8D catch (excludes 8A)</v>
          </cell>
          <cell r="I58">
            <v>1988</v>
          </cell>
          <cell r="J58" t="str">
            <v>UM</v>
          </cell>
          <cell r="L58">
            <v>5</v>
          </cell>
          <cell r="M58">
            <v>35.039386107692309</v>
          </cell>
        </row>
        <row r="59">
          <cell r="A59" t="str">
            <v>1988-20-3-</v>
          </cell>
          <cell r="B59" t="str">
            <v>StSno</v>
          </cell>
          <cell r="C59" t="str">
            <v>Marked Tulalip Fall Fing</v>
          </cell>
          <cell r="D59" t="str">
            <v>M-Tula FF</v>
          </cell>
          <cell r="E59">
            <v>20</v>
          </cell>
          <cell r="F59">
            <v>29</v>
          </cell>
          <cell r="G59">
            <v>27</v>
          </cell>
          <cell r="H59" t="str">
            <v>TRS; includes 8D catch (excludes 8A)</v>
          </cell>
          <cell r="I59">
            <v>1988</v>
          </cell>
          <cell r="J59" t="str">
            <v>M</v>
          </cell>
          <cell r="L59">
            <v>3</v>
          </cell>
          <cell r="M59">
            <v>30.776862849230842</v>
          </cell>
        </row>
        <row r="60">
          <cell r="A60" t="str">
            <v>1988-20-4-</v>
          </cell>
          <cell r="B60" t="str">
            <v>StSno</v>
          </cell>
          <cell r="C60" t="str">
            <v>Marked Tulalip Fall Fing</v>
          </cell>
          <cell r="D60" t="str">
            <v>M-Tula FF</v>
          </cell>
          <cell r="E60">
            <v>20</v>
          </cell>
          <cell r="F60">
            <v>29</v>
          </cell>
          <cell r="G60">
            <v>27</v>
          </cell>
          <cell r="H60" t="str">
            <v>TRS; includes 8D catch (excludes 8A)</v>
          </cell>
          <cell r="I60">
            <v>1988</v>
          </cell>
          <cell r="J60" t="str">
            <v>M</v>
          </cell>
          <cell r="L60">
            <v>4</v>
          </cell>
          <cell r="M60">
            <v>10.403446596923059</v>
          </cell>
        </row>
        <row r="61">
          <cell r="A61" t="str">
            <v>1988-20-5-</v>
          </cell>
          <cell r="B61" t="str">
            <v>StSno</v>
          </cell>
          <cell r="C61" t="str">
            <v>Marked Tulalip Fall Fing</v>
          </cell>
          <cell r="D61" t="str">
            <v>M-Tula FF</v>
          </cell>
          <cell r="E61">
            <v>20</v>
          </cell>
          <cell r="F61">
            <v>29</v>
          </cell>
          <cell r="G61">
            <v>27</v>
          </cell>
          <cell r="H61" t="str">
            <v>TRS; includes 8D catch (excludes 8A)</v>
          </cell>
          <cell r="I61">
            <v>1988</v>
          </cell>
          <cell r="J61" t="str">
            <v>M</v>
          </cell>
          <cell r="L61">
            <v>5</v>
          </cell>
          <cell r="M61">
            <v>1.0836923538461529</v>
          </cell>
        </row>
        <row r="62">
          <cell r="A62" t="str">
            <v>1988-21-3-</v>
          </cell>
          <cell r="B62" t="str">
            <v>MPS</v>
          </cell>
          <cell r="C62" t="str">
            <v>UnMarked Mid PS Fall Fing</v>
          </cell>
          <cell r="D62" t="str">
            <v>U-MidPSFF</v>
          </cell>
          <cell r="E62">
            <v>21</v>
          </cell>
          <cell r="F62">
            <v>31</v>
          </cell>
          <cell r="G62">
            <v>30</v>
          </cell>
          <cell r="H62" t="str">
            <v>TRS; includes 10A, 10E, 11A</v>
          </cell>
          <cell r="I62">
            <v>1988</v>
          </cell>
          <cell r="J62" t="str">
            <v>UM</v>
          </cell>
          <cell r="L62">
            <v>3</v>
          </cell>
          <cell r="M62">
            <v>13429.876755749419</v>
          </cell>
        </row>
        <row r="63">
          <cell r="A63" t="str">
            <v>1988-21-4-</v>
          </cell>
          <cell r="B63" t="str">
            <v>MPS</v>
          </cell>
          <cell r="C63" t="str">
            <v>UnMarked Mid PS Fall Fing</v>
          </cell>
          <cell r="D63" t="str">
            <v>U-MidPSFF</v>
          </cell>
          <cell r="E63">
            <v>21</v>
          </cell>
          <cell r="F63">
            <v>31</v>
          </cell>
          <cell r="G63">
            <v>30</v>
          </cell>
          <cell r="H63" t="str">
            <v>TRS; includes 10A, 10E, 11A</v>
          </cell>
          <cell r="I63">
            <v>1988</v>
          </cell>
          <cell r="J63" t="str">
            <v>UM</v>
          </cell>
          <cell r="L63">
            <v>4</v>
          </cell>
          <cell r="M63">
            <v>22926.110393545121</v>
          </cell>
        </row>
        <row r="64">
          <cell r="A64" t="str">
            <v>1988-21-5-</v>
          </cell>
          <cell r="B64" t="str">
            <v>MPS</v>
          </cell>
          <cell r="C64" t="str">
            <v>UnMarked Mid PS Fall Fing</v>
          </cell>
          <cell r="D64" t="str">
            <v>U-MidPSFF</v>
          </cell>
          <cell r="E64">
            <v>21</v>
          </cell>
          <cell r="F64">
            <v>31</v>
          </cell>
          <cell r="G64">
            <v>30</v>
          </cell>
          <cell r="H64" t="str">
            <v>TRS; includes 10A, 10E, 11A</v>
          </cell>
          <cell r="I64">
            <v>1988</v>
          </cell>
          <cell r="J64" t="str">
            <v>UM</v>
          </cell>
          <cell r="L64">
            <v>5</v>
          </cell>
          <cell r="M64">
            <v>1677.7226979439149</v>
          </cell>
        </row>
        <row r="65">
          <cell r="A65" t="str">
            <v>1988-22-3-</v>
          </cell>
          <cell r="B65" t="str">
            <v>MPS</v>
          </cell>
          <cell r="C65" t="str">
            <v>Marked Mid PS Fall Fing</v>
          </cell>
          <cell r="D65" t="str">
            <v>M-MidPSFF</v>
          </cell>
          <cell r="E65">
            <v>22</v>
          </cell>
          <cell r="F65">
            <v>32</v>
          </cell>
          <cell r="G65">
            <v>30</v>
          </cell>
          <cell r="H65" t="str">
            <v>TRS; includes 10A, 10E, 11A</v>
          </cell>
          <cell r="I65">
            <v>1988</v>
          </cell>
          <cell r="J65" t="str">
            <v>M</v>
          </cell>
          <cell r="L65">
            <v>3</v>
          </cell>
          <cell r="M65">
            <v>338.74786794958641</v>
          </cell>
        </row>
        <row r="66">
          <cell r="A66" t="str">
            <v>1988-22-4-</v>
          </cell>
          <cell r="B66" t="str">
            <v>MPS</v>
          </cell>
          <cell r="C66" t="str">
            <v>Marked Mid PS Fall Fing</v>
          </cell>
          <cell r="D66" t="str">
            <v>M-MidPSFF</v>
          </cell>
          <cell r="E66">
            <v>22</v>
          </cell>
          <cell r="F66">
            <v>32</v>
          </cell>
          <cell r="G66">
            <v>30</v>
          </cell>
          <cell r="H66" t="str">
            <v>TRS; includes 10A, 10E, 11A</v>
          </cell>
          <cell r="I66">
            <v>1988</v>
          </cell>
          <cell r="J66" t="str">
            <v>M</v>
          </cell>
          <cell r="L66">
            <v>4</v>
          </cell>
          <cell r="M66">
            <v>266.31664684654748</v>
          </cell>
        </row>
        <row r="67">
          <cell r="A67" t="str">
            <v>1988-22-5-</v>
          </cell>
          <cell r="B67" t="str">
            <v>MPS</v>
          </cell>
          <cell r="C67" t="str">
            <v>Marked Mid PS Fall Fing</v>
          </cell>
          <cell r="D67" t="str">
            <v>M-MidPSFF</v>
          </cell>
          <cell r="E67">
            <v>22</v>
          </cell>
          <cell r="F67">
            <v>32</v>
          </cell>
          <cell r="G67">
            <v>30</v>
          </cell>
          <cell r="H67" t="str">
            <v>TRS; includes 10A, 10E, 11A</v>
          </cell>
          <cell r="I67">
            <v>1988</v>
          </cell>
          <cell r="J67" t="str">
            <v>M</v>
          </cell>
          <cell r="L67">
            <v>5</v>
          </cell>
          <cell r="M67">
            <v>17.10416048881341</v>
          </cell>
        </row>
        <row r="68">
          <cell r="A68" t="str">
            <v>1988-23-3-</v>
          </cell>
          <cell r="B68" t="str">
            <v>MPS</v>
          </cell>
          <cell r="C68" t="str">
            <v>UnMarked UW Accelerated</v>
          </cell>
          <cell r="D68" t="str">
            <v>U-UWAc FF</v>
          </cell>
          <cell r="E68">
            <v>23</v>
          </cell>
          <cell r="F68">
            <v>34</v>
          </cell>
          <cell r="G68">
            <v>33</v>
          </cell>
          <cell r="H68" t="str">
            <v>ETRS</v>
          </cell>
          <cell r="I68">
            <v>1988</v>
          </cell>
          <cell r="J68" t="str">
            <v>UM</v>
          </cell>
          <cell r="L68">
            <v>3</v>
          </cell>
          <cell r="M68">
            <v>297.66250830576979</v>
          </cell>
        </row>
        <row r="69">
          <cell r="A69" t="str">
            <v>1988-23-4-</v>
          </cell>
          <cell r="B69" t="str">
            <v>MPS</v>
          </cell>
          <cell r="C69" t="str">
            <v>UnMarked UW Accelerated</v>
          </cell>
          <cell r="D69" t="str">
            <v>U-UWAc FF</v>
          </cell>
          <cell r="E69">
            <v>23</v>
          </cell>
          <cell r="F69">
            <v>34</v>
          </cell>
          <cell r="G69">
            <v>33</v>
          </cell>
          <cell r="H69" t="str">
            <v>ETRS</v>
          </cell>
          <cell r="I69">
            <v>1988</v>
          </cell>
          <cell r="J69" t="str">
            <v>UM</v>
          </cell>
          <cell r="L69">
            <v>4</v>
          </cell>
          <cell r="M69">
            <v>141.96625360945811</v>
          </cell>
        </row>
        <row r="70">
          <cell r="A70" t="str">
            <v>1988-23-5-</v>
          </cell>
          <cell r="B70" t="str">
            <v>MPS</v>
          </cell>
          <cell r="C70" t="str">
            <v>UnMarked UW Accelerated</v>
          </cell>
          <cell r="D70" t="str">
            <v>U-UWAc FF</v>
          </cell>
          <cell r="E70">
            <v>23</v>
          </cell>
          <cell r="F70">
            <v>34</v>
          </cell>
          <cell r="G70">
            <v>33</v>
          </cell>
          <cell r="H70" t="str">
            <v>ETRS</v>
          </cell>
          <cell r="I70">
            <v>1988</v>
          </cell>
          <cell r="J70" t="str">
            <v>UM</v>
          </cell>
          <cell r="L70">
            <v>5</v>
          </cell>
          <cell r="M70">
            <v>5.2766014976321562</v>
          </cell>
        </row>
        <row r="71">
          <cell r="A71" t="str">
            <v>1988-24-3-</v>
          </cell>
          <cell r="B71" t="str">
            <v>MPS</v>
          </cell>
          <cell r="C71" t="str">
            <v>Marked UW Accelerated</v>
          </cell>
          <cell r="D71" t="str">
            <v>M-UWAc FF</v>
          </cell>
          <cell r="E71">
            <v>24</v>
          </cell>
          <cell r="F71">
            <v>35</v>
          </cell>
          <cell r="G71">
            <v>33</v>
          </cell>
          <cell r="H71" t="str">
            <v>ETRS</v>
          </cell>
          <cell r="I71">
            <v>1988</v>
          </cell>
          <cell r="J71" t="str">
            <v>M</v>
          </cell>
          <cell r="L71">
            <v>3</v>
          </cell>
          <cell r="M71">
            <v>121.44211728080241</v>
          </cell>
        </row>
        <row r="72">
          <cell r="A72" t="str">
            <v>1988-24-4-</v>
          </cell>
          <cell r="B72" t="str">
            <v>MPS</v>
          </cell>
          <cell r="C72" t="str">
            <v>Marked UW Accelerated</v>
          </cell>
          <cell r="D72" t="str">
            <v>M-UWAc FF</v>
          </cell>
          <cell r="E72">
            <v>24</v>
          </cell>
          <cell r="F72">
            <v>35</v>
          </cell>
          <cell r="G72">
            <v>33</v>
          </cell>
          <cell r="H72" t="str">
            <v>ETRS</v>
          </cell>
          <cell r="I72">
            <v>1988</v>
          </cell>
          <cell r="J72" t="str">
            <v>M</v>
          </cell>
          <cell r="L72">
            <v>4</v>
          </cell>
          <cell r="M72">
            <v>58.779102280735962</v>
          </cell>
        </row>
        <row r="73">
          <cell r="A73" t="str">
            <v>1988-24-5-</v>
          </cell>
          <cell r="B73" t="str">
            <v>MPS</v>
          </cell>
          <cell r="C73" t="str">
            <v>Marked UW Accelerated</v>
          </cell>
          <cell r="D73" t="str">
            <v>M-UWAc FF</v>
          </cell>
          <cell r="E73">
            <v>24</v>
          </cell>
          <cell r="F73">
            <v>35</v>
          </cell>
          <cell r="G73">
            <v>33</v>
          </cell>
          <cell r="H73" t="str">
            <v>ETRS</v>
          </cell>
          <cell r="I73">
            <v>1988</v>
          </cell>
          <cell r="J73" t="str">
            <v>M</v>
          </cell>
          <cell r="L73">
            <v>5</v>
          </cell>
          <cell r="M73">
            <v>2.1940308749967792</v>
          </cell>
        </row>
        <row r="74">
          <cell r="A74" t="str">
            <v>1988-25-3-</v>
          </cell>
          <cell r="B74" t="str">
            <v>SPS</v>
          </cell>
          <cell r="C74" t="str">
            <v>UnMarked South Puget Sound Fall Fing</v>
          </cell>
          <cell r="D74" t="str">
            <v>U-SPSd FF</v>
          </cell>
          <cell r="E74">
            <v>25</v>
          </cell>
          <cell r="F74">
            <v>37</v>
          </cell>
          <cell r="G74">
            <v>36</v>
          </cell>
          <cell r="H74" t="str">
            <v>TRS; includes 13A, 13C, and 13D-K</v>
          </cell>
          <cell r="I74">
            <v>1988</v>
          </cell>
          <cell r="J74" t="str">
            <v>UM</v>
          </cell>
          <cell r="L74">
            <v>3</v>
          </cell>
          <cell r="M74">
            <v>7181.6089800970121</v>
          </cell>
        </row>
        <row r="75">
          <cell r="A75" t="str">
            <v>1988-25-4-</v>
          </cell>
          <cell r="B75" t="str">
            <v>SPS</v>
          </cell>
          <cell r="C75" t="str">
            <v>UnMarked South Puget Sound Fall Fing</v>
          </cell>
          <cell r="D75" t="str">
            <v>U-SPSd FF</v>
          </cell>
          <cell r="E75">
            <v>25</v>
          </cell>
          <cell r="F75">
            <v>37</v>
          </cell>
          <cell r="G75">
            <v>36</v>
          </cell>
          <cell r="H75" t="str">
            <v>TRS; includes 13A, 13C, and 13D-K</v>
          </cell>
          <cell r="I75">
            <v>1988</v>
          </cell>
          <cell r="J75" t="str">
            <v>UM</v>
          </cell>
          <cell r="L75">
            <v>4</v>
          </cell>
          <cell r="M75">
            <v>14076.802433768769</v>
          </cell>
        </row>
        <row r="76">
          <cell r="A76" t="str">
            <v>1988-25-5-</v>
          </cell>
          <cell r="B76" t="str">
            <v>SPS</v>
          </cell>
          <cell r="C76" t="str">
            <v>UnMarked South Puget Sound Fall Fing</v>
          </cell>
          <cell r="D76" t="str">
            <v>U-SPSd FF</v>
          </cell>
          <cell r="E76">
            <v>25</v>
          </cell>
          <cell r="F76">
            <v>37</v>
          </cell>
          <cell r="G76">
            <v>36</v>
          </cell>
          <cell r="H76" t="str">
            <v>TRS; includes 13A, 13C, and 13D-K</v>
          </cell>
          <cell r="I76">
            <v>1988</v>
          </cell>
          <cell r="J76" t="str">
            <v>UM</v>
          </cell>
          <cell r="L76">
            <v>5</v>
          </cell>
          <cell r="M76">
            <v>1243.205423296597</v>
          </cell>
        </row>
        <row r="77">
          <cell r="A77" t="str">
            <v>1988-26-3-</v>
          </cell>
          <cell r="B77" t="str">
            <v>SPS</v>
          </cell>
          <cell r="C77" t="str">
            <v>Marked South Puget Sound Fall Fing</v>
          </cell>
          <cell r="D77" t="str">
            <v>M-SPSd FF</v>
          </cell>
          <cell r="E77">
            <v>26</v>
          </cell>
          <cell r="F77">
            <v>38</v>
          </cell>
          <cell r="G77">
            <v>36</v>
          </cell>
          <cell r="H77" t="str">
            <v>TRS; includes 13A, 13C, and 13D-K</v>
          </cell>
          <cell r="I77">
            <v>1988</v>
          </cell>
          <cell r="J77" t="str">
            <v>M</v>
          </cell>
          <cell r="L77">
            <v>3</v>
          </cell>
          <cell r="M77">
            <v>222.11161794114469</v>
          </cell>
        </row>
        <row r="78">
          <cell r="A78" t="str">
            <v>1988-26-4-</v>
          </cell>
          <cell r="B78" t="str">
            <v>SPS</v>
          </cell>
          <cell r="C78" t="str">
            <v>Marked South Puget Sound Fall Fing</v>
          </cell>
          <cell r="D78" t="str">
            <v>M-SPSd FF</v>
          </cell>
          <cell r="E78">
            <v>26</v>
          </cell>
          <cell r="F78">
            <v>38</v>
          </cell>
          <cell r="G78">
            <v>36</v>
          </cell>
          <cell r="H78" t="str">
            <v>TRS; includes 13A, 13C, and 13D-K</v>
          </cell>
          <cell r="I78">
            <v>1988</v>
          </cell>
          <cell r="J78" t="str">
            <v>M</v>
          </cell>
          <cell r="L78">
            <v>4</v>
          </cell>
          <cell r="M78">
            <v>435.36502372480749</v>
          </cell>
        </row>
        <row r="79">
          <cell r="A79" t="str">
            <v>1988-26-5-</v>
          </cell>
          <cell r="B79" t="str">
            <v>SPS</v>
          </cell>
          <cell r="C79" t="str">
            <v>Marked South Puget Sound Fall Fing</v>
          </cell>
          <cell r="D79" t="str">
            <v>M-SPSd FF</v>
          </cell>
          <cell r="E79">
            <v>26</v>
          </cell>
          <cell r="F79">
            <v>38</v>
          </cell>
          <cell r="G79">
            <v>36</v>
          </cell>
          <cell r="H79" t="str">
            <v>TRS; includes 13A, 13C, and 13D-K</v>
          </cell>
          <cell r="I79">
            <v>1988</v>
          </cell>
          <cell r="J79" t="str">
            <v>M</v>
          </cell>
          <cell r="L79">
            <v>5</v>
          </cell>
          <cell r="M79">
            <v>38.449652266905112</v>
          </cell>
        </row>
        <row r="80">
          <cell r="A80" t="str">
            <v>1988-27-3-</v>
          </cell>
          <cell r="B80" t="str">
            <v>SPS</v>
          </cell>
          <cell r="C80" t="str">
            <v>UnMarked South Puget Sound Fall Year</v>
          </cell>
          <cell r="D80" t="str">
            <v>U-SPS Fyr</v>
          </cell>
          <cell r="E80">
            <v>27</v>
          </cell>
          <cell r="F80">
            <v>40</v>
          </cell>
          <cell r="G80">
            <v>39</v>
          </cell>
          <cell r="H80" t="str">
            <v>TRS</v>
          </cell>
          <cell r="I80">
            <v>1988</v>
          </cell>
          <cell r="J80" t="str">
            <v>UM</v>
          </cell>
          <cell r="L80">
            <v>3</v>
          </cell>
          <cell r="M80">
            <v>285.02258780132081</v>
          </cell>
        </row>
        <row r="81">
          <cell r="A81" t="str">
            <v>1988-27-4-</v>
          </cell>
          <cell r="B81" t="str">
            <v>SPS</v>
          </cell>
          <cell r="C81" t="str">
            <v>UnMarked South Puget Sound Fall Year</v>
          </cell>
          <cell r="D81" t="str">
            <v>U-SPS Fyr</v>
          </cell>
          <cell r="E81">
            <v>27</v>
          </cell>
          <cell r="F81">
            <v>40</v>
          </cell>
          <cell r="G81">
            <v>39</v>
          </cell>
          <cell r="H81" t="str">
            <v>TRS</v>
          </cell>
          <cell r="I81">
            <v>1988</v>
          </cell>
          <cell r="J81" t="str">
            <v>UM</v>
          </cell>
          <cell r="L81">
            <v>4</v>
          </cell>
          <cell r="M81">
            <v>1384.829572513823</v>
          </cell>
        </row>
        <row r="82">
          <cell r="A82" t="str">
            <v>1988-27-5-</v>
          </cell>
          <cell r="B82" t="str">
            <v>SPS</v>
          </cell>
          <cell r="C82" t="str">
            <v>UnMarked South Puget Sound Fall Year</v>
          </cell>
          <cell r="D82" t="str">
            <v>U-SPS Fyr</v>
          </cell>
          <cell r="E82">
            <v>27</v>
          </cell>
          <cell r="F82">
            <v>40</v>
          </cell>
          <cell r="G82">
            <v>39</v>
          </cell>
          <cell r="H82" t="str">
            <v>TRS</v>
          </cell>
          <cell r="I82">
            <v>1988</v>
          </cell>
          <cell r="J82" t="str">
            <v>UM</v>
          </cell>
          <cell r="L82">
            <v>5</v>
          </cell>
          <cell r="M82">
            <v>281.37884712480468</v>
          </cell>
        </row>
        <row r="83">
          <cell r="A83" t="str">
            <v>1988-28-3-</v>
          </cell>
          <cell r="B83" t="str">
            <v>SPS</v>
          </cell>
          <cell r="C83" t="str">
            <v>Marked South Puget Sound Fall Year</v>
          </cell>
          <cell r="D83" t="str">
            <v>M-SPS Fyr</v>
          </cell>
          <cell r="E83">
            <v>28</v>
          </cell>
          <cell r="F83">
            <v>41</v>
          </cell>
          <cell r="G83">
            <v>39</v>
          </cell>
          <cell r="H83" t="str">
            <v>TRS</v>
          </cell>
          <cell r="I83">
            <v>1988</v>
          </cell>
          <cell r="J83" t="str">
            <v>M</v>
          </cell>
          <cell r="L83">
            <v>3</v>
          </cell>
          <cell r="M83">
            <v>0</v>
          </cell>
        </row>
        <row r="84">
          <cell r="A84" t="str">
            <v>1988-28-4-</v>
          </cell>
          <cell r="B84" t="str">
            <v>SPS</v>
          </cell>
          <cell r="C84" t="str">
            <v>Marked South Puget Sound Fall Year</v>
          </cell>
          <cell r="D84" t="str">
            <v>M-SPS Fyr</v>
          </cell>
          <cell r="E84">
            <v>28</v>
          </cell>
          <cell r="F84">
            <v>41</v>
          </cell>
          <cell r="G84">
            <v>39</v>
          </cell>
          <cell r="H84" t="str">
            <v>TRS</v>
          </cell>
          <cell r="I84">
            <v>1988</v>
          </cell>
          <cell r="J84" t="str">
            <v>M</v>
          </cell>
          <cell r="L84">
            <v>4</v>
          </cell>
          <cell r="M84">
            <v>0</v>
          </cell>
        </row>
        <row r="85">
          <cell r="A85" t="str">
            <v>1988-28-5-</v>
          </cell>
          <cell r="B85" t="str">
            <v>SPS</v>
          </cell>
          <cell r="C85" t="str">
            <v>Marked South Puget Sound Fall Year</v>
          </cell>
          <cell r="D85" t="str">
            <v>M-SPS Fyr</v>
          </cell>
          <cell r="E85">
            <v>28</v>
          </cell>
          <cell r="F85">
            <v>41</v>
          </cell>
          <cell r="G85">
            <v>39</v>
          </cell>
          <cell r="H85" t="str">
            <v>TRS</v>
          </cell>
          <cell r="I85">
            <v>1988</v>
          </cell>
          <cell r="J85" t="str">
            <v>M</v>
          </cell>
          <cell r="L85">
            <v>5</v>
          </cell>
          <cell r="M85">
            <v>0</v>
          </cell>
        </row>
        <row r="86">
          <cell r="A86" t="str">
            <v>1988-29-3-</v>
          </cell>
          <cell r="B86" t="str">
            <v>MPS</v>
          </cell>
          <cell r="C86" t="str">
            <v>UnMarked White River Spring Fing</v>
          </cell>
          <cell r="D86" t="str">
            <v>U-WhiteSp</v>
          </cell>
          <cell r="E86">
            <v>29</v>
          </cell>
          <cell r="F86">
            <v>43</v>
          </cell>
          <cell r="G86">
            <v>42</v>
          </cell>
          <cell r="H86" t="str">
            <v>ETRS; includes FW net (FW spt assumed 0)</v>
          </cell>
          <cell r="I86">
            <v>1988</v>
          </cell>
          <cell r="J86" t="str">
            <v>UM</v>
          </cell>
          <cell r="L86">
            <v>3</v>
          </cell>
          <cell r="M86">
            <v>121</v>
          </cell>
        </row>
        <row r="87">
          <cell r="A87" t="str">
            <v>1988-29-4-</v>
          </cell>
          <cell r="B87" t="str">
            <v>MPS</v>
          </cell>
          <cell r="C87" t="str">
            <v>UnMarked White River Spring Fing</v>
          </cell>
          <cell r="D87" t="str">
            <v>U-WhiteSp</v>
          </cell>
          <cell r="E87">
            <v>29</v>
          </cell>
          <cell r="F87">
            <v>43</v>
          </cell>
          <cell r="G87">
            <v>42</v>
          </cell>
          <cell r="H87" t="str">
            <v>ETRS; includes FW net (FW spt assumed 0)</v>
          </cell>
          <cell r="I87">
            <v>1988</v>
          </cell>
          <cell r="J87" t="str">
            <v>UM</v>
          </cell>
          <cell r="L87">
            <v>4</v>
          </cell>
          <cell r="M87">
            <v>176</v>
          </cell>
        </row>
        <row r="88">
          <cell r="A88" t="str">
            <v>1988-29-5-</v>
          </cell>
          <cell r="B88" t="str">
            <v>MPS</v>
          </cell>
          <cell r="C88" t="str">
            <v>UnMarked White River Spring Fing</v>
          </cell>
          <cell r="D88" t="str">
            <v>U-WhiteSp</v>
          </cell>
          <cell r="E88">
            <v>29</v>
          </cell>
          <cell r="F88">
            <v>43</v>
          </cell>
          <cell r="G88">
            <v>42</v>
          </cell>
          <cell r="H88" t="str">
            <v>ETRS; includes FW net (FW spt assumed 0)</v>
          </cell>
          <cell r="I88">
            <v>1988</v>
          </cell>
          <cell r="J88" t="str">
            <v>UM</v>
          </cell>
          <cell r="L88">
            <v>5</v>
          </cell>
          <cell r="M88">
            <v>9</v>
          </cell>
        </row>
        <row r="89">
          <cell r="A89" t="str">
            <v>1988-30-3-</v>
          </cell>
          <cell r="B89" t="str">
            <v>MPS</v>
          </cell>
          <cell r="C89" t="str">
            <v>Marked White River Spring Fing</v>
          </cell>
          <cell r="D89" t="str">
            <v>M-WhiteSp</v>
          </cell>
          <cell r="E89">
            <v>30</v>
          </cell>
          <cell r="F89">
            <v>44</v>
          </cell>
          <cell r="G89">
            <v>42</v>
          </cell>
          <cell r="H89" t="str">
            <v>ETRS; includes FW net (FW spt assumed 0)</v>
          </cell>
          <cell r="I89">
            <v>1988</v>
          </cell>
          <cell r="J89" t="str">
            <v>M</v>
          </cell>
          <cell r="L89">
            <v>3</v>
          </cell>
          <cell r="M89">
            <v>0</v>
          </cell>
        </row>
        <row r="90">
          <cell r="A90" t="str">
            <v>1988-30-4-</v>
          </cell>
          <cell r="B90" t="str">
            <v>MPS</v>
          </cell>
          <cell r="C90" t="str">
            <v>Marked White River Spring Fing</v>
          </cell>
          <cell r="D90" t="str">
            <v>M-WhiteSp</v>
          </cell>
          <cell r="E90">
            <v>30</v>
          </cell>
          <cell r="F90">
            <v>44</v>
          </cell>
          <cell r="G90">
            <v>42</v>
          </cell>
          <cell r="H90" t="str">
            <v>ETRS; includes FW net (FW spt assumed 0)</v>
          </cell>
          <cell r="I90">
            <v>1988</v>
          </cell>
          <cell r="J90" t="str">
            <v>M</v>
          </cell>
          <cell r="L90">
            <v>4</v>
          </cell>
          <cell r="M90">
            <v>0</v>
          </cell>
        </row>
        <row r="91">
          <cell r="A91" t="str">
            <v>1988-30-5-</v>
          </cell>
          <cell r="B91" t="str">
            <v>MPS</v>
          </cell>
          <cell r="C91" t="str">
            <v>Marked White River Spring Fing</v>
          </cell>
          <cell r="D91" t="str">
            <v>M-WhiteSp</v>
          </cell>
          <cell r="E91">
            <v>30</v>
          </cell>
          <cell r="F91">
            <v>44</v>
          </cell>
          <cell r="G91">
            <v>42</v>
          </cell>
          <cell r="H91" t="str">
            <v>ETRS; includes FW net (FW spt assumed 0)</v>
          </cell>
          <cell r="I91">
            <v>1988</v>
          </cell>
          <cell r="J91" t="str">
            <v>M</v>
          </cell>
          <cell r="L91">
            <v>5</v>
          </cell>
          <cell r="M91">
            <v>0</v>
          </cell>
        </row>
        <row r="92">
          <cell r="A92" t="str">
            <v>1988-31-3-</v>
          </cell>
          <cell r="B92" t="str">
            <v>HC</v>
          </cell>
          <cell r="C92" t="str">
            <v>UnMarked Hood Canal Fall Fing</v>
          </cell>
          <cell r="D92" t="str">
            <v>U-HdCl FF</v>
          </cell>
          <cell r="E92">
            <v>31</v>
          </cell>
          <cell r="F92">
            <v>46</v>
          </cell>
          <cell r="G92">
            <v>45</v>
          </cell>
          <cell r="H92" t="str">
            <v>TRS; incl FW net, FW sport, 12H, HC net</v>
          </cell>
          <cell r="I92">
            <v>1988</v>
          </cell>
          <cell r="J92" t="str">
            <v>UM</v>
          </cell>
          <cell r="L92">
            <v>3</v>
          </cell>
          <cell r="M92">
            <v>8454.7212620556948</v>
          </cell>
        </row>
        <row r="93">
          <cell r="A93" t="str">
            <v>1988-31-4-</v>
          </cell>
          <cell r="B93" t="str">
            <v>HC</v>
          </cell>
          <cell r="C93" t="str">
            <v>UnMarked Hood Canal Fall Fing</v>
          </cell>
          <cell r="D93" t="str">
            <v>U-HdCl FF</v>
          </cell>
          <cell r="E93">
            <v>31</v>
          </cell>
          <cell r="F93">
            <v>46</v>
          </cell>
          <cell r="G93">
            <v>45</v>
          </cell>
          <cell r="H93" t="str">
            <v>TRS; incl FW net, FW sport, 12H, HC net</v>
          </cell>
          <cell r="I93">
            <v>1988</v>
          </cell>
          <cell r="J93" t="str">
            <v>UM</v>
          </cell>
          <cell r="L93">
            <v>4</v>
          </cell>
          <cell r="M93">
            <v>17597.367382052609</v>
          </cell>
        </row>
        <row r="94">
          <cell r="A94" t="str">
            <v>1988-31-5-</v>
          </cell>
          <cell r="B94" t="str">
            <v>HC</v>
          </cell>
          <cell r="C94" t="str">
            <v>UnMarked Hood Canal Fall Fing</v>
          </cell>
          <cell r="D94" t="str">
            <v>U-HdCl FF</v>
          </cell>
          <cell r="E94">
            <v>31</v>
          </cell>
          <cell r="F94">
            <v>46</v>
          </cell>
          <cell r="G94">
            <v>45</v>
          </cell>
          <cell r="H94" t="str">
            <v>TRS; incl FW net, FW sport, 12H, HC net</v>
          </cell>
          <cell r="I94">
            <v>1988</v>
          </cell>
          <cell r="J94" t="str">
            <v>UM</v>
          </cell>
          <cell r="L94">
            <v>5</v>
          </cell>
          <cell r="M94">
            <v>2906.0932108445968</v>
          </cell>
        </row>
        <row r="95">
          <cell r="A95" t="str">
            <v>1988-32-3-</v>
          </cell>
          <cell r="B95" t="str">
            <v>HC</v>
          </cell>
          <cell r="C95" t="str">
            <v>Marked Hood Canal Fall Fing</v>
          </cell>
          <cell r="D95" t="str">
            <v>M-HdCl FF</v>
          </cell>
          <cell r="E95">
            <v>32</v>
          </cell>
          <cell r="F95">
            <v>47</v>
          </cell>
          <cell r="G95">
            <v>45</v>
          </cell>
          <cell r="H95" t="str">
            <v>TRS; incl FW net, FW sport, 12H, HC net</v>
          </cell>
          <cell r="I95">
            <v>1988</v>
          </cell>
          <cell r="J95" t="str">
            <v>M</v>
          </cell>
          <cell r="L95">
            <v>3</v>
          </cell>
          <cell r="M95">
            <v>198.94449275227521</v>
          </cell>
        </row>
        <row r="96">
          <cell r="A96" t="str">
            <v>1988-32-4-</v>
          </cell>
          <cell r="B96" t="str">
            <v>HC</v>
          </cell>
          <cell r="C96" t="str">
            <v>Marked Hood Canal Fall Fing</v>
          </cell>
          <cell r="D96" t="str">
            <v>M-HdCl FF</v>
          </cell>
          <cell r="E96">
            <v>32</v>
          </cell>
          <cell r="F96">
            <v>47</v>
          </cell>
          <cell r="G96">
            <v>45</v>
          </cell>
          <cell r="H96" t="str">
            <v>TRS; incl FW net, FW sport, 12H, HC net</v>
          </cell>
          <cell r="I96">
            <v>1988</v>
          </cell>
          <cell r="J96" t="str">
            <v>M</v>
          </cell>
          <cell r="L96">
            <v>4</v>
          </cell>
          <cell r="M96">
            <v>0</v>
          </cell>
        </row>
        <row r="97">
          <cell r="A97" t="str">
            <v>1988-32-5-</v>
          </cell>
          <cell r="B97" t="str">
            <v>HC</v>
          </cell>
          <cell r="C97" t="str">
            <v>Marked Hood Canal Fall Fing</v>
          </cell>
          <cell r="D97" t="str">
            <v>M-HdCl FF</v>
          </cell>
          <cell r="E97">
            <v>32</v>
          </cell>
          <cell r="F97">
            <v>47</v>
          </cell>
          <cell r="G97">
            <v>45</v>
          </cell>
          <cell r="H97" t="str">
            <v>TRS; incl FW net, FW sport, 12H, HC net</v>
          </cell>
          <cell r="I97">
            <v>1988</v>
          </cell>
          <cell r="J97" t="str">
            <v>M</v>
          </cell>
          <cell r="L97">
            <v>5</v>
          </cell>
          <cell r="M97">
            <v>0</v>
          </cell>
        </row>
        <row r="98">
          <cell r="A98" t="str">
            <v>1988-33-3-</v>
          </cell>
          <cell r="B98" t="str">
            <v>HC</v>
          </cell>
          <cell r="C98" t="str">
            <v>UnMarked Hood Canal Fall Year</v>
          </cell>
          <cell r="D98" t="str">
            <v>U-HdCl FY</v>
          </cell>
          <cell r="E98">
            <v>33</v>
          </cell>
          <cell r="F98">
            <v>49</v>
          </cell>
          <cell r="G98">
            <v>48</v>
          </cell>
          <cell r="H98" t="str">
            <v>TRS; incl FW net, FW sport, 12H, HC net</v>
          </cell>
          <cell r="I98">
            <v>1988</v>
          </cell>
          <cell r="J98" t="str">
            <v>UM</v>
          </cell>
          <cell r="L98">
            <v>3</v>
          </cell>
          <cell r="M98">
            <v>0.33272596441049213</v>
          </cell>
        </row>
        <row r="99">
          <cell r="A99" t="str">
            <v>1988-33-4-</v>
          </cell>
          <cell r="B99" t="str">
            <v>HC</v>
          </cell>
          <cell r="C99" t="str">
            <v>UnMarked Hood Canal Fall Year</v>
          </cell>
          <cell r="D99" t="str">
            <v>U-HdCl FY</v>
          </cell>
          <cell r="E99">
            <v>33</v>
          </cell>
          <cell r="F99">
            <v>49</v>
          </cell>
          <cell r="G99">
            <v>48</v>
          </cell>
          <cell r="H99" t="str">
            <v>TRS; incl FW net, FW sport, 12H, HC net</v>
          </cell>
          <cell r="I99">
            <v>1988</v>
          </cell>
          <cell r="J99" t="str">
            <v>UM</v>
          </cell>
          <cell r="L99">
            <v>4</v>
          </cell>
          <cell r="M99">
            <v>192.48299745923501</v>
          </cell>
        </row>
        <row r="100">
          <cell r="A100" t="str">
            <v>1988-33-5-</v>
          </cell>
          <cell r="B100" t="str">
            <v>HC</v>
          </cell>
          <cell r="C100" t="str">
            <v>UnMarked Hood Canal Fall Year</v>
          </cell>
          <cell r="D100" t="str">
            <v>U-HdCl FY</v>
          </cell>
          <cell r="E100">
            <v>33</v>
          </cell>
          <cell r="F100">
            <v>49</v>
          </cell>
          <cell r="G100">
            <v>48</v>
          </cell>
          <cell r="H100" t="str">
            <v>TRS; incl FW net, FW sport, 12H, HC net</v>
          </cell>
          <cell r="I100">
            <v>1988</v>
          </cell>
          <cell r="J100" t="str">
            <v>UM</v>
          </cell>
          <cell r="L100">
            <v>5</v>
          </cell>
          <cell r="M100">
            <v>93.615810741590948</v>
          </cell>
        </row>
        <row r="101">
          <cell r="A101" t="str">
            <v>1988-34-3-</v>
          </cell>
          <cell r="B101" t="str">
            <v>HC</v>
          </cell>
          <cell r="C101" t="str">
            <v>Marked Hood Canal Fall Year</v>
          </cell>
          <cell r="D101" t="str">
            <v>M-HdCl FY</v>
          </cell>
          <cell r="E101">
            <v>34</v>
          </cell>
          <cell r="F101">
            <v>50</v>
          </cell>
          <cell r="G101">
            <v>48</v>
          </cell>
          <cell r="H101" t="str">
            <v>TRS; incl FW net, FW sport, 12H, HC net</v>
          </cell>
          <cell r="I101">
            <v>1988</v>
          </cell>
          <cell r="J101" t="str">
            <v>M</v>
          </cell>
          <cell r="L101">
            <v>3</v>
          </cell>
          <cell r="M101">
            <v>11.431152676454079</v>
          </cell>
        </row>
        <row r="102">
          <cell r="A102" t="str">
            <v>1988-34-4-</v>
          </cell>
          <cell r="B102" t="str">
            <v>HC</v>
          </cell>
          <cell r="C102" t="str">
            <v>Marked Hood Canal Fall Year</v>
          </cell>
          <cell r="D102" t="str">
            <v>M-HdCl FY</v>
          </cell>
          <cell r="E102">
            <v>34</v>
          </cell>
          <cell r="F102">
            <v>50</v>
          </cell>
          <cell r="G102">
            <v>48</v>
          </cell>
          <cell r="H102" t="str">
            <v>TRS; incl FW net, FW sport, 12H, HC net</v>
          </cell>
          <cell r="I102">
            <v>1988</v>
          </cell>
          <cell r="J102" t="str">
            <v>M</v>
          </cell>
          <cell r="L102">
            <v>4</v>
          </cell>
          <cell r="M102">
            <v>0</v>
          </cell>
        </row>
        <row r="103">
          <cell r="A103" t="str">
            <v>1988-34-5-</v>
          </cell>
          <cell r="B103" t="str">
            <v>HC</v>
          </cell>
          <cell r="C103" t="str">
            <v>Marked Hood Canal Fall Year</v>
          </cell>
          <cell r="D103" t="str">
            <v>M-HdCl FY</v>
          </cell>
          <cell r="E103">
            <v>34</v>
          </cell>
          <cell r="F103">
            <v>50</v>
          </cell>
          <cell r="G103">
            <v>48</v>
          </cell>
          <cell r="H103" t="str">
            <v>TRS; incl FW net, FW sport, 12H, HC net</v>
          </cell>
          <cell r="I103">
            <v>1988</v>
          </cell>
          <cell r="J103" t="str">
            <v>M</v>
          </cell>
          <cell r="L103">
            <v>5</v>
          </cell>
          <cell r="M103">
            <v>10.010965453131231</v>
          </cell>
        </row>
        <row r="104">
          <cell r="A104" t="str">
            <v>1988-35-3-</v>
          </cell>
          <cell r="B104" t="str">
            <v>JDF</v>
          </cell>
          <cell r="C104" t="str">
            <v>UnMarked JDF Tribs. Fall</v>
          </cell>
          <cell r="D104" t="str">
            <v>U-SJDF FF</v>
          </cell>
          <cell r="E104">
            <v>35</v>
          </cell>
          <cell r="F104">
            <v>52</v>
          </cell>
          <cell r="G104">
            <v>51</v>
          </cell>
          <cell r="H104" t="str">
            <v>ETRS; includes 6D</v>
          </cell>
          <cell r="I104">
            <v>1988</v>
          </cell>
          <cell r="J104" t="str">
            <v>UM</v>
          </cell>
          <cell r="L104">
            <v>3</v>
          </cell>
          <cell r="M104">
            <v>384</v>
          </cell>
        </row>
        <row r="105">
          <cell r="A105" t="str">
            <v>1988-35-4-</v>
          </cell>
          <cell r="B105" t="str">
            <v>JDF</v>
          </cell>
          <cell r="C105" t="str">
            <v>UnMarked JDF Tribs. Fall</v>
          </cell>
          <cell r="D105" t="str">
            <v>U-SJDF FF</v>
          </cell>
          <cell r="E105">
            <v>35</v>
          </cell>
          <cell r="F105">
            <v>52</v>
          </cell>
          <cell r="G105">
            <v>51</v>
          </cell>
          <cell r="H105" t="str">
            <v>ETRS; includes 6D</v>
          </cell>
          <cell r="I105">
            <v>1988</v>
          </cell>
          <cell r="J105" t="str">
            <v>UM</v>
          </cell>
          <cell r="L105">
            <v>4</v>
          </cell>
          <cell r="M105">
            <v>5319</v>
          </cell>
        </row>
        <row r="106">
          <cell r="A106" t="str">
            <v>1988-35-5-</v>
          </cell>
          <cell r="B106" t="str">
            <v>JDF</v>
          </cell>
          <cell r="C106" t="str">
            <v>UnMarked JDF Tribs. Fall</v>
          </cell>
          <cell r="D106" t="str">
            <v>U-SJDF FF</v>
          </cell>
          <cell r="E106">
            <v>35</v>
          </cell>
          <cell r="F106">
            <v>52</v>
          </cell>
          <cell r="G106">
            <v>51</v>
          </cell>
          <cell r="H106" t="str">
            <v>ETRS; includes 6D</v>
          </cell>
          <cell r="I106">
            <v>1988</v>
          </cell>
          <cell r="J106" t="str">
            <v>UM</v>
          </cell>
          <cell r="L106">
            <v>5</v>
          </cell>
          <cell r="M106">
            <v>2213</v>
          </cell>
        </row>
        <row r="107">
          <cell r="A107" t="str">
            <v>1988-36-3-</v>
          </cell>
          <cell r="B107" t="str">
            <v>JDF</v>
          </cell>
          <cell r="C107" t="str">
            <v>Marked JDF Tribs. Fall</v>
          </cell>
          <cell r="D107" t="str">
            <v>M-SJDF FF</v>
          </cell>
          <cell r="E107">
            <v>36</v>
          </cell>
          <cell r="F107">
            <v>53</v>
          </cell>
          <cell r="G107">
            <v>51</v>
          </cell>
          <cell r="H107" t="str">
            <v>ETRS; includes 6D</v>
          </cell>
          <cell r="I107">
            <v>1988</v>
          </cell>
          <cell r="J107" t="str">
            <v>M</v>
          </cell>
          <cell r="L107">
            <v>3</v>
          </cell>
          <cell r="M107">
            <v>80</v>
          </cell>
        </row>
        <row r="108">
          <cell r="A108" t="str">
            <v>1988-36-4-</v>
          </cell>
          <cell r="B108" t="str">
            <v>JDF</v>
          </cell>
          <cell r="C108" t="str">
            <v>Marked JDF Tribs. Fall</v>
          </cell>
          <cell r="D108" t="str">
            <v>M-SJDF FF</v>
          </cell>
          <cell r="E108">
            <v>36</v>
          </cell>
          <cell r="F108">
            <v>53</v>
          </cell>
          <cell r="G108">
            <v>51</v>
          </cell>
          <cell r="H108" t="str">
            <v>ETRS; includes 6D</v>
          </cell>
          <cell r="I108">
            <v>1988</v>
          </cell>
          <cell r="J108" t="str">
            <v>M</v>
          </cell>
          <cell r="L108">
            <v>4</v>
          </cell>
          <cell r="M108">
            <v>686</v>
          </cell>
        </row>
        <row r="109">
          <cell r="A109" t="str">
            <v>1988-36-5-</v>
          </cell>
          <cell r="B109" t="str">
            <v>JDF</v>
          </cell>
          <cell r="C109" t="str">
            <v>Marked JDF Tribs. Fall</v>
          </cell>
          <cell r="D109" t="str">
            <v>M-SJDF FF</v>
          </cell>
          <cell r="E109">
            <v>36</v>
          </cell>
          <cell r="F109">
            <v>53</v>
          </cell>
          <cell r="G109">
            <v>51</v>
          </cell>
          <cell r="H109" t="str">
            <v>ETRS; includes 6D</v>
          </cell>
          <cell r="I109">
            <v>1988</v>
          </cell>
          <cell r="J109" t="str">
            <v>M</v>
          </cell>
          <cell r="L109">
            <v>5</v>
          </cell>
          <cell r="M109">
            <v>357</v>
          </cell>
        </row>
        <row r="110">
          <cell r="A110" t="str">
            <v>1988-65-3-</v>
          </cell>
          <cell r="B110" t="str">
            <v>MPS</v>
          </cell>
          <cell r="C110" t="str">
            <v>UnMarked White Sp Year</v>
          </cell>
          <cell r="D110" t="str">
            <v>U-WhtSpYr</v>
          </cell>
          <cell r="E110">
            <v>65</v>
          </cell>
          <cell r="F110">
            <v>55</v>
          </cell>
          <cell r="G110">
            <v>54</v>
          </cell>
          <cell r="H110" t="str">
            <v>ETRS; includes FW net (FW spt assumed 0)</v>
          </cell>
          <cell r="I110">
            <v>1988</v>
          </cell>
          <cell r="J110" t="str">
            <v>UM</v>
          </cell>
          <cell r="L110">
            <v>3</v>
          </cell>
          <cell r="M110">
            <v>0</v>
          </cell>
        </row>
        <row r="111">
          <cell r="A111" t="str">
            <v>1988-65-4-</v>
          </cell>
          <cell r="B111" t="str">
            <v>MPS</v>
          </cell>
          <cell r="C111" t="str">
            <v>UnMarked White Sp Year</v>
          </cell>
          <cell r="D111" t="str">
            <v>U-WhtSpYr</v>
          </cell>
          <cell r="E111">
            <v>65</v>
          </cell>
          <cell r="F111">
            <v>55</v>
          </cell>
          <cell r="G111">
            <v>54</v>
          </cell>
          <cell r="H111" t="str">
            <v>ETRS; includes FW net (FW spt assumed 0)</v>
          </cell>
          <cell r="I111">
            <v>1988</v>
          </cell>
          <cell r="J111" t="str">
            <v>UM</v>
          </cell>
          <cell r="L111">
            <v>4</v>
          </cell>
          <cell r="M111">
            <v>0</v>
          </cell>
        </row>
        <row r="112">
          <cell r="A112" t="str">
            <v>1988-65-5-</v>
          </cell>
          <cell r="B112" t="str">
            <v>MPS</v>
          </cell>
          <cell r="C112" t="str">
            <v>UnMarked White Sp Year</v>
          </cell>
          <cell r="D112" t="str">
            <v>U-WhtSpYr</v>
          </cell>
          <cell r="E112">
            <v>65</v>
          </cell>
          <cell r="F112">
            <v>55</v>
          </cell>
          <cell r="G112">
            <v>54</v>
          </cell>
          <cell r="H112" t="str">
            <v>ETRS; includes FW net (FW spt assumed 0)</v>
          </cell>
          <cell r="I112">
            <v>1988</v>
          </cell>
          <cell r="J112" t="str">
            <v>UM</v>
          </cell>
          <cell r="L112">
            <v>5</v>
          </cell>
          <cell r="M112">
            <v>0</v>
          </cell>
        </row>
        <row r="113">
          <cell r="A113" t="str">
            <v>1988-66-3-</v>
          </cell>
          <cell r="B113" t="str">
            <v>MPS</v>
          </cell>
          <cell r="C113" t="str">
            <v>Marked White Sp Year</v>
          </cell>
          <cell r="D113" t="str">
            <v>M-WhtSpYr</v>
          </cell>
          <cell r="E113">
            <v>66</v>
          </cell>
          <cell r="F113">
            <v>56</v>
          </cell>
          <cell r="G113">
            <v>54</v>
          </cell>
          <cell r="H113" t="str">
            <v>ETRS; includes FW net (FW spt assumed 0)</v>
          </cell>
          <cell r="I113">
            <v>1988</v>
          </cell>
          <cell r="J113" t="str">
            <v>M</v>
          </cell>
          <cell r="L113">
            <v>3</v>
          </cell>
          <cell r="M113">
            <v>0</v>
          </cell>
        </row>
        <row r="114">
          <cell r="A114" t="str">
            <v>1988-66-4-</v>
          </cell>
          <cell r="B114" t="str">
            <v>MPS</v>
          </cell>
          <cell r="C114" t="str">
            <v>Marked White Sp Year</v>
          </cell>
          <cell r="D114" t="str">
            <v>M-WhtSpYr</v>
          </cell>
          <cell r="E114">
            <v>66</v>
          </cell>
          <cell r="F114">
            <v>56</v>
          </cell>
          <cell r="G114">
            <v>54</v>
          </cell>
          <cell r="H114" t="str">
            <v>ETRS; includes FW net (FW spt assumed 0)</v>
          </cell>
          <cell r="I114">
            <v>1988</v>
          </cell>
          <cell r="J114" t="str">
            <v>M</v>
          </cell>
          <cell r="L114">
            <v>4</v>
          </cell>
          <cell r="M114">
            <v>0</v>
          </cell>
        </row>
        <row r="115">
          <cell r="A115" t="str">
            <v>1988-66-5-</v>
          </cell>
          <cell r="B115" t="str">
            <v>MPS</v>
          </cell>
          <cell r="C115" t="str">
            <v>Marked White Sp Year</v>
          </cell>
          <cell r="D115" t="str">
            <v>M-WhtSpYr</v>
          </cell>
          <cell r="E115">
            <v>66</v>
          </cell>
          <cell r="F115">
            <v>56</v>
          </cell>
          <cell r="G115">
            <v>54</v>
          </cell>
          <cell r="H115" t="str">
            <v>ETRS; includes FW net (FW spt assumed 0)</v>
          </cell>
          <cell r="I115">
            <v>1988</v>
          </cell>
          <cell r="J115" t="str">
            <v>M</v>
          </cell>
          <cell r="L115">
            <v>5</v>
          </cell>
          <cell r="M115">
            <v>0</v>
          </cell>
        </row>
        <row r="116">
          <cell r="A116" t="str">
            <v>1988-75-3-</v>
          </cell>
          <cell r="B116" t="str">
            <v>JDF</v>
          </cell>
          <cell r="C116" t="str">
            <v>UnMarked Hoko River</v>
          </cell>
          <cell r="D116" t="str">
            <v>U-Hoko Rv</v>
          </cell>
          <cell r="E116">
            <v>75</v>
          </cell>
          <cell r="F116">
            <v>58</v>
          </cell>
          <cell r="G116">
            <v>57</v>
          </cell>
          <cell r="H116" t="str">
            <v>ETRS; esc only, no FW fishery</v>
          </cell>
          <cell r="I116">
            <v>1988</v>
          </cell>
          <cell r="J116" t="str">
            <v>UM</v>
          </cell>
          <cell r="L116">
            <v>3</v>
          </cell>
          <cell r="M116">
            <v>43.421718463944387</v>
          </cell>
        </row>
        <row r="117">
          <cell r="A117" t="str">
            <v>1988-75-4-</v>
          </cell>
          <cell r="B117" t="str">
            <v>JDF</v>
          </cell>
          <cell r="C117" t="str">
            <v>UnMarked Hoko River</v>
          </cell>
          <cell r="D117" t="str">
            <v>U-Hoko Rv</v>
          </cell>
          <cell r="E117">
            <v>75</v>
          </cell>
          <cell r="F117">
            <v>58</v>
          </cell>
          <cell r="G117">
            <v>57</v>
          </cell>
          <cell r="H117" t="str">
            <v>ETRS; esc only, no FW fishery</v>
          </cell>
          <cell r="I117">
            <v>1988</v>
          </cell>
          <cell r="J117" t="str">
            <v>UM</v>
          </cell>
          <cell r="L117">
            <v>4</v>
          </cell>
          <cell r="M117">
            <v>418.10879999999997</v>
          </cell>
        </row>
        <row r="118">
          <cell r="A118" t="str">
            <v>1988-75-5-</v>
          </cell>
          <cell r="B118" t="str">
            <v>JDF</v>
          </cell>
          <cell r="C118" t="str">
            <v>UnMarked Hoko River</v>
          </cell>
          <cell r="D118" t="str">
            <v>U-Hoko Rv</v>
          </cell>
          <cell r="E118">
            <v>75</v>
          </cell>
          <cell r="F118">
            <v>58</v>
          </cell>
          <cell r="G118">
            <v>57</v>
          </cell>
          <cell r="H118" t="str">
            <v>ETRS; esc only, no FW fishery</v>
          </cell>
          <cell r="I118">
            <v>1988</v>
          </cell>
          <cell r="J118" t="str">
            <v>UM</v>
          </cell>
          <cell r="L118">
            <v>5</v>
          </cell>
          <cell r="M118">
            <v>261.66719999999998</v>
          </cell>
        </row>
        <row r="119">
          <cell r="A119" t="str">
            <v>1988-76-3-</v>
          </cell>
          <cell r="B119" t="str">
            <v>JDF</v>
          </cell>
          <cell r="C119" t="str">
            <v>Marked Hoko River</v>
          </cell>
          <cell r="D119" t="str">
            <v>M-Hoko Rv</v>
          </cell>
          <cell r="E119">
            <v>76</v>
          </cell>
          <cell r="F119">
            <v>59</v>
          </cell>
          <cell r="G119">
            <v>57</v>
          </cell>
          <cell r="H119" t="str">
            <v>ETRS; esc only, no FW fishery</v>
          </cell>
          <cell r="I119">
            <v>1988</v>
          </cell>
          <cell r="J119" t="str">
            <v>M</v>
          </cell>
          <cell r="L119">
            <v>3</v>
          </cell>
          <cell r="M119">
            <v>13.6918815360556</v>
          </cell>
        </row>
        <row r="120">
          <cell r="A120" t="str">
            <v>1988-76-4-</v>
          </cell>
          <cell r="B120" t="str">
            <v>JDF</v>
          </cell>
          <cell r="C120" t="str">
            <v>Marked Hoko River</v>
          </cell>
          <cell r="D120" t="str">
            <v>M-Hoko Rv</v>
          </cell>
          <cell r="E120">
            <v>76</v>
          </cell>
          <cell r="F120">
            <v>59</v>
          </cell>
          <cell r="G120">
            <v>57</v>
          </cell>
          <cell r="H120" t="str">
            <v>ETRS; esc only, no FW fishery</v>
          </cell>
          <cell r="I120">
            <v>1988</v>
          </cell>
          <cell r="J120" t="str">
            <v>M</v>
          </cell>
          <cell r="L120">
            <v>4</v>
          </cell>
          <cell r="M120">
            <v>0</v>
          </cell>
        </row>
        <row r="121">
          <cell r="A121" t="str">
            <v>1988-76-5-</v>
          </cell>
          <cell r="B121" t="str">
            <v>JDF</v>
          </cell>
          <cell r="C121" t="str">
            <v>Marked Hoko River</v>
          </cell>
          <cell r="D121" t="str">
            <v>M-Hoko Rv</v>
          </cell>
          <cell r="E121">
            <v>76</v>
          </cell>
          <cell r="F121">
            <v>59</v>
          </cell>
          <cell r="G121">
            <v>57</v>
          </cell>
          <cell r="H121" t="str">
            <v>ETRS; esc only, no FW fishery</v>
          </cell>
          <cell r="I121">
            <v>1988</v>
          </cell>
          <cell r="J121" t="str">
            <v>M</v>
          </cell>
          <cell r="L121">
            <v>5</v>
          </cell>
          <cell r="M121">
            <v>0</v>
          </cell>
        </row>
        <row r="122">
          <cell r="A122" t="str">
            <v>1988-37-3-</v>
          </cell>
          <cell r="B122" t="str">
            <v>ColR</v>
          </cell>
          <cell r="C122" t="str">
            <v>UnMarked CR Oregon Hatchery Tule</v>
          </cell>
          <cell r="D122" t="str">
            <v>U-OR Tule</v>
          </cell>
          <cell r="E122">
            <v>37</v>
          </cell>
          <cell r="F122">
            <v>61</v>
          </cell>
          <cell r="G122">
            <v>60</v>
          </cell>
          <cell r="I122">
            <v>1988</v>
          </cell>
          <cell r="J122" t="str">
            <v>UM</v>
          </cell>
          <cell r="L122">
            <v>3</v>
          </cell>
          <cell r="M122">
            <v>12157.737499999999</v>
          </cell>
        </row>
        <row r="123">
          <cell r="A123" t="str">
            <v>1988-37-4-</v>
          </cell>
          <cell r="B123" t="str">
            <v>ColR</v>
          </cell>
          <cell r="C123" t="str">
            <v>UnMarked CR Oregon Hatchery Tule</v>
          </cell>
          <cell r="D123" t="str">
            <v>U-OR Tule</v>
          </cell>
          <cell r="E123">
            <v>37</v>
          </cell>
          <cell r="F123">
            <v>61</v>
          </cell>
          <cell r="G123">
            <v>60</v>
          </cell>
          <cell r="I123">
            <v>1988</v>
          </cell>
          <cell r="J123" t="str">
            <v>UM</v>
          </cell>
          <cell r="L123">
            <v>4</v>
          </cell>
          <cell r="M123">
            <v>85419.994500000001</v>
          </cell>
        </row>
        <row r="124">
          <cell r="A124" t="str">
            <v>1988-37-5-</v>
          </cell>
          <cell r="B124" t="str">
            <v>ColR</v>
          </cell>
          <cell r="C124" t="str">
            <v>UnMarked CR Oregon Hatchery Tule</v>
          </cell>
          <cell r="D124" t="str">
            <v>U-OR Tule</v>
          </cell>
          <cell r="E124">
            <v>37</v>
          </cell>
          <cell r="F124">
            <v>61</v>
          </cell>
          <cell r="G124">
            <v>60</v>
          </cell>
          <cell r="I124">
            <v>1988</v>
          </cell>
          <cell r="J124" t="str">
            <v>UM</v>
          </cell>
          <cell r="L124">
            <v>5</v>
          </cell>
          <cell r="M124">
            <v>301.476</v>
          </cell>
        </row>
        <row r="125">
          <cell r="A125" t="str">
            <v>1988-38-3-</v>
          </cell>
          <cell r="B125" t="str">
            <v>ColR</v>
          </cell>
          <cell r="C125" t="str">
            <v>Marked CR Oregon Hatchery Tule</v>
          </cell>
          <cell r="D125" t="str">
            <v>M-OR Tule</v>
          </cell>
          <cell r="E125">
            <v>38</v>
          </cell>
          <cell r="F125">
            <v>62</v>
          </cell>
          <cell r="G125">
            <v>60</v>
          </cell>
          <cell r="I125">
            <v>1988</v>
          </cell>
          <cell r="J125" t="str">
            <v>M</v>
          </cell>
          <cell r="L125">
            <v>3</v>
          </cell>
          <cell r="M125">
            <v>376.01250000000073</v>
          </cell>
        </row>
        <row r="126">
          <cell r="A126" t="str">
            <v>1988-38-4-</v>
          </cell>
          <cell r="B126" t="str">
            <v>ColR</v>
          </cell>
          <cell r="C126" t="str">
            <v>Marked CR Oregon Hatchery Tule</v>
          </cell>
          <cell r="D126" t="str">
            <v>M-OR Tule</v>
          </cell>
          <cell r="E126">
            <v>38</v>
          </cell>
          <cell r="F126">
            <v>62</v>
          </cell>
          <cell r="G126">
            <v>60</v>
          </cell>
          <cell r="I126">
            <v>1988</v>
          </cell>
          <cell r="J126" t="str">
            <v>M</v>
          </cell>
          <cell r="L126">
            <v>4</v>
          </cell>
          <cell r="M126">
            <v>2641.8555000000051</v>
          </cell>
        </row>
        <row r="127">
          <cell r="A127" t="str">
            <v>1988-38-5-</v>
          </cell>
          <cell r="B127" t="str">
            <v>ColR</v>
          </cell>
          <cell r="C127" t="str">
            <v>Marked CR Oregon Hatchery Tule</v>
          </cell>
          <cell r="D127" t="str">
            <v>M-OR Tule</v>
          </cell>
          <cell r="E127">
            <v>38</v>
          </cell>
          <cell r="F127">
            <v>62</v>
          </cell>
          <cell r="G127">
            <v>60</v>
          </cell>
          <cell r="I127">
            <v>1988</v>
          </cell>
          <cell r="J127" t="str">
            <v>M</v>
          </cell>
          <cell r="L127">
            <v>5</v>
          </cell>
          <cell r="M127">
            <v>9.3240000000000123</v>
          </cell>
        </row>
        <row r="128">
          <cell r="A128" t="str">
            <v>1988-39-3-</v>
          </cell>
          <cell r="B128" t="str">
            <v>ColR</v>
          </cell>
          <cell r="C128" t="str">
            <v>UnMarked CR Washington Hatchery Tule</v>
          </cell>
          <cell r="D128" t="str">
            <v>U-WA Tule</v>
          </cell>
          <cell r="E128">
            <v>39</v>
          </cell>
          <cell r="F128">
            <v>64</v>
          </cell>
          <cell r="G128">
            <v>63</v>
          </cell>
          <cell r="I128">
            <v>1988</v>
          </cell>
          <cell r="J128" t="str">
            <v>UM</v>
          </cell>
          <cell r="L128">
            <v>3</v>
          </cell>
          <cell r="M128">
            <v>12375.769249999999</v>
          </cell>
        </row>
        <row r="129">
          <cell r="A129" t="str">
            <v>1988-39-4-</v>
          </cell>
          <cell r="B129" t="str">
            <v>ColR</v>
          </cell>
          <cell r="C129" t="str">
            <v>UnMarked CR Washington Hatchery Tule</v>
          </cell>
          <cell r="D129" t="str">
            <v>U-WA Tule</v>
          </cell>
          <cell r="E129">
            <v>39</v>
          </cell>
          <cell r="F129">
            <v>64</v>
          </cell>
          <cell r="G129">
            <v>63</v>
          </cell>
          <cell r="I129">
            <v>1988</v>
          </cell>
          <cell r="J129" t="str">
            <v>UM</v>
          </cell>
          <cell r="L129">
            <v>4</v>
          </cell>
          <cell r="M129">
            <v>157555.30549999999</v>
          </cell>
        </row>
        <row r="130">
          <cell r="A130" t="str">
            <v>1988-39-5-</v>
          </cell>
          <cell r="B130" t="str">
            <v>ColR</v>
          </cell>
          <cell r="C130" t="str">
            <v>UnMarked CR Washington Hatchery Tule</v>
          </cell>
          <cell r="D130" t="str">
            <v>U-WA Tule</v>
          </cell>
          <cell r="E130">
            <v>39</v>
          </cell>
          <cell r="F130">
            <v>64</v>
          </cell>
          <cell r="G130">
            <v>63</v>
          </cell>
          <cell r="I130">
            <v>1988</v>
          </cell>
          <cell r="J130" t="str">
            <v>UM</v>
          </cell>
          <cell r="L130">
            <v>5</v>
          </cell>
          <cell r="M130">
            <v>10171.226000000001</v>
          </cell>
        </row>
        <row r="131">
          <cell r="A131" t="str">
            <v>1988-40-3-</v>
          </cell>
          <cell r="B131" t="str">
            <v>ColR</v>
          </cell>
          <cell r="C131" t="str">
            <v>Marked CR Washington Hatchery Tule</v>
          </cell>
          <cell r="D131" t="str">
            <v>M-WA Tule</v>
          </cell>
          <cell r="E131">
            <v>40</v>
          </cell>
          <cell r="F131">
            <v>65</v>
          </cell>
          <cell r="G131">
            <v>63</v>
          </cell>
          <cell r="I131">
            <v>1988</v>
          </cell>
          <cell r="J131" t="str">
            <v>M</v>
          </cell>
          <cell r="L131">
            <v>3</v>
          </cell>
          <cell r="M131">
            <v>382.75575000000032</v>
          </cell>
        </row>
        <row r="132">
          <cell r="A132" t="str">
            <v>1988-40-4-</v>
          </cell>
          <cell r="B132" t="str">
            <v>ColR</v>
          </cell>
          <cell r="C132" t="str">
            <v>Marked CR Washington Hatchery Tule</v>
          </cell>
          <cell r="D132" t="str">
            <v>M-WA Tule</v>
          </cell>
          <cell r="E132">
            <v>40</v>
          </cell>
          <cell r="F132">
            <v>65</v>
          </cell>
          <cell r="G132">
            <v>63</v>
          </cell>
          <cell r="I132">
            <v>1988</v>
          </cell>
          <cell r="J132" t="str">
            <v>M</v>
          </cell>
          <cell r="L132">
            <v>4</v>
          </cell>
          <cell r="M132">
            <v>4872.8445000000074</v>
          </cell>
        </row>
        <row r="133">
          <cell r="A133" t="str">
            <v>1988-40-5-</v>
          </cell>
          <cell r="B133" t="str">
            <v>ColR</v>
          </cell>
          <cell r="C133" t="str">
            <v>Marked CR Washington Hatchery Tule</v>
          </cell>
          <cell r="D133" t="str">
            <v>M-WA Tule</v>
          </cell>
          <cell r="E133">
            <v>40</v>
          </cell>
          <cell r="F133">
            <v>65</v>
          </cell>
          <cell r="G133">
            <v>63</v>
          </cell>
          <cell r="I133">
            <v>1988</v>
          </cell>
          <cell r="J133" t="str">
            <v>M</v>
          </cell>
          <cell r="L133">
            <v>5</v>
          </cell>
          <cell r="M133">
            <v>314.57400000000052</v>
          </cell>
        </row>
        <row r="134">
          <cell r="A134" t="str">
            <v>1988-41-3-</v>
          </cell>
          <cell r="B134" t="str">
            <v>ColR</v>
          </cell>
          <cell r="C134" t="str">
            <v>UnMarked Lower Columbia River Wild</v>
          </cell>
          <cell r="D134" t="str">
            <v>U-LCRWild</v>
          </cell>
          <cell r="E134">
            <v>41</v>
          </cell>
          <cell r="F134">
            <v>67</v>
          </cell>
          <cell r="G134">
            <v>66</v>
          </cell>
          <cell r="I134">
            <v>1988</v>
          </cell>
          <cell r="J134" t="str">
            <v>UM</v>
          </cell>
          <cell r="L134">
            <v>3</v>
          </cell>
          <cell r="M134">
            <v>3677.0790000000002</v>
          </cell>
        </row>
        <row r="135">
          <cell r="A135" t="str">
            <v>1988-41-4-</v>
          </cell>
          <cell r="B135" t="str">
            <v>ColR</v>
          </cell>
          <cell r="C135" t="str">
            <v>UnMarked Lower Columbia River Wild</v>
          </cell>
          <cell r="D135" t="str">
            <v>U-LCRWild</v>
          </cell>
          <cell r="E135">
            <v>41</v>
          </cell>
          <cell r="F135">
            <v>67</v>
          </cell>
          <cell r="G135">
            <v>66</v>
          </cell>
          <cell r="I135">
            <v>1988</v>
          </cell>
          <cell r="J135" t="str">
            <v>UM</v>
          </cell>
          <cell r="L135">
            <v>4</v>
          </cell>
          <cell r="M135">
            <v>25489.316999999999</v>
          </cell>
        </row>
        <row r="136">
          <cell r="A136" t="str">
            <v>1988-41-5-</v>
          </cell>
          <cell r="B136" t="str">
            <v>ColR</v>
          </cell>
          <cell r="C136" t="str">
            <v>UnMarked Lower Columbia River Wild</v>
          </cell>
          <cell r="D136" t="str">
            <v>U-LCRWild</v>
          </cell>
          <cell r="E136">
            <v>41</v>
          </cell>
          <cell r="F136">
            <v>67</v>
          </cell>
          <cell r="G136">
            <v>66</v>
          </cell>
          <cell r="I136">
            <v>1988</v>
          </cell>
          <cell r="J136" t="str">
            <v>UM</v>
          </cell>
          <cell r="L136">
            <v>5</v>
          </cell>
          <cell r="M136">
            <v>12261.564</v>
          </cell>
        </row>
        <row r="137">
          <cell r="A137" t="str">
            <v>1988-42-3-</v>
          </cell>
          <cell r="B137" t="str">
            <v>ColR</v>
          </cell>
          <cell r="C137" t="str">
            <v>Marked Lower Columbia River Wild</v>
          </cell>
          <cell r="D137" t="str">
            <v>M-LCRWild</v>
          </cell>
          <cell r="E137">
            <v>42</v>
          </cell>
          <cell r="F137">
            <v>68</v>
          </cell>
          <cell r="G137">
            <v>66</v>
          </cell>
          <cell r="I137">
            <v>1988</v>
          </cell>
          <cell r="J137" t="str">
            <v>M</v>
          </cell>
          <cell r="L137">
            <v>3</v>
          </cell>
          <cell r="M137">
            <v>25.920999999999822</v>
          </cell>
        </row>
        <row r="138">
          <cell r="A138" t="str">
            <v>1988-42-4-</v>
          </cell>
          <cell r="B138" t="str">
            <v>ColR</v>
          </cell>
          <cell r="C138" t="str">
            <v>Marked Lower Columbia River Wild</v>
          </cell>
          <cell r="D138" t="str">
            <v>M-LCRWild</v>
          </cell>
          <cell r="E138">
            <v>42</v>
          </cell>
          <cell r="F138">
            <v>68</v>
          </cell>
          <cell r="G138">
            <v>66</v>
          </cell>
          <cell r="I138">
            <v>1988</v>
          </cell>
          <cell r="J138" t="str">
            <v>M</v>
          </cell>
          <cell r="L138">
            <v>4</v>
          </cell>
          <cell r="M138">
            <v>179.6830000000009</v>
          </cell>
        </row>
        <row r="139">
          <cell r="A139" t="str">
            <v>1988-42-5-</v>
          </cell>
          <cell r="B139" t="str">
            <v>ColR</v>
          </cell>
          <cell r="C139" t="str">
            <v>Marked Lower Columbia River Wild</v>
          </cell>
          <cell r="D139" t="str">
            <v>M-LCRWild</v>
          </cell>
          <cell r="E139">
            <v>42</v>
          </cell>
          <cell r="F139">
            <v>68</v>
          </cell>
          <cell r="G139">
            <v>66</v>
          </cell>
          <cell r="I139">
            <v>1988</v>
          </cell>
          <cell r="J139" t="str">
            <v>M</v>
          </cell>
          <cell r="L139">
            <v>5</v>
          </cell>
          <cell r="M139">
            <v>86.435999999999694</v>
          </cell>
        </row>
        <row r="140">
          <cell r="A140" t="str">
            <v>1988-43-3-</v>
          </cell>
          <cell r="B140" t="str">
            <v>ColR</v>
          </cell>
          <cell r="C140" t="str">
            <v>UnMarked CR Bonneville Pool Hatchery</v>
          </cell>
          <cell r="D140" t="str">
            <v>U-BPHTule</v>
          </cell>
          <cell r="E140">
            <v>43</v>
          </cell>
          <cell r="F140">
            <v>70</v>
          </cell>
          <cell r="G140">
            <v>69</v>
          </cell>
          <cell r="I140">
            <v>1988</v>
          </cell>
          <cell r="J140" t="str">
            <v>UM</v>
          </cell>
          <cell r="L140">
            <v>3</v>
          </cell>
          <cell r="M140">
            <v>7023.77</v>
          </cell>
        </row>
        <row r="141">
          <cell r="A141" t="str">
            <v>1988-43-4-</v>
          </cell>
          <cell r="B141" t="str">
            <v>ColR</v>
          </cell>
          <cell r="C141" t="str">
            <v>UnMarked CR Bonneville Pool Hatchery</v>
          </cell>
          <cell r="D141" t="str">
            <v>U-BPHTule</v>
          </cell>
          <cell r="E141">
            <v>43</v>
          </cell>
          <cell r="F141">
            <v>70</v>
          </cell>
          <cell r="G141">
            <v>69</v>
          </cell>
          <cell r="I141">
            <v>1988</v>
          </cell>
          <cell r="J141" t="str">
            <v>UM</v>
          </cell>
          <cell r="L141">
            <v>4</v>
          </cell>
          <cell r="M141">
            <v>4559</v>
          </cell>
        </row>
        <row r="142">
          <cell r="A142" t="str">
            <v>1988-43-5-</v>
          </cell>
          <cell r="B142" t="str">
            <v>ColR</v>
          </cell>
          <cell r="C142" t="str">
            <v>UnMarked CR Bonneville Pool Hatchery</v>
          </cell>
          <cell r="D142" t="str">
            <v>U-BPHTule</v>
          </cell>
          <cell r="E142">
            <v>43</v>
          </cell>
          <cell r="F142">
            <v>70</v>
          </cell>
          <cell r="G142">
            <v>69</v>
          </cell>
          <cell r="I142">
            <v>1988</v>
          </cell>
          <cell r="J142" t="str">
            <v>UM</v>
          </cell>
          <cell r="L142">
            <v>5</v>
          </cell>
          <cell r="M142">
            <v>49.47</v>
          </cell>
        </row>
        <row r="143">
          <cell r="A143" t="str">
            <v>1988-44-3-</v>
          </cell>
          <cell r="B143" t="str">
            <v>ColR</v>
          </cell>
          <cell r="C143" t="str">
            <v>Marked CR Bonneville Pool Hatchery</v>
          </cell>
          <cell r="D143" t="str">
            <v>M-BPHTule</v>
          </cell>
          <cell r="E143">
            <v>44</v>
          </cell>
          <cell r="F143">
            <v>71</v>
          </cell>
          <cell r="G143">
            <v>69</v>
          </cell>
          <cell r="I143">
            <v>1988</v>
          </cell>
          <cell r="J143" t="str">
            <v>M</v>
          </cell>
          <cell r="L143">
            <v>3</v>
          </cell>
          <cell r="M143">
            <v>217.2300000000005</v>
          </cell>
        </row>
        <row r="144">
          <cell r="A144" t="str">
            <v>1988-44-4-</v>
          </cell>
          <cell r="B144" t="str">
            <v>ColR</v>
          </cell>
          <cell r="C144" t="str">
            <v>Marked CR Bonneville Pool Hatchery</v>
          </cell>
          <cell r="D144" t="str">
            <v>M-BPHTule</v>
          </cell>
          <cell r="E144">
            <v>44</v>
          </cell>
          <cell r="F144">
            <v>71</v>
          </cell>
          <cell r="G144">
            <v>69</v>
          </cell>
          <cell r="I144">
            <v>1988</v>
          </cell>
          <cell r="J144" t="str">
            <v>M</v>
          </cell>
          <cell r="L144">
            <v>4</v>
          </cell>
          <cell r="M144">
            <v>141</v>
          </cell>
        </row>
        <row r="145">
          <cell r="A145" t="str">
            <v>1988-44-5-</v>
          </cell>
          <cell r="B145" t="str">
            <v>ColR</v>
          </cell>
          <cell r="C145" t="str">
            <v>Marked CR Bonneville Pool Hatchery</v>
          </cell>
          <cell r="D145" t="str">
            <v>M-BPHTule</v>
          </cell>
          <cell r="E145">
            <v>44</v>
          </cell>
          <cell r="F145">
            <v>71</v>
          </cell>
          <cell r="G145">
            <v>69</v>
          </cell>
          <cell r="I145">
            <v>1988</v>
          </cell>
          <cell r="J145" t="str">
            <v>M</v>
          </cell>
          <cell r="L145">
            <v>5</v>
          </cell>
          <cell r="M145">
            <v>1.5300000000000009</v>
          </cell>
        </row>
        <row r="146">
          <cell r="A146" t="str">
            <v>1988-45-3-</v>
          </cell>
          <cell r="B146" t="str">
            <v>ColR</v>
          </cell>
          <cell r="C146" t="str">
            <v>UnMarked Columbia R Upriver Summer</v>
          </cell>
          <cell r="D146" t="str">
            <v>U-UpCR Su</v>
          </cell>
          <cell r="E146">
            <v>45</v>
          </cell>
          <cell r="F146">
            <v>73</v>
          </cell>
          <cell r="G146">
            <v>72</v>
          </cell>
          <cell r="I146">
            <v>1988</v>
          </cell>
          <cell r="J146" t="str">
            <v>UM</v>
          </cell>
          <cell r="L146">
            <v>3</v>
          </cell>
          <cell r="M146">
            <v>2326.4702346259392</v>
          </cell>
        </row>
        <row r="147">
          <cell r="A147" t="str">
            <v>1988-45-4-</v>
          </cell>
          <cell r="B147" t="str">
            <v>ColR</v>
          </cell>
          <cell r="C147" t="str">
            <v>UnMarked Columbia R Upriver Summer</v>
          </cell>
          <cell r="D147" t="str">
            <v>U-UpCR Su</v>
          </cell>
          <cell r="E147">
            <v>45</v>
          </cell>
          <cell r="F147">
            <v>73</v>
          </cell>
          <cell r="G147">
            <v>72</v>
          </cell>
          <cell r="I147">
            <v>1988</v>
          </cell>
          <cell r="J147" t="str">
            <v>UM</v>
          </cell>
          <cell r="L147">
            <v>4</v>
          </cell>
          <cell r="M147">
            <v>9645.6382378592261</v>
          </cell>
        </row>
        <row r="148">
          <cell r="A148" t="str">
            <v>1988-45-5-</v>
          </cell>
          <cell r="B148" t="str">
            <v>ColR</v>
          </cell>
          <cell r="C148" t="str">
            <v>UnMarked Columbia R Upriver Summer</v>
          </cell>
          <cell r="D148" t="str">
            <v>U-UpCR Su</v>
          </cell>
          <cell r="E148">
            <v>45</v>
          </cell>
          <cell r="F148">
            <v>73</v>
          </cell>
          <cell r="G148">
            <v>72</v>
          </cell>
          <cell r="I148">
            <v>1988</v>
          </cell>
          <cell r="J148" t="str">
            <v>UM</v>
          </cell>
          <cell r="L148">
            <v>5</v>
          </cell>
          <cell r="M148">
            <v>10066.291527514841</v>
          </cell>
        </row>
        <row r="149">
          <cell r="A149" t="str">
            <v>1988-46-3-</v>
          </cell>
          <cell r="B149" t="str">
            <v>ColR</v>
          </cell>
          <cell r="C149" t="str">
            <v>Marked Columbia R Upriver Summer</v>
          </cell>
          <cell r="D149" t="str">
            <v>M-UpCR Su</v>
          </cell>
          <cell r="E149">
            <v>46</v>
          </cell>
          <cell r="F149">
            <v>74</v>
          </cell>
          <cell r="G149">
            <v>72</v>
          </cell>
          <cell r="I149">
            <v>1988</v>
          </cell>
          <cell r="J149" t="str">
            <v>M</v>
          </cell>
          <cell r="L149">
            <v>3</v>
          </cell>
          <cell r="M149">
            <v>71.952687668843737</v>
          </cell>
        </row>
        <row r="150">
          <cell r="A150" t="str">
            <v>1988-46-4-</v>
          </cell>
          <cell r="B150" t="str">
            <v>ColR</v>
          </cell>
          <cell r="C150" t="str">
            <v>Marked Columbia R Upriver Summer</v>
          </cell>
          <cell r="D150" t="str">
            <v>M-UpCR Su</v>
          </cell>
          <cell r="E150">
            <v>46</v>
          </cell>
          <cell r="F150">
            <v>74</v>
          </cell>
          <cell r="G150">
            <v>72</v>
          </cell>
          <cell r="I150">
            <v>1988</v>
          </cell>
          <cell r="J150" t="str">
            <v>M</v>
          </cell>
          <cell r="L150">
            <v>4</v>
          </cell>
          <cell r="M150">
            <v>298.3187083873982</v>
          </cell>
        </row>
        <row r="151">
          <cell r="A151" t="str">
            <v>1988-46-5-</v>
          </cell>
          <cell r="B151" t="str">
            <v>ColR</v>
          </cell>
          <cell r="C151" t="str">
            <v>Marked Columbia R Upriver Summer</v>
          </cell>
          <cell r="D151" t="str">
            <v>M-UpCR Su</v>
          </cell>
          <cell r="E151">
            <v>46</v>
          </cell>
          <cell r="F151">
            <v>74</v>
          </cell>
          <cell r="G151">
            <v>72</v>
          </cell>
          <cell r="I151">
            <v>1988</v>
          </cell>
          <cell r="J151" t="str">
            <v>M</v>
          </cell>
          <cell r="L151">
            <v>5</v>
          </cell>
          <cell r="M151">
            <v>311.32860394375888</v>
          </cell>
        </row>
        <row r="152">
          <cell r="A152" t="str">
            <v>1988-47-3-</v>
          </cell>
          <cell r="B152" t="str">
            <v>ColR</v>
          </cell>
          <cell r="C152" t="str">
            <v>UnMarked Columbia R Upriver Bright</v>
          </cell>
          <cell r="D152" t="str">
            <v>U-UpCR Br</v>
          </cell>
          <cell r="E152">
            <v>47</v>
          </cell>
          <cell r="F152">
            <v>76</v>
          </cell>
          <cell r="G152">
            <v>75</v>
          </cell>
          <cell r="I152">
            <v>1988</v>
          </cell>
          <cell r="J152" t="str">
            <v>UM</v>
          </cell>
          <cell r="L152">
            <v>3</v>
          </cell>
          <cell r="M152">
            <v>40165.5443001241</v>
          </cell>
        </row>
        <row r="153">
          <cell r="A153" t="str">
            <v>1988-47-4-</v>
          </cell>
          <cell r="B153" t="str">
            <v>ColR</v>
          </cell>
          <cell r="C153" t="str">
            <v>UnMarked Columbia R Upriver Bright</v>
          </cell>
          <cell r="D153" t="str">
            <v>U-UpCR Br</v>
          </cell>
          <cell r="E153">
            <v>47</v>
          </cell>
          <cell r="F153">
            <v>76</v>
          </cell>
          <cell r="G153">
            <v>75</v>
          </cell>
          <cell r="I153">
            <v>1988</v>
          </cell>
          <cell r="J153" t="str">
            <v>UM</v>
          </cell>
          <cell r="L153">
            <v>4</v>
          </cell>
          <cell r="M153">
            <v>245839.678584123</v>
          </cell>
        </row>
        <row r="154">
          <cell r="A154" t="str">
            <v>1988-47-5-</v>
          </cell>
          <cell r="B154" t="str">
            <v>ColR</v>
          </cell>
          <cell r="C154" t="str">
            <v>UnMarked Columbia R Upriver Bright</v>
          </cell>
          <cell r="D154" t="str">
            <v>U-UpCR Br</v>
          </cell>
          <cell r="E154">
            <v>47</v>
          </cell>
          <cell r="F154">
            <v>76</v>
          </cell>
          <cell r="G154">
            <v>75</v>
          </cell>
          <cell r="I154">
            <v>1988</v>
          </cell>
          <cell r="J154" t="str">
            <v>UM</v>
          </cell>
          <cell r="L154">
            <v>5</v>
          </cell>
          <cell r="M154">
            <v>121951.7868866752</v>
          </cell>
        </row>
        <row r="155">
          <cell r="A155" t="str">
            <v>1988-48-3-</v>
          </cell>
          <cell r="B155" t="str">
            <v>ColR</v>
          </cell>
          <cell r="C155" t="str">
            <v>Marked Columbia R Upriver Bright</v>
          </cell>
          <cell r="D155" t="str">
            <v>M-UpCR Br</v>
          </cell>
          <cell r="E155">
            <v>48</v>
          </cell>
          <cell r="F155">
            <v>77</v>
          </cell>
          <cell r="G155">
            <v>75</v>
          </cell>
          <cell r="I155">
            <v>1988</v>
          </cell>
          <cell r="J155" t="str">
            <v>M</v>
          </cell>
          <cell r="L155">
            <v>3</v>
          </cell>
          <cell r="M155">
            <v>405.71256868811912</v>
          </cell>
        </row>
        <row r="156">
          <cell r="A156" t="str">
            <v>1988-48-4-</v>
          </cell>
          <cell r="B156" t="str">
            <v>ColR</v>
          </cell>
          <cell r="C156" t="str">
            <v>Marked Columbia R Upriver Bright</v>
          </cell>
          <cell r="D156" t="str">
            <v>M-UpCR Br</v>
          </cell>
          <cell r="E156">
            <v>48</v>
          </cell>
          <cell r="F156">
            <v>77</v>
          </cell>
          <cell r="G156">
            <v>75</v>
          </cell>
          <cell r="I156">
            <v>1988</v>
          </cell>
          <cell r="J156" t="str">
            <v>M</v>
          </cell>
          <cell r="L156">
            <v>4</v>
          </cell>
          <cell r="M156">
            <v>2483.2290766072979</v>
          </cell>
        </row>
        <row r="157">
          <cell r="A157" t="str">
            <v>1988-48-5-</v>
          </cell>
          <cell r="B157" t="str">
            <v>ColR</v>
          </cell>
          <cell r="C157" t="str">
            <v>Marked Columbia R Upriver Bright</v>
          </cell>
          <cell r="D157" t="str">
            <v>M-UpCR Br</v>
          </cell>
          <cell r="E157">
            <v>48</v>
          </cell>
          <cell r="F157">
            <v>77</v>
          </cell>
          <cell r="G157">
            <v>75</v>
          </cell>
          <cell r="I157">
            <v>1988</v>
          </cell>
          <cell r="J157" t="str">
            <v>M</v>
          </cell>
          <cell r="L157">
            <v>5</v>
          </cell>
          <cell r="M157">
            <v>1231.8362311785311</v>
          </cell>
        </row>
        <row r="158">
          <cell r="A158" t="str">
            <v>1988-49-3-</v>
          </cell>
          <cell r="B158" t="str">
            <v>ColR</v>
          </cell>
          <cell r="C158" t="str">
            <v>UnMarked Cowlitz River Spring</v>
          </cell>
          <cell r="D158" t="str">
            <v>U-Cowl Sp</v>
          </cell>
          <cell r="E158">
            <v>49</v>
          </cell>
          <cell r="F158">
            <v>79</v>
          </cell>
          <cell r="G158">
            <v>78</v>
          </cell>
          <cell r="I158">
            <v>1988</v>
          </cell>
          <cell r="J158" t="str">
            <v>UM</v>
          </cell>
          <cell r="L158">
            <v>3</v>
          </cell>
          <cell r="M158">
            <v>13336.53</v>
          </cell>
        </row>
        <row r="159">
          <cell r="A159" t="str">
            <v>1988-49-4-</v>
          </cell>
          <cell r="B159" t="str">
            <v>ColR</v>
          </cell>
          <cell r="C159" t="str">
            <v>UnMarked Cowlitz River Spring</v>
          </cell>
          <cell r="D159" t="str">
            <v>U-Cowl Sp</v>
          </cell>
          <cell r="E159">
            <v>49</v>
          </cell>
          <cell r="F159">
            <v>79</v>
          </cell>
          <cell r="G159">
            <v>78</v>
          </cell>
          <cell r="I159">
            <v>1988</v>
          </cell>
          <cell r="J159" t="str">
            <v>UM</v>
          </cell>
          <cell r="L159">
            <v>4</v>
          </cell>
          <cell r="M159">
            <v>10728.2</v>
          </cell>
        </row>
        <row r="160">
          <cell r="A160" t="str">
            <v>1988-49-5-</v>
          </cell>
          <cell r="B160" t="str">
            <v>ColR</v>
          </cell>
          <cell r="C160" t="str">
            <v>UnMarked Cowlitz River Spring</v>
          </cell>
          <cell r="D160" t="str">
            <v>U-Cowl Sp</v>
          </cell>
          <cell r="E160">
            <v>49</v>
          </cell>
          <cell r="F160">
            <v>79</v>
          </cell>
          <cell r="G160">
            <v>78</v>
          </cell>
          <cell r="I160">
            <v>1988</v>
          </cell>
          <cell r="J160" t="str">
            <v>UM</v>
          </cell>
          <cell r="L160">
            <v>5</v>
          </cell>
          <cell r="M160">
            <v>80.509999999999991</v>
          </cell>
        </row>
        <row r="161">
          <cell r="A161" t="str">
            <v>1988-50-3-</v>
          </cell>
          <cell r="B161" t="str">
            <v>ColR</v>
          </cell>
          <cell r="C161" t="str">
            <v>Marked Cowlitz River Spring</v>
          </cell>
          <cell r="D161" t="str">
            <v>M-Cowl Sp</v>
          </cell>
          <cell r="E161">
            <v>50</v>
          </cell>
          <cell r="F161">
            <v>80</v>
          </cell>
          <cell r="G161">
            <v>78</v>
          </cell>
          <cell r="I161">
            <v>1988</v>
          </cell>
          <cell r="J161" t="str">
            <v>M</v>
          </cell>
          <cell r="L161">
            <v>3</v>
          </cell>
          <cell r="M161">
            <v>412.47000000000122</v>
          </cell>
        </row>
        <row r="162">
          <cell r="A162" t="str">
            <v>1988-50-4-</v>
          </cell>
          <cell r="B162" t="str">
            <v>ColR</v>
          </cell>
          <cell r="C162" t="str">
            <v>Marked Cowlitz River Spring</v>
          </cell>
          <cell r="D162" t="str">
            <v>M-Cowl Sp</v>
          </cell>
          <cell r="E162">
            <v>50</v>
          </cell>
          <cell r="F162">
            <v>80</v>
          </cell>
          <cell r="G162">
            <v>78</v>
          </cell>
          <cell r="I162">
            <v>1988</v>
          </cell>
          <cell r="J162" t="str">
            <v>M</v>
          </cell>
          <cell r="L162">
            <v>4</v>
          </cell>
          <cell r="M162">
            <v>331.80000000000109</v>
          </cell>
        </row>
        <row r="163">
          <cell r="A163" t="str">
            <v>1988-50-5-</v>
          </cell>
          <cell r="B163" t="str">
            <v>ColR</v>
          </cell>
          <cell r="C163" t="str">
            <v>Marked Cowlitz River Spring</v>
          </cell>
          <cell r="D163" t="str">
            <v>M-Cowl Sp</v>
          </cell>
          <cell r="E163">
            <v>50</v>
          </cell>
          <cell r="F163">
            <v>80</v>
          </cell>
          <cell r="G163">
            <v>78</v>
          </cell>
          <cell r="I163">
            <v>1988</v>
          </cell>
          <cell r="J163" t="str">
            <v>M</v>
          </cell>
          <cell r="L163">
            <v>5</v>
          </cell>
          <cell r="M163">
            <v>2.4900000000000091</v>
          </cell>
        </row>
        <row r="164">
          <cell r="A164" t="str">
            <v>1988-51-3-</v>
          </cell>
          <cell r="B164" t="str">
            <v>ColR</v>
          </cell>
          <cell r="C164" t="str">
            <v>UnMarked Willamette River Spring</v>
          </cell>
          <cell r="D164" t="str">
            <v>U-Will Sp</v>
          </cell>
          <cell r="E164">
            <v>51</v>
          </cell>
          <cell r="F164">
            <v>82</v>
          </cell>
          <cell r="G164">
            <v>81</v>
          </cell>
          <cell r="I164">
            <v>1988</v>
          </cell>
          <cell r="J164" t="str">
            <v>UM</v>
          </cell>
          <cell r="L164">
            <v>3</v>
          </cell>
          <cell r="M164">
            <v>62120.74</v>
          </cell>
        </row>
        <row r="165">
          <cell r="A165" t="str">
            <v>1988-51-4-</v>
          </cell>
          <cell r="B165" t="str">
            <v>ColR</v>
          </cell>
          <cell r="C165" t="str">
            <v>UnMarked Willamette River Spring</v>
          </cell>
          <cell r="D165" t="str">
            <v>U-Will Sp</v>
          </cell>
          <cell r="E165">
            <v>51</v>
          </cell>
          <cell r="F165">
            <v>82</v>
          </cell>
          <cell r="G165">
            <v>81</v>
          </cell>
          <cell r="I165">
            <v>1988</v>
          </cell>
          <cell r="J165" t="str">
            <v>UM</v>
          </cell>
          <cell r="L165">
            <v>4</v>
          </cell>
          <cell r="M165">
            <v>49497.16</v>
          </cell>
        </row>
        <row r="166">
          <cell r="A166" t="str">
            <v>1988-51-5-</v>
          </cell>
          <cell r="B166" t="str">
            <v>ColR</v>
          </cell>
          <cell r="C166" t="str">
            <v>UnMarked Willamette River Spring</v>
          </cell>
          <cell r="D166" t="str">
            <v>U-Will Sp</v>
          </cell>
          <cell r="E166">
            <v>51</v>
          </cell>
          <cell r="F166">
            <v>82</v>
          </cell>
          <cell r="G166">
            <v>81</v>
          </cell>
          <cell r="I166">
            <v>1988</v>
          </cell>
          <cell r="J166" t="str">
            <v>UM</v>
          </cell>
          <cell r="L166">
            <v>5</v>
          </cell>
          <cell r="M166">
            <v>896.28</v>
          </cell>
        </row>
        <row r="167">
          <cell r="A167" t="str">
            <v>1988-52-3-</v>
          </cell>
          <cell r="B167" t="str">
            <v>ColR</v>
          </cell>
          <cell r="C167" t="str">
            <v>Marked Willamette River Spring</v>
          </cell>
          <cell r="D167" t="str">
            <v>M-Will Sp</v>
          </cell>
          <cell r="E167">
            <v>52</v>
          </cell>
          <cell r="F167">
            <v>83</v>
          </cell>
          <cell r="G167">
            <v>81</v>
          </cell>
          <cell r="I167">
            <v>1988</v>
          </cell>
          <cell r="J167" t="str">
            <v>M</v>
          </cell>
          <cell r="L167">
            <v>3</v>
          </cell>
          <cell r="M167">
            <v>1921.260000000002</v>
          </cell>
        </row>
        <row r="168">
          <cell r="A168" t="str">
            <v>1988-52-4-</v>
          </cell>
          <cell r="B168" t="str">
            <v>ColR</v>
          </cell>
          <cell r="C168" t="str">
            <v>Marked Willamette River Spring</v>
          </cell>
          <cell r="D168" t="str">
            <v>M-Will Sp</v>
          </cell>
          <cell r="E168">
            <v>52</v>
          </cell>
          <cell r="F168">
            <v>83</v>
          </cell>
          <cell r="G168">
            <v>81</v>
          </cell>
          <cell r="I168">
            <v>1988</v>
          </cell>
          <cell r="J168" t="str">
            <v>M</v>
          </cell>
          <cell r="L168">
            <v>4</v>
          </cell>
          <cell r="M168">
            <v>1530.840000000004</v>
          </cell>
        </row>
        <row r="169">
          <cell r="A169" t="str">
            <v>1988-52-5-</v>
          </cell>
          <cell r="B169" t="str">
            <v>ColR</v>
          </cell>
          <cell r="C169" t="str">
            <v>Marked Willamette River Spring</v>
          </cell>
          <cell r="D169" t="str">
            <v>M-Will Sp</v>
          </cell>
          <cell r="E169">
            <v>52</v>
          </cell>
          <cell r="F169">
            <v>83</v>
          </cell>
          <cell r="G169">
            <v>81</v>
          </cell>
          <cell r="I169">
            <v>1988</v>
          </cell>
          <cell r="J169" t="str">
            <v>M</v>
          </cell>
          <cell r="L169">
            <v>5</v>
          </cell>
          <cell r="M169">
            <v>27.720000000000031</v>
          </cell>
        </row>
        <row r="170">
          <cell r="A170" t="str">
            <v>1988-53-3-</v>
          </cell>
          <cell r="B170" t="str">
            <v>ColR</v>
          </cell>
          <cell r="C170" t="str">
            <v>UnMarked Snake River Fall</v>
          </cell>
          <cell r="D170" t="str">
            <v>U-Snake F</v>
          </cell>
          <cell r="E170">
            <v>53</v>
          </cell>
          <cell r="F170">
            <v>85</v>
          </cell>
          <cell r="G170">
            <v>84</v>
          </cell>
          <cell r="I170">
            <v>1988</v>
          </cell>
          <cell r="J170" t="str">
            <v>UM</v>
          </cell>
          <cell r="L170">
            <v>3</v>
          </cell>
          <cell r="M170">
            <v>668.78064981133844</v>
          </cell>
        </row>
        <row r="171">
          <cell r="A171" t="str">
            <v>1988-53-4-</v>
          </cell>
          <cell r="B171" t="str">
            <v>ColR</v>
          </cell>
          <cell r="C171" t="str">
            <v>UnMarked Snake River Fall</v>
          </cell>
          <cell r="D171" t="str">
            <v>U-Snake F</v>
          </cell>
          <cell r="E171">
            <v>53</v>
          </cell>
          <cell r="F171">
            <v>85</v>
          </cell>
          <cell r="G171">
            <v>84</v>
          </cell>
          <cell r="I171">
            <v>1988</v>
          </cell>
          <cell r="J171" t="str">
            <v>UM</v>
          </cell>
          <cell r="L171">
            <v>4</v>
          </cell>
          <cell r="M171">
            <v>2342.9355288762381</v>
          </cell>
        </row>
        <row r="172">
          <cell r="A172" t="str">
            <v>1988-53-5-</v>
          </cell>
          <cell r="B172" t="str">
            <v>ColR</v>
          </cell>
          <cell r="C172" t="str">
            <v>UnMarked Snake River Fall</v>
          </cell>
          <cell r="D172" t="str">
            <v>U-Snake F</v>
          </cell>
          <cell r="E172">
            <v>53</v>
          </cell>
          <cell r="F172">
            <v>85</v>
          </cell>
          <cell r="G172">
            <v>84</v>
          </cell>
          <cell r="I172">
            <v>1988</v>
          </cell>
          <cell r="J172" t="str">
            <v>UM</v>
          </cell>
          <cell r="L172">
            <v>5</v>
          </cell>
          <cell r="M172">
            <v>1675.7217879887919</v>
          </cell>
        </row>
        <row r="173">
          <cell r="A173" t="str">
            <v>1988-54-3-</v>
          </cell>
          <cell r="B173" t="str">
            <v>ColR</v>
          </cell>
          <cell r="C173" t="str">
            <v>Marked Snake River Fall</v>
          </cell>
          <cell r="D173" t="str">
            <v>M-Snake F</v>
          </cell>
          <cell r="E173">
            <v>54</v>
          </cell>
          <cell r="F173">
            <v>86</v>
          </cell>
          <cell r="G173">
            <v>84</v>
          </cell>
          <cell r="I173">
            <v>1988</v>
          </cell>
          <cell r="J173" t="str">
            <v>M</v>
          </cell>
          <cell r="L173">
            <v>3</v>
          </cell>
          <cell r="M173">
            <v>240.96248137644179</v>
          </cell>
        </row>
        <row r="174">
          <cell r="A174" t="str">
            <v>1988-54-4-</v>
          </cell>
          <cell r="B174" t="str">
            <v>ColR</v>
          </cell>
          <cell r="C174" t="str">
            <v>Marked Snake River Fall</v>
          </cell>
          <cell r="D174" t="str">
            <v>M-Snake F</v>
          </cell>
          <cell r="E174">
            <v>54</v>
          </cell>
          <cell r="F174">
            <v>86</v>
          </cell>
          <cell r="G174">
            <v>84</v>
          </cell>
          <cell r="I174">
            <v>1988</v>
          </cell>
          <cell r="J174" t="str">
            <v>M</v>
          </cell>
          <cell r="L174">
            <v>4</v>
          </cell>
          <cell r="M174">
            <v>326.15681039345782</v>
          </cell>
        </row>
        <row r="175">
          <cell r="A175" t="str">
            <v>1988-54-5-</v>
          </cell>
          <cell r="B175" t="str">
            <v>ColR</v>
          </cell>
          <cell r="C175" t="str">
            <v>Marked Snake River Fall</v>
          </cell>
          <cell r="D175" t="str">
            <v>M-Snake F</v>
          </cell>
          <cell r="E175">
            <v>54</v>
          </cell>
          <cell r="F175">
            <v>86</v>
          </cell>
          <cell r="G175">
            <v>84</v>
          </cell>
          <cell r="I175">
            <v>1988</v>
          </cell>
          <cell r="J175" t="str">
            <v>M</v>
          </cell>
          <cell r="L175">
            <v>5</v>
          </cell>
          <cell r="M175">
            <v>540.65509415752422</v>
          </cell>
        </row>
        <row r="176">
          <cell r="A176" t="str">
            <v>1988-55-3-</v>
          </cell>
          <cell r="B176" t="str">
            <v>WA_NCoast_OR_CA</v>
          </cell>
          <cell r="C176" t="str">
            <v>UnMarked Oregon North Coast Fall</v>
          </cell>
          <cell r="D176" t="str">
            <v>U-OR No F</v>
          </cell>
          <cell r="E176">
            <v>55</v>
          </cell>
          <cell r="F176">
            <v>88</v>
          </cell>
          <cell r="G176">
            <v>87</v>
          </cell>
          <cell r="I176">
            <v>1988</v>
          </cell>
          <cell r="J176" t="str">
            <v>UM</v>
          </cell>
          <cell r="L176">
            <v>3</v>
          </cell>
          <cell r="M176">
            <v>13645.23372787585</v>
          </cell>
        </row>
        <row r="177">
          <cell r="A177" t="str">
            <v>1988-55-4-</v>
          </cell>
          <cell r="B177" t="str">
            <v>WA_NCoast_OR_CA</v>
          </cell>
          <cell r="C177" t="str">
            <v>UnMarked Oregon North Coast Fall</v>
          </cell>
          <cell r="D177" t="str">
            <v>U-OR No F</v>
          </cell>
          <cell r="E177">
            <v>55</v>
          </cell>
          <cell r="F177">
            <v>88</v>
          </cell>
          <cell r="G177">
            <v>87</v>
          </cell>
          <cell r="I177">
            <v>1988</v>
          </cell>
          <cell r="J177" t="str">
            <v>UM</v>
          </cell>
          <cell r="L177">
            <v>4</v>
          </cell>
          <cell r="M177">
            <v>68880.760351411969</v>
          </cell>
        </row>
        <row r="178">
          <cell r="A178" t="str">
            <v>1988-55-5-</v>
          </cell>
          <cell r="B178" t="str">
            <v>WA_NCoast_OR_CA</v>
          </cell>
          <cell r="C178" t="str">
            <v>UnMarked Oregon North Coast Fall</v>
          </cell>
          <cell r="D178" t="str">
            <v>U-OR No F</v>
          </cell>
          <cell r="E178">
            <v>55</v>
          </cell>
          <cell r="F178">
            <v>88</v>
          </cell>
          <cell r="G178">
            <v>87</v>
          </cell>
          <cell r="I178">
            <v>1988</v>
          </cell>
          <cell r="J178" t="str">
            <v>UM</v>
          </cell>
          <cell r="L178">
            <v>5</v>
          </cell>
          <cell r="M178">
            <v>92994.29264179703</v>
          </cell>
        </row>
        <row r="179">
          <cell r="A179" t="str">
            <v>1988-56-3-</v>
          </cell>
          <cell r="B179" t="str">
            <v>WA_NCoast_OR_CA</v>
          </cell>
          <cell r="C179" t="str">
            <v>Marked Oregon North Coast Fall</v>
          </cell>
          <cell r="D179" t="str">
            <v>M-OR No F</v>
          </cell>
          <cell r="E179">
            <v>56</v>
          </cell>
          <cell r="F179">
            <v>89</v>
          </cell>
          <cell r="G179">
            <v>87</v>
          </cell>
          <cell r="I179">
            <v>1988</v>
          </cell>
          <cell r="J179" t="str">
            <v>M</v>
          </cell>
          <cell r="L179">
            <v>3</v>
          </cell>
          <cell r="M179">
            <v>137.8306437159172</v>
          </cell>
        </row>
        <row r="180">
          <cell r="A180" t="str">
            <v>1988-56-4-</v>
          </cell>
          <cell r="B180" t="str">
            <v>WA_NCoast_OR_CA</v>
          </cell>
          <cell r="C180" t="str">
            <v>Marked Oregon North Coast Fall</v>
          </cell>
          <cell r="D180" t="str">
            <v>M-OR No F</v>
          </cell>
          <cell r="E180">
            <v>56</v>
          </cell>
          <cell r="F180">
            <v>89</v>
          </cell>
          <cell r="G180">
            <v>87</v>
          </cell>
          <cell r="I180">
            <v>1988</v>
          </cell>
          <cell r="J180" t="str">
            <v>M</v>
          </cell>
          <cell r="L180">
            <v>4</v>
          </cell>
          <cell r="M180">
            <v>695.76525607486838</v>
          </cell>
        </row>
        <row r="181">
          <cell r="A181" t="str">
            <v>1988-56-5-</v>
          </cell>
          <cell r="B181" t="str">
            <v>WA_NCoast_OR_CA</v>
          </cell>
          <cell r="C181" t="str">
            <v>Marked Oregon North Coast Fall</v>
          </cell>
          <cell r="D181" t="str">
            <v>M-OR No F</v>
          </cell>
          <cell r="E181">
            <v>56</v>
          </cell>
          <cell r="F181">
            <v>89</v>
          </cell>
          <cell r="G181">
            <v>87</v>
          </cell>
          <cell r="I181">
            <v>1988</v>
          </cell>
          <cell r="J181" t="str">
            <v>M</v>
          </cell>
          <cell r="L181">
            <v>5</v>
          </cell>
          <cell r="M181">
            <v>939.33628931107523</v>
          </cell>
        </row>
        <row r="182">
          <cell r="A182" t="str">
            <v>1988-57-3-</v>
          </cell>
          <cell r="B182" t="str">
            <v>Canada</v>
          </cell>
          <cell r="C182" t="str">
            <v>UnMarked WCVI Total Fall</v>
          </cell>
          <cell r="D182" t="str">
            <v>U-WCVI Tl</v>
          </cell>
          <cell r="E182">
            <v>57</v>
          </cell>
          <cell r="F182">
            <v>91</v>
          </cell>
          <cell r="G182">
            <v>90</v>
          </cell>
          <cell r="I182">
            <v>1988</v>
          </cell>
          <cell r="J182" t="str">
            <v>UM</v>
          </cell>
          <cell r="L182">
            <v>3</v>
          </cell>
          <cell r="M182">
            <v>32487.484968284709</v>
          </cell>
        </row>
        <row r="183">
          <cell r="A183" t="str">
            <v>1988-57-4-</v>
          </cell>
          <cell r="B183" t="str">
            <v>Canada</v>
          </cell>
          <cell r="C183" t="str">
            <v>UnMarked WCVI Total Fall</v>
          </cell>
          <cell r="D183" t="str">
            <v>U-WCVI Tl</v>
          </cell>
          <cell r="E183">
            <v>57</v>
          </cell>
          <cell r="F183">
            <v>91</v>
          </cell>
          <cell r="G183">
            <v>90</v>
          </cell>
          <cell r="I183">
            <v>1988</v>
          </cell>
          <cell r="J183" t="str">
            <v>UM</v>
          </cell>
          <cell r="L183">
            <v>4</v>
          </cell>
          <cell r="M183">
            <v>100284.30724107219</v>
          </cell>
        </row>
        <row r="184">
          <cell r="A184" t="str">
            <v>1988-57-5-</v>
          </cell>
          <cell r="B184" t="str">
            <v>Canada</v>
          </cell>
          <cell r="C184" t="str">
            <v>UnMarked WCVI Total Fall</v>
          </cell>
          <cell r="D184" t="str">
            <v>U-WCVI Tl</v>
          </cell>
          <cell r="E184">
            <v>57</v>
          </cell>
          <cell r="F184">
            <v>91</v>
          </cell>
          <cell r="G184">
            <v>90</v>
          </cell>
          <cell r="I184">
            <v>1988</v>
          </cell>
          <cell r="J184" t="str">
            <v>UM</v>
          </cell>
          <cell r="L184">
            <v>5</v>
          </cell>
          <cell r="M184">
            <v>10641.106464146909</v>
          </cell>
        </row>
        <row r="185">
          <cell r="A185" t="str">
            <v>1988-58-3-</v>
          </cell>
          <cell r="B185" t="str">
            <v>Canada</v>
          </cell>
          <cell r="C185" t="str">
            <v>Marked WCVI Total Fall</v>
          </cell>
          <cell r="D185" t="str">
            <v>M-WCVI Tl</v>
          </cell>
          <cell r="E185">
            <v>58</v>
          </cell>
          <cell r="F185">
            <v>92</v>
          </cell>
          <cell r="G185">
            <v>90</v>
          </cell>
          <cell r="I185">
            <v>1988</v>
          </cell>
          <cell r="J185" t="str">
            <v>M</v>
          </cell>
          <cell r="L185">
            <v>3</v>
          </cell>
          <cell r="M185">
            <v>1499.515031715287</v>
          </cell>
        </row>
        <row r="186">
          <cell r="A186" t="str">
            <v>1988-58-4-</v>
          </cell>
          <cell r="B186" t="str">
            <v>Canada</v>
          </cell>
          <cell r="C186" t="str">
            <v>Marked WCVI Total Fall</v>
          </cell>
          <cell r="D186" t="str">
            <v>M-WCVI Tl</v>
          </cell>
          <cell r="E186">
            <v>58</v>
          </cell>
          <cell r="F186">
            <v>92</v>
          </cell>
          <cell r="G186">
            <v>90</v>
          </cell>
          <cell r="I186">
            <v>1988</v>
          </cell>
          <cell r="J186" t="str">
            <v>M</v>
          </cell>
          <cell r="L186">
            <v>4</v>
          </cell>
          <cell r="M186">
            <v>4766.692758927793</v>
          </cell>
        </row>
        <row r="187">
          <cell r="A187" t="str">
            <v>1988-58-5-</v>
          </cell>
          <cell r="B187" t="str">
            <v>Canada</v>
          </cell>
          <cell r="C187" t="str">
            <v>Marked WCVI Total Fall</v>
          </cell>
          <cell r="D187" t="str">
            <v>M-WCVI Tl</v>
          </cell>
          <cell r="E187">
            <v>58</v>
          </cell>
          <cell r="F187">
            <v>92</v>
          </cell>
          <cell r="G187">
            <v>90</v>
          </cell>
          <cell r="I187">
            <v>1988</v>
          </cell>
          <cell r="J187" t="str">
            <v>M</v>
          </cell>
          <cell r="L187">
            <v>5</v>
          </cell>
          <cell r="M187">
            <v>607.89353585309289</v>
          </cell>
        </row>
        <row r="188">
          <cell r="A188" t="str">
            <v>1988-59-3-</v>
          </cell>
          <cell r="B188" t="str">
            <v>Canada</v>
          </cell>
          <cell r="C188" t="str">
            <v>UnMarked Fraser River Late</v>
          </cell>
          <cell r="D188" t="str">
            <v>U-FrasRLt</v>
          </cell>
          <cell r="E188">
            <v>59</v>
          </cell>
          <cell r="F188">
            <v>94</v>
          </cell>
          <cell r="G188">
            <v>93</v>
          </cell>
          <cell r="I188">
            <v>1988</v>
          </cell>
          <cell r="J188" t="str">
            <v>UM</v>
          </cell>
          <cell r="L188">
            <v>3</v>
          </cell>
          <cell r="M188">
            <v>5152.6548292080706</v>
          </cell>
        </row>
        <row r="189">
          <cell r="A189" t="str">
            <v>1988-59-4-</v>
          </cell>
          <cell r="B189" t="str">
            <v>Canada</v>
          </cell>
          <cell r="C189" t="str">
            <v>UnMarked Fraser River Late</v>
          </cell>
          <cell r="D189" t="str">
            <v>U-FrasRLt</v>
          </cell>
          <cell r="E189">
            <v>59</v>
          </cell>
          <cell r="F189">
            <v>94</v>
          </cell>
          <cell r="G189">
            <v>93</v>
          </cell>
          <cell r="I189">
            <v>1988</v>
          </cell>
          <cell r="J189" t="str">
            <v>UM</v>
          </cell>
          <cell r="L189">
            <v>4</v>
          </cell>
          <cell r="M189">
            <v>42358.944985137663</v>
          </cell>
        </row>
        <row r="190">
          <cell r="A190" t="str">
            <v>1988-59-5-</v>
          </cell>
          <cell r="B190" t="str">
            <v>Canada</v>
          </cell>
          <cell r="C190" t="str">
            <v>UnMarked Fraser River Late</v>
          </cell>
          <cell r="D190" t="str">
            <v>U-FrasRLt</v>
          </cell>
          <cell r="E190">
            <v>59</v>
          </cell>
          <cell r="F190">
            <v>94</v>
          </cell>
          <cell r="G190">
            <v>93</v>
          </cell>
          <cell r="I190">
            <v>1988</v>
          </cell>
          <cell r="J190" t="str">
            <v>UM</v>
          </cell>
          <cell r="L190">
            <v>5</v>
          </cell>
          <cell r="M190">
            <v>3882.9672604800289</v>
          </cell>
        </row>
        <row r="191">
          <cell r="A191" t="str">
            <v>1988-60-3-</v>
          </cell>
          <cell r="B191" t="str">
            <v>Canada</v>
          </cell>
          <cell r="C191" t="str">
            <v>Marked Fraser River Late</v>
          </cell>
          <cell r="D191" t="str">
            <v>M-FrasRLt</v>
          </cell>
          <cell r="E191">
            <v>60</v>
          </cell>
          <cell r="F191">
            <v>95</v>
          </cell>
          <cell r="G191">
            <v>93</v>
          </cell>
          <cell r="I191">
            <v>1988</v>
          </cell>
          <cell r="J191" t="str">
            <v>M</v>
          </cell>
          <cell r="L191">
            <v>3</v>
          </cell>
          <cell r="M191">
            <v>65.290413036859903</v>
          </cell>
        </row>
        <row r="192">
          <cell r="A192" t="str">
            <v>1988-60-4-</v>
          </cell>
          <cell r="B192" t="str">
            <v>Canada</v>
          </cell>
          <cell r="C192" t="str">
            <v>Marked Fraser River Late</v>
          </cell>
          <cell r="D192" t="str">
            <v>M-FrasRLt</v>
          </cell>
          <cell r="E192">
            <v>60</v>
          </cell>
          <cell r="F192">
            <v>95</v>
          </cell>
          <cell r="G192">
            <v>93</v>
          </cell>
          <cell r="I192">
            <v>1988</v>
          </cell>
          <cell r="J192" t="str">
            <v>M</v>
          </cell>
          <cell r="L192">
            <v>4</v>
          </cell>
          <cell r="M192">
            <v>2634.3060832747692</v>
          </cell>
        </row>
        <row r="193">
          <cell r="A193" t="str">
            <v>1988-60-5-</v>
          </cell>
          <cell r="B193" t="str">
            <v>Canada</v>
          </cell>
          <cell r="C193" t="str">
            <v>Marked Fraser River Late</v>
          </cell>
          <cell r="D193" t="str">
            <v>M-FrasRLt</v>
          </cell>
          <cell r="E193">
            <v>60</v>
          </cell>
          <cell r="F193">
            <v>95</v>
          </cell>
          <cell r="G193">
            <v>93</v>
          </cell>
          <cell r="I193">
            <v>1988</v>
          </cell>
          <cell r="J193" t="str">
            <v>M</v>
          </cell>
          <cell r="L193">
            <v>5</v>
          </cell>
          <cell r="M193">
            <v>187.160286468435</v>
          </cell>
        </row>
        <row r="194">
          <cell r="A194" t="str">
            <v>1988-61-3-</v>
          </cell>
          <cell r="B194" t="str">
            <v>Canada</v>
          </cell>
          <cell r="C194" t="str">
            <v>UnMarked Fraser River Early</v>
          </cell>
          <cell r="D194" t="str">
            <v>U-FrasREr</v>
          </cell>
          <cell r="E194">
            <v>61</v>
          </cell>
          <cell r="F194">
            <v>97</v>
          </cell>
          <cell r="G194">
            <v>96</v>
          </cell>
          <cell r="I194">
            <v>1988</v>
          </cell>
          <cell r="J194" t="str">
            <v>UM</v>
          </cell>
          <cell r="L194">
            <v>3</v>
          </cell>
          <cell r="M194">
            <v>31818.3942831807</v>
          </cell>
        </row>
        <row r="195">
          <cell r="A195" t="str">
            <v>1988-61-4-</v>
          </cell>
          <cell r="B195" t="str">
            <v>Canada</v>
          </cell>
          <cell r="C195" t="str">
            <v>UnMarked Fraser River Early</v>
          </cell>
          <cell r="D195" t="str">
            <v>U-FrasREr</v>
          </cell>
          <cell r="E195">
            <v>61</v>
          </cell>
          <cell r="F195">
            <v>97</v>
          </cell>
          <cell r="G195">
            <v>96</v>
          </cell>
          <cell r="I195">
            <v>1988</v>
          </cell>
          <cell r="J195" t="str">
            <v>UM</v>
          </cell>
          <cell r="L195">
            <v>4</v>
          </cell>
          <cell r="M195">
            <v>101881.7253876446</v>
          </cell>
        </row>
        <row r="196">
          <cell r="A196" t="str">
            <v>1988-61-5-</v>
          </cell>
          <cell r="B196" t="str">
            <v>Canada</v>
          </cell>
          <cell r="C196" t="str">
            <v>UnMarked Fraser River Early</v>
          </cell>
          <cell r="D196" t="str">
            <v>U-FrasREr</v>
          </cell>
          <cell r="E196">
            <v>61</v>
          </cell>
          <cell r="F196">
            <v>97</v>
          </cell>
          <cell r="G196">
            <v>96</v>
          </cell>
          <cell r="I196">
            <v>1988</v>
          </cell>
          <cell r="J196" t="str">
            <v>UM</v>
          </cell>
          <cell r="L196">
            <v>5</v>
          </cell>
          <cell r="M196">
            <v>8614.0201651075386</v>
          </cell>
        </row>
        <row r="197">
          <cell r="A197" t="str">
            <v>1988-62-3-</v>
          </cell>
          <cell r="B197" t="str">
            <v>Canada</v>
          </cell>
          <cell r="C197" t="str">
            <v>Marked Fraser River Early</v>
          </cell>
          <cell r="D197" t="str">
            <v>M-FrasREr</v>
          </cell>
          <cell r="E197">
            <v>62</v>
          </cell>
          <cell r="F197">
            <v>98</v>
          </cell>
          <cell r="G197">
            <v>96</v>
          </cell>
          <cell r="I197">
            <v>1988</v>
          </cell>
          <cell r="J197" t="str">
            <v>M</v>
          </cell>
          <cell r="L197">
            <v>3</v>
          </cell>
          <cell r="M197">
            <v>321.39792205233238</v>
          </cell>
        </row>
        <row r="198">
          <cell r="A198" t="str">
            <v>1988-62-4-</v>
          </cell>
          <cell r="B198" t="str">
            <v>Canada</v>
          </cell>
          <cell r="C198" t="str">
            <v>Marked Fraser River Early</v>
          </cell>
          <cell r="D198" t="str">
            <v>M-FrasREr</v>
          </cell>
          <cell r="E198">
            <v>62</v>
          </cell>
          <cell r="F198">
            <v>98</v>
          </cell>
          <cell r="G198">
            <v>96</v>
          </cell>
          <cell r="I198">
            <v>1988</v>
          </cell>
          <cell r="J198" t="str">
            <v>M</v>
          </cell>
          <cell r="L198">
            <v>4</v>
          </cell>
          <cell r="M198">
            <v>1029.1083372489379</v>
          </cell>
        </row>
        <row r="199">
          <cell r="A199" t="str">
            <v>1988-62-5-</v>
          </cell>
          <cell r="B199" t="str">
            <v>Canada</v>
          </cell>
          <cell r="C199" t="str">
            <v>Marked Fraser River Early</v>
          </cell>
          <cell r="D199" t="str">
            <v>M-FrasREr</v>
          </cell>
          <cell r="E199">
            <v>62</v>
          </cell>
          <cell r="F199">
            <v>98</v>
          </cell>
          <cell r="G199">
            <v>96</v>
          </cell>
          <cell r="I199">
            <v>1988</v>
          </cell>
          <cell r="J199" t="str">
            <v>M</v>
          </cell>
          <cell r="L199">
            <v>5</v>
          </cell>
          <cell r="M199">
            <v>87.010304698056643</v>
          </cell>
        </row>
        <row r="200">
          <cell r="A200" t="str">
            <v>1988-63-3-</v>
          </cell>
          <cell r="B200" t="str">
            <v>Canada</v>
          </cell>
          <cell r="C200" t="str">
            <v>UnMarked Lower Georgia Strait</v>
          </cell>
          <cell r="D200" t="str">
            <v>U-LwGeo S</v>
          </cell>
          <cell r="E200">
            <v>63</v>
          </cell>
          <cell r="F200">
            <v>100</v>
          </cell>
          <cell r="G200">
            <v>99</v>
          </cell>
          <cell r="I200">
            <v>1988</v>
          </cell>
          <cell r="J200" t="str">
            <v>UM</v>
          </cell>
          <cell r="L200">
            <v>3</v>
          </cell>
          <cell r="M200">
            <v>3083.7080178017009</v>
          </cell>
        </row>
        <row r="201">
          <cell r="A201" t="str">
            <v>1988-63-4-</v>
          </cell>
          <cell r="B201" t="str">
            <v>Canada</v>
          </cell>
          <cell r="C201" t="str">
            <v>UnMarked Lower Georgia Strait</v>
          </cell>
          <cell r="D201" t="str">
            <v>U-LwGeo S</v>
          </cell>
          <cell r="E201">
            <v>63</v>
          </cell>
          <cell r="F201">
            <v>100</v>
          </cell>
          <cell r="G201">
            <v>99</v>
          </cell>
          <cell r="I201">
            <v>1988</v>
          </cell>
          <cell r="J201" t="str">
            <v>UM</v>
          </cell>
          <cell r="L201">
            <v>4</v>
          </cell>
          <cell r="M201">
            <v>12206.388109465361</v>
          </cell>
        </row>
        <row r="202">
          <cell r="A202" t="str">
            <v>1988-63-5-</v>
          </cell>
          <cell r="B202" t="str">
            <v>Canada</v>
          </cell>
          <cell r="C202" t="str">
            <v>UnMarked Lower Georgia Strait</v>
          </cell>
          <cell r="D202" t="str">
            <v>U-LwGeo S</v>
          </cell>
          <cell r="E202">
            <v>63</v>
          </cell>
          <cell r="F202">
            <v>100</v>
          </cell>
          <cell r="G202">
            <v>99</v>
          </cell>
          <cell r="I202">
            <v>1988</v>
          </cell>
          <cell r="J202" t="str">
            <v>UM</v>
          </cell>
          <cell r="L202">
            <v>5</v>
          </cell>
          <cell r="M202">
            <v>314.3220987915995</v>
          </cell>
        </row>
        <row r="203">
          <cell r="A203" t="str">
            <v>1988-64-3-</v>
          </cell>
          <cell r="B203" t="str">
            <v>Canada</v>
          </cell>
          <cell r="C203" t="str">
            <v>Marked Lower Georgia Strait</v>
          </cell>
          <cell r="D203" t="str">
            <v>M-LwGeo S</v>
          </cell>
          <cell r="E203">
            <v>64</v>
          </cell>
          <cell r="F203">
            <v>101</v>
          </cell>
          <cell r="G203">
            <v>99</v>
          </cell>
          <cell r="I203">
            <v>1988</v>
          </cell>
          <cell r="J203" t="str">
            <v>M</v>
          </cell>
          <cell r="L203">
            <v>3</v>
          </cell>
          <cell r="M203">
            <v>31.14856583638084</v>
          </cell>
        </row>
        <row r="204">
          <cell r="A204" t="str">
            <v>1988-64-4-</v>
          </cell>
          <cell r="B204" t="str">
            <v>Canada</v>
          </cell>
          <cell r="C204" t="str">
            <v>Marked Lower Georgia Strait</v>
          </cell>
          <cell r="D204" t="str">
            <v>M-LwGeo S</v>
          </cell>
          <cell r="E204">
            <v>64</v>
          </cell>
          <cell r="F204">
            <v>101</v>
          </cell>
          <cell r="G204">
            <v>99</v>
          </cell>
          <cell r="I204">
            <v>1988</v>
          </cell>
          <cell r="J204" t="str">
            <v>M</v>
          </cell>
          <cell r="L204">
            <v>4</v>
          </cell>
          <cell r="M204">
            <v>123.29684959055891</v>
          </cell>
        </row>
        <row r="205">
          <cell r="A205" t="str">
            <v>1988-64-5-</v>
          </cell>
          <cell r="B205" t="str">
            <v>Canada</v>
          </cell>
          <cell r="C205" t="str">
            <v>Marked Lower Georgia Strait</v>
          </cell>
          <cell r="D205" t="str">
            <v>M-LwGeo S</v>
          </cell>
          <cell r="E205">
            <v>64</v>
          </cell>
          <cell r="F205">
            <v>101</v>
          </cell>
          <cell r="G205">
            <v>99</v>
          </cell>
          <cell r="I205">
            <v>1988</v>
          </cell>
          <cell r="J205" t="str">
            <v>M</v>
          </cell>
          <cell r="L205">
            <v>5</v>
          </cell>
          <cell r="M205">
            <v>3.174970694864669</v>
          </cell>
        </row>
        <row r="206">
          <cell r="A206" t="str">
            <v>1988-67-3-</v>
          </cell>
          <cell r="B206" t="str">
            <v>ColR</v>
          </cell>
          <cell r="C206" t="str">
            <v>UnMarked Lower Columbia Naturals</v>
          </cell>
          <cell r="D206" t="str">
            <v>U-LColNat</v>
          </cell>
          <cell r="E206">
            <v>67</v>
          </cell>
          <cell r="F206">
            <v>103</v>
          </cell>
          <cell r="G206">
            <v>102</v>
          </cell>
          <cell r="I206">
            <v>1988</v>
          </cell>
          <cell r="J206" t="str">
            <v>UM</v>
          </cell>
          <cell r="L206">
            <v>3</v>
          </cell>
          <cell r="M206">
            <v>2050.724999999999</v>
          </cell>
        </row>
        <row r="207">
          <cell r="A207" t="str">
            <v>1988-67-4-</v>
          </cell>
          <cell r="B207" t="str">
            <v>ColR</v>
          </cell>
          <cell r="C207" t="str">
            <v>UnMarked Lower Columbia Naturals</v>
          </cell>
          <cell r="D207" t="str">
            <v>U-LColNat</v>
          </cell>
          <cell r="E207">
            <v>67</v>
          </cell>
          <cell r="F207">
            <v>103</v>
          </cell>
          <cell r="G207">
            <v>102</v>
          </cell>
          <cell r="I207">
            <v>1988</v>
          </cell>
          <cell r="J207" t="str">
            <v>UM</v>
          </cell>
          <cell r="L207">
            <v>4</v>
          </cell>
          <cell r="M207">
            <v>20310</v>
          </cell>
        </row>
        <row r="208">
          <cell r="A208" t="str">
            <v>1988-67-5-</v>
          </cell>
          <cell r="B208" t="str">
            <v>ColR</v>
          </cell>
          <cell r="C208" t="str">
            <v>UnMarked Lower Columbia Naturals</v>
          </cell>
          <cell r="D208" t="str">
            <v>U-LColNat</v>
          </cell>
          <cell r="E208">
            <v>67</v>
          </cell>
          <cell r="F208">
            <v>103</v>
          </cell>
          <cell r="G208">
            <v>102</v>
          </cell>
          <cell r="I208">
            <v>1988</v>
          </cell>
          <cell r="J208" t="str">
            <v>UM</v>
          </cell>
          <cell r="L208">
            <v>5</v>
          </cell>
          <cell r="M208">
            <v>875.39999999999964</v>
          </cell>
        </row>
        <row r="209">
          <cell r="A209" t="str">
            <v>1988-68-3-</v>
          </cell>
          <cell r="B209" t="str">
            <v>ColR</v>
          </cell>
          <cell r="C209" t="str">
            <v>Marked Lower Columbia Naturals</v>
          </cell>
          <cell r="D209" t="str">
            <v>M-LColNat</v>
          </cell>
          <cell r="E209">
            <v>68</v>
          </cell>
          <cell r="F209">
            <v>104</v>
          </cell>
          <cell r="G209">
            <v>102</v>
          </cell>
          <cell r="I209">
            <v>1988</v>
          </cell>
          <cell r="J209" t="str">
            <v>M</v>
          </cell>
          <cell r="L209">
            <v>3</v>
          </cell>
          <cell r="M209">
            <v>0</v>
          </cell>
        </row>
        <row r="210">
          <cell r="A210" t="str">
            <v>1988-68-4-</v>
          </cell>
          <cell r="B210" t="str">
            <v>ColR</v>
          </cell>
          <cell r="C210" t="str">
            <v>Marked Lower Columbia Naturals</v>
          </cell>
          <cell r="D210" t="str">
            <v>M-LColNat</v>
          </cell>
          <cell r="E210">
            <v>68</v>
          </cell>
          <cell r="F210">
            <v>104</v>
          </cell>
          <cell r="G210">
            <v>102</v>
          </cell>
          <cell r="I210">
            <v>1988</v>
          </cell>
          <cell r="J210" t="str">
            <v>M</v>
          </cell>
          <cell r="L210">
            <v>4</v>
          </cell>
          <cell r="M210">
            <v>0</v>
          </cell>
        </row>
        <row r="211">
          <cell r="A211" t="str">
            <v>1988-68-5-</v>
          </cell>
          <cell r="B211" t="str">
            <v>ColR</v>
          </cell>
          <cell r="C211" t="str">
            <v>Marked Lower Columbia Naturals</v>
          </cell>
          <cell r="D211" t="str">
            <v>M-LColNat</v>
          </cell>
          <cell r="E211">
            <v>68</v>
          </cell>
          <cell r="F211">
            <v>104</v>
          </cell>
          <cell r="G211">
            <v>102</v>
          </cell>
          <cell r="I211">
            <v>1988</v>
          </cell>
          <cell r="J211" t="str">
            <v>M</v>
          </cell>
          <cell r="L211">
            <v>5</v>
          </cell>
          <cell r="M211">
            <v>0</v>
          </cell>
        </row>
        <row r="212">
          <cell r="A212" t="str">
            <v>1988-69-3-</v>
          </cell>
          <cell r="B212" t="str">
            <v>WA_NCoast_OR_CA</v>
          </cell>
          <cell r="C212" t="str">
            <v>UnMarked Central Valley Fall</v>
          </cell>
          <cell r="D212" t="str">
            <v>U-CentVal</v>
          </cell>
          <cell r="E212">
            <v>69</v>
          </cell>
          <cell r="F212">
            <v>106</v>
          </cell>
          <cell r="G212">
            <v>105</v>
          </cell>
          <cell r="I212">
            <v>1988</v>
          </cell>
          <cell r="J212" t="str">
            <v>UM</v>
          </cell>
          <cell r="L212">
            <v>3</v>
          </cell>
          <cell r="M212">
            <v>252089.97877637669</v>
          </cell>
        </row>
        <row r="213">
          <cell r="A213" t="str">
            <v>1988-69-4-</v>
          </cell>
          <cell r="B213" t="str">
            <v>WA_NCoast_OR_CA</v>
          </cell>
          <cell r="C213" t="str">
            <v>UnMarked Central Valley Fall</v>
          </cell>
          <cell r="D213" t="str">
            <v>U-CentVal</v>
          </cell>
          <cell r="E213">
            <v>69</v>
          </cell>
          <cell r="F213">
            <v>106</v>
          </cell>
          <cell r="G213">
            <v>105</v>
          </cell>
          <cell r="I213">
            <v>1988</v>
          </cell>
          <cell r="J213" t="str">
            <v>UM</v>
          </cell>
          <cell r="L213">
            <v>4</v>
          </cell>
          <cell r="M213">
            <v>5299.9330030880064</v>
          </cell>
        </row>
        <row r="214">
          <cell r="A214" t="str">
            <v>1988-69-5-</v>
          </cell>
          <cell r="B214" t="str">
            <v>WA_NCoast_OR_CA</v>
          </cell>
          <cell r="C214" t="str">
            <v>UnMarked Central Valley Fall</v>
          </cell>
          <cell r="D214" t="str">
            <v>U-CentVal</v>
          </cell>
          <cell r="E214">
            <v>69</v>
          </cell>
          <cell r="F214">
            <v>106</v>
          </cell>
          <cell r="G214">
            <v>105</v>
          </cell>
          <cell r="I214">
            <v>1988</v>
          </cell>
          <cell r="J214" t="str">
            <v>UM</v>
          </cell>
          <cell r="L214">
            <v>5</v>
          </cell>
          <cell r="M214">
            <v>1906.450720535254</v>
          </cell>
        </row>
        <row r="215">
          <cell r="A215" t="str">
            <v>1988-70-3-</v>
          </cell>
          <cell r="B215" t="str">
            <v>WA_NCoast_OR_CA</v>
          </cell>
          <cell r="C215" t="str">
            <v>Marked Central Valley Fall</v>
          </cell>
          <cell r="D215" t="str">
            <v>M-CentVal</v>
          </cell>
          <cell r="E215">
            <v>70</v>
          </cell>
          <cell r="F215">
            <v>107</v>
          </cell>
          <cell r="G215">
            <v>105</v>
          </cell>
          <cell r="I215">
            <v>1988</v>
          </cell>
          <cell r="J215" t="str">
            <v>M</v>
          </cell>
          <cell r="L215">
            <v>3</v>
          </cell>
          <cell r="M215">
            <v>5144.6934444158687</v>
          </cell>
        </row>
        <row r="216">
          <cell r="A216" t="str">
            <v>1988-70-4-</v>
          </cell>
          <cell r="B216" t="str">
            <v>WA_NCoast_OR_CA</v>
          </cell>
          <cell r="C216" t="str">
            <v>Marked Central Valley Fall</v>
          </cell>
          <cell r="D216" t="str">
            <v>M-CentVal</v>
          </cell>
          <cell r="E216">
            <v>70</v>
          </cell>
          <cell r="F216">
            <v>107</v>
          </cell>
          <cell r="G216">
            <v>105</v>
          </cell>
          <cell r="I216">
            <v>1988</v>
          </cell>
          <cell r="J216" t="str">
            <v>M</v>
          </cell>
          <cell r="L216">
            <v>4</v>
          </cell>
          <cell r="M216">
            <v>108.1618980222047</v>
          </cell>
        </row>
        <row r="217">
          <cell r="A217" t="str">
            <v>1988-70-5-</v>
          </cell>
          <cell r="B217" t="str">
            <v>WA_NCoast_OR_CA</v>
          </cell>
          <cell r="C217" t="str">
            <v>Marked Central Valley Fall</v>
          </cell>
          <cell r="D217" t="str">
            <v>M-CentVal</v>
          </cell>
          <cell r="E217">
            <v>70</v>
          </cell>
          <cell r="F217">
            <v>107</v>
          </cell>
          <cell r="G217">
            <v>105</v>
          </cell>
          <cell r="I217">
            <v>1988</v>
          </cell>
          <cell r="J217" t="str">
            <v>M</v>
          </cell>
          <cell r="L217">
            <v>5</v>
          </cell>
          <cell r="M217">
            <v>38.907157561943912</v>
          </cell>
        </row>
        <row r="218">
          <cell r="A218" t="str">
            <v>1988-71-3-</v>
          </cell>
          <cell r="B218" t="str">
            <v>WA_NCoast_OR_CA</v>
          </cell>
          <cell r="C218" t="str">
            <v>UnMarked WA North Coast Fall</v>
          </cell>
          <cell r="D218" t="str">
            <v>U-WA NCst</v>
          </cell>
          <cell r="E218">
            <v>71</v>
          </cell>
          <cell r="F218">
            <v>109</v>
          </cell>
          <cell r="G218">
            <v>108</v>
          </cell>
          <cell r="I218">
            <v>1988</v>
          </cell>
          <cell r="J218" t="str">
            <v>UM</v>
          </cell>
          <cell r="L218">
            <v>3</v>
          </cell>
          <cell r="M218">
            <v>9875.8919911917692</v>
          </cell>
        </row>
        <row r="219">
          <cell r="A219" t="str">
            <v>1988-71-4-</v>
          </cell>
          <cell r="B219" t="str">
            <v>WA_NCoast_OR_CA</v>
          </cell>
          <cell r="C219" t="str">
            <v>UnMarked WA North Coast Fall</v>
          </cell>
          <cell r="D219" t="str">
            <v>U-WA NCst</v>
          </cell>
          <cell r="E219">
            <v>71</v>
          </cell>
          <cell r="F219">
            <v>109</v>
          </cell>
          <cell r="G219">
            <v>108</v>
          </cell>
          <cell r="I219">
            <v>1988</v>
          </cell>
          <cell r="J219" t="str">
            <v>UM</v>
          </cell>
          <cell r="L219">
            <v>4</v>
          </cell>
          <cell r="M219">
            <v>32002.85704261006</v>
          </cell>
        </row>
        <row r="220">
          <cell r="A220" t="str">
            <v>1988-71-5-</v>
          </cell>
          <cell r="B220" t="str">
            <v>WA_NCoast_OR_CA</v>
          </cell>
          <cell r="C220" t="str">
            <v>UnMarked WA North Coast Fall</v>
          </cell>
          <cell r="D220" t="str">
            <v>U-WA NCst</v>
          </cell>
          <cell r="E220">
            <v>71</v>
          </cell>
          <cell r="F220">
            <v>109</v>
          </cell>
          <cell r="G220">
            <v>108</v>
          </cell>
          <cell r="I220">
            <v>1988</v>
          </cell>
          <cell r="J220" t="str">
            <v>UM</v>
          </cell>
          <cell r="L220">
            <v>5</v>
          </cell>
          <cell r="M220">
            <v>52066.600177408902</v>
          </cell>
        </row>
        <row r="221">
          <cell r="A221" t="str">
            <v>1988-72-3-</v>
          </cell>
          <cell r="B221" t="str">
            <v>WA_NCoast_OR_CA</v>
          </cell>
          <cell r="C221" t="str">
            <v>Marked WA North Coast Fall</v>
          </cell>
          <cell r="D221" t="str">
            <v>M-WA NCst</v>
          </cell>
          <cell r="E221">
            <v>72</v>
          </cell>
          <cell r="F221">
            <v>110</v>
          </cell>
          <cell r="G221">
            <v>108</v>
          </cell>
          <cell r="I221">
            <v>1988</v>
          </cell>
          <cell r="J221" t="str">
            <v>M</v>
          </cell>
          <cell r="L221">
            <v>3</v>
          </cell>
          <cell r="M221">
            <v>99.756484759513114</v>
          </cell>
        </row>
        <row r="222">
          <cell r="A222" t="str">
            <v>1988-72-4-</v>
          </cell>
          <cell r="B222" t="str">
            <v>WA_NCoast_OR_CA</v>
          </cell>
          <cell r="C222" t="str">
            <v>Marked WA North Coast Fall</v>
          </cell>
          <cell r="D222" t="str">
            <v>M-WA NCst</v>
          </cell>
          <cell r="E222">
            <v>72</v>
          </cell>
          <cell r="F222">
            <v>110</v>
          </cell>
          <cell r="G222">
            <v>108</v>
          </cell>
          <cell r="I222">
            <v>1988</v>
          </cell>
          <cell r="J222" t="str">
            <v>M</v>
          </cell>
          <cell r="L222">
            <v>4</v>
          </cell>
          <cell r="M222">
            <v>323.2611822485851</v>
          </cell>
        </row>
        <row r="223">
          <cell r="A223" t="str">
            <v>1988-72-5-</v>
          </cell>
          <cell r="B223" t="str">
            <v>WA_NCoast_OR_CA</v>
          </cell>
          <cell r="C223" t="str">
            <v>Marked WA North Coast Fall</v>
          </cell>
          <cell r="D223" t="str">
            <v>M-WA NCst</v>
          </cell>
          <cell r="E223">
            <v>72</v>
          </cell>
          <cell r="F223">
            <v>110</v>
          </cell>
          <cell r="G223">
            <v>108</v>
          </cell>
          <cell r="I223">
            <v>1988</v>
          </cell>
          <cell r="J223" t="str">
            <v>M</v>
          </cell>
          <cell r="L223">
            <v>5</v>
          </cell>
          <cell r="M223">
            <v>525.92525431726244</v>
          </cell>
        </row>
        <row r="224">
          <cell r="A224" t="str">
            <v>1988-73-3-</v>
          </cell>
          <cell r="B224" t="str">
            <v>WA_NCoast_OR_CA</v>
          </cell>
          <cell r="C224" t="str">
            <v>UnMarked Willapa Bay</v>
          </cell>
          <cell r="D224" t="str">
            <v>U-Willapa</v>
          </cell>
          <cell r="E224">
            <v>73</v>
          </cell>
          <cell r="F224">
            <v>112</v>
          </cell>
          <cell r="G224">
            <v>111</v>
          </cell>
          <cell r="I224">
            <v>1988</v>
          </cell>
          <cell r="J224" t="str">
            <v>UM</v>
          </cell>
          <cell r="L224">
            <v>3</v>
          </cell>
          <cell r="M224">
            <v>20030.692165710239</v>
          </cell>
        </row>
        <row r="225">
          <cell r="A225" t="str">
            <v>1988-73-4-</v>
          </cell>
          <cell r="B225" t="str">
            <v>WA_NCoast_OR_CA</v>
          </cell>
          <cell r="C225" t="str">
            <v>UnMarked Willapa Bay</v>
          </cell>
          <cell r="D225" t="str">
            <v>U-Willapa</v>
          </cell>
          <cell r="E225">
            <v>73</v>
          </cell>
          <cell r="F225">
            <v>112</v>
          </cell>
          <cell r="G225">
            <v>111</v>
          </cell>
          <cell r="I225">
            <v>1988</v>
          </cell>
          <cell r="J225" t="str">
            <v>UM</v>
          </cell>
          <cell r="L225">
            <v>4</v>
          </cell>
          <cell r="M225">
            <v>35031.891363886483</v>
          </cell>
        </row>
        <row r="226">
          <cell r="A226" t="str">
            <v>1988-73-5-</v>
          </cell>
          <cell r="B226" t="str">
            <v>WA_NCoast_OR_CA</v>
          </cell>
          <cell r="C226" t="str">
            <v>UnMarked Willapa Bay</v>
          </cell>
          <cell r="D226" t="str">
            <v>U-Willapa</v>
          </cell>
          <cell r="E226">
            <v>73</v>
          </cell>
          <cell r="F226">
            <v>112</v>
          </cell>
          <cell r="G226">
            <v>111</v>
          </cell>
          <cell r="I226">
            <v>1988</v>
          </cell>
          <cell r="J226" t="str">
            <v>UM</v>
          </cell>
          <cell r="L226">
            <v>5</v>
          </cell>
          <cell r="M226">
            <v>14330.23647040327</v>
          </cell>
        </row>
        <row r="227">
          <cell r="A227" t="str">
            <v>1988-74-3-</v>
          </cell>
          <cell r="B227" t="str">
            <v>WA_NCoast_OR_CA</v>
          </cell>
          <cell r="C227" t="str">
            <v>Marked Willapa Bay</v>
          </cell>
          <cell r="D227" t="str">
            <v>M-Willapa</v>
          </cell>
          <cell r="E227">
            <v>74</v>
          </cell>
          <cell r="F227">
            <v>113</v>
          </cell>
          <cell r="G227">
            <v>111</v>
          </cell>
          <cell r="I227">
            <v>1988</v>
          </cell>
          <cell r="J227" t="str">
            <v>M</v>
          </cell>
          <cell r="L227">
            <v>3</v>
          </cell>
          <cell r="M227">
            <v>408.78963603490411</v>
          </cell>
        </row>
        <row r="228">
          <cell r="A228" t="str">
            <v>1988-74-4-</v>
          </cell>
          <cell r="B228" t="str">
            <v>WA_NCoast_OR_CA</v>
          </cell>
          <cell r="C228" t="str">
            <v>Marked Willapa Bay</v>
          </cell>
          <cell r="D228" t="str">
            <v>M-Willapa</v>
          </cell>
          <cell r="E228">
            <v>74</v>
          </cell>
          <cell r="F228">
            <v>113</v>
          </cell>
          <cell r="G228">
            <v>111</v>
          </cell>
          <cell r="I228">
            <v>1988</v>
          </cell>
          <cell r="J228" t="str">
            <v>M</v>
          </cell>
          <cell r="L228">
            <v>4</v>
          </cell>
          <cell r="M228">
            <v>714.936558446665</v>
          </cell>
        </row>
        <row r="229">
          <cell r="A229" t="str">
            <v>1988-74-5-</v>
          </cell>
          <cell r="B229" t="str">
            <v>WA_NCoast_OR_CA</v>
          </cell>
          <cell r="C229" t="str">
            <v>Marked Willapa Bay</v>
          </cell>
          <cell r="D229" t="str">
            <v>M-Willapa</v>
          </cell>
          <cell r="E229">
            <v>74</v>
          </cell>
          <cell r="F229">
            <v>113</v>
          </cell>
          <cell r="G229">
            <v>111</v>
          </cell>
          <cell r="I229">
            <v>1988</v>
          </cell>
          <cell r="J229" t="str">
            <v>M</v>
          </cell>
          <cell r="L229">
            <v>5</v>
          </cell>
          <cell r="M229">
            <v>292.45380551843482</v>
          </cell>
        </row>
        <row r="230">
          <cell r="A230" t="str">
            <v>1988-77-3-</v>
          </cell>
          <cell r="B230" t="str">
            <v>WA_NCoast_OR_CA</v>
          </cell>
          <cell r="C230" t="str">
            <v>UnMarked OR Mid Coast Fall</v>
          </cell>
          <cell r="D230" t="str">
            <v>U-MidORCst</v>
          </cell>
          <cell r="E230">
            <v>77</v>
          </cell>
          <cell r="F230">
            <v>115</v>
          </cell>
          <cell r="G230">
            <v>114</v>
          </cell>
          <cell r="I230">
            <v>1988</v>
          </cell>
          <cell r="J230" t="str">
            <v>UM</v>
          </cell>
          <cell r="L230">
            <v>3</v>
          </cell>
          <cell r="M230">
            <v>9464.2620645722327</v>
          </cell>
        </row>
        <row r="231">
          <cell r="A231" t="str">
            <v>1988-77-4-</v>
          </cell>
          <cell r="B231" t="str">
            <v>WA_NCoast_OR_CA</v>
          </cell>
          <cell r="C231" t="str">
            <v>UnMarked OR Mid Coast Fall</v>
          </cell>
          <cell r="D231" t="str">
            <v>U-MidORCst</v>
          </cell>
          <cell r="E231">
            <v>77</v>
          </cell>
          <cell r="F231">
            <v>115</v>
          </cell>
          <cell r="G231">
            <v>114</v>
          </cell>
          <cell r="I231">
            <v>1988</v>
          </cell>
          <cell r="J231" t="str">
            <v>UM</v>
          </cell>
          <cell r="L231">
            <v>4</v>
          </cell>
          <cell r="M231">
            <v>18277.439443044492</v>
          </cell>
        </row>
        <row r="232">
          <cell r="A232" t="str">
            <v>1988-77-5-</v>
          </cell>
          <cell r="B232" t="str">
            <v>WA_NCoast_OR_CA</v>
          </cell>
          <cell r="C232" t="str">
            <v>UnMarked OR Mid Coast Fall</v>
          </cell>
          <cell r="D232" t="str">
            <v>U-MidORCst</v>
          </cell>
          <cell r="E232">
            <v>77</v>
          </cell>
          <cell r="F232">
            <v>115</v>
          </cell>
          <cell r="G232">
            <v>114</v>
          </cell>
          <cell r="I232">
            <v>1988</v>
          </cell>
          <cell r="J232" t="str">
            <v>UM</v>
          </cell>
          <cell r="L232">
            <v>5</v>
          </cell>
          <cell r="M232">
            <v>16253.30073035707</v>
          </cell>
        </row>
        <row r="233">
          <cell r="A233" t="str">
            <v>1988-78-3-</v>
          </cell>
          <cell r="B233" t="str">
            <v>WA_NCoast_OR_CA</v>
          </cell>
          <cell r="C233" t="str">
            <v>Marked OR Mid Coast Fall</v>
          </cell>
          <cell r="D233" t="str">
            <v>M-MidORCst</v>
          </cell>
          <cell r="E233">
            <v>78</v>
          </cell>
          <cell r="F233">
            <v>116</v>
          </cell>
          <cell r="G233">
            <v>114</v>
          </cell>
          <cell r="I233">
            <v>1988</v>
          </cell>
          <cell r="J233" t="str">
            <v>M</v>
          </cell>
          <cell r="L233">
            <v>3</v>
          </cell>
          <cell r="M233">
            <v>95.598606712850597</v>
          </cell>
        </row>
        <row r="234">
          <cell r="A234" t="str">
            <v>1988-78-4-</v>
          </cell>
          <cell r="B234" t="str">
            <v>WA_NCoast_OR_CA</v>
          </cell>
          <cell r="C234" t="str">
            <v>Marked OR Mid Coast Fall</v>
          </cell>
          <cell r="D234" t="str">
            <v>M-MidORCst</v>
          </cell>
          <cell r="E234">
            <v>78</v>
          </cell>
          <cell r="F234">
            <v>116</v>
          </cell>
          <cell r="G234">
            <v>114</v>
          </cell>
          <cell r="I234">
            <v>1988</v>
          </cell>
          <cell r="J234" t="str">
            <v>M</v>
          </cell>
          <cell r="L234">
            <v>4</v>
          </cell>
          <cell r="M234">
            <v>184.62060043479141</v>
          </cell>
        </row>
        <row r="235">
          <cell r="A235" t="str">
            <v>1988-78-5-</v>
          </cell>
          <cell r="B235" t="str">
            <v>WA_NCoast_OR_CA</v>
          </cell>
          <cell r="C235" t="str">
            <v>Marked OR Mid Coast Fall</v>
          </cell>
          <cell r="D235" t="str">
            <v>M-MidORCst</v>
          </cell>
          <cell r="E235">
            <v>78</v>
          </cell>
          <cell r="F235">
            <v>116</v>
          </cell>
          <cell r="G235">
            <v>114</v>
          </cell>
          <cell r="I235">
            <v>1988</v>
          </cell>
          <cell r="J235" t="str">
            <v>M</v>
          </cell>
          <cell r="L235">
            <v>5</v>
          </cell>
          <cell r="M235">
            <v>164.17475485209249</v>
          </cell>
        </row>
        <row r="236">
          <cell r="A236" t="str">
            <v>1989-1-3-</v>
          </cell>
          <cell r="B236" t="str">
            <v>NookSam</v>
          </cell>
          <cell r="C236" t="str">
            <v>UnMarked Nooksack/Samish Fall</v>
          </cell>
          <cell r="D236" t="str">
            <v>U-NkSm FF</v>
          </cell>
          <cell r="E236">
            <v>1</v>
          </cell>
          <cell r="F236">
            <v>2</v>
          </cell>
          <cell r="G236">
            <v>1</v>
          </cell>
          <cell r="H236" t="str">
            <v>TRS; includes 7B-D</v>
          </cell>
          <cell r="I236">
            <v>1989</v>
          </cell>
          <cell r="J236" t="str">
            <v>UM</v>
          </cell>
          <cell r="L236">
            <v>3</v>
          </cell>
          <cell r="M236">
            <v>44789.943422582932</v>
          </cell>
        </row>
        <row r="237">
          <cell r="A237" t="str">
            <v>1989-1-4-</v>
          </cell>
          <cell r="B237" t="str">
            <v>NookSam</v>
          </cell>
          <cell r="C237" t="str">
            <v>UnMarked Nooksack/Samish Fall</v>
          </cell>
          <cell r="D237" t="str">
            <v>U-NkSm FF</v>
          </cell>
          <cell r="E237">
            <v>1</v>
          </cell>
          <cell r="F237">
            <v>2</v>
          </cell>
          <cell r="G237">
            <v>1</v>
          </cell>
          <cell r="H237" t="str">
            <v>TRS; includes 7B-D</v>
          </cell>
          <cell r="I237">
            <v>1989</v>
          </cell>
          <cell r="J237" t="str">
            <v>UM</v>
          </cell>
          <cell r="L237">
            <v>4</v>
          </cell>
          <cell r="M237">
            <v>22583.67171555377</v>
          </cell>
        </row>
        <row r="238">
          <cell r="A238" t="str">
            <v>1989-1-5-</v>
          </cell>
          <cell r="B238" t="str">
            <v>NookSam</v>
          </cell>
          <cell r="C238" t="str">
            <v>UnMarked Nooksack/Samish Fall</v>
          </cell>
          <cell r="D238" t="str">
            <v>U-NkSm FF</v>
          </cell>
          <cell r="E238">
            <v>1</v>
          </cell>
          <cell r="F238">
            <v>2</v>
          </cell>
          <cell r="G238">
            <v>1</v>
          </cell>
          <cell r="H238" t="str">
            <v>TRS; includes 7B-D</v>
          </cell>
          <cell r="I238">
            <v>1989</v>
          </cell>
          <cell r="J238" t="str">
            <v>UM</v>
          </cell>
          <cell r="L238">
            <v>5</v>
          </cell>
          <cell r="M238">
            <v>1270.8259180684099</v>
          </cell>
        </row>
        <row r="239">
          <cell r="A239" t="str">
            <v>1989-2-3-</v>
          </cell>
          <cell r="B239" t="str">
            <v>NookSam</v>
          </cell>
          <cell r="C239" t="str">
            <v>Marked Nooksack/Samish Fall</v>
          </cell>
          <cell r="D239" t="str">
            <v>M-NkSm FF</v>
          </cell>
          <cell r="E239">
            <v>2</v>
          </cell>
          <cell r="F239">
            <v>3</v>
          </cell>
          <cell r="G239">
            <v>1</v>
          </cell>
          <cell r="H239" t="str">
            <v>TRS; includes 7B-D</v>
          </cell>
          <cell r="I239">
            <v>1989</v>
          </cell>
          <cell r="J239" t="str">
            <v>M</v>
          </cell>
          <cell r="L239">
            <v>3</v>
          </cell>
          <cell r="M239">
            <v>904.67713060907579</v>
          </cell>
        </row>
        <row r="240">
          <cell r="A240" t="str">
            <v>1989-2-4-</v>
          </cell>
          <cell r="B240" t="str">
            <v>NookSam</v>
          </cell>
          <cell r="C240" t="str">
            <v>Marked Nooksack/Samish Fall</v>
          </cell>
          <cell r="D240" t="str">
            <v>M-NkSm FF</v>
          </cell>
          <cell r="E240">
            <v>2</v>
          </cell>
          <cell r="F240">
            <v>3</v>
          </cell>
          <cell r="G240">
            <v>1</v>
          </cell>
          <cell r="H240" t="str">
            <v>TRS; includes 7B-D</v>
          </cell>
          <cell r="I240">
            <v>1989</v>
          </cell>
          <cell r="J240" t="str">
            <v>M</v>
          </cell>
          <cell r="L240">
            <v>4</v>
          </cell>
          <cell r="M240">
            <v>918.66876323823067</v>
          </cell>
        </row>
        <row r="241">
          <cell r="A241" t="str">
            <v>1989-2-5-</v>
          </cell>
          <cell r="B241" t="str">
            <v>NookSam</v>
          </cell>
          <cell r="C241" t="str">
            <v>Marked Nooksack/Samish Fall</v>
          </cell>
          <cell r="D241" t="str">
            <v>M-NkSm FF</v>
          </cell>
          <cell r="E241">
            <v>2</v>
          </cell>
          <cell r="F241">
            <v>3</v>
          </cell>
          <cell r="G241">
            <v>1</v>
          </cell>
          <cell r="H241" t="str">
            <v>TRS; includes 7B-D</v>
          </cell>
          <cell r="I241">
            <v>1989</v>
          </cell>
          <cell r="J241" t="str">
            <v>M</v>
          </cell>
          <cell r="L241">
            <v>5</v>
          </cell>
          <cell r="M241">
            <v>3.440486203589844</v>
          </cell>
        </row>
        <row r="242">
          <cell r="A242" t="str">
            <v>1989-3-3-</v>
          </cell>
          <cell r="B242" t="str">
            <v>NookSam</v>
          </cell>
          <cell r="C242" t="str">
            <v>UnMarked NF Nooksack Spr</v>
          </cell>
          <cell r="D242" t="str">
            <v>U-NFNK Sp</v>
          </cell>
          <cell r="E242">
            <v>3</v>
          </cell>
          <cell r="F242">
            <v>5</v>
          </cell>
          <cell r="G242">
            <v>4</v>
          </cell>
          <cell r="H242" t="str">
            <v>TRS; includes 7B-D</v>
          </cell>
          <cell r="I242">
            <v>1989</v>
          </cell>
          <cell r="J242" t="str">
            <v>UM</v>
          </cell>
          <cell r="L242">
            <v>3</v>
          </cell>
          <cell r="M242">
            <v>43.53525607540783</v>
          </cell>
        </row>
        <row r="243">
          <cell r="A243" t="str">
            <v>1989-3-4-</v>
          </cell>
          <cell r="B243" t="str">
            <v>NookSam</v>
          </cell>
          <cell r="C243" t="str">
            <v>UnMarked NF Nooksack Spr</v>
          </cell>
          <cell r="D243" t="str">
            <v>U-NFNK Sp</v>
          </cell>
          <cell r="E243">
            <v>3</v>
          </cell>
          <cell r="F243">
            <v>5</v>
          </cell>
          <cell r="G243">
            <v>4</v>
          </cell>
          <cell r="H243" t="str">
            <v>TRS; includes 7B-D</v>
          </cell>
          <cell r="I243">
            <v>1989</v>
          </cell>
          <cell r="J243" t="str">
            <v>UM</v>
          </cell>
          <cell r="L243">
            <v>4</v>
          </cell>
          <cell r="M243">
            <v>171.10403904816749</v>
          </cell>
        </row>
        <row r="244">
          <cell r="A244" t="str">
            <v>1989-3-5-</v>
          </cell>
          <cell r="B244" t="str">
            <v>NookSam</v>
          </cell>
          <cell r="C244" t="str">
            <v>UnMarked NF Nooksack Spr</v>
          </cell>
          <cell r="D244" t="str">
            <v>U-NFNK Sp</v>
          </cell>
          <cell r="E244">
            <v>3</v>
          </cell>
          <cell r="F244">
            <v>5</v>
          </cell>
          <cell r="G244">
            <v>4</v>
          </cell>
          <cell r="H244" t="str">
            <v>TRS; includes 7B-D</v>
          </cell>
          <cell r="I244">
            <v>1989</v>
          </cell>
          <cell r="J244" t="str">
            <v>UM</v>
          </cell>
          <cell r="L244">
            <v>5</v>
          </cell>
          <cell r="M244">
            <v>45.584576961590898</v>
          </cell>
        </row>
        <row r="245">
          <cell r="A245" t="str">
            <v>1989-4-3-</v>
          </cell>
          <cell r="B245" t="str">
            <v>NookSam</v>
          </cell>
          <cell r="C245" t="str">
            <v>Marked NF Nooksack Spr</v>
          </cell>
          <cell r="D245" t="str">
            <v>M-NFNK Sp</v>
          </cell>
          <cell r="E245">
            <v>4</v>
          </cell>
          <cell r="F245">
            <v>6</v>
          </cell>
          <cell r="G245">
            <v>4</v>
          </cell>
          <cell r="H245" t="str">
            <v>TRS; includes 7B-D</v>
          </cell>
          <cell r="I245">
            <v>1989</v>
          </cell>
          <cell r="J245" t="str">
            <v>M</v>
          </cell>
          <cell r="L245">
            <v>3</v>
          </cell>
          <cell r="M245">
            <v>213.8607928180478</v>
          </cell>
        </row>
        <row r="246">
          <cell r="A246" t="str">
            <v>1989-4-4-</v>
          </cell>
          <cell r="B246" t="str">
            <v>NookSam</v>
          </cell>
          <cell r="C246" t="str">
            <v>Marked NF Nooksack Spr</v>
          </cell>
          <cell r="D246" t="str">
            <v>M-NFNK Sp</v>
          </cell>
          <cell r="E246">
            <v>4</v>
          </cell>
          <cell r="F246">
            <v>6</v>
          </cell>
          <cell r="G246">
            <v>4</v>
          </cell>
          <cell r="H246" t="str">
            <v>TRS; includes 7B-D</v>
          </cell>
          <cell r="I246">
            <v>1989</v>
          </cell>
          <cell r="J246" t="str">
            <v>M</v>
          </cell>
          <cell r="L246">
            <v>4</v>
          </cell>
          <cell r="M246">
            <v>1.4666600000000001</v>
          </cell>
        </row>
        <row r="247">
          <cell r="A247" t="str">
            <v>1989-4-5-</v>
          </cell>
          <cell r="B247" t="str">
            <v>NookSam</v>
          </cell>
          <cell r="C247" t="str">
            <v>Marked NF Nooksack Spr</v>
          </cell>
          <cell r="D247" t="str">
            <v>M-NFNK Sp</v>
          </cell>
          <cell r="E247">
            <v>4</v>
          </cell>
          <cell r="F247">
            <v>6</v>
          </cell>
          <cell r="G247">
            <v>4</v>
          </cell>
          <cell r="H247" t="str">
            <v>TRS; includes 7B-D</v>
          </cell>
          <cell r="I247">
            <v>1989</v>
          </cell>
          <cell r="J247" t="str">
            <v>M</v>
          </cell>
          <cell r="L247">
            <v>5</v>
          </cell>
          <cell r="M247">
            <v>26.468244333461389</v>
          </cell>
        </row>
        <row r="248">
          <cell r="A248" t="str">
            <v>1989-5-3-</v>
          </cell>
          <cell r="B248" t="str">
            <v>NookSam</v>
          </cell>
          <cell r="C248" t="str">
            <v>UnMarked SF Nooksack Spr</v>
          </cell>
          <cell r="D248" t="str">
            <v>U-SFNK Sp</v>
          </cell>
          <cell r="E248">
            <v>5</v>
          </cell>
          <cell r="F248">
            <v>7</v>
          </cell>
          <cell r="G248">
            <v>4</v>
          </cell>
          <cell r="H248" t="str">
            <v>TRS; includes 7B-D</v>
          </cell>
          <cell r="I248">
            <v>1989</v>
          </cell>
          <cell r="J248" t="str">
            <v>UM</v>
          </cell>
          <cell r="L248">
            <v>3</v>
          </cell>
          <cell r="M248">
            <v>4.7442340236305931</v>
          </cell>
        </row>
        <row r="249">
          <cell r="A249" t="str">
            <v>1989-5-4-</v>
          </cell>
          <cell r="B249" t="str">
            <v>NookSam</v>
          </cell>
          <cell r="C249" t="str">
            <v>UnMarked SF Nooksack Spr</v>
          </cell>
          <cell r="D249" t="str">
            <v>U-SFNK Sp</v>
          </cell>
          <cell r="E249">
            <v>5</v>
          </cell>
          <cell r="F249">
            <v>7</v>
          </cell>
          <cell r="G249">
            <v>4</v>
          </cell>
          <cell r="H249" t="str">
            <v>TRS; includes 7B-D</v>
          </cell>
          <cell r="I249">
            <v>1989</v>
          </cell>
          <cell r="J249" t="str">
            <v>UM</v>
          </cell>
          <cell r="L249">
            <v>4</v>
          </cell>
          <cell r="M249">
            <v>209.79169334528541</v>
          </cell>
        </row>
        <row r="250">
          <cell r="A250" t="str">
            <v>1989-5-5-</v>
          </cell>
          <cell r="B250" t="str">
            <v>NookSam</v>
          </cell>
          <cell r="C250" t="str">
            <v>UnMarked SF Nooksack Spr</v>
          </cell>
          <cell r="D250" t="str">
            <v>U-SFNK Sp</v>
          </cell>
          <cell r="E250">
            <v>5</v>
          </cell>
          <cell r="F250">
            <v>7</v>
          </cell>
          <cell r="G250">
            <v>4</v>
          </cell>
          <cell r="H250" t="str">
            <v>TRS; includes 7B-D</v>
          </cell>
          <cell r="I250">
            <v>1989</v>
          </cell>
          <cell r="J250" t="str">
            <v>UM</v>
          </cell>
          <cell r="L250">
            <v>5</v>
          </cell>
          <cell r="M250">
            <v>0</v>
          </cell>
        </row>
        <row r="251">
          <cell r="A251" t="str">
            <v>1989-6-3-</v>
          </cell>
          <cell r="B251" t="str">
            <v>NookSam</v>
          </cell>
          <cell r="C251" t="str">
            <v>Marked SF Nooksack Spr</v>
          </cell>
          <cell r="D251" t="str">
            <v>M-SFNK Sp</v>
          </cell>
          <cell r="E251">
            <v>6</v>
          </cell>
          <cell r="F251">
            <v>8</v>
          </cell>
          <cell r="G251">
            <v>4</v>
          </cell>
          <cell r="H251" t="str">
            <v>TRS; includes 7B-D</v>
          </cell>
          <cell r="I251">
            <v>1989</v>
          </cell>
          <cell r="J251" t="str">
            <v>M</v>
          </cell>
          <cell r="L251">
            <v>3</v>
          </cell>
          <cell r="M251">
            <v>0</v>
          </cell>
        </row>
        <row r="252">
          <cell r="A252" t="str">
            <v>1989-6-4-</v>
          </cell>
          <cell r="B252" t="str">
            <v>NookSam</v>
          </cell>
          <cell r="C252" t="str">
            <v>Marked SF Nooksack Spr</v>
          </cell>
          <cell r="D252" t="str">
            <v>M-SFNK Sp</v>
          </cell>
          <cell r="E252">
            <v>6</v>
          </cell>
          <cell r="F252">
            <v>8</v>
          </cell>
          <cell r="G252">
            <v>4</v>
          </cell>
          <cell r="H252" t="str">
            <v>TRS; includes 7B-D</v>
          </cell>
          <cell r="I252">
            <v>1989</v>
          </cell>
          <cell r="J252" t="str">
            <v>M</v>
          </cell>
          <cell r="L252">
            <v>4</v>
          </cell>
          <cell r="M252">
            <v>0</v>
          </cell>
        </row>
        <row r="253">
          <cell r="A253" t="str">
            <v>1989-6-5-</v>
          </cell>
          <cell r="B253" t="str">
            <v>NookSam</v>
          </cell>
          <cell r="C253" t="str">
            <v>Marked SF Nooksack Spr</v>
          </cell>
          <cell r="D253" t="str">
            <v>M-SFNK Sp</v>
          </cell>
          <cell r="E253">
            <v>6</v>
          </cell>
          <cell r="F253">
            <v>8</v>
          </cell>
          <cell r="G253">
            <v>4</v>
          </cell>
          <cell r="H253" t="str">
            <v>TRS; includes 7B-D</v>
          </cell>
          <cell r="I253">
            <v>1989</v>
          </cell>
          <cell r="J253" t="str">
            <v>M</v>
          </cell>
          <cell r="L253">
            <v>5</v>
          </cell>
          <cell r="M253">
            <v>0</v>
          </cell>
        </row>
        <row r="254">
          <cell r="A254" t="str">
            <v>1989-7-3-</v>
          </cell>
          <cell r="B254" t="str">
            <v>Skagit</v>
          </cell>
          <cell r="C254" t="str">
            <v>UnMarked Skagit Summer/Fall Fing</v>
          </cell>
          <cell r="D254" t="str">
            <v>U-Skag FF</v>
          </cell>
          <cell r="E254">
            <v>7</v>
          </cell>
          <cell r="F254">
            <v>10</v>
          </cell>
          <cell r="G254">
            <v>9</v>
          </cell>
          <cell r="H254" t="str">
            <v>TRS; includes Area 8 Net</v>
          </cell>
          <cell r="I254">
            <v>1989</v>
          </cell>
          <cell r="J254" t="str">
            <v>UM</v>
          </cell>
          <cell r="L254">
            <v>3</v>
          </cell>
          <cell r="M254">
            <v>3754.0009020436919</v>
          </cell>
        </row>
        <row r="255">
          <cell r="A255" t="str">
            <v>1989-7-4-</v>
          </cell>
          <cell r="B255" t="str">
            <v>Skagit</v>
          </cell>
          <cell r="C255" t="str">
            <v>UnMarked Skagit Summer/Fall Fing</v>
          </cell>
          <cell r="D255" t="str">
            <v>U-Skag FF</v>
          </cell>
          <cell r="E255">
            <v>7</v>
          </cell>
          <cell r="F255">
            <v>10</v>
          </cell>
          <cell r="G255">
            <v>9</v>
          </cell>
          <cell r="H255" t="str">
            <v>TRS; includes Area 8 Net</v>
          </cell>
          <cell r="I255">
            <v>1989</v>
          </cell>
          <cell r="J255" t="str">
            <v>UM</v>
          </cell>
          <cell r="L255">
            <v>4</v>
          </cell>
          <cell r="M255">
            <v>4525.7625088090199</v>
          </cell>
        </row>
        <row r="256">
          <cell r="A256" t="str">
            <v>1989-7-5-</v>
          </cell>
          <cell r="B256" t="str">
            <v>Skagit</v>
          </cell>
          <cell r="C256" t="str">
            <v>UnMarked Skagit Summer/Fall Fing</v>
          </cell>
          <cell r="D256" t="str">
            <v>U-Skag FF</v>
          </cell>
          <cell r="E256">
            <v>7</v>
          </cell>
          <cell r="F256">
            <v>10</v>
          </cell>
          <cell r="G256">
            <v>9</v>
          </cell>
          <cell r="H256" t="str">
            <v>TRS; includes Area 8 Net</v>
          </cell>
          <cell r="I256">
            <v>1989</v>
          </cell>
          <cell r="J256" t="str">
            <v>UM</v>
          </cell>
          <cell r="L256">
            <v>5</v>
          </cell>
          <cell r="M256">
            <v>1781.721240310078</v>
          </cell>
        </row>
        <row r="257">
          <cell r="A257" t="str">
            <v>1989-8-3-</v>
          </cell>
          <cell r="B257" t="str">
            <v>Skagit</v>
          </cell>
          <cell r="C257" t="str">
            <v>Marked Skagit Summer/Fall Fing</v>
          </cell>
          <cell r="D257" t="str">
            <v>M-Skag FF</v>
          </cell>
          <cell r="E257">
            <v>8</v>
          </cell>
          <cell r="F257">
            <v>11</v>
          </cell>
          <cell r="G257">
            <v>9</v>
          </cell>
          <cell r="H257" t="str">
            <v>TRS; includes Area 8 Net</v>
          </cell>
          <cell r="I257">
            <v>1989</v>
          </cell>
          <cell r="J257" t="str">
            <v>M</v>
          </cell>
          <cell r="L257">
            <v>3</v>
          </cell>
          <cell r="M257">
            <v>0</v>
          </cell>
        </row>
        <row r="258">
          <cell r="A258" t="str">
            <v>1989-8-4-</v>
          </cell>
          <cell r="B258" t="str">
            <v>Skagit</v>
          </cell>
          <cell r="C258" t="str">
            <v>Marked Skagit Summer/Fall Fing</v>
          </cell>
          <cell r="D258" t="str">
            <v>M-Skag FF</v>
          </cell>
          <cell r="E258">
            <v>8</v>
          </cell>
          <cell r="F258">
            <v>11</v>
          </cell>
          <cell r="G258">
            <v>9</v>
          </cell>
          <cell r="H258" t="str">
            <v>TRS; includes Area 8 Net</v>
          </cell>
          <cell r="I258">
            <v>1989</v>
          </cell>
          <cell r="J258" t="str">
            <v>M</v>
          </cell>
          <cell r="L258">
            <v>4</v>
          </cell>
          <cell r="M258">
            <v>0</v>
          </cell>
        </row>
        <row r="259">
          <cell r="A259" t="str">
            <v>1989-8-5-</v>
          </cell>
          <cell r="B259" t="str">
            <v>Skagit</v>
          </cell>
          <cell r="C259" t="str">
            <v>Marked Skagit Summer/Fall Fing</v>
          </cell>
          <cell r="D259" t="str">
            <v>M-Skag FF</v>
          </cell>
          <cell r="E259">
            <v>8</v>
          </cell>
          <cell r="F259">
            <v>11</v>
          </cell>
          <cell r="G259">
            <v>9</v>
          </cell>
          <cell r="H259" t="str">
            <v>TRS; includes Area 8 Net</v>
          </cell>
          <cell r="I259">
            <v>1989</v>
          </cell>
          <cell r="J259" t="str">
            <v>M</v>
          </cell>
          <cell r="L259">
            <v>5</v>
          </cell>
          <cell r="M259">
            <v>0</v>
          </cell>
        </row>
        <row r="260">
          <cell r="A260" t="str">
            <v>1989-9-3-</v>
          </cell>
          <cell r="B260" t="str">
            <v>Skagit</v>
          </cell>
          <cell r="C260" t="str">
            <v>UnMarked Skagit Summer/Fall Year</v>
          </cell>
          <cell r="D260" t="str">
            <v>U-SkagFYr</v>
          </cell>
          <cell r="E260">
            <v>9</v>
          </cell>
          <cell r="F260">
            <v>13</v>
          </cell>
          <cell r="G260">
            <v>12</v>
          </cell>
          <cell r="H260" t="str">
            <v>TRS; includes Area 8 Net</v>
          </cell>
          <cell r="I260">
            <v>1989</v>
          </cell>
          <cell r="J260" t="str">
            <v>UM</v>
          </cell>
          <cell r="L260">
            <v>3</v>
          </cell>
          <cell r="M260">
            <v>209.61426356589149</v>
          </cell>
        </row>
        <row r="261">
          <cell r="A261" t="str">
            <v>1989-9-4-</v>
          </cell>
          <cell r="B261" t="str">
            <v>Skagit</v>
          </cell>
          <cell r="C261" t="str">
            <v>UnMarked Skagit Summer/Fall Year</v>
          </cell>
          <cell r="D261" t="str">
            <v>U-SkagFYr</v>
          </cell>
          <cell r="E261">
            <v>9</v>
          </cell>
          <cell r="F261">
            <v>13</v>
          </cell>
          <cell r="G261">
            <v>12</v>
          </cell>
          <cell r="H261" t="str">
            <v>TRS; includes Area 8 Net</v>
          </cell>
          <cell r="I261">
            <v>1989</v>
          </cell>
          <cell r="J261" t="str">
            <v>UM</v>
          </cell>
          <cell r="L261">
            <v>4</v>
          </cell>
          <cell r="M261">
            <v>1581.634897815363</v>
          </cell>
        </row>
        <row r="262">
          <cell r="A262" t="str">
            <v>1989-9-5-</v>
          </cell>
          <cell r="B262" t="str">
            <v>Skagit</v>
          </cell>
          <cell r="C262" t="str">
            <v>UnMarked Skagit Summer/Fall Year</v>
          </cell>
          <cell r="D262" t="str">
            <v>U-SkagFYr</v>
          </cell>
          <cell r="E262">
            <v>9</v>
          </cell>
          <cell r="F262">
            <v>13</v>
          </cell>
          <cell r="G262">
            <v>12</v>
          </cell>
          <cell r="H262" t="str">
            <v>TRS; includes Area 8 Net</v>
          </cell>
          <cell r="I262">
            <v>1989</v>
          </cell>
          <cell r="J262" t="str">
            <v>UM</v>
          </cell>
          <cell r="L262">
            <v>5</v>
          </cell>
          <cell r="M262">
            <v>1524.4673713883019</v>
          </cell>
        </row>
        <row r="263">
          <cell r="A263" t="str">
            <v>1989-10-3-</v>
          </cell>
          <cell r="B263" t="str">
            <v>Skagit</v>
          </cell>
          <cell r="C263" t="str">
            <v>Marked Skagit Summer/Fall Year</v>
          </cell>
          <cell r="D263" t="str">
            <v>M-SkagFYr</v>
          </cell>
          <cell r="E263">
            <v>10</v>
          </cell>
          <cell r="F263">
            <v>14</v>
          </cell>
          <cell r="G263">
            <v>12</v>
          </cell>
          <cell r="H263" t="str">
            <v>TRS; includes Area 8 Net</v>
          </cell>
          <cell r="I263">
            <v>1989</v>
          </cell>
          <cell r="J263" t="str">
            <v>M</v>
          </cell>
          <cell r="L263">
            <v>3</v>
          </cell>
          <cell r="M263">
            <v>0</v>
          </cell>
        </row>
        <row r="264">
          <cell r="A264" t="str">
            <v>1989-10-4-</v>
          </cell>
          <cell r="B264" t="str">
            <v>Skagit</v>
          </cell>
          <cell r="C264" t="str">
            <v>Marked Skagit Summer/Fall Year</v>
          </cell>
          <cell r="D264" t="str">
            <v>M-SkagFYr</v>
          </cell>
          <cell r="E264">
            <v>10</v>
          </cell>
          <cell r="F264">
            <v>14</v>
          </cell>
          <cell r="G264">
            <v>12</v>
          </cell>
          <cell r="H264" t="str">
            <v>TRS; includes Area 8 Net</v>
          </cell>
          <cell r="I264">
            <v>1989</v>
          </cell>
          <cell r="J264" t="str">
            <v>M</v>
          </cell>
          <cell r="L264">
            <v>4</v>
          </cell>
          <cell r="M264">
            <v>330.01</v>
          </cell>
        </row>
        <row r="265">
          <cell r="A265" t="str">
            <v>1989-10-5-</v>
          </cell>
          <cell r="B265" t="str">
            <v>Skagit</v>
          </cell>
          <cell r="C265" t="str">
            <v>Marked Skagit Summer/Fall Year</v>
          </cell>
          <cell r="D265" t="str">
            <v>M-SkagFYr</v>
          </cell>
          <cell r="E265">
            <v>10</v>
          </cell>
          <cell r="F265">
            <v>14</v>
          </cell>
          <cell r="G265">
            <v>12</v>
          </cell>
          <cell r="H265" t="str">
            <v>TRS; includes Area 8 Net</v>
          </cell>
          <cell r="I265">
            <v>1989</v>
          </cell>
          <cell r="J265" t="str">
            <v>M</v>
          </cell>
          <cell r="L265">
            <v>5</v>
          </cell>
          <cell r="M265">
            <v>0</v>
          </cell>
        </row>
        <row r="266">
          <cell r="A266" t="str">
            <v>1989-11-3-</v>
          </cell>
          <cell r="B266" t="str">
            <v>Skagit</v>
          </cell>
          <cell r="C266" t="str">
            <v>UnMarked Skagit Spring Year</v>
          </cell>
          <cell r="D266" t="str">
            <v>U-SkagSpY</v>
          </cell>
          <cell r="E266">
            <v>11</v>
          </cell>
          <cell r="F266">
            <v>16</v>
          </cell>
          <cell r="G266">
            <v>15</v>
          </cell>
          <cell r="H266" t="str">
            <v>TRS; includes Area 8 Net</v>
          </cell>
          <cell r="I266">
            <v>1989</v>
          </cell>
          <cell r="J266" t="str">
            <v>UM</v>
          </cell>
          <cell r="L266">
            <v>3</v>
          </cell>
          <cell r="M266">
            <v>190.81372997711671</v>
          </cell>
        </row>
        <row r="267">
          <cell r="A267" t="str">
            <v>1989-11-4-</v>
          </cell>
          <cell r="B267" t="str">
            <v>Skagit</v>
          </cell>
          <cell r="C267" t="str">
            <v>UnMarked Skagit Spring Year</v>
          </cell>
          <cell r="D267" t="str">
            <v>U-SkagSpY</v>
          </cell>
          <cell r="E267">
            <v>11</v>
          </cell>
          <cell r="F267">
            <v>16</v>
          </cell>
          <cell r="G267">
            <v>15</v>
          </cell>
          <cell r="H267" t="str">
            <v>TRS; includes Area 8 Net</v>
          </cell>
          <cell r="I267">
            <v>1989</v>
          </cell>
          <cell r="J267" t="str">
            <v>UM</v>
          </cell>
          <cell r="L267">
            <v>4</v>
          </cell>
          <cell r="M267">
            <v>982.74965675057206</v>
          </cell>
        </row>
        <row r="268">
          <cell r="A268" t="str">
            <v>1989-11-5-</v>
          </cell>
          <cell r="B268" t="str">
            <v>Skagit</v>
          </cell>
          <cell r="C268" t="str">
            <v>UnMarked Skagit Spring Year</v>
          </cell>
          <cell r="D268" t="str">
            <v>U-SkagSpY</v>
          </cell>
          <cell r="E268">
            <v>11</v>
          </cell>
          <cell r="F268">
            <v>16</v>
          </cell>
          <cell r="G268">
            <v>15</v>
          </cell>
          <cell r="H268" t="str">
            <v>TRS; includes Area 8 Net</v>
          </cell>
          <cell r="I268">
            <v>1989</v>
          </cell>
          <cell r="J268" t="str">
            <v>UM</v>
          </cell>
          <cell r="L268">
            <v>5</v>
          </cell>
          <cell r="M268">
            <v>751.541876430206</v>
          </cell>
        </row>
        <row r="269">
          <cell r="A269" t="str">
            <v>1989-12-3-</v>
          </cell>
          <cell r="B269" t="str">
            <v>Skagit</v>
          </cell>
          <cell r="C269" t="str">
            <v>Marked Skagit Spring Year</v>
          </cell>
          <cell r="D269" t="str">
            <v>M-SkagSpY</v>
          </cell>
          <cell r="E269">
            <v>12</v>
          </cell>
          <cell r="F269">
            <v>17</v>
          </cell>
          <cell r="G269">
            <v>15</v>
          </cell>
          <cell r="H269" t="str">
            <v>TRS; includes Area 8 Net</v>
          </cell>
          <cell r="I269">
            <v>1989</v>
          </cell>
          <cell r="J269" t="str">
            <v>M</v>
          </cell>
          <cell r="L269">
            <v>3</v>
          </cell>
          <cell r="M269">
            <v>73.052724302432949</v>
          </cell>
        </row>
        <row r="270">
          <cell r="A270" t="str">
            <v>1989-12-4-</v>
          </cell>
          <cell r="B270" t="str">
            <v>Skagit</v>
          </cell>
          <cell r="C270" t="str">
            <v>Marked Skagit Spring Year</v>
          </cell>
          <cell r="D270" t="str">
            <v>M-SkagSpY</v>
          </cell>
          <cell r="E270">
            <v>12</v>
          </cell>
          <cell r="F270">
            <v>17</v>
          </cell>
          <cell r="G270">
            <v>15</v>
          </cell>
          <cell r="H270" t="str">
            <v>TRS; includes Area 8 Net</v>
          </cell>
          <cell r="I270">
            <v>1989</v>
          </cell>
          <cell r="J270" t="str">
            <v>M</v>
          </cell>
          <cell r="L270">
            <v>4</v>
          </cell>
          <cell r="M270">
            <v>489.85907904114919</v>
          </cell>
        </row>
        <row r="271">
          <cell r="A271" t="str">
            <v>1989-12-5-</v>
          </cell>
          <cell r="B271" t="str">
            <v>Skagit</v>
          </cell>
          <cell r="C271" t="str">
            <v>Marked Skagit Spring Year</v>
          </cell>
          <cell r="D271" t="str">
            <v>M-SkagSpY</v>
          </cell>
          <cell r="E271">
            <v>12</v>
          </cell>
          <cell r="F271">
            <v>17</v>
          </cell>
          <cell r="G271">
            <v>15</v>
          </cell>
          <cell r="H271" t="str">
            <v>TRS; includes Area 8 Net</v>
          </cell>
          <cell r="I271">
            <v>1989</v>
          </cell>
          <cell r="J271" t="str">
            <v>M</v>
          </cell>
          <cell r="L271">
            <v>5</v>
          </cell>
          <cell r="M271">
            <v>0</v>
          </cell>
        </row>
        <row r="272">
          <cell r="A272" t="str">
            <v>1989-13-3-</v>
          </cell>
          <cell r="B272" t="str">
            <v>StSno</v>
          </cell>
          <cell r="C272" t="str">
            <v>UnMarked Snohomish Fall Fing</v>
          </cell>
          <cell r="D272" t="str">
            <v>U-Snoh FF</v>
          </cell>
          <cell r="E272">
            <v>13</v>
          </cell>
          <cell r="F272">
            <v>19</v>
          </cell>
          <cell r="G272">
            <v>18</v>
          </cell>
          <cell r="H272" t="str">
            <v>ETRS; includes FW sport, no FW net</v>
          </cell>
          <cell r="I272">
            <v>1989</v>
          </cell>
          <cell r="J272" t="str">
            <v>UM</v>
          </cell>
          <cell r="L272">
            <v>3</v>
          </cell>
          <cell r="M272">
            <v>1708.8756873695979</v>
          </cell>
        </row>
        <row r="273">
          <cell r="A273" t="str">
            <v>1989-13-4-</v>
          </cell>
          <cell r="B273" t="str">
            <v>StSno</v>
          </cell>
          <cell r="C273" t="str">
            <v>UnMarked Snohomish Fall Fing</v>
          </cell>
          <cell r="D273" t="str">
            <v>U-Snoh FF</v>
          </cell>
          <cell r="E273">
            <v>13</v>
          </cell>
          <cell r="F273">
            <v>19</v>
          </cell>
          <cell r="G273">
            <v>18</v>
          </cell>
          <cell r="H273" t="str">
            <v>ETRS; includes FW sport, no FW net</v>
          </cell>
          <cell r="I273">
            <v>1989</v>
          </cell>
          <cell r="J273" t="str">
            <v>UM</v>
          </cell>
          <cell r="L273">
            <v>4</v>
          </cell>
          <cell r="M273">
            <v>1269.342399096058</v>
          </cell>
        </row>
        <row r="274">
          <cell r="A274" t="str">
            <v>1989-13-5-</v>
          </cell>
          <cell r="B274" t="str">
            <v>StSno</v>
          </cell>
          <cell r="C274" t="str">
            <v>UnMarked Snohomish Fall Fing</v>
          </cell>
          <cell r="D274" t="str">
            <v>U-Snoh FF</v>
          </cell>
          <cell r="E274">
            <v>13</v>
          </cell>
          <cell r="F274">
            <v>19</v>
          </cell>
          <cell r="G274">
            <v>18</v>
          </cell>
          <cell r="H274" t="str">
            <v>ETRS; includes FW sport, no FW net</v>
          </cell>
          <cell r="I274">
            <v>1989</v>
          </cell>
          <cell r="J274" t="str">
            <v>UM</v>
          </cell>
          <cell r="L274">
            <v>5</v>
          </cell>
          <cell r="M274">
            <v>150.0711636602999</v>
          </cell>
        </row>
        <row r="275">
          <cell r="A275" t="str">
            <v>1989-14-3-</v>
          </cell>
          <cell r="B275" t="str">
            <v>StSno</v>
          </cell>
          <cell r="C275" t="str">
            <v>Marked Snohomish Fall Fing</v>
          </cell>
          <cell r="D275" t="str">
            <v>M-Snoh FF</v>
          </cell>
          <cell r="E275">
            <v>14</v>
          </cell>
          <cell r="F275">
            <v>20</v>
          </cell>
          <cell r="G275">
            <v>18</v>
          </cell>
          <cell r="H275" t="str">
            <v>ETRS; includes FW sport, no FW net</v>
          </cell>
          <cell r="I275">
            <v>1989</v>
          </cell>
          <cell r="J275" t="str">
            <v>M</v>
          </cell>
          <cell r="L275">
            <v>3</v>
          </cell>
          <cell r="M275">
            <v>0</v>
          </cell>
        </row>
        <row r="276">
          <cell r="A276" t="str">
            <v>1989-14-4-</v>
          </cell>
          <cell r="B276" t="str">
            <v>StSno</v>
          </cell>
          <cell r="C276" t="str">
            <v>Marked Snohomish Fall Fing</v>
          </cell>
          <cell r="D276" t="str">
            <v>M-Snoh FF</v>
          </cell>
          <cell r="E276">
            <v>14</v>
          </cell>
          <cell r="F276">
            <v>20</v>
          </cell>
          <cell r="G276">
            <v>18</v>
          </cell>
          <cell r="H276" t="str">
            <v>ETRS; includes FW sport, no FW net</v>
          </cell>
          <cell r="I276">
            <v>1989</v>
          </cell>
          <cell r="J276" t="str">
            <v>M</v>
          </cell>
          <cell r="L276">
            <v>4</v>
          </cell>
          <cell r="M276">
            <v>43.494752587024152</v>
          </cell>
        </row>
        <row r="277">
          <cell r="A277" t="str">
            <v>1989-14-5-</v>
          </cell>
          <cell r="B277" t="str">
            <v>StSno</v>
          </cell>
          <cell r="C277" t="str">
            <v>Marked Snohomish Fall Fing</v>
          </cell>
          <cell r="D277" t="str">
            <v>M-Snoh FF</v>
          </cell>
          <cell r="E277">
            <v>14</v>
          </cell>
          <cell r="F277">
            <v>20</v>
          </cell>
          <cell r="G277">
            <v>18</v>
          </cell>
          <cell r="H277" t="str">
            <v>ETRS; includes FW sport, no FW net</v>
          </cell>
          <cell r="I277">
            <v>1989</v>
          </cell>
          <cell r="J277" t="str">
            <v>M</v>
          </cell>
          <cell r="L277">
            <v>5</v>
          </cell>
          <cell r="M277">
            <v>0</v>
          </cell>
        </row>
        <row r="278">
          <cell r="A278" t="str">
            <v>1989-15-3-</v>
          </cell>
          <cell r="B278" t="str">
            <v>StSno</v>
          </cell>
          <cell r="C278" t="str">
            <v>UnMarked Snohomish Fall Year</v>
          </cell>
          <cell r="D278" t="str">
            <v>U-SnohFYr</v>
          </cell>
          <cell r="E278">
            <v>15</v>
          </cell>
          <cell r="F278">
            <v>22</v>
          </cell>
          <cell r="G278">
            <v>21</v>
          </cell>
          <cell r="H278" t="str">
            <v>ETRS; includes FW sport, no FW net</v>
          </cell>
          <cell r="I278">
            <v>1989</v>
          </cell>
          <cell r="J278" t="str">
            <v>UM</v>
          </cell>
          <cell r="L278">
            <v>3</v>
          </cell>
          <cell r="M278">
            <v>47.494129458621337</v>
          </cell>
        </row>
        <row r="279">
          <cell r="A279" t="str">
            <v>1989-15-4-</v>
          </cell>
          <cell r="B279" t="str">
            <v>StSno</v>
          </cell>
          <cell r="C279" t="str">
            <v>UnMarked Snohomish Fall Year</v>
          </cell>
          <cell r="D279" t="str">
            <v>U-SnohFYr</v>
          </cell>
          <cell r="E279">
            <v>15</v>
          </cell>
          <cell r="F279">
            <v>22</v>
          </cell>
          <cell r="G279">
            <v>21</v>
          </cell>
          <cell r="H279" t="str">
            <v>ETRS; includes FW sport, no FW net</v>
          </cell>
          <cell r="I279">
            <v>1989</v>
          </cell>
          <cell r="J279" t="str">
            <v>UM</v>
          </cell>
          <cell r="L279">
            <v>4</v>
          </cell>
          <cell r="M279">
            <v>1028.969915956387</v>
          </cell>
        </row>
        <row r="280">
          <cell r="A280" t="str">
            <v>1989-15-5-</v>
          </cell>
          <cell r="B280" t="str">
            <v>StSno</v>
          </cell>
          <cell r="C280" t="str">
            <v>UnMarked Snohomish Fall Year</v>
          </cell>
          <cell r="D280" t="str">
            <v>U-SnohFYr</v>
          </cell>
          <cell r="E280">
            <v>15</v>
          </cell>
          <cell r="F280">
            <v>22</v>
          </cell>
          <cell r="G280">
            <v>21</v>
          </cell>
          <cell r="H280" t="str">
            <v>ETRS; includes FW sport, no FW net</v>
          </cell>
          <cell r="I280">
            <v>1989</v>
          </cell>
          <cell r="J280" t="str">
            <v>UM</v>
          </cell>
          <cell r="L280">
            <v>5</v>
          </cell>
          <cell r="M280">
            <v>481.751951872012</v>
          </cell>
        </row>
        <row r="281">
          <cell r="A281" t="str">
            <v>1989-16-3-</v>
          </cell>
          <cell r="B281" t="str">
            <v>StSno</v>
          </cell>
          <cell r="C281" t="str">
            <v>Marked Snohomish Fall Year</v>
          </cell>
          <cell r="D281" t="str">
            <v>M-SnohFYr</v>
          </cell>
          <cell r="E281">
            <v>16</v>
          </cell>
          <cell r="F281">
            <v>23</v>
          </cell>
          <cell r="G281">
            <v>21</v>
          </cell>
          <cell r="H281" t="str">
            <v>ETRS; includes FW sport, no FW net</v>
          </cell>
          <cell r="I281">
            <v>1989</v>
          </cell>
          <cell r="J281" t="str">
            <v>M</v>
          </cell>
          <cell r="L281">
            <v>3</v>
          </cell>
          <cell r="M281">
            <v>0</v>
          </cell>
        </row>
        <row r="282">
          <cell r="A282" t="str">
            <v>1989-16-4-</v>
          </cell>
          <cell r="B282" t="str">
            <v>StSno</v>
          </cell>
          <cell r="C282" t="str">
            <v>Marked Snohomish Fall Year</v>
          </cell>
          <cell r="D282" t="str">
            <v>M-SnohFYr</v>
          </cell>
          <cell r="E282">
            <v>16</v>
          </cell>
          <cell r="F282">
            <v>23</v>
          </cell>
          <cell r="G282">
            <v>21</v>
          </cell>
          <cell r="H282" t="str">
            <v>ETRS; includes FW sport, no FW net</v>
          </cell>
          <cell r="I282">
            <v>1989</v>
          </cell>
          <cell r="J282" t="str">
            <v>M</v>
          </cell>
          <cell r="L282">
            <v>4</v>
          </cell>
          <cell r="M282">
            <v>0</v>
          </cell>
        </row>
        <row r="283">
          <cell r="A283" t="str">
            <v>1989-16-5-</v>
          </cell>
          <cell r="B283" t="str">
            <v>StSno</v>
          </cell>
          <cell r="C283" t="str">
            <v>Marked Snohomish Fall Year</v>
          </cell>
          <cell r="D283" t="str">
            <v>M-SnohFYr</v>
          </cell>
          <cell r="E283">
            <v>16</v>
          </cell>
          <cell r="F283">
            <v>23</v>
          </cell>
          <cell r="G283">
            <v>21</v>
          </cell>
          <cell r="H283" t="str">
            <v>ETRS; includes FW sport, no FW net</v>
          </cell>
          <cell r="I283">
            <v>1989</v>
          </cell>
          <cell r="J283" t="str">
            <v>M</v>
          </cell>
          <cell r="L283">
            <v>5</v>
          </cell>
          <cell r="M283">
            <v>0</v>
          </cell>
        </row>
        <row r="284">
          <cell r="A284" t="str">
            <v>1989-17-3-</v>
          </cell>
          <cell r="B284" t="str">
            <v>StSno</v>
          </cell>
          <cell r="C284" t="str">
            <v>UnMarked Stillaguamish Fall Fing</v>
          </cell>
          <cell r="D284" t="str">
            <v>U-Stil FF</v>
          </cell>
          <cell r="E284">
            <v>17</v>
          </cell>
          <cell r="F284">
            <v>25</v>
          </cell>
          <cell r="G284">
            <v>24</v>
          </cell>
          <cell r="H284" t="str">
            <v>ETRS</v>
          </cell>
          <cell r="I284">
            <v>1989</v>
          </cell>
          <cell r="J284" t="str">
            <v>UM</v>
          </cell>
          <cell r="L284">
            <v>3</v>
          </cell>
          <cell r="M284">
            <v>168.56885634026781</v>
          </cell>
        </row>
        <row r="285">
          <cell r="A285" t="str">
            <v>1989-17-4-</v>
          </cell>
          <cell r="B285" t="str">
            <v>StSno</v>
          </cell>
          <cell r="C285" t="str">
            <v>UnMarked Stillaguamish Fall Fing</v>
          </cell>
          <cell r="D285" t="str">
            <v>U-Stil FF</v>
          </cell>
          <cell r="E285">
            <v>17</v>
          </cell>
          <cell r="F285">
            <v>25</v>
          </cell>
          <cell r="G285">
            <v>24</v>
          </cell>
          <cell r="H285" t="str">
            <v>ETRS</v>
          </cell>
          <cell r="I285">
            <v>1989</v>
          </cell>
          <cell r="J285" t="str">
            <v>UM</v>
          </cell>
          <cell r="L285">
            <v>4</v>
          </cell>
          <cell r="M285">
            <v>250.81792361926901</v>
          </cell>
        </row>
        <row r="286">
          <cell r="A286" t="str">
            <v>1989-17-5-</v>
          </cell>
          <cell r="B286" t="str">
            <v>StSno</v>
          </cell>
          <cell r="C286" t="str">
            <v>UnMarked Stillaguamish Fall Fing</v>
          </cell>
          <cell r="D286" t="str">
            <v>U-Stil FF</v>
          </cell>
          <cell r="E286">
            <v>17</v>
          </cell>
          <cell r="F286">
            <v>25</v>
          </cell>
          <cell r="G286">
            <v>24</v>
          </cell>
          <cell r="H286" t="str">
            <v>ETRS</v>
          </cell>
          <cell r="I286">
            <v>1989</v>
          </cell>
          <cell r="J286" t="str">
            <v>UM</v>
          </cell>
          <cell r="L286">
            <v>5</v>
          </cell>
          <cell r="M286">
            <v>44.79482924595397</v>
          </cell>
        </row>
        <row r="287">
          <cell r="A287" t="str">
            <v>1989-18-3-</v>
          </cell>
          <cell r="B287" t="str">
            <v>StSno</v>
          </cell>
          <cell r="C287" t="str">
            <v>Marked Stillaguamish Fall Fing</v>
          </cell>
          <cell r="D287" t="str">
            <v>M-Stil FF</v>
          </cell>
          <cell r="E287">
            <v>18</v>
          </cell>
          <cell r="F287">
            <v>26</v>
          </cell>
          <cell r="G287">
            <v>24</v>
          </cell>
          <cell r="H287" t="str">
            <v>ETRS</v>
          </cell>
          <cell r="I287">
            <v>1989</v>
          </cell>
          <cell r="J287" t="str">
            <v>M</v>
          </cell>
          <cell r="L287">
            <v>3</v>
          </cell>
          <cell r="M287">
            <v>174.88360485038919</v>
          </cell>
        </row>
        <row r="288">
          <cell r="A288" t="str">
            <v>1989-18-4-</v>
          </cell>
          <cell r="B288" t="str">
            <v>StSno</v>
          </cell>
          <cell r="C288" t="str">
            <v>Marked Stillaguamish Fall Fing</v>
          </cell>
          <cell r="D288" t="str">
            <v>M-Stil FF</v>
          </cell>
          <cell r="E288">
            <v>18</v>
          </cell>
          <cell r="F288">
            <v>26</v>
          </cell>
          <cell r="G288">
            <v>24</v>
          </cell>
          <cell r="H288" t="str">
            <v>ETRS</v>
          </cell>
          <cell r="I288">
            <v>1989</v>
          </cell>
          <cell r="J288" t="str">
            <v>M</v>
          </cell>
          <cell r="L288">
            <v>4</v>
          </cell>
          <cell r="M288">
            <v>277.81892992050803</v>
          </cell>
        </row>
        <row r="289">
          <cell r="A289" t="str">
            <v>1989-18-5-</v>
          </cell>
          <cell r="B289" t="str">
            <v>StSno</v>
          </cell>
          <cell r="C289" t="str">
            <v>Marked Stillaguamish Fall Fing</v>
          </cell>
          <cell r="D289" t="str">
            <v>M-Stil FF</v>
          </cell>
          <cell r="E289">
            <v>18</v>
          </cell>
          <cell r="F289">
            <v>26</v>
          </cell>
          <cell r="G289">
            <v>24</v>
          </cell>
          <cell r="H289" t="str">
            <v>ETRS</v>
          </cell>
          <cell r="I289">
            <v>1989</v>
          </cell>
          <cell r="J289" t="str">
            <v>M</v>
          </cell>
          <cell r="L289">
            <v>5</v>
          </cell>
          <cell r="M289">
            <v>24.949210586403218</v>
          </cell>
        </row>
        <row r="290">
          <cell r="A290" t="str">
            <v>1989-19-3-</v>
          </cell>
          <cell r="B290" t="str">
            <v>StSno</v>
          </cell>
          <cell r="C290" t="str">
            <v>UnMarked Tulalip Fall Fing</v>
          </cell>
          <cell r="D290" t="str">
            <v>U-Tula FF</v>
          </cell>
          <cell r="E290">
            <v>19</v>
          </cell>
          <cell r="F290">
            <v>28</v>
          </cell>
          <cell r="G290">
            <v>27</v>
          </cell>
          <cell r="H290" t="str">
            <v>TRS; includes 8D catch (excludes 8A)</v>
          </cell>
          <cell r="I290">
            <v>1989</v>
          </cell>
          <cell r="J290" t="str">
            <v>UM</v>
          </cell>
          <cell r="L290">
            <v>3</v>
          </cell>
          <cell r="M290">
            <v>1128.9123474558139</v>
          </cell>
        </row>
        <row r="291">
          <cell r="A291" t="str">
            <v>1989-19-4-</v>
          </cell>
          <cell r="B291" t="str">
            <v>StSno</v>
          </cell>
          <cell r="C291" t="str">
            <v>UnMarked Tulalip Fall Fing</v>
          </cell>
          <cell r="D291" t="str">
            <v>U-Tula FF</v>
          </cell>
          <cell r="E291">
            <v>19</v>
          </cell>
          <cell r="F291">
            <v>28</v>
          </cell>
          <cell r="G291">
            <v>27</v>
          </cell>
          <cell r="H291" t="str">
            <v>TRS; includes 8D catch (excludes 8A)</v>
          </cell>
          <cell r="I291">
            <v>1989</v>
          </cell>
          <cell r="J291" t="str">
            <v>UM</v>
          </cell>
          <cell r="L291">
            <v>4</v>
          </cell>
          <cell r="M291">
            <v>1025.762995911628</v>
          </cell>
        </row>
        <row r="292">
          <cell r="A292" t="str">
            <v>1989-19-5-</v>
          </cell>
          <cell r="B292" t="str">
            <v>StSno</v>
          </cell>
          <cell r="C292" t="str">
            <v>UnMarked Tulalip Fall Fing</v>
          </cell>
          <cell r="D292" t="str">
            <v>U-Tula FF</v>
          </cell>
          <cell r="E292">
            <v>19</v>
          </cell>
          <cell r="F292">
            <v>28</v>
          </cell>
          <cell r="G292">
            <v>27</v>
          </cell>
          <cell r="H292" t="str">
            <v>TRS; includes 8D catch (excludes 8A)</v>
          </cell>
          <cell r="I292">
            <v>1989</v>
          </cell>
          <cell r="J292" t="str">
            <v>UM</v>
          </cell>
          <cell r="L292">
            <v>5</v>
          </cell>
          <cell r="M292">
            <v>63.035714832558142</v>
          </cell>
        </row>
        <row r="293">
          <cell r="A293" t="str">
            <v>1989-20-3-</v>
          </cell>
          <cell r="B293" t="str">
            <v>StSno</v>
          </cell>
          <cell r="C293" t="str">
            <v>Marked Tulalip Fall Fing</v>
          </cell>
          <cell r="D293" t="str">
            <v>M-Tula FF</v>
          </cell>
          <cell r="E293">
            <v>20</v>
          </cell>
          <cell r="F293">
            <v>29</v>
          </cell>
          <cell r="G293">
            <v>27</v>
          </cell>
          <cell r="H293" t="str">
            <v>TRS; includes 8D catch (excludes 8A)</v>
          </cell>
          <cell r="I293">
            <v>1989</v>
          </cell>
          <cell r="J293" t="str">
            <v>M</v>
          </cell>
          <cell r="L293">
            <v>3</v>
          </cell>
          <cell r="M293">
            <v>34.914814869767497</v>
          </cell>
        </row>
        <row r="294">
          <cell r="A294" t="str">
            <v>1989-20-4-</v>
          </cell>
          <cell r="B294" t="str">
            <v>StSno</v>
          </cell>
          <cell r="C294" t="str">
            <v>Marked Tulalip Fall Fing</v>
          </cell>
          <cell r="D294" t="str">
            <v>M-Tula FF</v>
          </cell>
          <cell r="E294">
            <v>20</v>
          </cell>
          <cell r="F294">
            <v>29</v>
          </cell>
          <cell r="G294">
            <v>27</v>
          </cell>
          <cell r="H294" t="str">
            <v>TRS; includes 8D catch (excludes 8A)</v>
          </cell>
          <cell r="I294">
            <v>1989</v>
          </cell>
          <cell r="J294" t="str">
            <v>M</v>
          </cell>
          <cell r="L294">
            <v>4</v>
          </cell>
          <cell r="M294">
            <v>31.724628739534872</v>
          </cell>
        </row>
        <row r="295">
          <cell r="A295" t="str">
            <v>1989-20-5-</v>
          </cell>
          <cell r="B295" t="str">
            <v>StSno</v>
          </cell>
          <cell r="C295" t="str">
            <v>Marked Tulalip Fall Fing</v>
          </cell>
          <cell r="D295" t="str">
            <v>M-Tula FF</v>
          </cell>
          <cell r="E295">
            <v>20</v>
          </cell>
          <cell r="F295">
            <v>29</v>
          </cell>
          <cell r="G295">
            <v>27</v>
          </cell>
          <cell r="H295" t="str">
            <v>TRS; includes 8D catch (excludes 8A)</v>
          </cell>
          <cell r="I295">
            <v>1989</v>
          </cell>
          <cell r="J295" t="str">
            <v>M</v>
          </cell>
          <cell r="L295">
            <v>5</v>
          </cell>
          <cell r="M295">
            <v>1.94955819069768</v>
          </cell>
        </row>
        <row r="296">
          <cell r="A296" t="str">
            <v>1989-21-3-</v>
          </cell>
          <cell r="B296" t="str">
            <v>MPS</v>
          </cell>
          <cell r="C296" t="str">
            <v>UnMarked Mid PS Fall Fing</v>
          </cell>
          <cell r="D296" t="str">
            <v>U-MidPSFF</v>
          </cell>
          <cell r="E296">
            <v>21</v>
          </cell>
          <cell r="F296">
            <v>31</v>
          </cell>
          <cell r="G296">
            <v>30</v>
          </cell>
          <cell r="H296" t="str">
            <v>TRS; includes 10A, 10E, 11A</v>
          </cell>
          <cell r="I296">
            <v>1989</v>
          </cell>
          <cell r="J296" t="str">
            <v>UM</v>
          </cell>
          <cell r="L296">
            <v>3</v>
          </cell>
          <cell r="M296">
            <v>22483.57004882531</v>
          </cell>
        </row>
        <row r="297">
          <cell r="A297" t="str">
            <v>1989-21-4-</v>
          </cell>
          <cell r="B297" t="str">
            <v>MPS</v>
          </cell>
          <cell r="C297" t="str">
            <v>UnMarked Mid PS Fall Fing</v>
          </cell>
          <cell r="D297" t="str">
            <v>U-MidPSFF</v>
          </cell>
          <cell r="E297">
            <v>21</v>
          </cell>
          <cell r="F297">
            <v>31</v>
          </cell>
          <cell r="G297">
            <v>30</v>
          </cell>
          <cell r="H297" t="str">
            <v>TRS; includes 10A, 10E, 11A</v>
          </cell>
          <cell r="I297">
            <v>1989</v>
          </cell>
          <cell r="J297" t="str">
            <v>UM</v>
          </cell>
          <cell r="L297">
            <v>4</v>
          </cell>
          <cell r="M297">
            <v>29393.612566911641</v>
          </cell>
        </row>
        <row r="298">
          <cell r="A298" t="str">
            <v>1989-21-5-</v>
          </cell>
          <cell r="B298" t="str">
            <v>MPS</v>
          </cell>
          <cell r="C298" t="str">
            <v>UnMarked Mid PS Fall Fing</v>
          </cell>
          <cell r="D298" t="str">
            <v>U-MidPSFF</v>
          </cell>
          <cell r="E298">
            <v>21</v>
          </cell>
          <cell r="F298">
            <v>31</v>
          </cell>
          <cell r="G298">
            <v>30</v>
          </cell>
          <cell r="H298" t="str">
            <v>TRS; includes 10A, 10E, 11A</v>
          </cell>
          <cell r="I298">
            <v>1989</v>
          </cell>
          <cell r="J298" t="str">
            <v>UM</v>
          </cell>
          <cell r="L298">
            <v>5</v>
          </cell>
          <cell r="M298">
            <v>1917.4607563604479</v>
          </cell>
        </row>
        <row r="299">
          <cell r="A299" t="str">
            <v>1989-22-3-</v>
          </cell>
          <cell r="B299" t="str">
            <v>MPS</v>
          </cell>
          <cell r="C299" t="str">
            <v>Marked Mid PS Fall Fing</v>
          </cell>
          <cell r="D299" t="str">
            <v>M-MidPSFF</v>
          </cell>
          <cell r="E299">
            <v>22</v>
          </cell>
          <cell r="F299">
            <v>32</v>
          </cell>
          <cell r="G299">
            <v>30</v>
          </cell>
          <cell r="H299" t="str">
            <v>TRS; includes 10A, 10E, 11A</v>
          </cell>
          <cell r="I299">
            <v>1989</v>
          </cell>
          <cell r="J299" t="str">
            <v>M</v>
          </cell>
          <cell r="L299">
            <v>3</v>
          </cell>
          <cell r="M299">
            <v>858.02091640473895</v>
          </cell>
        </row>
        <row r="300">
          <cell r="A300" t="str">
            <v>1989-22-4-</v>
          </cell>
          <cell r="B300" t="str">
            <v>MPS</v>
          </cell>
          <cell r="C300" t="str">
            <v>Marked Mid PS Fall Fing</v>
          </cell>
          <cell r="D300" t="str">
            <v>M-MidPSFF</v>
          </cell>
          <cell r="E300">
            <v>22</v>
          </cell>
          <cell r="F300">
            <v>32</v>
          </cell>
          <cell r="G300">
            <v>30</v>
          </cell>
          <cell r="H300" t="str">
            <v>TRS; includes 10A, 10E, 11A</v>
          </cell>
          <cell r="I300">
            <v>1989</v>
          </cell>
          <cell r="J300" t="str">
            <v>M</v>
          </cell>
          <cell r="L300">
            <v>4</v>
          </cell>
          <cell r="M300">
            <v>1049.8567073511781</v>
          </cell>
        </row>
        <row r="301">
          <cell r="A301" t="str">
            <v>1989-22-5-</v>
          </cell>
          <cell r="B301" t="str">
            <v>MPS</v>
          </cell>
          <cell r="C301" t="str">
            <v>Marked Mid PS Fall Fing</v>
          </cell>
          <cell r="D301" t="str">
            <v>M-MidPSFF</v>
          </cell>
          <cell r="E301">
            <v>22</v>
          </cell>
          <cell r="F301">
            <v>32</v>
          </cell>
          <cell r="G301">
            <v>30</v>
          </cell>
          <cell r="H301" t="str">
            <v>TRS; includes 10A, 10E, 11A</v>
          </cell>
          <cell r="I301">
            <v>1989</v>
          </cell>
          <cell r="J301" t="str">
            <v>M</v>
          </cell>
          <cell r="L301">
            <v>5</v>
          </cell>
          <cell r="M301">
            <v>39.367702819316911</v>
          </cell>
        </row>
        <row r="302">
          <cell r="A302" t="str">
            <v>1989-23-3-</v>
          </cell>
          <cell r="B302" t="str">
            <v>MPS</v>
          </cell>
          <cell r="C302" t="str">
            <v>UnMarked UW Accelerated</v>
          </cell>
          <cell r="D302" t="str">
            <v>U-UWAc FF</v>
          </cell>
          <cell r="E302">
            <v>23</v>
          </cell>
          <cell r="F302">
            <v>34</v>
          </cell>
          <cell r="G302">
            <v>33</v>
          </cell>
          <cell r="H302" t="str">
            <v>ETRS</v>
          </cell>
          <cell r="I302">
            <v>1989</v>
          </cell>
          <cell r="J302" t="str">
            <v>UM</v>
          </cell>
          <cell r="L302">
            <v>3</v>
          </cell>
          <cell r="M302">
            <v>179.28564819046679</v>
          </cell>
        </row>
        <row r="303">
          <cell r="A303" t="str">
            <v>1989-23-4-</v>
          </cell>
          <cell r="B303" t="str">
            <v>MPS</v>
          </cell>
          <cell r="C303" t="str">
            <v>UnMarked UW Accelerated</v>
          </cell>
          <cell r="D303" t="str">
            <v>U-UWAc FF</v>
          </cell>
          <cell r="E303">
            <v>23</v>
          </cell>
          <cell r="F303">
            <v>34</v>
          </cell>
          <cell r="G303">
            <v>33</v>
          </cell>
          <cell r="H303" t="str">
            <v>ETRS</v>
          </cell>
          <cell r="I303">
            <v>1989</v>
          </cell>
          <cell r="J303" t="str">
            <v>UM</v>
          </cell>
          <cell r="L303">
            <v>4</v>
          </cell>
          <cell r="M303">
            <v>85.507953099011516</v>
          </cell>
        </row>
        <row r="304">
          <cell r="A304" t="str">
            <v>1989-23-5-</v>
          </cell>
          <cell r="B304" t="str">
            <v>MPS</v>
          </cell>
          <cell r="C304" t="str">
            <v>UnMarked UW Accelerated</v>
          </cell>
          <cell r="D304" t="str">
            <v>U-UWAc FF</v>
          </cell>
          <cell r="E304">
            <v>23</v>
          </cell>
          <cell r="F304">
            <v>34</v>
          </cell>
          <cell r="G304">
            <v>33</v>
          </cell>
          <cell r="H304" t="str">
            <v>ETRS</v>
          </cell>
          <cell r="I304">
            <v>1989</v>
          </cell>
          <cell r="J304" t="str">
            <v>UM</v>
          </cell>
          <cell r="L304">
            <v>5</v>
          </cell>
          <cell r="M304">
            <v>3.1781594703689859</v>
          </cell>
        </row>
        <row r="305">
          <cell r="A305" t="str">
            <v>1989-24-3-</v>
          </cell>
          <cell r="B305" t="str">
            <v>MPS</v>
          </cell>
          <cell r="C305" t="str">
            <v>Marked UW Accelerated</v>
          </cell>
          <cell r="D305" t="str">
            <v>M-UWAc FF</v>
          </cell>
          <cell r="E305">
            <v>24</v>
          </cell>
          <cell r="F305">
            <v>35</v>
          </cell>
          <cell r="G305">
            <v>33</v>
          </cell>
          <cell r="H305" t="str">
            <v>ETRS</v>
          </cell>
          <cell r="I305">
            <v>1989</v>
          </cell>
          <cell r="J305" t="str">
            <v>M</v>
          </cell>
          <cell r="L305">
            <v>3</v>
          </cell>
          <cell r="M305">
            <v>2.5811339083732809</v>
          </cell>
        </row>
        <row r="306">
          <cell r="A306" t="str">
            <v>1989-24-4-</v>
          </cell>
          <cell r="B306" t="str">
            <v>MPS</v>
          </cell>
          <cell r="C306" t="str">
            <v>Marked UW Accelerated</v>
          </cell>
          <cell r="D306" t="str">
            <v>M-UWAc FF</v>
          </cell>
          <cell r="E306">
            <v>24</v>
          </cell>
          <cell r="F306">
            <v>35</v>
          </cell>
          <cell r="G306">
            <v>33</v>
          </cell>
          <cell r="H306" t="str">
            <v>ETRS</v>
          </cell>
          <cell r="I306">
            <v>1989</v>
          </cell>
          <cell r="J306" t="str">
            <v>M</v>
          </cell>
          <cell r="L306">
            <v>4</v>
          </cell>
          <cell r="M306">
            <v>1.7709035686326211</v>
          </cell>
        </row>
        <row r="307">
          <cell r="A307" t="str">
            <v>1989-24-5-</v>
          </cell>
          <cell r="B307" t="str">
            <v>MPS</v>
          </cell>
          <cell r="C307" t="str">
            <v>Marked UW Accelerated</v>
          </cell>
          <cell r="D307" t="str">
            <v>M-UWAc FF</v>
          </cell>
          <cell r="E307">
            <v>24</v>
          </cell>
          <cell r="F307">
            <v>35</v>
          </cell>
          <cell r="G307">
            <v>33</v>
          </cell>
          <cell r="H307" t="str">
            <v>ETRS</v>
          </cell>
          <cell r="I307">
            <v>1989</v>
          </cell>
          <cell r="J307" t="str">
            <v>M</v>
          </cell>
          <cell r="L307">
            <v>5</v>
          </cell>
          <cell r="M307">
            <v>7.2755572968528789E-2</v>
          </cell>
        </row>
        <row r="308">
          <cell r="A308" t="str">
            <v>1989-25-3-</v>
          </cell>
          <cell r="B308" t="str">
            <v>SPS</v>
          </cell>
          <cell r="C308" t="str">
            <v>UnMarked South Puget Sound Fall Fing</v>
          </cell>
          <cell r="D308" t="str">
            <v>U-SPSd FF</v>
          </cell>
          <cell r="E308">
            <v>25</v>
          </cell>
          <cell r="F308">
            <v>37</v>
          </cell>
          <cell r="G308">
            <v>36</v>
          </cell>
          <cell r="H308" t="str">
            <v>TRS; includes 13A, 13C, and 13D-K</v>
          </cell>
          <cell r="I308">
            <v>1989</v>
          </cell>
          <cell r="J308" t="str">
            <v>UM</v>
          </cell>
          <cell r="L308">
            <v>3</v>
          </cell>
          <cell r="M308">
            <v>25595.940805554928</v>
          </cell>
        </row>
        <row r="309">
          <cell r="A309" t="str">
            <v>1989-25-4-</v>
          </cell>
          <cell r="B309" t="str">
            <v>SPS</v>
          </cell>
          <cell r="C309" t="str">
            <v>UnMarked South Puget Sound Fall Fing</v>
          </cell>
          <cell r="D309" t="str">
            <v>U-SPSd FF</v>
          </cell>
          <cell r="E309">
            <v>25</v>
          </cell>
          <cell r="F309">
            <v>37</v>
          </cell>
          <cell r="G309">
            <v>36</v>
          </cell>
          <cell r="H309" t="str">
            <v>TRS; includes 13A, 13C, and 13D-K</v>
          </cell>
          <cell r="I309">
            <v>1989</v>
          </cell>
          <cell r="J309" t="str">
            <v>UM</v>
          </cell>
          <cell r="L309">
            <v>4</v>
          </cell>
          <cell r="M309">
            <v>9204.9793822374559</v>
          </cell>
        </row>
        <row r="310">
          <cell r="A310" t="str">
            <v>1989-25-5-</v>
          </cell>
          <cell r="B310" t="str">
            <v>SPS</v>
          </cell>
          <cell r="C310" t="str">
            <v>UnMarked South Puget Sound Fall Fing</v>
          </cell>
          <cell r="D310" t="str">
            <v>U-SPSd FF</v>
          </cell>
          <cell r="E310">
            <v>25</v>
          </cell>
          <cell r="F310">
            <v>37</v>
          </cell>
          <cell r="G310">
            <v>36</v>
          </cell>
          <cell r="H310" t="str">
            <v>TRS; includes 13A, 13C, and 13D-K</v>
          </cell>
          <cell r="I310">
            <v>1989</v>
          </cell>
          <cell r="J310" t="str">
            <v>UM</v>
          </cell>
          <cell r="L310">
            <v>5</v>
          </cell>
          <cell r="M310">
            <v>841.63926968295959</v>
          </cell>
        </row>
        <row r="311">
          <cell r="A311" t="str">
            <v>1989-26-3-</v>
          </cell>
          <cell r="B311" t="str">
            <v>SPS</v>
          </cell>
          <cell r="C311" t="str">
            <v>Marked South Puget Sound Fall Fing</v>
          </cell>
          <cell r="D311" t="str">
            <v>M-SPSd FF</v>
          </cell>
          <cell r="E311">
            <v>26</v>
          </cell>
          <cell r="F311">
            <v>38</v>
          </cell>
          <cell r="G311">
            <v>36</v>
          </cell>
          <cell r="H311" t="str">
            <v>TRS; includes 13A, 13C, and 13D-K</v>
          </cell>
          <cell r="I311">
            <v>1989</v>
          </cell>
          <cell r="J311" t="str">
            <v>M</v>
          </cell>
          <cell r="L311">
            <v>3</v>
          </cell>
          <cell r="M311">
            <v>791.62703522334778</v>
          </cell>
        </row>
        <row r="312">
          <cell r="A312" t="str">
            <v>1989-26-4-</v>
          </cell>
          <cell r="B312" t="str">
            <v>SPS</v>
          </cell>
          <cell r="C312" t="str">
            <v>Marked South Puget Sound Fall Fing</v>
          </cell>
          <cell r="D312" t="str">
            <v>M-SPSd FF</v>
          </cell>
          <cell r="E312">
            <v>26</v>
          </cell>
          <cell r="F312">
            <v>38</v>
          </cell>
          <cell r="G312">
            <v>36</v>
          </cell>
          <cell r="H312" t="str">
            <v>TRS; includes 13A, 13C, and 13D-K</v>
          </cell>
          <cell r="I312">
            <v>1989</v>
          </cell>
          <cell r="J312" t="str">
            <v>M</v>
          </cell>
          <cell r="L312">
            <v>4</v>
          </cell>
          <cell r="M312">
            <v>284.69008398672491</v>
          </cell>
        </row>
        <row r="313">
          <cell r="A313" t="str">
            <v>1989-26-5-</v>
          </cell>
          <cell r="B313" t="str">
            <v>SPS</v>
          </cell>
          <cell r="C313" t="str">
            <v>Marked South Puget Sound Fall Fing</v>
          </cell>
          <cell r="D313" t="str">
            <v>M-SPSd FF</v>
          </cell>
          <cell r="E313">
            <v>26</v>
          </cell>
          <cell r="F313">
            <v>38</v>
          </cell>
          <cell r="G313">
            <v>36</v>
          </cell>
          <cell r="H313" t="str">
            <v>TRS; includes 13A, 13C, and 13D-K</v>
          </cell>
          <cell r="I313">
            <v>1989</v>
          </cell>
          <cell r="J313" t="str">
            <v>M</v>
          </cell>
          <cell r="L313">
            <v>5</v>
          </cell>
          <cell r="M313">
            <v>26.030080505658589</v>
          </cell>
        </row>
        <row r="314">
          <cell r="A314" t="str">
            <v>1989-27-3-</v>
          </cell>
          <cell r="B314" t="str">
            <v>SPS</v>
          </cell>
          <cell r="C314" t="str">
            <v>UnMarked South Puget Sound Fall Year</v>
          </cell>
          <cell r="D314" t="str">
            <v>U-SPS Fyr</v>
          </cell>
          <cell r="E314">
            <v>27</v>
          </cell>
          <cell r="F314">
            <v>40</v>
          </cell>
          <cell r="G314">
            <v>39</v>
          </cell>
          <cell r="H314" t="str">
            <v>TRS</v>
          </cell>
          <cell r="I314">
            <v>1989</v>
          </cell>
          <cell r="J314" t="str">
            <v>UM</v>
          </cell>
          <cell r="L314">
            <v>3</v>
          </cell>
          <cell r="M314">
            <v>1459.5805903487769</v>
          </cell>
        </row>
        <row r="315">
          <cell r="A315" t="str">
            <v>1989-27-4-</v>
          </cell>
          <cell r="B315" t="str">
            <v>SPS</v>
          </cell>
          <cell r="C315" t="str">
            <v>UnMarked South Puget Sound Fall Year</v>
          </cell>
          <cell r="D315" t="str">
            <v>U-SPS Fyr</v>
          </cell>
          <cell r="E315">
            <v>27</v>
          </cell>
          <cell r="F315">
            <v>40</v>
          </cell>
          <cell r="G315">
            <v>39</v>
          </cell>
          <cell r="H315" t="str">
            <v>TRS</v>
          </cell>
          <cell r="I315">
            <v>1989</v>
          </cell>
          <cell r="J315" t="str">
            <v>UM</v>
          </cell>
          <cell r="L315">
            <v>4</v>
          </cell>
          <cell r="M315">
            <v>1480.9506506185221</v>
          </cell>
        </row>
        <row r="316">
          <cell r="A316" t="str">
            <v>1989-27-5-</v>
          </cell>
          <cell r="B316" t="str">
            <v>SPS</v>
          </cell>
          <cell r="C316" t="str">
            <v>UnMarked South Puget Sound Fall Year</v>
          </cell>
          <cell r="D316" t="str">
            <v>U-SPS Fyr</v>
          </cell>
          <cell r="E316">
            <v>27</v>
          </cell>
          <cell r="F316">
            <v>40</v>
          </cell>
          <cell r="G316">
            <v>39</v>
          </cell>
          <cell r="H316" t="str">
            <v>TRS</v>
          </cell>
          <cell r="I316">
            <v>1989</v>
          </cell>
          <cell r="J316" t="str">
            <v>UM</v>
          </cell>
          <cell r="L316">
            <v>5</v>
          </cell>
          <cell r="M316">
            <v>649.09471563110992</v>
          </cell>
        </row>
        <row r="317">
          <cell r="A317" t="str">
            <v>1989-28-3-</v>
          </cell>
          <cell r="B317" t="str">
            <v>SPS</v>
          </cell>
          <cell r="C317" t="str">
            <v>Marked South Puget Sound Fall Year</v>
          </cell>
          <cell r="D317" t="str">
            <v>M-SPS Fyr</v>
          </cell>
          <cell r="E317">
            <v>28</v>
          </cell>
          <cell r="F317">
            <v>41</v>
          </cell>
          <cell r="G317">
            <v>39</v>
          </cell>
          <cell r="H317" t="str">
            <v>TRS</v>
          </cell>
          <cell r="I317">
            <v>1989</v>
          </cell>
          <cell r="J317" t="str">
            <v>M</v>
          </cell>
          <cell r="L317">
            <v>3</v>
          </cell>
          <cell r="M317">
            <v>386.23681754998432</v>
          </cell>
        </row>
        <row r="318">
          <cell r="A318" t="str">
            <v>1989-28-4-</v>
          </cell>
          <cell r="B318" t="str">
            <v>SPS</v>
          </cell>
          <cell r="C318" t="str">
            <v>Marked South Puget Sound Fall Year</v>
          </cell>
          <cell r="D318" t="str">
            <v>M-SPS Fyr</v>
          </cell>
          <cell r="E318">
            <v>28</v>
          </cell>
          <cell r="F318">
            <v>41</v>
          </cell>
          <cell r="G318">
            <v>39</v>
          </cell>
          <cell r="H318" t="str">
            <v>TRS</v>
          </cell>
          <cell r="I318">
            <v>1989</v>
          </cell>
          <cell r="J318" t="str">
            <v>M</v>
          </cell>
          <cell r="L318">
            <v>4</v>
          </cell>
          <cell r="M318">
            <v>0</v>
          </cell>
        </row>
        <row r="319">
          <cell r="A319" t="str">
            <v>1989-28-5-</v>
          </cell>
          <cell r="B319" t="str">
            <v>SPS</v>
          </cell>
          <cell r="C319" t="str">
            <v>Marked South Puget Sound Fall Year</v>
          </cell>
          <cell r="D319" t="str">
            <v>M-SPS Fyr</v>
          </cell>
          <cell r="E319">
            <v>28</v>
          </cell>
          <cell r="F319">
            <v>41</v>
          </cell>
          <cell r="G319">
            <v>39</v>
          </cell>
          <cell r="H319" t="str">
            <v>TRS</v>
          </cell>
          <cell r="I319">
            <v>1989</v>
          </cell>
          <cell r="J319" t="str">
            <v>M</v>
          </cell>
          <cell r="L319">
            <v>5</v>
          </cell>
          <cell r="M319">
            <v>0</v>
          </cell>
        </row>
        <row r="320">
          <cell r="A320" t="str">
            <v>1989-29-3-</v>
          </cell>
          <cell r="B320" t="str">
            <v>MPS</v>
          </cell>
          <cell r="C320" t="str">
            <v>UnMarked White River Spring Fing</v>
          </cell>
          <cell r="D320" t="str">
            <v>U-WhiteSp</v>
          </cell>
          <cell r="E320">
            <v>29</v>
          </cell>
          <cell r="F320">
            <v>43</v>
          </cell>
          <cell r="G320">
            <v>42</v>
          </cell>
          <cell r="H320" t="str">
            <v>ETRS; includes FW net (FW spt assumed 0)</v>
          </cell>
          <cell r="I320">
            <v>1989</v>
          </cell>
          <cell r="J320" t="str">
            <v>UM</v>
          </cell>
          <cell r="L320">
            <v>3</v>
          </cell>
          <cell r="M320">
            <v>197</v>
          </cell>
        </row>
        <row r="321">
          <cell r="A321" t="str">
            <v>1989-29-4-</v>
          </cell>
          <cell r="B321" t="str">
            <v>MPS</v>
          </cell>
          <cell r="C321" t="str">
            <v>UnMarked White River Spring Fing</v>
          </cell>
          <cell r="D321" t="str">
            <v>U-WhiteSp</v>
          </cell>
          <cell r="E321">
            <v>29</v>
          </cell>
          <cell r="F321">
            <v>43</v>
          </cell>
          <cell r="G321">
            <v>42</v>
          </cell>
          <cell r="H321" t="str">
            <v>ETRS; includes FW net (FW spt assumed 0)</v>
          </cell>
          <cell r="I321">
            <v>1989</v>
          </cell>
          <cell r="J321" t="str">
            <v>UM</v>
          </cell>
          <cell r="L321">
            <v>4</v>
          </cell>
          <cell r="M321">
            <v>284</v>
          </cell>
        </row>
        <row r="322">
          <cell r="A322" t="str">
            <v>1989-29-5-</v>
          </cell>
          <cell r="B322" t="str">
            <v>MPS</v>
          </cell>
          <cell r="C322" t="str">
            <v>UnMarked White River Spring Fing</v>
          </cell>
          <cell r="D322" t="str">
            <v>U-WhiteSp</v>
          </cell>
          <cell r="E322">
            <v>29</v>
          </cell>
          <cell r="F322">
            <v>43</v>
          </cell>
          <cell r="G322">
            <v>42</v>
          </cell>
          <cell r="H322" t="str">
            <v>ETRS; includes FW net (FW spt assumed 0)</v>
          </cell>
          <cell r="I322">
            <v>1989</v>
          </cell>
          <cell r="J322" t="str">
            <v>UM</v>
          </cell>
          <cell r="L322">
            <v>5</v>
          </cell>
          <cell r="M322">
            <v>15</v>
          </cell>
        </row>
        <row r="323">
          <cell r="A323" t="str">
            <v>1989-30-3-</v>
          </cell>
          <cell r="B323" t="str">
            <v>MPS</v>
          </cell>
          <cell r="C323" t="str">
            <v>Marked White River Spring Fing</v>
          </cell>
          <cell r="D323" t="str">
            <v>M-WhiteSp</v>
          </cell>
          <cell r="E323">
            <v>30</v>
          </cell>
          <cell r="F323">
            <v>44</v>
          </cell>
          <cell r="G323">
            <v>42</v>
          </cell>
          <cell r="H323" t="str">
            <v>ETRS; includes FW net (FW spt assumed 0)</v>
          </cell>
          <cell r="I323">
            <v>1989</v>
          </cell>
          <cell r="J323" t="str">
            <v>M</v>
          </cell>
          <cell r="L323">
            <v>3</v>
          </cell>
          <cell r="M323">
            <v>0</v>
          </cell>
        </row>
        <row r="324">
          <cell r="A324" t="str">
            <v>1989-30-4-</v>
          </cell>
          <cell r="B324" t="str">
            <v>MPS</v>
          </cell>
          <cell r="C324" t="str">
            <v>Marked White River Spring Fing</v>
          </cell>
          <cell r="D324" t="str">
            <v>M-WhiteSp</v>
          </cell>
          <cell r="E324">
            <v>30</v>
          </cell>
          <cell r="F324">
            <v>44</v>
          </cell>
          <cell r="G324">
            <v>42</v>
          </cell>
          <cell r="H324" t="str">
            <v>ETRS; includes FW net (FW spt assumed 0)</v>
          </cell>
          <cell r="I324">
            <v>1989</v>
          </cell>
          <cell r="J324" t="str">
            <v>M</v>
          </cell>
          <cell r="L324">
            <v>4</v>
          </cell>
          <cell r="M324">
            <v>0</v>
          </cell>
        </row>
        <row r="325">
          <cell r="A325" t="str">
            <v>1989-30-5-</v>
          </cell>
          <cell r="B325" t="str">
            <v>MPS</v>
          </cell>
          <cell r="C325" t="str">
            <v>Marked White River Spring Fing</v>
          </cell>
          <cell r="D325" t="str">
            <v>M-WhiteSp</v>
          </cell>
          <cell r="E325">
            <v>30</v>
          </cell>
          <cell r="F325">
            <v>44</v>
          </cell>
          <cell r="G325">
            <v>42</v>
          </cell>
          <cell r="H325" t="str">
            <v>ETRS; includes FW net (FW spt assumed 0)</v>
          </cell>
          <cell r="I325">
            <v>1989</v>
          </cell>
          <cell r="J325" t="str">
            <v>M</v>
          </cell>
          <cell r="L325">
            <v>5</v>
          </cell>
          <cell r="M325">
            <v>0</v>
          </cell>
        </row>
        <row r="326">
          <cell r="A326" t="str">
            <v>1989-31-3-</v>
          </cell>
          <cell r="B326" t="str">
            <v>HC</v>
          </cell>
          <cell r="C326" t="str">
            <v>UnMarked Hood Canal Fall Fing</v>
          </cell>
          <cell r="D326" t="str">
            <v>U-HdCl FF</v>
          </cell>
          <cell r="E326">
            <v>31</v>
          </cell>
          <cell r="F326">
            <v>46</v>
          </cell>
          <cell r="G326">
            <v>45</v>
          </cell>
          <cell r="H326" t="str">
            <v>TRS; incl FW net, FW sport, 12H, HC net</v>
          </cell>
          <cell r="I326">
            <v>1989</v>
          </cell>
          <cell r="J326" t="str">
            <v>UM</v>
          </cell>
          <cell r="L326">
            <v>3</v>
          </cell>
          <cell r="M326">
            <v>7493.2181872594902</v>
          </cell>
        </row>
        <row r="327">
          <cell r="A327" t="str">
            <v>1989-31-4-</v>
          </cell>
          <cell r="B327" t="str">
            <v>HC</v>
          </cell>
          <cell r="C327" t="str">
            <v>UnMarked Hood Canal Fall Fing</v>
          </cell>
          <cell r="D327" t="str">
            <v>U-HdCl FF</v>
          </cell>
          <cell r="E327">
            <v>31</v>
          </cell>
          <cell r="F327">
            <v>46</v>
          </cell>
          <cell r="G327">
            <v>45</v>
          </cell>
          <cell r="H327" t="str">
            <v>TRS; incl FW net, FW sport, 12H, HC net</v>
          </cell>
          <cell r="I327">
            <v>1989</v>
          </cell>
          <cell r="J327" t="str">
            <v>UM</v>
          </cell>
          <cell r="L327">
            <v>4</v>
          </cell>
          <cell r="M327">
            <v>15481.570401381739</v>
          </cell>
        </row>
        <row r="328">
          <cell r="A328" t="str">
            <v>1989-31-5-</v>
          </cell>
          <cell r="B328" t="str">
            <v>HC</v>
          </cell>
          <cell r="C328" t="str">
            <v>UnMarked Hood Canal Fall Fing</v>
          </cell>
          <cell r="D328" t="str">
            <v>U-HdCl FF</v>
          </cell>
          <cell r="E328">
            <v>31</v>
          </cell>
          <cell r="F328">
            <v>46</v>
          </cell>
          <cell r="G328">
            <v>45</v>
          </cell>
          <cell r="H328" t="str">
            <v>TRS; incl FW net, FW sport, 12H, HC net</v>
          </cell>
          <cell r="I328">
            <v>1989</v>
          </cell>
          <cell r="J328" t="str">
            <v>UM</v>
          </cell>
          <cell r="L328">
            <v>5</v>
          </cell>
          <cell r="M328">
            <v>2669.9388888920071</v>
          </cell>
        </row>
        <row r="329">
          <cell r="A329" t="str">
            <v>1989-32-3-</v>
          </cell>
          <cell r="B329" t="str">
            <v>HC</v>
          </cell>
          <cell r="C329" t="str">
            <v>Marked Hood Canal Fall Fing</v>
          </cell>
          <cell r="D329" t="str">
            <v>M-HdCl FF</v>
          </cell>
          <cell r="E329">
            <v>32</v>
          </cell>
          <cell r="F329">
            <v>47</v>
          </cell>
          <cell r="G329">
            <v>45</v>
          </cell>
          <cell r="H329" t="str">
            <v>TRS; incl FW net, FW sport, 12H, HC net</v>
          </cell>
          <cell r="I329">
            <v>1989</v>
          </cell>
          <cell r="J329" t="str">
            <v>M</v>
          </cell>
          <cell r="L329">
            <v>3</v>
          </cell>
          <cell r="M329">
            <v>279.86432308379972</v>
          </cell>
        </row>
        <row r="330">
          <cell r="A330" t="str">
            <v>1989-32-4-</v>
          </cell>
          <cell r="B330" t="str">
            <v>HC</v>
          </cell>
          <cell r="C330" t="str">
            <v>Marked Hood Canal Fall Fing</v>
          </cell>
          <cell r="D330" t="str">
            <v>M-HdCl FF</v>
          </cell>
          <cell r="E330">
            <v>32</v>
          </cell>
          <cell r="F330">
            <v>47</v>
          </cell>
          <cell r="G330">
            <v>45</v>
          </cell>
          <cell r="H330" t="str">
            <v>TRS; incl FW net, FW sport, 12H, HC net</v>
          </cell>
          <cell r="I330">
            <v>1989</v>
          </cell>
          <cell r="J330" t="str">
            <v>M</v>
          </cell>
          <cell r="L330">
            <v>4</v>
          </cell>
          <cell r="M330">
            <v>393.83669672740001</v>
          </cell>
        </row>
        <row r="331">
          <cell r="A331" t="str">
            <v>1989-32-5-</v>
          </cell>
          <cell r="B331" t="str">
            <v>HC</v>
          </cell>
          <cell r="C331" t="str">
            <v>Marked Hood Canal Fall Fing</v>
          </cell>
          <cell r="D331" t="str">
            <v>M-HdCl FF</v>
          </cell>
          <cell r="E331">
            <v>32</v>
          </cell>
          <cell r="F331">
            <v>47</v>
          </cell>
          <cell r="G331">
            <v>45</v>
          </cell>
          <cell r="H331" t="str">
            <v>TRS; incl FW net, FW sport, 12H, HC net</v>
          </cell>
          <cell r="I331">
            <v>1989</v>
          </cell>
          <cell r="J331" t="str">
            <v>M</v>
          </cell>
          <cell r="L331">
            <v>5</v>
          </cell>
          <cell r="M331">
            <v>0</v>
          </cell>
        </row>
        <row r="332">
          <cell r="A332" t="str">
            <v>1989-33-3-</v>
          </cell>
          <cell r="B332" t="str">
            <v>HC</v>
          </cell>
          <cell r="C332" t="str">
            <v>UnMarked Hood Canal Fall Year</v>
          </cell>
          <cell r="D332" t="str">
            <v>U-HdCl FY</v>
          </cell>
          <cell r="E332">
            <v>33</v>
          </cell>
          <cell r="F332">
            <v>49</v>
          </cell>
          <cell r="G332">
            <v>48</v>
          </cell>
          <cell r="H332" t="str">
            <v>TRS; incl FW net, FW sport, 12H, HC net</v>
          </cell>
          <cell r="I332">
            <v>1989</v>
          </cell>
          <cell r="J332" t="str">
            <v>UM</v>
          </cell>
          <cell r="L332">
            <v>3</v>
          </cell>
          <cell r="M332">
            <v>0.41429964155604387</v>
          </cell>
        </row>
        <row r="333">
          <cell r="A333" t="str">
            <v>1989-33-4-</v>
          </cell>
          <cell r="B333" t="str">
            <v>HC</v>
          </cell>
          <cell r="C333" t="str">
            <v>UnMarked Hood Canal Fall Year</v>
          </cell>
          <cell r="D333" t="str">
            <v>U-HdCl FY</v>
          </cell>
          <cell r="E333">
            <v>33</v>
          </cell>
          <cell r="F333">
            <v>49</v>
          </cell>
          <cell r="G333">
            <v>48</v>
          </cell>
          <cell r="H333" t="str">
            <v>TRS; incl FW net, FW sport, 12H, HC net</v>
          </cell>
          <cell r="I333">
            <v>1989</v>
          </cell>
          <cell r="J333" t="str">
            <v>UM</v>
          </cell>
          <cell r="L333">
            <v>4</v>
          </cell>
          <cell r="M333">
            <v>1.8292028565739209</v>
          </cell>
        </row>
        <row r="334">
          <cell r="A334" t="str">
            <v>1989-33-5-</v>
          </cell>
          <cell r="B334" t="str">
            <v>HC</v>
          </cell>
          <cell r="C334" t="str">
            <v>UnMarked Hood Canal Fall Year</v>
          </cell>
          <cell r="D334" t="str">
            <v>U-HdCl FY</v>
          </cell>
          <cell r="E334">
            <v>33</v>
          </cell>
          <cell r="F334">
            <v>49</v>
          </cell>
          <cell r="G334">
            <v>48</v>
          </cell>
          <cell r="H334" t="str">
            <v>TRS; incl FW net, FW sport, 12H, HC net</v>
          </cell>
          <cell r="I334">
            <v>1989</v>
          </cell>
          <cell r="J334" t="str">
            <v>UM</v>
          </cell>
          <cell r="L334">
            <v>5</v>
          </cell>
          <cell r="M334">
            <v>20.789782054832539</v>
          </cell>
        </row>
        <row r="335">
          <cell r="A335" t="str">
            <v>1989-34-3-</v>
          </cell>
          <cell r="B335" t="str">
            <v>HC</v>
          </cell>
          <cell r="C335" t="str">
            <v>Marked Hood Canal Fall Year</v>
          </cell>
          <cell r="D335" t="str">
            <v>M-HdCl FY</v>
          </cell>
          <cell r="E335">
            <v>34</v>
          </cell>
          <cell r="F335">
            <v>50</v>
          </cell>
          <cell r="G335">
            <v>48</v>
          </cell>
          <cell r="H335" t="str">
            <v>TRS; incl FW net, FW sport, 12H, HC net</v>
          </cell>
          <cell r="I335">
            <v>1989</v>
          </cell>
          <cell r="J335" t="str">
            <v>M</v>
          </cell>
          <cell r="L335">
            <v>3</v>
          </cell>
          <cell r="M335">
            <v>36.694017870886867</v>
          </cell>
        </row>
        <row r="336">
          <cell r="A336" t="str">
            <v>1989-34-4-</v>
          </cell>
          <cell r="B336" t="str">
            <v>HC</v>
          </cell>
          <cell r="C336" t="str">
            <v>Marked Hood Canal Fall Year</v>
          </cell>
          <cell r="D336" t="str">
            <v>M-HdCl FY</v>
          </cell>
          <cell r="E336">
            <v>34</v>
          </cell>
          <cell r="F336">
            <v>50</v>
          </cell>
          <cell r="G336">
            <v>48</v>
          </cell>
          <cell r="H336" t="str">
            <v>TRS; incl FW net, FW sport, 12H, HC net</v>
          </cell>
          <cell r="I336">
            <v>1989</v>
          </cell>
          <cell r="J336" t="str">
            <v>M</v>
          </cell>
          <cell r="L336">
            <v>4</v>
          </cell>
          <cell r="M336">
            <v>62.844200231711959</v>
          </cell>
        </row>
        <row r="337">
          <cell r="A337" t="str">
            <v>1989-34-5-</v>
          </cell>
          <cell r="B337" t="str">
            <v>HC</v>
          </cell>
          <cell r="C337" t="str">
            <v>Marked Hood Canal Fall Year</v>
          </cell>
          <cell r="D337" t="str">
            <v>M-HdCl FY</v>
          </cell>
          <cell r="E337">
            <v>34</v>
          </cell>
          <cell r="F337">
            <v>50</v>
          </cell>
          <cell r="G337">
            <v>48</v>
          </cell>
          <cell r="H337" t="str">
            <v>TRS; incl FW net, FW sport, 12H, HC net</v>
          </cell>
          <cell r="I337">
            <v>1989</v>
          </cell>
          <cell r="J337" t="str">
            <v>M</v>
          </cell>
          <cell r="L337">
            <v>5</v>
          </cell>
          <cell r="M337">
            <v>0</v>
          </cell>
        </row>
        <row r="338">
          <cell r="A338" t="str">
            <v>1989-35-3-</v>
          </cell>
          <cell r="B338" t="str">
            <v>JDF</v>
          </cell>
          <cell r="C338" t="str">
            <v>UnMarked JDF Tribs. Fall</v>
          </cell>
          <cell r="D338" t="str">
            <v>U-SJDF FF</v>
          </cell>
          <cell r="E338">
            <v>35</v>
          </cell>
          <cell r="F338">
            <v>52</v>
          </cell>
          <cell r="G338">
            <v>51</v>
          </cell>
          <cell r="H338" t="str">
            <v>ETRS; includes 6D</v>
          </cell>
          <cell r="I338">
            <v>1989</v>
          </cell>
          <cell r="J338" t="str">
            <v>UM</v>
          </cell>
          <cell r="L338">
            <v>3</v>
          </cell>
          <cell r="M338">
            <v>784</v>
          </cell>
        </row>
        <row r="339">
          <cell r="A339" t="str">
            <v>1989-35-4-</v>
          </cell>
          <cell r="B339" t="str">
            <v>JDF</v>
          </cell>
          <cell r="C339" t="str">
            <v>UnMarked JDF Tribs. Fall</v>
          </cell>
          <cell r="D339" t="str">
            <v>U-SJDF FF</v>
          </cell>
          <cell r="E339">
            <v>35</v>
          </cell>
          <cell r="F339">
            <v>52</v>
          </cell>
          <cell r="G339">
            <v>51</v>
          </cell>
          <cell r="H339" t="str">
            <v>ETRS; includes 6D</v>
          </cell>
          <cell r="I339">
            <v>1989</v>
          </cell>
          <cell r="J339" t="str">
            <v>UM</v>
          </cell>
          <cell r="L339">
            <v>4</v>
          </cell>
          <cell r="M339">
            <v>2943</v>
          </cell>
        </row>
        <row r="340">
          <cell r="A340" t="str">
            <v>1989-35-5-</v>
          </cell>
          <cell r="B340" t="str">
            <v>JDF</v>
          </cell>
          <cell r="C340" t="str">
            <v>UnMarked JDF Tribs. Fall</v>
          </cell>
          <cell r="D340" t="str">
            <v>U-SJDF FF</v>
          </cell>
          <cell r="E340">
            <v>35</v>
          </cell>
          <cell r="F340">
            <v>52</v>
          </cell>
          <cell r="G340">
            <v>51</v>
          </cell>
          <cell r="H340" t="str">
            <v>ETRS; includes 6D</v>
          </cell>
          <cell r="I340">
            <v>1989</v>
          </cell>
          <cell r="J340" t="str">
            <v>UM</v>
          </cell>
          <cell r="L340">
            <v>5</v>
          </cell>
          <cell r="M340">
            <v>1900</v>
          </cell>
        </row>
        <row r="341">
          <cell r="A341" t="str">
            <v>1989-36-3-</v>
          </cell>
          <cell r="B341" t="str">
            <v>JDF</v>
          </cell>
          <cell r="C341" t="str">
            <v>Marked JDF Tribs. Fall</v>
          </cell>
          <cell r="D341" t="str">
            <v>M-SJDF FF</v>
          </cell>
          <cell r="E341">
            <v>36</v>
          </cell>
          <cell r="F341">
            <v>53</v>
          </cell>
          <cell r="G341">
            <v>51</v>
          </cell>
          <cell r="H341" t="str">
            <v>ETRS; includes 6D</v>
          </cell>
          <cell r="I341">
            <v>1989</v>
          </cell>
          <cell r="J341" t="str">
            <v>M</v>
          </cell>
          <cell r="L341">
            <v>3</v>
          </cell>
          <cell r="M341">
            <v>9</v>
          </cell>
        </row>
        <row r="342">
          <cell r="A342" t="str">
            <v>1989-36-4-</v>
          </cell>
          <cell r="B342" t="str">
            <v>JDF</v>
          </cell>
          <cell r="C342" t="str">
            <v>Marked JDF Tribs. Fall</v>
          </cell>
          <cell r="D342" t="str">
            <v>M-SJDF FF</v>
          </cell>
          <cell r="E342">
            <v>36</v>
          </cell>
          <cell r="F342">
            <v>53</v>
          </cell>
          <cell r="G342">
            <v>51</v>
          </cell>
          <cell r="H342" t="str">
            <v>ETRS; includes 6D</v>
          </cell>
          <cell r="I342">
            <v>1989</v>
          </cell>
          <cell r="J342" t="str">
            <v>M</v>
          </cell>
          <cell r="L342">
            <v>4</v>
          </cell>
          <cell r="M342">
            <v>87</v>
          </cell>
        </row>
        <row r="343">
          <cell r="A343" t="str">
            <v>1989-36-5-</v>
          </cell>
          <cell r="B343" t="str">
            <v>JDF</v>
          </cell>
          <cell r="C343" t="str">
            <v>Marked JDF Tribs. Fall</v>
          </cell>
          <cell r="D343" t="str">
            <v>M-SJDF FF</v>
          </cell>
          <cell r="E343">
            <v>36</v>
          </cell>
          <cell r="F343">
            <v>53</v>
          </cell>
          <cell r="G343">
            <v>51</v>
          </cell>
          <cell r="H343" t="str">
            <v>ETRS; includes 6D</v>
          </cell>
          <cell r="I343">
            <v>1989</v>
          </cell>
          <cell r="J343" t="str">
            <v>M</v>
          </cell>
          <cell r="L343">
            <v>5</v>
          </cell>
          <cell r="M343">
            <v>76</v>
          </cell>
        </row>
        <row r="344">
          <cell r="A344" t="str">
            <v>1989-65-3-</v>
          </cell>
          <cell r="B344" t="str">
            <v>MPS</v>
          </cell>
          <cell r="C344" t="str">
            <v>UnMarked White Sp Year</v>
          </cell>
          <cell r="D344" t="str">
            <v>U-WhtSpYr</v>
          </cell>
          <cell r="E344">
            <v>65</v>
          </cell>
          <cell r="F344">
            <v>55</v>
          </cell>
          <cell r="G344">
            <v>54</v>
          </cell>
          <cell r="H344" t="str">
            <v>ETRS; includes FW net (FW spt assumed 0)</v>
          </cell>
          <cell r="I344">
            <v>1989</v>
          </cell>
          <cell r="J344" t="str">
            <v>UM</v>
          </cell>
          <cell r="L344">
            <v>3</v>
          </cell>
          <cell r="M344">
            <v>0</v>
          </cell>
        </row>
        <row r="345">
          <cell r="A345" t="str">
            <v>1989-65-4-</v>
          </cell>
          <cell r="B345" t="str">
            <v>MPS</v>
          </cell>
          <cell r="C345" t="str">
            <v>UnMarked White Sp Year</v>
          </cell>
          <cell r="D345" t="str">
            <v>U-WhtSpYr</v>
          </cell>
          <cell r="E345">
            <v>65</v>
          </cell>
          <cell r="F345">
            <v>55</v>
          </cell>
          <cell r="G345">
            <v>54</v>
          </cell>
          <cell r="H345" t="str">
            <v>ETRS; includes FW net (FW spt assumed 0)</v>
          </cell>
          <cell r="I345">
            <v>1989</v>
          </cell>
          <cell r="J345" t="str">
            <v>UM</v>
          </cell>
          <cell r="L345">
            <v>4</v>
          </cell>
          <cell r="M345">
            <v>0</v>
          </cell>
        </row>
        <row r="346">
          <cell r="A346" t="str">
            <v>1989-65-5-</v>
          </cell>
          <cell r="B346" t="str">
            <v>MPS</v>
          </cell>
          <cell r="C346" t="str">
            <v>UnMarked White Sp Year</v>
          </cell>
          <cell r="D346" t="str">
            <v>U-WhtSpYr</v>
          </cell>
          <cell r="E346">
            <v>65</v>
          </cell>
          <cell r="F346">
            <v>55</v>
          </cell>
          <cell r="G346">
            <v>54</v>
          </cell>
          <cell r="H346" t="str">
            <v>ETRS; includes FW net (FW spt assumed 0)</v>
          </cell>
          <cell r="I346">
            <v>1989</v>
          </cell>
          <cell r="J346" t="str">
            <v>UM</v>
          </cell>
          <cell r="L346">
            <v>5</v>
          </cell>
          <cell r="M346">
            <v>0</v>
          </cell>
        </row>
        <row r="347">
          <cell r="A347" t="str">
            <v>1989-66-3-</v>
          </cell>
          <cell r="B347" t="str">
            <v>MPS</v>
          </cell>
          <cell r="C347" t="str">
            <v>Marked White Sp Year</v>
          </cell>
          <cell r="D347" t="str">
            <v>M-WhtSpYr</v>
          </cell>
          <cell r="E347">
            <v>66</v>
          </cell>
          <cell r="F347">
            <v>56</v>
          </cell>
          <cell r="G347">
            <v>54</v>
          </cell>
          <cell r="H347" t="str">
            <v>ETRS; includes FW net (FW spt assumed 0)</v>
          </cell>
          <cell r="I347">
            <v>1989</v>
          </cell>
          <cell r="J347" t="str">
            <v>M</v>
          </cell>
          <cell r="L347">
            <v>3</v>
          </cell>
          <cell r="M347">
            <v>0</v>
          </cell>
        </row>
        <row r="348">
          <cell r="A348" t="str">
            <v>1989-66-4-</v>
          </cell>
          <cell r="B348" t="str">
            <v>MPS</v>
          </cell>
          <cell r="C348" t="str">
            <v>Marked White Sp Year</v>
          </cell>
          <cell r="D348" t="str">
            <v>M-WhtSpYr</v>
          </cell>
          <cell r="E348">
            <v>66</v>
          </cell>
          <cell r="F348">
            <v>56</v>
          </cell>
          <cell r="G348">
            <v>54</v>
          </cell>
          <cell r="H348" t="str">
            <v>ETRS; includes FW net (FW spt assumed 0)</v>
          </cell>
          <cell r="I348">
            <v>1989</v>
          </cell>
          <cell r="J348" t="str">
            <v>M</v>
          </cell>
          <cell r="L348">
            <v>4</v>
          </cell>
          <cell r="M348">
            <v>0</v>
          </cell>
        </row>
        <row r="349">
          <cell r="A349" t="str">
            <v>1989-66-5-</v>
          </cell>
          <cell r="B349" t="str">
            <v>MPS</v>
          </cell>
          <cell r="C349" t="str">
            <v>Marked White Sp Year</v>
          </cell>
          <cell r="D349" t="str">
            <v>M-WhtSpYr</v>
          </cell>
          <cell r="E349">
            <v>66</v>
          </cell>
          <cell r="F349">
            <v>56</v>
          </cell>
          <cell r="G349">
            <v>54</v>
          </cell>
          <cell r="H349" t="str">
            <v>ETRS; includes FW net (FW spt assumed 0)</v>
          </cell>
          <cell r="I349">
            <v>1989</v>
          </cell>
          <cell r="J349" t="str">
            <v>M</v>
          </cell>
          <cell r="L349">
            <v>5</v>
          </cell>
          <cell r="M349">
            <v>0</v>
          </cell>
        </row>
        <row r="350">
          <cell r="A350" t="str">
            <v>1989-75-3-</v>
          </cell>
          <cell r="B350" t="str">
            <v>JDF</v>
          </cell>
          <cell r="C350" t="str">
            <v>UnMarked Hoko River</v>
          </cell>
          <cell r="D350" t="str">
            <v>U-Hoko Rv</v>
          </cell>
          <cell r="E350">
            <v>75</v>
          </cell>
          <cell r="F350">
            <v>58</v>
          </cell>
          <cell r="G350">
            <v>57</v>
          </cell>
          <cell r="H350" t="str">
            <v>ETRS; esc only, no FW fishery</v>
          </cell>
          <cell r="I350">
            <v>1989</v>
          </cell>
          <cell r="J350" t="str">
            <v>UM</v>
          </cell>
          <cell r="L350">
            <v>3</v>
          </cell>
          <cell r="M350">
            <v>53.735997610609232</v>
          </cell>
        </row>
        <row r="351">
          <cell r="A351" t="str">
            <v>1989-75-4-</v>
          </cell>
          <cell r="B351" t="str">
            <v>JDF</v>
          </cell>
          <cell r="C351" t="str">
            <v>UnMarked Hoko River</v>
          </cell>
          <cell r="D351" t="str">
            <v>U-Hoko Rv</v>
          </cell>
          <cell r="E351">
            <v>75</v>
          </cell>
          <cell r="F351">
            <v>58</v>
          </cell>
          <cell r="G351">
            <v>57</v>
          </cell>
          <cell r="H351" t="str">
            <v>ETRS; esc only, no FW fishery</v>
          </cell>
          <cell r="I351">
            <v>1989</v>
          </cell>
          <cell r="J351" t="str">
            <v>UM</v>
          </cell>
          <cell r="L351">
            <v>4</v>
          </cell>
          <cell r="M351">
            <v>91.939250437300899</v>
          </cell>
        </row>
        <row r="352">
          <cell r="A352" t="str">
            <v>1989-75-5-</v>
          </cell>
          <cell r="B352" t="str">
            <v>JDF</v>
          </cell>
          <cell r="C352" t="str">
            <v>UnMarked Hoko River</v>
          </cell>
          <cell r="D352" t="str">
            <v>U-Hoko Rv</v>
          </cell>
          <cell r="E352">
            <v>75</v>
          </cell>
          <cell r="F352">
            <v>58</v>
          </cell>
          <cell r="G352">
            <v>57</v>
          </cell>
          <cell r="H352" t="str">
            <v>ETRS; esc only, no FW fishery</v>
          </cell>
          <cell r="I352">
            <v>1989</v>
          </cell>
          <cell r="J352" t="str">
            <v>UM</v>
          </cell>
          <cell r="L352">
            <v>5</v>
          </cell>
          <cell r="M352">
            <v>596.97800000000007</v>
          </cell>
        </row>
        <row r="353">
          <cell r="A353" t="str">
            <v>1989-76-3-</v>
          </cell>
          <cell r="B353" t="str">
            <v>JDF</v>
          </cell>
          <cell r="C353" t="str">
            <v>Marked Hoko River</v>
          </cell>
          <cell r="D353" t="str">
            <v>M-Hoko Rv</v>
          </cell>
          <cell r="E353">
            <v>76</v>
          </cell>
          <cell r="F353">
            <v>59</v>
          </cell>
          <cell r="G353">
            <v>57</v>
          </cell>
          <cell r="H353" t="str">
            <v>ETRS; esc only, no FW fishery</v>
          </cell>
          <cell r="I353">
            <v>1989</v>
          </cell>
          <cell r="J353" t="str">
            <v>M</v>
          </cell>
          <cell r="L353">
            <v>3</v>
          </cell>
          <cell r="M353">
            <v>63.302002389390779</v>
          </cell>
        </row>
        <row r="354">
          <cell r="A354" t="str">
            <v>1989-76-4-</v>
          </cell>
          <cell r="B354" t="str">
            <v>JDF</v>
          </cell>
          <cell r="C354" t="str">
            <v>Marked Hoko River</v>
          </cell>
          <cell r="D354" t="str">
            <v>M-Hoko Rv</v>
          </cell>
          <cell r="E354">
            <v>76</v>
          </cell>
          <cell r="F354">
            <v>59</v>
          </cell>
          <cell r="G354">
            <v>57</v>
          </cell>
          <cell r="H354" t="str">
            <v>ETRS; esc only, no FW fishery</v>
          </cell>
          <cell r="I354">
            <v>1989</v>
          </cell>
          <cell r="J354" t="str">
            <v>M</v>
          </cell>
          <cell r="L354">
            <v>4</v>
          </cell>
          <cell r="M354">
            <v>36.044749562699103</v>
          </cell>
        </row>
        <row r="355">
          <cell r="A355" t="str">
            <v>1989-76-5-</v>
          </cell>
          <cell r="B355" t="str">
            <v>JDF</v>
          </cell>
          <cell r="C355" t="str">
            <v>Marked Hoko River</v>
          </cell>
          <cell r="D355" t="str">
            <v>M-Hoko Rv</v>
          </cell>
          <cell r="E355">
            <v>76</v>
          </cell>
          <cell r="F355">
            <v>59</v>
          </cell>
          <cell r="G355">
            <v>57</v>
          </cell>
          <cell r="H355" t="str">
            <v>ETRS; esc only, no FW fishery</v>
          </cell>
          <cell r="I355">
            <v>1989</v>
          </cell>
          <cell r="J355" t="str">
            <v>M</v>
          </cell>
          <cell r="L355">
            <v>5</v>
          </cell>
          <cell r="M355">
            <v>0</v>
          </cell>
        </row>
        <row r="356">
          <cell r="A356" t="str">
            <v>1989-37-3-</v>
          </cell>
          <cell r="B356" t="str">
            <v>ColR</v>
          </cell>
          <cell r="C356" t="str">
            <v>UnMarked CR Oregon Hatchery Tule</v>
          </cell>
          <cell r="D356" t="str">
            <v>U-OR Tule</v>
          </cell>
          <cell r="E356">
            <v>37</v>
          </cell>
          <cell r="F356">
            <v>61</v>
          </cell>
          <cell r="G356">
            <v>60</v>
          </cell>
          <cell r="I356">
            <v>1989</v>
          </cell>
          <cell r="J356" t="str">
            <v>UM</v>
          </cell>
          <cell r="L356">
            <v>3</v>
          </cell>
          <cell r="M356">
            <v>10626.13175</v>
          </cell>
        </row>
        <row r="357">
          <cell r="A357" t="str">
            <v>1989-37-4-</v>
          </cell>
          <cell r="B357" t="str">
            <v>ColR</v>
          </cell>
          <cell r="C357" t="str">
            <v>UnMarked CR Oregon Hatchery Tule</v>
          </cell>
          <cell r="D357" t="str">
            <v>U-OR Tule</v>
          </cell>
          <cell r="E357">
            <v>37</v>
          </cell>
          <cell r="F357">
            <v>61</v>
          </cell>
          <cell r="G357">
            <v>60</v>
          </cell>
          <cell r="I357">
            <v>1989</v>
          </cell>
          <cell r="J357" t="str">
            <v>UM</v>
          </cell>
          <cell r="L357">
            <v>4</v>
          </cell>
          <cell r="M357">
            <v>15607.66375</v>
          </cell>
        </row>
        <row r="358">
          <cell r="A358" t="str">
            <v>1989-37-5-</v>
          </cell>
          <cell r="B358" t="str">
            <v>ColR</v>
          </cell>
          <cell r="C358" t="str">
            <v>UnMarked CR Oregon Hatchery Tule</v>
          </cell>
          <cell r="D358" t="str">
            <v>U-OR Tule</v>
          </cell>
          <cell r="E358">
            <v>37</v>
          </cell>
          <cell r="F358">
            <v>61</v>
          </cell>
          <cell r="G358">
            <v>60</v>
          </cell>
          <cell r="I358">
            <v>1989</v>
          </cell>
          <cell r="J358" t="str">
            <v>UM</v>
          </cell>
          <cell r="L358">
            <v>5</v>
          </cell>
          <cell r="M358">
            <v>1772.0687499999999</v>
          </cell>
        </row>
        <row r="359">
          <cell r="A359" t="str">
            <v>1989-38-3-</v>
          </cell>
          <cell r="B359" t="str">
            <v>ColR</v>
          </cell>
          <cell r="C359" t="str">
            <v>Marked CR Oregon Hatchery Tule</v>
          </cell>
          <cell r="D359" t="str">
            <v>M-OR Tule</v>
          </cell>
          <cell r="E359">
            <v>38</v>
          </cell>
          <cell r="F359">
            <v>62</v>
          </cell>
          <cell r="G359">
            <v>60</v>
          </cell>
          <cell r="I359">
            <v>1989</v>
          </cell>
          <cell r="J359" t="str">
            <v>M</v>
          </cell>
          <cell r="L359">
            <v>3</v>
          </cell>
          <cell r="M359">
            <v>328.64325000000099</v>
          </cell>
        </row>
        <row r="360">
          <cell r="A360" t="str">
            <v>1989-38-4-</v>
          </cell>
          <cell r="B360" t="str">
            <v>ColR</v>
          </cell>
          <cell r="C360" t="str">
            <v>Marked CR Oregon Hatchery Tule</v>
          </cell>
          <cell r="D360" t="str">
            <v>M-OR Tule</v>
          </cell>
          <cell r="E360">
            <v>38</v>
          </cell>
          <cell r="F360">
            <v>62</v>
          </cell>
          <cell r="G360">
            <v>60</v>
          </cell>
          <cell r="I360">
            <v>1989</v>
          </cell>
          <cell r="J360" t="str">
            <v>M</v>
          </cell>
          <cell r="L360">
            <v>4</v>
          </cell>
          <cell r="M360">
            <v>482.71125000000029</v>
          </cell>
        </row>
        <row r="361">
          <cell r="A361" t="str">
            <v>1989-38-5-</v>
          </cell>
          <cell r="B361" t="str">
            <v>ColR</v>
          </cell>
          <cell r="C361" t="str">
            <v>Marked CR Oregon Hatchery Tule</v>
          </cell>
          <cell r="D361" t="str">
            <v>M-OR Tule</v>
          </cell>
          <cell r="E361">
            <v>38</v>
          </cell>
          <cell r="F361">
            <v>62</v>
          </cell>
          <cell r="G361">
            <v>60</v>
          </cell>
          <cell r="I361">
            <v>1989</v>
          </cell>
          <cell r="J361" t="str">
            <v>M</v>
          </cell>
          <cell r="L361">
            <v>5</v>
          </cell>
          <cell r="M361">
            <v>54.806250000000091</v>
          </cell>
        </row>
        <row r="362">
          <cell r="A362" t="str">
            <v>1989-39-3-</v>
          </cell>
          <cell r="B362" t="str">
            <v>ColR</v>
          </cell>
          <cell r="C362" t="str">
            <v>UnMarked CR Washington Hatchery Tule</v>
          </cell>
          <cell r="D362" t="str">
            <v>U-WA Tule</v>
          </cell>
          <cell r="E362">
            <v>39</v>
          </cell>
          <cell r="F362">
            <v>64</v>
          </cell>
          <cell r="G362">
            <v>63</v>
          </cell>
          <cell r="I362">
            <v>1989</v>
          </cell>
          <cell r="J362" t="str">
            <v>UM</v>
          </cell>
          <cell r="L362">
            <v>3</v>
          </cell>
          <cell r="M362">
            <v>12225.9285</v>
          </cell>
        </row>
        <row r="363">
          <cell r="A363" t="str">
            <v>1989-39-4-</v>
          </cell>
          <cell r="B363" t="str">
            <v>ColR</v>
          </cell>
          <cell r="C363" t="str">
            <v>UnMarked CR Washington Hatchery Tule</v>
          </cell>
          <cell r="D363" t="str">
            <v>U-WA Tule</v>
          </cell>
          <cell r="E363">
            <v>39</v>
          </cell>
          <cell r="F363">
            <v>64</v>
          </cell>
          <cell r="G363">
            <v>63</v>
          </cell>
          <cell r="I363">
            <v>1989</v>
          </cell>
          <cell r="J363" t="str">
            <v>UM</v>
          </cell>
          <cell r="L363">
            <v>4</v>
          </cell>
          <cell r="M363">
            <v>35772.460249999996</v>
          </cell>
        </row>
        <row r="364">
          <cell r="A364" t="str">
            <v>1989-39-5-</v>
          </cell>
          <cell r="B364" t="str">
            <v>ColR</v>
          </cell>
          <cell r="C364" t="str">
            <v>UnMarked CR Washington Hatchery Tule</v>
          </cell>
          <cell r="D364" t="str">
            <v>U-WA Tule</v>
          </cell>
          <cell r="E364">
            <v>39</v>
          </cell>
          <cell r="F364">
            <v>64</v>
          </cell>
          <cell r="G364">
            <v>63</v>
          </cell>
          <cell r="I364">
            <v>1989</v>
          </cell>
          <cell r="J364" t="str">
            <v>UM</v>
          </cell>
          <cell r="L364">
            <v>5</v>
          </cell>
          <cell r="M364">
            <v>41281.575250000002</v>
          </cell>
        </row>
        <row r="365">
          <cell r="A365" t="str">
            <v>1989-40-3-</v>
          </cell>
          <cell r="B365" t="str">
            <v>ColR</v>
          </cell>
          <cell r="C365" t="str">
            <v>Marked CR Washington Hatchery Tule</v>
          </cell>
          <cell r="D365" t="str">
            <v>M-WA Tule</v>
          </cell>
          <cell r="E365">
            <v>40</v>
          </cell>
          <cell r="F365">
            <v>65</v>
          </cell>
          <cell r="G365">
            <v>63</v>
          </cell>
          <cell r="I365">
            <v>1989</v>
          </cell>
          <cell r="J365" t="str">
            <v>M</v>
          </cell>
          <cell r="L365">
            <v>3</v>
          </cell>
          <cell r="M365">
            <v>378.12150000000111</v>
          </cell>
        </row>
        <row r="366">
          <cell r="A366" t="str">
            <v>1989-40-4-</v>
          </cell>
          <cell r="B366" t="str">
            <v>ColR</v>
          </cell>
          <cell r="C366" t="str">
            <v>Marked CR Washington Hatchery Tule</v>
          </cell>
          <cell r="D366" t="str">
            <v>M-WA Tule</v>
          </cell>
          <cell r="E366">
            <v>40</v>
          </cell>
          <cell r="F366">
            <v>65</v>
          </cell>
          <cell r="G366">
            <v>63</v>
          </cell>
          <cell r="I366">
            <v>1989</v>
          </cell>
          <cell r="J366" t="str">
            <v>M</v>
          </cell>
          <cell r="L366">
            <v>4</v>
          </cell>
          <cell r="M366">
            <v>1106.3647500000011</v>
          </cell>
        </row>
        <row r="367">
          <cell r="A367" t="str">
            <v>1989-40-5-</v>
          </cell>
          <cell r="B367" t="str">
            <v>ColR</v>
          </cell>
          <cell r="C367" t="str">
            <v>Marked CR Washington Hatchery Tule</v>
          </cell>
          <cell r="D367" t="str">
            <v>M-WA Tule</v>
          </cell>
          <cell r="E367">
            <v>40</v>
          </cell>
          <cell r="F367">
            <v>65</v>
          </cell>
          <cell r="G367">
            <v>63</v>
          </cell>
          <cell r="I367">
            <v>1989</v>
          </cell>
          <cell r="J367" t="str">
            <v>M</v>
          </cell>
          <cell r="L367">
            <v>5</v>
          </cell>
          <cell r="M367">
            <v>1276.7497500000029</v>
          </cell>
        </row>
        <row r="368">
          <cell r="A368" t="str">
            <v>1989-41-3-</v>
          </cell>
          <cell r="B368" t="str">
            <v>ColR</v>
          </cell>
          <cell r="C368" t="str">
            <v>UnMarked Lower Columbia River Wild</v>
          </cell>
          <cell r="D368" t="str">
            <v>U-LCRWild</v>
          </cell>
          <cell r="E368">
            <v>41</v>
          </cell>
          <cell r="F368">
            <v>67</v>
          </cell>
          <cell r="G368">
            <v>66</v>
          </cell>
          <cell r="I368">
            <v>1989</v>
          </cell>
          <cell r="J368" t="str">
            <v>UM</v>
          </cell>
          <cell r="L368">
            <v>3</v>
          </cell>
          <cell r="M368">
            <v>4444.6679999999997</v>
          </cell>
        </row>
        <row r="369">
          <cell r="A369" t="str">
            <v>1989-41-4-</v>
          </cell>
          <cell r="B369" t="str">
            <v>ColR</v>
          </cell>
          <cell r="C369" t="str">
            <v>UnMarked Lower Columbia River Wild</v>
          </cell>
          <cell r="D369" t="str">
            <v>U-LCRWild</v>
          </cell>
          <cell r="E369">
            <v>41</v>
          </cell>
          <cell r="F369">
            <v>67</v>
          </cell>
          <cell r="G369">
            <v>66</v>
          </cell>
          <cell r="I369">
            <v>1989</v>
          </cell>
          <cell r="J369" t="str">
            <v>UM</v>
          </cell>
          <cell r="L369">
            <v>4</v>
          </cell>
          <cell r="M369">
            <v>12297.312</v>
          </cell>
        </row>
        <row r="370">
          <cell r="A370" t="str">
            <v>1989-41-5-</v>
          </cell>
          <cell r="B370" t="str">
            <v>ColR</v>
          </cell>
          <cell r="C370" t="str">
            <v>UnMarked Lower Columbia River Wild</v>
          </cell>
          <cell r="D370" t="str">
            <v>U-LCRWild</v>
          </cell>
          <cell r="E370">
            <v>41</v>
          </cell>
          <cell r="F370">
            <v>67</v>
          </cell>
          <cell r="G370">
            <v>66</v>
          </cell>
          <cell r="I370">
            <v>1989</v>
          </cell>
          <cell r="J370" t="str">
            <v>UM</v>
          </cell>
          <cell r="L370">
            <v>5</v>
          </cell>
          <cell r="M370">
            <v>21623.567999999999</v>
          </cell>
        </row>
        <row r="371">
          <cell r="A371" t="str">
            <v>1989-42-3-</v>
          </cell>
          <cell r="B371" t="str">
            <v>ColR</v>
          </cell>
          <cell r="C371" t="str">
            <v>Marked Lower Columbia River Wild</v>
          </cell>
          <cell r="D371" t="str">
            <v>M-LCRWild</v>
          </cell>
          <cell r="E371">
            <v>42</v>
          </cell>
          <cell r="F371">
            <v>68</v>
          </cell>
          <cell r="G371">
            <v>66</v>
          </cell>
          <cell r="I371">
            <v>1989</v>
          </cell>
          <cell r="J371" t="str">
            <v>M</v>
          </cell>
          <cell r="L371">
            <v>3</v>
          </cell>
          <cell r="M371">
            <v>31.332000000000338</v>
          </cell>
        </row>
        <row r="372">
          <cell r="A372" t="str">
            <v>1989-42-4-</v>
          </cell>
          <cell r="B372" t="str">
            <v>ColR</v>
          </cell>
          <cell r="C372" t="str">
            <v>Marked Lower Columbia River Wild</v>
          </cell>
          <cell r="D372" t="str">
            <v>M-LCRWild</v>
          </cell>
          <cell r="E372">
            <v>42</v>
          </cell>
          <cell r="F372">
            <v>68</v>
          </cell>
          <cell r="G372">
            <v>66</v>
          </cell>
          <cell r="I372">
            <v>1989</v>
          </cell>
          <cell r="J372" t="str">
            <v>M</v>
          </cell>
          <cell r="L372">
            <v>4</v>
          </cell>
          <cell r="M372">
            <v>86.688000000000102</v>
          </cell>
        </row>
        <row r="373">
          <cell r="A373" t="str">
            <v>1989-42-5-</v>
          </cell>
          <cell r="B373" t="str">
            <v>ColR</v>
          </cell>
          <cell r="C373" t="str">
            <v>Marked Lower Columbia River Wild</v>
          </cell>
          <cell r="D373" t="str">
            <v>M-LCRWild</v>
          </cell>
          <cell r="E373">
            <v>42</v>
          </cell>
          <cell r="F373">
            <v>68</v>
          </cell>
          <cell r="G373">
            <v>66</v>
          </cell>
          <cell r="I373">
            <v>1989</v>
          </cell>
          <cell r="J373" t="str">
            <v>M</v>
          </cell>
          <cell r="L373">
            <v>5</v>
          </cell>
          <cell r="M373">
            <v>152.4320000000007</v>
          </cell>
        </row>
        <row r="374">
          <cell r="A374" t="str">
            <v>1989-43-3-</v>
          </cell>
          <cell r="B374" t="str">
            <v>ColR</v>
          </cell>
          <cell r="C374" t="str">
            <v>UnMarked CR Bonneville Pool Hatchery</v>
          </cell>
          <cell r="D374" t="str">
            <v>U-BPHTule</v>
          </cell>
          <cell r="E374">
            <v>43</v>
          </cell>
          <cell r="F374">
            <v>70</v>
          </cell>
          <cell r="G374">
            <v>69</v>
          </cell>
          <cell r="I374">
            <v>1989</v>
          </cell>
          <cell r="J374" t="str">
            <v>UM</v>
          </cell>
          <cell r="L374">
            <v>3</v>
          </cell>
          <cell r="M374">
            <v>14688.71</v>
          </cell>
        </row>
        <row r="375">
          <cell r="A375" t="str">
            <v>1989-43-4-</v>
          </cell>
          <cell r="B375" t="str">
            <v>ColR</v>
          </cell>
          <cell r="C375" t="str">
            <v>UnMarked CR Bonneville Pool Hatchery</v>
          </cell>
          <cell r="D375" t="str">
            <v>U-BPHTule</v>
          </cell>
          <cell r="E375">
            <v>43</v>
          </cell>
          <cell r="F375">
            <v>70</v>
          </cell>
          <cell r="G375">
            <v>69</v>
          </cell>
          <cell r="I375">
            <v>1989</v>
          </cell>
          <cell r="J375" t="str">
            <v>UM</v>
          </cell>
          <cell r="L375">
            <v>4</v>
          </cell>
          <cell r="M375">
            <v>10805.8</v>
          </cell>
        </row>
        <row r="376">
          <cell r="A376" t="str">
            <v>1989-43-5-</v>
          </cell>
          <cell r="B376" t="str">
            <v>ColR</v>
          </cell>
          <cell r="C376" t="str">
            <v>UnMarked CR Bonneville Pool Hatchery</v>
          </cell>
          <cell r="D376" t="str">
            <v>U-BPHTule</v>
          </cell>
          <cell r="E376">
            <v>43</v>
          </cell>
          <cell r="F376">
            <v>70</v>
          </cell>
          <cell r="G376">
            <v>69</v>
          </cell>
          <cell r="I376">
            <v>1989</v>
          </cell>
          <cell r="J376" t="str">
            <v>UM</v>
          </cell>
          <cell r="L376">
            <v>5</v>
          </cell>
          <cell r="M376">
            <v>542.23</v>
          </cell>
        </row>
        <row r="377">
          <cell r="A377" t="str">
            <v>1989-44-3-</v>
          </cell>
          <cell r="B377" t="str">
            <v>ColR</v>
          </cell>
          <cell r="C377" t="str">
            <v>Marked CR Bonneville Pool Hatchery</v>
          </cell>
          <cell r="D377" t="str">
            <v>M-BPHTule</v>
          </cell>
          <cell r="E377">
            <v>44</v>
          </cell>
          <cell r="F377">
            <v>71</v>
          </cell>
          <cell r="G377">
            <v>69</v>
          </cell>
          <cell r="I377">
            <v>1989</v>
          </cell>
          <cell r="J377" t="str">
            <v>M</v>
          </cell>
          <cell r="L377">
            <v>3</v>
          </cell>
          <cell r="M377">
            <v>454.29000000000087</v>
          </cell>
        </row>
        <row r="378">
          <cell r="A378" t="str">
            <v>1989-44-4-</v>
          </cell>
          <cell r="B378" t="str">
            <v>ColR</v>
          </cell>
          <cell r="C378" t="str">
            <v>Marked CR Bonneville Pool Hatchery</v>
          </cell>
          <cell r="D378" t="str">
            <v>M-BPHTule</v>
          </cell>
          <cell r="E378">
            <v>44</v>
          </cell>
          <cell r="F378">
            <v>71</v>
          </cell>
          <cell r="G378">
            <v>69</v>
          </cell>
          <cell r="I378">
            <v>1989</v>
          </cell>
          <cell r="J378" t="str">
            <v>M</v>
          </cell>
          <cell r="L378">
            <v>4</v>
          </cell>
          <cell r="M378">
            <v>334.20000000000073</v>
          </cell>
        </row>
        <row r="379">
          <cell r="A379" t="str">
            <v>1989-44-5-</v>
          </cell>
          <cell r="B379" t="str">
            <v>ColR</v>
          </cell>
          <cell r="C379" t="str">
            <v>Marked CR Bonneville Pool Hatchery</v>
          </cell>
          <cell r="D379" t="str">
            <v>M-BPHTule</v>
          </cell>
          <cell r="E379">
            <v>44</v>
          </cell>
          <cell r="F379">
            <v>71</v>
          </cell>
          <cell r="G379">
            <v>69</v>
          </cell>
          <cell r="I379">
            <v>1989</v>
          </cell>
          <cell r="J379" t="str">
            <v>M</v>
          </cell>
          <cell r="L379">
            <v>5</v>
          </cell>
          <cell r="M379">
            <v>16.769999999999978</v>
          </cell>
        </row>
        <row r="380">
          <cell r="A380" t="str">
            <v>1989-45-3-</v>
          </cell>
          <cell r="B380" t="str">
            <v>ColR</v>
          </cell>
          <cell r="C380" t="str">
            <v>UnMarked Columbia R Upriver Summer</v>
          </cell>
          <cell r="D380" t="str">
            <v>U-UpCR Su</v>
          </cell>
          <cell r="E380">
            <v>45</v>
          </cell>
          <cell r="F380">
            <v>73</v>
          </cell>
          <cell r="G380">
            <v>72</v>
          </cell>
          <cell r="I380">
            <v>1989</v>
          </cell>
          <cell r="J380" t="str">
            <v>UM</v>
          </cell>
          <cell r="L380">
            <v>3</v>
          </cell>
          <cell r="M380">
            <v>2259.0630749095189</v>
          </cell>
        </row>
        <row r="381">
          <cell r="A381" t="str">
            <v>1989-45-4-</v>
          </cell>
          <cell r="B381" t="str">
            <v>ColR</v>
          </cell>
          <cell r="C381" t="str">
            <v>UnMarked Columbia R Upriver Summer</v>
          </cell>
          <cell r="D381" t="str">
            <v>U-UpCR Su</v>
          </cell>
          <cell r="E381">
            <v>45</v>
          </cell>
          <cell r="F381">
            <v>73</v>
          </cell>
          <cell r="G381">
            <v>72</v>
          </cell>
          <cell r="I381">
            <v>1989</v>
          </cell>
          <cell r="J381" t="str">
            <v>UM</v>
          </cell>
          <cell r="L381">
            <v>4</v>
          </cell>
          <cell r="M381">
            <v>9230.6580458745157</v>
          </cell>
        </row>
        <row r="382">
          <cell r="A382" t="str">
            <v>1989-45-5-</v>
          </cell>
          <cell r="B382" t="str">
            <v>ColR</v>
          </cell>
          <cell r="C382" t="str">
            <v>UnMarked Columbia R Upriver Summer</v>
          </cell>
          <cell r="D382" t="str">
            <v>U-UpCR Su</v>
          </cell>
          <cell r="E382">
            <v>45</v>
          </cell>
          <cell r="F382">
            <v>73</v>
          </cell>
          <cell r="G382">
            <v>72</v>
          </cell>
          <cell r="I382">
            <v>1989</v>
          </cell>
          <cell r="J382" t="str">
            <v>UM</v>
          </cell>
          <cell r="L382">
            <v>5</v>
          </cell>
          <cell r="M382">
            <v>10045.248879215969</v>
          </cell>
        </row>
        <row r="383">
          <cell r="A383" t="str">
            <v>1989-46-3-</v>
          </cell>
          <cell r="B383" t="str">
            <v>ColR</v>
          </cell>
          <cell r="C383" t="str">
            <v>Marked Columbia R Upriver Summer</v>
          </cell>
          <cell r="D383" t="str">
            <v>M-UpCR Su</v>
          </cell>
          <cell r="E383">
            <v>46</v>
          </cell>
          <cell r="F383">
            <v>74</v>
          </cell>
          <cell r="G383">
            <v>72</v>
          </cell>
          <cell r="I383">
            <v>1989</v>
          </cell>
          <cell r="J383" t="str">
            <v>M</v>
          </cell>
          <cell r="L383">
            <v>3</v>
          </cell>
          <cell r="M383">
            <v>69.867930151840937</v>
          </cell>
        </row>
        <row r="384">
          <cell r="A384" t="str">
            <v>1989-46-4-</v>
          </cell>
          <cell r="B384" t="str">
            <v>ColR</v>
          </cell>
          <cell r="C384" t="str">
            <v>Marked Columbia R Upriver Summer</v>
          </cell>
          <cell r="D384" t="str">
            <v>M-UpCR Su</v>
          </cell>
          <cell r="E384">
            <v>46</v>
          </cell>
          <cell r="F384">
            <v>74</v>
          </cell>
          <cell r="G384">
            <v>72</v>
          </cell>
          <cell r="I384">
            <v>1989</v>
          </cell>
          <cell r="J384" t="str">
            <v>M</v>
          </cell>
          <cell r="L384">
            <v>4</v>
          </cell>
          <cell r="M384">
            <v>285.48426946003752</v>
          </cell>
        </row>
        <row r="385">
          <cell r="A385" t="str">
            <v>1989-46-5-</v>
          </cell>
          <cell r="B385" t="str">
            <v>ColR</v>
          </cell>
          <cell r="C385" t="str">
            <v>Marked Columbia R Upriver Summer</v>
          </cell>
          <cell r="D385" t="str">
            <v>M-UpCR Su</v>
          </cell>
          <cell r="E385">
            <v>46</v>
          </cell>
          <cell r="F385">
            <v>74</v>
          </cell>
          <cell r="G385">
            <v>72</v>
          </cell>
          <cell r="I385">
            <v>1989</v>
          </cell>
          <cell r="J385" t="str">
            <v>M</v>
          </cell>
          <cell r="L385">
            <v>5</v>
          </cell>
          <cell r="M385">
            <v>310.67780038812271</v>
          </cell>
        </row>
        <row r="386">
          <cell r="A386" t="str">
            <v>1989-47-3-</v>
          </cell>
          <cell r="B386" t="str">
            <v>ColR</v>
          </cell>
          <cell r="C386" t="str">
            <v>UnMarked Columbia R Upriver Bright</v>
          </cell>
          <cell r="D386" t="str">
            <v>U-UpCR Br</v>
          </cell>
          <cell r="E386">
            <v>47</v>
          </cell>
          <cell r="F386">
            <v>76</v>
          </cell>
          <cell r="G386">
            <v>75</v>
          </cell>
          <cell r="I386">
            <v>1989</v>
          </cell>
          <cell r="J386" t="str">
            <v>UM</v>
          </cell>
          <cell r="L386">
            <v>3</v>
          </cell>
          <cell r="M386">
            <v>38468.779170068141</v>
          </cell>
        </row>
        <row r="387">
          <cell r="A387" t="str">
            <v>1989-47-4-</v>
          </cell>
          <cell r="B387" t="str">
            <v>ColR</v>
          </cell>
          <cell r="C387" t="str">
            <v>UnMarked Columbia R Upriver Bright</v>
          </cell>
          <cell r="D387" t="str">
            <v>U-UpCR Br</v>
          </cell>
          <cell r="E387">
            <v>47</v>
          </cell>
          <cell r="F387">
            <v>76</v>
          </cell>
          <cell r="G387">
            <v>75</v>
          </cell>
          <cell r="I387">
            <v>1989</v>
          </cell>
          <cell r="J387" t="str">
            <v>UM</v>
          </cell>
          <cell r="L387">
            <v>4</v>
          </cell>
          <cell r="M387">
            <v>96870.756237616195</v>
          </cell>
        </row>
        <row r="388">
          <cell r="A388" t="str">
            <v>1989-47-5-</v>
          </cell>
          <cell r="B388" t="str">
            <v>ColR</v>
          </cell>
          <cell r="C388" t="str">
            <v>UnMarked Columbia R Upriver Bright</v>
          </cell>
          <cell r="D388" t="str">
            <v>U-UpCR Br</v>
          </cell>
          <cell r="E388">
            <v>47</v>
          </cell>
          <cell r="F388">
            <v>76</v>
          </cell>
          <cell r="G388">
            <v>75</v>
          </cell>
          <cell r="I388">
            <v>1989</v>
          </cell>
          <cell r="J388" t="str">
            <v>UM</v>
          </cell>
          <cell r="L388">
            <v>5</v>
          </cell>
          <cell r="M388">
            <v>211185.92626271321</v>
          </cell>
        </row>
        <row r="389">
          <cell r="A389" t="str">
            <v>1989-48-3-</v>
          </cell>
          <cell r="B389" t="str">
            <v>ColR</v>
          </cell>
          <cell r="C389" t="str">
            <v>Marked Columbia R Upriver Bright</v>
          </cell>
          <cell r="D389" t="str">
            <v>M-UpCR Br</v>
          </cell>
          <cell r="E389">
            <v>48</v>
          </cell>
          <cell r="F389">
            <v>77</v>
          </cell>
          <cell r="G389">
            <v>75</v>
          </cell>
          <cell r="I389">
            <v>1989</v>
          </cell>
          <cell r="J389" t="str">
            <v>M</v>
          </cell>
          <cell r="L389">
            <v>3</v>
          </cell>
          <cell r="M389">
            <v>388.57352697038732</v>
          </cell>
        </row>
        <row r="390">
          <cell r="A390" t="str">
            <v>1989-48-4-</v>
          </cell>
          <cell r="B390" t="str">
            <v>ColR</v>
          </cell>
          <cell r="C390" t="str">
            <v>Marked Columbia R Upriver Bright</v>
          </cell>
          <cell r="D390" t="str">
            <v>M-UpCR Br</v>
          </cell>
          <cell r="E390">
            <v>48</v>
          </cell>
          <cell r="F390">
            <v>77</v>
          </cell>
          <cell r="G390">
            <v>75</v>
          </cell>
          <cell r="I390">
            <v>1989</v>
          </cell>
          <cell r="J390" t="str">
            <v>M</v>
          </cell>
          <cell r="L390">
            <v>4</v>
          </cell>
          <cell r="M390">
            <v>978.49248724864447</v>
          </cell>
        </row>
        <row r="391">
          <cell r="A391" t="str">
            <v>1989-48-5-</v>
          </cell>
          <cell r="B391" t="str">
            <v>ColR</v>
          </cell>
          <cell r="C391" t="str">
            <v>Marked Columbia R Upriver Bright</v>
          </cell>
          <cell r="D391" t="str">
            <v>M-UpCR Br</v>
          </cell>
          <cell r="E391">
            <v>48</v>
          </cell>
          <cell r="F391">
            <v>77</v>
          </cell>
          <cell r="G391">
            <v>75</v>
          </cell>
          <cell r="I391">
            <v>1989</v>
          </cell>
          <cell r="J391" t="str">
            <v>M</v>
          </cell>
          <cell r="L391">
            <v>5</v>
          </cell>
          <cell r="M391">
            <v>2133.1911743708479</v>
          </cell>
        </row>
        <row r="392">
          <cell r="A392" t="str">
            <v>1989-49-3-</v>
          </cell>
          <cell r="B392" t="str">
            <v>ColR</v>
          </cell>
          <cell r="C392" t="str">
            <v>UnMarked Cowlitz River Spring</v>
          </cell>
          <cell r="D392" t="str">
            <v>U-Cowl Sp</v>
          </cell>
          <cell r="E392">
            <v>49</v>
          </cell>
          <cell r="F392">
            <v>79</v>
          </cell>
          <cell r="G392">
            <v>78</v>
          </cell>
          <cell r="I392">
            <v>1989</v>
          </cell>
          <cell r="J392" t="str">
            <v>UM</v>
          </cell>
          <cell r="L392">
            <v>3</v>
          </cell>
          <cell r="M392">
            <v>9662.17</v>
          </cell>
        </row>
        <row r="393">
          <cell r="A393" t="str">
            <v>1989-49-4-</v>
          </cell>
          <cell r="B393" t="str">
            <v>ColR</v>
          </cell>
          <cell r="C393" t="str">
            <v>UnMarked Cowlitz River Spring</v>
          </cell>
          <cell r="D393" t="str">
            <v>U-Cowl Sp</v>
          </cell>
          <cell r="E393">
            <v>49</v>
          </cell>
          <cell r="F393">
            <v>79</v>
          </cell>
          <cell r="G393">
            <v>78</v>
          </cell>
          <cell r="I393">
            <v>1989</v>
          </cell>
          <cell r="J393" t="str">
            <v>UM</v>
          </cell>
          <cell r="L393">
            <v>4</v>
          </cell>
          <cell r="M393">
            <v>11671.04</v>
          </cell>
        </row>
        <row r="394">
          <cell r="A394" t="str">
            <v>1989-49-5-</v>
          </cell>
          <cell r="B394" t="str">
            <v>ColR</v>
          </cell>
          <cell r="C394" t="str">
            <v>UnMarked Cowlitz River Spring</v>
          </cell>
          <cell r="D394" t="str">
            <v>U-Cowl Sp</v>
          </cell>
          <cell r="E394">
            <v>49</v>
          </cell>
          <cell r="F394">
            <v>79</v>
          </cell>
          <cell r="G394">
            <v>78</v>
          </cell>
          <cell r="I394">
            <v>1989</v>
          </cell>
          <cell r="J394" t="str">
            <v>UM</v>
          </cell>
          <cell r="L394">
            <v>5</v>
          </cell>
          <cell r="M394">
            <v>325.92</v>
          </cell>
        </row>
        <row r="395">
          <cell r="A395" t="str">
            <v>1989-50-3-</v>
          </cell>
          <cell r="B395" t="str">
            <v>ColR</v>
          </cell>
          <cell r="C395" t="str">
            <v>Marked Cowlitz River Spring</v>
          </cell>
          <cell r="D395" t="str">
            <v>M-Cowl Sp</v>
          </cell>
          <cell r="E395">
            <v>50</v>
          </cell>
          <cell r="F395">
            <v>80</v>
          </cell>
          <cell r="G395">
            <v>78</v>
          </cell>
          <cell r="I395">
            <v>1989</v>
          </cell>
          <cell r="J395" t="str">
            <v>M</v>
          </cell>
          <cell r="L395">
            <v>3</v>
          </cell>
          <cell r="M395">
            <v>298.82999999999993</v>
          </cell>
        </row>
        <row r="396">
          <cell r="A396" t="str">
            <v>1989-50-4-</v>
          </cell>
          <cell r="B396" t="str">
            <v>ColR</v>
          </cell>
          <cell r="C396" t="str">
            <v>Marked Cowlitz River Spring</v>
          </cell>
          <cell r="D396" t="str">
            <v>M-Cowl Sp</v>
          </cell>
          <cell r="E396">
            <v>50</v>
          </cell>
          <cell r="F396">
            <v>80</v>
          </cell>
          <cell r="G396">
            <v>78</v>
          </cell>
          <cell r="I396">
            <v>1989</v>
          </cell>
          <cell r="J396" t="str">
            <v>M</v>
          </cell>
          <cell r="L396">
            <v>4</v>
          </cell>
          <cell r="M396">
            <v>360.960000000001</v>
          </cell>
        </row>
        <row r="397">
          <cell r="A397" t="str">
            <v>1989-50-5-</v>
          </cell>
          <cell r="B397" t="str">
            <v>ColR</v>
          </cell>
          <cell r="C397" t="str">
            <v>Marked Cowlitz River Spring</v>
          </cell>
          <cell r="D397" t="str">
            <v>M-Cowl Sp</v>
          </cell>
          <cell r="E397">
            <v>50</v>
          </cell>
          <cell r="F397">
            <v>80</v>
          </cell>
          <cell r="G397">
            <v>78</v>
          </cell>
          <cell r="I397">
            <v>1989</v>
          </cell>
          <cell r="J397" t="str">
            <v>M</v>
          </cell>
          <cell r="L397">
            <v>5</v>
          </cell>
          <cell r="M397">
            <v>10.079999999999981</v>
          </cell>
        </row>
        <row r="398">
          <cell r="A398" t="str">
            <v>1989-51-3-</v>
          </cell>
          <cell r="B398" t="str">
            <v>ColR</v>
          </cell>
          <cell r="C398" t="str">
            <v>UnMarked Willamette River Spring</v>
          </cell>
          <cell r="D398" t="str">
            <v>U-Will Sp</v>
          </cell>
          <cell r="E398">
            <v>51</v>
          </cell>
          <cell r="F398">
            <v>82</v>
          </cell>
          <cell r="G398">
            <v>81</v>
          </cell>
          <cell r="I398">
            <v>1989</v>
          </cell>
          <cell r="J398" t="str">
            <v>UM</v>
          </cell>
          <cell r="L398">
            <v>3</v>
          </cell>
          <cell r="M398">
            <v>40902.959999999999</v>
          </cell>
        </row>
        <row r="399">
          <cell r="A399" t="str">
            <v>1989-51-4-</v>
          </cell>
          <cell r="B399" t="str">
            <v>ColR</v>
          </cell>
          <cell r="C399" t="str">
            <v>UnMarked Willamette River Spring</v>
          </cell>
          <cell r="D399" t="str">
            <v>U-Will Sp</v>
          </cell>
          <cell r="E399">
            <v>51</v>
          </cell>
          <cell r="F399">
            <v>82</v>
          </cell>
          <cell r="G399">
            <v>81</v>
          </cell>
          <cell r="I399">
            <v>1989</v>
          </cell>
          <cell r="J399" t="str">
            <v>UM</v>
          </cell>
          <cell r="L399">
            <v>4</v>
          </cell>
          <cell r="M399">
            <v>65332.41</v>
          </cell>
        </row>
        <row r="400">
          <cell r="A400" t="str">
            <v>1989-51-5-</v>
          </cell>
          <cell r="B400" t="str">
            <v>ColR</v>
          </cell>
          <cell r="C400" t="str">
            <v>UnMarked Willamette River Spring</v>
          </cell>
          <cell r="D400" t="str">
            <v>U-Will Sp</v>
          </cell>
          <cell r="E400">
            <v>51</v>
          </cell>
          <cell r="F400">
            <v>82</v>
          </cell>
          <cell r="G400">
            <v>81</v>
          </cell>
          <cell r="I400">
            <v>1989</v>
          </cell>
          <cell r="J400" t="str">
            <v>UM</v>
          </cell>
          <cell r="L400">
            <v>5</v>
          </cell>
          <cell r="M400">
            <v>1059.24</v>
          </cell>
        </row>
        <row r="401">
          <cell r="A401" t="str">
            <v>1989-52-3-</v>
          </cell>
          <cell r="B401" t="str">
            <v>ColR</v>
          </cell>
          <cell r="C401" t="str">
            <v>Marked Willamette River Spring</v>
          </cell>
          <cell r="D401" t="str">
            <v>M-Will Sp</v>
          </cell>
          <cell r="E401">
            <v>52</v>
          </cell>
          <cell r="F401">
            <v>83</v>
          </cell>
          <cell r="G401">
            <v>81</v>
          </cell>
          <cell r="I401">
            <v>1989</v>
          </cell>
          <cell r="J401" t="str">
            <v>M</v>
          </cell>
          <cell r="L401">
            <v>3</v>
          </cell>
          <cell r="M401">
            <v>1265.0400000000011</v>
          </cell>
        </row>
        <row r="402">
          <cell r="A402" t="str">
            <v>1989-52-4-</v>
          </cell>
          <cell r="B402" t="str">
            <v>ColR</v>
          </cell>
          <cell r="C402" t="str">
            <v>Marked Willamette River Spring</v>
          </cell>
          <cell r="D402" t="str">
            <v>M-Will Sp</v>
          </cell>
          <cell r="E402">
            <v>52</v>
          </cell>
          <cell r="F402">
            <v>83</v>
          </cell>
          <cell r="G402">
            <v>81</v>
          </cell>
          <cell r="I402">
            <v>1989</v>
          </cell>
          <cell r="J402" t="str">
            <v>M</v>
          </cell>
          <cell r="L402">
            <v>4</v>
          </cell>
          <cell r="M402">
            <v>2020.590000000004</v>
          </cell>
        </row>
        <row r="403">
          <cell r="A403" t="str">
            <v>1989-52-5-</v>
          </cell>
          <cell r="B403" t="str">
            <v>ColR</v>
          </cell>
          <cell r="C403" t="str">
            <v>Marked Willamette River Spring</v>
          </cell>
          <cell r="D403" t="str">
            <v>M-Will Sp</v>
          </cell>
          <cell r="E403">
            <v>52</v>
          </cell>
          <cell r="F403">
            <v>83</v>
          </cell>
          <cell r="G403">
            <v>81</v>
          </cell>
          <cell r="I403">
            <v>1989</v>
          </cell>
          <cell r="J403" t="str">
            <v>M</v>
          </cell>
          <cell r="L403">
            <v>5</v>
          </cell>
          <cell r="M403">
            <v>32.759999999999991</v>
          </cell>
        </row>
        <row r="404">
          <cell r="A404" t="str">
            <v>1989-53-3-</v>
          </cell>
          <cell r="B404" t="str">
            <v>ColR</v>
          </cell>
          <cell r="C404" t="str">
            <v>UnMarked Snake River Fall</v>
          </cell>
          <cell r="D404" t="str">
            <v>U-Snake F</v>
          </cell>
          <cell r="E404">
            <v>53</v>
          </cell>
          <cell r="F404">
            <v>85</v>
          </cell>
          <cell r="G404">
            <v>84</v>
          </cell>
          <cell r="I404">
            <v>1989</v>
          </cell>
          <cell r="J404" t="str">
            <v>UM</v>
          </cell>
          <cell r="L404">
            <v>3</v>
          </cell>
          <cell r="M404">
            <v>593.14740031799124</v>
          </cell>
        </row>
        <row r="405">
          <cell r="A405" t="str">
            <v>1989-53-4-</v>
          </cell>
          <cell r="B405" t="str">
            <v>ColR</v>
          </cell>
          <cell r="C405" t="str">
            <v>UnMarked Snake River Fall</v>
          </cell>
          <cell r="D405" t="str">
            <v>U-Snake F</v>
          </cell>
          <cell r="E405">
            <v>53</v>
          </cell>
          <cell r="F405">
            <v>85</v>
          </cell>
          <cell r="G405">
            <v>84</v>
          </cell>
          <cell r="I405">
            <v>1989</v>
          </cell>
          <cell r="J405" t="str">
            <v>UM</v>
          </cell>
          <cell r="L405">
            <v>4</v>
          </cell>
          <cell r="M405">
            <v>1070.2621829179329</v>
          </cell>
        </row>
        <row r="406">
          <cell r="A406" t="str">
            <v>1989-53-5-</v>
          </cell>
          <cell r="B406" t="str">
            <v>ColR</v>
          </cell>
          <cell r="C406" t="str">
            <v>UnMarked Snake River Fall</v>
          </cell>
          <cell r="D406" t="str">
            <v>U-Snake F</v>
          </cell>
          <cell r="E406">
            <v>53</v>
          </cell>
          <cell r="F406">
            <v>85</v>
          </cell>
          <cell r="G406">
            <v>84</v>
          </cell>
          <cell r="I406">
            <v>1989</v>
          </cell>
          <cell r="J406" t="str">
            <v>UM</v>
          </cell>
          <cell r="L406">
            <v>5</v>
          </cell>
          <cell r="M406">
            <v>1415.6229273417109</v>
          </cell>
        </row>
        <row r="407">
          <cell r="A407" t="str">
            <v>1989-54-3-</v>
          </cell>
          <cell r="B407" t="str">
            <v>ColR</v>
          </cell>
          <cell r="C407" t="str">
            <v>Marked Snake River Fall</v>
          </cell>
          <cell r="D407" t="str">
            <v>M-Snake F</v>
          </cell>
          <cell r="E407">
            <v>54</v>
          </cell>
          <cell r="F407">
            <v>86</v>
          </cell>
          <cell r="G407">
            <v>84</v>
          </cell>
          <cell r="I407">
            <v>1989</v>
          </cell>
          <cell r="J407" t="str">
            <v>M</v>
          </cell>
          <cell r="L407">
            <v>3</v>
          </cell>
          <cell r="M407">
            <v>720.49990264348037</v>
          </cell>
        </row>
        <row r="408">
          <cell r="A408" t="str">
            <v>1989-54-4-</v>
          </cell>
          <cell r="B408" t="str">
            <v>ColR</v>
          </cell>
          <cell r="C408" t="str">
            <v>Marked Snake River Fall</v>
          </cell>
          <cell r="D408" t="str">
            <v>M-Snake F</v>
          </cell>
          <cell r="E408">
            <v>54</v>
          </cell>
          <cell r="F408">
            <v>86</v>
          </cell>
          <cell r="G408">
            <v>84</v>
          </cell>
          <cell r="I408">
            <v>1989</v>
          </cell>
          <cell r="J408" t="str">
            <v>M</v>
          </cell>
          <cell r="L408">
            <v>4</v>
          </cell>
          <cell r="M408">
            <v>436.48909221723312</v>
          </cell>
        </row>
        <row r="409">
          <cell r="A409" t="str">
            <v>1989-54-5-</v>
          </cell>
          <cell r="B409" t="str">
            <v>ColR</v>
          </cell>
          <cell r="C409" t="str">
            <v>Marked Snake River Fall</v>
          </cell>
          <cell r="D409" t="str">
            <v>M-Snake F</v>
          </cell>
          <cell r="E409">
            <v>54</v>
          </cell>
          <cell r="F409">
            <v>86</v>
          </cell>
          <cell r="G409">
            <v>84</v>
          </cell>
          <cell r="I409">
            <v>1989</v>
          </cell>
          <cell r="J409" t="str">
            <v>M</v>
          </cell>
          <cell r="L409">
            <v>5</v>
          </cell>
          <cell r="M409">
            <v>159.2596355742341</v>
          </cell>
        </row>
        <row r="410">
          <cell r="A410" t="str">
            <v>1989-55-3-</v>
          </cell>
          <cell r="B410" t="str">
            <v>WA_NCoast_OR_CA</v>
          </cell>
          <cell r="C410" t="str">
            <v>UnMarked Oregon North Coast Fall</v>
          </cell>
          <cell r="D410" t="str">
            <v>U-OR No F</v>
          </cell>
          <cell r="E410">
            <v>55</v>
          </cell>
          <cell r="F410">
            <v>88</v>
          </cell>
          <cell r="G410">
            <v>87</v>
          </cell>
          <cell r="I410">
            <v>1989</v>
          </cell>
          <cell r="J410" t="str">
            <v>UM</v>
          </cell>
          <cell r="L410">
            <v>3</v>
          </cell>
          <cell r="M410">
            <v>15147.59591610496</v>
          </cell>
        </row>
        <row r="411">
          <cell r="A411" t="str">
            <v>1989-55-4-</v>
          </cell>
          <cell r="B411" t="str">
            <v>WA_NCoast_OR_CA</v>
          </cell>
          <cell r="C411" t="str">
            <v>UnMarked Oregon North Coast Fall</v>
          </cell>
          <cell r="D411" t="str">
            <v>U-OR No F</v>
          </cell>
          <cell r="E411">
            <v>55</v>
          </cell>
          <cell r="F411">
            <v>88</v>
          </cell>
          <cell r="G411">
            <v>87</v>
          </cell>
          <cell r="I411">
            <v>1989</v>
          </cell>
          <cell r="J411" t="str">
            <v>UM</v>
          </cell>
          <cell r="L411">
            <v>4</v>
          </cell>
          <cell r="M411">
            <v>31181.022363154902</v>
          </cell>
        </row>
        <row r="412">
          <cell r="A412" t="str">
            <v>1989-55-5-</v>
          </cell>
          <cell r="B412" t="str">
            <v>WA_NCoast_OR_CA</v>
          </cell>
          <cell r="C412" t="str">
            <v>UnMarked Oregon North Coast Fall</v>
          </cell>
          <cell r="D412" t="str">
            <v>U-OR No F</v>
          </cell>
          <cell r="E412">
            <v>55</v>
          </cell>
          <cell r="F412">
            <v>88</v>
          </cell>
          <cell r="G412">
            <v>87</v>
          </cell>
          <cell r="I412">
            <v>1989</v>
          </cell>
          <cell r="J412" t="str">
            <v>UM</v>
          </cell>
          <cell r="L412">
            <v>5</v>
          </cell>
          <cell r="M412">
            <v>83490.72730978785</v>
          </cell>
        </row>
        <row r="413">
          <cell r="A413" t="str">
            <v>1989-56-3-</v>
          </cell>
          <cell r="B413" t="str">
            <v>WA_NCoast_OR_CA</v>
          </cell>
          <cell r="C413" t="str">
            <v>Marked Oregon North Coast Fall</v>
          </cell>
          <cell r="D413" t="str">
            <v>M-OR No F</v>
          </cell>
          <cell r="E413">
            <v>56</v>
          </cell>
          <cell r="F413">
            <v>89</v>
          </cell>
          <cell r="G413">
            <v>87</v>
          </cell>
          <cell r="I413">
            <v>1989</v>
          </cell>
          <cell r="J413" t="str">
            <v>M</v>
          </cell>
          <cell r="L413">
            <v>3</v>
          </cell>
          <cell r="M413">
            <v>153.00601935459599</v>
          </cell>
        </row>
        <row r="414">
          <cell r="A414" t="str">
            <v>1989-56-4-</v>
          </cell>
          <cell r="B414" t="str">
            <v>WA_NCoast_OR_CA</v>
          </cell>
          <cell r="C414" t="str">
            <v>Marked Oregon North Coast Fall</v>
          </cell>
          <cell r="D414" t="str">
            <v>M-OR No F</v>
          </cell>
          <cell r="E414">
            <v>56</v>
          </cell>
          <cell r="F414">
            <v>89</v>
          </cell>
          <cell r="G414">
            <v>87</v>
          </cell>
          <cell r="I414">
            <v>1989</v>
          </cell>
          <cell r="J414" t="str">
            <v>M</v>
          </cell>
          <cell r="L414">
            <v>4</v>
          </cell>
          <cell r="M414">
            <v>314.9598218500505</v>
          </cell>
        </row>
        <row r="415">
          <cell r="A415" t="str">
            <v>1989-56-5-</v>
          </cell>
          <cell r="B415" t="str">
            <v>WA_NCoast_OR_CA</v>
          </cell>
          <cell r="C415" t="str">
            <v>Marked Oregon North Coast Fall</v>
          </cell>
          <cell r="D415" t="str">
            <v>M-OR No F</v>
          </cell>
          <cell r="E415">
            <v>56</v>
          </cell>
          <cell r="F415">
            <v>89</v>
          </cell>
          <cell r="G415">
            <v>87</v>
          </cell>
          <cell r="I415">
            <v>1989</v>
          </cell>
          <cell r="J415" t="str">
            <v>M</v>
          </cell>
          <cell r="L415">
            <v>5</v>
          </cell>
          <cell r="M415">
            <v>843.34067989684991</v>
          </cell>
        </row>
        <row r="416">
          <cell r="A416" t="str">
            <v>1989-57-3-</v>
          </cell>
          <cell r="B416" t="str">
            <v>Canada</v>
          </cell>
          <cell r="C416" t="str">
            <v>UnMarked WCVI Total Fall</v>
          </cell>
          <cell r="D416" t="str">
            <v>U-WCVI Tl</v>
          </cell>
          <cell r="E416">
            <v>57</v>
          </cell>
          <cell r="F416">
            <v>91</v>
          </cell>
          <cell r="G416">
            <v>90</v>
          </cell>
          <cell r="I416">
            <v>1989</v>
          </cell>
          <cell r="J416" t="str">
            <v>UM</v>
          </cell>
          <cell r="L416">
            <v>3</v>
          </cell>
          <cell r="M416">
            <v>73470.087061608574</v>
          </cell>
        </row>
        <row r="417">
          <cell r="A417" t="str">
            <v>1989-57-4-</v>
          </cell>
          <cell r="B417" t="str">
            <v>Canada</v>
          </cell>
          <cell r="C417" t="str">
            <v>UnMarked WCVI Total Fall</v>
          </cell>
          <cell r="D417" t="str">
            <v>U-WCVI Tl</v>
          </cell>
          <cell r="E417">
            <v>57</v>
          </cell>
          <cell r="F417">
            <v>91</v>
          </cell>
          <cell r="G417">
            <v>90</v>
          </cell>
          <cell r="I417">
            <v>1989</v>
          </cell>
          <cell r="J417" t="str">
            <v>UM</v>
          </cell>
          <cell r="L417">
            <v>4</v>
          </cell>
          <cell r="M417">
            <v>71005.378922513977</v>
          </cell>
        </row>
        <row r="418">
          <cell r="A418" t="str">
            <v>1989-57-5-</v>
          </cell>
          <cell r="B418" t="str">
            <v>Canada</v>
          </cell>
          <cell r="C418" t="str">
            <v>UnMarked WCVI Total Fall</v>
          </cell>
          <cell r="D418" t="str">
            <v>U-WCVI Tl</v>
          </cell>
          <cell r="E418">
            <v>57</v>
          </cell>
          <cell r="F418">
            <v>91</v>
          </cell>
          <cell r="G418">
            <v>90</v>
          </cell>
          <cell r="I418">
            <v>1989</v>
          </cell>
          <cell r="J418" t="str">
            <v>UM</v>
          </cell>
          <cell r="L418">
            <v>5</v>
          </cell>
          <cell r="M418">
            <v>38323.309403676853</v>
          </cell>
        </row>
        <row r="419">
          <cell r="A419" t="str">
            <v>1989-58-3-</v>
          </cell>
          <cell r="B419" t="str">
            <v>Canada</v>
          </cell>
          <cell r="C419" t="str">
            <v>Marked WCVI Total Fall</v>
          </cell>
          <cell r="D419" t="str">
            <v>M-WCVI Tl</v>
          </cell>
          <cell r="E419">
            <v>58</v>
          </cell>
          <cell r="F419">
            <v>92</v>
          </cell>
          <cell r="G419">
            <v>90</v>
          </cell>
          <cell r="I419">
            <v>1989</v>
          </cell>
          <cell r="J419" t="str">
            <v>M</v>
          </cell>
          <cell r="L419">
            <v>3</v>
          </cell>
          <cell r="M419">
            <v>2683.9129383914269</v>
          </cell>
        </row>
        <row r="420">
          <cell r="A420" t="str">
            <v>1989-58-4-</v>
          </cell>
          <cell r="B420" t="str">
            <v>Canada</v>
          </cell>
          <cell r="C420" t="str">
            <v>Marked WCVI Total Fall</v>
          </cell>
          <cell r="D420" t="str">
            <v>M-WCVI Tl</v>
          </cell>
          <cell r="E420">
            <v>58</v>
          </cell>
          <cell r="F420">
            <v>92</v>
          </cell>
          <cell r="G420">
            <v>90</v>
          </cell>
          <cell r="I420">
            <v>1989</v>
          </cell>
          <cell r="J420" t="str">
            <v>M</v>
          </cell>
          <cell r="L420">
            <v>4</v>
          </cell>
          <cell r="M420">
            <v>3445.621077486021</v>
          </cell>
        </row>
        <row r="421">
          <cell r="A421" t="str">
            <v>1989-58-5-</v>
          </cell>
          <cell r="B421" t="str">
            <v>Canada</v>
          </cell>
          <cell r="C421" t="str">
            <v>Marked WCVI Total Fall</v>
          </cell>
          <cell r="D421" t="str">
            <v>M-WCVI Tl</v>
          </cell>
          <cell r="E421">
            <v>58</v>
          </cell>
          <cell r="F421">
            <v>92</v>
          </cell>
          <cell r="G421">
            <v>90</v>
          </cell>
          <cell r="I421">
            <v>1989</v>
          </cell>
          <cell r="J421" t="str">
            <v>M</v>
          </cell>
          <cell r="L421">
            <v>5</v>
          </cell>
          <cell r="M421">
            <v>1539.6905963231479</v>
          </cell>
        </row>
        <row r="422">
          <cell r="A422" t="str">
            <v>1989-59-3-</v>
          </cell>
          <cell r="B422" t="str">
            <v>Canada</v>
          </cell>
          <cell r="C422" t="str">
            <v>UnMarked Fraser River Late</v>
          </cell>
          <cell r="D422" t="str">
            <v>U-FrasRLt</v>
          </cell>
          <cell r="E422">
            <v>59</v>
          </cell>
          <cell r="F422">
            <v>94</v>
          </cell>
          <cell r="G422">
            <v>93</v>
          </cell>
          <cell r="I422">
            <v>1989</v>
          </cell>
          <cell r="J422" t="str">
            <v>UM</v>
          </cell>
          <cell r="L422">
            <v>3</v>
          </cell>
          <cell r="M422">
            <v>48148.230153524892</v>
          </cell>
        </row>
        <row r="423">
          <cell r="A423" t="str">
            <v>1989-59-4-</v>
          </cell>
          <cell r="B423" t="str">
            <v>Canada</v>
          </cell>
          <cell r="C423" t="str">
            <v>UnMarked Fraser River Late</v>
          </cell>
          <cell r="D423" t="str">
            <v>U-FrasRLt</v>
          </cell>
          <cell r="E423">
            <v>59</v>
          </cell>
          <cell r="F423">
            <v>94</v>
          </cell>
          <cell r="G423">
            <v>93</v>
          </cell>
          <cell r="I423">
            <v>1989</v>
          </cell>
          <cell r="J423" t="str">
            <v>UM</v>
          </cell>
          <cell r="L423">
            <v>4</v>
          </cell>
          <cell r="M423">
            <v>24900.40832011278</v>
          </cell>
        </row>
        <row r="424">
          <cell r="A424" t="str">
            <v>1989-59-5-</v>
          </cell>
          <cell r="B424" t="str">
            <v>Canada</v>
          </cell>
          <cell r="C424" t="str">
            <v>UnMarked Fraser River Late</v>
          </cell>
          <cell r="D424" t="str">
            <v>U-FrasRLt</v>
          </cell>
          <cell r="E424">
            <v>59</v>
          </cell>
          <cell r="F424">
            <v>94</v>
          </cell>
          <cell r="G424">
            <v>93</v>
          </cell>
          <cell r="I424">
            <v>1989</v>
          </cell>
          <cell r="J424" t="str">
            <v>UM</v>
          </cell>
          <cell r="L424">
            <v>5</v>
          </cell>
          <cell r="M424">
            <v>5891.7579469414513</v>
          </cell>
        </row>
        <row r="425">
          <cell r="A425" t="str">
            <v>1989-60-3-</v>
          </cell>
          <cell r="B425" t="str">
            <v>Canada</v>
          </cell>
          <cell r="C425" t="str">
            <v>Marked Fraser River Late</v>
          </cell>
          <cell r="D425" t="str">
            <v>M-FrasRLt</v>
          </cell>
          <cell r="E425">
            <v>60</v>
          </cell>
          <cell r="F425">
            <v>95</v>
          </cell>
          <cell r="G425">
            <v>93</v>
          </cell>
          <cell r="I425">
            <v>1989</v>
          </cell>
          <cell r="J425" t="str">
            <v>M</v>
          </cell>
          <cell r="L425">
            <v>3</v>
          </cell>
          <cell r="M425">
            <v>696.80409920285524</v>
          </cell>
        </row>
        <row r="426">
          <cell r="A426" t="str">
            <v>1989-60-4-</v>
          </cell>
          <cell r="B426" t="str">
            <v>Canada</v>
          </cell>
          <cell r="C426" t="str">
            <v>Marked Fraser River Late</v>
          </cell>
          <cell r="D426" t="str">
            <v>M-FrasRLt</v>
          </cell>
          <cell r="E426">
            <v>60</v>
          </cell>
          <cell r="F426">
            <v>95</v>
          </cell>
          <cell r="G426">
            <v>93</v>
          </cell>
          <cell r="I426">
            <v>1989</v>
          </cell>
          <cell r="J426" t="str">
            <v>M</v>
          </cell>
          <cell r="L426">
            <v>4</v>
          </cell>
          <cell r="M426">
            <v>209.04739029734279</v>
          </cell>
        </row>
        <row r="427">
          <cell r="A427" t="str">
            <v>1989-60-5-</v>
          </cell>
          <cell r="B427" t="str">
            <v>Canada</v>
          </cell>
          <cell r="C427" t="str">
            <v>Marked Fraser River Late</v>
          </cell>
          <cell r="D427" t="str">
            <v>M-FrasRLt</v>
          </cell>
          <cell r="E427">
            <v>60</v>
          </cell>
          <cell r="F427">
            <v>95</v>
          </cell>
          <cell r="G427">
            <v>93</v>
          </cell>
          <cell r="I427">
            <v>1989</v>
          </cell>
          <cell r="J427" t="str">
            <v>M</v>
          </cell>
          <cell r="L427">
            <v>5</v>
          </cell>
          <cell r="M427">
            <v>181.57689080341399</v>
          </cell>
        </row>
        <row r="428">
          <cell r="A428" t="str">
            <v>1989-61-3-</v>
          </cell>
          <cell r="B428" t="str">
            <v>Canada</v>
          </cell>
          <cell r="C428" t="str">
            <v>UnMarked Fraser River Early</v>
          </cell>
          <cell r="D428" t="str">
            <v>U-FrasREr</v>
          </cell>
          <cell r="E428">
            <v>61</v>
          </cell>
          <cell r="F428">
            <v>97</v>
          </cell>
          <cell r="G428">
            <v>96</v>
          </cell>
          <cell r="I428">
            <v>1989</v>
          </cell>
          <cell r="J428" t="str">
            <v>UM</v>
          </cell>
          <cell r="L428">
            <v>3</v>
          </cell>
          <cell r="M428">
            <v>38492.118817937022</v>
          </cell>
        </row>
        <row r="429">
          <cell r="A429" t="str">
            <v>1989-61-4-</v>
          </cell>
          <cell r="B429" t="str">
            <v>Canada</v>
          </cell>
          <cell r="C429" t="str">
            <v>UnMarked Fraser River Early</v>
          </cell>
          <cell r="D429" t="str">
            <v>U-FrasREr</v>
          </cell>
          <cell r="E429">
            <v>61</v>
          </cell>
          <cell r="F429">
            <v>97</v>
          </cell>
          <cell r="G429">
            <v>96</v>
          </cell>
          <cell r="I429">
            <v>1989</v>
          </cell>
          <cell r="J429" t="str">
            <v>UM</v>
          </cell>
          <cell r="L429">
            <v>4</v>
          </cell>
          <cell r="M429">
            <v>74942.26912833206</v>
          </cell>
        </row>
        <row r="430">
          <cell r="A430" t="str">
            <v>1989-61-5-</v>
          </cell>
          <cell r="B430" t="str">
            <v>Canada</v>
          </cell>
          <cell r="C430" t="str">
            <v>UnMarked Fraser River Early</v>
          </cell>
          <cell r="D430" t="str">
            <v>U-FrasREr</v>
          </cell>
          <cell r="E430">
            <v>61</v>
          </cell>
          <cell r="F430">
            <v>97</v>
          </cell>
          <cell r="G430">
            <v>96</v>
          </cell>
          <cell r="I430">
            <v>1989</v>
          </cell>
          <cell r="J430" t="str">
            <v>UM</v>
          </cell>
          <cell r="L430">
            <v>5</v>
          </cell>
          <cell r="M430">
            <v>9436.0704791012195</v>
          </cell>
        </row>
        <row r="431">
          <cell r="A431" t="str">
            <v>1989-62-3-</v>
          </cell>
          <cell r="B431" t="str">
            <v>Canada</v>
          </cell>
          <cell r="C431" t="str">
            <v>Marked Fraser River Early</v>
          </cell>
          <cell r="D431" t="str">
            <v>M-FrasREr</v>
          </cell>
          <cell r="E431">
            <v>62</v>
          </cell>
          <cell r="F431">
            <v>98</v>
          </cell>
          <cell r="G431">
            <v>96</v>
          </cell>
          <cell r="I431">
            <v>1989</v>
          </cell>
          <cell r="J431" t="str">
            <v>M</v>
          </cell>
          <cell r="L431">
            <v>3</v>
          </cell>
          <cell r="M431">
            <v>388.80928098926228</v>
          </cell>
        </row>
        <row r="432">
          <cell r="A432" t="str">
            <v>1989-62-4-</v>
          </cell>
          <cell r="B432" t="str">
            <v>Canada</v>
          </cell>
          <cell r="C432" t="str">
            <v>Marked Fraser River Early</v>
          </cell>
          <cell r="D432" t="str">
            <v>M-FrasREr</v>
          </cell>
          <cell r="E432">
            <v>62</v>
          </cell>
          <cell r="F432">
            <v>98</v>
          </cell>
          <cell r="G432">
            <v>96</v>
          </cell>
          <cell r="I432">
            <v>1989</v>
          </cell>
          <cell r="J432" t="str">
            <v>M</v>
          </cell>
          <cell r="L432">
            <v>4</v>
          </cell>
          <cell r="M432">
            <v>756.99261745790136</v>
          </cell>
        </row>
        <row r="433">
          <cell r="A433" t="str">
            <v>1989-62-5-</v>
          </cell>
          <cell r="B433" t="str">
            <v>Canada</v>
          </cell>
          <cell r="C433" t="str">
            <v>Marked Fraser River Early</v>
          </cell>
          <cell r="D433" t="str">
            <v>M-FrasREr</v>
          </cell>
          <cell r="E433">
            <v>62</v>
          </cell>
          <cell r="F433">
            <v>98</v>
          </cell>
          <cell r="G433">
            <v>96</v>
          </cell>
          <cell r="I433">
            <v>1989</v>
          </cell>
          <cell r="J433" t="str">
            <v>M</v>
          </cell>
          <cell r="L433">
            <v>5</v>
          </cell>
          <cell r="M433">
            <v>95.313843223244476</v>
          </cell>
        </row>
        <row r="434">
          <cell r="A434" t="str">
            <v>1989-63-3-</v>
          </cell>
          <cell r="B434" t="str">
            <v>Canada</v>
          </cell>
          <cell r="C434" t="str">
            <v>UnMarked Lower Georgia Strait</v>
          </cell>
          <cell r="D434" t="str">
            <v>U-LwGeo S</v>
          </cell>
          <cell r="E434">
            <v>63</v>
          </cell>
          <cell r="F434">
            <v>100</v>
          </cell>
          <cell r="G434">
            <v>99</v>
          </cell>
          <cell r="I434">
            <v>1989</v>
          </cell>
          <cell r="J434" t="str">
            <v>UM</v>
          </cell>
          <cell r="L434">
            <v>3</v>
          </cell>
          <cell r="M434">
            <v>14205.37356432106</v>
          </cell>
        </row>
        <row r="435">
          <cell r="A435" t="str">
            <v>1989-63-4-</v>
          </cell>
          <cell r="B435" t="str">
            <v>Canada</v>
          </cell>
          <cell r="C435" t="str">
            <v>UnMarked Lower Georgia Strait</v>
          </cell>
          <cell r="D435" t="str">
            <v>U-LwGeo S</v>
          </cell>
          <cell r="E435">
            <v>63</v>
          </cell>
          <cell r="F435">
            <v>100</v>
          </cell>
          <cell r="G435">
            <v>99</v>
          </cell>
          <cell r="I435">
            <v>1989</v>
          </cell>
          <cell r="J435" t="str">
            <v>UM</v>
          </cell>
          <cell r="L435">
            <v>4</v>
          </cell>
          <cell r="M435">
            <v>5862.3973346979428</v>
          </cell>
        </row>
        <row r="436">
          <cell r="A436" t="str">
            <v>1989-63-5-</v>
          </cell>
          <cell r="B436" t="str">
            <v>Canada</v>
          </cell>
          <cell r="C436" t="str">
            <v>UnMarked Lower Georgia Strait</v>
          </cell>
          <cell r="D436" t="str">
            <v>U-LwGeo S</v>
          </cell>
          <cell r="E436">
            <v>63</v>
          </cell>
          <cell r="F436">
            <v>100</v>
          </cell>
          <cell r="G436">
            <v>99</v>
          </cell>
          <cell r="I436">
            <v>1989</v>
          </cell>
          <cell r="J436" t="str">
            <v>UM</v>
          </cell>
          <cell r="L436">
            <v>5</v>
          </cell>
          <cell r="M436">
            <v>806.1001498608008</v>
          </cell>
        </row>
        <row r="437">
          <cell r="A437" t="str">
            <v>1989-64-3-</v>
          </cell>
          <cell r="B437" t="str">
            <v>Canada</v>
          </cell>
          <cell r="C437" t="str">
            <v>Marked Lower Georgia Strait</v>
          </cell>
          <cell r="D437" t="str">
            <v>M-LwGeo S</v>
          </cell>
          <cell r="E437">
            <v>64</v>
          </cell>
          <cell r="F437">
            <v>101</v>
          </cell>
          <cell r="G437">
            <v>99</v>
          </cell>
          <cell r="I437">
            <v>1989</v>
          </cell>
          <cell r="J437" t="str">
            <v>M</v>
          </cell>
          <cell r="L437">
            <v>3</v>
          </cell>
          <cell r="M437">
            <v>143.48862186182851</v>
          </cell>
        </row>
        <row r="438">
          <cell r="A438" t="str">
            <v>1989-64-4-</v>
          </cell>
          <cell r="B438" t="str">
            <v>Canada</v>
          </cell>
          <cell r="C438" t="str">
            <v>Marked Lower Georgia Strait</v>
          </cell>
          <cell r="D438" t="str">
            <v>M-LwGeo S</v>
          </cell>
          <cell r="E438">
            <v>64</v>
          </cell>
          <cell r="F438">
            <v>101</v>
          </cell>
          <cell r="G438">
            <v>99</v>
          </cell>
          <cell r="I438">
            <v>1989</v>
          </cell>
          <cell r="J438" t="str">
            <v>M</v>
          </cell>
          <cell r="L438">
            <v>4</v>
          </cell>
          <cell r="M438">
            <v>59.21613469391832</v>
          </cell>
        </row>
        <row r="439">
          <cell r="A439" t="str">
            <v>1989-64-5-</v>
          </cell>
          <cell r="B439" t="str">
            <v>Canada</v>
          </cell>
          <cell r="C439" t="str">
            <v>Marked Lower Georgia Strait</v>
          </cell>
          <cell r="D439" t="str">
            <v>M-LwGeo S</v>
          </cell>
          <cell r="E439">
            <v>64</v>
          </cell>
          <cell r="F439">
            <v>101</v>
          </cell>
          <cell r="G439">
            <v>99</v>
          </cell>
          <cell r="I439">
            <v>1989</v>
          </cell>
          <cell r="J439" t="str">
            <v>M</v>
          </cell>
          <cell r="L439">
            <v>5</v>
          </cell>
          <cell r="M439">
            <v>8.1424257561697004</v>
          </cell>
        </row>
        <row r="440">
          <cell r="A440" t="str">
            <v>1989-67-3-</v>
          </cell>
          <cell r="B440" t="str">
            <v>ColR</v>
          </cell>
          <cell r="C440" t="str">
            <v>UnMarked Lower Columbia Naturals</v>
          </cell>
          <cell r="D440" t="str">
            <v>U-LColNat</v>
          </cell>
          <cell r="E440">
            <v>67</v>
          </cell>
          <cell r="F440">
            <v>103</v>
          </cell>
          <cell r="G440">
            <v>102</v>
          </cell>
          <cell r="I440">
            <v>1989</v>
          </cell>
          <cell r="J440" t="str">
            <v>UM</v>
          </cell>
          <cell r="L440">
            <v>3</v>
          </cell>
          <cell r="M440">
            <v>1910.174999999999</v>
          </cell>
        </row>
        <row r="441">
          <cell r="A441" t="str">
            <v>1989-67-4-</v>
          </cell>
          <cell r="B441" t="str">
            <v>ColR</v>
          </cell>
          <cell r="C441" t="str">
            <v>UnMarked Lower Columbia Naturals</v>
          </cell>
          <cell r="D441" t="str">
            <v>U-LColNat</v>
          </cell>
          <cell r="E441">
            <v>67</v>
          </cell>
          <cell r="F441">
            <v>103</v>
          </cell>
          <cell r="G441">
            <v>102</v>
          </cell>
          <cell r="I441">
            <v>1989</v>
          </cell>
          <cell r="J441" t="str">
            <v>UM</v>
          </cell>
          <cell r="L441">
            <v>4</v>
          </cell>
          <cell r="M441">
            <v>4294.7999999999956</v>
          </cell>
        </row>
        <row r="442">
          <cell r="A442" t="str">
            <v>1989-67-5-</v>
          </cell>
          <cell r="B442" t="str">
            <v>ColR</v>
          </cell>
          <cell r="C442" t="str">
            <v>UnMarked Lower Columbia Naturals</v>
          </cell>
          <cell r="D442" t="str">
            <v>U-LColNat</v>
          </cell>
          <cell r="E442">
            <v>67</v>
          </cell>
          <cell r="F442">
            <v>103</v>
          </cell>
          <cell r="G442">
            <v>102</v>
          </cell>
          <cell r="I442">
            <v>1989</v>
          </cell>
          <cell r="J442" t="str">
            <v>UM</v>
          </cell>
          <cell r="L442">
            <v>5</v>
          </cell>
          <cell r="M442">
            <v>3598.7999999999961</v>
          </cell>
        </row>
        <row r="443">
          <cell r="A443" t="str">
            <v>1989-68-3-</v>
          </cell>
          <cell r="B443" t="str">
            <v>ColR</v>
          </cell>
          <cell r="C443" t="str">
            <v>Marked Lower Columbia Naturals</v>
          </cell>
          <cell r="D443" t="str">
            <v>M-LColNat</v>
          </cell>
          <cell r="E443">
            <v>68</v>
          </cell>
          <cell r="F443">
            <v>104</v>
          </cell>
          <cell r="G443">
            <v>102</v>
          </cell>
          <cell r="I443">
            <v>1989</v>
          </cell>
          <cell r="J443" t="str">
            <v>M</v>
          </cell>
          <cell r="L443">
            <v>3</v>
          </cell>
          <cell r="M443">
            <v>0</v>
          </cell>
        </row>
        <row r="444">
          <cell r="A444" t="str">
            <v>1989-68-4-</v>
          </cell>
          <cell r="B444" t="str">
            <v>ColR</v>
          </cell>
          <cell r="C444" t="str">
            <v>Marked Lower Columbia Naturals</v>
          </cell>
          <cell r="D444" t="str">
            <v>M-LColNat</v>
          </cell>
          <cell r="E444">
            <v>68</v>
          </cell>
          <cell r="F444">
            <v>104</v>
          </cell>
          <cell r="G444">
            <v>102</v>
          </cell>
          <cell r="I444">
            <v>1989</v>
          </cell>
          <cell r="J444" t="str">
            <v>M</v>
          </cell>
          <cell r="L444">
            <v>4</v>
          </cell>
          <cell r="M444">
            <v>0</v>
          </cell>
        </row>
        <row r="445">
          <cell r="A445" t="str">
            <v>1989-68-5-</v>
          </cell>
          <cell r="B445" t="str">
            <v>ColR</v>
          </cell>
          <cell r="C445" t="str">
            <v>Marked Lower Columbia Naturals</v>
          </cell>
          <cell r="D445" t="str">
            <v>M-LColNat</v>
          </cell>
          <cell r="E445">
            <v>68</v>
          </cell>
          <cell r="F445">
            <v>104</v>
          </cell>
          <cell r="G445">
            <v>102</v>
          </cell>
          <cell r="I445">
            <v>1989</v>
          </cell>
          <cell r="J445" t="str">
            <v>M</v>
          </cell>
          <cell r="L445">
            <v>5</v>
          </cell>
          <cell r="M445">
            <v>0</v>
          </cell>
        </row>
        <row r="446">
          <cell r="A446" t="str">
            <v>1989-69-3-</v>
          </cell>
          <cell r="B446" t="str">
            <v>WA_NCoast_OR_CA</v>
          </cell>
          <cell r="C446" t="str">
            <v>UnMarked Central Valley Fall</v>
          </cell>
          <cell r="D446" t="str">
            <v>U-CentVal</v>
          </cell>
          <cell r="E446">
            <v>69</v>
          </cell>
          <cell r="F446">
            <v>106</v>
          </cell>
          <cell r="G446">
            <v>105</v>
          </cell>
          <cell r="I446">
            <v>1989</v>
          </cell>
          <cell r="J446" t="str">
            <v>UM</v>
          </cell>
          <cell r="L446">
            <v>3</v>
          </cell>
          <cell r="M446">
            <v>104071.9531710236</v>
          </cell>
        </row>
        <row r="447">
          <cell r="A447" t="str">
            <v>1989-69-4-</v>
          </cell>
          <cell r="B447" t="str">
            <v>WA_NCoast_OR_CA</v>
          </cell>
          <cell r="C447" t="str">
            <v>UnMarked Central Valley Fall</v>
          </cell>
          <cell r="D447" t="str">
            <v>U-CentVal</v>
          </cell>
          <cell r="E447">
            <v>69</v>
          </cell>
          <cell r="F447">
            <v>106</v>
          </cell>
          <cell r="G447">
            <v>105</v>
          </cell>
          <cell r="I447">
            <v>1989</v>
          </cell>
          <cell r="J447" t="str">
            <v>UM</v>
          </cell>
          <cell r="L447">
            <v>4</v>
          </cell>
          <cell r="M447">
            <v>69837.758048976379</v>
          </cell>
        </row>
        <row r="448">
          <cell r="A448" t="str">
            <v>1989-69-5-</v>
          </cell>
          <cell r="B448" t="str">
            <v>WA_NCoast_OR_CA</v>
          </cell>
          <cell r="C448" t="str">
            <v>UnMarked Central Valley Fall</v>
          </cell>
          <cell r="D448" t="str">
            <v>U-CentVal</v>
          </cell>
          <cell r="E448">
            <v>69</v>
          </cell>
          <cell r="F448">
            <v>106</v>
          </cell>
          <cell r="G448">
            <v>105</v>
          </cell>
          <cell r="I448">
            <v>1989</v>
          </cell>
          <cell r="J448" t="str">
            <v>UM</v>
          </cell>
          <cell r="L448">
            <v>5</v>
          </cell>
          <cell r="M448">
            <v>0</v>
          </cell>
        </row>
        <row r="449">
          <cell r="A449" t="str">
            <v>1989-70-3-</v>
          </cell>
          <cell r="B449" t="str">
            <v>WA_NCoast_OR_CA</v>
          </cell>
          <cell r="C449" t="str">
            <v>Marked Central Valley Fall</v>
          </cell>
          <cell r="D449" t="str">
            <v>M-CentVal</v>
          </cell>
          <cell r="E449">
            <v>70</v>
          </cell>
          <cell r="F449">
            <v>107</v>
          </cell>
          <cell r="G449">
            <v>105</v>
          </cell>
          <cell r="I449">
            <v>1989</v>
          </cell>
          <cell r="J449" t="str">
            <v>M</v>
          </cell>
          <cell r="L449">
            <v>3</v>
          </cell>
          <cell r="M449">
            <v>2123.9174116535428</v>
          </cell>
        </row>
        <row r="450">
          <cell r="A450" t="str">
            <v>1989-70-4-</v>
          </cell>
          <cell r="B450" t="str">
            <v>WA_NCoast_OR_CA</v>
          </cell>
          <cell r="C450" t="str">
            <v>Marked Central Valley Fall</v>
          </cell>
          <cell r="D450" t="str">
            <v>M-CentVal</v>
          </cell>
          <cell r="E450">
            <v>70</v>
          </cell>
          <cell r="F450">
            <v>107</v>
          </cell>
          <cell r="G450">
            <v>105</v>
          </cell>
          <cell r="I450">
            <v>1989</v>
          </cell>
          <cell r="J450" t="str">
            <v>M</v>
          </cell>
          <cell r="L450">
            <v>4</v>
          </cell>
          <cell r="M450">
            <v>1425.2603683464549</v>
          </cell>
        </row>
        <row r="451">
          <cell r="A451" t="str">
            <v>1989-70-5-</v>
          </cell>
          <cell r="B451" t="str">
            <v>WA_NCoast_OR_CA</v>
          </cell>
          <cell r="C451" t="str">
            <v>Marked Central Valley Fall</v>
          </cell>
          <cell r="D451" t="str">
            <v>M-CentVal</v>
          </cell>
          <cell r="E451">
            <v>70</v>
          </cell>
          <cell r="F451">
            <v>107</v>
          </cell>
          <cell r="G451">
            <v>105</v>
          </cell>
          <cell r="I451">
            <v>1989</v>
          </cell>
          <cell r="J451" t="str">
            <v>M</v>
          </cell>
          <cell r="L451">
            <v>5</v>
          </cell>
          <cell r="M451">
            <v>0</v>
          </cell>
        </row>
        <row r="452">
          <cell r="A452" t="str">
            <v>1989-71-3-</v>
          </cell>
          <cell r="B452" t="str">
            <v>WA_NCoast_OR_CA</v>
          </cell>
          <cell r="C452" t="str">
            <v>UnMarked WA North Coast Fall</v>
          </cell>
          <cell r="D452" t="str">
            <v>U-WA NCst</v>
          </cell>
          <cell r="E452">
            <v>71</v>
          </cell>
          <cell r="F452">
            <v>109</v>
          </cell>
          <cell r="G452">
            <v>108</v>
          </cell>
          <cell r="I452">
            <v>1989</v>
          </cell>
          <cell r="J452" t="str">
            <v>UM</v>
          </cell>
          <cell r="L452">
            <v>3</v>
          </cell>
          <cell r="M452">
            <v>11093.77896452902</v>
          </cell>
        </row>
        <row r="453">
          <cell r="A453" t="str">
            <v>1989-71-4-</v>
          </cell>
          <cell r="B453" t="str">
            <v>WA_NCoast_OR_CA</v>
          </cell>
          <cell r="C453" t="str">
            <v>UnMarked WA North Coast Fall</v>
          </cell>
          <cell r="D453" t="str">
            <v>U-WA NCst</v>
          </cell>
          <cell r="E453">
            <v>71</v>
          </cell>
          <cell r="F453">
            <v>109</v>
          </cell>
          <cell r="G453">
            <v>108</v>
          </cell>
          <cell r="I453">
            <v>1989</v>
          </cell>
          <cell r="J453" t="str">
            <v>UM</v>
          </cell>
          <cell r="L453">
            <v>4</v>
          </cell>
          <cell r="M453">
            <v>35949.423361534093</v>
          </cell>
        </row>
        <row r="454">
          <cell r="A454" t="str">
            <v>1989-71-5-</v>
          </cell>
          <cell r="B454" t="str">
            <v>WA_NCoast_OR_CA</v>
          </cell>
          <cell r="C454" t="str">
            <v>UnMarked WA North Coast Fall</v>
          </cell>
          <cell r="D454" t="str">
            <v>U-WA NCst</v>
          </cell>
          <cell r="E454">
            <v>71</v>
          </cell>
          <cell r="F454">
            <v>109</v>
          </cell>
          <cell r="G454">
            <v>108</v>
          </cell>
          <cell r="I454">
            <v>1989</v>
          </cell>
          <cell r="J454" t="str">
            <v>UM</v>
          </cell>
          <cell r="L454">
            <v>5</v>
          </cell>
          <cell r="M454">
            <v>58487.410992126301</v>
          </cell>
        </row>
        <row r="455">
          <cell r="A455" t="str">
            <v>1989-72-3-</v>
          </cell>
          <cell r="B455" t="str">
            <v>WA_NCoast_OR_CA</v>
          </cell>
          <cell r="C455" t="str">
            <v>Marked WA North Coast Fall</v>
          </cell>
          <cell r="D455" t="str">
            <v>M-WA NCst</v>
          </cell>
          <cell r="E455">
            <v>72</v>
          </cell>
          <cell r="F455">
            <v>110</v>
          </cell>
          <cell r="G455">
            <v>108</v>
          </cell>
          <cell r="I455">
            <v>1989</v>
          </cell>
          <cell r="J455" t="str">
            <v>M</v>
          </cell>
          <cell r="L455">
            <v>3</v>
          </cell>
          <cell r="M455">
            <v>112.0583733790809</v>
          </cell>
        </row>
        <row r="456">
          <cell r="A456" t="str">
            <v>1989-72-4-</v>
          </cell>
          <cell r="B456" t="str">
            <v>WA_NCoast_OR_CA</v>
          </cell>
          <cell r="C456" t="str">
            <v>Marked WA North Coast Fall</v>
          </cell>
          <cell r="D456" t="str">
            <v>M-WA NCst</v>
          </cell>
          <cell r="E456">
            <v>72</v>
          </cell>
          <cell r="F456">
            <v>110</v>
          </cell>
          <cell r="G456">
            <v>108</v>
          </cell>
          <cell r="I456">
            <v>1989</v>
          </cell>
          <cell r="J456" t="str">
            <v>M</v>
          </cell>
          <cell r="L456">
            <v>4</v>
          </cell>
          <cell r="M456">
            <v>363.12548850034358</v>
          </cell>
        </row>
        <row r="457">
          <cell r="A457" t="str">
            <v>1989-72-5-</v>
          </cell>
          <cell r="B457" t="str">
            <v>WA_NCoast_OR_CA</v>
          </cell>
          <cell r="C457" t="str">
            <v>Marked WA North Coast Fall</v>
          </cell>
          <cell r="D457" t="str">
            <v>M-WA NCst</v>
          </cell>
          <cell r="E457">
            <v>72</v>
          </cell>
          <cell r="F457">
            <v>110</v>
          </cell>
          <cell r="G457">
            <v>108</v>
          </cell>
          <cell r="I457">
            <v>1989</v>
          </cell>
          <cell r="J457" t="str">
            <v>M</v>
          </cell>
          <cell r="L457">
            <v>5</v>
          </cell>
          <cell r="M457">
            <v>590.78192921340087</v>
          </cell>
        </row>
        <row r="458">
          <cell r="A458" t="str">
            <v>1989-73-3-</v>
          </cell>
          <cell r="B458" t="str">
            <v>WA_NCoast_OR_CA</v>
          </cell>
          <cell r="C458" t="str">
            <v>UnMarked Willapa Bay</v>
          </cell>
          <cell r="D458" t="str">
            <v>U-Willapa</v>
          </cell>
          <cell r="E458">
            <v>73</v>
          </cell>
          <cell r="F458">
            <v>112</v>
          </cell>
          <cell r="G458">
            <v>111</v>
          </cell>
          <cell r="I458">
            <v>1989</v>
          </cell>
          <cell r="J458" t="str">
            <v>UM</v>
          </cell>
          <cell r="L458">
            <v>3</v>
          </cell>
          <cell r="M458">
            <v>19972.70106438173</v>
          </cell>
        </row>
        <row r="459">
          <cell r="A459" t="str">
            <v>1989-73-4-</v>
          </cell>
          <cell r="B459" t="str">
            <v>WA_NCoast_OR_CA</v>
          </cell>
          <cell r="C459" t="str">
            <v>UnMarked Willapa Bay</v>
          </cell>
          <cell r="D459" t="str">
            <v>U-Willapa</v>
          </cell>
          <cell r="E459">
            <v>73</v>
          </cell>
          <cell r="F459">
            <v>112</v>
          </cell>
          <cell r="G459">
            <v>111</v>
          </cell>
          <cell r="I459">
            <v>1989</v>
          </cell>
          <cell r="J459" t="str">
            <v>UM</v>
          </cell>
          <cell r="L459">
            <v>4</v>
          </cell>
          <cell r="M459">
            <v>34930.470107695932</v>
          </cell>
        </row>
        <row r="460">
          <cell r="A460" t="str">
            <v>1989-73-5-</v>
          </cell>
          <cell r="B460" t="str">
            <v>WA_NCoast_OR_CA</v>
          </cell>
          <cell r="C460" t="str">
            <v>UnMarked Willapa Bay</v>
          </cell>
          <cell r="D460" t="str">
            <v>U-Willapa</v>
          </cell>
          <cell r="E460">
            <v>73</v>
          </cell>
          <cell r="F460">
            <v>112</v>
          </cell>
          <cell r="G460">
            <v>111</v>
          </cell>
          <cell r="I460">
            <v>1989</v>
          </cell>
          <cell r="J460" t="str">
            <v>UM</v>
          </cell>
          <cell r="L460">
            <v>5</v>
          </cell>
          <cell r="M460">
            <v>14288.748827922331</v>
          </cell>
        </row>
        <row r="461">
          <cell r="A461" t="str">
            <v>1989-74-3-</v>
          </cell>
          <cell r="B461" t="str">
            <v>WA_NCoast_OR_CA</v>
          </cell>
          <cell r="C461" t="str">
            <v>Marked Willapa Bay</v>
          </cell>
          <cell r="D461" t="str">
            <v>M-Willapa</v>
          </cell>
          <cell r="E461">
            <v>74</v>
          </cell>
          <cell r="F461">
            <v>113</v>
          </cell>
          <cell r="G461">
            <v>111</v>
          </cell>
          <cell r="I461">
            <v>1989</v>
          </cell>
          <cell r="J461" t="str">
            <v>M</v>
          </cell>
          <cell r="L461">
            <v>3</v>
          </cell>
          <cell r="M461">
            <v>407.6061441710554</v>
          </cell>
        </row>
        <row r="462">
          <cell r="A462" t="str">
            <v>1989-74-4-</v>
          </cell>
          <cell r="B462" t="str">
            <v>WA_NCoast_OR_CA</v>
          </cell>
          <cell r="C462" t="str">
            <v>Marked Willapa Bay</v>
          </cell>
          <cell r="D462" t="str">
            <v>M-Willapa</v>
          </cell>
          <cell r="E462">
            <v>74</v>
          </cell>
          <cell r="F462">
            <v>113</v>
          </cell>
          <cell r="G462">
            <v>111</v>
          </cell>
          <cell r="I462">
            <v>1989</v>
          </cell>
          <cell r="J462" t="str">
            <v>M</v>
          </cell>
          <cell r="L462">
            <v>4</v>
          </cell>
          <cell r="M462">
            <v>712.86673689175223</v>
          </cell>
        </row>
        <row r="463">
          <cell r="A463" t="str">
            <v>1989-74-5-</v>
          </cell>
          <cell r="B463" t="str">
            <v>WA_NCoast_OR_CA</v>
          </cell>
          <cell r="C463" t="str">
            <v>Marked Willapa Bay</v>
          </cell>
          <cell r="D463" t="str">
            <v>M-Willapa</v>
          </cell>
          <cell r="E463">
            <v>74</v>
          </cell>
          <cell r="F463">
            <v>113</v>
          </cell>
          <cell r="G463">
            <v>111</v>
          </cell>
          <cell r="I463">
            <v>1989</v>
          </cell>
          <cell r="J463" t="str">
            <v>M</v>
          </cell>
          <cell r="L463">
            <v>5</v>
          </cell>
          <cell r="M463">
            <v>291.60711893719048</v>
          </cell>
        </row>
        <row r="464">
          <cell r="A464" t="str">
            <v>1989-77-3-</v>
          </cell>
          <cell r="B464" t="str">
            <v>WA_NCoast_OR_CA</v>
          </cell>
          <cell r="C464" t="str">
            <v>UnMarked OR Mid Coast Fall</v>
          </cell>
          <cell r="D464" t="str">
            <v>U-MidORCst</v>
          </cell>
          <cell r="E464">
            <v>77</v>
          </cell>
          <cell r="F464">
            <v>115</v>
          </cell>
          <cell r="G464">
            <v>114</v>
          </cell>
          <cell r="I464">
            <v>1989</v>
          </cell>
          <cell r="J464" t="str">
            <v>UM</v>
          </cell>
          <cell r="L464">
            <v>3</v>
          </cell>
          <cell r="M464">
            <v>7409.4631443293274</v>
          </cell>
        </row>
        <row r="465">
          <cell r="A465" t="str">
            <v>1989-77-4-</v>
          </cell>
          <cell r="B465" t="str">
            <v>WA_NCoast_OR_CA</v>
          </cell>
          <cell r="C465" t="str">
            <v>UnMarked OR Mid Coast Fall</v>
          </cell>
          <cell r="D465" t="str">
            <v>U-MidORCst</v>
          </cell>
          <cell r="E465">
            <v>77</v>
          </cell>
          <cell r="F465">
            <v>115</v>
          </cell>
          <cell r="G465">
            <v>114</v>
          </cell>
          <cell r="I465">
            <v>1989</v>
          </cell>
          <cell r="J465" t="str">
            <v>UM</v>
          </cell>
          <cell r="L465">
            <v>4</v>
          </cell>
          <cell r="M465">
            <v>20903.26772784194</v>
          </cell>
        </row>
        <row r="466">
          <cell r="A466" t="str">
            <v>1989-77-5-</v>
          </cell>
          <cell r="B466" t="str">
            <v>WA_NCoast_OR_CA</v>
          </cell>
          <cell r="C466" t="str">
            <v>UnMarked OR Mid Coast Fall</v>
          </cell>
          <cell r="D466" t="str">
            <v>U-MidORCst</v>
          </cell>
          <cell r="E466">
            <v>77</v>
          </cell>
          <cell r="F466">
            <v>115</v>
          </cell>
          <cell r="G466">
            <v>114</v>
          </cell>
          <cell r="I466">
            <v>1989</v>
          </cell>
          <cell r="J466" t="str">
            <v>UM</v>
          </cell>
          <cell r="L466">
            <v>5</v>
          </cell>
          <cell r="M466">
            <v>11622.573405826841</v>
          </cell>
        </row>
        <row r="467">
          <cell r="A467" t="str">
            <v>1989-78-3-</v>
          </cell>
          <cell r="B467" t="str">
            <v>WA_NCoast_OR_CA</v>
          </cell>
          <cell r="C467" t="str">
            <v>Marked OR Mid Coast Fall</v>
          </cell>
          <cell r="D467" t="str">
            <v>M-MidORCst</v>
          </cell>
          <cell r="E467">
            <v>78</v>
          </cell>
          <cell r="F467">
            <v>116</v>
          </cell>
          <cell r="G467">
            <v>114</v>
          </cell>
          <cell r="I467">
            <v>1989</v>
          </cell>
          <cell r="J467" t="str">
            <v>M</v>
          </cell>
          <cell r="L467">
            <v>3</v>
          </cell>
          <cell r="M467">
            <v>74.843062063932848</v>
          </cell>
        </row>
        <row r="468">
          <cell r="A468" t="str">
            <v>1989-78-4-</v>
          </cell>
          <cell r="B468" t="str">
            <v>WA_NCoast_OR_CA</v>
          </cell>
          <cell r="C468" t="str">
            <v>Marked OR Mid Coast Fall</v>
          </cell>
          <cell r="D468" t="str">
            <v>M-MidORCst</v>
          </cell>
          <cell r="E468">
            <v>78</v>
          </cell>
          <cell r="F468">
            <v>116</v>
          </cell>
          <cell r="G468">
            <v>114</v>
          </cell>
          <cell r="I468">
            <v>1989</v>
          </cell>
          <cell r="J468" t="str">
            <v>M</v>
          </cell>
          <cell r="L468">
            <v>4</v>
          </cell>
          <cell r="M468">
            <v>211.14411846304941</v>
          </cell>
        </row>
        <row r="469">
          <cell r="A469" t="str">
            <v>1989-78-5-</v>
          </cell>
          <cell r="B469" t="str">
            <v>WA_NCoast_OR_CA</v>
          </cell>
          <cell r="C469" t="str">
            <v>Marked OR Mid Coast Fall</v>
          </cell>
          <cell r="D469" t="str">
            <v>M-MidORCst</v>
          </cell>
          <cell r="E469">
            <v>78</v>
          </cell>
          <cell r="F469">
            <v>116</v>
          </cell>
          <cell r="G469">
            <v>114</v>
          </cell>
          <cell r="I469">
            <v>1989</v>
          </cell>
          <cell r="J469" t="str">
            <v>M</v>
          </cell>
          <cell r="L469">
            <v>5</v>
          </cell>
          <cell r="M469">
            <v>117.3997313719883</v>
          </cell>
        </row>
        <row r="470">
          <cell r="A470" t="str">
            <v>1990-1-3-</v>
          </cell>
          <cell r="B470" t="str">
            <v>NookSam</v>
          </cell>
          <cell r="C470" t="str">
            <v>UnMarked Nooksack/Samish Fall</v>
          </cell>
          <cell r="D470" t="str">
            <v>U-NkSm FF</v>
          </cell>
          <cell r="E470">
            <v>1</v>
          </cell>
          <cell r="F470">
            <v>2</v>
          </cell>
          <cell r="G470">
            <v>1</v>
          </cell>
          <cell r="H470" t="str">
            <v>TRS; includes 7B-D</v>
          </cell>
          <cell r="I470">
            <v>1990</v>
          </cell>
          <cell r="J470" t="str">
            <v>UM</v>
          </cell>
          <cell r="L470">
            <v>3</v>
          </cell>
          <cell r="M470">
            <v>63821.893439720392</v>
          </cell>
        </row>
        <row r="471">
          <cell r="A471" t="str">
            <v>1990-1-4-</v>
          </cell>
          <cell r="B471" t="str">
            <v>NookSam</v>
          </cell>
          <cell r="C471" t="str">
            <v>UnMarked Nooksack/Samish Fall</v>
          </cell>
          <cell r="D471" t="str">
            <v>U-NkSm FF</v>
          </cell>
          <cell r="E471">
            <v>1</v>
          </cell>
          <cell r="F471">
            <v>2</v>
          </cell>
          <cell r="G471">
            <v>1</v>
          </cell>
          <cell r="H471" t="str">
            <v>TRS; includes 7B-D</v>
          </cell>
          <cell r="I471">
            <v>1990</v>
          </cell>
          <cell r="J471" t="str">
            <v>UM</v>
          </cell>
          <cell r="L471">
            <v>4</v>
          </cell>
          <cell r="M471">
            <v>33082.348721514121</v>
          </cell>
        </row>
        <row r="472">
          <cell r="A472" t="str">
            <v>1990-1-5-</v>
          </cell>
          <cell r="B472" t="str">
            <v>NookSam</v>
          </cell>
          <cell r="C472" t="str">
            <v>UnMarked Nooksack/Samish Fall</v>
          </cell>
          <cell r="D472" t="str">
            <v>U-NkSm FF</v>
          </cell>
          <cell r="E472">
            <v>1</v>
          </cell>
          <cell r="F472">
            <v>2</v>
          </cell>
          <cell r="G472">
            <v>1</v>
          </cell>
          <cell r="H472" t="str">
            <v>TRS; includes 7B-D</v>
          </cell>
          <cell r="I472">
            <v>1990</v>
          </cell>
          <cell r="J472" t="str">
            <v>UM</v>
          </cell>
          <cell r="L472">
            <v>5</v>
          </cell>
          <cell r="M472">
            <v>1758.3829126798789</v>
          </cell>
        </row>
        <row r="473">
          <cell r="A473" t="str">
            <v>1990-2-3-</v>
          </cell>
          <cell r="B473" t="str">
            <v>NookSam</v>
          </cell>
          <cell r="C473" t="str">
            <v>Marked Nooksack/Samish Fall</v>
          </cell>
          <cell r="D473" t="str">
            <v>M-NkSm FF</v>
          </cell>
          <cell r="E473">
            <v>2</v>
          </cell>
          <cell r="F473">
            <v>3</v>
          </cell>
          <cell r="G473">
            <v>1</v>
          </cell>
          <cell r="H473" t="str">
            <v>TRS; includes 7B-D</v>
          </cell>
          <cell r="I473">
            <v>1990</v>
          </cell>
          <cell r="J473" t="str">
            <v>M</v>
          </cell>
          <cell r="L473">
            <v>3</v>
          </cell>
          <cell r="M473">
            <v>1797.89991347161</v>
          </cell>
        </row>
        <row r="474">
          <cell r="A474" t="str">
            <v>1990-2-4-</v>
          </cell>
          <cell r="B474" t="str">
            <v>NookSam</v>
          </cell>
          <cell r="C474" t="str">
            <v>Marked Nooksack/Samish Fall</v>
          </cell>
          <cell r="D474" t="str">
            <v>M-NkSm FF</v>
          </cell>
          <cell r="E474">
            <v>2</v>
          </cell>
          <cell r="F474">
            <v>3</v>
          </cell>
          <cell r="G474">
            <v>1</v>
          </cell>
          <cell r="H474" t="str">
            <v>TRS; includes 7B-D</v>
          </cell>
          <cell r="I474">
            <v>1990</v>
          </cell>
          <cell r="J474" t="str">
            <v>M</v>
          </cell>
          <cell r="L474">
            <v>4</v>
          </cell>
          <cell r="M474">
            <v>668.20455727787783</v>
          </cell>
        </row>
        <row r="475">
          <cell r="A475" t="str">
            <v>1990-2-5-</v>
          </cell>
          <cell r="B475" t="str">
            <v>NookSam</v>
          </cell>
          <cell r="C475" t="str">
            <v>Marked Nooksack/Samish Fall</v>
          </cell>
          <cell r="D475" t="str">
            <v>M-NkSm FF</v>
          </cell>
          <cell r="E475">
            <v>2</v>
          </cell>
          <cell r="F475">
            <v>3</v>
          </cell>
          <cell r="G475">
            <v>1</v>
          </cell>
          <cell r="H475" t="str">
            <v>TRS; includes 7B-D</v>
          </cell>
          <cell r="I475">
            <v>1990</v>
          </cell>
          <cell r="J475" t="str">
            <v>M</v>
          </cell>
          <cell r="L475">
            <v>5</v>
          </cell>
          <cell r="M475">
            <v>71.528291592120866</v>
          </cell>
        </row>
        <row r="476">
          <cell r="A476" t="str">
            <v>1990-3-3-</v>
          </cell>
          <cell r="B476" t="str">
            <v>NookSam</v>
          </cell>
          <cell r="C476" t="str">
            <v>UnMarked NF Nooksack Spr</v>
          </cell>
          <cell r="D476" t="str">
            <v>U-NFNK Sp</v>
          </cell>
          <cell r="E476">
            <v>3</v>
          </cell>
          <cell r="F476">
            <v>5</v>
          </cell>
          <cell r="G476">
            <v>4</v>
          </cell>
          <cell r="H476" t="str">
            <v>TRS; includes 7B-D</v>
          </cell>
          <cell r="I476">
            <v>1990</v>
          </cell>
          <cell r="J476" t="str">
            <v>UM</v>
          </cell>
          <cell r="L476">
            <v>3</v>
          </cell>
          <cell r="M476">
            <v>3.9598106315312069</v>
          </cell>
        </row>
        <row r="477">
          <cell r="A477" t="str">
            <v>1990-3-4-</v>
          </cell>
          <cell r="B477" t="str">
            <v>NookSam</v>
          </cell>
          <cell r="C477" t="str">
            <v>UnMarked NF Nooksack Spr</v>
          </cell>
          <cell r="D477" t="str">
            <v>U-NFNK Sp</v>
          </cell>
          <cell r="E477">
            <v>3</v>
          </cell>
          <cell r="F477">
            <v>5</v>
          </cell>
          <cell r="G477">
            <v>4</v>
          </cell>
          <cell r="H477" t="str">
            <v>TRS; includes 7B-D</v>
          </cell>
          <cell r="I477">
            <v>1990</v>
          </cell>
          <cell r="J477" t="str">
            <v>UM</v>
          </cell>
          <cell r="L477">
            <v>4</v>
          </cell>
          <cell r="M477">
            <v>21.972720717557401</v>
          </cell>
        </row>
        <row r="478">
          <cell r="A478" t="str">
            <v>1990-3-5-</v>
          </cell>
          <cell r="B478" t="str">
            <v>NookSam</v>
          </cell>
          <cell r="C478" t="str">
            <v>UnMarked NF Nooksack Spr</v>
          </cell>
          <cell r="D478" t="str">
            <v>U-NFNK Sp</v>
          </cell>
          <cell r="E478">
            <v>3</v>
          </cell>
          <cell r="F478">
            <v>5</v>
          </cell>
          <cell r="G478">
            <v>4</v>
          </cell>
          <cell r="H478" t="str">
            <v>TRS; includes 7B-D</v>
          </cell>
          <cell r="I478">
            <v>1990</v>
          </cell>
          <cell r="J478" t="str">
            <v>UM</v>
          </cell>
          <cell r="L478">
            <v>5</v>
          </cell>
          <cell r="M478">
            <v>4.6211845355543018</v>
          </cell>
        </row>
        <row r="479">
          <cell r="A479" t="str">
            <v>1990-4-3-</v>
          </cell>
          <cell r="B479" t="str">
            <v>NookSam</v>
          </cell>
          <cell r="C479" t="str">
            <v>Marked NF Nooksack Spr</v>
          </cell>
          <cell r="D479" t="str">
            <v>M-NFNK Sp</v>
          </cell>
          <cell r="E479">
            <v>4</v>
          </cell>
          <cell r="F479">
            <v>6</v>
          </cell>
          <cell r="G479">
            <v>4</v>
          </cell>
          <cell r="H479" t="str">
            <v>TRS; includes 7B-D</v>
          </cell>
          <cell r="I479">
            <v>1990</v>
          </cell>
          <cell r="J479" t="str">
            <v>M</v>
          </cell>
          <cell r="L479">
            <v>3</v>
          </cell>
          <cell r="M479">
            <v>51.77849571434669</v>
          </cell>
        </row>
        <row r="480">
          <cell r="A480" t="str">
            <v>1990-4-4-</v>
          </cell>
          <cell r="B480" t="str">
            <v>NookSam</v>
          </cell>
          <cell r="C480" t="str">
            <v>Marked NF Nooksack Spr</v>
          </cell>
          <cell r="D480" t="str">
            <v>M-NFNK Sp</v>
          </cell>
          <cell r="E480">
            <v>4</v>
          </cell>
          <cell r="F480">
            <v>6</v>
          </cell>
          <cell r="G480">
            <v>4</v>
          </cell>
          <cell r="H480" t="str">
            <v>TRS; includes 7B-D</v>
          </cell>
          <cell r="I480">
            <v>1990</v>
          </cell>
          <cell r="J480" t="str">
            <v>M</v>
          </cell>
          <cell r="L480">
            <v>4</v>
          </cell>
          <cell r="M480">
            <v>54.50484900729554</v>
          </cell>
        </row>
        <row r="481">
          <cell r="A481" t="str">
            <v>1990-4-5-</v>
          </cell>
          <cell r="B481" t="str">
            <v>NookSam</v>
          </cell>
          <cell r="C481" t="str">
            <v>Marked NF Nooksack Spr</v>
          </cell>
          <cell r="D481" t="str">
            <v>M-NFNK Sp</v>
          </cell>
          <cell r="E481">
            <v>4</v>
          </cell>
          <cell r="F481">
            <v>6</v>
          </cell>
          <cell r="G481">
            <v>4</v>
          </cell>
          <cell r="H481" t="str">
            <v>TRS; includes 7B-D</v>
          </cell>
          <cell r="I481">
            <v>1990</v>
          </cell>
          <cell r="J481" t="str">
            <v>M</v>
          </cell>
          <cell r="L481">
            <v>5</v>
          </cell>
          <cell r="M481">
            <v>1.4</v>
          </cell>
        </row>
        <row r="482">
          <cell r="A482" t="str">
            <v>1990-5-3-</v>
          </cell>
          <cell r="B482" t="str">
            <v>NookSam</v>
          </cell>
          <cell r="C482" t="str">
            <v>UnMarked SF Nooksack Spr</v>
          </cell>
          <cell r="D482" t="str">
            <v>U-SFNK Sp</v>
          </cell>
          <cell r="E482">
            <v>5</v>
          </cell>
          <cell r="F482">
            <v>7</v>
          </cell>
          <cell r="G482">
            <v>4</v>
          </cell>
          <cell r="H482" t="str">
            <v>TRS; includes 7B-D</v>
          </cell>
          <cell r="I482">
            <v>1990</v>
          </cell>
          <cell r="J482" t="str">
            <v>UM</v>
          </cell>
          <cell r="L482">
            <v>3</v>
          </cell>
          <cell r="M482">
            <v>0</v>
          </cell>
        </row>
        <row r="483">
          <cell r="A483" t="str">
            <v>1990-5-4-</v>
          </cell>
          <cell r="B483" t="str">
            <v>NookSam</v>
          </cell>
          <cell r="C483" t="str">
            <v>UnMarked SF Nooksack Spr</v>
          </cell>
          <cell r="D483" t="str">
            <v>U-SFNK Sp</v>
          </cell>
          <cell r="E483">
            <v>5</v>
          </cell>
          <cell r="F483">
            <v>7</v>
          </cell>
          <cell r="G483">
            <v>4</v>
          </cell>
          <cell r="H483" t="str">
            <v>TRS; includes 7B-D</v>
          </cell>
          <cell r="I483">
            <v>1990</v>
          </cell>
          <cell r="J483" t="str">
            <v>UM</v>
          </cell>
          <cell r="L483">
            <v>4</v>
          </cell>
          <cell r="M483">
            <v>1.4822692366110699</v>
          </cell>
        </row>
        <row r="484">
          <cell r="A484" t="str">
            <v>1990-5-5-</v>
          </cell>
          <cell r="B484" t="str">
            <v>NookSam</v>
          </cell>
          <cell r="C484" t="str">
            <v>UnMarked SF Nooksack Spr</v>
          </cell>
          <cell r="D484" t="str">
            <v>U-SFNK Sp</v>
          </cell>
          <cell r="E484">
            <v>5</v>
          </cell>
          <cell r="F484">
            <v>7</v>
          </cell>
          <cell r="G484">
            <v>4</v>
          </cell>
          <cell r="H484" t="str">
            <v>TRS; includes 7B-D</v>
          </cell>
          <cell r="I484">
            <v>1990</v>
          </cell>
          <cell r="J484" t="str">
            <v>UM</v>
          </cell>
          <cell r="L484">
            <v>5</v>
          </cell>
          <cell r="M484">
            <v>5.8415290049942374</v>
          </cell>
        </row>
        <row r="485">
          <cell r="A485" t="str">
            <v>1990-6-3-</v>
          </cell>
          <cell r="B485" t="str">
            <v>NookSam</v>
          </cell>
          <cell r="C485" t="str">
            <v>Marked SF Nooksack Spr</v>
          </cell>
          <cell r="D485" t="str">
            <v>M-SFNK Sp</v>
          </cell>
          <cell r="E485">
            <v>6</v>
          </cell>
          <cell r="F485">
            <v>8</v>
          </cell>
          <cell r="G485">
            <v>4</v>
          </cell>
          <cell r="H485" t="str">
            <v>TRS; includes 7B-D</v>
          </cell>
          <cell r="I485">
            <v>1990</v>
          </cell>
          <cell r="J485" t="str">
            <v>M</v>
          </cell>
          <cell r="L485">
            <v>3</v>
          </cell>
          <cell r="M485">
            <v>0</v>
          </cell>
        </row>
        <row r="486">
          <cell r="A486" t="str">
            <v>1990-6-4-</v>
          </cell>
          <cell r="B486" t="str">
            <v>NookSam</v>
          </cell>
          <cell r="C486" t="str">
            <v>Marked SF Nooksack Spr</v>
          </cell>
          <cell r="D486" t="str">
            <v>M-SFNK Sp</v>
          </cell>
          <cell r="E486">
            <v>6</v>
          </cell>
          <cell r="F486">
            <v>8</v>
          </cell>
          <cell r="G486">
            <v>4</v>
          </cell>
          <cell r="H486" t="str">
            <v>TRS; includes 7B-D</v>
          </cell>
          <cell r="I486">
            <v>1990</v>
          </cell>
          <cell r="J486" t="str">
            <v>M</v>
          </cell>
          <cell r="L486">
            <v>4</v>
          </cell>
          <cell r="M486">
            <v>0</v>
          </cell>
        </row>
        <row r="487">
          <cell r="A487" t="str">
            <v>1990-6-5-</v>
          </cell>
          <cell r="B487" t="str">
            <v>NookSam</v>
          </cell>
          <cell r="C487" t="str">
            <v>Marked SF Nooksack Spr</v>
          </cell>
          <cell r="D487" t="str">
            <v>M-SFNK Sp</v>
          </cell>
          <cell r="E487">
            <v>6</v>
          </cell>
          <cell r="F487">
            <v>8</v>
          </cell>
          <cell r="G487">
            <v>4</v>
          </cell>
          <cell r="H487" t="str">
            <v>TRS; includes 7B-D</v>
          </cell>
          <cell r="I487">
            <v>1990</v>
          </cell>
          <cell r="J487" t="str">
            <v>M</v>
          </cell>
          <cell r="L487">
            <v>5</v>
          </cell>
          <cell r="M487">
            <v>0</v>
          </cell>
        </row>
        <row r="488">
          <cell r="A488" t="str">
            <v>1990-7-3-</v>
          </cell>
          <cell r="B488" t="str">
            <v>Skagit</v>
          </cell>
          <cell r="C488" t="str">
            <v>UnMarked Skagit Summer/Fall Fing</v>
          </cell>
          <cell r="D488" t="str">
            <v>U-Skag FF</v>
          </cell>
          <cell r="E488">
            <v>7</v>
          </cell>
          <cell r="F488">
            <v>10</v>
          </cell>
          <cell r="G488">
            <v>9</v>
          </cell>
          <cell r="H488" t="str">
            <v>TRS; includes Area 8 Net</v>
          </cell>
          <cell r="I488">
            <v>1990</v>
          </cell>
          <cell r="J488" t="str">
            <v>UM</v>
          </cell>
          <cell r="L488">
            <v>3</v>
          </cell>
          <cell r="M488">
            <v>1237.2569278996871</v>
          </cell>
        </row>
        <row r="489">
          <cell r="A489" t="str">
            <v>1990-7-4-</v>
          </cell>
          <cell r="B489" t="str">
            <v>Skagit</v>
          </cell>
          <cell r="C489" t="str">
            <v>UnMarked Skagit Summer/Fall Fing</v>
          </cell>
          <cell r="D489" t="str">
            <v>U-Skag FF</v>
          </cell>
          <cell r="E489">
            <v>7</v>
          </cell>
          <cell r="F489">
            <v>10</v>
          </cell>
          <cell r="G489">
            <v>9</v>
          </cell>
          <cell r="H489" t="str">
            <v>TRS; includes Area 8 Net</v>
          </cell>
          <cell r="I489">
            <v>1990</v>
          </cell>
          <cell r="J489" t="str">
            <v>UM</v>
          </cell>
          <cell r="L489">
            <v>4</v>
          </cell>
          <cell r="M489">
            <v>13186.27935736677</v>
          </cell>
        </row>
        <row r="490">
          <cell r="A490" t="str">
            <v>1990-7-5-</v>
          </cell>
          <cell r="B490" t="str">
            <v>Skagit</v>
          </cell>
          <cell r="C490" t="str">
            <v>UnMarked Skagit Summer/Fall Fing</v>
          </cell>
          <cell r="D490" t="str">
            <v>U-Skag FF</v>
          </cell>
          <cell r="E490">
            <v>7</v>
          </cell>
          <cell r="F490">
            <v>10</v>
          </cell>
          <cell r="G490">
            <v>9</v>
          </cell>
          <cell r="H490" t="str">
            <v>TRS; includes Area 8 Net</v>
          </cell>
          <cell r="I490">
            <v>1990</v>
          </cell>
          <cell r="J490" t="str">
            <v>UM</v>
          </cell>
          <cell r="L490">
            <v>5</v>
          </cell>
          <cell r="M490">
            <v>3559.2310344827588</v>
          </cell>
        </row>
        <row r="491">
          <cell r="A491" t="str">
            <v>1990-8-3-</v>
          </cell>
          <cell r="B491" t="str">
            <v>Skagit</v>
          </cell>
          <cell r="C491" t="str">
            <v>Marked Skagit Summer/Fall Fing</v>
          </cell>
          <cell r="D491" t="str">
            <v>M-Skag FF</v>
          </cell>
          <cell r="E491">
            <v>8</v>
          </cell>
          <cell r="F491">
            <v>11</v>
          </cell>
          <cell r="G491">
            <v>9</v>
          </cell>
          <cell r="H491" t="str">
            <v>TRS; includes Area 8 Net</v>
          </cell>
          <cell r="I491">
            <v>1990</v>
          </cell>
          <cell r="J491" t="str">
            <v>M</v>
          </cell>
          <cell r="L491">
            <v>3</v>
          </cell>
          <cell r="M491">
            <v>0</v>
          </cell>
        </row>
        <row r="492">
          <cell r="A492" t="str">
            <v>1990-8-4-</v>
          </cell>
          <cell r="B492" t="str">
            <v>Skagit</v>
          </cell>
          <cell r="C492" t="str">
            <v>Marked Skagit Summer/Fall Fing</v>
          </cell>
          <cell r="D492" t="str">
            <v>M-Skag FF</v>
          </cell>
          <cell r="E492">
            <v>8</v>
          </cell>
          <cell r="F492">
            <v>11</v>
          </cell>
          <cell r="G492">
            <v>9</v>
          </cell>
          <cell r="H492" t="str">
            <v>TRS; includes Area 8 Net</v>
          </cell>
          <cell r="I492">
            <v>1990</v>
          </cell>
          <cell r="J492" t="str">
            <v>M</v>
          </cell>
          <cell r="L492">
            <v>4</v>
          </cell>
          <cell r="M492">
            <v>0</v>
          </cell>
        </row>
        <row r="493">
          <cell r="A493" t="str">
            <v>1990-8-5-</v>
          </cell>
          <cell r="B493" t="str">
            <v>Skagit</v>
          </cell>
          <cell r="C493" t="str">
            <v>Marked Skagit Summer/Fall Fing</v>
          </cell>
          <cell r="D493" t="str">
            <v>M-Skag FF</v>
          </cell>
          <cell r="E493">
            <v>8</v>
          </cell>
          <cell r="F493">
            <v>11</v>
          </cell>
          <cell r="G493">
            <v>9</v>
          </cell>
          <cell r="H493" t="str">
            <v>TRS; includes Area 8 Net</v>
          </cell>
          <cell r="I493">
            <v>1990</v>
          </cell>
          <cell r="J493" t="str">
            <v>M</v>
          </cell>
          <cell r="L493">
            <v>5</v>
          </cell>
          <cell r="M493">
            <v>0</v>
          </cell>
        </row>
        <row r="494">
          <cell r="A494" t="str">
            <v>1990-9-3-</v>
          </cell>
          <cell r="B494" t="str">
            <v>Skagit</v>
          </cell>
          <cell r="C494" t="str">
            <v>UnMarked Skagit Summer/Fall Year</v>
          </cell>
          <cell r="D494" t="str">
            <v>U-SkagFYr</v>
          </cell>
          <cell r="E494">
            <v>9</v>
          </cell>
          <cell r="F494">
            <v>13</v>
          </cell>
          <cell r="G494">
            <v>12</v>
          </cell>
          <cell r="H494" t="str">
            <v>TRS; includes Area 8 Net</v>
          </cell>
          <cell r="I494">
            <v>1990</v>
          </cell>
          <cell r="J494" t="str">
            <v>UM</v>
          </cell>
          <cell r="L494">
            <v>3</v>
          </cell>
          <cell r="M494">
            <v>135.5609482758621</v>
          </cell>
        </row>
        <row r="495">
          <cell r="A495" t="str">
            <v>1990-9-4-</v>
          </cell>
          <cell r="B495" t="str">
            <v>Skagit</v>
          </cell>
          <cell r="C495" t="str">
            <v>UnMarked Skagit Summer/Fall Year</v>
          </cell>
          <cell r="D495" t="str">
            <v>U-SkagFYr</v>
          </cell>
          <cell r="E495">
            <v>9</v>
          </cell>
          <cell r="F495">
            <v>13</v>
          </cell>
          <cell r="G495">
            <v>12</v>
          </cell>
          <cell r="H495" t="str">
            <v>TRS; includes Area 8 Net</v>
          </cell>
          <cell r="I495">
            <v>1990</v>
          </cell>
          <cell r="J495" t="str">
            <v>UM</v>
          </cell>
          <cell r="L495">
            <v>4</v>
          </cell>
          <cell r="M495">
            <v>306.26732758620687</v>
          </cell>
        </row>
        <row r="496">
          <cell r="A496" t="str">
            <v>1990-9-5-</v>
          </cell>
          <cell r="B496" t="str">
            <v>Skagit</v>
          </cell>
          <cell r="C496" t="str">
            <v>UnMarked Skagit Summer/Fall Year</v>
          </cell>
          <cell r="D496" t="str">
            <v>U-SkagFYr</v>
          </cell>
          <cell r="E496">
            <v>9</v>
          </cell>
          <cell r="F496">
            <v>13</v>
          </cell>
          <cell r="G496">
            <v>12</v>
          </cell>
          <cell r="H496" t="str">
            <v>TRS; includes Area 8 Net</v>
          </cell>
          <cell r="I496">
            <v>1990</v>
          </cell>
          <cell r="J496" t="str">
            <v>UM</v>
          </cell>
          <cell r="L496">
            <v>5</v>
          </cell>
          <cell r="M496">
            <v>1229.246645768025</v>
          </cell>
        </row>
        <row r="497">
          <cell r="A497" t="str">
            <v>1990-10-3-</v>
          </cell>
          <cell r="B497" t="str">
            <v>Skagit</v>
          </cell>
          <cell r="C497" t="str">
            <v>Marked Skagit Summer/Fall Year</v>
          </cell>
          <cell r="D497" t="str">
            <v>M-SkagFYr</v>
          </cell>
          <cell r="E497">
            <v>10</v>
          </cell>
          <cell r="F497">
            <v>14</v>
          </cell>
          <cell r="G497">
            <v>12</v>
          </cell>
          <cell r="H497" t="str">
            <v>TRS; includes Area 8 Net</v>
          </cell>
          <cell r="I497">
            <v>1990</v>
          </cell>
          <cell r="J497" t="str">
            <v>M</v>
          </cell>
          <cell r="L497">
            <v>3</v>
          </cell>
          <cell r="M497">
            <v>0</v>
          </cell>
        </row>
        <row r="498">
          <cell r="A498" t="str">
            <v>1990-10-4-</v>
          </cell>
          <cell r="B498" t="str">
            <v>Skagit</v>
          </cell>
          <cell r="C498" t="str">
            <v>Marked Skagit Summer/Fall Year</v>
          </cell>
          <cell r="D498" t="str">
            <v>M-SkagFYr</v>
          </cell>
          <cell r="E498">
            <v>10</v>
          </cell>
          <cell r="F498">
            <v>14</v>
          </cell>
          <cell r="G498">
            <v>12</v>
          </cell>
          <cell r="H498" t="str">
            <v>TRS; includes Area 8 Net</v>
          </cell>
          <cell r="I498">
            <v>1990</v>
          </cell>
          <cell r="J498" t="str">
            <v>M</v>
          </cell>
          <cell r="L498">
            <v>4</v>
          </cell>
          <cell r="M498">
            <v>0</v>
          </cell>
        </row>
        <row r="499">
          <cell r="A499" t="str">
            <v>1990-10-5-</v>
          </cell>
          <cell r="B499" t="str">
            <v>Skagit</v>
          </cell>
          <cell r="C499" t="str">
            <v>Marked Skagit Summer/Fall Year</v>
          </cell>
          <cell r="D499" t="str">
            <v>M-SkagFYr</v>
          </cell>
          <cell r="E499">
            <v>10</v>
          </cell>
          <cell r="F499">
            <v>14</v>
          </cell>
          <cell r="G499">
            <v>12</v>
          </cell>
          <cell r="H499" t="str">
            <v>TRS; includes Area 8 Net</v>
          </cell>
          <cell r="I499">
            <v>1990</v>
          </cell>
          <cell r="J499" t="str">
            <v>M</v>
          </cell>
          <cell r="L499">
            <v>5</v>
          </cell>
          <cell r="M499">
            <v>28.01</v>
          </cell>
        </row>
        <row r="500">
          <cell r="A500" t="str">
            <v>1990-11-3-</v>
          </cell>
          <cell r="B500" t="str">
            <v>Skagit</v>
          </cell>
          <cell r="C500" t="str">
            <v>UnMarked Skagit Spring Year</v>
          </cell>
          <cell r="D500" t="str">
            <v>U-SkagSpY</v>
          </cell>
          <cell r="E500">
            <v>11</v>
          </cell>
          <cell r="F500">
            <v>16</v>
          </cell>
          <cell r="G500">
            <v>15</v>
          </cell>
          <cell r="H500" t="str">
            <v>TRS; includes Area 8 Net</v>
          </cell>
          <cell r="I500">
            <v>1990</v>
          </cell>
          <cell r="J500" t="str">
            <v>UM</v>
          </cell>
          <cell r="L500">
            <v>3</v>
          </cell>
          <cell r="M500">
            <v>63.049504950495049</v>
          </cell>
        </row>
        <row r="501">
          <cell r="A501" t="str">
            <v>1990-11-4-</v>
          </cell>
          <cell r="B501" t="str">
            <v>Skagit</v>
          </cell>
          <cell r="C501" t="str">
            <v>UnMarked Skagit Spring Year</v>
          </cell>
          <cell r="D501" t="str">
            <v>U-SkagSpY</v>
          </cell>
          <cell r="E501">
            <v>11</v>
          </cell>
          <cell r="F501">
            <v>16</v>
          </cell>
          <cell r="G501">
            <v>15</v>
          </cell>
          <cell r="H501" t="str">
            <v>TRS; includes Area 8 Net</v>
          </cell>
          <cell r="I501">
            <v>1990</v>
          </cell>
          <cell r="J501" t="str">
            <v>UM</v>
          </cell>
          <cell r="L501">
            <v>4</v>
          </cell>
          <cell r="M501">
            <v>777.86198619861977</v>
          </cell>
        </row>
        <row r="502">
          <cell r="A502" t="str">
            <v>1990-11-5-</v>
          </cell>
          <cell r="B502" t="str">
            <v>Skagit</v>
          </cell>
          <cell r="C502" t="str">
            <v>UnMarked Skagit Spring Year</v>
          </cell>
          <cell r="D502" t="str">
            <v>U-SkagSpY</v>
          </cell>
          <cell r="E502">
            <v>11</v>
          </cell>
          <cell r="F502">
            <v>16</v>
          </cell>
          <cell r="G502">
            <v>15</v>
          </cell>
          <cell r="H502" t="str">
            <v>TRS; includes Area 8 Net</v>
          </cell>
          <cell r="I502">
            <v>1990</v>
          </cell>
          <cell r="J502" t="str">
            <v>UM</v>
          </cell>
          <cell r="L502">
            <v>5</v>
          </cell>
          <cell r="M502">
            <v>766.56375637563769</v>
          </cell>
        </row>
        <row r="503">
          <cell r="A503" t="str">
            <v>1990-12-3-</v>
          </cell>
          <cell r="B503" t="str">
            <v>Skagit</v>
          </cell>
          <cell r="C503" t="str">
            <v>Marked Skagit Spring Year</v>
          </cell>
          <cell r="D503" t="str">
            <v>M-SkagSpY</v>
          </cell>
          <cell r="E503">
            <v>12</v>
          </cell>
          <cell r="F503">
            <v>17</v>
          </cell>
          <cell r="G503">
            <v>15</v>
          </cell>
          <cell r="H503" t="str">
            <v>TRS; includes Area 8 Net</v>
          </cell>
          <cell r="I503">
            <v>1990</v>
          </cell>
          <cell r="J503" t="str">
            <v>M</v>
          </cell>
          <cell r="L503">
            <v>3</v>
          </cell>
          <cell r="M503">
            <v>62.432600957419659</v>
          </cell>
        </row>
        <row r="504">
          <cell r="A504" t="str">
            <v>1990-12-4-</v>
          </cell>
          <cell r="B504" t="str">
            <v>Skagit</v>
          </cell>
          <cell r="C504" t="str">
            <v>Marked Skagit Spring Year</v>
          </cell>
          <cell r="D504" t="str">
            <v>M-SkagSpY</v>
          </cell>
          <cell r="E504">
            <v>12</v>
          </cell>
          <cell r="F504">
            <v>17</v>
          </cell>
          <cell r="G504">
            <v>15</v>
          </cell>
          <cell r="H504" t="str">
            <v>TRS; includes Area 8 Net</v>
          </cell>
          <cell r="I504">
            <v>1990</v>
          </cell>
          <cell r="J504" t="str">
            <v>M</v>
          </cell>
          <cell r="L504">
            <v>4</v>
          </cell>
          <cell r="M504">
            <v>297.82775223716681</v>
          </cell>
        </row>
        <row r="505">
          <cell r="A505" t="str">
            <v>1990-12-5-</v>
          </cell>
          <cell r="B505" t="str">
            <v>Skagit</v>
          </cell>
          <cell r="C505" t="str">
            <v>Marked Skagit Spring Year</v>
          </cell>
          <cell r="D505" t="str">
            <v>M-SkagSpY</v>
          </cell>
          <cell r="E505">
            <v>12</v>
          </cell>
          <cell r="F505">
            <v>17</v>
          </cell>
          <cell r="G505">
            <v>15</v>
          </cell>
          <cell r="H505" t="str">
            <v>TRS; includes Area 8 Net</v>
          </cell>
          <cell r="I505">
            <v>1990</v>
          </cell>
          <cell r="J505" t="str">
            <v>M</v>
          </cell>
          <cell r="L505">
            <v>5</v>
          </cell>
          <cell r="M505">
            <v>86.693424776067445</v>
          </cell>
        </row>
        <row r="506">
          <cell r="A506" t="str">
            <v>1990-13-3-</v>
          </cell>
          <cell r="B506" t="str">
            <v>StSno</v>
          </cell>
          <cell r="C506" t="str">
            <v>UnMarked Snohomish Fall Fing</v>
          </cell>
          <cell r="D506" t="str">
            <v>U-Snoh FF</v>
          </cell>
          <cell r="E506">
            <v>13</v>
          </cell>
          <cell r="F506">
            <v>19</v>
          </cell>
          <cell r="G506">
            <v>18</v>
          </cell>
          <cell r="H506" t="str">
            <v>ETRS; includes FW sport, no FW net</v>
          </cell>
          <cell r="I506">
            <v>1990</v>
          </cell>
          <cell r="J506" t="str">
            <v>UM</v>
          </cell>
          <cell r="L506">
            <v>3</v>
          </cell>
          <cell r="M506">
            <v>531.11662102986543</v>
          </cell>
        </row>
        <row r="507">
          <cell r="A507" t="str">
            <v>1990-13-4-</v>
          </cell>
          <cell r="B507" t="str">
            <v>StSno</v>
          </cell>
          <cell r="C507" t="str">
            <v>UnMarked Snohomish Fall Fing</v>
          </cell>
          <cell r="D507" t="str">
            <v>U-Snoh FF</v>
          </cell>
          <cell r="E507">
            <v>13</v>
          </cell>
          <cell r="F507">
            <v>19</v>
          </cell>
          <cell r="G507">
            <v>18</v>
          </cell>
          <cell r="H507" t="str">
            <v>ETRS; includes FW sport, no FW net</v>
          </cell>
          <cell r="I507">
            <v>1990</v>
          </cell>
          <cell r="J507" t="str">
            <v>UM</v>
          </cell>
          <cell r="L507">
            <v>4</v>
          </cell>
          <cell r="M507">
            <v>3327.9212105952079</v>
          </cell>
        </row>
        <row r="508">
          <cell r="A508" t="str">
            <v>1990-13-5-</v>
          </cell>
          <cell r="B508" t="str">
            <v>StSno</v>
          </cell>
          <cell r="C508" t="str">
            <v>UnMarked Snohomish Fall Fing</v>
          </cell>
          <cell r="D508" t="str">
            <v>U-Snoh FF</v>
          </cell>
          <cell r="E508">
            <v>13</v>
          </cell>
          <cell r="F508">
            <v>19</v>
          </cell>
          <cell r="G508">
            <v>18</v>
          </cell>
          <cell r="H508" t="str">
            <v>ETRS; includes FW sport, no FW net</v>
          </cell>
          <cell r="I508">
            <v>1990</v>
          </cell>
          <cell r="J508" t="str">
            <v>UM</v>
          </cell>
          <cell r="L508">
            <v>5</v>
          </cell>
          <cell r="M508">
            <v>43.595798979173402</v>
          </cell>
        </row>
        <row r="509">
          <cell r="A509" t="str">
            <v>1990-14-3-</v>
          </cell>
          <cell r="B509" t="str">
            <v>StSno</v>
          </cell>
          <cell r="C509" t="str">
            <v>Marked Snohomish Fall Fing</v>
          </cell>
          <cell r="D509" t="str">
            <v>M-Snoh FF</v>
          </cell>
          <cell r="E509">
            <v>14</v>
          </cell>
          <cell r="F509">
            <v>20</v>
          </cell>
          <cell r="G509">
            <v>18</v>
          </cell>
          <cell r="H509" t="str">
            <v>ETRS; includes FW sport, no FW net</v>
          </cell>
          <cell r="I509">
            <v>1990</v>
          </cell>
          <cell r="J509" t="str">
            <v>M</v>
          </cell>
          <cell r="L509">
            <v>3</v>
          </cell>
          <cell r="M509">
            <v>0</v>
          </cell>
        </row>
        <row r="510">
          <cell r="A510" t="str">
            <v>1990-14-4-</v>
          </cell>
          <cell r="B510" t="str">
            <v>StSno</v>
          </cell>
          <cell r="C510" t="str">
            <v>Marked Snohomish Fall Fing</v>
          </cell>
          <cell r="D510" t="str">
            <v>M-Snoh FF</v>
          </cell>
          <cell r="E510">
            <v>14</v>
          </cell>
          <cell r="F510">
            <v>20</v>
          </cell>
          <cell r="G510">
            <v>18</v>
          </cell>
          <cell r="H510" t="str">
            <v>ETRS; includes FW sport, no FW net</v>
          </cell>
          <cell r="I510">
            <v>1990</v>
          </cell>
          <cell r="J510" t="str">
            <v>M</v>
          </cell>
          <cell r="L510">
            <v>4</v>
          </cell>
          <cell r="M510">
            <v>0</v>
          </cell>
        </row>
        <row r="511">
          <cell r="A511" t="str">
            <v>1990-14-5-</v>
          </cell>
          <cell r="B511" t="str">
            <v>StSno</v>
          </cell>
          <cell r="C511" t="str">
            <v>Marked Snohomish Fall Fing</v>
          </cell>
          <cell r="D511" t="str">
            <v>M-Snoh FF</v>
          </cell>
          <cell r="E511">
            <v>14</v>
          </cell>
          <cell r="F511">
            <v>20</v>
          </cell>
          <cell r="G511">
            <v>18</v>
          </cell>
          <cell r="H511" t="str">
            <v>ETRS; includes FW sport, no FW net</v>
          </cell>
          <cell r="I511">
            <v>1990</v>
          </cell>
          <cell r="J511" t="str">
            <v>M</v>
          </cell>
          <cell r="L511">
            <v>5</v>
          </cell>
          <cell r="M511">
            <v>1.6496582853111219</v>
          </cell>
        </row>
        <row r="512">
          <cell r="A512" t="str">
            <v>1990-15-3-</v>
          </cell>
          <cell r="B512" t="str">
            <v>StSno</v>
          </cell>
          <cell r="C512" t="str">
            <v>UnMarked Snohomish Fall Year</v>
          </cell>
          <cell r="D512" t="str">
            <v>U-SnohFYr</v>
          </cell>
          <cell r="E512">
            <v>15</v>
          </cell>
          <cell r="F512">
            <v>22</v>
          </cell>
          <cell r="G512">
            <v>21</v>
          </cell>
          <cell r="H512" t="str">
            <v>ETRS; includes FW sport, no FW net</v>
          </cell>
          <cell r="I512">
            <v>1990</v>
          </cell>
          <cell r="J512" t="str">
            <v>UM</v>
          </cell>
          <cell r="L512">
            <v>3</v>
          </cell>
          <cell r="M512">
            <v>57.479915272681211</v>
          </cell>
        </row>
        <row r="513">
          <cell r="A513" t="str">
            <v>1990-15-4-</v>
          </cell>
          <cell r="B513" t="str">
            <v>StSno</v>
          </cell>
          <cell r="C513" t="str">
            <v>UnMarked Snohomish Fall Year</v>
          </cell>
          <cell r="D513" t="str">
            <v>U-SnohFYr</v>
          </cell>
          <cell r="E513">
            <v>15</v>
          </cell>
          <cell r="F513">
            <v>22</v>
          </cell>
          <cell r="G513">
            <v>21</v>
          </cell>
          <cell r="H513" t="str">
            <v>ETRS; includes FW sport, no FW net</v>
          </cell>
          <cell r="I513">
            <v>1990</v>
          </cell>
          <cell r="J513" t="str">
            <v>UM</v>
          </cell>
          <cell r="L513">
            <v>4</v>
          </cell>
          <cell r="M513">
            <v>1006.454793564025</v>
          </cell>
        </row>
        <row r="514">
          <cell r="A514" t="str">
            <v>1990-15-5-</v>
          </cell>
          <cell r="B514" t="str">
            <v>StSno</v>
          </cell>
          <cell r="C514" t="str">
            <v>UnMarked Snohomish Fall Year</v>
          </cell>
          <cell r="D514" t="str">
            <v>U-SnohFYr</v>
          </cell>
          <cell r="E514">
            <v>15</v>
          </cell>
          <cell r="F514">
            <v>22</v>
          </cell>
          <cell r="G514">
            <v>21</v>
          </cell>
          <cell r="H514" t="str">
            <v>ETRS; includes FW sport, no FW net</v>
          </cell>
          <cell r="I514">
            <v>1990</v>
          </cell>
          <cell r="J514" t="str">
            <v>UM</v>
          </cell>
          <cell r="L514">
            <v>5</v>
          </cell>
          <cell r="M514">
            <v>333.89894429312028</v>
          </cell>
        </row>
        <row r="515">
          <cell r="A515" t="str">
            <v>1990-16-3-</v>
          </cell>
          <cell r="B515" t="str">
            <v>StSno</v>
          </cell>
          <cell r="C515" t="str">
            <v>Marked Snohomish Fall Year</v>
          </cell>
          <cell r="D515" t="str">
            <v>M-SnohFYr</v>
          </cell>
          <cell r="E515">
            <v>16</v>
          </cell>
          <cell r="F515">
            <v>23</v>
          </cell>
          <cell r="G515">
            <v>21</v>
          </cell>
          <cell r="H515" t="str">
            <v>ETRS; includes FW sport, no FW net</v>
          </cell>
          <cell r="I515">
            <v>1990</v>
          </cell>
          <cell r="J515" t="str">
            <v>M</v>
          </cell>
          <cell r="L515">
            <v>3</v>
          </cell>
          <cell r="M515">
            <v>13.883057980615259</v>
          </cell>
        </row>
        <row r="516">
          <cell r="A516" t="str">
            <v>1990-16-4-</v>
          </cell>
          <cell r="B516" t="str">
            <v>StSno</v>
          </cell>
          <cell r="C516" t="str">
            <v>Marked Snohomish Fall Year</v>
          </cell>
          <cell r="D516" t="str">
            <v>M-SnohFYr</v>
          </cell>
          <cell r="E516">
            <v>16</v>
          </cell>
          <cell r="F516">
            <v>23</v>
          </cell>
          <cell r="G516">
            <v>21</v>
          </cell>
          <cell r="H516" t="str">
            <v>ETRS; includes FW sport, no FW net</v>
          </cell>
          <cell r="I516">
            <v>1990</v>
          </cell>
          <cell r="J516" t="str">
            <v>M</v>
          </cell>
          <cell r="L516">
            <v>4</v>
          </cell>
          <cell r="M516">
            <v>0</v>
          </cell>
        </row>
        <row r="517">
          <cell r="A517" t="str">
            <v>1990-16-5-</v>
          </cell>
          <cell r="B517" t="str">
            <v>StSno</v>
          </cell>
          <cell r="C517" t="str">
            <v>Marked Snohomish Fall Year</v>
          </cell>
          <cell r="D517" t="str">
            <v>M-SnohFYr</v>
          </cell>
          <cell r="E517">
            <v>16</v>
          </cell>
          <cell r="F517">
            <v>23</v>
          </cell>
          <cell r="G517">
            <v>21</v>
          </cell>
          <cell r="H517" t="str">
            <v>ETRS; includes FW sport, no FW net</v>
          </cell>
          <cell r="I517">
            <v>1990</v>
          </cell>
          <cell r="J517" t="str">
            <v>M</v>
          </cell>
          <cell r="L517">
            <v>5</v>
          </cell>
          <cell r="M517">
            <v>0</v>
          </cell>
        </row>
        <row r="518">
          <cell r="A518" t="str">
            <v>1990-17-3-</v>
          </cell>
          <cell r="B518" t="str">
            <v>StSno</v>
          </cell>
          <cell r="C518" t="str">
            <v>UnMarked Stillaguamish Fall Fing</v>
          </cell>
          <cell r="D518" t="str">
            <v>U-Stil FF</v>
          </cell>
          <cell r="E518">
            <v>17</v>
          </cell>
          <cell r="F518">
            <v>25</v>
          </cell>
          <cell r="G518">
            <v>24</v>
          </cell>
          <cell r="H518" t="str">
            <v>ETRS</v>
          </cell>
          <cell r="I518">
            <v>1990</v>
          </cell>
          <cell r="J518" t="str">
            <v>UM</v>
          </cell>
          <cell r="L518">
            <v>3</v>
          </cell>
          <cell r="M518">
            <v>144.50092400475759</v>
          </cell>
        </row>
        <row r="519">
          <cell r="A519" t="str">
            <v>1990-17-4-</v>
          </cell>
          <cell r="B519" t="str">
            <v>StSno</v>
          </cell>
          <cell r="C519" t="str">
            <v>UnMarked Stillaguamish Fall Fing</v>
          </cell>
          <cell r="D519" t="str">
            <v>U-Stil FF</v>
          </cell>
          <cell r="E519">
            <v>17</v>
          </cell>
          <cell r="F519">
            <v>25</v>
          </cell>
          <cell r="G519">
            <v>24</v>
          </cell>
          <cell r="H519" t="str">
            <v>ETRS</v>
          </cell>
          <cell r="I519">
            <v>1990</v>
          </cell>
          <cell r="J519" t="str">
            <v>UM</v>
          </cell>
          <cell r="L519">
            <v>4</v>
          </cell>
          <cell r="M519">
            <v>269.58123426869469</v>
          </cell>
        </row>
        <row r="520">
          <cell r="A520" t="str">
            <v>1990-17-5-</v>
          </cell>
          <cell r="B520" t="str">
            <v>StSno</v>
          </cell>
          <cell r="C520" t="str">
            <v>UnMarked Stillaguamish Fall Fing</v>
          </cell>
          <cell r="D520" t="str">
            <v>U-Stil FF</v>
          </cell>
          <cell r="E520">
            <v>17</v>
          </cell>
          <cell r="F520">
            <v>25</v>
          </cell>
          <cell r="G520">
            <v>24</v>
          </cell>
          <cell r="H520" t="str">
            <v>ETRS</v>
          </cell>
          <cell r="I520">
            <v>1990</v>
          </cell>
          <cell r="J520" t="str">
            <v>UM</v>
          </cell>
          <cell r="L520">
            <v>5</v>
          </cell>
          <cell r="M520">
            <v>173.3084460705318</v>
          </cell>
        </row>
        <row r="521">
          <cell r="A521" t="str">
            <v>1990-18-3-</v>
          </cell>
          <cell r="B521" t="str">
            <v>StSno</v>
          </cell>
          <cell r="C521" t="str">
            <v>Marked Stillaguamish Fall Fing</v>
          </cell>
          <cell r="D521" t="str">
            <v>M-Stil FF</v>
          </cell>
          <cell r="E521">
            <v>18</v>
          </cell>
          <cell r="F521">
            <v>26</v>
          </cell>
          <cell r="G521">
            <v>24</v>
          </cell>
          <cell r="H521" t="str">
            <v>ETRS</v>
          </cell>
          <cell r="I521">
            <v>1990</v>
          </cell>
          <cell r="J521" t="str">
            <v>M</v>
          </cell>
          <cell r="L521">
            <v>3</v>
          </cell>
          <cell r="M521">
            <v>156.59859383484809</v>
          </cell>
        </row>
        <row r="522">
          <cell r="A522" t="str">
            <v>1990-18-4-</v>
          </cell>
          <cell r="B522" t="str">
            <v>StSno</v>
          </cell>
          <cell r="C522" t="str">
            <v>Marked Stillaguamish Fall Fing</v>
          </cell>
          <cell r="D522" t="str">
            <v>M-Stil FF</v>
          </cell>
          <cell r="E522">
            <v>18</v>
          </cell>
          <cell r="F522">
            <v>26</v>
          </cell>
          <cell r="G522">
            <v>24</v>
          </cell>
          <cell r="H522" t="str">
            <v>ETRS</v>
          </cell>
          <cell r="I522">
            <v>1990</v>
          </cell>
          <cell r="J522" t="str">
            <v>M</v>
          </cell>
          <cell r="L522">
            <v>4</v>
          </cell>
          <cell r="M522">
            <v>288.90351569623112</v>
          </cell>
        </row>
        <row r="523">
          <cell r="A523" t="str">
            <v>1990-18-5-</v>
          </cell>
          <cell r="B523" t="str">
            <v>StSno</v>
          </cell>
          <cell r="C523" t="str">
            <v>Marked Stillaguamish Fall Fing</v>
          </cell>
          <cell r="D523" t="str">
            <v>M-Stil FF</v>
          </cell>
          <cell r="E523">
            <v>18</v>
          </cell>
          <cell r="F523">
            <v>26</v>
          </cell>
          <cell r="G523">
            <v>24</v>
          </cell>
          <cell r="H523" t="str">
            <v>ETRS</v>
          </cell>
          <cell r="I523">
            <v>1990</v>
          </cell>
          <cell r="J523" t="str">
            <v>M</v>
          </cell>
          <cell r="L523">
            <v>5</v>
          </cell>
          <cell r="M523">
            <v>96.076786054788158</v>
          </cell>
        </row>
        <row r="524">
          <cell r="A524" t="str">
            <v>1990-19-3-</v>
          </cell>
          <cell r="B524" t="str">
            <v>StSno</v>
          </cell>
          <cell r="C524" t="str">
            <v>UnMarked Tulalip Fall Fing</v>
          </cell>
          <cell r="D524" t="str">
            <v>U-Tula FF</v>
          </cell>
          <cell r="E524">
            <v>19</v>
          </cell>
          <cell r="F524">
            <v>28</v>
          </cell>
          <cell r="G524">
            <v>27</v>
          </cell>
          <cell r="H524" t="str">
            <v>TRS; includes 8D catch (excludes 8A)</v>
          </cell>
          <cell r="I524">
            <v>1990</v>
          </cell>
          <cell r="J524" t="str">
            <v>UM</v>
          </cell>
          <cell r="L524">
            <v>3</v>
          </cell>
          <cell r="M524">
            <v>1034.266924963636</v>
          </cell>
        </row>
        <row r="525">
          <cell r="A525" t="str">
            <v>1990-19-4-</v>
          </cell>
          <cell r="B525" t="str">
            <v>StSno</v>
          </cell>
          <cell r="C525" t="str">
            <v>UnMarked Tulalip Fall Fing</v>
          </cell>
          <cell r="D525" t="str">
            <v>U-Tula FF</v>
          </cell>
          <cell r="E525">
            <v>19</v>
          </cell>
          <cell r="F525">
            <v>28</v>
          </cell>
          <cell r="G525">
            <v>27</v>
          </cell>
          <cell r="H525" t="str">
            <v>TRS; includes 8D catch (excludes 8A)</v>
          </cell>
          <cell r="I525">
            <v>1990</v>
          </cell>
          <cell r="J525" t="str">
            <v>UM</v>
          </cell>
          <cell r="L525">
            <v>4</v>
          </cell>
          <cell r="M525">
            <v>2702.138812968059</v>
          </cell>
        </row>
        <row r="526">
          <cell r="A526" t="str">
            <v>1990-19-5-</v>
          </cell>
          <cell r="B526" t="str">
            <v>StSno</v>
          </cell>
          <cell r="C526" t="str">
            <v>UnMarked Tulalip Fall Fing</v>
          </cell>
          <cell r="D526" t="str">
            <v>U-Tula FF</v>
          </cell>
          <cell r="E526">
            <v>19</v>
          </cell>
          <cell r="F526">
            <v>28</v>
          </cell>
          <cell r="G526">
            <v>27</v>
          </cell>
          <cell r="H526" t="str">
            <v>TRS; includes 8D catch (excludes 8A)</v>
          </cell>
          <cell r="I526">
            <v>1990</v>
          </cell>
          <cell r="J526" t="str">
            <v>UM</v>
          </cell>
          <cell r="L526">
            <v>5</v>
          </cell>
          <cell r="M526">
            <v>55.906320268304647</v>
          </cell>
        </row>
        <row r="527">
          <cell r="A527" t="str">
            <v>1990-20-3-</v>
          </cell>
          <cell r="B527" t="str">
            <v>StSno</v>
          </cell>
          <cell r="C527" t="str">
            <v>Marked Tulalip Fall Fing</v>
          </cell>
          <cell r="D527" t="str">
            <v>M-Tula FF</v>
          </cell>
          <cell r="E527">
            <v>20</v>
          </cell>
          <cell r="F527">
            <v>29</v>
          </cell>
          <cell r="G527">
            <v>27</v>
          </cell>
          <cell r="H527" t="str">
            <v>TRS; includes 8D catch (excludes 8A)</v>
          </cell>
          <cell r="I527">
            <v>1990</v>
          </cell>
          <cell r="J527" t="str">
            <v>M</v>
          </cell>
          <cell r="L527">
            <v>3</v>
          </cell>
          <cell r="M527">
            <v>31.987636854545372</v>
          </cell>
        </row>
        <row r="528">
          <cell r="A528" t="str">
            <v>1990-20-4-</v>
          </cell>
          <cell r="B528" t="str">
            <v>StSno</v>
          </cell>
          <cell r="C528" t="str">
            <v>Marked Tulalip Fall Fing</v>
          </cell>
          <cell r="D528" t="str">
            <v>M-Tula FF</v>
          </cell>
          <cell r="E528">
            <v>20</v>
          </cell>
          <cell r="F528">
            <v>29</v>
          </cell>
          <cell r="G528">
            <v>27</v>
          </cell>
          <cell r="H528" t="str">
            <v>TRS; includes 8D catch (excludes 8A)</v>
          </cell>
          <cell r="I528">
            <v>1990</v>
          </cell>
          <cell r="J528" t="str">
            <v>M</v>
          </cell>
          <cell r="L528">
            <v>4</v>
          </cell>
          <cell r="M528">
            <v>83.571303493857613</v>
          </cell>
        </row>
        <row r="529">
          <cell r="A529" t="str">
            <v>1990-20-5-</v>
          </cell>
          <cell r="B529" t="str">
            <v>StSno</v>
          </cell>
          <cell r="C529" t="str">
            <v>Marked Tulalip Fall Fing</v>
          </cell>
          <cell r="D529" t="str">
            <v>M-Tula FF</v>
          </cell>
          <cell r="E529">
            <v>20</v>
          </cell>
          <cell r="F529">
            <v>29</v>
          </cell>
          <cell r="G529">
            <v>27</v>
          </cell>
          <cell r="H529" t="str">
            <v>TRS; includes 8D catch (excludes 8A)</v>
          </cell>
          <cell r="I529">
            <v>1990</v>
          </cell>
          <cell r="J529" t="str">
            <v>M</v>
          </cell>
          <cell r="L529">
            <v>5</v>
          </cell>
          <cell r="M529">
            <v>1.729061451597055</v>
          </cell>
        </row>
        <row r="530">
          <cell r="A530" t="str">
            <v>1990-21-3-</v>
          </cell>
          <cell r="B530" t="str">
            <v>MPS</v>
          </cell>
          <cell r="C530" t="str">
            <v>UnMarked Mid PS Fall Fing</v>
          </cell>
          <cell r="D530" t="str">
            <v>U-MidPSFF</v>
          </cell>
          <cell r="E530">
            <v>21</v>
          </cell>
          <cell r="F530">
            <v>31</v>
          </cell>
          <cell r="G530">
            <v>30</v>
          </cell>
          <cell r="H530" t="str">
            <v>TRS; includes 10A, 10E, 11A</v>
          </cell>
          <cell r="I530">
            <v>1990</v>
          </cell>
          <cell r="J530" t="str">
            <v>UM</v>
          </cell>
          <cell r="L530">
            <v>3</v>
          </cell>
          <cell r="M530">
            <v>17116.316276707232</v>
          </cell>
        </row>
        <row r="531">
          <cell r="A531" t="str">
            <v>1990-21-4-</v>
          </cell>
          <cell r="B531" t="str">
            <v>MPS</v>
          </cell>
          <cell r="C531" t="str">
            <v>UnMarked Mid PS Fall Fing</v>
          </cell>
          <cell r="D531" t="str">
            <v>U-MidPSFF</v>
          </cell>
          <cell r="E531">
            <v>21</v>
          </cell>
          <cell r="F531">
            <v>31</v>
          </cell>
          <cell r="G531">
            <v>30</v>
          </cell>
          <cell r="H531" t="str">
            <v>TRS; includes 10A, 10E, 11A</v>
          </cell>
          <cell r="I531">
            <v>1990</v>
          </cell>
          <cell r="J531" t="str">
            <v>UM</v>
          </cell>
          <cell r="L531">
            <v>4</v>
          </cell>
          <cell r="M531">
            <v>31817.505941586849</v>
          </cell>
        </row>
        <row r="532">
          <cell r="A532" t="str">
            <v>1990-21-5-</v>
          </cell>
          <cell r="B532" t="str">
            <v>MPS</v>
          </cell>
          <cell r="C532" t="str">
            <v>UnMarked Mid PS Fall Fing</v>
          </cell>
          <cell r="D532" t="str">
            <v>U-MidPSFF</v>
          </cell>
          <cell r="E532">
            <v>21</v>
          </cell>
          <cell r="F532">
            <v>31</v>
          </cell>
          <cell r="G532">
            <v>30</v>
          </cell>
          <cell r="H532" t="str">
            <v>TRS; includes 10A, 10E, 11A</v>
          </cell>
          <cell r="I532">
            <v>1990</v>
          </cell>
          <cell r="J532" t="str">
            <v>UM</v>
          </cell>
          <cell r="L532">
            <v>5</v>
          </cell>
          <cell r="M532">
            <v>1900.789935473912</v>
          </cell>
        </row>
        <row r="533">
          <cell r="A533" t="str">
            <v>1990-22-3-</v>
          </cell>
          <cell r="B533" t="str">
            <v>MPS</v>
          </cell>
          <cell r="C533" t="str">
            <v>Marked Mid PS Fall Fing</v>
          </cell>
          <cell r="D533" t="str">
            <v>M-MidPSFF</v>
          </cell>
          <cell r="E533">
            <v>22</v>
          </cell>
          <cell r="F533">
            <v>32</v>
          </cell>
          <cell r="G533">
            <v>30</v>
          </cell>
          <cell r="H533" t="str">
            <v>TRS; includes 10A, 10E, 11A</v>
          </cell>
          <cell r="I533">
            <v>1990</v>
          </cell>
          <cell r="J533" t="str">
            <v>M</v>
          </cell>
          <cell r="L533">
            <v>3</v>
          </cell>
          <cell r="M533">
            <v>735.84654734691867</v>
          </cell>
        </row>
        <row r="534">
          <cell r="A534" t="str">
            <v>1990-22-4-</v>
          </cell>
          <cell r="B534" t="str">
            <v>MPS</v>
          </cell>
          <cell r="C534" t="str">
            <v>Marked Mid PS Fall Fing</v>
          </cell>
          <cell r="D534" t="str">
            <v>M-MidPSFF</v>
          </cell>
          <cell r="E534">
            <v>22</v>
          </cell>
          <cell r="F534">
            <v>32</v>
          </cell>
          <cell r="G534">
            <v>30</v>
          </cell>
          <cell r="H534" t="str">
            <v>TRS; includes 10A, 10E, 11A</v>
          </cell>
          <cell r="I534">
            <v>1990</v>
          </cell>
          <cell r="J534" t="str">
            <v>M</v>
          </cell>
          <cell r="L534">
            <v>4</v>
          </cell>
          <cell r="M534">
            <v>1294.037246345599</v>
          </cell>
        </row>
        <row r="535">
          <cell r="A535" t="str">
            <v>1990-22-5-</v>
          </cell>
          <cell r="B535" t="str">
            <v>MPS</v>
          </cell>
          <cell r="C535" t="str">
            <v>Marked Mid PS Fall Fing</v>
          </cell>
          <cell r="D535" t="str">
            <v>M-MidPSFF</v>
          </cell>
          <cell r="E535">
            <v>22</v>
          </cell>
          <cell r="F535">
            <v>32</v>
          </cell>
          <cell r="G535">
            <v>30</v>
          </cell>
          <cell r="H535" t="str">
            <v>TRS; includes 10A, 10E, 11A</v>
          </cell>
          <cell r="I535">
            <v>1990</v>
          </cell>
          <cell r="J535" t="str">
            <v>M</v>
          </cell>
          <cell r="L535">
            <v>5</v>
          </cell>
          <cell r="M535">
            <v>64.986357334975025</v>
          </cell>
        </row>
        <row r="536">
          <cell r="A536" t="str">
            <v>1990-23-3-</v>
          </cell>
          <cell r="B536" t="str">
            <v>MPS</v>
          </cell>
          <cell r="C536" t="str">
            <v>UnMarked UW Accelerated</v>
          </cell>
          <cell r="D536" t="str">
            <v>U-UWAc FF</v>
          </cell>
          <cell r="E536">
            <v>23</v>
          </cell>
          <cell r="F536">
            <v>34</v>
          </cell>
          <cell r="G536">
            <v>33</v>
          </cell>
          <cell r="H536" t="str">
            <v>ETRS</v>
          </cell>
          <cell r="I536">
            <v>1990</v>
          </cell>
          <cell r="J536" t="str">
            <v>UM</v>
          </cell>
          <cell r="L536">
            <v>3</v>
          </cell>
          <cell r="M536">
            <v>107.5450939101531</v>
          </cell>
        </row>
        <row r="537">
          <cell r="A537" t="str">
            <v>1990-23-4-</v>
          </cell>
          <cell r="B537" t="str">
            <v>MPS</v>
          </cell>
          <cell r="C537" t="str">
            <v>UnMarked UW Accelerated</v>
          </cell>
          <cell r="D537" t="str">
            <v>U-UWAc FF</v>
          </cell>
          <cell r="E537">
            <v>23</v>
          </cell>
          <cell r="F537">
            <v>34</v>
          </cell>
          <cell r="G537">
            <v>33</v>
          </cell>
          <cell r="H537" t="str">
            <v>ETRS</v>
          </cell>
          <cell r="I537">
            <v>1990</v>
          </cell>
          <cell r="J537" t="str">
            <v>UM</v>
          </cell>
          <cell r="L537">
            <v>4</v>
          </cell>
          <cell r="M537">
            <v>51.292230799917078</v>
          </cell>
        </row>
        <row r="538">
          <cell r="A538" t="str">
            <v>1990-23-5-</v>
          </cell>
          <cell r="B538" t="str">
            <v>MPS</v>
          </cell>
          <cell r="C538" t="str">
            <v>UnMarked UW Accelerated</v>
          </cell>
          <cell r="D538" t="str">
            <v>U-UWAc FF</v>
          </cell>
          <cell r="E538">
            <v>23</v>
          </cell>
          <cell r="F538">
            <v>34</v>
          </cell>
          <cell r="G538">
            <v>33</v>
          </cell>
          <cell r="H538" t="str">
            <v>ETRS</v>
          </cell>
          <cell r="I538">
            <v>1990</v>
          </cell>
          <cell r="J538" t="str">
            <v>UM</v>
          </cell>
          <cell r="L538">
            <v>5</v>
          </cell>
          <cell r="M538">
            <v>1.9064295561414011</v>
          </cell>
        </row>
        <row r="539">
          <cell r="A539" t="str">
            <v>1990-24-3-</v>
          </cell>
          <cell r="B539" t="str">
            <v>MPS</v>
          </cell>
          <cell r="C539" t="str">
            <v>Marked UW Accelerated</v>
          </cell>
          <cell r="D539" t="str">
            <v>M-UWAc FF</v>
          </cell>
          <cell r="E539">
            <v>24</v>
          </cell>
          <cell r="F539">
            <v>35</v>
          </cell>
          <cell r="G539">
            <v>33</v>
          </cell>
          <cell r="H539" t="str">
            <v>ETRS</v>
          </cell>
          <cell r="I539">
            <v>1990</v>
          </cell>
          <cell r="J539" t="str">
            <v>M</v>
          </cell>
          <cell r="L539">
            <v>3</v>
          </cell>
          <cell r="M539">
            <v>0.214909208741457</v>
          </cell>
        </row>
        <row r="540">
          <cell r="A540" t="str">
            <v>1990-24-4-</v>
          </cell>
          <cell r="B540" t="str">
            <v>MPS</v>
          </cell>
          <cell r="C540" t="str">
            <v>Marked UW Accelerated</v>
          </cell>
          <cell r="D540" t="str">
            <v>M-UWAc FF</v>
          </cell>
          <cell r="E540">
            <v>24</v>
          </cell>
          <cell r="F540">
            <v>35</v>
          </cell>
          <cell r="G540">
            <v>33</v>
          </cell>
          <cell r="H540" t="str">
            <v>ETRS</v>
          </cell>
          <cell r="I540">
            <v>1990</v>
          </cell>
          <cell r="J540" t="str">
            <v>M</v>
          </cell>
          <cell r="L540">
            <v>4</v>
          </cell>
          <cell r="M540">
            <v>0.26101669818967732</v>
          </cell>
        </row>
        <row r="541">
          <cell r="A541" t="str">
            <v>1990-24-5-</v>
          </cell>
          <cell r="B541" t="str">
            <v>MPS</v>
          </cell>
          <cell r="C541" t="str">
            <v>Marked UW Accelerated</v>
          </cell>
          <cell r="D541" t="str">
            <v>M-UWAc FF</v>
          </cell>
          <cell r="E541">
            <v>24</v>
          </cell>
          <cell r="F541">
            <v>35</v>
          </cell>
          <cell r="G541">
            <v>33</v>
          </cell>
          <cell r="H541" t="str">
            <v>ETRS</v>
          </cell>
          <cell r="I541">
            <v>1990</v>
          </cell>
          <cell r="J541" t="str">
            <v>M</v>
          </cell>
          <cell r="L541">
            <v>5</v>
          </cell>
          <cell r="M541">
            <v>1.16306003650787E-2</v>
          </cell>
        </row>
        <row r="542">
          <cell r="A542" t="str">
            <v>1990-25-3-</v>
          </cell>
          <cell r="B542" t="str">
            <v>SPS</v>
          </cell>
          <cell r="C542" t="str">
            <v>UnMarked South Puget Sound Fall Fing</v>
          </cell>
          <cell r="D542" t="str">
            <v>U-SPSd FF</v>
          </cell>
          <cell r="E542">
            <v>25</v>
          </cell>
          <cell r="F542">
            <v>37</v>
          </cell>
          <cell r="G542">
            <v>36</v>
          </cell>
          <cell r="H542" t="str">
            <v>TRS; includes 13A, 13C, and 13D-K</v>
          </cell>
          <cell r="I542">
            <v>1990</v>
          </cell>
          <cell r="J542" t="str">
            <v>UM</v>
          </cell>
          <cell r="L542">
            <v>3</v>
          </cell>
          <cell r="M542">
            <v>6395.5966607918126</v>
          </cell>
        </row>
        <row r="543">
          <cell r="A543" t="str">
            <v>1990-25-4-</v>
          </cell>
          <cell r="B543" t="str">
            <v>SPS</v>
          </cell>
          <cell r="C543" t="str">
            <v>UnMarked South Puget Sound Fall Fing</v>
          </cell>
          <cell r="D543" t="str">
            <v>U-SPSd FF</v>
          </cell>
          <cell r="E543">
            <v>25</v>
          </cell>
          <cell r="F543">
            <v>37</v>
          </cell>
          <cell r="G543">
            <v>36</v>
          </cell>
          <cell r="H543" t="str">
            <v>TRS; includes 13A, 13C, and 13D-K</v>
          </cell>
          <cell r="I543">
            <v>1990</v>
          </cell>
          <cell r="J543" t="str">
            <v>UM</v>
          </cell>
          <cell r="L543">
            <v>4</v>
          </cell>
          <cell r="M543">
            <v>38390.648785026242</v>
          </cell>
        </row>
        <row r="544">
          <cell r="A544" t="str">
            <v>1990-25-5-</v>
          </cell>
          <cell r="B544" t="str">
            <v>SPS</v>
          </cell>
          <cell r="C544" t="str">
            <v>UnMarked South Puget Sound Fall Fing</v>
          </cell>
          <cell r="D544" t="str">
            <v>U-SPSd FF</v>
          </cell>
          <cell r="E544">
            <v>25</v>
          </cell>
          <cell r="F544">
            <v>37</v>
          </cell>
          <cell r="G544">
            <v>36</v>
          </cell>
          <cell r="H544" t="str">
            <v>TRS; includes 13A, 13C, and 13D-K</v>
          </cell>
          <cell r="I544">
            <v>1990</v>
          </cell>
          <cell r="J544" t="str">
            <v>UM</v>
          </cell>
          <cell r="L544">
            <v>5</v>
          </cell>
          <cell r="M544">
            <v>449.91118032788359</v>
          </cell>
        </row>
        <row r="545">
          <cell r="A545" t="str">
            <v>1990-26-3-</v>
          </cell>
          <cell r="B545" t="str">
            <v>SPS</v>
          </cell>
          <cell r="C545" t="str">
            <v>Marked South Puget Sound Fall Fing</v>
          </cell>
          <cell r="D545" t="str">
            <v>M-SPSd FF</v>
          </cell>
          <cell r="E545">
            <v>26</v>
          </cell>
          <cell r="F545">
            <v>38</v>
          </cell>
          <cell r="G545">
            <v>36</v>
          </cell>
          <cell r="H545" t="str">
            <v>TRS; includes 13A, 13C, and 13D-K</v>
          </cell>
          <cell r="I545">
            <v>1990</v>
          </cell>
          <cell r="J545" t="str">
            <v>M</v>
          </cell>
          <cell r="L545">
            <v>3</v>
          </cell>
          <cell r="M545">
            <v>197.80195858118989</v>
          </cell>
        </row>
        <row r="546">
          <cell r="A546" t="str">
            <v>1990-26-4-</v>
          </cell>
          <cell r="B546" t="str">
            <v>SPS</v>
          </cell>
          <cell r="C546" t="str">
            <v>Marked South Puget Sound Fall Fing</v>
          </cell>
          <cell r="D546" t="str">
            <v>M-SPSd FF</v>
          </cell>
          <cell r="E546">
            <v>26</v>
          </cell>
          <cell r="F546">
            <v>38</v>
          </cell>
          <cell r="G546">
            <v>36</v>
          </cell>
          <cell r="H546" t="str">
            <v>TRS; includes 13A, 13C, and 13D-K</v>
          </cell>
          <cell r="I546">
            <v>1990</v>
          </cell>
          <cell r="J546" t="str">
            <v>M</v>
          </cell>
          <cell r="L546">
            <v>4</v>
          </cell>
          <cell r="M546">
            <v>1187.339653145144</v>
          </cell>
        </row>
        <row r="547">
          <cell r="A547" t="str">
            <v>1990-26-5-</v>
          </cell>
          <cell r="B547" t="str">
            <v>SPS</v>
          </cell>
          <cell r="C547" t="str">
            <v>Marked South Puget Sound Fall Fing</v>
          </cell>
          <cell r="D547" t="str">
            <v>M-SPSd FF</v>
          </cell>
          <cell r="E547">
            <v>26</v>
          </cell>
          <cell r="F547">
            <v>38</v>
          </cell>
          <cell r="G547">
            <v>36</v>
          </cell>
          <cell r="H547" t="str">
            <v>TRS; includes 13A, 13C, and 13D-K</v>
          </cell>
          <cell r="I547">
            <v>1990</v>
          </cell>
          <cell r="J547" t="str">
            <v>M</v>
          </cell>
          <cell r="L547">
            <v>5</v>
          </cell>
          <cell r="M547">
            <v>13.91477877302737</v>
          </cell>
        </row>
        <row r="548">
          <cell r="A548" t="str">
            <v>1990-27-3-</v>
          </cell>
          <cell r="B548" t="str">
            <v>SPS</v>
          </cell>
          <cell r="C548" t="str">
            <v>UnMarked South Puget Sound Fall Year</v>
          </cell>
          <cell r="D548" t="str">
            <v>U-SPS Fyr</v>
          </cell>
          <cell r="E548">
            <v>27</v>
          </cell>
          <cell r="F548">
            <v>40</v>
          </cell>
          <cell r="G548">
            <v>39</v>
          </cell>
          <cell r="H548" t="str">
            <v>TRS</v>
          </cell>
          <cell r="I548">
            <v>1990</v>
          </cell>
          <cell r="J548" t="str">
            <v>UM</v>
          </cell>
          <cell r="L548">
            <v>3</v>
          </cell>
          <cell r="M548">
            <v>2050.0056527534298</v>
          </cell>
        </row>
        <row r="549">
          <cell r="A549" t="str">
            <v>1990-27-4-</v>
          </cell>
          <cell r="B549" t="str">
            <v>SPS</v>
          </cell>
          <cell r="C549" t="str">
            <v>UnMarked South Puget Sound Fall Year</v>
          </cell>
          <cell r="D549" t="str">
            <v>U-SPS Fyr</v>
          </cell>
          <cell r="E549">
            <v>27</v>
          </cell>
          <cell r="F549">
            <v>40</v>
          </cell>
          <cell r="G549">
            <v>39</v>
          </cell>
          <cell r="H549" t="str">
            <v>TRS</v>
          </cell>
          <cell r="I549">
            <v>1990</v>
          </cell>
          <cell r="J549" t="str">
            <v>UM</v>
          </cell>
          <cell r="L549">
            <v>4</v>
          </cell>
          <cell r="M549">
            <v>1760.7077469020089</v>
          </cell>
        </row>
        <row r="550">
          <cell r="A550" t="str">
            <v>1990-27-5-</v>
          </cell>
          <cell r="B550" t="str">
            <v>SPS</v>
          </cell>
          <cell r="C550" t="str">
            <v>UnMarked South Puget Sound Fall Year</v>
          </cell>
          <cell r="D550" t="str">
            <v>U-SPS Fyr</v>
          </cell>
          <cell r="E550">
            <v>27</v>
          </cell>
          <cell r="F550">
            <v>40</v>
          </cell>
          <cell r="G550">
            <v>39</v>
          </cell>
          <cell r="H550" t="str">
            <v>TRS</v>
          </cell>
          <cell r="I550">
            <v>1990</v>
          </cell>
          <cell r="J550" t="str">
            <v>UM</v>
          </cell>
          <cell r="L550">
            <v>5</v>
          </cell>
          <cell r="M550">
            <v>586.3363999552281</v>
          </cell>
        </row>
        <row r="551">
          <cell r="A551" t="str">
            <v>1990-28-3-</v>
          </cell>
          <cell r="B551" t="str">
            <v>SPS</v>
          </cell>
          <cell r="C551" t="str">
            <v>Marked South Puget Sound Fall Year</v>
          </cell>
          <cell r="D551" t="str">
            <v>M-SPS Fyr</v>
          </cell>
          <cell r="E551">
            <v>28</v>
          </cell>
          <cell r="F551">
            <v>41</v>
          </cell>
          <cell r="G551">
            <v>39</v>
          </cell>
          <cell r="H551" t="str">
            <v>TRS</v>
          </cell>
          <cell r="I551">
            <v>1990</v>
          </cell>
          <cell r="J551" t="str">
            <v>M</v>
          </cell>
          <cell r="L551">
            <v>3</v>
          </cell>
          <cell r="M551">
            <v>377.00570921636722</v>
          </cell>
        </row>
        <row r="552">
          <cell r="A552" t="str">
            <v>1990-28-4-</v>
          </cell>
          <cell r="B552" t="str">
            <v>SPS</v>
          </cell>
          <cell r="C552" t="str">
            <v>Marked South Puget Sound Fall Year</v>
          </cell>
          <cell r="D552" t="str">
            <v>M-SPS Fyr</v>
          </cell>
          <cell r="E552">
            <v>28</v>
          </cell>
          <cell r="F552">
            <v>41</v>
          </cell>
          <cell r="G552">
            <v>39</v>
          </cell>
          <cell r="H552" t="str">
            <v>TRS</v>
          </cell>
          <cell r="I552">
            <v>1990</v>
          </cell>
          <cell r="J552" t="str">
            <v>M</v>
          </cell>
          <cell r="L552">
            <v>4</v>
          </cell>
          <cell r="M552">
            <v>218.23214957693719</v>
          </cell>
        </row>
        <row r="553">
          <cell r="A553" t="str">
            <v>1990-28-5-</v>
          </cell>
          <cell r="B553" t="str">
            <v>SPS</v>
          </cell>
          <cell r="C553" t="str">
            <v>Marked South Puget Sound Fall Year</v>
          </cell>
          <cell r="D553" t="str">
            <v>M-SPS Fyr</v>
          </cell>
          <cell r="E553">
            <v>28</v>
          </cell>
          <cell r="F553">
            <v>41</v>
          </cell>
          <cell r="G553">
            <v>39</v>
          </cell>
          <cell r="H553" t="str">
            <v>TRS</v>
          </cell>
          <cell r="I553">
            <v>1990</v>
          </cell>
          <cell r="J553" t="str">
            <v>M</v>
          </cell>
          <cell r="L553">
            <v>5</v>
          </cell>
          <cell r="M553">
            <v>8.7269097890806329</v>
          </cell>
        </row>
        <row r="554">
          <cell r="A554" t="str">
            <v>1990-29-3-</v>
          </cell>
          <cell r="B554" t="str">
            <v>MPS</v>
          </cell>
          <cell r="C554" t="str">
            <v>UnMarked White River Spring Fing</v>
          </cell>
          <cell r="D554" t="str">
            <v>U-WhiteSp</v>
          </cell>
          <cell r="E554">
            <v>29</v>
          </cell>
          <cell r="F554">
            <v>43</v>
          </cell>
          <cell r="G554">
            <v>42</v>
          </cell>
          <cell r="H554" t="str">
            <v>ETRS; includes FW net (FW spt assumed 0)</v>
          </cell>
          <cell r="I554">
            <v>1990</v>
          </cell>
          <cell r="J554" t="str">
            <v>UM</v>
          </cell>
          <cell r="L554">
            <v>3</v>
          </cell>
          <cell r="M554">
            <v>123</v>
          </cell>
        </row>
        <row r="555">
          <cell r="A555" t="str">
            <v>1990-29-4-</v>
          </cell>
          <cell r="B555" t="str">
            <v>MPS</v>
          </cell>
          <cell r="C555" t="str">
            <v>UnMarked White River Spring Fing</v>
          </cell>
          <cell r="D555" t="str">
            <v>U-WhiteSp</v>
          </cell>
          <cell r="E555">
            <v>29</v>
          </cell>
          <cell r="F555">
            <v>43</v>
          </cell>
          <cell r="G555">
            <v>42</v>
          </cell>
          <cell r="H555" t="str">
            <v>ETRS; includes FW net (FW spt assumed 0)</v>
          </cell>
          <cell r="I555">
            <v>1990</v>
          </cell>
          <cell r="J555" t="str">
            <v>UM</v>
          </cell>
          <cell r="L555">
            <v>4</v>
          </cell>
          <cell r="M555">
            <v>443</v>
          </cell>
        </row>
        <row r="556">
          <cell r="A556" t="str">
            <v>1990-29-5-</v>
          </cell>
          <cell r="B556" t="str">
            <v>MPS</v>
          </cell>
          <cell r="C556" t="str">
            <v>UnMarked White River Spring Fing</v>
          </cell>
          <cell r="D556" t="str">
            <v>U-WhiteSp</v>
          </cell>
          <cell r="E556">
            <v>29</v>
          </cell>
          <cell r="F556">
            <v>43</v>
          </cell>
          <cell r="G556">
            <v>42</v>
          </cell>
          <cell r="H556" t="str">
            <v>ETRS; includes FW net (FW spt assumed 0)</v>
          </cell>
          <cell r="I556">
            <v>1990</v>
          </cell>
          <cell r="J556" t="str">
            <v>UM</v>
          </cell>
          <cell r="L556">
            <v>5</v>
          </cell>
          <cell r="M556">
            <v>25</v>
          </cell>
        </row>
        <row r="557">
          <cell r="A557" t="str">
            <v>1990-30-3-</v>
          </cell>
          <cell r="B557" t="str">
            <v>MPS</v>
          </cell>
          <cell r="C557" t="str">
            <v>Marked White River Spring Fing</v>
          </cell>
          <cell r="D557" t="str">
            <v>M-WhiteSp</v>
          </cell>
          <cell r="E557">
            <v>30</v>
          </cell>
          <cell r="F557">
            <v>44</v>
          </cell>
          <cell r="G557">
            <v>42</v>
          </cell>
          <cell r="H557" t="str">
            <v>ETRS; includes FW net (FW spt assumed 0)</v>
          </cell>
          <cell r="I557">
            <v>1990</v>
          </cell>
          <cell r="J557" t="str">
            <v>M</v>
          </cell>
          <cell r="L557">
            <v>3</v>
          </cell>
          <cell r="M557">
            <v>0</v>
          </cell>
        </row>
        <row r="558">
          <cell r="A558" t="str">
            <v>1990-30-4-</v>
          </cell>
          <cell r="B558" t="str">
            <v>MPS</v>
          </cell>
          <cell r="C558" t="str">
            <v>Marked White River Spring Fing</v>
          </cell>
          <cell r="D558" t="str">
            <v>M-WhiteSp</v>
          </cell>
          <cell r="E558">
            <v>30</v>
          </cell>
          <cell r="F558">
            <v>44</v>
          </cell>
          <cell r="G558">
            <v>42</v>
          </cell>
          <cell r="H558" t="str">
            <v>ETRS; includes FW net (FW spt assumed 0)</v>
          </cell>
          <cell r="I558">
            <v>1990</v>
          </cell>
          <cell r="J558" t="str">
            <v>M</v>
          </cell>
          <cell r="L558">
            <v>4</v>
          </cell>
          <cell r="M558">
            <v>0</v>
          </cell>
        </row>
        <row r="559">
          <cell r="A559" t="str">
            <v>1990-30-5-</v>
          </cell>
          <cell r="B559" t="str">
            <v>MPS</v>
          </cell>
          <cell r="C559" t="str">
            <v>Marked White River Spring Fing</v>
          </cell>
          <cell r="D559" t="str">
            <v>M-WhiteSp</v>
          </cell>
          <cell r="E559">
            <v>30</v>
          </cell>
          <cell r="F559">
            <v>44</v>
          </cell>
          <cell r="G559">
            <v>42</v>
          </cell>
          <cell r="H559" t="str">
            <v>ETRS; includes FW net (FW spt assumed 0)</v>
          </cell>
          <cell r="I559">
            <v>1990</v>
          </cell>
          <cell r="J559" t="str">
            <v>M</v>
          </cell>
          <cell r="L559">
            <v>5</v>
          </cell>
          <cell r="M559">
            <v>0</v>
          </cell>
        </row>
        <row r="560">
          <cell r="A560" t="str">
            <v>1990-31-3-</v>
          </cell>
          <cell r="B560" t="str">
            <v>HC</v>
          </cell>
          <cell r="C560" t="str">
            <v>UnMarked Hood Canal Fall Fing</v>
          </cell>
          <cell r="D560" t="str">
            <v>U-HdCl FF</v>
          </cell>
          <cell r="E560">
            <v>31</v>
          </cell>
          <cell r="F560">
            <v>46</v>
          </cell>
          <cell r="G560">
            <v>45</v>
          </cell>
          <cell r="H560" t="str">
            <v>TRS; incl FW net, FW sport, 12H, HC net</v>
          </cell>
          <cell r="I560">
            <v>1990</v>
          </cell>
          <cell r="J560" t="str">
            <v>UM</v>
          </cell>
          <cell r="L560">
            <v>3</v>
          </cell>
          <cell r="M560">
            <v>6005.1884556169034</v>
          </cell>
        </row>
        <row r="561">
          <cell r="A561" t="str">
            <v>1990-31-4-</v>
          </cell>
          <cell r="B561" t="str">
            <v>HC</v>
          </cell>
          <cell r="C561" t="str">
            <v>UnMarked Hood Canal Fall Fing</v>
          </cell>
          <cell r="D561" t="str">
            <v>U-HdCl FF</v>
          </cell>
          <cell r="E561">
            <v>31</v>
          </cell>
          <cell r="F561">
            <v>46</v>
          </cell>
          <cell r="G561">
            <v>45</v>
          </cell>
          <cell r="H561" t="str">
            <v>TRS; incl FW net, FW sport, 12H, HC net</v>
          </cell>
          <cell r="I561">
            <v>1990</v>
          </cell>
          <cell r="J561" t="str">
            <v>UM</v>
          </cell>
          <cell r="L561">
            <v>4</v>
          </cell>
          <cell r="M561">
            <v>5959.6013795379404</v>
          </cell>
        </row>
        <row r="562">
          <cell r="A562" t="str">
            <v>1990-31-5-</v>
          </cell>
          <cell r="B562" t="str">
            <v>HC</v>
          </cell>
          <cell r="C562" t="str">
            <v>UnMarked Hood Canal Fall Fing</v>
          </cell>
          <cell r="D562" t="str">
            <v>U-HdCl FF</v>
          </cell>
          <cell r="E562">
            <v>31</v>
          </cell>
          <cell r="F562">
            <v>46</v>
          </cell>
          <cell r="G562">
            <v>45</v>
          </cell>
          <cell r="H562" t="str">
            <v>TRS; incl FW net, FW sport, 12H, HC net</v>
          </cell>
          <cell r="I562">
            <v>1990</v>
          </cell>
          <cell r="J562" t="str">
            <v>UM</v>
          </cell>
          <cell r="L562">
            <v>5</v>
          </cell>
          <cell r="M562">
            <v>650.28682482914496</v>
          </cell>
        </row>
        <row r="563">
          <cell r="A563" t="str">
            <v>1990-32-3-</v>
          </cell>
          <cell r="B563" t="str">
            <v>HC</v>
          </cell>
          <cell r="C563" t="str">
            <v>Marked Hood Canal Fall Fing</v>
          </cell>
          <cell r="D563" t="str">
            <v>M-HdCl FF</v>
          </cell>
          <cell r="E563">
            <v>32</v>
          </cell>
          <cell r="F563">
            <v>47</v>
          </cell>
          <cell r="G563">
            <v>45</v>
          </cell>
          <cell r="H563" t="str">
            <v>TRS; incl FW net, FW sport, 12H, HC net</v>
          </cell>
          <cell r="I563">
            <v>1990</v>
          </cell>
          <cell r="J563" t="str">
            <v>M</v>
          </cell>
          <cell r="L563">
            <v>3</v>
          </cell>
          <cell r="M563">
            <v>246.4086670287756</v>
          </cell>
        </row>
        <row r="564">
          <cell r="A564" t="str">
            <v>1990-32-4-</v>
          </cell>
          <cell r="B564" t="str">
            <v>HC</v>
          </cell>
          <cell r="C564" t="str">
            <v>Marked Hood Canal Fall Fing</v>
          </cell>
          <cell r="D564" t="str">
            <v>M-HdCl FF</v>
          </cell>
          <cell r="E564">
            <v>32</v>
          </cell>
          <cell r="F564">
            <v>47</v>
          </cell>
          <cell r="G564">
            <v>45</v>
          </cell>
          <cell r="H564" t="str">
            <v>TRS; incl FW net, FW sport, 12H, HC net</v>
          </cell>
          <cell r="I564">
            <v>1990</v>
          </cell>
          <cell r="J564" t="str">
            <v>M</v>
          </cell>
          <cell r="L564">
            <v>4</v>
          </cell>
          <cell r="M564">
            <v>251.2129165314449</v>
          </cell>
        </row>
        <row r="565">
          <cell r="A565" t="str">
            <v>1990-32-5-</v>
          </cell>
          <cell r="B565" t="str">
            <v>HC</v>
          </cell>
          <cell r="C565" t="str">
            <v>Marked Hood Canal Fall Fing</v>
          </cell>
          <cell r="D565" t="str">
            <v>M-HdCl FF</v>
          </cell>
          <cell r="E565">
            <v>32</v>
          </cell>
          <cell r="F565">
            <v>47</v>
          </cell>
          <cell r="G565">
            <v>45</v>
          </cell>
          <cell r="H565" t="str">
            <v>TRS; incl FW net, FW sport, 12H, HC net</v>
          </cell>
          <cell r="I565">
            <v>1990</v>
          </cell>
          <cell r="J565" t="str">
            <v>M</v>
          </cell>
          <cell r="L565">
            <v>5</v>
          </cell>
          <cell r="M565">
            <v>18.49549536769084</v>
          </cell>
        </row>
        <row r="566">
          <cell r="A566" t="str">
            <v>1990-33-3-</v>
          </cell>
          <cell r="B566" t="str">
            <v>HC</v>
          </cell>
          <cell r="C566" t="str">
            <v>UnMarked Hood Canal Fall Year</v>
          </cell>
          <cell r="D566" t="str">
            <v>U-HdCl FY</v>
          </cell>
          <cell r="E566">
            <v>33</v>
          </cell>
          <cell r="F566">
            <v>49</v>
          </cell>
          <cell r="G566">
            <v>48</v>
          </cell>
          <cell r="H566" t="str">
            <v>TRS; incl FW net, FW sport, 12H, HC net</v>
          </cell>
          <cell r="I566">
            <v>1990</v>
          </cell>
          <cell r="J566" t="str">
            <v>UM</v>
          </cell>
          <cell r="L566">
            <v>3</v>
          </cell>
          <cell r="M566">
            <v>33.73656474946111</v>
          </cell>
        </row>
        <row r="567">
          <cell r="A567" t="str">
            <v>1990-33-4-</v>
          </cell>
          <cell r="B567" t="str">
            <v>HC</v>
          </cell>
          <cell r="C567" t="str">
            <v>UnMarked Hood Canal Fall Year</v>
          </cell>
          <cell r="D567" t="str">
            <v>U-HdCl FY</v>
          </cell>
          <cell r="E567">
            <v>33</v>
          </cell>
          <cell r="F567">
            <v>49</v>
          </cell>
          <cell r="G567">
            <v>48</v>
          </cell>
          <cell r="H567" t="str">
            <v>TRS; incl FW net, FW sport, 12H, HC net</v>
          </cell>
          <cell r="I567">
            <v>1990</v>
          </cell>
          <cell r="J567" t="str">
            <v>UM</v>
          </cell>
          <cell r="L567">
            <v>4</v>
          </cell>
          <cell r="M567">
            <v>0.28770808441391937</v>
          </cell>
        </row>
        <row r="568">
          <cell r="A568" t="str">
            <v>1990-33-5-</v>
          </cell>
          <cell r="B568" t="str">
            <v>HC</v>
          </cell>
          <cell r="C568" t="str">
            <v>UnMarked Hood Canal Fall Year</v>
          </cell>
          <cell r="D568" t="str">
            <v>U-HdCl FY</v>
          </cell>
          <cell r="E568">
            <v>33</v>
          </cell>
          <cell r="F568">
            <v>49</v>
          </cell>
          <cell r="G568">
            <v>48</v>
          </cell>
          <cell r="H568" t="str">
            <v>TRS; incl FW net, FW sport, 12H, HC net</v>
          </cell>
          <cell r="I568">
            <v>1990</v>
          </cell>
          <cell r="J568" t="str">
            <v>UM</v>
          </cell>
          <cell r="L568">
            <v>5</v>
          </cell>
          <cell r="M568">
            <v>0.1579895367571188</v>
          </cell>
        </row>
        <row r="569">
          <cell r="A569" t="str">
            <v>1990-34-3-</v>
          </cell>
          <cell r="B569" t="str">
            <v>HC</v>
          </cell>
          <cell r="C569" t="str">
            <v>Marked Hood Canal Fall Year</v>
          </cell>
          <cell r="D569" t="str">
            <v>M-HdCl FY</v>
          </cell>
          <cell r="E569">
            <v>34</v>
          </cell>
          <cell r="F569">
            <v>50</v>
          </cell>
          <cell r="G569">
            <v>48</v>
          </cell>
          <cell r="H569" t="str">
            <v>TRS; incl FW net, FW sport, 12H, HC net</v>
          </cell>
          <cell r="I569">
            <v>1990</v>
          </cell>
          <cell r="J569" t="str">
            <v>M</v>
          </cell>
          <cell r="L569">
            <v>3</v>
          </cell>
          <cell r="M569">
            <v>25.714144105585088</v>
          </cell>
        </row>
        <row r="570">
          <cell r="A570" t="str">
            <v>1990-34-4-</v>
          </cell>
          <cell r="B570" t="str">
            <v>HC</v>
          </cell>
          <cell r="C570" t="str">
            <v>Marked Hood Canal Fall Year</v>
          </cell>
          <cell r="D570" t="str">
            <v>M-HdCl FY</v>
          </cell>
          <cell r="E570">
            <v>34</v>
          </cell>
          <cell r="F570">
            <v>50</v>
          </cell>
          <cell r="G570">
            <v>48</v>
          </cell>
          <cell r="H570" t="str">
            <v>TRS; incl FW net, FW sport, 12H, HC net</v>
          </cell>
          <cell r="I570">
            <v>1990</v>
          </cell>
          <cell r="J570" t="str">
            <v>M</v>
          </cell>
          <cell r="L570">
            <v>4</v>
          </cell>
          <cell r="M570">
            <v>25.481956854782549</v>
          </cell>
        </row>
        <row r="571">
          <cell r="A571" t="str">
            <v>1990-34-5-</v>
          </cell>
          <cell r="B571" t="str">
            <v>HC</v>
          </cell>
          <cell r="C571" t="str">
            <v>Marked Hood Canal Fall Year</v>
          </cell>
          <cell r="D571" t="str">
            <v>M-HdCl FY</v>
          </cell>
          <cell r="E571">
            <v>34</v>
          </cell>
          <cell r="F571">
            <v>50</v>
          </cell>
          <cell r="G571">
            <v>48</v>
          </cell>
          <cell r="H571" t="str">
            <v>TRS; incl FW net, FW sport, 12H, HC net</v>
          </cell>
          <cell r="I571">
            <v>1990</v>
          </cell>
          <cell r="J571" t="str">
            <v>M</v>
          </cell>
          <cell r="L571">
            <v>5</v>
          </cell>
          <cell r="M571">
            <v>5.4278977571007054</v>
          </cell>
        </row>
        <row r="572">
          <cell r="A572" t="str">
            <v>1990-35-3-</v>
          </cell>
          <cell r="B572" t="str">
            <v>JDF</v>
          </cell>
          <cell r="C572" t="str">
            <v>UnMarked JDF Tribs. Fall</v>
          </cell>
          <cell r="D572" t="str">
            <v>U-SJDF FF</v>
          </cell>
          <cell r="E572">
            <v>35</v>
          </cell>
          <cell r="F572">
            <v>52</v>
          </cell>
          <cell r="G572">
            <v>51</v>
          </cell>
          <cell r="H572" t="str">
            <v>ETRS; includes 6D</v>
          </cell>
          <cell r="I572">
            <v>1990</v>
          </cell>
          <cell r="J572" t="str">
            <v>UM</v>
          </cell>
          <cell r="L572">
            <v>3</v>
          </cell>
          <cell r="M572">
            <v>263</v>
          </cell>
        </row>
        <row r="573">
          <cell r="A573" t="str">
            <v>1990-35-4-</v>
          </cell>
          <cell r="B573" t="str">
            <v>JDF</v>
          </cell>
          <cell r="C573" t="str">
            <v>UnMarked JDF Tribs. Fall</v>
          </cell>
          <cell r="D573" t="str">
            <v>U-SJDF FF</v>
          </cell>
          <cell r="E573">
            <v>35</v>
          </cell>
          <cell r="F573">
            <v>52</v>
          </cell>
          <cell r="G573">
            <v>51</v>
          </cell>
          <cell r="H573" t="str">
            <v>ETRS; includes 6D</v>
          </cell>
          <cell r="I573">
            <v>1990</v>
          </cell>
          <cell r="J573" t="str">
            <v>UM</v>
          </cell>
          <cell r="L573">
            <v>4</v>
          </cell>
          <cell r="M573">
            <v>2880</v>
          </cell>
        </row>
        <row r="574">
          <cell r="A574" t="str">
            <v>1990-35-5-</v>
          </cell>
          <cell r="B574" t="str">
            <v>JDF</v>
          </cell>
          <cell r="C574" t="str">
            <v>UnMarked JDF Tribs. Fall</v>
          </cell>
          <cell r="D574" t="str">
            <v>U-SJDF FF</v>
          </cell>
          <cell r="E574">
            <v>35</v>
          </cell>
          <cell r="F574">
            <v>52</v>
          </cell>
          <cell r="G574">
            <v>51</v>
          </cell>
          <cell r="H574" t="str">
            <v>ETRS; includes 6D</v>
          </cell>
          <cell r="I574">
            <v>1990</v>
          </cell>
          <cell r="J574" t="str">
            <v>UM</v>
          </cell>
          <cell r="L574">
            <v>5</v>
          </cell>
          <cell r="M574">
            <v>736</v>
          </cell>
        </row>
        <row r="575">
          <cell r="A575" t="str">
            <v>1990-36-3-</v>
          </cell>
          <cell r="B575" t="str">
            <v>JDF</v>
          </cell>
          <cell r="C575" t="str">
            <v>Marked JDF Tribs. Fall</v>
          </cell>
          <cell r="D575" t="str">
            <v>M-SJDF FF</v>
          </cell>
          <cell r="E575">
            <v>36</v>
          </cell>
          <cell r="F575">
            <v>53</v>
          </cell>
          <cell r="G575">
            <v>51</v>
          </cell>
          <cell r="H575" t="str">
            <v>ETRS; includes 6D</v>
          </cell>
          <cell r="I575">
            <v>1990</v>
          </cell>
          <cell r="J575" t="str">
            <v>M</v>
          </cell>
          <cell r="L575">
            <v>3</v>
          </cell>
          <cell r="M575">
            <v>0</v>
          </cell>
        </row>
        <row r="576">
          <cell r="A576" t="str">
            <v>1990-36-4-</v>
          </cell>
          <cell r="B576" t="str">
            <v>JDF</v>
          </cell>
          <cell r="C576" t="str">
            <v>Marked JDF Tribs. Fall</v>
          </cell>
          <cell r="D576" t="str">
            <v>M-SJDF FF</v>
          </cell>
          <cell r="E576">
            <v>36</v>
          </cell>
          <cell r="F576">
            <v>53</v>
          </cell>
          <cell r="G576">
            <v>51</v>
          </cell>
          <cell r="H576" t="str">
            <v>ETRS; includes 6D</v>
          </cell>
          <cell r="I576">
            <v>1990</v>
          </cell>
          <cell r="J576" t="str">
            <v>M</v>
          </cell>
          <cell r="L576">
            <v>4</v>
          </cell>
          <cell r="M576">
            <v>32</v>
          </cell>
        </row>
        <row r="577">
          <cell r="A577" t="str">
            <v>1990-36-5-</v>
          </cell>
          <cell r="B577" t="str">
            <v>JDF</v>
          </cell>
          <cell r="C577" t="str">
            <v>Marked JDF Tribs. Fall</v>
          </cell>
          <cell r="D577" t="str">
            <v>M-SJDF FF</v>
          </cell>
          <cell r="E577">
            <v>36</v>
          </cell>
          <cell r="F577">
            <v>53</v>
          </cell>
          <cell r="G577">
            <v>51</v>
          </cell>
          <cell r="H577" t="str">
            <v>ETRS; includes 6D</v>
          </cell>
          <cell r="I577">
            <v>1990</v>
          </cell>
          <cell r="J577" t="str">
            <v>M</v>
          </cell>
          <cell r="L577">
            <v>5</v>
          </cell>
          <cell r="M577">
            <v>56</v>
          </cell>
        </row>
        <row r="578">
          <cell r="A578" t="str">
            <v>1990-65-3-</v>
          </cell>
          <cell r="B578" t="str">
            <v>MPS</v>
          </cell>
          <cell r="C578" t="str">
            <v>UnMarked White Sp Year</v>
          </cell>
          <cell r="D578" t="str">
            <v>U-WhtSpYr</v>
          </cell>
          <cell r="E578">
            <v>65</v>
          </cell>
          <cell r="F578">
            <v>55</v>
          </cell>
          <cell r="G578">
            <v>54</v>
          </cell>
          <cell r="H578" t="str">
            <v>ETRS; includes FW net (FW spt assumed 0)</v>
          </cell>
          <cell r="I578">
            <v>1990</v>
          </cell>
          <cell r="J578" t="str">
            <v>UM</v>
          </cell>
          <cell r="L578">
            <v>3</v>
          </cell>
          <cell r="M578">
            <v>0</v>
          </cell>
        </row>
        <row r="579">
          <cell r="A579" t="str">
            <v>1990-65-4-</v>
          </cell>
          <cell r="B579" t="str">
            <v>MPS</v>
          </cell>
          <cell r="C579" t="str">
            <v>UnMarked White Sp Year</v>
          </cell>
          <cell r="D579" t="str">
            <v>U-WhtSpYr</v>
          </cell>
          <cell r="E579">
            <v>65</v>
          </cell>
          <cell r="F579">
            <v>55</v>
          </cell>
          <cell r="G579">
            <v>54</v>
          </cell>
          <cell r="H579" t="str">
            <v>ETRS; includes FW net (FW spt assumed 0)</v>
          </cell>
          <cell r="I579">
            <v>1990</v>
          </cell>
          <cell r="J579" t="str">
            <v>UM</v>
          </cell>
          <cell r="L579">
            <v>4</v>
          </cell>
          <cell r="M579">
            <v>0</v>
          </cell>
        </row>
        <row r="580">
          <cell r="A580" t="str">
            <v>1990-65-5-</v>
          </cell>
          <cell r="B580" t="str">
            <v>MPS</v>
          </cell>
          <cell r="C580" t="str">
            <v>UnMarked White Sp Year</v>
          </cell>
          <cell r="D580" t="str">
            <v>U-WhtSpYr</v>
          </cell>
          <cell r="E580">
            <v>65</v>
          </cell>
          <cell r="F580">
            <v>55</v>
          </cell>
          <cell r="G580">
            <v>54</v>
          </cell>
          <cell r="H580" t="str">
            <v>ETRS; includes FW net (FW spt assumed 0)</v>
          </cell>
          <cell r="I580">
            <v>1990</v>
          </cell>
          <cell r="J580" t="str">
            <v>UM</v>
          </cell>
          <cell r="L580">
            <v>5</v>
          </cell>
          <cell r="M580">
            <v>0</v>
          </cell>
        </row>
        <row r="581">
          <cell r="A581" t="str">
            <v>1990-66-3-</v>
          </cell>
          <cell r="B581" t="str">
            <v>MPS</v>
          </cell>
          <cell r="C581" t="str">
            <v>Marked White Sp Year</v>
          </cell>
          <cell r="D581" t="str">
            <v>M-WhtSpYr</v>
          </cell>
          <cell r="E581">
            <v>66</v>
          </cell>
          <cell r="F581">
            <v>56</v>
          </cell>
          <cell r="G581">
            <v>54</v>
          </cell>
          <cell r="H581" t="str">
            <v>ETRS; includes FW net (FW spt assumed 0)</v>
          </cell>
          <cell r="I581">
            <v>1990</v>
          </cell>
          <cell r="J581" t="str">
            <v>M</v>
          </cell>
          <cell r="L581">
            <v>3</v>
          </cell>
          <cell r="M581">
            <v>0</v>
          </cell>
        </row>
        <row r="582">
          <cell r="A582" t="str">
            <v>1990-66-4-</v>
          </cell>
          <cell r="B582" t="str">
            <v>MPS</v>
          </cell>
          <cell r="C582" t="str">
            <v>Marked White Sp Year</v>
          </cell>
          <cell r="D582" t="str">
            <v>M-WhtSpYr</v>
          </cell>
          <cell r="E582">
            <v>66</v>
          </cell>
          <cell r="F582">
            <v>56</v>
          </cell>
          <cell r="G582">
            <v>54</v>
          </cell>
          <cell r="H582" t="str">
            <v>ETRS; includes FW net (FW spt assumed 0)</v>
          </cell>
          <cell r="I582">
            <v>1990</v>
          </cell>
          <cell r="J582" t="str">
            <v>M</v>
          </cell>
          <cell r="L582">
            <v>4</v>
          </cell>
          <cell r="M582">
            <v>0</v>
          </cell>
        </row>
        <row r="583">
          <cell r="A583" t="str">
            <v>1990-66-5-</v>
          </cell>
          <cell r="B583" t="str">
            <v>MPS</v>
          </cell>
          <cell r="C583" t="str">
            <v>Marked White Sp Year</v>
          </cell>
          <cell r="D583" t="str">
            <v>M-WhtSpYr</v>
          </cell>
          <cell r="E583">
            <v>66</v>
          </cell>
          <cell r="F583">
            <v>56</v>
          </cell>
          <cell r="G583">
            <v>54</v>
          </cell>
          <cell r="H583" t="str">
            <v>ETRS; includes FW net (FW spt assumed 0)</v>
          </cell>
          <cell r="I583">
            <v>1990</v>
          </cell>
          <cell r="J583" t="str">
            <v>M</v>
          </cell>
          <cell r="L583">
            <v>5</v>
          </cell>
          <cell r="M583">
            <v>0</v>
          </cell>
        </row>
        <row r="584">
          <cell r="A584" t="str">
            <v>1990-75-3-</v>
          </cell>
          <cell r="B584" t="str">
            <v>JDF</v>
          </cell>
          <cell r="C584" t="str">
            <v>UnMarked Hoko River</v>
          </cell>
          <cell r="D584" t="str">
            <v>U-Hoko Rv</v>
          </cell>
          <cell r="E584">
            <v>75</v>
          </cell>
          <cell r="F584">
            <v>58</v>
          </cell>
          <cell r="G584">
            <v>57</v>
          </cell>
          <cell r="H584" t="str">
            <v>ETRS; esc only, no FW fishery</v>
          </cell>
          <cell r="I584">
            <v>1990</v>
          </cell>
          <cell r="J584" t="str">
            <v>UM</v>
          </cell>
          <cell r="L584">
            <v>3</v>
          </cell>
          <cell r="M584">
            <v>20.532350404561001</v>
          </cell>
        </row>
        <row r="585">
          <cell r="A585" t="str">
            <v>1990-75-4-</v>
          </cell>
          <cell r="B585" t="str">
            <v>JDF</v>
          </cell>
          <cell r="C585" t="str">
            <v>UnMarked Hoko River</v>
          </cell>
          <cell r="D585" t="str">
            <v>U-Hoko Rv</v>
          </cell>
          <cell r="E585">
            <v>75</v>
          </cell>
          <cell r="F585">
            <v>58</v>
          </cell>
          <cell r="G585">
            <v>57</v>
          </cell>
          <cell r="H585" t="str">
            <v>ETRS; esc only, no FW fishery</v>
          </cell>
          <cell r="I585">
            <v>1990</v>
          </cell>
          <cell r="J585" t="str">
            <v>UM</v>
          </cell>
          <cell r="L585">
            <v>4</v>
          </cell>
          <cell r="M585">
            <v>62.060832514867677</v>
          </cell>
        </row>
        <row r="586">
          <cell r="A586" t="str">
            <v>1990-75-5-</v>
          </cell>
          <cell r="B586" t="str">
            <v>JDF</v>
          </cell>
          <cell r="C586" t="str">
            <v>UnMarked Hoko River</v>
          </cell>
          <cell r="D586" t="str">
            <v>U-Hoko Rv</v>
          </cell>
          <cell r="E586">
            <v>75</v>
          </cell>
          <cell r="F586">
            <v>58</v>
          </cell>
          <cell r="G586">
            <v>57</v>
          </cell>
          <cell r="H586" t="str">
            <v>ETRS; esc only, no FW fishery</v>
          </cell>
          <cell r="I586">
            <v>1990</v>
          </cell>
          <cell r="J586" t="str">
            <v>UM</v>
          </cell>
          <cell r="L586">
            <v>5</v>
          </cell>
          <cell r="M586">
            <v>125.0592371850565</v>
          </cell>
        </row>
        <row r="587">
          <cell r="A587" t="str">
            <v>1990-76-3-</v>
          </cell>
          <cell r="B587" t="str">
            <v>JDF</v>
          </cell>
          <cell r="C587" t="str">
            <v>Marked Hoko River</v>
          </cell>
          <cell r="D587" t="str">
            <v>M-Hoko Rv</v>
          </cell>
          <cell r="E587">
            <v>76</v>
          </cell>
          <cell r="F587">
            <v>59</v>
          </cell>
          <cell r="G587">
            <v>57</v>
          </cell>
          <cell r="H587" t="str">
            <v>ETRS; esc only, no FW fishery</v>
          </cell>
          <cell r="I587">
            <v>1990</v>
          </cell>
          <cell r="J587" t="str">
            <v>M</v>
          </cell>
          <cell r="L587">
            <v>3</v>
          </cell>
          <cell r="M587">
            <v>43.064649595439008</v>
          </cell>
        </row>
        <row r="588">
          <cell r="A588" t="str">
            <v>1990-76-4-</v>
          </cell>
          <cell r="B588" t="str">
            <v>JDF</v>
          </cell>
          <cell r="C588" t="str">
            <v>Marked Hoko River</v>
          </cell>
          <cell r="D588" t="str">
            <v>M-Hoko Rv</v>
          </cell>
          <cell r="E588">
            <v>76</v>
          </cell>
          <cell r="F588">
            <v>59</v>
          </cell>
          <cell r="G588">
            <v>57</v>
          </cell>
          <cell r="H588" t="str">
            <v>ETRS; esc only, no FW fishery</v>
          </cell>
          <cell r="I588">
            <v>1990</v>
          </cell>
          <cell r="J588" t="str">
            <v>M</v>
          </cell>
          <cell r="L588">
            <v>4</v>
          </cell>
          <cell r="M588">
            <v>165.21216748513231</v>
          </cell>
        </row>
        <row r="589">
          <cell r="A589" t="str">
            <v>1990-76-5-</v>
          </cell>
          <cell r="B589" t="str">
            <v>JDF</v>
          </cell>
          <cell r="C589" t="str">
            <v>Marked Hoko River</v>
          </cell>
          <cell r="D589" t="str">
            <v>M-Hoko Rv</v>
          </cell>
          <cell r="E589">
            <v>76</v>
          </cell>
          <cell r="F589">
            <v>59</v>
          </cell>
          <cell r="G589">
            <v>57</v>
          </cell>
          <cell r="H589" t="str">
            <v>ETRS; esc only, no FW fishery</v>
          </cell>
          <cell r="I589">
            <v>1990</v>
          </cell>
          <cell r="J589" t="str">
            <v>M</v>
          </cell>
          <cell r="L589">
            <v>5</v>
          </cell>
          <cell r="M589">
            <v>69.18276281494353</v>
          </cell>
        </row>
        <row r="590">
          <cell r="A590" t="str">
            <v>1990-37-3-</v>
          </cell>
          <cell r="B590" t="str">
            <v>ColR</v>
          </cell>
          <cell r="C590" t="str">
            <v>UnMarked CR Oregon Hatchery Tule</v>
          </cell>
          <cell r="D590" t="str">
            <v>U-OR Tule</v>
          </cell>
          <cell r="E590">
            <v>37</v>
          </cell>
          <cell r="F590">
            <v>61</v>
          </cell>
          <cell r="G590">
            <v>60</v>
          </cell>
          <cell r="I590">
            <v>1990</v>
          </cell>
          <cell r="J590" t="str">
            <v>UM</v>
          </cell>
          <cell r="L590">
            <v>3</v>
          </cell>
          <cell r="M590">
            <v>7169.9247500000001</v>
          </cell>
        </row>
        <row r="591">
          <cell r="A591" t="str">
            <v>1990-37-4-</v>
          </cell>
          <cell r="B591" t="str">
            <v>ColR</v>
          </cell>
          <cell r="C591" t="str">
            <v>UnMarked CR Oregon Hatchery Tule</v>
          </cell>
          <cell r="D591" t="str">
            <v>U-OR Tule</v>
          </cell>
          <cell r="E591">
            <v>37</v>
          </cell>
          <cell r="F591">
            <v>61</v>
          </cell>
          <cell r="G591">
            <v>60</v>
          </cell>
          <cell r="I591">
            <v>1990</v>
          </cell>
          <cell r="J591" t="str">
            <v>UM</v>
          </cell>
          <cell r="L591">
            <v>4</v>
          </cell>
          <cell r="M591">
            <v>11479.416499999999</v>
          </cell>
        </row>
        <row r="592">
          <cell r="A592" t="str">
            <v>1990-37-5-</v>
          </cell>
          <cell r="B592" t="str">
            <v>ColR</v>
          </cell>
          <cell r="C592" t="str">
            <v>UnMarked CR Oregon Hatchery Tule</v>
          </cell>
          <cell r="D592" t="str">
            <v>U-OR Tule</v>
          </cell>
          <cell r="E592">
            <v>37</v>
          </cell>
          <cell r="F592">
            <v>61</v>
          </cell>
          <cell r="G592">
            <v>60</v>
          </cell>
          <cell r="I592">
            <v>1990</v>
          </cell>
          <cell r="J592" t="str">
            <v>UM</v>
          </cell>
          <cell r="L592">
            <v>5</v>
          </cell>
          <cell r="M592">
            <v>499.76825000000002</v>
          </cell>
        </row>
        <row r="593">
          <cell r="A593" t="str">
            <v>1990-38-3-</v>
          </cell>
          <cell r="B593" t="str">
            <v>ColR</v>
          </cell>
          <cell r="C593" t="str">
            <v>Marked CR Oregon Hatchery Tule</v>
          </cell>
          <cell r="D593" t="str">
            <v>M-OR Tule</v>
          </cell>
          <cell r="E593">
            <v>38</v>
          </cell>
          <cell r="F593">
            <v>62</v>
          </cell>
          <cell r="G593">
            <v>60</v>
          </cell>
          <cell r="I593">
            <v>1990</v>
          </cell>
          <cell r="J593" t="str">
            <v>M</v>
          </cell>
          <cell r="L593">
            <v>3</v>
          </cell>
          <cell r="M593">
            <v>221.75025000000011</v>
          </cell>
        </row>
        <row r="594">
          <cell r="A594" t="str">
            <v>1990-38-4-</v>
          </cell>
          <cell r="B594" t="str">
            <v>ColR</v>
          </cell>
          <cell r="C594" t="str">
            <v>Marked CR Oregon Hatchery Tule</v>
          </cell>
          <cell r="D594" t="str">
            <v>M-OR Tule</v>
          </cell>
          <cell r="E594">
            <v>38</v>
          </cell>
          <cell r="F594">
            <v>62</v>
          </cell>
          <cell r="G594">
            <v>60</v>
          </cell>
          <cell r="I594">
            <v>1990</v>
          </cell>
          <cell r="J594" t="str">
            <v>M</v>
          </cell>
          <cell r="L594">
            <v>4</v>
          </cell>
          <cell r="M594">
            <v>355.03349999999961</v>
          </cell>
        </row>
        <row r="595">
          <cell r="A595" t="str">
            <v>1990-38-5-</v>
          </cell>
          <cell r="B595" t="str">
            <v>ColR</v>
          </cell>
          <cell r="C595" t="str">
            <v>Marked CR Oregon Hatchery Tule</v>
          </cell>
          <cell r="D595" t="str">
            <v>M-OR Tule</v>
          </cell>
          <cell r="E595">
            <v>38</v>
          </cell>
          <cell r="F595">
            <v>62</v>
          </cell>
          <cell r="G595">
            <v>60</v>
          </cell>
          <cell r="I595">
            <v>1990</v>
          </cell>
          <cell r="J595" t="str">
            <v>M</v>
          </cell>
          <cell r="L595">
            <v>5</v>
          </cell>
          <cell r="M595">
            <v>15.45675</v>
          </cell>
        </row>
        <row r="596">
          <cell r="A596" t="str">
            <v>1990-39-3-</v>
          </cell>
          <cell r="B596" t="str">
            <v>ColR</v>
          </cell>
          <cell r="C596" t="str">
            <v>UnMarked CR Washington Hatchery Tule</v>
          </cell>
          <cell r="D596" t="str">
            <v>U-WA Tule</v>
          </cell>
          <cell r="E596">
            <v>39</v>
          </cell>
          <cell r="F596">
            <v>64</v>
          </cell>
          <cell r="G596">
            <v>63</v>
          </cell>
          <cell r="I596">
            <v>1990</v>
          </cell>
          <cell r="J596" t="str">
            <v>UM</v>
          </cell>
          <cell r="L596">
            <v>3</v>
          </cell>
          <cell r="M596">
            <v>7178</v>
          </cell>
        </row>
        <row r="597">
          <cell r="A597" t="str">
            <v>1990-39-4-</v>
          </cell>
          <cell r="B597" t="str">
            <v>ColR</v>
          </cell>
          <cell r="C597" t="str">
            <v>UnMarked CR Washington Hatchery Tule</v>
          </cell>
          <cell r="D597" t="str">
            <v>U-WA Tule</v>
          </cell>
          <cell r="E597">
            <v>39</v>
          </cell>
          <cell r="F597">
            <v>64</v>
          </cell>
          <cell r="G597">
            <v>63</v>
          </cell>
          <cell r="I597">
            <v>1990</v>
          </cell>
          <cell r="J597" t="str">
            <v>UM</v>
          </cell>
          <cell r="L597">
            <v>4</v>
          </cell>
          <cell r="M597">
            <v>18596.4035</v>
          </cell>
        </row>
        <row r="598">
          <cell r="A598" t="str">
            <v>1990-39-5-</v>
          </cell>
          <cell r="B598" t="str">
            <v>ColR</v>
          </cell>
          <cell r="C598" t="str">
            <v>UnMarked CR Washington Hatchery Tule</v>
          </cell>
          <cell r="D598" t="str">
            <v>U-WA Tule</v>
          </cell>
          <cell r="E598">
            <v>39</v>
          </cell>
          <cell r="F598">
            <v>64</v>
          </cell>
          <cell r="G598">
            <v>63</v>
          </cell>
          <cell r="I598">
            <v>1990</v>
          </cell>
          <cell r="J598" t="str">
            <v>UM</v>
          </cell>
          <cell r="L598">
            <v>5</v>
          </cell>
          <cell r="M598">
            <v>5604.2235000000001</v>
          </cell>
        </row>
        <row r="599">
          <cell r="A599" t="str">
            <v>1990-40-3-</v>
          </cell>
          <cell r="B599" t="str">
            <v>ColR</v>
          </cell>
          <cell r="C599" t="str">
            <v>Marked CR Washington Hatchery Tule</v>
          </cell>
          <cell r="D599" t="str">
            <v>M-WA Tule</v>
          </cell>
          <cell r="E599">
            <v>40</v>
          </cell>
          <cell r="F599">
            <v>65</v>
          </cell>
          <cell r="G599">
            <v>63</v>
          </cell>
          <cell r="I599">
            <v>1990</v>
          </cell>
          <cell r="J599" t="str">
            <v>M</v>
          </cell>
          <cell r="L599">
            <v>3</v>
          </cell>
          <cell r="M599">
            <v>222</v>
          </cell>
        </row>
        <row r="600">
          <cell r="A600" t="str">
            <v>1990-40-4-</v>
          </cell>
          <cell r="B600" t="str">
            <v>ColR</v>
          </cell>
          <cell r="C600" t="str">
            <v>Marked CR Washington Hatchery Tule</v>
          </cell>
          <cell r="D600" t="str">
            <v>M-WA Tule</v>
          </cell>
          <cell r="E600">
            <v>40</v>
          </cell>
          <cell r="F600">
            <v>65</v>
          </cell>
          <cell r="G600">
            <v>63</v>
          </cell>
          <cell r="I600">
            <v>1990</v>
          </cell>
          <cell r="J600" t="str">
            <v>M</v>
          </cell>
          <cell r="L600">
            <v>4</v>
          </cell>
          <cell r="M600">
            <v>575.14649999999892</v>
          </cell>
        </row>
        <row r="601">
          <cell r="A601" t="str">
            <v>1990-40-5-</v>
          </cell>
          <cell r="B601" t="str">
            <v>ColR</v>
          </cell>
          <cell r="C601" t="str">
            <v>Marked CR Washington Hatchery Tule</v>
          </cell>
          <cell r="D601" t="str">
            <v>M-WA Tule</v>
          </cell>
          <cell r="E601">
            <v>40</v>
          </cell>
          <cell r="F601">
            <v>65</v>
          </cell>
          <cell r="G601">
            <v>63</v>
          </cell>
          <cell r="I601">
            <v>1990</v>
          </cell>
          <cell r="J601" t="str">
            <v>M</v>
          </cell>
          <cell r="L601">
            <v>5</v>
          </cell>
          <cell r="M601">
            <v>173.3265000000001</v>
          </cell>
        </row>
        <row r="602">
          <cell r="A602" t="str">
            <v>1990-41-3-</v>
          </cell>
          <cell r="B602" t="str">
            <v>ColR</v>
          </cell>
          <cell r="C602" t="str">
            <v>UnMarked Lower Columbia River Wild</v>
          </cell>
          <cell r="D602" t="str">
            <v>U-LCRWild</v>
          </cell>
          <cell r="E602">
            <v>41</v>
          </cell>
          <cell r="F602">
            <v>67</v>
          </cell>
          <cell r="G602">
            <v>66</v>
          </cell>
          <cell r="I602">
            <v>1990</v>
          </cell>
          <cell r="J602" t="str">
            <v>UM</v>
          </cell>
          <cell r="L602">
            <v>3</v>
          </cell>
          <cell r="M602">
            <v>1194.579</v>
          </cell>
        </row>
        <row r="603">
          <cell r="A603" t="str">
            <v>1990-41-4-</v>
          </cell>
          <cell r="B603" t="str">
            <v>ColR</v>
          </cell>
          <cell r="C603" t="str">
            <v>UnMarked Lower Columbia River Wild</v>
          </cell>
          <cell r="D603" t="str">
            <v>U-LCRWild</v>
          </cell>
          <cell r="E603">
            <v>41</v>
          </cell>
          <cell r="F603">
            <v>67</v>
          </cell>
          <cell r="G603">
            <v>66</v>
          </cell>
          <cell r="I603">
            <v>1990</v>
          </cell>
          <cell r="J603" t="str">
            <v>UM</v>
          </cell>
          <cell r="L603">
            <v>4</v>
          </cell>
          <cell r="M603">
            <v>8354.1090000000004</v>
          </cell>
        </row>
        <row r="604">
          <cell r="A604" t="str">
            <v>1990-41-5-</v>
          </cell>
          <cell r="B604" t="str">
            <v>ColR</v>
          </cell>
          <cell r="C604" t="str">
            <v>UnMarked Lower Columbia River Wild</v>
          </cell>
          <cell r="D604" t="str">
            <v>U-LCRWild</v>
          </cell>
          <cell r="E604">
            <v>41</v>
          </cell>
          <cell r="F604">
            <v>67</v>
          </cell>
          <cell r="G604">
            <v>66</v>
          </cell>
          <cell r="I604">
            <v>1990</v>
          </cell>
          <cell r="J604" t="str">
            <v>UM</v>
          </cell>
          <cell r="L604">
            <v>5</v>
          </cell>
          <cell r="M604">
            <v>10626.093000000001</v>
          </cell>
        </row>
        <row r="605">
          <cell r="A605" t="str">
            <v>1990-42-3-</v>
          </cell>
          <cell r="B605" t="str">
            <v>ColR</v>
          </cell>
          <cell r="C605" t="str">
            <v>Marked Lower Columbia River Wild</v>
          </cell>
          <cell r="D605" t="str">
            <v>M-LCRWild</v>
          </cell>
          <cell r="E605">
            <v>42</v>
          </cell>
          <cell r="F605">
            <v>68</v>
          </cell>
          <cell r="G605">
            <v>66</v>
          </cell>
          <cell r="I605">
            <v>1990</v>
          </cell>
          <cell r="J605" t="str">
            <v>M</v>
          </cell>
          <cell r="L605">
            <v>3</v>
          </cell>
          <cell r="M605">
            <v>8.4210000000000491</v>
          </cell>
        </row>
        <row r="606">
          <cell r="A606" t="str">
            <v>1990-42-4-</v>
          </cell>
          <cell r="B606" t="str">
            <v>ColR</v>
          </cell>
          <cell r="C606" t="str">
            <v>Marked Lower Columbia River Wild</v>
          </cell>
          <cell r="D606" t="str">
            <v>M-LCRWild</v>
          </cell>
          <cell r="E606">
            <v>42</v>
          </cell>
          <cell r="F606">
            <v>68</v>
          </cell>
          <cell r="G606">
            <v>66</v>
          </cell>
          <cell r="I606">
            <v>1990</v>
          </cell>
          <cell r="J606" t="str">
            <v>M</v>
          </cell>
          <cell r="L606">
            <v>4</v>
          </cell>
          <cell r="M606">
            <v>58.890999999999622</v>
          </cell>
        </row>
        <row r="607">
          <cell r="A607" t="str">
            <v>1990-42-5-</v>
          </cell>
          <cell r="B607" t="str">
            <v>ColR</v>
          </cell>
          <cell r="C607" t="str">
            <v>Marked Lower Columbia River Wild</v>
          </cell>
          <cell r="D607" t="str">
            <v>M-LCRWild</v>
          </cell>
          <cell r="E607">
            <v>42</v>
          </cell>
          <cell r="F607">
            <v>68</v>
          </cell>
          <cell r="G607">
            <v>66</v>
          </cell>
          <cell r="I607">
            <v>1990</v>
          </cell>
          <cell r="J607" t="str">
            <v>M</v>
          </cell>
          <cell r="L607">
            <v>5</v>
          </cell>
          <cell r="M607">
            <v>74.906999999999243</v>
          </cell>
        </row>
        <row r="608">
          <cell r="A608" t="str">
            <v>1990-43-3-</v>
          </cell>
          <cell r="B608" t="str">
            <v>ColR</v>
          </cell>
          <cell r="C608" t="str">
            <v>UnMarked CR Bonneville Pool Hatchery</v>
          </cell>
          <cell r="D608" t="str">
            <v>U-BPHTule</v>
          </cell>
          <cell r="E608">
            <v>43</v>
          </cell>
          <cell r="F608">
            <v>70</v>
          </cell>
          <cell r="G608">
            <v>69</v>
          </cell>
          <cell r="I608">
            <v>1990</v>
          </cell>
          <cell r="J608" t="str">
            <v>UM</v>
          </cell>
          <cell r="L608">
            <v>3</v>
          </cell>
          <cell r="M608">
            <v>9958.02</v>
          </cell>
        </row>
        <row r="609">
          <cell r="A609" t="str">
            <v>1990-43-4-</v>
          </cell>
          <cell r="B609" t="str">
            <v>ColR</v>
          </cell>
          <cell r="C609" t="str">
            <v>UnMarked CR Bonneville Pool Hatchery</v>
          </cell>
          <cell r="D609" t="str">
            <v>U-BPHTule</v>
          </cell>
          <cell r="E609">
            <v>43</v>
          </cell>
          <cell r="F609">
            <v>70</v>
          </cell>
          <cell r="G609">
            <v>69</v>
          </cell>
          <cell r="I609">
            <v>1990</v>
          </cell>
          <cell r="J609" t="str">
            <v>UM</v>
          </cell>
          <cell r="L609">
            <v>4</v>
          </cell>
          <cell r="M609">
            <v>7921.02</v>
          </cell>
        </row>
        <row r="610">
          <cell r="A610" t="str">
            <v>1990-43-5-</v>
          </cell>
          <cell r="B610" t="str">
            <v>ColR</v>
          </cell>
          <cell r="C610" t="str">
            <v>UnMarked CR Bonneville Pool Hatchery</v>
          </cell>
          <cell r="D610" t="str">
            <v>U-BPHTule</v>
          </cell>
          <cell r="E610">
            <v>43</v>
          </cell>
          <cell r="F610">
            <v>70</v>
          </cell>
          <cell r="G610">
            <v>69</v>
          </cell>
          <cell r="I610">
            <v>1990</v>
          </cell>
          <cell r="J610" t="str">
            <v>UM</v>
          </cell>
          <cell r="L610">
            <v>5</v>
          </cell>
          <cell r="M610">
            <v>444.26</v>
          </cell>
        </row>
        <row r="611">
          <cell r="A611" t="str">
            <v>1990-44-3-</v>
          </cell>
          <cell r="B611" t="str">
            <v>ColR</v>
          </cell>
          <cell r="C611" t="str">
            <v>Marked CR Bonneville Pool Hatchery</v>
          </cell>
          <cell r="D611" t="str">
            <v>M-BPHTule</v>
          </cell>
          <cell r="E611">
            <v>44</v>
          </cell>
          <cell r="F611">
            <v>71</v>
          </cell>
          <cell r="G611">
            <v>69</v>
          </cell>
          <cell r="I611">
            <v>1990</v>
          </cell>
          <cell r="J611" t="str">
            <v>M</v>
          </cell>
          <cell r="L611">
            <v>3</v>
          </cell>
          <cell r="M611">
            <v>307.97999999999962</v>
          </cell>
        </row>
        <row r="612">
          <cell r="A612" t="str">
            <v>1990-44-4-</v>
          </cell>
          <cell r="B612" t="str">
            <v>ColR</v>
          </cell>
          <cell r="C612" t="str">
            <v>Marked CR Bonneville Pool Hatchery</v>
          </cell>
          <cell r="D612" t="str">
            <v>M-BPHTule</v>
          </cell>
          <cell r="E612">
            <v>44</v>
          </cell>
          <cell r="F612">
            <v>71</v>
          </cell>
          <cell r="G612">
            <v>69</v>
          </cell>
          <cell r="I612">
            <v>1990</v>
          </cell>
          <cell r="J612" t="str">
            <v>M</v>
          </cell>
          <cell r="L612">
            <v>4</v>
          </cell>
          <cell r="M612">
            <v>244.9800000000005</v>
          </cell>
        </row>
        <row r="613">
          <cell r="A613" t="str">
            <v>1990-44-5-</v>
          </cell>
          <cell r="B613" t="str">
            <v>ColR</v>
          </cell>
          <cell r="C613" t="str">
            <v>Marked CR Bonneville Pool Hatchery</v>
          </cell>
          <cell r="D613" t="str">
            <v>M-BPHTule</v>
          </cell>
          <cell r="E613">
            <v>44</v>
          </cell>
          <cell r="F613">
            <v>71</v>
          </cell>
          <cell r="G613">
            <v>69</v>
          </cell>
          <cell r="I613">
            <v>1990</v>
          </cell>
          <cell r="J613" t="str">
            <v>M</v>
          </cell>
          <cell r="L613">
            <v>5</v>
          </cell>
          <cell r="M613">
            <v>13.740000000000011</v>
          </cell>
        </row>
        <row r="614">
          <cell r="A614" t="str">
            <v>1990-45-3-</v>
          </cell>
          <cell r="B614" t="str">
            <v>ColR</v>
          </cell>
          <cell r="C614" t="str">
            <v>UnMarked Columbia R Upriver Summer</v>
          </cell>
          <cell r="D614" t="str">
            <v>U-UpCR Su</v>
          </cell>
          <cell r="E614">
            <v>45</v>
          </cell>
          <cell r="F614">
            <v>73</v>
          </cell>
          <cell r="G614">
            <v>72</v>
          </cell>
          <cell r="I614">
            <v>1990</v>
          </cell>
          <cell r="J614" t="str">
            <v>UM</v>
          </cell>
          <cell r="L614">
            <v>3</v>
          </cell>
          <cell r="M614">
            <v>1371.4238750408631</v>
          </cell>
        </row>
        <row r="615">
          <cell r="A615" t="str">
            <v>1990-45-4-</v>
          </cell>
          <cell r="B615" t="str">
            <v>ColR</v>
          </cell>
          <cell r="C615" t="str">
            <v>UnMarked Columbia R Upriver Summer</v>
          </cell>
          <cell r="D615" t="str">
            <v>U-UpCR Su</v>
          </cell>
          <cell r="E615">
            <v>45</v>
          </cell>
          <cell r="F615">
            <v>73</v>
          </cell>
          <cell r="G615">
            <v>72</v>
          </cell>
          <cell r="I615">
            <v>1990</v>
          </cell>
          <cell r="J615" t="str">
            <v>UM</v>
          </cell>
          <cell r="L615">
            <v>4</v>
          </cell>
          <cell r="M615">
            <v>7610.5591635253804</v>
          </cell>
        </row>
        <row r="616">
          <cell r="A616" t="str">
            <v>1990-45-5-</v>
          </cell>
          <cell r="B616" t="str">
            <v>ColR</v>
          </cell>
          <cell r="C616" t="str">
            <v>UnMarked Columbia R Upriver Summer</v>
          </cell>
          <cell r="D616" t="str">
            <v>U-UpCR Su</v>
          </cell>
          <cell r="E616">
            <v>45</v>
          </cell>
          <cell r="F616">
            <v>73</v>
          </cell>
          <cell r="G616">
            <v>72</v>
          </cell>
          <cell r="I616">
            <v>1990</v>
          </cell>
          <cell r="J616" t="str">
            <v>UM</v>
          </cell>
          <cell r="L616">
            <v>5</v>
          </cell>
          <cell r="M616">
            <v>9248.196961433754</v>
          </cell>
        </row>
        <row r="617">
          <cell r="A617" t="str">
            <v>1990-46-3-</v>
          </cell>
          <cell r="B617" t="str">
            <v>ColR</v>
          </cell>
          <cell r="C617" t="str">
            <v>Marked Columbia R Upriver Summer</v>
          </cell>
          <cell r="D617" t="str">
            <v>M-UpCR Su</v>
          </cell>
          <cell r="E617">
            <v>46</v>
          </cell>
          <cell r="F617">
            <v>74</v>
          </cell>
          <cell r="G617">
            <v>72</v>
          </cell>
          <cell r="I617">
            <v>1990</v>
          </cell>
          <cell r="J617" t="str">
            <v>M</v>
          </cell>
          <cell r="L617">
            <v>3</v>
          </cell>
          <cell r="M617">
            <v>42.415171393016408</v>
          </cell>
        </row>
        <row r="618">
          <cell r="A618" t="str">
            <v>1990-46-4-</v>
          </cell>
          <cell r="B618" t="str">
            <v>ColR</v>
          </cell>
          <cell r="C618" t="str">
            <v>Marked Columbia R Upriver Summer</v>
          </cell>
          <cell r="D618" t="str">
            <v>M-UpCR Su</v>
          </cell>
          <cell r="E618">
            <v>46</v>
          </cell>
          <cell r="F618">
            <v>74</v>
          </cell>
          <cell r="G618">
            <v>72</v>
          </cell>
          <cell r="I618">
            <v>1990</v>
          </cell>
          <cell r="J618" t="str">
            <v>M</v>
          </cell>
          <cell r="L618">
            <v>4</v>
          </cell>
          <cell r="M618">
            <v>235.3781184595482</v>
          </cell>
        </row>
        <row r="619">
          <cell r="A619" t="str">
            <v>1990-46-5-</v>
          </cell>
          <cell r="B619" t="str">
            <v>ColR</v>
          </cell>
          <cell r="C619" t="str">
            <v>Marked Columbia R Upriver Summer</v>
          </cell>
          <cell r="D619" t="str">
            <v>M-UpCR Su</v>
          </cell>
          <cell r="E619">
            <v>46</v>
          </cell>
          <cell r="F619">
            <v>74</v>
          </cell>
          <cell r="G619">
            <v>72</v>
          </cell>
          <cell r="I619">
            <v>1990</v>
          </cell>
          <cell r="J619" t="str">
            <v>M</v>
          </cell>
          <cell r="L619">
            <v>5</v>
          </cell>
          <cell r="M619">
            <v>286.02671014743652</v>
          </cell>
        </row>
        <row r="620">
          <cell r="A620" t="str">
            <v>1990-47-3-</v>
          </cell>
          <cell r="B620" t="str">
            <v>ColR</v>
          </cell>
          <cell r="C620" t="str">
            <v>UnMarked Columbia R Upriver Bright</v>
          </cell>
          <cell r="D620" t="str">
            <v>U-UpCR Br</v>
          </cell>
          <cell r="E620">
            <v>47</v>
          </cell>
          <cell r="F620">
            <v>76</v>
          </cell>
          <cell r="G620">
            <v>75</v>
          </cell>
          <cell r="I620">
            <v>1990</v>
          </cell>
          <cell r="J620" t="str">
            <v>UM</v>
          </cell>
          <cell r="L620">
            <v>3</v>
          </cell>
          <cell r="M620">
            <v>12895.5755985912</v>
          </cell>
        </row>
        <row r="621">
          <cell r="A621" t="str">
            <v>1990-47-4-</v>
          </cell>
          <cell r="B621" t="str">
            <v>ColR</v>
          </cell>
          <cell r="C621" t="str">
            <v>UnMarked Columbia R Upriver Bright</v>
          </cell>
          <cell r="D621" t="str">
            <v>U-UpCR Br</v>
          </cell>
          <cell r="E621">
            <v>47</v>
          </cell>
          <cell r="F621">
            <v>76</v>
          </cell>
          <cell r="G621">
            <v>75</v>
          </cell>
          <cell r="I621">
            <v>1990</v>
          </cell>
          <cell r="J621" t="str">
            <v>UM</v>
          </cell>
          <cell r="L621">
            <v>4</v>
          </cell>
          <cell r="M621">
            <v>94823.320181470073</v>
          </cell>
        </row>
        <row r="622">
          <cell r="A622" t="str">
            <v>1990-47-5-</v>
          </cell>
          <cell r="B622" t="str">
            <v>ColR</v>
          </cell>
          <cell r="C622" t="str">
            <v>UnMarked Columbia R Upriver Bright</v>
          </cell>
          <cell r="D622" t="str">
            <v>U-UpCR Br</v>
          </cell>
          <cell r="E622">
            <v>47</v>
          </cell>
          <cell r="F622">
            <v>76</v>
          </cell>
          <cell r="G622">
            <v>75</v>
          </cell>
          <cell r="I622">
            <v>1990</v>
          </cell>
          <cell r="J622" t="str">
            <v>UM</v>
          </cell>
          <cell r="L622">
            <v>5</v>
          </cell>
          <cell r="M622">
            <v>100725.79428264849</v>
          </cell>
        </row>
        <row r="623">
          <cell r="A623" t="str">
            <v>1990-48-3-</v>
          </cell>
          <cell r="B623" t="str">
            <v>ColR</v>
          </cell>
          <cell r="C623" t="str">
            <v>Marked Columbia R Upriver Bright</v>
          </cell>
          <cell r="D623" t="str">
            <v>M-UpCR Br</v>
          </cell>
          <cell r="E623">
            <v>48</v>
          </cell>
          <cell r="F623">
            <v>77</v>
          </cell>
          <cell r="G623">
            <v>75</v>
          </cell>
          <cell r="I623">
            <v>1990</v>
          </cell>
          <cell r="J623" t="str">
            <v>M</v>
          </cell>
          <cell r="L623">
            <v>3</v>
          </cell>
          <cell r="M623">
            <v>130.25833937970859</v>
          </cell>
        </row>
        <row r="624">
          <cell r="A624" t="str">
            <v>1990-48-4-</v>
          </cell>
          <cell r="B624" t="str">
            <v>ColR</v>
          </cell>
          <cell r="C624" t="str">
            <v>Marked Columbia R Upriver Bright</v>
          </cell>
          <cell r="D624" t="str">
            <v>M-UpCR Br</v>
          </cell>
          <cell r="E624">
            <v>48</v>
          </cell>
          <cell r="F624">
            <v>77</v>
          </cell>
          <cell r="G624">
            <v>75</v>
          </cell>
          <cell r="I624">
            <v>1990</v>
          </cell>
          <cell r="J624" t="str">
            <v>M</v>
          </cell>
          <cell r="L624">
            <v>4</v>
          </cell>
          <cell r="M624">
            <v>957.81131496434682</v>
          </cell>
        </row>
        <row r="625">
          <cell r="A625" t="str">
            <v>1990-48-5-</v>
          </cell>
          <cell r="B625" t="str">
            <v>ColR</v>
          </cell>
          <cell r="C625" t="str">
            <v>Marked Columbia R Upriver Bright</v>
          </cell>
          <cell r="D625" t="str">
            <v>M-UpCR Br</v>
          </cell>
          <cell r="E625">
            <v>48</v>
          </cell>
          <cell r="F625">
            <v>77</v>
          </cell>
          <cell r="G625">
            <v>75</v>
          </cell>
          <cell r="I625">
            <v>1990</v>
          </cell>
          <cell r="J625" t="str">
            <v>M</v>
          </cell>
          <cell r="L625">
            <v>5</v>
          </cell>
          <cell r="M625">
            <v>1017.4322654813</v>
          </cell>
        </row>
        <row r="626">
          <cell r="A626" t="str">
            <v>1990-49-3-</v>
          </cell>
          <cell r="B626" t="str">
            <v>ColR</v>
          </cell>
          <cell r="C626" t="str">
            <v>UnMarked Cowlitz River Spring</v>
          </cell>
          <cell r="D626" t="str">
            <v>U-Cowl Sp</v>
          </cell>
          <cell r="E626">
            <v>49</v>
          </cell>
          <cell r="F626">
            <v>79</v>
          </cell>
          <cell r="G626">
            <v>78</v>
          </cell>
          <cell r="I626">
            <v>1990</v>
          </cell>
          <cell r="J626" t="str">
            <v>UM</v>
          </cell>
          <cell r="L626">
            <v>3</v>
          </cell>
          <cell r="M626">
            <v>9857.14</v>
          </cell>
        </row>
        <row r="627">
          <cell r="A627" t="str">
            <v>1990-49-4-</v>
          </cell>
          <cell r="B627" t="str">
            <v>ColR</v>
          </cell>
          <cell r="C627" t="str">
            <v>UnMarked Cowlitz River Spring</v>
          </cell>
          <cell r="D627" t="str">
            <v>U-Cowl Sp</v>
          </cell>
          <cell r="E627">
            <v>49</v>
          </cell>
          <cell r="F627">
            <v>79</v>
          </cell>
          <cell r="G627">
            <v>78</v>
          </cell>
          <cell r="I627">
            <v>1990</v>
          </cell>
          <cell r="J627" t="str">
            <v>UM</v>
          </cell>
          <cell r="L627">
            <v>4</v>
          </cell>
          <cell r="M627">
            <v>7830.81</v>
          </cell>
        </row>
        <row r="628">
          <cell r="A628" t="str">
            <v>1990-49-5-</v>
          </cell>
          <cell r="B628" t="str">
            <v>ColR</v>
          </cell>
          <cell r="C628" t="str">
            <v>UnMarked Cowlitz River Spring</v>
          </cell>
          <cell r="D628" t="str">
            <v>U-Cowl Sp</v>
          </cell>
          <cell r="E628">
            <v>49</v>
          </cell>
          <cell r="F628">
            <v>79</v>
          </cell>
          <cell r="G628">
            <v>78</v>
          </cell>
          <cell r="I628">
            <v>1990</v>
          </cell>
          <cell r="J628" t="str">
            <v>UM</v>
          </cell>
          <cell r="L628">
            <v>5</v>
          </cell>
          <cell r="M628">
            <v>587.81999999999994</v>
          </cell>
        </row>
        <row r="629">
          <cell r="A629" t="str">
            <v>1990-50-3-</v>
          </cell>
          <cell r="B629" t="str">
            <v>ColR</v>
          </cell>
          <cell r="C629" t="str">
            <v>Marked Cowlitz River Spring</v>
          </cell>
          <cell r="D629" t="str">
            <v>M-Cowl Sp</v>
          </cell>
          <cell r="E629">
            <v>50</v>
          </cell>
          <cell r="F629">
            <v>80</v>
          </cell>
          <cell r="G629">
            <v>78</v>
          </cell>
          <cell r="I629">
            <v>1990</v>
          </cell>
          <cell r="J629" t="str">
            <v>M</v>
          </cell>
          <cell r="L629">
            <v>3</v>
          </cell>
          <cell r="M629">
            <v>304.86000000000058</v>
          </cell>
        </row>
        <row r="630">
          <cell r="A630" t="str">
            <v>1990-50-4-</v>
          </cell>
          <cell r="B630" t="str">
            <v>ColR</v>
          </cell>
          <cell r="C630" t="str">
            <v>Marked Cowlitz River Spring</v>
          </cell>
          <cell r="D630" t="str">
            <v>M-Cowl Sp</v>
          </cell>
          <cell r="E630">
            <v>50</v>
          </cell>
          <cell r="F630">
            <v>80</v>
          </cell>
          <cell r="G630">
            <v>78</v>
          </cell>
          <cell r="I630">
            <v>1990</v>
          </cell>
          <cell r="J630" t="str">
            <v>M</v>
          </cell>
          <cell r="L630">
            <v>4</v>
          </cell>
          <cell r="M630">
            <v>242.19000000000051</v>
          </cell>
        </row>
        <row r="631">
          <cell r="A631" t="str">
            <v>1990-50-5-</v>
          </cell>
          <cell r="B631" t="str">
            <v>ColR</v>
          </cell>
          <cell r="C631" t="str">
            <v>Marked Cowlitz River Spring</v>
          </cell>
          <cell r="D631" t="str">
            <v>M-Cowl Sp</v>
          </cell>
          <cell r="E631">
            <v>50</v>
          </cell>
          <cell r="F631">
            <v>80</v>
          </cell>
          <cell r="G631">
            <v>78</v>
          </cell>
          <cell r="I631">
            <v>1990</v>
          </cell>
          <cell r="J631" t="str">
            <v>M</v>
          </cell>
          <cell r="L631">
            <v>5</v>
          </cell>
          <cell r="M631">
            <v>18.18000000000006</v>
          </cell>
        </row>
        <row r="632">
          <cell r="A632" t="str">
            <v>1990-51-3-</v>
          </cell>
          <cell r="B632" t="str">
            <v>ColR</v>
          </cell>
          <cell r="C632" t="str">
            <v>UnMarked Willamette River Spring</v>
          </cell>
          <cell r="D632" t="str">
            <v>U-Will Sp</v>
          </cell>
          <cell r="E632">
            <v>51</v>
          </cell>
          <cell r="F632">
            <v>82</v>
          </cell>
          <cell r="G632">
            <v>81</v>
          </cell>
          <cell r="I632">
            <v>1990</v>
          </cell>
          <cell r="J632" t="str">
            <v>UM</v>
          </cell>
          <cell r="L632">
            <v>3</v>
          </cell>
          <cell r="M632">
            <v>61955.839999999997</v>
          </cell>
        </row>
        <row r="633">
          <cell r="A633" t="str">
            <v>1990-51-4-</v>
          </cell>
          <cell r="B633" t="str">
            <v>ColR</v>
          </cell>
          <cell r="C633" t="str">
            <v>UnMarked Willamette River Spring</v>
          </cell>
          <cell r="D633" t="str">
            <v>U-Will Sp</v>
          </cell>
          <cell r="E633">
            <v>51</v>
          </cell>
          <cell r="F633">
            <v>82</v>
          </cell>
          <cell r="G633">
            <v>81</v>
          </cell>
          <cell r="I633">
            <v>1990</v>
          </cell>
          <cell r="J633" t="str">
            <v>UM</v>
          </cell>
          <cell r="L633">
            <v>4</v>
          </cell>
          <cell r="M633">
            <v>60401.9</v>
          </cell>
        </row>
        <row r="634">
          <cell r="A634" t="str">
            <v>1990-51-5-</v>
          </cell>
          <cell r="B634" t="str">
            <v>ColR</v>
          </cell>
          <cell r="C634" t="str">
            <v>UnMarked Willamette River Spring</v>
          </cell>
          <cell r="D634" t="str">
            <v>U-Will Sp</v>
          </cell>
          <cell r="E634">
            <v>51</v>
          </cell>
          <cell r="F634">
            <v>82</v>
          </cell>
          <cell r="G634">
            <v>81</v>
          </cell>
          <cell r="I634">
            <v>1990</v>
          </cell>
          <cell r="J634" t="str">
            <v>UM</v>
          </cell>
          <cell r="L634">
            <v>5</v>
          </cell>
          <cell r="M634">
            <v>1705.26</v>
          </cell>
        </row>
        <row r="635">
          <cell r="A635" t="str">
            <v>1990-52-3-</v>
          </cell>
          <cell r="B635" t="str">
            <v>ColR</v>
          </cell>
          <cell r="C635" t="str">
            <v>Marked Willamette River Spring</v>
          </cell>
          <cell r="D635" t="str">
            <v>M-Will Sp</v>
          </cell>
          <cell r="E635">
            <v>52</v>
          </cell>
          <cell r="F635">
            <v>83</v>
          </cell>
          <cell r="G635">
            <v>81</v>
          </cell>
          <cell r="I635">
            <v>1990</v>
          </cell>
          <cell r="J635" t="str">
            <v>M</v>
          </cell>
          <cell r="L635">
            <v>3</v>
          </cell>
          <cell r="M635">
            <v>1916.1600000000039</v>
          </cell>
        </row>
        <row r="636">
          <cell r="A636" t="str">
            <v>1990-52-4-</v>
          </cell>
          <cell r="B636" t="str">
            <v>ColR</v>
          </cell>
          <cell r="C636" t="str">
            <v>Marked Willamette River Spring</v>
          </cell>
          <cell r="D636" t="str">
            <v>M-Will Sp</v>
          </cell>
          <cell r="E636">
            <v>52</v>
          </cell>
          <cell r="F636">
            <v>83</v>
          </cell>
          <cell r="G636">
            <v>81</v>
          </cell>
          <cell r="I636">
            <v>1990</v>
          </cell>
          <cell r="J636" t="str">
            <v>M</v>
          </cell>
          <cell r="L636">
            <v>4</v>
          </cell>
          <cell r="M636">
            <v>1868.099999999999</v>
          </cell>
        </row>
        <row r="637">
          <cell r="A637" t="str">
            <v>1990-52-5-</v>
          </cell>
          <cell r="B637" t="str">
            <v>ColR</v>
          </cell>
          <cell r="C637" t="str">
            <v>Marked Willamette River Spring</v>
          </cell>
          <cell r="D637" t="str">
            <v>M-Will Sp</v>
          </cell>
          <cell r="E637">
            <v>52</v>
          </cell>
          <cell r="F637">
            <v>83</v>
          </cell>
          <cell r="G637">
            <v>81</v>
          </cell>
          <cell r="I637">
            <v>1990</v>
          </cell>
          <cell r="J637" t="str">
            <v>M</v>
          </cell>
          <cell r="L637">
            <v>5</v>
          </cell>
          <cell r="M637">
            <v>52.740000000000009</v>
          </cell>
        </row>
        <row r="638">
          <cell r="A638" t="str">
            <v>1990-53-3-</v>
          </cell>
          <cell r="B638" t="str">
            <v>ColR</v>
          </cell>
          <cell r="C638" t="str">
            <v>UnMarked Snake River Fall</v>
          </cell>
          <cell r="D638" t="str">
            <v>U-Snake F</v>
          </cell>
          <cell r="E638">
            <v>53</v>
          </cell>
          <cell r="F638">
            <v>85</v>
          </cell>
          <cell r="G638">
            <v>84</v>
          </cell>
          <cell r="I638">
            <v>1990</v>
          </cell>
          <cell r="J638" t="str">
            <v>UM</v>
          </cell>
          <cell r="L638">
            <v>3</v>
          </cell>
          <cell r="M638">
            <v>310.56598975570512</v>
          </cell>
        </row>
        <row r="639">
          <cell r="A639" t="str">
            <v>1990-53-4-</v>
          </cell>
          <cell r="B639" t="str">
            <v>ColR</v>
          </cell>
          <cell r="C639" t="str">
            <v>UnMarked Snake River Fall</v>
          </cell>
          <cell r="D639" t="str">
            <v>U-Snake F</v>
          </cell>
          <cell r="E639">
            <v>53</v>
          </cell>
          <cell r="F639">
            <v>85</v>
          </cell>
          <cell r="G639">
            <v>84</v>
          </cell>
          <cell r="I639">
            <v>1990</v>
          </cell>
          <cell r="J639" t="str">
            <v>UM</v>
          </cell>
          <cell r="L639">
            <v>4</v>
          </cell>
          <cell r="M639">
            <v>500.97640830244262</v>
          </cell>
        </row>
        <row r="640">
          <cell r="A640" t="str">
            <v>1990-53-5-</v>
          </cell>
          <cell r="B640" t="str">
            <v>ColR</v>
          </cell>
          <cell r="C640" t="str">
            <v>UnMarked Snake River Fall</v>
          </cell>
          <cell r="D640" t="str">
            <v>U-Snake F</v>
          </cell>
          <cell r="E640">
            <v>53</v>
          </cell>
          <cell r="F640">
            <v>85</v>
          </cell>
          <cell r="G640">
            <v>84</v>
          </cell>
          <cell r="I640">
            <v>1990</v>
          </cell>
          <cell r="J640" t="str">
            <v>UM</v>
          </cell>
          <cell r="L640">
            <v>5</v>
          </cell>
          <cell r="M640">
            <v>449.11392515679739</v>
          </cell>
        </row>
        <row r="641">
          <cell r="A641" t="str">
            <v>1990-54-3-</v>
          </cell>
          <cell r="B641" t="str">
            <v>ColR</v>
          </cell>
          <cell r="C641" t="str">
            <v>Marked Snake River Fall</v>
          </cell>
          <cell r="D641" t="str">
            <v>M-Snake F</v>
          </cell>
          <cell r="E641">
            <v>54</v>
          </cell>
          <cell r="F641">
            <v>86</v>
          </cell>
          <cell r="G641">
            <v>84</v>
          </cell>
          <cell r="I641">
            <v>1990</v>
          </cell>
          <cell r="J641" t="str">
            <v>M</v>
          </cell>
          <cell r="L641">
            <v>3</v>
          </cell>
          <cell r="M641">
            <v>61.600072273386381</v>
          </cell>
        </row>
        <row r="642">
          <cell r="A642" t="str">
            <v>1990-54-4-</v>
          </cell>
          <cell r="B642" t="str">
            <v>ColR</v>
          </cell>
          <cell r="C642" t="str">
            <v>Marked Snake River Fall</v>
          </cell>
          <cell r="D642" t="str">
            <v>M-Snake F</v>
          </cell>
          <cell r="E642">
            <v>54</v>
          </cell>
          <cell r="F642">
            <v>86</v>
          </cell>
          <cell r="G642">
            <v>84</v>
          </cell>
          <cell r="I642">
            <v>1990</v>
          </cell>
          <cell r="J642" t="str">
            <v>M</v>
          </cell>
          <cell r="L642">
            <v>4</v>
          </cell>
          <cell r="M642">
            <v>536.89209526313925</v>
          </cell>
        </row>
        <row r="643">
          <cell r="A643" t="str">
            <v>1990-54-5-</v>
          </cell>
          <cell r="B643" t="str">
            <v>ColR</v>
          </cell>
          <cell r="C643" t="str">
            <v>Marked Snake River Fall</v>
          </cell>
          <cell r="D643" t="str">
            <v>M-Snake F</v>
          </cell>
          <cell r="E643">
            <v>54</v>
          </cell>
          <cell r="F643">
            <v>86</v>
          </cell>
          <cell r="G643">
            <v>84</v>
          </cell>
          <cell r="I643">
            <v>1990</v>
          </cell>
          <cell r="J643" t="str">
            <v>M</v>
          </cell>
          <cell r="L643">
            <v>5</v>
          </cell>
          <cell r="M643">
            <v>154.65952671336871</v>
          </cell>
        </row>
        <row r="644">
          <cell r="A644" t="str">
            <v>1990-55-3-</v>
          </cell>
          <cell r="B644" t="str">
            <v>WA_NCoast_OR_CA</v>
          </cell>
          <cell r="C644" t="str">
            <v>UnMarked Oregon North Coast Fall</v>
          </cell>
          <cell r="D644" t="str">
            <v>U-OR No F</v>
          </cell>
          <cell r="E644">
            <v>55</v>
          </cell>
          <cell r="F644">
            <v>88</v>
          </cell>
          <cell r="G644">
            <v>87</v>
          </cell>
          <cell r="I644">
            <v>1990</v>
          </cell>
          <cell r="J644" t="str">
            <v>UM</v>
          </cell>
          <cell r="L644">
            <v>3</v>
          </cell>
          <cell r="M644">
            <v>8763.1440654370563</v>
          </cell>
        </row>
        <row r="645">
          <cell r="A645" t="str">
            <v>1990-55-4-</v>
          </cell>
          <cell r="B645" t="str">
            <v>WA_NCoast_OR_CA</v>
          </cell>
          <cell r="C645" t="str">
            <v>UnMarked Oregon North Coast Fall</v>
          </cell>
          <cell r="D645" t="str">
            <v>U-OR No F</v>
          </cell>
          <cell r="E645">
            <v>55</v>
          </cell>
          <cell r="F645">
            <v>88</v>
          </cell>
          <cell r="G645">
            <v>87</v>
          </cell>
          <cell r="I645">
            <v>1990</v>
          </cell>
          <cell r="J645" t="str">
            <v>UM</v>
          </cell>
          <cell r="L645">
            <v>4</v>
          </cell>
          <cell r="M645">
            <v>35839.03236067111</v>
          </cell>
        </row>
        <row r="646">
          <cell r="A646" t="str">
            <v>1990-55-5-</v>
          </cell>
          <cell r="B646" t="str">
            <v>WA_NCoast_OR_CA</v>
          </cell>
          <cell r="C646" t="str">
            <v>UnMarked Oregon North Coast Fall</v>
          </cell>
          <cell r="D646" t="str">
            <v>U-OR No F</v>
          </cell>
          <cell r="E646">
            <v>55</v>
          </cell>
          <cell r="F646">
            <v>88</v>
          </cell>
          <cell r="G646">
            <v>87</v>
          </cell>
          <cell r="I646">
            <v>1990</v>
          </cell>
          <cell r="J646" t="str">
            <v>UM</v>
          </cell>
          <cell r="L646">
            <v>5</v>
          </cell>
          <cell r="M646">
            <v>60116.457544086858</v>
          </cell>
        </row>
        <row r="647">
          <cell r="A647" t="str">
            <v>1990-56-3-</v>
          </cell>
          <cell r="B647" t="str">
            <v>WA_NCoast_OR_CA</v>
          </cell>
          <cell r="C647" t="str">
            <v>Marked Oregon North Coast Fall</v>
          </cell>
          <cell r="D647" t="str">
            <v>M-OR No F</v>
          </cell>
          <cell r="E647">
            <v>56</v>
          </cell>
          <cell r="F647">
            <v>89</v>
          </cell>
          <cell r="G647">
            <v>87</v>
          </cell>
          <cell r="I647">
            <v>1990</v>
          </cell>
          <cell r="J647" t="str">
            <v>M</v>
          </cell>
          <cell r="L647">
            <v>3</v>
          </cell>
          <cell r="M647">
            <v>88.516606721586868</v>
          </cell>
        </row>
        <row r="648">
          <cell r="A648" t="str">
            <v>1990-56-4-</v>
          </cell>
          <cell r="B648" t="str">
            <v>WA_NCoast_OR_CA</v>
          </cell>
          <cell r="C648" t="str">
            <v>Marked Oregon North Coast Fall</v>
          </cell>
          <cell r="D648" t="str">
            <v>M-OR No F</v>
          </cell>
          <cell r="E648">
            <v>56</v>
          </cell>
          <cell r="F648">
            <v>89</v>
          </cell>
          <cell r="G648">
            <v>87</v>
          </cell>
          <cell r="I648">
            <v>1990</v>
          </cell>
          <cell r="J648" t="str">
            <v>M</v>
          </cell>
          <cell r="L648">
            <v>4</v>
          </cell>
          <cell r="M648">
            <v>362.01042788556521</v>
          </cell>
        </row>
        <row r="649">
          <cell r="A649" t="str">
            <v>1990-56-5-</v>
          </cell>
          <cell r="B649" t="str">
            <v>WA_NCoast_OR_CA</v>
          </cell>
          <cell r="C649" t="str">
            <v>Marked Oregon North Coast Fall</v>
          </cell>
          <cell r="D649" t="str">
            <v>M-OR No F</v>
          </cell>
          <cell r="E649">
            <v>56</v>
          </cell>
          <cell r="F649">
            <v>89</v>
          </cell>
          <cell r="G649">
            <v>87</v>
          </cell>
          <cell r="I649">
            <v>1990</v>
          </cell>
          <cell r="J649" t="str">
            <v>M</v>
          </cell>
          <cell r="L649">
            <v>5</v>
          </cell>
          <cell r="M649">
            <v>607.23694488976616</v>
          </cell>
        </row>
        <row r="650">
          <cell r="A650" t="str">
            <v>1990-57-3-</v>
          </cell>
          <cell r="B650" t="str">
            <v>Canada</v>
          </cell>
          <cell r="C650" t="str">
            <v>UnMarked WCVI Total Fall</v>
          </cell>
          <cell r="D650" t="str">
            <v>U-WCVI Tl</v>
          </cell>
          <cell r="E650">
            <v>57</v>
          </cell>
          <cell r="F650">
            <v>91</v>
          </cell>
          <cell r="G650">
            <v>90</v>
          </cell>
          <cell r="I650">
            <v>1990</v>
          </cell>
          <cell r="J650" t="str">
            <v>UM</v>
          </cell>
          <cell r="L650">
            <v>3</v>
          </cell>
          <cell r="M650">
            <v>76316.262341189489</v>
          </cell>
        </row>
        <row r="651">
          <cell r="A651" t="str">
            <v>1990-57-4-</v>
          </cell>
          <cell r="B651" t="str">
            <v>Canada</v>
          </cell>
          <cell r="C651" t="str">
            <v>UnMarked WCVI Total Fall</v>
          </cell>
          <cell r="D651" t="str">
            <v>U-WCVI Tl</v>
          </cell>
          <cell r="E651">
            <v>57</v>
          </cell>
          <cell r="F651">
            <v>91</v>
          </cell>
          <cell r="G651">
            <v>90</v>
          </cell>
          <cell r="I651">
            <v>1990</v>
          </cell>
          <cell r="J651" t="str">
            <v>UM</v>
          </cell>
          <cell r="L651">
            <v>4</v>
          </cell>
          <cell r="M651">
            <v>111633.94188010129</v>
          </cell>
        </row>
        <row r="652">
          <cell r="A652" t="str">
            <v>1990-57-5-</v>
          </cell>
          <cell r="B652" t="str">
            <v>Canada</v>
          </cell>
          <cell r="C652" t="str">
            <v>UnMarked WCVI Total Fall</v>
          </cell>
          <cell r="D652" t="str">
            <v>U-WCVI Tl</v>
          </cell>
          <cell r="E652">
            <v>57</v>
          </cell>
          <cell r="F652">
            <v>91</v>
          </cell>
          <cell r="G652">
            <v>90</v>
          </cell>
          <cell r="I652">
            <v>1990</v>
          </cell>
          <cell r="J652" t="str">
            <v>UM</v>
          </cell>
          <cell r="L652">
            <v>5</v>
          </cell>
          <cell r="M652">
            <v>42361.387291847263</v>
          </cell>
        </row>
        <row r="653">
          <cell r="A653" t="str">
            <v>1990-58-3-</v>
          </cell>
          <cell r="B653" t="str">
            <v>Canada</v>
          </cell>
          <cell r="C653" t="str">
            <v>Marked WCVI Total Fall</v>
          </cell>
          <cell r="D653" t="str">
            <v>M-WCVI Tl</v>
          </cell>
          <cell r="E653">
            <v>58</v>
          </cell>
          <cell r="F653">
            <v>92</v>
          </cell>
          <cell r="G653">
            <v>90</v>
          </cell>
          <cell r="I653">
            <v>1990</v>
          </cell>
          <cell r="J653" t="str">
            <v>M</v>
          </cell>
          <cell r="L653">
            <v>3</v>
          </cell>
          <cell r="M653">
            <v>4429.7376588105144</v>
          </cell>
        </row>
        <row r="654">
          <cell r="A654" t="str">
            <v>1990-58-4-</v>
          </cell>
          <cell r="B654" t="str">
            <v>Canada</v>
          </cell>
          <cell r="C654" t="str">
            <v>Marked WCVI Total Fall</v>
          </cell>
          <cell r="D654" t="str">
            <v>M-WCVI Tl</v>
          </cell>
          <cell r="E654">
            <v>58</v>
          </cell>
          <cell r="F654">
            <v>92</v>
          </cell>
          <cell r="G654">
            <v>90</v>
          </cell>
          <cell r="I654">
            <v>1990</v>
          </cell>
          <cell r="J654" t="str">
            <v>M</v>
          </cell>
          <cell r="L654">
            <v>4</v>
          </cell>
          <cell r="M654">
            <v>3982.0581198987111</v>
          </cell>
        </row>
        <row r="655">
          <cell r="A655" t="str">
            <v>1990-58-5-</v>
          </cell>
          <cell r="B655" t="str">
            <v>Canada</v>
          </cell>
          <cell r="C655" t="str">
            <v>Marked WCVI Total Fall</v>
          </cell>
          <cell r="D655" t="str">
            <v>M-WCVI Tl</v>
          </cell>
          <cell r="E655">
            <v>58</v>
          </cell>
          <cell r="F655">
            <v>92</v>
          </cell>
          <cell r="G655">
            <v>90</v>
          </cell>
          <cell r="I655">
            <v>1990</v>
          </cell>
          <cell r="J655" t="str">
            <v>M</v>
          </cell>
          <cell r="L655">
            <v>5</v>
          </cell>
          <cell r="M655">
            <v>1864.61270815274</v>
          </cell>
        </row>
        <row r="656">
          <cell r="A656" t="str">
            <v>1990-59-3-</v>
          </cell>
          <cell r="B656" t="str">
            <v>Canada</v>
          </cell>
          <cell r="C656" t="str">
            <v>UnMarked Fraser River Late</v>
          </cell>
          <cell r="D656" t="str">
            <v>U-FrasRLt</v>
          </cell>
          <cell r="E656">
            <v>59</v>
          </cell>
          <cell r="F656">
            <v>94</v>
          </cell>
          <cell r="G656">
            <v>93</v>
          </cell>
          <cell r="I656">
            <v>1990</v>
          </cell>
          <cell r="J656" t="str">
            <v>UM</v>
          </cell>
          <cell r="L656">
            <v>3</v>
          </cell>
          <cell r="M656">
            <v>16885.405122427659</v>
          </cell>
        </row>
        <row r="657">
          <cell r="A657" t="str">
            <v>1990-59-4-</v>
          </cell>
          <cell r="B657" t="str">
            <v>Canada</v>
          </cell>
          <cell r="C657" t="str">
            <v>UnMarked Fraser River Late</v>
          </cell>
          <cell r="D657" t="str">
            <v>U-FrasRLt</v>
          </cell>
          <cell r="E657">
            <v>59</v>
          </cell>
          <cell r="F657">
            <v>94</v>
          </cell>
          <cell r="G657">
            <v>93</v>
          </cell>
          <cell r="I657">
            <v>1990</v>
          </cell>
          <cell r="J657" t="str">
            <v>UM</v>
          </cell>
          <cell r="L657">
            <v>4</v>
          </cell>
          <cell r="M657">
            <v>159295.37964998011</v>
          </cell>
        </row>
        <row r="658">
          <cell r="A658" t="str">
            <v>1990-59-5-</v>
          </cell>
          <cell r="B658" t="str">
            <v>Canada</v>
          </cell>
          <cell r="C658" t="str">
            <v>UnMarked Fraser River Late</v>
          </cell>
          <cell r="D658" t="str">
            <v>U-FrasRLt</v>
          </cell>
          <cell r="E658">
            <v>59</v>
          </cell>
          <cell r="F658">
            <v>94</v>
          </cell>
          <cell r="G658">
            <v>93</v>
          </cell>
          <cell r="I658">
            <v>1990</v>
          </cell>
          <cell r="J658" t="str">
            <v>UM</v>
          </cell>
          <cell r="L658">
            <v>5</v>
          </cell>
          <cell r="M658">
            <v>5346.6703546302406</v>
          </cell>
        </row>
        <row r="659">
          <cell r="A659" t="str">
            <v>1990-60-3-</v>
          </cell>
          <cell r="B659" t="str">
            <v>Canada</v>
          </cell>
          <cell r="C659" t="str">
            <v>Marked Fraser River Late</v>
          </cell>
          <cell r="D659" t="str">
            <v>M-FrasRLt</v>
          </cell>
          <cell r="E659">
            <v>60</v>
          </cell>
          <cell r="F659">
            <v>95</v>
          </cell>
          <cell r="G659">
            <v>93</v>
          </cell>
          <cell r="I659">
            <v>1990</v>
          </cell>
          <cell r="J659" t="str">
            <v>M</v>
          </cell>
          <cell r="L659">
            <v>3</v>
          </cell>
          <cell r="M659">
            <v>55.051153966640442</v>
          </cell>
        </row>
        <row r="660">
          <cell r="A660" t="str">
            <v>1990-60-4-</v>
          </cell>
          <cell r="B660" t="str">
            <v>Canada</v>
          </cell>
          <cell r="C660" t="str">
            <v>Marked Fraser River Late</v>
          </cell>
          <cell r="D660" t="str">
            <v>M-FrasRLt</v>
          </cell>
          <cell r="E660">
            <v>60</v>
          </cell>
          <cell r="F660">
            <v>95</v>
          </cell>
          <cell r="G660">
            <v>93</v>
          </cell>
          <cell r="I660">
            <v>1990</v>
          </cell>
          <cell r="J660" t="str">
            <v>M</v>
          </cell>
          <cell r="L660">
            <v>4</v>
          </cell>
          <cell r="M660">
            <v>518.22043457719531</v>
          </cell>
        </row>
        <row r="661">
          <cell r="A661" t="str">
            <v>1990-60-5-</v>
          </cell>
          <cell r="B661" t="str">
            <v>Canada</v>
          </cell>
          <cell r="C661" t="str">
            <v>Marked Fraser River Late</v>
          </cell>
          <cell r="D661" t="str">
            <v>M-FrasRLt</v>
          </cell>
          <cell r="E661">
            <v>60</v>
          </cell>
          <cell r="F661">
            <v>95</v>
          </cell>
          <cell r="G661">
            <v>93</v>
          </cell>
          <cell r="I661">
            <v>1990</v>
          </cell>
          <cell r="J661" t="str">
            <v>M</v>
          </cell>
          <cell r="L661">
            <v>5</v>
          </cell>
          <cell r="M661">
            <v>0.44492999715684628</v>
          </cell>
        </row>
        <row r="662">
          <cell r="A662" t="str">
            <v>1990-61-3-</v>
          </cell>
          <cell r="B662" t="str">
            <v>Canada</v>
          </cell>
          <cell r="C662" t="str">
            <v>UnMarked Fraser River Early</v>
          </cell>
          <cell r="D662" t="str">
            <v>U-FrasREr</v>
          </cell>
          <cell r="E662">
            <v>61</v>
          </cell>
          <cell r="F662">
            <v>97</v>
          </cell>
          <cell r="G662">
            <v>96</v>
          </cell>
          <cell r="I662">
            <v>1990</v>
          </cell>
          <cell r="J662" t="str">
            <v>UM</v>
          </cell>
          <cell r="L662">
            <v>3</v>
          </cell>
          <cell r="M662">
            <v>34617.65225297671</v>
          </cell>
        </row>
        <row r="663">
          <cell r="A663" t="str">
            <v>1990-61-4-</v>
          </cell>
          <cell r="B663" t="str">
            <v>Canada</v>
          </cell>
          <cell r="C663" t="str">
            <v>UnMarked Fraser River Early</v>
          </cell>
          <cell r="D663" t="str">
            <v>U-FrasREr</v>
          </cell>
          <cell r="E663">
            <v>61</v>
          </cell>
          <cell r="F663">
            <v>97</v>
          </cell>
          <cell r="G663">
            <v>96</v>
          </cell>
          <cell r="I663">
            <v>1990</v>
          </cell>
          <cell r="J663" t="str">
            <v>UM</v>
          </cell>
          <cell r="L663">
            <v>4</v>
          </cell>
          <cell r="M663">
            <v>103656.92028569469</v>
          </cell>
        </row>
        <row r="664">
          <cell r="A664" t="str">
            <v>1990-61-5-</v>
          </cell>
          <cell r="B664" t="str">
            <v>Canada</v>
          </cell>
          <cell r="C664" t="str">
            <v>UnMarked Fraser River Early</v>
          </cell>
          <cell r="D664" t="str">
            <v>U-FrasREr</v>
          </cell>
          <cell r="E664">
            <v>61</v>
          </cell>
          <cell r="F664">
            <v>97</v>
          </cell>
          <cell r="G664">
            <v>96</v>
          </cell>
          <cell r="I664">
            <v>1990</v>
          </cell>
          <cell r="J664" t="str">
            <v>UM</v>
          </cell>
          <cell r="L664">
            <v>5</v>
          </cell>
          <cell r="M664">
            <v>11400.40030933167</v>
          </cell>
        </row>
        <row r="665">
          <cell r="A665" t="str">
            <v>1990-62-3-</v>
          </cell>
          <cell r="B665" t="str">
            <v>Canada</v>
          </cell>
          <cell r="C665" t="str">
            <v>Marked Fraser River Early</v>
          </cell>
          <cell r="D665" t="str">
            <v>M-FrasREr</v>
          </cell>
          <cell r="E665">
            <v>62</v>
          </cell>
          <cell r="F665">
            <v>98</v>
          </cell>
          <cell r="G665">
            <v>96</v>
          </cell>
          <cell r="I665">
            <v>1990</v>
          </cell>
          <cell r="J665" t="str">
            <v>M</v>
          </cell>
          <cell r="L665">
            <v>3</v>
          </cell>
          <cell r="M665">
            <v>349.67325508057547</v>
          </cell>
        </row>
        <row r="666">
          <cell r="A666" t="str">
            <v>1990-62-4-</v>
          </cell>
          <cell r="B666" t="str">
            <v>Canada</v>
          </cell>
          <cell r="C666" t="str">
            <v>Marked Fraser River Early</v>
          </cell>
          <cell r="D666" t="str">
            <v>M-FrasREr</v>
          </cell>
          <cell r="E666">
            <v>62</v>
          </cell>
          <cell r="F666">
            <v>98</v>
          </cell>
          <cell r="G666">
            <v>96</v>
          </cell>
          <cell r="I666">
            <v>1990</v>
          </cell>
          <cell r="J666" t="str">
            <v>M</v>
          </cell>
          <cell r="L666">
            <v>4</v>
          </cell>
          <cell r="M666">
            <v>1047.039598845397</v>
          </cell>
        </row>
        <row r="667">
          <cell r="A667" t="str">
            <v>1990-62-5-</v>
          </cell>
          <cell r="B667" t="str">
            <v>Canada</v>
          </cell>
          <cell r="C667" t="str">
            <v>Marked Fraser River Early</v>
          </cell>
          <cell r="D667" t="str">
            <v>M-FrasREr</v>
          </cell>
          <cell r="E667">
            <v>62</v>
          </cell>
          <cell r="F667">
            <v>98</v>
          </cell>
          <cell r="G667">
            <v>96</v>
          </cell>
          <cell r="I667">
            <v>1990</v>
          </cell>
          <cell r="J667" t="str">
            <v>M</v>
          </cell>
          <cell r="L667">
            <v>5</v>
          </cell>
          <cell r="M667">
            <v>115.1555586801187</v>
          </cell>
        </row>
        <row r="668">
          <cell r="A668" t="str">
            <v>1990-63-3-</v>
          </cell>
          <cell r="B668" t="str">
            <v>Canada</v>
          </cell>
          <cell r="C668" t="str">
            <v>UnMarked Lower Georgia Strait</v>
          </cell>
          <cell r="D668" t="str">
            <v>U-LwGeo S</v>
          </cell>
          <cell r="E668">
            <v>63</v>
          </cell>
          <cell r="F668">
            <v>100</v>
          </cell>
          <cell r="G668">
            <v>99</v>
          </cell>
          <cell r="I668">
            <v>1990</v>
          </cell>
          <cell r="J668" t="str">
            <v>UM</v>
          </cell>
          <cell r="L668">
            <v>3</v>
          </cell>
          <cell r="M668">
            <v>5971.3503877214634</v>
          </cell>
        </row>
        <row r="669">
          <cell r="A669" t="str">
            <v>1990-63-4-</v>
          </cell>
          <cell r="B669" t="str">
            <v>Canada</v>
          </cell>
          <cell r="C669" t="str">
            <v>UnMarked Lower Georgia Strait</v>
          </cell>
          <cell r="D669" t="str">
            <v>U-LwGeo S</v>
          </cell>
          <cell r="E669">
            <v>63</v>
          </cell>
          <cell r="F669">
            <v>100</v>
          </cell>
          <cell r="G669">
            <v>99</v>
          </cell>
          <cell r="I669">
            <v>1990</v>
          </cell>
          <cell r="J669" t="str">
            <v>UM</v>
          </cell>
          <cell r="L669">
            <v>4</v>
          </cell>
          <cell r="M669">
            <v>15155.688694629271</v>
          </cell>
        </row>
        <row r="670">
          <cell r="A670" t="str">
            <v>1990-63-5-</v>
          </cell>
          <cell r="B670" t="str">
            <v>Canada</v>
          </cell>
          <cell r="C670" t="str">
            <v>UnMarked Lower Georgia Strait</v>
          </cell>
          <cell r="D670" t="str">
            <v>U-LwGeo S</v>
          </cell>
          <cell r="E670">
            <v>63</v>
          </cell>
          <cell r="F670">
            <v>100</v>
          </cell>
          <cell r="G670">
            <v>99</v>
          </cell>
          <cell r="I670">
            <v>1990</v>
          </cell>
          <cell r="J670" t="str">
            <v>UM</v>
          </cell>
          <cell r="L670">
            <v>5</v>
          </cell>
          <cell r="M670">
            <v>1624.5253642809921</v>
          </cell>
        </row>
        <row r="671">
          <cell r="A671" t="str">
            <v>1990-64-3-</v>
          </cell>
          <cell r="B671" t="str">
            <v>Canada</v>
          </cell>
          <cell r="C671" t="str">
            <v>Marked Lower Georgia Strait</v>
          </cell>
          <cell r="D671" t="str">
            <v>M-LwGeo S</v>
          </cell>
          <cell r="E671">
            <v>64</v>
          </cell>
          <cell r="F671">
            <v>101</v>
          </cell>
          <cell r="G671">
            <v>99</v>
          </cell>
          <cell r="I671">
            <v>1990</v>
          </cell>
          <cell r="J671" t="str">
            <v>M</v>
          </cell>
          <cell r="L671">
            <v>3</v>
          </cell>
          <cell r="M671">
            <v>60.316670583045379</v>
          </cell>
        </row>
        <row r="672">
          <cell r="A672" t="str">
            <v>1990-64-4-</v>
          </cell>
          <cell r="B672" t="str">
            <v>Canada</v>
          </cell>
          <cell r="C672" t="str">
            <v>Marked Lower Georgia Strait</v>
          </cell>
          <cell r="D672" t="str">
            <v>M-LwGeo S</v>
          </cell>
          <cell r="E672">
            <v>64</v>
          </cell>
          <cell r="F672">
            <v>101</v>
          </cell>
          <cell r="G672">
            <v>99</v>
          </cell>
          <cell r="I672">
            <v>1990</v>
          </cell>
          <cell r="J672" t="str">
            <v>M</v>
          </cell>
          <cell r="L672">
            <v>4</v>
          </cell>
          <cell r="M672">
            <v>153.08776459221551</v>
          </cell>
        </row>
        <row r="673">
          <cell r="A673" t="str">
            <v>1990-64-5-</v>
          </cell>
          <cell r="B673" t="str">
            <v>Canada</v>
          </cell>
          <cell r="C673" t="str">
            <v>Marked Lower Georgia Strait</v>
          </cell>
          <cell r="D673" t="str">
            <v>M-LwGeo S</v>
          </cell>
          <cell r="E673">
            <v>64</v>
          </cell>
          <cell r="F673">
            <v>101</v>
          </cell>
          <cell r="G673">
            <v>99</v>
          </cell>
          <cell r="I673">
            <v>1990</v>
          </cell>
          <cell r="J673" t="str">
            <v>M</v>
          </cell>
          <cell r="L673">
            <v>5</v>
          </cell>
          <cell r="M673">
            <v>16.40934711394948</v>
          </cell>
        </row>
        <row r="674">
          <cell r="A674" t="str">
            <v>1990-67-3-</v>
          </cell>
          <cell r="B674" t="str">
            <v>ColR</v>
          </cell>
          <cell r="C674" t="str">
            <v>UnMarked Lower Columbia Naturals</v>
          </cell>
          <cell r="D674" t="str">
            <v>U-LColNat</v>
          </cell>
          <cell r="E674">
            <v>67</v>
          </cell>
          <cell r="F674">
            <v>103</v>
          </cell>
          <cell r="G674">
            <v>102</v>
          </cell>
          <cell r="I674">
            <v>1990</v>
          </cell>
          <cell r="J674" t="str">
            <v>UM</v>
          </cell>
          <cell r="L674">
            <v>3</v>
          </cell>
          <cell r="M674">
            <v>1199.325000000001</v>
          </cell>
        </row>
        <row r="675">
          <cell r="A675" t="str">
            <v>1990-67-4-</v>
          </cell>
          <cell r="B675" t="str">
            <v>ColR</v>
          </cell>
          <cell r="C675" t="str">
            <v>UnMarked Lower Columbia Naturals</v>
          </cell>
          <cell r="D675" t="str">
            <v>U-LColNat</v>
          </cell>
          <cell r="E675">
            <v>67</v>
          </cell>
          <cell r="F675">
            <v>103</v>
          </cell>
          <cell r="G675">
            <v>102</v>
          </cell>
          <cell r="I675">
            <v>1990</v>
          </cell>
          <cell r="J675" t="str">
            <v>UM</v>
          </cell>
          <cell r="L675">
            <v>4</v>
          </cell>
          <cell r="M675">
            <v>2514</v>
          </cell>
        </row>
        <row r="676">
          <cell r="A676" t="str">
            <v>1990-67-5-</v>
          </cell>
          <cell r="B676" t="str">
            <v>ColR</v>
          </cell>
          <cell r="C676" t="str">
            <v>UnMarked Lower Columbia Naturals</v>
          </cell>
          <cell r="D676" t="str">
            <v>U-LColNat</v>
          </cell>
          <cell r="E676">
            <v>67</v>
          </cell>
          <cell r="F676">
            <v>103</v>
          </cell>
          <cell r="G676">
            <v>102</v>
          </cell>
          <cell r="I676">
            <v>1990</v>
          </cell>
          <cell r="J676" t="str">
            <v>UM</v>
          </cell>
          <cell r="L676">
            <v>5</v>
          </cell>
          <cell r="M676">
            <v>510.22499999999951</v>
          </cell>
        </row>
        <row r="677">
          <cell r="A677" t="str">
            <v>1990-68-3-</v>
          </cell>
          <cell r="B677" t="str">
            <v>ColR</v>
          </cell>
          <cell r="C677" t="str">
            <v>Marked Lower Columbia Naturals</v>
          </cell>
          <cell r="D677" t="str">
            <v>M-LColNat</v>
          </cell>
          <cell r="E677">
            <v>68</v>
          </cell>
          <cell r="F677">
            <v>104</v>
          </cell>
          <cell r="G677">
            <v>102</v>
          </cell>
          <cell r="I677">
            <v>1990</v>
          </cell>
          <cell r="J677" t="str">
            <v>M</v>
          </cell>
          <cell r="L677">
            <v>3</v>
          </cell>
          <cell r="M677">
            <v>0</v>
          </cell>
        </row>
        <row r="678">
          <cell r="A678" t="str">
            <v>1990-68-4-</v>
          </cell>
          <cell r="B678" t="str">
            <v>ColR</v>
          </cell>
          <cell r="C678" t="str">
            <v>Marked Lower Columbia Naturals</v>
          </cell>
          <cell r="D678" t="str">
            <v>M-LColNat</v>
          </cell>
          <cell r="E678">
            <v>68</v>
          </cell>
          <cell r="F678">
            <v>104</v>
          </cell>
          <cell r="G678">
            <v>102</v>
          </cell>
          <cell r="I678">
            <v>1990</v>
          </cell>
          <cell r="J678" t="str">
            <v>M</v>
          </cell>
          <cell r="L678">
            <v>4</v>
          </cell>
          <cell r="M678">
            <v>0</v>
          </cell>
        </row>
        <row r="679">
          <cell r="A679" t="str">
            <v>1990-68-5-</v>
          </cell>
          <cell r="B679" t="str">
            <v>ColR</v>
          </cell>
          <cell r="C679" t="str">
            <v>Marked Lower Columbia Naturals</v>
          </cell>
          <cell r="D679" t="str">
            <v>M-LColNat</v>
          </cell>
          <cell r="E679">
            <v>68</v>
          </cell>
          <cell r="F679">
            <v>104</v>
          </cell>
          <cell r="G679">
            <v>102</v>
          </cell>
          <cell r="I679">
            <v>1990</v>
          </cell>
          <cell r="J679" t="str">
            <v>M</v>
          </cell>
          <cell r="L679">
            <v>5</v>
          </cell>
          <cell r="M679">
            <v>0</v>
          </cell>
        </row>
        <row r="680">
          <cell r="A680" t="str">
            <v>1990-69-3-</v>
          </cell>
          <cell r="B680" t="str">
            <v>WA_NCoast_OR_CA</v>
          </cell>
          <cell r="C680" t="str">
            <v>UnMarked Central Valley Fall</v>
          </cell>
          <cell r="D680" t="str">
            <v>U-CentVal</v>
          </cell>
          <cell r="E680">
            <v>69</v>
          </cell>
          <cell r="F680">
            <v>106</v>
          </cell>
          <cell r="G680">
            <v>105</v>
          </cell>
          <cell r="I680">
            <v>1990</v>
          </cell>
          <cell r="J680" t="str">
            <v>UM</v>
          </cell>
          <cell r="L680">
            <v>3</v>
          </cell>
          <cell r="M680">
            <v>95611.403671361506</v>
          </cell>
        </row>
        <row r="681">
          <cell r="A681" t="str">
            <v>1990-69-4-</v>
          </cell>
          <cell r="B681" t="str">
            <v>WA_NCoast_OR_CA</v>
          </cell>
          <cell r="C681" t="str">
            <v>UnMarked Central Valley Fall</v>
          </cell>
          <cell r="D681" t="str">
            <v>U-CentVal</v>
          </cell>
          <cell r="E681">
            <v>69</v>
          </cell>
          <cell r="F681">
            <v>106</v>
          </cell>
          <cell r="G681">
            <v>105</v>
          </cell>
          <cell r="I681">
            <v>1990</v>
          </cell>
          <cell r="J681" t="str">
            <v>UM</v>
          </cell>
          <cell r="L681">
            <v>4</v>
          </cell>
          <cell r="M681">
            <v>23621.640907042249</v>
          </cell>
        </row>
        <row r="682">
          <cell r="A682" t="str">
            <v>1990-69-5-</v>
          </cell>
          <cell r="B682" t="str">
            <v>WA_NCoast_OR_CA</v>
          </cell>
          <cell r="C682" t="str">
            <v>UnMarked Central Valley Fall</v>
          </cell>
          <cell r="D682" t="str">
            <v>U-CentVal</v>
          </cell>
          <cell r="E682">
            <v>69</v>
          </cell>
          <cell r="F682">
            <v>106</v>
          </cell>
          <cell r="G682">
            <v>105</v>
          </cell>
          <cell r="I682">
            <v>1990</v>
          </cell>
          <cell r="J682" t="str">
            <v>UM</v>
          </cell>
          <cell r="L682">
            <v>5</v>
          </cell>
          <cell r="M682">
            <v>562.42002159624417</v>
          </cell>
        </row>
        <row r="683">
          <cell r="A683" t="str">
            <v>1990-70-3-</v>
          </cell>
          <cell r="B683" t="str">
            <v>WA_NCoast_OR_CA</v>
          </cell>
          <cell r="C683" t="str">
            <v>Marked Central Valley Fall</v>
          </cell>
          <cell r="D683" t="str">
            <v>M-CentVal</v>
          </cell>
          <cell r="E683">
            <v>70</v>
          </cell>
          <cell r="F683">
            <v>107</v>
          </cell>
          <cell r="G683">
            <v>105</v>
          </cell>
          <cell r="I683">
            <v>1990</v>
          </cell>
          <cell r="J683" t="str">
            <v>M</v>
          </cell>
          <cell r="L683">
            <v>3</v>
          </cell>
          <cell r="M683">
            <v>1951.2531361502331</v>
          </cell>
        </row>
        <row r="684">
          <cell r="A684" t="str">
            <v>1990-70-4-</v>
          </cell>
          <cell r="B684" t="str">
            <v>WA_NCoast_OR_CA</v>
          </cell>
          <cell r="C684" t="str">
            <v>Marked Central Valley Fall</v>
          </cell>
          <cell r="D684" t="str">
            <v>M-CentVal</v>
          </cell>
          <cell r="E684">
            <v>70</v>
          </cell>
          <cell r="F684">
            <v>107</v>
          </cell>
          <cell r="G684">
            <v>105</v>
          </cell>
          <cell r="I684">
            <v>1990</v>
          </cell>
          <cell r="J684" t="str">
            <v>M</v>
          </cell>
          <cell r="L684">
            <v>4</v>
          </cell>
          <cell r="M684">
            <v>482.07430422535248</v>
          </cell>
        </row>
        <row r="685">
          <cell r="A685" t="str">
            <v>1990-70-5-</v>
          </cell>
          <cell r="B685" t="str">
            <v>WA_NCoast_OR_CA</v>
          </cell>
          <cell r="C685" t="str">
            <v>Marked Central Valley Fall</v>
          </cell>
          <cell r="D685" t="str">
            <v>M-CentVal</v>
          </cell>
          <cell r="E685">
            <v>70</v>
          </cell>
          <cell r="F685">
            <v>107</v>
          </cell>
          <cell r="G685">
            <v>105</v>
          </cell>
          <cell r="I685">
            <v>1990</v>
          </cell>
          <cell r="J685" t="str">
            <v>M</v>
          </cell>
          <cell r="L685">
            <v>5</v>
          </cell>
          <cell r="M685">
            <v>11.47795962441319</v>
          </cell>
        </row>
        <row r="686">
          <cell r="A686" t="str">
            <v>1990-71-3-</v>
          </cell>
          <cell r="B686" t="str">
            <v>WA_NCoast_OR_CA</v>
          </cell>
          <cell r="C686" t="str">
            <v>UnMarked WA North Coast Fall</v>
          </cell>
          <cell r="D686" t="str">
            <v>U-WA NCst</v>
          </cell>
          <cell r="E686">
            <v>71</v>
          </cell>
          <cell r="F686">
            <v>109</v>
          </cell>
          <cell r="G686">
            <v>108</v>
          </cell>
          <cell r="I686">
            <v>1990</v>
          </cell>
          <cell r="J686" t="str">
            <v>UM</v>
          </cell>
          <cell r="L686">
            <v>3</v>
          </cell>
          <cell r="M686">
            <v>8730.6715555040519</v>
          </cell>
        </row>
        <row r="687">
          <cell r="A687" t="str">
            <v>1990-71-4-</v>
          </cell>
          <cell r="B687" t="str">
            <v>WA_NCoast_OR_CA</v>
          </cell>
          <cell r="C687" t="str">
            <v>UnMarked WA North Coast Fall</v>
          </cell>
          <cell r="D687" t="str">
            <v>U-WA NCst</v>
          </cell>
          <cell r="E687">
            <v>71</v>
          </cell>
          <cell r="F687">
            <v>109</v>
          </cell>
          <cell r="G687">
            <v>108</v>
          </cell>
          <cell r="I687">
            <v>1990</v>
          </cell>
          <cell r="J687" t="str">
            <v>UM</v>
          </cell>
          <cell r="L687">
            <v>4</v>
          </cell>
          <cell r="M687">
            <v>28291.76685265276</v>
          </cell>
        </row>
        <row r="688">
          <cell r="A688" t="str">
            <v>1990-71-5-</v>
          </cell>
          <cell r="B688" t="str">
            <v>WA_NCoast_OR_CA</v>
          </cell>
          <cell r="C688" t="str">
            <v>UnMarked WA North Coast Fall</v>
          </cell>
          <cell r="D688" t="str">
            <v>U-WA NCst</v>
          </cell>
          <cell r="E688">
            <v>71</v>
          </cell>
          <cell r="F688">
            <v>109</v>
          </cell>
          <cell r="G688">
            <v>108</v>
          </cell>
          <cell r="I688">
            <v>1990</v>
          </cell>
          <cell r="J688" t="str">
            <v>UM</v>
          </cell>
          <cell r="L688">
            <v>5</v>
          </cell>
          <cell r="M688">
            <v>46028.893953694424</v>
          </cell>
        </row>
        <row r="689">
          <cell r="A689" t="str">
            <v>1990-72-3-</v>
          </cell>
          <cell r="B689" t="str">
            <v>WA_NCoast_OR_CA</v>
          </cell>
          <cell r="C689" t="str">
            <v>Marked WA North Coast Fall</v>
          </cell>
          <cell r="D689" t="str">
            <v>M-WA NCst</v>
          </cell>
          <cell r="E689">
            <v>72</v>
          </cell>
          <cell r="F689">
            <v>110</v>
          </cell>
          <cell r="G689">
            <v>108</v>
          </cell>
          <cell r="I689">
            <v>1990</v>
          </cell>
          <cell r="J689" t="str">
            <v>M</v>
          </cell>
          <cell r="L689">
            <v>3</v>
          </cell>
          <cell r="M689">
            <v>88.188601570747778</v>
          </cell>
        </row>
        <row r="690">
          <cell r="A690" t="str">
            <v>1990-72-4-</v>
          </cell>
          <cell r="B690" t="str">
            <v>WA_NCoast_OR_CA</v>
          </cell>
          <cell r="C690" t="str">
            <v>Marked WA North Coast Fall</v>
          </cell>
          <cell r="D690" t="str">
            <v>M-WA NCst</v>
          </cell>
          <cell r="E690">
            <v>72</v>
          </cell>
          <cell r="F690">
            <v>110</v>
          </cell>
          <cell r="G690">
            <v>108</v>
          </cell>
          <cell r="I690">
            <v>1990</v>
          </cell>
          <cell r="J690" t="str">
            <v>M</v>
          </cell>
          <cell r="L690">
            <v>4</v>
          </cell>
          <cell r="M690">
            <v>285.77542275406807</v>
          </cell>
        </row>
        <row r="691">
          <cell r="A691" t="str">
            <v>1990-72-5-</v>
          </cell>
          <cell r="B691" t="str">
            <v>WA_NCoast_OR_CA</v>
          </cell>
          <cell r="C691" t="str">
            <v>Marked WA North Coast Fall</v>
          </cell>
          <cell r="D691" t="str">
            <v>M-WA NCst</v>
          </cell>
          <cell r="E691">
            <v>72</v>
          </cell>
          <cell r="F691">
            <v>110</v>
          </cell>
          <cell r="G691">
            <v>108</v>
          </cell>
          <cell r="I691">
            <v>1990</v>
          </cell>
          <cell r="J691" t="str">
            <v>M</v>
          </cell>
          <cell r="L691">
            <v>5</v>
          </cell>
          <cell r="M691">
            <v>464.93832276458852</v>
          </cell>
        </row>
        <row r="692">
          <cell r="A692" t="str">
            <v>1990-73-3-</v>
          </cell>
          <cell r="B692" t="str">
            <v>WA_NCoast_OR_CA</v>
          </cell>
          <cell r="C692" t="str">
            <v>UnMarked Willapa Bay</v>
          </cell>
          <cell r="D692" t="str">
            <v>U-Willapa</v>
          </cell>
          <cell r="E692">
            <v>73</v>
          </cell>
          <cell r="F692">
            <v>112</v>
          </cell>
          <cell r="G692">
            <v>111</v>
          </cell>
          <cell r="I692">
            <v>1990</v>
          </cell>
          <cell r="J692" t="str">
            <v>UM</v>
          </cell>
          <cell r="L692">
            <v>3</v>
          </cell>
          <cell r="M692">
            <v>11664.13210282211</v>
          </cell>
        </row>
        <row r="693">
          <cell r="A693" t="str">
            <v>1990-73-4-</v>
          </cell>
          <cell r="B693" t="str">
            <v>WA_NCoast_OR_CA</v>
          </cell>
          <cell r="C693" t="str">
            <v>UnMarked Willapa Bay</v>
          </cell>
          <cell r="D693" t="str">
            <v>U-Willapa</v>
          </cell>
          <cell r="E693">
            <v>73</v>
          </cell>
          <cell r="F693">
            <v>112</v>
          </cell>
          <cell r="G693">
            <v>111</v>
          </cell>
          <cell r="I693">
            <v>1990</v>
          </cell>
          <cell r="J693" t="str">
            <v>UM</v>
          </cell>
          <cell r="L693">
            <v>4</v>
          </cell>
          <cell r="M693">
            <v>20399.52515368288</v>
          </cell>
        </row>
        <row r="694">
          <cell r="A694" t="str">
            <v>1990-73-5-</v>
          </cell>
          <cell r="B694" t="str">
            <v>WA_NCoast_OR_CA</v>
          </cell>
          <cell r="C694" t="str">
            <v>UnMarked Willapa Bay</v>
          </cell>
          <cell r="D694" t="str">
            <v>U-Willapa</v>
          </cell>
          <cell r="E694">
            <v>73</v>
          </cell>
          <cell r="F694">
            <v>112</v>
          </cell>
          <cell r="G694">
            <v>111</v>
          </cell>
          <cell r="I694">
            <v>1990</v>
          </cell>
          <cell r="J694" t="str">
            <v>UM</v>
          </cell>
          <cell r="L694">
            <v>5</v>
          </cell>
          <cell r="M694">
            <v>8344.6827434950083</v>
          </cell>
        </row>
        <row r="695">
          <cell r="A695" t="str">
            <v>1990-74-3-</v>
          </cell>
          <cell r="B695" t="str">
            <v>WA_NCoast_OR_CA</v>
          </cell>
          <cell r="C695" t="str">
            <v>Marked Willapa Bay</v>
          </cell>
          <cell r="D695" t="str">
            <v>M-Willapa</v>
          </cell>
          <cell r="E695">
            <v>74</v>
          </cell>
          <cell r="F695">
            <v>113</v>
          </cell>
          <cell r="G695">
            <v>111</v>
          </cell>
          <cell r="I695">
            <v>1990</v>
          </cell>
          <cell r="J695" t="str">
            <v>M</v>
          </cell>
          <cell r="L695">
            <v>3</v>
          </cell>
          <cell r="M695">
            <v>238.0435123024927</v>
          </cell>
        </row>
        <row r="696">
          <cell r="A696" t="str">
            <v>1990-74-4-</v>
          </cell>
          <cell r="B696" t="str">
            <v>WA_NCoast_OR_CA</v>
          </cell>
          <cell r="C696" t="str">
            <v>Marked Willapa Bay</v>
          </cell>
          <cell r="D696" t="str">
            <v>M-Willapa</v>
          </cell>
          <cell r="E696">
            <v>74</v>
          </cell>
          <cell r="F696">
            <v>113</v>
          </cell>
          <cell r="G696">
            <v>111</v>
          </cell>
          <cell r="I696">
            <v>1990</v>
          </cell>
          <cell r="J696" t="str">
            <v>M</v>
          </cell>
          <cell r="L696">
            <v>4</v>
          </cell>
          <cell r="M696">
            <v>416.3168398710805</v>
          </cell>
        </row>
        <row r="697">
          <cell r="A697" t="str">
            <v>1990-74-5-</v>
          </cell>
          <cell r="B697" t="str">
            <v>WA_NCoast_OR_CA</v>
          </cell>
          <cell r="C697" t="str">
            <v>Marked Willapa Bay</v>
          </cell>
          <cell r="D697" t="str">
            <v>M-Willapa</v>
          </cell>
          <cell r="E697">
            <v>74</v>
          </cell>
          <cell r="F697">
            <v>113</v>
          </cell>
          <cell r="G697">
            <v>111</v>
          </cell>
          <cell r="I697">
            <v>1990</v>
          </cell>
          <cell r="J697" t="str">
            <v>M</v>
          </cell>
          <cell r="L697">
            <v>5</v>
          </cell>
          <cell r="M697">
            <v>170.29964782642861</v>
          </cell>
        </row>
        <row r="698">
          <cell r="A698" t="str">
            <v>1990-77-3-</v>
          </cell>
          <cell r="B698" t="str">
            <v>WA_NCoast_OR_CA</v>
          </cell>
          <cell r="C698" t="str">
            <v>UnMarked OR Mid Coast Fall</v>
          </cell>
          <cell r="D698" t="str">
            <v>U-MidORCst</v>
          </cell>
          <cell r="E698">
            <v>77</v>
          </cell>
          <cell r="F698">
            <v>115</v>
          </cell>
          <cell r="G698">
            <v>114</v>
          </cell>
          <cell r="I698">
            <v>1990</v>
          </cell>
          <cell r="J698" t="str">
            <v>UM</v>
          </cell>
          <cell r="L698">
            <v>3</v>
          </cell>
          <cell r="M698">
            <v>5871.4355879109899</v>
          </cell>
        </row>
        <row r="699">
          <cell r="A699" t="str">
            <v>1990-77-4-</v>
          </cell>
          <cell r="B699" t="str">
            <v>WA_NCoast_OR_CA</v>
          </cell>
          <cell r="C699" t="str">
            <v>UnMarked OR Mid Coast Fall</v>
          </cell>
          <cell r="D699" t="str">
            <v>U-MidORCst</v>
          </cell>
          <cell r="E699">
            <v>77</v>
          </cell>
          <cell r="F699">
            <v>115</v>
          </cell>
          <cell r="G699">
            <v>114</v>
          </cell>
          <cell r="I699">
            <v>1990</v>
          </cell>
          <cell r="J699" t="str">
            <v>UM</v>
          </cell>
          <cell r="L699">
            <v>4</v>
          </cell>
          <cell r="M699">
            <v>11054.757351422981</v>
          </cell>
        </row>
        <row r="700">
          <cell r="A700" t="str">
            <v>1990-77-5-</v>
          </cell>
          <cell r="B700" t="str">
            <v>WA_NCoast_OR_CA</v>
          </cell>
          <cell r="C700" t="str">
            <v>UnMarked OR Mid Coast Fall</v>
          </cell>
          <cell r="D700" t="str">
            <v>U-MidORCst</v>
          </cell>
          <cell r="E700">
            <v>77</v>
          </cell>
          <cell r="F700">
            <v>115</v>
          </cell>
          <cell r="G700">
            <v>114</v>
          </cell>
          <cell r="I700">
            <v>1990</v>
          </cell>
          <cell r="J700" t="str">
            <v>UM</v>
          </cell>
          <cell r="L700">
            <v>5</v>
          </cell>
          <cell r="M700">
            <v>12179.19259659445</v>
          </cell>
        </row>
        <row r="701">
          <cell r="A701" t="str">
            <v>1990-78-3-</v>
          </cell>
          <cell r="B701" t="str">
            <v>WA_NCoast_OR_CA</v>
          </cell>
          <cell r="C701" t="str">
            <v>Marked OR Mid Coast Fall</v>
          </cell>
          <cell r="D701" t="str">
            <v>M-MidORCst</v>
          </cell>
          <cell r="E701">
            <v>78</v>
          </cell>
          <cell r="F701">
            <v>116</v>
          </cell>
          <cell r="G701">
            <v>114</v>
          </cell>
          <cell r="I701">
            <v>1990</v>
          </cell>
          <cell r="J701" t="str">
            <v>M</v>
          </cell>
          <cell r="L701">
            <v>3</v>
          </cell>
          <cell r="M701">
            <v>59.307430180919262</v>
          </cell>
        </row>
        <row r="702">
          <cell r="A702" t="str">
            <v>1990-78-4-</v>
          </cell>
          <cell r="B702" t="str">
            <v>WA_NCoast_OR_CA</v>
          </cell>
          <cell r="C702" t="str">
            <v>Marked OR Mid Coast Fall</v>
          </cell>
          <cell r="D702" t="str">
            <v>M-MidORCst</v>
          </cell>
          <cell r="E702">
            <v>78</v>
          </cell>
          <cell r="F702">
            <v>116</v>
          </cell>
          <cell r="G702">
            <v>114</v>
          </cell>
          <cell r="I702">
            <v>1990</v>
          </cell>
          <cell r="J702" t="str">
            <v>M</v>
          </cell>
          <cell r="L702">
            <v>4</v>
          </cell>
          <cell r="M702">
            <v>111.6642156709386</v>
          </cell>
        </row>
        <row r="703">
          <cell r="A703" t="str">
            <v>1990-78-5-</v>
          </cell>
          <cell r="B703" t="str">
            <v>WA_NCoast_OR_CA</v>
          </cell>
          <cell r="C703" t="str">
            <v>Marked OR Mid Coast Fall</v>
          </cell>
          <cell r="D703" t="str">
            <v>M-MidORCst</v>
          </cell>
          <cell r="E703">
            <v>78</v>
          </cell>
          <cell r="F703">
            <v>116</v>
          </cell>
          <cell r="G703">
            <v>114</v>
          </cell>
          <cell r="I703">
            <v>1990</v>
          </cell>
          <cell r="J703" t="str">
            <v>M</v>
          </cell>
          <cell r="L703">
            <v>5</v>
          </cell>
          <cell r="M703">
            <v>123.02214744034789</v>
          </cell>
        </row>
        <row r="704">
          <cell r="A704" t="str">
            <v>1991-1-3-</v>
          </cell>
          <cell r="B704" t="str">
            <v>NookSam</v>
          </cell>
          <cell r="C704" t="str">
            <v>UnMarked Nooksack/Samish Fall</v>
          </cell>
          <cell r="D704" t="str">
            <v>U-NkSm FF</v>
          </cell>
          <cell r="E704">
            <v>1</v>
          </cell>
          <cell r="F704">
            <v>2</v>
          </cell>
          <cell r="G704">
            <v>1</v>
          </cell>
          <cell r="H704" t="str">
            <v>TRS; includes 7B-D</v>
          </cell>
          <cell r="I704">
            <v>1991</v>
          </cell>
          <cell r="J704" t="str">
            <v>UM</v>
          </cell>
          <cell r="L704">
            <v>3</v>
          </cell>
          <cell r="M704">
            <v>25272.126508589481</v>
          </cell>
        </row>
        <row r="705">
          <cell r="A705" t="str">
            <v>1991-1-4-</v>
          </cell>
          <cell r="B705" t="str">
            <v>NookSam</v>
          </cell>
          <cell r="C705" t="str">
            <v>UnMarked Nooksack/Samish Fall</v>
          </cell>
          <cell r="D705" t="str">
            <v>U-NkSm FF</v>
          </cell>
          <cell r="E705">
            <v>1</v>
          </cell>
          <cell r="F705">
            <v>2</v>
          </cell>
          <cell r="G705">
            <v>1</v>
          </cell>
          <cell r="H705" t="str">
            <v>TRS; includes 7B-D</v>
          </cell>
          <cell r="I705">
            <v>1991</v>
          </cell>
          <cell r="J705" t="str">
            <v>UM</v>
          </cell>
          <cell r="L705">
            <v>4</v>
          </cell>
          <cell r="M705">
            <v>13094.697813913301</v>
          </cell>
        </row>
        <row r="706">
          <cell r="A706" t="str">
            <v>1991-1-5-</v>
          </cell>
          <cell r="B706" t="str">
            <v>NookSam</v>
          </cell>
          <cell r="C706" t="str">
            <v>UnMarked Nooksack/Samish Fall</v>
          </cell>
          <cell r="D706" t="str">
            <v>U-NkSm FF</v>
          </cell>
          <cell r="E706">
            <v>1</v>
          </cell>
          <cell r="F706">
            <v>2</v>
          </cell>
          <cell r="G706">
            <v>1</v>
          </cell>
          <cell r="H706" t="str">
            <v>TRS; includes 7B-D</v>
          </cell>
          <cell r="I706">
            <v>1991</v>
          </cell>
          <cell r="J706" t="str">
            <v>UM</v>
          </cell>
          <cell r="L706">
            <v>5</v>
          </cell>
          <cell r="M706">
            <v>715.52565959077458</v>
          </cell>
        </row>
        <row r="707">
          <cell r="A707" t="str">
            <v>1991-2-3-</v>
          </cell>
          <cell r="B707" t="str">
            <v>NookSam</v>
          </cell>
          <cell r="C707" t="str">
            <v>Marked Nooksack/Samish Fall</v>
          </cell>
          <cell r="D707" t="str">
            <v>M-NkSm FF</v>
          </cell>
          <cell r="E707">
            <v>2</v>
          </cell>
          <cell r="F707">
            <v>3</v>
          </cell>
          <cell r="G707">
            <v>1</v>
          </cell>
          <cell r="H707" t="str">
            <v>TRS; includes 7B-D</v>
          </cell>
          <cell r="I707">
            <v>1991</v>
          </cell>
          <cell r="J707" t="str">
            <v>M</v>
          </cell>
          <cell r="L707">
            <v>3</v>
          </cell>
          <cell r="M707">
            <v>904.55664460251603</v>
          </cell>
        </row>
        <row r="708">
          <cell r="A708" t="str">
            <v>1991-2-4-</v>
          </cell>
          <cell r="B708" t="str">
            <v>NookSam</v>
          </cell>
          <cell r="C708" t="str">
            <v>Marked Nooksack/Samish Fall</v>
          </cell>
          <cell r="D708" t="str">
            <v>M-NkSm FF</v>
          </cell>
          <cell r="E708">
            <v>2</v>
          </cell>
          <cell r="F708">
            <v>3</v>
          </cell>
          <cell r="G708">
            <v>1</v>
          </cell>
          <cell r="H708" t="str">
            <v>TRS; includes 7B-D</v>
          </cell>
          <cell r="I708">
            <v>1991</v>
          </cell>
          <cell r="J708" t="str">
            <v>M</v>
          </cell>
          <cell r="L708">
            <v>4</v>
          </cell>
          <cell r="M708">
            <v>368.88526487870263</v>
          </cell>
        </row>
        <row r="709">
          <cell r="A709" t="str">
            <v>1991-2-5-</v>
          </cell>
          <cell r="B709" t="str">
            <v>NookSam</v>
          </cell>
          <cell r="C709" t="str">
            <v>Marked Nooksack/Samish Fall</v>
          </cell>
          <cell r="D709" t="str">
            <v>M-NkSm FF</v>
          </cell>
          <cell r="E709">
            <v>2</v>
          </cell>
          <cell r="F709">
            <v>3</v>
          </cell>
          <cell r="G709">
            <v>1</v>
          </cell>
          <cell r="H709" t="str">
            <v>TRS; includes 7B-D</v>
          </cell>
          <cell r="I709">
            <v>1991</v>
          </cell>
          <cell r="J709" t="str">
            <v>M</v>
          </cell>
          <cell r="L709">
            <v>5</v>
          </cell>
          <cell r="M709">
            <v>14.4523446812253</v>
          </cell>
        </row>
        <row r="710">
          <cell r="A710" t="str">
            <v>1991-3-3-</v>
          </cell>
          <cell r="B710" t="str">
            <v>NookSam</v>
          </cell>
          <cell r="C710" t="str">
            <v>UnMarked NF Nooksack Spr</v>
          </cell>
          <cell r="D710" t="str">
            <v>U-NFNK Sp</v>
          </cell>
          <cell r="E710">
            <v>3</v>
          </cell>
          <cell r="F710">
            <v>5</v>
          </cell>
          <cell r="G710">
            <v>4</v>
          </cell>
          <cell r="H710" t="str">
            <v>TRS; includes 7B-D</v>
          </cell>
          <cell r="I710">
            <v>1991</v>
          </cell>
          <cell r="J710" t="str">
            <v>UM</v>
          </cell>
          <cell r="L710">
            <v>3</v>
          </cell>
          <cell r="M710">
            <v>18.598890144428811</v>
          </cell>
        </row>
        <row r="711">
          <cell r="A711" t="str">
            <v>1991-3-4-</v>
          </cell>
          <cell r="B711" t="str">
            <v>NookSam</v>
          </cell>
          <cell r="C711" t="str">
            <v>UnMarked NF Nooksack Spr</v>
          </cell>
          <cell r="D711" t="str">
            <v>U-NFNK Sp</v>
          </cell>
          <cell r="E711">
            <v>3</v>
          </cell>
          <cell r="F711">
            <v>5</v>
          </cell>
          <cell r="G711">
            <v>4</v>
          </cell>
          <cell r="H711" t="str">
            <v>TRS; includes 7B-D</v>
          </cell>
          <cell r="I711">
            <v>1991</v>
          </cell>
          <cell r="J711" t="str">
            <v>UM</v>
          </cell>
          <cell r="L711">
            <v>4</v>
          </cell>
          <cell r="M711">
            <v>80.926370788087695</v>
          </cell>
        </row>
        <row r="712">
          <cell r="A712" t="str">
            <v>1991-3-5-</v>
          </cell>
          <cell r="B712" t="str">
            <v>NookSam</v>
          </cell>
          <cell r="C712" t="str">
            <v>UnMarked NF Nooksack Spr</v>
          </cell>
          <cell r="D712" t="str">
            <v>U-NFNK Sp</v>
          </cell>
          <cell r="E712">
            <v>3</v>
          </cell>
          <cell r="F712">
            <v>5</v>
          </cell>
          <cell r="G712">
            <v>4</v>
          </cell>
          <cell r="H712" t="str">
            <v>TRS; includes 7B-D</v>
          </cell>
          <cell r="I712">
            <v>1991</v>
          </cell>
          <cell r="J712" t="str">
            <v>UM</v>
          </cell>
          <cell r="L712">
            <v>5</v>
          </cell>
          <cell r="M712">
            <v>20.054482080826201</v>
          </cell>
        </row>
        <row r="713">
          <cell r="A713" t="str">
            <v>1991-4-3-</v>
          </cell>
          <cell r="B713" t="str">
            <v>NookSam</v>
          </cell>
          <cell r="C713" t="str">
            <v>Marked NF Nooksack Spr</v>
          </cell>
          <cell r="D713" t="str">
            <v>M-NFNK Sp</v>
          </cell>
          <cell r="E713">
            <v>4</v>
          </cell>
          <cell r="F713">
            <v>6</v>
          </cell>
          <cell r="G713">
            <v>4</v>
          </cell>
          <cell r="H713" t="str">
            <v>TRS; includes 7B-D</v>
          </cell>
          <cell r="I713">
            <v>1991</v>
          </cell>
          <cell r="J713" t="str">
            <v>M</v>
          </cell>
          <cell r="L713">
            <v>3</v>
          </cell>
          <cell r="M713">
            <v>18.095875909979139</v>
          </cell>
        </row>
        <row r="714">
          <cell r="A714" t="str">
            <v>1991-4-4-</v>
          </cell>
          <cell r="B714" t="str">
            <v>NookSam</v>
          </cell>
          <cell r="C714" t="str">
            <v>Marked NF Nooksack Spr</v>
          </cell>
          <cell r="D714" t="str">
            <v>M-NFNK Sp</v>
          </cell>
          <cell r="E714">
            <v>4</v>
          </cell>
          <cell r="F714">
            <v>6</v>
          </cell>
          <cell r="G714">
            <v>4</v>
          </cell>
          <cell r="H714" t="str">
            <v>TRS; includes 7B-D</v>
          </cell>
          <cell r="I714">
            <v>1991</v>
          </cell>
          <cell r="J714" t="str">
            <v>M</v>
          </cell>
          <cell r="L714">
            <v>4</v>
          </cell>
          <cell r="M714">
            <v>77.667781053485299</v>
          </cell>
        </row>
        <row r="715">
          <cell r="A715" t="str">
            <v>1991-4-5-</v>
          </cell>
          <cell r="B715" t="str">
            <v>NookSam</v>
          </cell>
          <cell r="C715" t="str">
            <v>Marked NF Nooksack Spr</v>
          </cell>
          <cell r="D715" t="str">
            <v>M-NFNK Sp</v>
          </cell>
          <cell r="E715">
            <v>4</v>
          </cell>
          <cell r="F715">
            <v>6</v>
          </cell>
          <cell r="G715">
            <v>4</v>
          </cell>
          <cell r="H715" t="str">
            <v>TRS; includes 7B-D</v>
          </cell>
          <cell r="I715">
            <v>1991</v>
          </cell>
          <cell r="J715" t="str">
            <v>M</v>
          </cell>
          <cell r="L715">
            <v>5</v>
          </cell>
          <cell r="M715">
            <v>9.7626253940728684</v>
          </cell>
        </row>
        <row r="716">
          <cell r="A716" t="str">
            <v>1991-5-3-</v>
          </cell>
          <cell r="B716" t="str">
            <v>NookSam</v>
          </cell>
          <cell r="C716" t="str">
            <v>UnMarked SF Nooksack Spr</v>
          </cell>
          <cell r="D716" t="str">
            <v>U-SFNK Sp</v>
          </cell>
          <cell r="E716">
            <v>5</v>
          </cell>
          <cell r="F716">
            <v>7</v>
          </cell>
          <cell r="G716">
            <v>4</v>
          </cell>
          <cell r="H716" t="str">
            <v>TRS; includes 7B-D</v>
          </cell>
          <cell r="I716">
            <v>1991</v>
          </cell>
          <cell r="J716" t="str">
            <v>UM</v>
          </cell>
          <cell r="L716">
            <v>3</v>
          </cell>
          <cell r="M716">
            <v>53.650602373198382</v>
          </cell>
        </row>
        <row r="717">
          <cell r="A717" t="str">
            <v>1991-5-4-</v>
          </cell>
          <cell r="B717" t="str">
            <v>NookSam</v>
          </cell>
          <cell r="C717" t="str">
            <v>UnMarked SF Nooksack Spr</v>
          </cell>
          <cell r="D717" t="str">
            <v>U-SFNK Sp</v>
          </cell>
          <cell r="E717">
            <v>5</v>
          </cell>
          <cell r="F717">
            <v>7</v>
          </cell>
          <cell r="G717">
            <v>4</v>
          </cell>
          <cell r="H717" t="str">
            <v>TRS; includes 7B-D</v>
          </cell>
          <cell r="I717">
            <v>1991</v>
          </cell>
          <cell r="J717" t="str">
            <v>UM</v>
          </cell>
          <cell r="L717">
            <v>4</v>
          </cell>
          <cell r="M717">
            <v>0</v>
          </cell>
        </row>
        <row r="718">
          <cell r="A718" t="str">
            <v>1991-5-5-</v>
          </cell>
          <cell r="B718" t="str">
            <v>NookSam</v>
          </cell>
          <cell r="C718" t="str">
            <v>UnMarked SF Nooksack Spr</v>
          </cell>
          <cell r="D718" t="str">
            <v>U-SFNK Sp</v>
          </cell>
          <cell r="E718">
            <v>5</v>
          </cell>
          <cell r="F718">
            <v>7</v>
          </cell>
          <cell r="G718">
            <v>4</v>
          </cell>
          <cell r="H718" t="str">
            <v>TRS; includes 7B-D</v>
          </cell>
          <cell r="I718">
            <v>1991</v>
          </cell>
          <cell r="J718" t="str">
            <v>UM</v>
          </cell>
          <cell r="L718">
            <v>5</v>
          </cell>
          <cell r="M718">
            <v>0.28976799816685422</v>
          </cell>
        </row>
        <row r="719">
          <cell r="A719" t="str">
            <v>1991-6-3-</v>
          </cell>
          <cell r="B719" t="str">
            <v>NookSam</v>
          </cell>
          <cell r="C719" t="str">
            <v>Marked SF Nooksack Spr</v>
          </cell>
          <cell r="D719" t="str">
            <v>M-SFNK Sp</v>
          </cell>
          <cell r="E719">
            <v>6</v>
          </cell>
          <cell r="F719">
            <v>8</v>
          </cell>
          <cell r="G719">
            <v>4</v>
          </cell>
          <cell r="H719" t="str">
            <v>TRS; includes 7B-D</v>
          </cell>
          <cell r="I719">
            <v>1991</v>
          </cell>
          <cell r="J719" t="str">
            <v>M</v>
          </cell>
          <cell r="L719">
            <v>3</v>
          </cell>
          <cell r="M719">
            <v>0</v>
          </cell>
        </row>
        <row r="720">
          <cell r="A720" t="str">
            <v>1991-6-4-</v>
          </cell>
          <cell r="B720" t="str">
            <v>NookSam</v>
          </cell>
          <cell r="C720" t="str">
            <v>Marked SF Nooksack Spr</v>
          </cell>
          <cell r="D720" t="str">
            <v>M-SFNK Sp</v>
          </cell>
          <cell r="E720">
            <v>6</v>
          </cell>
          <cell r="F720">
            <v>8</v>
          </cell>
          <cell r="G720">
            <v>4</v>
          </cell>
          <cell r="H720" t="str">
            <v>TRS; includes 7B-D</v>
          </cell>
          <cell r="I720">
            <v>1991</v>
          </cell>
          <cell r="J720" t="str">
            <v>M</v>
          </cell>
          <cell r="L720">
            <v>4</v>
          </cell>
          <cell r="M720">
            <v>0</v>
          </cell>
        </row>
        <row r="721">
          <cell r="A721" t="str">
            <v>1991-6-5-</v>
          </cell>
          <cell r="B721" t="str">
            <v>NookSam</v>
          </cell>
          <cell r="C721" t="str">
            <v>Marked SF Nooksack Spr</v>
          </cell>
          <cell r="D721" t="str">
            <v>M-SFNK Sp</v>
          </cell>
          <cell r="E721">
            <v>6</v>
          </cell>
          <cell r="F721">
            <v>8</v>
          </cell>
          <cell r="G721">
            <v>4</v>
          </cell>
          <cell r="H721" t="str">
            <v>TRS; includes 7B-D</v>
          </cell>
          <cell r="I721">
            <v>1991</v>
          </cell>
          <cell r="J721" t="str">
            <v>M</v>
          </cell>
          <cell r="L721">
            <v>5</v>
          </cell>
          <cell r="M721">
            <v>0</v>
          </cell>
        </row>
        <row r="722">
          <cell r="A722" t="str">
            <v>1991-7-3-</v>
          </cell>
          <cell r="B722" t="str">
            <v>Skagit</v>
          </cell>
          <cell r="C722" t="str">
            <v>UnMarked Skagit Summer/Fall Fing</v>
          </cell>
          <cell r="D722" t="str">
            <v>U-Skag FF</v>
          </cell>
          <cell r="E722">
            <v>7</v>
          </cell>
          <cell r="F722">
            <v>10</v>
          </cell>
          <cell r="G722">
            <v>9</v>
          </cell>
          <cell r="H722" t="str">
            <v>TRS; includes Area 8 Net</v>
          </cell>
          <cell r="I722">
            <v>1991</v>
          </cell>
          <cell r="J722" t="str">
            <v>UM</v>
          </cell>
          <cell r="L722">
            <v>3</v>
          </cell>
          <cell r="M722">
            <v>1067.4679402116731</v>
          </cell>
        </row>
        <row r="723">
          <cell r="A723" t="str">
            <v>1991-7-4-</v>
          </cell>
          <cell r="B723" t="str">
            <v>Skagit</v>
          </cell>
          <cell r="C723" t="str">
            <v>UnMarked Skagit Summer/Fall Fing</v>
          </cell>
          <cell r="D723" t="str">
            <v>U-Skag FF</v>
          </cell>
          <cell r="E723">
            <v>7</v>
          </cell>
          <cell r="F723">
            <v>10</v>
          </cell>
          <cell r="G723">
            <v>9</v>
          </cell>
          <cell r="H723" t="str">
            <v>TRS; includes Area 8 Net</v>
          </cell>
          <cell r="I723">
            <v>1991</v>
          </cell>
          <cell r="J723" t="str">
            <v>UM</v>
          </cell>
          <cell r="L723">
            <v>4</v>
          </cell>
          <cell r="M723">
            <v>3776.8333774834441</v>
          </cell>
        </row>
        <row r="724">
          <cell r="A724" t="str">
            <v>1991-7-5-</v>
          </cell>
          <cell r="B724" t="str">
            <v>Skagit</v>
          </cell>
          <cell r="C724" t="str">
            <v>UnMarked Skagit Summer/Fall Fing</v>
          </cell>
          <cell r="D724" t="str">
            <v>U-Skag FF</v>
          </cell>
          <cell r="E724">
            <v>7</v>
          </cell>
          <cell r="F724">
            <v>10</v>
          </cell>
          <cell r="G724">
            <v>9</v>
          </cell>
          <cell r="H724" t="str">
            <v>TRS; includes Area 8 Net</v>
          </cell>
          <cell r="I724">
            <v>1991</v>
          </cell>
          <cell r="J724" t="str">
            <v>UM</v>
          </cell>
          <cell r="L724">
            <v>5</v>
          </cell>
          <cell r="M724">
            <v>2964.3473466608898</v>
          </cell>
        </row>
        <row r="725">
          <cell r="A725" t="str">
            <v>1991-8-3-</v>
          </cell>
          <cell r="B725" t="str">
            <v>Skagit</v>
          </cell>
          <cell r="C725" t="str">
            <v>Marked Skagit Summer/Fall Fing</v>
          </cell>
          <cell r="D725" t="str">
            <v>M-Skag FF</v>
          </cell>
          <cell r="E725">
            <v>8</v>
          </cell>
          <cell r="F725">
            <v>11</v>
          </cell>
          <cell r="G725">
            <v>9</v>
          </cell>
          <cell r="H725" t="str">
            <v>TRS; includes Area 8 Net</v>
          </cell>
          <cell r="I725">
            <v>1991</v>
          </cell>
          <cell r="J725" t="str">
            <v>M</v>
          </cell>
          <cell r="L725">
            <v>3</v>
          </cell>
          <cell r="M725">
            <v>0</v>
          </cell>
        </row>
        <row r="726">
          <cell r="A726" t="str">
            <v>1991-8-4-</v>
          </cell>
          <cell r="B726" t="str">
            <v>Skagit</v>
          </cell>
          <cell r="C726" t="str">
            <v>Marked Skagit Summer/Fall Fing</v>
          </cell>
          <cell r="D726" t="str">
            <v>M-Skag FF</v>
          </cell>
          <cell r="E726">
            <v>8</v>
          </cell>
          <cell r="F726">
            <v>11</v>
          </cell>
          <cell r="G726">
            <v>9</v>
          </cell>
          <cell r="H726" t="str">
            <v>TRS; includes Area 8 Net</v>
          </cell>
          <cell r="I726">
            <v>1991</v>
          </cell>
          <cell r="J726" t="str">
            <v>M</v>
          </cell>
          <cell r="L726">
            <v>4</v>
          </cell>
          <cell r="M726">
            <v>0</v>
          </cell>
        </row>
        <row r="727">
          <cell r="A727" t="str">
            <v>1991-8-5-</v>
          </cell>
          <cell r="B727" t="str">
            <v>Skagit</v>
          </cell>
          <cell r="C727" t="str">
            <v>Marked Skagit Summer/Fall Fing</v>
          </cell>
          <cell r="D727" t="str">
            <v>M-Skag FF</v>
          </cell>
          <cell r="E727">
            <v>8</v>
          </cell>
          <cell r="F727">
            <v>11</v>
          </cell>
          <cell r="G727">
            <v>9</v>
          </cell>
          <cell r="H727" t="str">
            <v>TRS; includes Area 8 Net</v>
          </cell>
          <cell r="I727">
            <v>1991</v>
          </cell>
          <cell r="J727" t="str">
            <v>M</v>
          </cell>
          <cell r="L727">
            <v>5</v>
          </cell>
          <cell r="M727">
            <v>0</v>
          </cell>
        </row>
        <row r="728">
          <cell r="A728" t="str">
            <v>1991-9-3-</v>
          </cell>
          <cell r="B728" t="str">
            <v>Skagit</v>
          </cell>
          <cell r="C728" t="str">
            <v>UnMarked Skagit Summer/Fall Year</v>
          </cell>
          <cell r="D728" t="str">
            <v>U-SkagFYr</v>
          </cell>
          <cell r="E728">
            <v>9</v>
          </cell>
          <cell r="F728">
            <v>13</v>
          </cell>
          <cell r="G728">
            <v>12</v>
          </cell>
          <cell r="H728" t="str">
            <v>TRS; includes Area 8 Net</v>
          </cell>
          <cell r="I728">
            <v>1991</v>
          </cell>
          <cell r="J728" t="str">
            <v>UM</v>
          </cell>
          <cell r="L728">
            <v>3</v>
          </cell>
          <cell r="M728">
            <v>61.194238410596029</v>
          </cell>
        </row>
        <row r="729">
          <cell r="A729" t="str">
            <v>1991-9-4-</v>
          </cell>
          <cell r="B729" t="str">
            <v>Skagit</v>
          </cell>
          <cell r="C729" t="str">
            <v>UnMarked Skagit Summer/Fall Year</v>
          </cell>
          <cell r="D729" t="str">
            <v>U-SkagFYr</v>
          </cell>
          <cell r="E729">
            <v>9</v>
          </cell>
          <cell r="F729">
            <v>13</v>
          </cell>
          <cell r="G729">
            <v>12</v>
          </cell>
          <cell r="H729" t="str">
            <v>TRS; includes Area 8 Net</v>
          </cell>
          <cell r="I729">
            <v>1991</v>
          </cell>
          <cell r="J729" t="str">
            <v>UM</v>
          </cell>
          <cell r="L729">
            <v>4</v>
          </cell>
          <cell r="M729">
            <v>635.7361994801015</v>
          </cell>
        </row>
        <row r="730">
          <cell r="A730" t="str">
            <v>1991-9-5-</v>
          </cell>
          <cell r="B730" t="str">
            <v>Skagit</v>
          </cell>
          <cell r="C730" t="str">
            <v>UnMarked Skagit Summer/Fall Year</v>
          </cell>
          <cell r="D730" t="str">
            <v>U-SkagFYr</v>
          </cell>
          <cell r="E730">
            <v>9</v>
          </cell>
          <cell r="F730">
            <v>13</v>
          </cell>
          <cell r="G730">
            <v>12</v>
          </cell>
          <cell r="H730" t="str">
            <v>TRS; includes Area 8 Net</v>
          </cell>
          <cell r="I730">
            <v>1991</v>
          </cell>
          <cell r="J730" t="str">
            <v>UM</v>
          </cell>
          <cell r="L730">
            <v>5</v>
          </cell>
          <cell r="M730">
            <v>373.96281828309708</v>
          </cell>
        </row>
        <row r="731">
          <cell r="A731" t="str">
            <v>1991-10-3-</v>
          </cell>
          <cell r="B731" t="str">
            <v>Skagit</v>
          </cell>
          <cell r="C731" t="str">
            <v>Marked Skagit Summer/Fall Year</v>
          </cell>
          <cell r="D731" t="str">
            <v>M-SkagFYr</v>
          </cell>
          <cell r="E731">
            <v>10</v>
          </cell>
          <cell r="F731">
            <v>14</v>
          </cell>
          <cell r="G731">
            <v>12</v>
          </cell>
          <cell r="H731" t="str">
            <v>TRS; includes Area 8 Net</v>
          </cell>
          <cell r="I731">
            <v>1991</v>
          </cell>
          <cell r="J731" t="str">
            <v>M</v>
          </cell>
          <cell r="L731">
            <v>3</v>
          </cell>
          <cell r="M731">
            <v>0</v>
          </cell>
        </row>
        <row r="732">
          <cell r="A732" t="str">
            <v>1991-10-4-</v>
          </cell>
          <cell r="B732" t="str">
            <v>Skagit</v>
          </cell>
          <cell r="C732" t="str">
            <v>Marked Skagit Summer/Fall Year</v>
          </cell>
          <cell r="D732" t="str">
            <v>M-SkagFYr</v>
          </cell>
          <cell r="E732">
            <v>10</v>
          </cell>
          <cell r="F732">
            <v>14</v>
          </cell>
          <cell r="G732">
            <v>12</v>
          </cell>
          <cell r="H732" t="str">
            <v>TRS; includes Area 8 Net</v>
          </cell>
          <cell r="I732">
            <v>1991</v>
          </cell>
          <cell r="J732" t="str">
            <v>M</v>
          </cell>
          <cell r="L732">
            <v>4</v>
          </cell>
          <cell r="M732">
            <v>0</v>
          </cell>
        </row>
        <row r="733">
          <cell r="A733" t="str">
            <v>1991-10-5-</v>
          </cell>
          <cell r="B733" t="str">
            <v>Skagit</v>
          </cell>
          <cell r="C733" t="str">
            <v>Marked Skagit Summer/Fall Year</v>
          </cell>
          <cell r="D733" t="str">
            <v>M-SkagFYr</v>
          </cell>
          <cell r="E733">
            <v>10</v>
          </cell>
          <cell r="F733">
            <v>14</v>
          </cell>
          <cell r="G733">
            <v>12</v>
          </cell>
          <cell r="H733" t="str">
            <v>TRS; includes Area 8 Net</v>
          </cell>
          <cell r="I733">
            <v>1991</v>
          </cell>
          <cell r="J733" t="str">
            <v>M</v>
          </cell>
          <cell r="L733">
            <v>5</v>
          </cell>
          <cell r="M733">
            <v>0</v>
          </cell>
        </row>
        <row r="734">
          <cell r="A734" t="str">
            <v>1991-11-3-</v>
          </cell>
          <cell r="B734" t="str">
            <v>Skagit</v>
          </cell>
          <cell r="C734" t="str">
            <v>UnMarked Skagit Spring Year</v>
          </cell>
          <cell r="D734" t="str">
            <v>U-SkagSpY</v>
          </cell>
          <cell r="E734">
            <v>11</v>
          </cell>
          <cell r="F734">
            <v>16</v>
          </cell>
          <cell r="G734">
            <v>15</v>
          </cell>
          <cell r="H734" t="str">
            <v>TRS; includes Area 8 Net</v>
          </cell>
          <cell r="I734">
            <v>1991</v>
          </cell>
          <cell r="J734" t="str">
            <v>UM</v>
          </cell>
          <cell r="L734">
            <v>3</v>
          </cell>
          <cell r="M734">
            <v>3.3157894736842102</v>
          </cell>
        </row>
        <row r="735">
          <cell r="A735" t="str">
            <v>1991-11-4-</v>
          </cell>
          <cell r="B735" t="str">
            <v>Skagit</v>
          </cell>
          <cell r="C735" t="str">
            <v>UnMarked Skagit Spring Year</v>
          </cell>
          <cell r="D735" t="str">
            <v>U-SkagSpY</v>
          </cell>
          <cell r="E735">
            <v>11</v>
          </cell>
          <cell r="F735">
            <v>16</v>
          </cell>
          <cell r="G735">
            <v>15</v>
          </cell>
          <cell r="H735" t="str">
            <v>TRS; includes Area 8 Net</v>
          </cell>
          <cell r="I735">
            <v>1991</v>
          </cell>
          <cell r="J735" t="str">
            <v>UM</v>
          </cell>
          <cell r="L735">
            <v>4</v>
          </cell>
          <cell r="M735">
            <v>628.15789473684208</v>
          </cell>
        </row>
        <row r="736">
          <cell r="A736" t="str">
            <v>1991-11-5-</v>
          </cell>
          <cell r="B736" t="str">
            <v>Skagit</v>
          </cell>
          <cell r="C736" t="str">
            <v>UnMarked Skagit Spring Year</v>
          </cell>
          <cell r="D736" t="str">
            <v>U-SkagSpY</v>
          </cell>
          <cell r="E736">
            <v>11</v>
          </cell>
          <cell r="F736">
            <v>16</v>
          </cell>
          <cell r="G736">
            <v>15</v>
          </cell>
          <cell r="H736" t="str">
            <v>TRS; includes Area 8 Net</v>
          </cell>
          <cell r="I736">
            <v>1991</v>
          </cell>
          <cell r="J736" t="str">
            <v>UM</v>
          </cell>
          <cell r="L736">
            <v>5</v>
          </cell>
          <cell r="M736">
            <v>852.52631578947364</v>
          </cell>
        </row>
        <row r="737">
          <cell r="A737" t="str">
            <v>1991-12-3-</v>
          </cell>
          <cell r="B737" t="str">
            <v>Skagit</v>
          </cell>
          <cell r="C737" t="str">
            <v>Marked Skagit Spring Year</v>
          </cell>
          <cell r="D737" t="str">
            <v>M-SkagSpY</v>
          </cell>
          <cell r="E737">
            <v>12</v>
          </cell>
          <cell r="F737">
            <v>17</v>
          </cell>
          <cell r="G737">
            <v>15</v>
          </cell>
          <cell r="H737" t="str">
            <v>TRS; includes Area 8 Net</v>
          </cell>
          <cell r="I737">
            <v>1991</v>
          </cell>
          <cell r="J737" t="str">
            <v>M</v>
          </cell>
          <cell r="L737">
            <v>3</v>
          </cell>
          <cell r="M737">
            <v>0</v>
          </cell>
        </row>
        <row r="738">
          <cell r="A738" t="str">
            <v>1991-12-4-</v>
          </cell>
          <cell r="B738" t="str">
            <v>Skagit</v>
          </cell>
          <cell r="C738" t="str">
            <v>Marked Skagit Spring Year</v>
          </cell>
          <cell r="D738" t="str">
            <v>M-SkagSpY</v>
          </cell>
          <cell r="E738">
            <v>12</v>
          </cell>
          <cell r="F738">
            <v>17</v>
          </cell>
          <cell r="G738">
            <v>15</v>
          </cell>
          <cell r="H738" t="str">
            <v>TRS; includes Area 8 Net</v>
          </cell>
          <cell r="I738">
            <v>1991</v>
          </cell>
          <cell r="J738" t="str">
            <v>M</v>
          </cell>
          <cell r="L738">
            <v>4</v>
          </cell>
          <cell r="M738">
            <v>418.78556829960002</v>
          </cell>
        </row>
        <row r="739">
          <cell r="A739" t="str">
            <v>1991-12-5-</v>
          </cell>
          <cell r="B739" t="str">
            <v>Skagit</v>
          </cell>
          <cell r="C739" t="str">
            <v>Marked Skagit Spring Year</v>
          </cell>
          <cell r="D739" t="str">
            <v>M-SkagSpY</v>
          </cell>
          <cell r="E739">
            <v>12</v>
          </cell>
          <cell r="F739">
            <v>17</v>
          </cell>
          <cell r="G739">
            <v>15</v>
          </cell>
          <cell r="H739" t="str">
            <v>TRS; includes Area 8 Net</v>
          </cell>
          <cell r="I739">
            <v>1991</v>
          </cell>
          <cell r="J739" t="str">
            <v>M</v>
          </cell>
          <cell r="L739">
            <v>5</v>
          </cell>
          <cell r="M739">
            <v>202.8529400972082</v>
          </cell>
        </row>
        <row r="740">
          <cell r="A740" t="str">
            <v>1991-13-3-</v>
          </cell>
          <cell r="B740" t="str">
            <v>StSno</v>
          </cell>
          <cell r="C740" t="str">
            <v>UnMarked Snohomish Fall Fing</v>
          </cell>
          <cell r="D740" t="str">
            <v>U-Snoh FF</v>
          </cell>
          <cell r="E740">
            <v>13</v>
          </cell>
          <cell r="F740">
            <v>19</v>
          </cell>
          <cell r="G740">
            <v>18</v>
          </cell>
          <cell r="H740" t="str">
            <v>ETRS; includes FW sport, no FW net</v>
          </cell>
          <cell r="I740">
            <v>1991</v>
          </cell>
          <cell r="J740" t="str">
            <v>UM</v>
          </cell>
          <cell r="L740">
            <v>3</v>
          </cell>
          <cell r="M740">
            <v>823.23769686402261</v>
          </cell>
        </row>
        <row r="741">
          <cell r="A741" t="str">
            <v>1991-13-4-</v>
          </cell>
          <cell r="B741" t="str">
            <v>StSno</v>
          </cell>
          <cell r="C741" t="str">
            <v>UnMarked Snohomish Fall Fing</v>
          </cell>
          <cell r="D741" t="str">
            <v>U-Snoh FF</v>
          </cell>
          <cell r="E741">
            <v>13</v>
          </cell>
          <cell r="F741">
            <v>19</v>
          </cell>
          <cell r="G741">
            <v>18</v>
          </cell>
          <cell r="H741" t="str">
            <v>ETRS; includes FW sport, no FW net</v>
          </cell>
          <cell r="I741">
            <v>1991</v>
          </cell>
          <cell r="J741" t="str">
            <v>UM</v>
          </cell>
          <cell r="L741">
            <v>4</v>
          </cell>
          <cell r="M741">
            <v>1375.3372462889861</v>
          </cell>
        </row>
        <row r="742">
          <cell r="A742" t="str">
            <v>1991-13-5-</v>
          </cell>
          <cell r="B742" t="str">
            <v>StSno</v>
          </cell>
          <cell r="C742" t="str">
            <v>UnMarked Snohomish Fall Fing</v>
          </cell>
          <cell r="D742" t="str">
            <v>U-Snoh FF</v>
          </cell>
          <cell r="E742">
            <v>13</v>
          </cell>
          <cell r="F742">
            <v>19</v>
          </cell>
          <cell r="G742">
            <v>18</v>
          </cell>
          <cell r="H742" t="str">
            <v>ETRS; includes FW sport, no FW net</v>
          </cell>
          <cell r="I742">
            <v>1991</v>
          </cell>
          <cell r="J742" t="str">
            <v>UM</v>
          </cell>
          <cell r="L742">
            <v>5</v>
          </cell>
          <cell r="M742">
            <v>221.4502994493495</v>
          </cell>
        </row>
        <row r="743">
          <cell r="A743" t="str">
            <v>1991-14-3-</v>
          </cell>
          <cell r="B743" t="str">
            <v>StSno</v>
          </cell>
          <cell r="C743" t="str">
            <v>Marked Snohomish Fall Fing</v>
          </cell>
          <cell r="D743" t="str">
            <v>M-Snoh FF</v>
          </cell>
          <cell r="E743">
            <v>14</v>
          </cell>
          <cell r="F743">
            <v>20</v>
          </cell>
          <cell r="G743">
            <v>18</v>
          </cell>
          <cell r="H743" t="str">
            <v>ETRS; includes FW sport, no FW net</v>
          </cell>
          <cell r="I743">
            <v>1991</v>
          </cell>
          <cell r="J743" t="str">
            <v>M</v>
          </cell>
          <cell r="L743">
            <v>3</v>
          </cell>
          <cell r="M743">
            <v>0</v>
          </cell>
        </row>
        <row r="744">
          <cell r="A744" t="str">
            <v>1991-14-4-</v>
          </cell>
          <cell r="B744" t="str">
            <v>StSno</v>
          </cell>
          <cell r="C744" t="str">
            <v>Marked Snohomish Fall Fing</v>
          </cell>
          <cell r="D744" t="str">
            <v>M-Snoh FF</v>
          </cell>
          <cell r="E744">
            <v>14</v>
          </cell>
          <cell r="F744">
            <v>20</v>
          </cell>
          <cell r="G744">
            <v>18</v>
          </cell>
          <cell r="H744" t="str">
            <v>ETRS; includes FW sport, no FW net</v>
          </cell>
          <cell r="I744">
            <v>1991</v>
          </cell>
          <cell r="J744" t="str">
            <v>M</v>
          </cell>
          <cell r="L744">
            <v>4</v>
          </cell>
          <cell r="M744">
            <v>0</v>
          </cell>
        </row>
        <row r="745">
          <cell r="A745" t="str">
            <v>1991-14-5-</v>
          </cell>
          <cell r="B745" t="str">
            <v>StSno</v>
          </cell>
          <cell r="C745" t="str">
            <v>Marked Snohomish Fall Fing</v>
          </cell>
          <cell r="D745" t="str">
            <v>M-Snoh FF</v>
          </cell>
          <cell r="E745">
            <v>14</v>
          </cell>
          <cell r="F745">
            <v>20</v>
          </cell>
          <cell r="G745">
            <v>18</v>
          </cell>
          <cell r="H745" t="str">
            <v>ETRS; includes FW sport, no FW net</v>
          </cell>
          <cell r="I745">
            <v>1991</v>
          </cell>
          <cell r="J745" t="str">
            <v>M</v>
          </cell>
          <cell r="L745">
            <v>5</v>
          </cell>
          <cell r="M745">
            <v>0</v>
          </cell>
        </row>
        <row r="746">
          <cell r="A746" t="str">
            <v>1991-15-3-</v>
          </cell>
          <cell r="B746" t="str">
            <v>StSno</v>
          </cell>
          <cell r="C746" t="str">
            <v>UnMarked Snohomish Fall Year</v>
          </cell>
          <cell r="D746" t="str">
            <v>U-SnohFYr</v>
          </cell>
          <cell r="E746">
            <v>15</v>
          </cell>
          <cell r="F746">
            <v>22</v>
          </cell>
          <cell r="G746">
            <v>21</v>
          </cell>
          <cell r="H746" t="str">
            <v>ETRS; includes FW sport, no FW net</v>
          </cell>
          <cell r="I746">
            <v>1991</v>
          </cell>
          <cell r="J746" t="str">
            <v>UM</v>
          </cell>
          <cell r="L746">
            <v>3</v>
          </cell>
          <cell r="M746">
            <v>72.987766226588533</v>
          </cell>
        </row>
        <row r="747">
          <cell r="A747" t="str">
            <v>1991-15-4-</v>
          </cell>
          <cell r="B747" t="str">
            <v>StSno</v>
          </cell>
          <cell r="C747" t="str">
            <v>UnMarked Snohomish Fall Year</v>
          </cell>
          <cell r="D747" t="str">
            <v>U-SnohFYr</v>
          </cell>
          <cell r="E747">
            <v>15</v>
          </cell>
          <cell r="F747">
            <v>22</v>
          </cell>
          <cell r="G747">
            <v>21</v>
          </cell>
          <cell r="H747" t="str">
            <v>ETRS; includes FW sport, no FW net</v>
          </cell>
          <cell r="I747">
            <v>1991</v>
          </cell>
          <cell r="J747" t="str">
            <v>UM</v>
          </cell>
          <cell r="L747">
            <v>4</v>
          </cell>
          <cell r="M747">
            <v>616.8663410377502</v>
          </cell>
        </row>
        <row r="748">
          <cell r="A748" t="str">
            <v>1991-15-5-</v>
          </cell>
          <cell r="B748" t="str">
            <v>StSno</v>
          </cell>
          <cell r="C748" t="str">
            <v>UnMarked Snohomish Fall Year</v>
          </cell>
          <cell r="D748" t="str">
            <v>U-SnohFYr</v>
          </cell>
          <cell r="E748">
            <v>15</v>
          </cell>
          <cell r="F748">
            <v>22</v>
          </cell>
          <cell r="G748">
            <v>21</v>
          </cell>
          <cell r="H748" t="str">
            <v>ETRS; includes FW sport, no FW net</v>
          </cell>
          <cell r="I748">
            <v>1991</v>
          </cell>
          <cell r="J748" t="str">
            <v>UM</v>
          </cell>
          <cell r="L748">
            <v>5</v>
          </cell>
          <cell r="M748">
            <v>233.89683297714461</v>
          </cell>
        </row>
        <row r="749">
          <cell r="A749" t="str">
            <v>1991-16-3-</v>
          </cell>
          <cell r="B749" t="str">
            <v>StSno</v>
          </cell>
          <cell r="C749" t="str">
            <v>Marked Snohomish Fall Year</v>
          </cell>
          <cell r="D749" t="str">
            <v>M-SnohFYr</v>
          </cell>
          <cell r="E749">
            <v>16</v>
          </cell>
          <cell r="F749">
            <v>23</v>
          </cell>
          <cell r="G749">
            <v>21</v>
          </cell>
          <cell r="H749" t="str">
            <v>ETRS; includes FW sport, no FW net</v>
          </cell>
          <cell r="I749">
            <v>1991</v>
          </cell>
          <cell r="J749" t="str">
            <v>M</v>
          </cell>
          <cell r="L749">
            <v>3</v>
          </cell>
          <cell r="M749">
            <v>0</v>
          </cell>
        </row>
        <row r="750">
          <cell r="A750" t="str">
            <v>1991-16-4-</v>
          </cell>
          <cell r="B750" t="str">
            <v>StSno</v>
          </cell>
          <cell r="C750" t="str">
            <v>Marked Snohomish Fall Year</v>
          </cell>
          <cell r="D750" t="str">
            <v>M-SnohFYr</v>
          </cell>
          <cell r="E750">
            <v>16</v>
          </cell>
          <cell r="F750">
            <v>23</v>
          </cell>
          <cell r="G750">
            <v>21</v>
          </cell>
          <cell r="H750" t="str">
            <v>ETRS; includes FW sport, no FW net</v>
          </cell>
          <cell r="I750">
            <v>1991</v>
          </cell>
          <cell r="J750" t="str">
            <v>M</v>
          </cell>
          <cell r="L750">
            <v>4</v>
          </cell>
          <cell r="M750">
            <v>89.167213382573848</v>
          </cell>
        </row>
        <row r="751">
          <cell r="A751" t="str">
            <v>1991-16-5-</v>
          </cell>
          <cell r="B751" t="str">
            <v>StSno</v>
          </cell>
          <cell r="C751" t="str">
            <v>Marked Snohomish Fall Year</v>
          </cell>
          <cell r="D751" t="str">
            <v>M-SnohFYr</v>
          </cell>
          <cell r="E751">
            <v>16</v>
          </cell>
          <cell r="F751">
            <v>23</v>
          </cell>
          <cell r="G751">
            <v>21</v>
          </cell>
          <cell r="H751" t="str">
            <v>ETRS; includes FW sport, no FW net</v>
          </cell>
          <cell r="I751">
            <v>1991</v>
          </cell>
          <cell r="J751" t="str">
            <v>M</v>
          </cell>
          <cell r="L751">
            <v>5</v>
          </cell>
          <cell r="M751">
            <v>0</v>
          </cell>
        </row>
        <row r="752">
          <cell r="A752" t="str">
            <v>1991-17-3-</v>
          </cell>
          <cell r="B752" t="str">
            <v>StSno</v>
          </cell>
          <cell r="C752" t="str">
            <v>UnMarked Stillaguamish Fall Fing</v>
          </cell>
          <cell r="D752" t="str">
            <v>U-Stil FF</v>
          </cell>
          <cell r="E752">
            <v>17</v>
          </cell>
          <cell r="F752">
            <v>25</v>
          </cell>
          <cell r="G752">
            <v>24</v>
          </cell>
          <cell r="H752" t="str">
            <v>ETRS</v>
          </cell>
          <cell r="I752">
            <v>1991</v>
          </cell>
          <cell r="J752" t="str">
            <v>UM</v>
          </cell>
          <cell r="L752">
            <v>3</v>
          </cell>
          <cell r="M752">
            <v>246</v>
          </cell>
        </row>
        <row r="753">
          <cell r="A753" t="str">
            <v>1991-17-4-</v>
          </cell>
          <cell r="B753" t="str">
            <v>StSno</v>
          </cell>
          <cell r="C753" t="str">
            <v>UnMarked Stillaguamish Fall Fing</v>
          </cell>
          <cell r="D753" t="str">
            <v>U-Stil FF</v>
          </cell>
          <cell r="E753">
            <v>17</v>
          </cell>
          <cell r="F753">
            <v>25</v>
          </cell>
          <cell r="G753">
            <v>24</v>
          </cell>
          <cell r="H753" t="str">
            <v>ETRS</v>
          </cell>
          <cell r="I753">
            <v>1991</v>
          </cell>
          <cell r="J753" t="str">
            <v>UM</v>
          </cell>
          <cell r="L753">
            <v>4</v>
          </cell>
          <cell r="M753">
            <v>627</v>
          </cell>
        </row>
        <row r="754">
          <cell r="A754" t="str">
            <v>1991-17-5-</v>
          </cell>
          <cell r="B754" t="str">
            <v>StSno</v>
          </cell>
          <cell r="C754" t="str">
            <v>UnMarked Stillaguamish Fall Fing</v>
          </cell>
          <cell r="D754" t="str">
            <v>U-Stil FF</v>
          </cell>
          <cell r="E754">
            <v>17</v>
          </cell>
          <cell r="F754">
            <v>25</v>
          </cell>
          <cell r="G754">
            <v>24</v>
          </cell>
          <cell r="H754" t="str">
            <v>ETRS</v>
          </cell>
          <cell r="I754">
            <v>1991</v>
          </cell>
          <cell r="J754" t="str">
            <v>UM</v>
          </cell>
          <cell r="L754">
            <v>5</v>
          </cell>
          <cell r="M754">
            <v>93</v>
          </cell>
        </row>
        <row r="755">
          <cell r="A755" t="str">
            <v>1991-18-3-</v>
          </cell>
          <cell r="B755" t="str">
            <v>StSno</v>
          </cell>
          <cell r="C755" t="str">
            <v>Marked Stillaguamish Fall Fing</v>
          </cell>
          <cell r="D755" t="str">
            <v>M-Stil FF</v>
          </cell>
          <cell r="E755">
            <v>18</v>
          </cell>
          <cell r="F755">
            <v>26</v>
          </cell>
          <cell r="G755">
            <v>24</v>
          </cell>
          <cell r="H755" t="str">
            <v>ETRS</v>
          </cell>
          <cell r="I755">
            <v>1991</v>
          </cell>
          <cell r="J755" t="str">
            <v>M</v>
          </cell>
          <cell r="L755">
            <v>3</v>
          </cell>
          <cell r="M755">
            <v>262</v>
          </cell>
        </row>
        <row r="756">
          <cell r="A756" t="str">
            <v>1991-18-4-</v>
          </cell>
          <cell r="B756" t="str">
            <v>StSno</v>
          </cell>
          <cell r="C756" t="str">
            <v>Marked Stillaguamish Fall Fing</v>
          </cell>
          <cell r="D756" t="str">
            <v>M-Stil FF</v>
          </cell>
          <cell r="E756">
            <v>18</v>
          </cell>
          <cell r="F756">
            <v>26</v>
          </cell>
          <cell r="G756">
            <v>24</v>
          </cell>
          <cell r="H756" t="str">
            <v>ETRS</v>
          </cell>
          <cell r="I756">
            <v>1991</v>
          </cell>
          <cell r="J756" t="str">
            <v>M</v>
          </cell>
          <cell r="L756">
            <v>4</v>
          </cell>
          <cell r="M756">
            <v>736</v>
          </cell>
        </row>
        <row r="757">
          <cell r="A757" t="str">
            <v>1991-18-5-</v>
          </cell>
          <cell r="B757" t="str">
            <v>StSno</v>
          </cell>
          <cell r="C757" t="str">
            <v>Marked Stillaguamish Fall Fing</v>
          </cell>
          <cell r="D757" t="str">
            <v>M-Stil FF</v>
          </cell>
          <cell r="E757">
            <v>18</v>
          </cell>
          <cell r="F757">
            <v>26</v>
          </cell>
          <cell r="G757">
            <v>24</v>
          </cell>
          <cell r="H757" t="str">
            <v>ETRS</v>
          </cell>
          <cell r="I757">
            <v>1991</v>
          </cell>
          <cell r="J757" t="str">
            <v>M</v>
          </cell>
          <cell r="L757">
            <v>5</v>
          </cell>
          <cell r="M757">
            <v>52</v>
          </cell>
        </row>
        <row r="758">
          <cell r="A758" t="str">
            <v>1991-19-3-</v>
          </cell>
          <cell r="B758" t="str">
            <v>StSno</v>
          </cell>
          <cell r="C758" t="str">
            <v>UnMarked Tulalip Fall Fing</v>
          </cell>
          <cell r="D758" t="str">
            <v>U-Tula FF</v>
          </cell>
          <cell r="E758">
            <v>19</v>
          </cell>
          <cell r="F758">
            <v>28</v>
          </cell>
          <cell r="G758">
            <v>27</v>
          </cell>
          <cell r="H758" t="str">
            <v>TRS; includes 8D catch (excludes 8A)</v>
          </cell>
          <cell r="I758">
            <v>1991</v>
          </cell>
          <cell r="J758" t="str">
            <v>UM</v>
          </cell>
          <cell r="L758">
            <v>3</v>
          </cell>
          <cell r="M758">
            <v>1251.976685790361</v>
          </cell>
        </row>
        <row r="759">
          <cell r="A759" t="str">
            <v>1991-19-4-</v>
          </cell>
          <cell r="B759" t="str">
            <v>StSno</v>
          </cell>
          <cell r="C759" t="str">
            <v>UnMarked Tulalip Fall Fing</v>
          </cell>
          <cell r="D759" t="str">
            <v>U-Tula FF</v>
          </cell>
          <cell r="E759">
            <v>19</v>
          </cell>
          <cell r="F759">
            <v>28</v>
          </cell>
          <cell r="G759">
            <v>27</v>
          </cell>
          <cell r="H759" t="str">
            <v>TRS; includes 8D catch (excludes 8A)</v>
          </cell>
          <cell r="I759">
            <v>1991</v>
          </cell>
          <cell r="J759" t="str">
            <v>UM</v>
          </cell>
          <cell r="L759">
            <v>4</v>
          </cell>
          <cell r="M759">
            <v>1555.4861853759039</v>
          </cell>
        </row>
        <row r="760">
          <cell r="A760" t="str">
            <v>1991-19-5-</v>
          </cell>
          <cell r="B760" t="str">
            <v>StSno</v>
          </cell>
          <cell r="C760" t="str">
            <v>UnMarked Tulalip Fall Fing</v>
          </cell>
          <cell r="D760" t="str">
            <v>U-Tula FF</v>
          </cell>
          <cell r="E760">
            <v>19</v>
          </cell>
          <cell r="F760">
            <v>28</v>
          </cell>
          <cell r="G760">
            <v>27</v>
          </cell>
          <cell r="H760" t="str">
            <v>TRS; includes 8D catch (excludes 8A)</v>
          </cell>
          <cell r="I760">
            <v>1991</v>
          </cell>
          <cell r="J760" t="str">
            <v>UM</v>
          </cell>
          <cell r="L760">
            <v>5</v>
          </cell>
          <cell r="M760">
            <v>341.448187033735</v>
          </cell>
        </row>
        <row r="761">
          <cell r="A761" t="str">
            <v>1991-20-3-</v>
          </cell>
          <cell r="B761" t="str">
            <v>StSno</v>
          </cell>
          <cell r="C761" t="str">
            <v>Marked Tulalip Fall Fing</v>
          </cell>
          <cell r="D761" t="str">
            <v>M-Tula FF</v>
          </cell>
          <cell r="E761">
            <v>20</v>
          </cell>
          <cell r="F761">
            <v>29</v>
          </cell>
          <cell r="G761">
            <v>27</v>
          </cell>
          <cell r="H761" t="str">
            <v>TRS; includes 8D catch (excludes 8A)</v>
          </cell>
          <cell r="I761">
            <v>1991</v>
          </cell>
          <cell r="J761" t="str">
            <v>M</v>
          </cell>
          <cell r="L761">
            <v>3</v>
          </cell>
          <cell r="M761">
            <v>38.720928426506127</v>
          </cell>
        </row>
        <row r="762">
          <cell r="A762" t="str">
            <v>1991-20-4-</v>
          </cell>
          <cell r="B762" t="str">
            <v>StSno</v>
          </cell>
          <cell r="C762" t="str">
            <v>Marked Tulalip Fall Fing</v>
          </cell>
          <cell r="D762" t="str">
            <v>M-Tula FF</v>
          </cell>
          <cell r="E762">
            <v>20</v>
          </cell>
          <cell r="F762">
            <v>29</v>
          </cell>
          <cell r="G762">
            <v>27</v>
          </cell>
          <cell r="H762" t="str">
            <v>TRS; includes 8D catch (excludes 8A)</v>
          </cell>
          <cell r="I762">
            <v>1991</v>
          </cell>
          <cell r="J762" t="str">
            <v>M</v>
          </cell>
          <cell r="L762">
            <v>4</v>
          </cell>
          <cell r="M762">
            <v>48.107820166265128</v>
          </cell>
        </row>
        <row r="763">
          <cell r="A763" t="str">
            <v>1991-20-5-</v>
          </cell>
          <cell r="B763" t="str">
            <v>StSno</v>
          </cell>
          <cell r="C763" t="str">
            <v>Marked Tulalip Fall Fing</v>
          </cell>
          <cell r="D763" t="str">
            <v>M-Tula FF</v>
          </cell>
          <cell r="E763">
            <v>20</v>
          </cell>
          <cell r="F763">
            <v>29</v>
          </cell>
          <cell r="G763">
            <v>27</v>
          </cell>
          <cell r="H763" t="str">
            <v>TRS; includes 8D catch (excludes 8A)</v>
          </cell>
          <cell r="I763">
            <v>1991</v>
          </cell>
          <cell r="J763" t="str">
            <v>M</v>
          </cell>
          <cell r="L763">
            <v>5</v>
          </cell>
          <cell r="M763">
            <v>10.56025320722893</v>
          </cell>
        </row>
        <row r="764">
          <cell r="A764" t="str">
            <v>1991-21-3-</v>
          </cell>
          <cell r="B764" t="str">
            <v>MPS</v>
          </cell>
          <cell r="C764" t="str">
            <v>UnMarked Mid PS Fall Fing</v>
          </cell>
          <cell r="D764" t="str">
            <v>U-MidPSFF</v>
          </cell>
          <cell r="E764">
            <v>21</v>
          </cell>
          <cell r="F764">
            <v>31</v>
          </cell>
          <cell r="G764">
            <v>30</v>
          </cell>
          <cell r="H764" t="str">
            <v>TRS; includes 10A, 10E, 11A</v>
          </cell>
          <cell r="I764">
            <v>1991</v>
          </cell>
          <cell r="J764" t="str">
            <v>UM</v>
          </cell>
          <cell r="L764">
            <v>3</v>
          </cell>
          <cell r="M764">
            <v>10775.486166364621</v>
          </cell>
        </row>
        <row r="765">
          <cell r="A765" t="str">
            <v>1991-21-4-</v>
          </cell>
          <cell r="B765" t="str">
            <v>MPS</v>
          </cell>
          <cell r="C765" t="str">
            <v>UnMarked Mid PS Fall Fing</v>
          </cell>
          <cell r="D765" t="str">
            <v>U-MidPSFF</v>
          </cell>
          <cell r="E765">
            <v>21</v>
          </cell>
          <cell r="F765">
            <v>31</v>
          </cell>
          <cell r="G765">
            <v>30</v>
          </cell>
          <cell r="H765" t="str">
            <v>TRS; includes 10A, 10E, 11A</v>
          </cell>
          <cell r="I765">
            <v>1991</v>
          </cell>
          <cell r="J765" t="str">
            <v>UM</v>
          </cell>
          <cell r="L765">
            <v>4</v>
          </cell>
          <cell r="M765">
            <v>16812.163844834009</v>
          </cell>
        </row>
        <row r="766">
          <cell r="A766" t="str">
            <v>1991-21-5-</v>
          </cell>
          <cell r="B766" t="str">
            <v>MPS</v>
          </cell>
          <cell r="C766" t="str">
            <v>UnMarked Mid PS Fall Fing</v>
          </cell>
          <cell r="D766" t="str">
            <v>U-MidPSFF</v>
          </cell>
          <cell r="E766">
            <v>21</v>
          </cell>
          <cell r="F766">
            <v>31</v>
          </cell>
          <cell r="G766">
            <v>30</v>
          </cell>
          <cell r="H766" t="str">
            <v>TRS; includes 10A, 10E, 11A</v>
          </cell>
          <cell r="I766">
            <v>1991</v>
          </cell>
          <cell r="J766" t="str">
            <v>UM</v>
          </cell>
          <cell r="L766">
            <v>5</v>
          </cell>
          <cell r="M766">
            <v>2175.6174933958541</v>
          </cell>
        </row>
        <row r="767">
          <cell r="A767" t="str">
            <v>1991-22-3-</v>
          </cell>
          <cell r="B767" t="str">
            <v>MPS</v>
          </cell>
          <cell r="C767" t="str">
            <v>Marked Mid PS Fall Fing</v>
          </cell>
          <cell r="D767" t="str">
            <v>M-MidPSFF</v>
          </cell>
          <cell r="E767">
            <v>22</v>
          </cell>
          <cell r="F767">
            <v>32</v>
          </cell>
          <cell r="G767">
            <v>30</v>
          </cell>
          <cell r="H767" t="str">
            <v>TRS; includes 10A, 10E, 11A</v>
          </cell>
          <cell r="I767">
            <v>1991</v>
          </cell>
          <cell r="J767" t="str">
            <v>M</v>
          </cell>
          <cell r="L767">
            <v>3</v>
          </cell>
          <cell r="M767">
            <v>399.7872320891737</v>
          </cell>
        </row>
        <row r="768">
          <cell r="A768" t="str">
            <v>1991-22-4-</v>
          </cell>
          <cell r="B768" t="str">
            <v>MPS</v>
          </cell>
          <cell r="C768" t="str">
            <v>Marked Mid PS Fall Fing</v>
          </cell>
          <cell r="D768" t="str">
            <v>M-MidPSFF</v>
          </cell>
          <cell r="E768">
            <v>22</v>
          </cell>
          <cell r="F768">
            <v>32</v>
          </cell>
          <cell r="G768">
            <v>30</v>
          </cell>
          <cell r="H768" t="str">
            <v>TRS; includes 10A, 10E, 11A</v>
          </cell>
          <cell r="I768">
            <v>1991</v>
          </cell>
          <cell r="J768" t="str">
            <v>M</v>
          </cell>
          <cell r="L768">
            <v>4</v>
          </cell>
          <cell r="M768">
            <v>740.53696015343507</v>
          </cell>
        </row>
        <row r="769">
          <cell r="A769" t="str">
            <v>1991-22-5-</v>
          </cell>
          <cell r="B769" t="str">
            <v>MPS</v>
          </cell>
          <cell r="C769" t="str">
            <v>Marked Mid PS Fall Fing</v>
          </cell>
          <cell r="D769" t="str">
            <v>M-MidPSFF</v>
          </cell>
          <cell r="E769">
            <v>22</v>
          </cell>
          <cell r="F769">
            <v>32</v>
          </cell>
          <cell r="G769">
            <v>30</v>
          </cell>
          <cell r="H769" t="str">
            <v>TRS; includes 10A, 10E, 11A</v>
          </cell>
          <cell r="I769">
            <v>1991</v>
          </cell>
          <cell r="J769" t="str">
            <v>M</v>
          </cell>
          <cell r="L769">
            <v>5</v>
          </cell>
          <cell r="M769">
            <v>49.211412376486273</v>
          </cell>
        </row>
        <row r="770">
          <cell r="A770" t="str">
            <v>1991-23-3-</v>
          </cell>
          <cell r="B770" t="str">
            <v>MPS</v>
          </cell>
          <cell r="C770" t="str">
            <v>UnMarked UW Accelerated</v>
          </cell>
          <cell r="D770" t="str">
            <v>U-UWAc FF</v>
          </cell>
          <cell r="E770">
            <v>23</v>
          </cell>
          <cell r="F770">
            <v>34</v>
          </cell>
          <cell r="G770">
            <v>33</v>
          </cell>
          <cell r="H770" t="str">
            <v>ETRS</v>
          </cell>
          <cell r="I770">
            <v>1991</v>
          </cell>
          <cell r="J770" t="str">
            <v>UM</v>
          </cell>
          <cell r="L770">
            <v>3</v>
          </cell>
          <cell r="M770">
            <v>366.065414600054</v>
          </cell>
        </row>
        <row r="771">
          <cell r="A771" t="str">
            <v>1991-23-4-</v>
          </cell>
          <cell r="B771" t="str">
            <v>MPS</v>
          </cell>
          <cell r="C771" t="str">
            <v>UnMarked UW Accelerated</v>
          </cell>
          <cell r="D771" t="str">
            <v>U-UWAc FF</v>
          </cell>
          <cell r="E771">
            <v>23</v>
          </cell>
          <cell r="F771">
            <v>34</v>
          </cell>
          <cell r="G771">
            <v>33</v>
          </cell>
          <cell r="H771" t="str">
            <v>ETRS</v>
          </cell>
          <cell r="I771">
            <v>1991</v>
          </cell>
          <cell r="J771" t="str">
            <v>UM</v>
          </cell>
          <cell r="L771">
            <v>4</v>
          </cell>
          <cell r="M771">
            <v>174.59012820445051</v>
          </cell>
        </row>
        <row r="772">
          <cell r="A772" t="str">
            <v>1991-23-5-</v>
          </cell>
          <cell r="B772" t="str">
            <v>MPS</v>
          </cell>
          <cell r="C772" t="str">
            <v>UnMarked UW Accelerated</v>
          </cell>
          <cell r="D772" t="str">
            <v>U-UWAc FF</v>
          </cell>
          <cell r="E772">
            <v>23</v>
          </cell>
          <cell r="F772">
            <v>34</v>
          </cell>
          <cell r="G772">
            <v>33</v>
          </cell>
          <cell r="H772" t="str">
            <v>ETRS</v>
          </cell>
          <cell r="I772">
            <v>1991</v>
          </cell>
          <cell r="J772" t="str">
            <v>UM</v>
          </cell>
          <cell r="L772">
            <v>5</v>
          </cell>
          <cell r="M772">
            <v>6.4891656188215361</v>
          </cell>
        </row>
        <row r="773">
          <cell r="A773" t="str">
            <v>1991-24-3-</v>
          </cell>
          <cell r="B773" t="str">
            <v>MPS</v>
          </cell>
          <cell r="C773" t="str">
            <v>Marked UW Accelerated</v>
          </cell>
          <cell r="D773" t="str">
            <v>M-UWAc FF</v>
          </cell>
          <cell r="E773">
            <v>24</v>
          </cell>
          <cell r="F773">
            <v>35</v>
          </cell>
          <cell r="G773">
            <v>33</v>
          </cell>
          <cell r="H773" t="str">
            <v>ETRS</v>
          </cell>
          <cell r="I773">
            <v>1991</v>
          </cell>
          <cell r="J773" t="str">
            <v>M</v>
          </cell>
          <cell r="L773">
            <v>3</v>
          </cell>
          <cell r="M773">
            <v>1.13982744844795</v>
          </cell>
        </row>
        <row r="774">
          <cell r="A774" t="str">
            <v>1991-24-4-</v>
          </cell>
          <cell r="B774" t="str">
            <v>MPS</v>
          </cell>
          <cell r="C774" t="str">
            <v>Marked UW Accelerated</v>
          </cell>
          <cell r="D774" t="str">
            <v>M-UWAc FF</v>
          </cell>
          <cell r="E774">
            <v>24</v>
          </cell>
          <cell r="F774">
            <v>35</v>
          </cell>
          <cell r="G774">
            <v>33</v>
          </cell>
          <cell r="H774" t="str">
            <v>ETRS</v>
          </cell>
          <cell r="I774">
            <v>1991</v>
          </cell>
          <cell r="J774" t="str">
            <v>M</v>
          </cell>
          <cell r="L774">
            <v>4</v>
          </cell>
          <cell r="M774">
            <v>1.3507884582464611</v>
          </cell>
        </row>
        <row r="775">
          <cell r="A775" t="str">
            <v>1991-24-5-</v>
          </cell>
          <cell r="B775" t="str">
            <v>MPS</v>
          </cell>
          <cell r="C775" t="str">
            <v>Marked UW Accelerated</v>
          </cell>
          <cell r="D775" t="str">
            <v>M-UWAc FF</v>
          </cell>
          <cell r="E775">
            <v>24</v>
          </cell>
          <cell r="F775">
            <v>35</v>
          </cell>
          <cell r="G775">
            <v>33</v>
          </cell>
          <cell r="H775" t="str">
            <v>ETRS</v>
          </cell>
          <cell r="I775">
            <v>1991</v>
          </cell>
          <cell r="J775" t="str">
            <v>M</v>
          </cell>
          <cell r="L775">
            <v>5</v>
          </cell>
          <cell r="M775">
            <v>5.8012040698804473E-2</v>
          </cell>
        </row>
        <row r="776">
          <cell r="A776" t="str">
            <v>1991-25-3-</v>
          </cell>
          <cell r="B776" t="str">
            <v>SPS</v>
          </cell>
          <cell r="C776" t="str">
            <v>UnMarked South Puget Sound Fall Fing</v>
          </cell>
          <cell r="D776" t="str">
            <v>U-SPSd FF</v>
          </cell>
          <cell r="E776">
            <v>25</v>
          </cell>
          <cell r="F776">
            <v>37</v>
          </cell>
          <cell r="G776">
            <v>36</v>
          </cell>
          <cell r="H776" t="str">
            <v>TRS; includes 13A, 13C, and 13D-K</v>
          </cell>
          <cell r="I776">
            <v>1991</v>
          </cell>
          <cell r="J776" t="str">
            <v>UM</v>
          </cell>
          <cell r="L776">
            <v>3</v>
          </cell>
          <cell r="M776">
            <v>10384.15389696849</v>
          </cell>
        </row>
        <row r="777">
          <cell r="A777" t="str">
            <v>1991-25-4-</v>
          </cell>
          <cell r="B777" t="str">
            <v>SPS</v>
          </cell>
          <cell r="C777" t="str">
            <v>UnMarked South Puget Sound Fall Fing</v>
          </cell>
          <cell r="D777" t="str">
            <v>U-SPSd FF</v>
          </cell>
          <cell r="E777">
            <v>25</v>
          </cell>
          <cell r="F777">
            <v>37</v>
          </cell>
          <cell r="G777">
            <v>36</v>
          </cell>
          <cell r="H777" t="str">
            <v>TRS; includes 13A, 13C, and 13D-K</v>
          </cell>
          <cell r="I777">
            <v>1991</v>
          </cell>
          <cell r="J777" t="str">
            <v>UM</v>
          </cell>
          <cell r="L777">
            <v>4</v>
          </cell>
          <cell r="M777">
            <v>5023.3079333578899</v>
          </cell>
        </row>
        <row r="778">
          <cell r="A778" t="str">
            <v>1991-25-5-</v>
          </cell>
          <cell r="B778" t="str">
            <v>SPS</v>
          </cell>
          <cell r="C778" t="str">
            <v>UnMarked South Puget Sound Fall Fing</v>
          </cell>
          <cell r="D778" t="str">
            <v>U-SPSd FF</v>
          </cell>
          <cell r="E778">
            <v>25</v>
          </cell>
          <cell r="F778">
            <v>37</v>
          </cell>
          <cell r="G778">
            <v>36</v>
          </cell>
          <cell r="H778" t="str">
            <v>TRS; includes 13A, 13C, and 13D-K</v>
          </cell>
          <cell r="I778">
            <v>1991</v>
          </cell>
          <cell r="J778" t="str">
            <v>UM</v>
          </cell>
          <cell r="L778">
            <v>5</v>
          </cell>
          <cell r="M778">
            <v>5452.1700538722725</v>
          </cell>
        </row>
        <row r="779">
          <cell r="A779" t="str">
            <v>1991-26-3-</v>
          </cell>
          <cell r="B779" t="str">
            <v>SPS</v>
          </cell>
          <cell r="C779" t="str">
            <v>Marked South Puget Sound Fall Fing</v>
          </cell>
          <cell r="D779" t="str">
            <v>M-SPSd FF</v>
          </cell>
          <cell r="E779">
            <v>26</v>
          </cell>
          <cell r="F779">
            <v>38</v>
          </cell>
          <cell r="G779">
            <v>36</v>
          </cell>
          <cell r="H779" t="str">
            <v>TRS; includes 13A, 13C, and 13D-K</v>
          </cell>
          <cell r="I779">
            <v>1991</v>
          </cell>
          <cell r="J779" t="str">
            <v>M</v>
          </cell>
          <cell r="L779">
            <v>3</v>
          </cell>
          <cell r="M779">
            <v>321.15939887531391</v>
          </cell>
        </row>
        <row r="780">
          <cell r="A780" t="str">
            <v>1991-26-4-</v>
          </cell>
          <cell r="B780" t="str">
            <v>SPS</v>
          </cell>
          <cell r="C780" t="str">
            <v>Marked South Puget Sound Fall Fing</v>
          </cell>
          <cell r="D780" t="str">
            <v>M-SPSd FF</v>
          </cell>
          <cell r="E780">
            <v>26</v>
          </cell>
          <cell r="F780">
            <v>38</v>
          </cell>
          <cell r="G780">
            <v>36</v>
          </cell>
          <cell r="H780" t="str">
            <v>TRS; includes 13A, 13C, and 13D-K</v>
          </cell>
          <cell r="I780">
            <v>1991</v>
          </cell>
          <cell r="J780" t="str">
            <v>M</v>
          </cell>
          <cell r="L780">
            <v>4</v>
          </cell>
          <cell r="M780">
            <v>155.36003917601741</v>
          </cell>
        </row>
        <row r="781">
          <cell r="A781" t="str">
            <v>1991-26-5-</v>
          </cell>
          <cell r="B781" t="str">
            <v>SPS</v>
          </cell>
          <cell r="C781" t="str">
            <v>Marked South Puget Sound Fall Fing</v>
          </cell>
          <cell r="D781" t="str">
            <v>M-SPSd FF</v>
          </cell>
          <cell r="E781">
            <v>26</v>
          </cell>
          <cell r="F781">
            <v>38</v>
          </cell>
          <cell r="G781">
            <v>36</v>
          </cell>
          <cell r="H781" t="str">
            <v>TRS; includes 13A, 13C, and 13D-K</v>
          </cell>
          <cell r="I781">
            <v>1991</v>
          </cell>
          <cell r="J781" t="str">
            <v>M</v>
          </cell>
          <cell r="L781">
            <v>5</v>
          </cell>
          <cell r="M781">
            <v>168.62381609914249</v>
          </cell>
        </row>
        <row r="782">
          <cell r="A782" t="str">
            <v>1991-27-3-</v>
          </cell>
          <cell r="B782" t="str">
            <v>SPS</v>
          </cell>
          <cell r="C782" t="str">
            <v>UnMarked South Puget Sound Fall Year</v>
          </cell>
          <cell r="D782" t="str">
            <v>U-SPS Fyr</v>
          </cell>
          <cell r="E782">
            <v>27</v>
          </cell>
          <cell r="F782">
            <v>40</v>
          </cell>
          <cell r="G782">
            <v>39</v>
          </cell>
          <cell r="H782" t="str">
            <v>TRS</v>
          </cell>
          <cell r="I782">
            <v>1991</v>
          </cell>
          <cell r="J782" t="str">
            <v>UM</v>
          </cell>
          <cell r="L782">
            <v>3</v>
          </cell>
          <cell r="M782">
            <v>1676.4670075156139</v>
          </cell>
        </row>
        <row r="783">
          <cell r="A783" t="str">
            <v>1991-27-4-</v>
          </cell>
          <cell r="B783" t="str">
            <v>SPS</v>
          </cell>
          <cell r="C783" t="str">
            <v>UnMarked South Puget Sound Fall Year</v>
          </cell>
          <cell r="D783" t="str">
            <v>U-SPS Fyr</v>
          </cell>
          <cell r="E783">
            <v>27</v>
          </cell>
          <cell r="F783">
            <v>40</v>
          </cell>
          <cell r="G783">
            <v>39</v>
          </cell>
          <cell r="H783" t="str">
            <v>TRS</v>
          </cell>
          <cell r="I783">
            <v>1991</v>
          </cell>
          <cell r="J783" t="str">
            <v>UM</v>
          </cell>
          <cell r="L783">
            <v>4</v>
          </cell>
          <cell r="M783">
            <v>1460.7515028748719</v>
          </cell>
        </row>
        <row r="784">
          <cell r="A784" t="str">
            <v>1991-27-5-</v>
          </cell>
          <cell r="B784" t="str">
            <v>SPS</v>
          </cell>
          <cell r="C784" t="str">
            <v>UnMarked South Puget Sound Fall Year</v>
          </cell>
          <cell r="D784" t="str">
            <v>U-SPS Fyr</v>
          </cell>
          <cell r="E784">
            <v>27</v>
          </cell>
          <cell r="F784">
            <v>40</v>
          </cell>
          <cell r="G784">
            <v>39</v>
          </cell>
          <cell r="H784" t="str">
            <v>TRS</v>
          </cell>
          <cell r="I784">
            <v>1991</v>
          </cell>
          <cell r="J784" t="str">
            <v>UM</v>
          </cell>
          <cell r="L784">
            <v>5</v>
          </cell>
          <cell r="M784">
            <v>645.29504409327706</v>
          </cell>
        </row>
        <row r="785">
          <cell r="A785" t="str">
            <v>1991-28-3-</v>
          </cell>
          <cell r="B785" t="str">
            <v>SPS</v>
          </cell>
          <cell r="C785" t="str">
            <v>Marked South Puget Sound Fall Year</v>
          </cell>
          <cell r="D785" t="str">
            <v>M-SPS Fyr</v>
          </cell>
          <cell r="E785">
            <v>28</v>
          </cell>
          <cell r="F785">
            <v>41</v>
          </cell>
          <cell r="G785">
            <v>39</v>
          </cell>
          <cell r="H785" t="str">
            <v>TRS</v>
          </cell>
          <cell r="I785">
            <v>1991</v>
          </cell>
          <cell r="J785" t="str">
            <v>M</v>
          </cell>
          <cell r="L785">
            <v>3</v>
          </cell>
          <cell r="M785">
            <v>228.39932616390681</v>
          </cell>
        </row>
        <row r="786">
          <cell r="A786" t="str">
            <v>1991-28-4-</v>
          </cell>
          <cell r="B786" t="str">
            <v>SPS</v>
          </cell>
          <cell r="C786" t="str">
            <v>Marked South Puget Sound Fall Year</v>
          </cell>
          <cell r="D786" t="str">
            <v>M-SPS Fyr</v>
          </cell>
          <cell r="E786">
            <v>28</v>
          </cell>
          <cell r="F786">
            <v>41</v>
          </cell>
          <cell r="G786">
            <v>39</v>
          </cell>
          <cell r="H786" t="str">
            <v>TRS</v>
          </cell>
          <cell r="I786">
            <v>1991</v>
          </cell>
          <cell r="J786" t="str">
            <v>M</v>
          </cell>
          <cell r="L786">
            <v>4</v>
          </cell>
          <cell r="M786">
            <v>419.71554222803712</v>
          </cell>
        </row>
        <row r="787">
          <cell r="A787" t="str">
            <v>1991-28-5-</v>
          </cell>
          <cell r="B787" t="str">
            <v>SPS</v>
          </cell>
          <cell r="C787" t="str">
            <v>Marked South Puget Sound Fall Year</v>
          </cell>
          <cell r="D787" t="str">
            <v>M-SPS Fyr</v>
          </cell>
          <cell r="E787">
            <v>28</v>
          </cell>
          <cell r="F787">
            <v>41</v>
          </cell>
          <cell r="G787">
            <v>39</v>
          </cell>
          <cell r="H787" t="str">
            <v>TRS</v>
          </cell>
          <cell r="I787">
            <v>1991</v>
          </cell>
          <cell r="J787" t="str">
            <v>M</v>
          </cell>
          <cell r="L787">
            <v>5</v>
          </cell>
          <cell r="M787">
            <v>94.994351631413764</v>
          </cell>
        </row>
        <row r="788">
          <cell r="A788" t="str">
            <v>1991-29-3-</v>
          </cell>
          <cell r="B788" t="str">
            <v>MPS</v>
          </cell>
          <cell r="C788" t="str">
            <v>UnMarked White River Spring Fing</v>
          </cell>
          <cell r="D788" t="str">
            <v>U-WhiteSp</v>
          </cell>
          <cell r="E788">
            <v>29</v>
          </cell>
          <cell r="F788">
            <v>43</v>
          </cell>
          <cell r="G788">
            <v>42</v>
          </cell>
          <cell r="H788" t="str">
            <v>ETRS; includes FW net (FW spt assumed 0)</v>
          </cell>
          <cell r="I788">
            <v>1991</v>
          </cell>
          <cell r="J788" t="str">
            <v>UM</v>
          </cell>
          <cell r="L788">
            <v>3</v>
          </cell>
          <cell r="M788">
            <v>80</v>
          </cell>
        </row>
        <row r="789">
          <cell r="A789" t="str">
            <v>1991-29-4-</v>
          </cell>
          <cell r="B789" t="str">
            <v>MPS</v>
          </cell>
          <cell r="C789" t="str">
            <v>UnMarked White River Spring Fing</v>
          </cell>
          <cell r="D789" t="str">
            <v>U-WhiteSp</v>
          </cell>
          <cell r="E789">
            <v>29</v>
          </cell>
          <cell r="F789">
            <v>43</v>
          </cell>
          <cell r="G789">
            <v>42</v>
          </cell>
          <cell r="H789" t="str">
            <v>ETRS; includes FW net (FW spt assumed 0)</v>
          </cell>
          <cell r="I789">
            <v>1991</v>
          </cell>
          <cell r="J789" t="str">
            <v>UM</v>
          </cell>
          <cell r="L789">
            <v>4</v>
          </cell>
          <cell r="M789">
            <v>116</v>
          </cell>
        </row>
        <row r="790">
          <cell r="A790" t="str">
            <v>1991-29-5-</v>
          </cell>
          <cell r="B790" t="str">
            <v>MPS</v>
          </cell>
          <cell r="C790" t="str">
            <v>UnMarked White River Spring Fing</v>
          </cell>
          <cell r="D790" t="str">
            <v>U-WhiteSp</v>
          </cell>
          <cell r="E790">
            <v>29</v>
          </cell>
          <cell r="F790">
            <v>43</v>
          </cell>
          <cell r="G790">
            <v>42</v>
          </cell>
          <cell r="H790" t="str">
            <v>ETRS; includes FW net (FW spt assumed 0)</v>
          </cell>
          <cell r="I790">
            <v>1991</v>
          </cell>
          <cell r="J790" t="str">
            <v>UM</v>
          </cell>
          <cell r="L790">
            <v>5</v>
          </cell>
          <cell r="M790">
            <v>30</v>
          </cell>
        </row>
        <row r="791">
          <cell r="A791" t="str">
            <v>1991-30-3-</v>
          </cell>
          <cell r="B791" t="str">
            <v>MPS</v>
          </cell>
          <cell r="C791" t="str">
            <v>Marked White River Spring Fing</v>
          </cell>
          <cell r="D791" t="str">
            <v>M-WhiteSp</v>
          </cell>
          <cell r="E791">
            <v>30</v>
          </cell>
          <cell r="F791">
            <v>44</v>
          </cell>
          <cell r="G791">
            <v>42</v>
          </cell>
          <cell r="H791" t="str">
            <v>ETRS; includes FW net (FW spt assumed 0)</v>
          </cell>
          <cell r="I791">
            <v>1991</v>
          </cell>
          <cell r="J791" t="str">
            <v>M</v>
          </cell>
          <cell r="L791">
            <v>3</v>
          </cell>
          <cell r="M791">
            <v>0</v>
          </cell>
        </row>
        <row r="792">
          <cell r="A792" t="str">
            <v>1991-30-4-</v>
          </cell>
          <cell r="B792" t="str">
            <v>MPS</v>
          </cell>
          <cell r="C792" t="str">
            <v>Marked White River Spring Fing</v>
          </cell>
          <cell r="D792" t="str">
            <v>M-WhiteSp</v>
          </cell>
          <cell r="E792">
            <v>30</v>
          </cell>
          <cell r="F792">
            <v>44</v>
          </cell>
          <cell r="G792">
            <v>42</v>
          </cell>
          <cell r="H792" t="str">
            <v>ETRS; includes FW net (FW spt assumed 0)</v>
          </cell>
          <cell r="I792">
            <v>1991</v>
          </cell>
          <cell r="J792" t="str">
            <v>M</v>
          </cell>
          <cell r="L792">
            <v>4</v>
          </cell>
          <cell r="M792">
            <v>0</v>
          </cell>
        </row>
        <row r="793">
          <cell r="A793" t="str">
            <v>1991-30-5-</v>
          </cell>
          <cell r="B793" t="str">
            <v>MPS</v>
          </cell>
          <cell r="C793" t="str">
            <v>Marked White River Spring Fing</v>
          </cell>
          <cell r="D793" t="str">
            <v>M-WhiteSp</v>
          </cell>
          <cell r="E793">
            <v>30</v>
          </cell>
          <cell r="F793">
            <v>44</v>
          </cell>
          <cell r="G793">
            <v>42</v>
          </cell>
          <cell r="H793" t="str">
            <v>ETRS; includes FW net (FW spt assumed 0)</v>
          </cell>
          <cell r="I793">
            <v>1991</v>
          </cell>
          <cell r="J793" t="str">
            <v>M</v>
          </cell>
          <cell r="L793">
            <v>5</v>
          </cell>
          <cell r="M793">
            <v>0</v>
          </cell>
        </row>
        <row r="794">
          <cell r="A794" t="str">
            <v>1991-31-3-</v>
          </cell>
          <cell r="B794" t="str">
            <v>HC</v>
          </cell>
          <cell r="C794" t="str">
            <v>UnMarked Hood Canal Fall Fing</v>
          </cell>
          <cell r="D794" t="str">
            <v>U-HdCl FF</v>
          </cell>
          <cell r="E794">
            <v>31</v>
          </cell>
          <cell r="F794">
            <v>46</v>
          </cell>
          <cell r="G794">
            <v>45</v>
          </cell>
          <cell r="H794" t="str">
            <v>TRS; incl FW net, FW sport, 12H, HC net</v>
          </cell>
          <cell r="I794">
            <v>1991</v>
          </cell>
          <cell r="J794" t="str">
            <v>UM</v>
          </cell>
          <cell r="L794">
            <v>3</v>
          </cell>
          <cell r="M794">
            <v>1710.1826221300039</v>
          </cell>
        </row>
        <row r="795">
          <cell r="A795" t="str">
            <v>1991-31-4-</v>
          </cell>
          <cell r="B795" t="str">
            <v>HC</v>
          </cell>
          <cell r="C795" t="str">
            <v>UnMarked Hood Canal Fall Fing</v>
          </cell>
          <cell r="D795" t="str">
            <v>U-HdCl FF</v>
          </cell>
          <cell r="E795">
            <v>31</v>
          </cell>
          <cell r="F795">
            <v>46</v>
          </cell>
          <cell r="G795">
            <v>45</v>
          </cell>
          <cell r="H795" t="str">
            <v>TRS; incl FW net, FW sport, 12H, HC net</v>
          </cell>
          <cell r="I795">
            <v>1991</v>
          </cell>
          <cell r="J795" t="str">
            <v>UM</v>
          </cell>
          <cell r="L795">
            <v>4</v>
          </cell>
          <cell r="M795">
            <v>14944.67297305003</v>
          </cell>
        </row>
        <row r="796">
          <cell r="A796" t="str">
            <v>1991-31-5-</v>
          </cell>
          <cell r="B796" t="str">
            <v>HC</v>
          </cell>
          <cell r="C796" t="str">
            <v>UnMarked Hood Canal Fall Fing</v>
          </cell>
          <cell r="D796" t="str">
            <v>U-HdCl FF</v>
          </cell>
          <cell r="E796">
            <v>31</v>
          </cell>
          <cell r="F796">
            <v>46</v>
          </cell>
          <cell r="G796">
            <v>45</v>
          </cell>
          <cell r="H796" t="str">
            <v>TRS; incl FW net, FW sport, 12H, HC net</v>
          </cell>
          <cell r="I796">
            <v>1991</v>
          </cell>
          <cell r="J796" t="str">
            <v>UM</v>
          </cell>
          <cell r="L796">
            <v>5</v>
          </cell>
          <cell r="M796">
            <v>1697.1121467905839</v>
          </cell>
        </row>
        <row r="797">
          <cell r="A797" t="str">
            <v>1991-32-3-</v>
          </cell>
          <cell r="B797" t="str">
            <v>HC</v>
          </cell>
          <cell r="C797" t="str">
            <v>Marked Hood Canal Fall Fing</v>
          </cell>
          <cell r="D797" t="str">
            <v>M-HdCl FF</v>
          </cell>
          <cell r="E797">
            <v>32</v>
          </cell>
          <cell r="F797">
            <v>47</v>
          </cell>
          <cell r="G797">
            <v>45</v>
          </cell>
          <cell r="H797" t="str">
            <v>TRS; incl FW net, FW sport, 12H, HC net</v>
          </cell>
          <cell r="I797">
            <v>1991</v>
          </cell>
          <cell r="J797" t="str">
            <v>M</v>
          </cell>
          <cell r="L797">
            <v>3</v>
          </cell>
          <cell r="M797">
            <v>13.907536756656009</v>
          </cell>
        </row>
        <row r="798">
          <cell r="A798" t="str">
            <v>1991-32-4-</v>
          </cell>
          <cell r="B798" t="str">
            <v>HC</v>
          </cell>
          <cell r="C798" t="str">
            <v>Marked Hood Canal Fall Fing</v>
          </cell>
          <cell r="D798" t="str">
            <v>M-HdCl FF</v>
          </cell>
          <cell r="E798">
            <v>32</v>
          </cell>
          <cell r="F798">
            <v>47</v>
          </cell>
          <cell r="G798">
            <v>45</v>
          </cell>
          <cell r="H798" t="str">
            <v>TRS; incl FW net, FW sport, 12H, HC net</v>
          </cell>
          <cell r="I798">
            <v>1991</v>
          </cell>
          <cell r="J798" t="str">
            <v>M</v>
          </cell>
          <cell r="L798">
            <v>4</v>
          </cell>
          <cell r="M798">
            <v>561.19103638941783</v>
          </cell>
        </row>
        <row r="799">
          <cell r="A799" t="str">
            <v>1991-32-5-</v>
          </cell>
          <cell r="B799" t="str">
            <v>HC</v>
          </cell>
          <cell r="C799" t="str">
            <v>Marked Hood Canal Fall Fing</v>
          </cell>
          <cell r="D799" t="str">
            <v>M-HdCl FF</v>
          </cell>
          <cell r="E799">
            <v>32</v>
          </cell>
          <cell r="F799">
            <v>47</v>
          </cell>
          <cell r="G799">
            <v>45</v>
          </cell>
          <cell r="H799" t="str">
            <v>TRS; incl FW net, FW sport, 12H, HC net</v>
          </cell>
          <cell r="I799">
            <v>1991</v>
          </cell>
          <cell r="J799" t="str">
            <v>M</v>
          </cell>
          <cell r="L799">
            <v>5</v>
          </cell>
          <cell r="M799">
            <v>72.699302950804565</v>
          </cell>
        </row>
        <row r="800">
          <cell r="A800" t="str">
            <v>1991-33-3-</v>
          </cell>
          <cell r="B800" t="str">
            <v>HC</v>
          </cell>
          <cell r="C800" t="str">
            <v>UnMarked Hood Canal Fall Year</v>
          </cell>
          <cell r="D800" t="str">
            <v>U-HdCl FY</v>
          </cell>
          <cell r="E800">
            <v>33</v>
          </cell>
          <cell r="F800">
            <v>49</v>
          </cell>
          <cell r="G800">
            <v>48</v>
          </cell>
          <cell r="H800" t="str">
            <v>TRS; incl FW net, FW sport, 12H, HC net</v>
          </cell>
          <cell r="I800">
            <v>1991</v>
          </cell>
          <cell r="J800" t="str">
            <v>UM</v>
          </cell>
          <cell r="L800">
            <v>3</v>
          </cell>
          <cell r="M800">
            <v>0</v>
          </cell>
        </row>
        <row r="801">
          <cell r="A801" t="str">
            <v>1991-33-4-</v>
          </cell>
          <cell r="B801" t="str">
            <v>HC</v>
          </cell>
          <cell r="C801" t="str">
            <v>UnMarked Hood Canal Fall Year</v>
          </cell>
          <cell r="D801" t="str">
            <v>U-HdCl FY</v>
          </cell>
          <cell r="E801">
            <v>33</v>
          </cell>
          <cell r="F801">
            <v>49</v>
          </cell>
          <cell r="G801">
            <v>48</v>
          </cell>
          <cell r="H801" t="str">
            <v>TRS; incl FW net, FW sport, 12H, HC net</v>
          </cell>
          <cell r="I801">
            <v>1991</v>
          </cell>
          <cell r="J801" t="str">
            <v>UM</v>
          </cell>
          <cell r="L801">
            <v>4</v>
          </cell>
          <cell r="M801">
            <v>29.466802020186311</v>
          </cell>
        </row>
        <row r="802">
          <cell r="A802" t="str">
            <v>1991-33-5-</v>
          </cell>
          <cell r="B802" t="str">
            <v>HC</v>
          </cell>
          <cell r="C802" t="str">
            <v>UnMarked Hood Canal Fall Year</v>
          </cell>
          <cell r="D802" t="str">
            <v>U-HdCl FY</v>
          </cell>
          <cell r="E802">
            <v>33</v>
          </cell>
          <cell r="F802">
            <v>49</v>
          </cell>
          <cell r="G802">
            <v>48</v>
          </cell>
          <cell r="H802" t="str">
            <v>TRS; incl FW net, FW sport, 12H, HC net</v>
          </cell>
          <cell r="I802">
            <v>1991</v>
          </cell>
          <cell r="J802" t="str">
            <v>UM</v>
          </cell>
          <cell r="L802">
            <v>5</v>
          </cell>
          <cell r="M802">
            <v>0.1150832337655678</v>
          </cell>
        </row>
        <row r="803">
          <cell r="A803" t="str">
            <v>1991-34-3-</v>
          </cell>
          <cell r="B803" t="str">
            <v>HC</v>
          </cell>
          <cell r="C803" t="str">
            <v>Marked Hood Canal Fall Year</v>
          </cell>
          <cell r="D803" t="str">
            <v>M-HdCl FY</v>
          </cell>
          <cell r="E803">
            <v>34</v>
          </cell>
          <cell r="F803">
            <v>50</v>
          </cell>
          <cell r="G803">
            <v>48</v>
          </cell>
          <cell r="H803" t="str">
            <v>TRS; incl FW net, FW sport, 12H, HC net</v>
          </cell>
          <cell r="I803">
            <v>1991</v>
          </cell>
          <cell r="J803" t="str">
            <v>M</v>
          </cell>
          <cell r="L803">
            <v>3</v>
          </cell>
          <cell r="M803">
            <v>0</v>
          </cell>
        </row>
        <row r="804">
          <cell r="A804" t="str">
            <v>1991-34-4-</v>
          </cell>
          <cell r="B804" t="str">
            <v>HC</v>
          </cell>
          <cell r="C804" t="str">
            <v>Marked Hood Canal Fall Year</v>
          </cell>
          <cell r="D804" t="str">
            <v>M-HdCl FY</v>
          </cell>
          <cell r="E804">
            <v>34</v>
          </cell>
          <cell r="F804">
            <v>50</v>
          </cell>
          <cell r="G804">
            <v>48</v>
          </cell>
          <cell r="H804" t="str">
            <v>TRS; incl FW net, FW sport, 12H, HC net</v>
          </cell>
          <cell r="I804">
            <v>1991</v>
          </cell>
          <cell r="J804" t="str">
            <v>M</v>
          </cell>
          <cell r="L804">
            <v>4</v>
          </cell>
          <cell r="M804">
            <v>22.459713936639609</v>
          </cell>
        </row>
        <row r="805">
          <cell r="A805" t="str">
            <v>1991-34-5-</v>
          </cell>
          <cell r="B805" t="str">
            <v>HC</v>
          </cell>
          <cell r="C805" t="str">
            <v>Marked Hood Canal Fall Year</v>
          </cell>
          <cell r="D805" t="str">
            <v>M-HdCl FY</v>
          </cell>
          <cell r="E805">
            <v>34</v>
          </cell>
          <cell r="F805">
            <v>50</v>
          </cell>
          <cell r="G805">
            <v>48</v>
          </cell>
          <cell r="H805" t="str">
            <v>TRS; incl FW net, FW sport, 12H, HC net</v>
          </cell>
          <cell r="I805">
            <v>1991</v>
          </cell>
          <cell r="J805" t="str">
            <v>M</v>
          </cell>
          <cell r="L805">
            <v>5</v>
          </cell>
          <cell r="M805">
            <v>10.192782741913019</v>
          </cell>
        </row>
        <row r="806">
          <cell r="A806" t="str">
            <v>1991-35-3-</v>
          </cell>
          <cell r="B806" t="str">
            <v>JDF</v>
          </cell>
          <cell r="C806" t="str">
            <v>UnMarked JDF Tribs. Fall</v>
          </cell>
          <cell r="D806" t="str">
            <v>U-SJDF FF</v>
          </cell>
          <cell r="E806">
            <v>35</v>
          </cell>
          <cell r="F806">
            <v>52</v>
          </cell>
          <cell r="G806">
            <v>51</v>
          </cell>
          <cell r="H806" t="str">
            <v>ETRS; includes 6D</v>
          </cell>
          <cell r="I806">
            <v>1991</v>
          </cell>
          <cell r="J806" t="str">
            <v>UM</v>
          </cell>
          <cell r="L806">
            <v>3</v>
          </cell>
          <cell r="M806">
            <v>447</v>
          </cell>
        </row>
        <row r="807">
          <cell r="A807" t="str">
            <v>1991-35-4-</v>
          </cell>
          <cell r="B807" t="str">
            <v>JDF</v>
          </cell>
          <cell r="C807" t="str">
            <v>UnMarked JDF Tribs. Fall</v>
          </cell>
          <cell r="D807" t="str">
            <v>U-SJDF FF</v>
          </cell>
          <cell r="E807">
            <v>35</v>
          </cell>
          <cell r="F807">
            <v>52</v>
          </cell>
          <cell r="G807">
            <v>51</v>
          </cell>
          <cell r="H807" t="str">
            <v>ETRS; includes 6D</v>
          </cell>
          <cell r="I807">
            <v>1991</v>
          </cell>
          <cell r="J807" t="str">
            <v>UM</v>
          </cell>
          <cell r="L807">
            <v>4</v>
          </cell>
          <cell r="M807">
            <v>2395</v>
          </cell>
        </row>
        <row r="808">
          <cell r="A808" t="str">
            <v>1991-35-5-</v>
          </cell>
          <cell r="B808" t="str">
            <v>JDF</v>
          </cell>
          <cell r="C808" t="str">
            <v>UnMarked JDF Tribs. Fall</v>
          </cell>
          <cell r="D808" t="str">
            <v>U-SJDF FF</v>
          </cell>
          <cell r="E808">
            <v>35</v>
          </cell>
          <cell r="F808">
            <v>52</v>
          </cell>
          <cell r="G808">
            <v>51</v>
          </cell>
          <cell r="H808" t="str">
            <v>ETRS; includes 6D</v>
          </cell>
          <cell r="I808">
            <v>1991</v>
          </cell>
          <cell r="J808" t="str">
            <v>UM</v>
          </cell>
          <cell r="L808">
            <v>5</v>
          </cell>
          <cell r="M808">
            <v>1116</v>
          </cell>
        </row>
        <row r="809">
          <cell r="A809" t="str">
            <v>1991-36-3-</v>
          </cell>
          <cell r="B809" t="str">
            <v>JDF</v>
          </cell>
          <cell r="C809" t="str">
            <v>Marked JDF Tribs. Fall</v>
          </cell>
          <cell r="D809" t="str">
            <v>M-SJDF FF</v>
          </cell>
          <cell r="E809">
            <v>36</v>
          </cell>
          <cell r="F809">
            <v>53</v>
          </cell>
          <cell r="G809">
            <v>51</v>
          </cell>
          <cell r="H809" t="str">
            <v>ETRS; includes 6D</v>
          </cell>
          <cell r="I809">
            <v>1991</v>
          </cell>
          <cell r="J809" t="str">
            <v>M</v>
          </cell>
          <cell r="L809">
            <v>3</v>
          </cell>
          <cell r="M809">
            <v>0</v>
          </cell>
        </row>
        <row r="810">
          <cell r="A810" t="str">
            <v>1991-36-4-</v>
          </cell>
          <cell r="B810" t="str">
            <v>JDF</v>
          </cell>
          <cell r="C810" t="str">
            <v>Marked JDF Tribs. Fall</v>
          </cell>
          <cell r="D810" t="str">
            <v>M-SJDF FF</v>
          </cell>
          <cell r="E810">
            <v>36</v>
          </cell>
          <cell r="F810">
            <v>53</v>
          </cell>
          <cell r="G810">
            <v>51</v>
          </cell>
          <cell r="H810" t="str">
            <v>ETRS; includes 6D</v>
          </cell>
          <cell r="I810">
            <v>1991</v>
          </cell>
          <cell r="J810" t="str">
            <v>M</v>
          </cell>
          <cell r="L810">
            <v>4</v>
          </cell>
          <cell r="M810">
            <v>2</v>
          </cell>
        </row>
        <row r="811">
          <cell r="A811" t="str">
            <v>1991-36-5-</v>
          </cell>
          <cell r="B811" t="str">
            <v>JDF</v>
          </cell>
          <cell r="C811" t="str">
            <v>Marked JDF Tribs. Fall</v>
          </cell>
          <cell r="D811" t="str">
            <v>M-SJDF FF</v>
          </cell>
          <cell r="E811">
            <v>36</v>
          </cell>
          <cell r="F811">
            <v>53</v>
          </cell>
          <cell r="G811">
            <v>51</v>
          </cell>
          <cell r="H811" t="str">
            <v>ETRS; includes 6D</v>
          </cell>
          <cell r="I811">
            <v>1991</v>
          </cell>
          <cell r="J811" t="str">
            <v>M</v>
          </cell>
          <cell r="L811">
            <v>5</v>
          </cell>
          <cell r="M811">
            <v>0</v>
          </cell>
        </row>
        <row r="812">
          <cell r="A812" t="str">
            <v>1991-65-3-</v>
          </cell>
          <cell r="B812" t="str">
            <v>MPS</v>
          </cell>
          <cell r="C812" t="str">
            <v>UnMarked White Sp Year</v>
          </cell>
          <cell r="D812" t="str">
            <v>U-WhtSpYr</v>
          </cell>
          <cell r="E812">
            <v>65</v>
          </cell>
          <cell r="F812">
            <v>55</v>
          </cell>
          <cell r="G812">
            <v>54</v>
          </cell>
          <cell r="H812" t="str">
            <v>ETRS; includes FW net (FW spt assumed 0)</v>
          </cell>
          <cell r="I812">
            <v>1991</v>
          </cell>
          <cell r="J812" t="str">
            <v>UM</v>
          </cell>
          <cell r="L812">
            <v>3</v>
          </cell>
          <cell r="M812">
            <v>0</v>
          </cell>
        </row>
        <row r="813">
          <cell r="A813" t="str">
            <v>1991-65-4-</v>
          </cell>
          <cell r="B813" t="str">
            <v>MPS</v>
          </cell>
          <cell r="C813" t="str">
            <v>UnMarked White Sp Year</v>
          </cell>
          <cell r="D813" t="str">
            <v>U-WhtSpYr</v>
          </cell>
          <cell r="E813">
            <v>65</v>
          </cell>
          <cell r="F813">
            <v>55</v>
          </cell>
          <cell r="G813">
            <v>54</v>
          </cell>
          <cell r="H813" t="str">
            <v>ETRS; includes FW net (FW spt assumed 0)</v>
          </cell>
          <cell r="I813">
            <v>1991</v>
          </cell>
          <cell r="J813" t="str">
            <v>UM</v>
          </cell>
          <cell r="L813">
            <v>4</v>
          </cell>
          <cell r="M813">
            <v>0</v>
          </cell>
        </row>
        <row r="814">
          <cell r="A814" t="str">
            <v>1991-65-5-</v>
          </cell>
          <cell r="B814" t="str">
            <v>MPS</v>
          </cell>
          <cell r="C814" t="str">
            <v>UnMarked White Sp Year</v>
          </cell>
          <cell r="D814" t="str">
            <v>U-WhtSpYr</v>
          </cell>
          <cell r="E814">
            <v>65</v>
          </cell>
          <cell r="F814">
            <v>55</v>
          </cell>
          <cell r="G814">
            <v>54</v>
          </cell>
          <cell r="H814" t="str">
            <v>ETRS; includes FW net (FW spt assumed 0)</v>
          </cell>
          <cell r="I814">
            <v>1991</v>
          </cell>
          <cell r="J814" t="str">
            <v>UM</v>
          </cell>
          <cell r="L814">
            <v>5</v>
          </cell>
          <cell r="M814">
            <v>0</v>
          </cell>
        </row>
        <row r="815">
          <cell r="A815" t="str">
            <v>1991-66-3-</v>
          </cell>
          <cell r="B815" t="str">
            <v>MPS</v>
          </cell>
          <cell r="C815" t="str">
            <v>Marked White Sp Year</v>
          </cell>
          <cell r="D815" t="str">
            <v>M-WhtSpYr</v>
          </cell>
          <cell r="E815">
            <v>66</v>
          </cell>
          <cell r="F815">
            <v>56</v>
          </cell>
          <cell r="G815">
            <v>54</v>
          </cell>
          <cell r="H815" t="str">
            <v>ETRS; includes FW net (FW spt assumed 0)</v>
          </cell>
          <cell r="I815">
            <v>1991</v>
          </cell>
          <cell r="J815" t="str">
            <v>M</v>
          </cell>
          <cell r="L815">
            <v>3</v>
          </cell>
          <cell r="M815">
            <v>0</v>
          </cell>
        </row>
        <row r="816">
          <cell r="A816" t="str">
            <v>1991-66-4-</v>
          </cell>
          <cell r="B816" t="str">
            <v>MPS</v>
          </cell>
          <cell r="C816" t="str">
            <v>Marked White Sp Year</v>
          </cell>
          <cell r="D816" t="str">
            <v>M-WhtSpYr</v>
          </cell>
          <cell r="E816">
            <v>66</v>
          </cell>
          <cell r="F816">
            <v>56</v>
          </cell>
          <cell r="G816">
            <v>54</v>
          </cell>
          <cell r="H816" t="str">
            <v>ETRS; includes FW net (FW spt assumed 0)</v>
          </cell>
          <cell r="I816">
            <v>1991</v>
          </cell>
          <cell r="J816" t="str">
            <v>M</v>
          </cell>
          <cell r="L816">
            <v>4</v>
          </cell>
          <cell r="M816">
            <v>0</v>
          </cell>
        </row>
        <row r="817">
          <cell r="A817" t="str">
            <v>1991-66-5-</v>
          </cell>
          <cell r="B817" t="str">
            <v>MPS</v>
          </cell>
          <cell r="C817" t="str">
            <v>Marked White Sp Year</v>
          </cell>
          <cell r="D817" t="str">
            <v>M-WhtSpYr</v>
          </cell>
          <cell r="E817">
            <v>66</v>
          </cell>
          <cell r="F817">
            <v>56</v>
          </cell>
          <cell r="G817">
            <v>54</v>
          </cell>
          <cell r="H817" t="str">
            <v>ETRS; includes FW net (FW spt assumed 0)</v>
          </cell>
          <cell r="I817">
            <v>1991</v>
          </cell>
          <cell r="J817" t="str">
            <v>M</v>
          </cell>
          <cell r="L817">
            <v>5</v>
          </cell>
          <cell r="M817">
            <v>0</v>
          </cell>
        </row>
        <row r="818">
          <cell r="A818" t="str">
            <v>1991-75-3-</v>
          </cell>
          <cell r="B818" t="str">
            <v>JDF</v>
          </cell>
          <cell r="C818" t="str">
            <v>UnMarked Hoko River</v>
          </cell>
          <cell r="D818" t="str">
            <v>U-Hoko Rv</v>
          </cell>
          <cell r="E818">
            <v>75</v>
          </cell>
          <cell r="F818">
            <v>58</v>
          </cell>
          <cell r="G818">
            <v>57</v>
          </cell>
          <cell r="H818" t="str">
            <v>ETRS; esc only, no FW fishery</v>
          </cell>
          <cell r="I818">
            <v>1991</v>
          </cell>
          <cell r="J818" t="str">
            <v>UM</v>
          </cell>
          <cell r="L818">
            <v>3</v>
          </cell>
          <cell r="M818">
            <v>23.114999999999998</v>
          </cell>
        </row>
        <row r="819">
          <cell r="A819" t="str">
            <v>1991-75-4-</v>
          </cell>
          <cell r="B819" t="str">
            <v>JDF</v>
          </cell>
          <cell r="C819" t="str">
            <v>UnMarked Hoko River</v>
          </cell>
          <cell r="D819" t="str">
            <v>U-Hoko Rv</v>
          </cell>
          <cell r="E819">
            <v>75</v>
          </cell>
          <cell r="F819">
            <v>58</v>
          </cell>
          <cell r="G819">
            <v>57</v>
          </cell>
          <cell r="H819" t="str">
            <v>ETRS; esc only, no FW fishery</v>
          </cell>
          <cell r="I819">
            <v>1991</v>
          </cell>
          <cell r="J819" t="str">
            <v>UM</v>
          </cell>
          <cell r="L819">
            <v>4</v>
          </cell>
          <cell r="M819">
            <v>147.68251802072271</v>
          </cell>
        </row>
        <row r="820">
          <cell r="A820" t="str">
            <v>1991-75-5-</v>
          </cell>
          <cell r="B820" t="str">
            <v>JDF</v>
          </cell>
          <cell r="C820" t="str">
            <v>UnMarked Hoko River</v>
          </cell>
          <cell r="D820" t="str">
            <v>U-Hoko Rv</v>
          </cell>
          <cell r="E820">
            <v>75</v>
          </cell>
          <cell r="F820">
            <v>58</v>
          </cell>
          <cell r="G820">
            <v>57</v>
          </cell>
          <cell r="H820" t="str">
            <v>ETRS; esc only, no FW fishery</v>
          </cell>
          <cell r="I820">
            <v>1991</v>
          </cell>
          <cell r="J820" t="str">
            <v>UM</v>
          </cell>
          <cell r="L820">
            <v>5</v>
          </cell>
          <cell r="M820">
            <v>81.827135553972894</v>
          </cell>
        </row>
        <row r="821">
          <cell r="A821" t="str">
            <v>1991-76-3-</v>
          </cell>
          <cell r="B821" t="str">
            <v>JDF</v>
          </cell>
          <cell r="C821" t="str">
            <v>Marked Hoko River</v>
          </cell>
          <cell r="D821" t="str">
            <v>M-Hoko Rv</v>
          </cell>
          <cell r="E821">
            <v>76</v>
          </cell>
          <cell r="F821">
            <v>59</v>
          </cell>
          <cell r="G821">
            <v>57</v>
          </cell>
          <cell r="H821" t="str">
            <v>ETRS; esc only, no FW fishery</v>
          </cell>
          <cell r="I821">
            <v>1991</v>
          </cell>
          <cell r="J821" t="str">
            <v>M</v>
          </cell>
          <cell r="L821">
            <v>3</v>
          </cell>
          <cell r="M821">
            <v>0</v>
          </cell>
        </row>
        <row r="822">
          <cell r="A822" t="str">
            <v>1991-76-4-</v>
          </cell>
          <cell r="B822" t="str">
            <v>JDF</v>
          </cell>
          <cell r="C822" t="str">
            <v>Marked Hoko River</v>
          </cell>
          <cell r="D822" t="str">
            <v>M-Hoko Rv</v>
          </cell>
          <cell r="E822">
            <v>76</v>
          </cell>
          <cell r="F822">
            <v>59</v>
          </cell>
          <cell r="G822">
            <v>57</v>
          </cell>
          <cell r="H822" t="str">
            <v>ETRS; esc only, no FW fishery</v>
          </cell>
          <cell r="I822">
            <v>1991</v>
          </cell>
          <cell r="J822" t="str">
            <v>M</v>
          </cell>
          <cell r="L822">
            <v>4</v>
          </cell>
          <cell r="M822">
            <v>528.68248197927733</v>
          </cell>
        </row>
        <row r="823">
          <cell r="A823" t="str">
            <v>1991-76-5-</v>
          </cell>
          <cell r="B823" t="str">
            <v>JDF</v>
          </cell>
          <cell r="C823" t="str">
            <v>Marked Hoko River</v>
          </cell>
          <cell r="D823" t="str">
            <v>M-Hoko Rv</v>
          </cell>
          <cell r="E823">
            <v>76</v>
          </cell>
          <cell r="F823">
            <v>59</v>
          </cell>
          <cell r="G823">
            <v>57</v>
          </cell>
          <cell r="H823" t="str">
            <v>ETRS; esc only, no FW fishery</v>
          </cell>
          <cell r="I823">
            <v>1991</v>
          </cell>
          <cell r="J823" t="str">
            <v>M</v>
          </cell>
          <cell r="L823">
            <v>5</v>
          </cell>
          <cell r="M823">
            <v>218.6678644460271</v>
          </cell>
        </row>
        <row r="824">
          <cell r="A824" t="str">
            <v>1991-37-3-</v>
          </cell>
          <cell r="B824" t="str">
            <v>ColR</v>
          </cell>
          <cell r="C824" t="str">
            <v>UnMarked CR Oregon Hatchery Tule</v>
          </cell>
          <cell r="D824" t="str">
            <v>U-OR Tule</v>
          </cell>
          <cell r="E824">
            <v>37</v>
          </cell>
          <cell r="F824">
            <v>61</v>
          </cell>
          <cell r="G824">
            <v>60</v>
          </cell>
          <cell r="I824">
            <v>1991</v>
          </cell>
          <cell r="J824" t="str">
            <v>UM</v>
          </cell>
          <cell r="L824">
            <v>3</v>
          </cell>
          <cell r="M824">
            <v>20384.622749999999</v>
          </cell>
        </row>
        <row r="825">
          <cell r="A825" t="str">
            <v>1991-37-4-</v>
          </cell>
          <cell r="B825" t="str">
            <v>ColR</v>
          </cell>
          <cell r="C825" t="str">
            <v>UnMarked CR Oregon Hatchery Tule</v>
          </cell>
          <cell r="D825" t="str">
            <v>U-OR Tule</v>
          </cell>
          <cell r="E825">
            <v>37</v>
          </cell>
          <cell r="F825">
            <v>61</v>
          </cell>
          <cell r="G825">
            <v>60</v>
          </cell>
          <cell r="I825">
            <v>1991</v>
          </cell>
          <cell r="J825" t="str">
            <v>UM</v>
          </cell>
          <cell r="L825">
            <v>4</v>
          </cell>
          <cell r="M825">
            <v>2690.85275</v>
          </cell>
        </row>
        <row r="826">
          <cell r="A826" t="str">
            <v>1991-37-5-</v>
          </cell>
          <cell r="B826" t="str">
            <v>ColR</v>
          </cell>
          <cell r="C826" t="str">
            <v>UnMarked CR Oregon Hatchery Tule</v>
          </cell>
          <cell r="D826" t="str">
            <v>U-OR Tule</v>
          </cell>
          <cell r="E826">
            <v>37</v>
          </cell>
          <cell r="F826">
            <v>61</v>
          </cell>
          <cell r="G826">
            <v>60</v>
          </cell>
          <cell r="I826">
            <v>1991</v>
          </cell>
          <cell r="J826" t="str">
            <v>UM</v>
          </cell>
          <cell r="L826">
            <v>5</v>
          </cell>
          <cell r="M826">
            <v>436.06349999999998</v>
          </cell>
        </row>
        <row r="827">
          <cell r="A827" t="str">
            <v>1991-38-3-</v>
          </cell>
          <cell r="B827" t="str">
            <v>ColR</v>
          </cell>
          <cell r="C827" t="str">
            <v>Marked CR Oregon Hatchery Tule</v>
          </cell>
          <cell r="D827" t="str">
            <v>M-OR Tule</v>
          </cell>
          <cell r="E827">
            <v>38</v>
          </cell>
          <cell r="F827">
            <v>62</v>
          </cell>
          <cell r="G827">
            <v>60</v>
          </cell>
          <cell r="I827">
            <v>1991</v>
          </cell>
          <cell r="J827" t="str">
            <v>M</v>
          </cell>
          <cell r="L827">
            <v>3</v>
          </cell>
          <cell r="M827">
            <v>630.4522500000021</v>
          </cell>
        </row>
        <row r="828">
          <cell r="A828" t="str">
            <v>1991-38-4-</v>
          </cell>
          <cell r="B828" t="str">
            <v>ColR</v>
          </cell>
          <cell r="C828" t="str">
            <v>Marked CR Oregon Hatchery Tule</v>
          </cell>
          <cell r="D828" t="str">
            <v>M-OR Tule</v>
          </cell>
          <cell r="E828">
            <v>38</v>
          </cell>
          <cell r="F828">
            <v>62</v>
          </cell>
          <cell r="G828">
            <v>60</v>
          </cell>
          <cell r="I828">
            <v>1991</v>
          </cell>
          <cell r="J828" t="str">
            <v>M</v>
          </cell>
          <cell r="L828">
            <v>4</v>
          </cell>
          <cell r="M828">
            <v>83.222250000000258</v>
          </cell>
        </row>
        <row r="829">
          <cell r="A829" t="str">
            <v>1991-38-5-</v>
          </cell>
          <cell r="B829" t="str">
            <v>ColR</v>
          </cell>
          <cell r="C829" t="str">
            <v>Marked CR Oregon Hatchery Tule</v>
          </cell>
          <cell r="D829" t="str">
            <v>M-OR Tule</v>
          </cell>
          <cell r="E829">
            <v>38</v>
          </cell>
          <cell r="F829">
            <v>62</v>
          </cell>
          <cell r="G829">
            <v>60</v>
          </cell>
          <cell r="I829">
            <v>1991</v>
          </cell>
          <cell r="J829" t="str">
            <v>M</v>
          </cell>
          <cell r="L829">
            <v>5</v>
          </cell>
          <cell r="M829">
            <v>13.48650000000004</v>
          </cell>
        </row>
        <row r="830">
          <cell r="A830" t="str">
            <v>1991-39-3-</v>
          </cell>
          <cell r="B830" t="str">
            <v>ColR</v>
          </cell>
          <cell r="C830" t="str">
            <v>UnMarked CR Washington Hatchery Tule</v>
          </cell>
          <cell r="D830" t="str">
            <v>U-WA Tule</v>
          </cell>
          <cell r="E830">
            <v>39</v>
          </cell>
          <cell r="F830">
            <v>64</v>
          </cell>
          <cell r="G830">
            <v>63</v>
          </cell>
          <cell r="I830">
            <v>1991</v>
          </cell>
          <cell r="J830" t="str">
            <v>UM</v>
          </cell>
          <cell r="L830">
            <v>3</v>
          </cell>
          <cell r="M830">
            <v>14937.418</v>
          </cell>
        </row>
        <row r="831">
          <cell r="A831" t="str">
            <v>1991-39-4-</v>
          </cell>
          <cell r="B831" t="str">
            <v>ColR</v>
          </cell>
          <cell r="C831" t="str">
            <v>UnMarked CR Washington Hatchery Tule</v>
          </cell>
          <cell r="D831" t="str">
            <v>U-WA Tule</v>
          </cell>
          <cell r="E831">
            <v>39</v>
          </cell>
          <cell r="F831">
            <v>64</v>
          </cell>
          <cell r="G831">
            <v>63</v>
          </cell>
          <cell r="I831">
            <v>1991</v>
          </cell>
          <cell r="J831" t="str">
            <v>UM</v>
          </cell>
          <cell r="L831">
            <v>4</v>
          </cell>
          <cell r="M831">
            <v>14949.979499999999</v>
          </cell>
        </row>
        <row r="832">
          <cell r="A832" t="str">
            <v>1991-39-5-</v>
          </cell>
          <cell r="B832" t="str">
            <v>ColR</v>
          </cell>
          <cell r="C832" t="str">
            <v>UnMarked CR Washington Hatchery Tule</v>
          </cell>
          <cell r="D832" t="str">
            <v>U-WA Tule</v>
          </cell>
          <cell r="E832">
            <v>39</v>
          </cell>
          <cell r="F832">
            <v>64</v>
          </cell>
          <cell r="G832">
            <v>63</v>
          </cell>
          <cell r="I832">
            <v>1991</v>
          </cell>
          <cell r="J832" t="str">
            <v>UM</v>
          </cell>
          <cell r="L832">
            <v>5</v>
          </cell>
          <cell r="M832">
            <v>2610.9974999999999</v>
          </cell>
        </row>
        <row r="833">
          <cell r="A833" t="str">
            <v>1991-40-3-</v>
          </cell>
          <cell r="B833" t="str">
            <v>ColR</v>
          </cell>
          <cell r="C833" t="str">
            <v>Marked CR Washington Hatchery Tule</v>
          </cell>
          <cell r="D833" t="str">
            <v>M-WA Tule</v>
          </cell>
          <cell r="E833">
            <v>40</v>
          </cell>
          <cell r="F833">
            <v>65</v>
          </cell>
          <cell r="G833">
            <v>63</v>
          </cell>
          <cell r="I833">
            <v>1991</v>
          </cell>
          <cell r="J833" t="str">
            <v>M</v>
          </cell>
          <cell r="L833">
            <v>3</v>
          </cell>
          <cell r="M833">
            <v>461.98200000000003</v>
          </cell>
        </row>
        <row r="834">
          <cell r="A834" t="str">
            <v>1991-40-4-</v>
          </cell>
          <cell r="B834" t="str">
            <v>ColR</v>
          </cell>
          <cell r="C834" t="str">
            <v>Marked CR Washington Hatchery Tule</v>
          </cell>
          <cell r="D834" t="str">
            <v>M-WA Tule</v>
          </cell>
          <cell r="E834">
            <v>40</v>
          </cell>
          <cell r="F834">
            <v>65</v>
          </cell>
          <cell r="G834">
            <v>63</v>
          </cell>
          <cell r="I834">
            <v>1991</v>
          </cell>
          <cell r="J834" t="str">
            <v>M</v>
          </cell>
          <cell r="L834">
            <v>4</v>
          </cell>
          <cell r="M834">
            <v>462.3705000000009</v>
          </cell>
        </row>
        <row r="835">
          <cell r="A835" t="str">
            <v>1991-40-5-</v>
          </cell>
          <cell r="B835" t="str">
            <v>ColR</v>
          </cell>
          <cell r="C835" t="str">
            <v>Marked CR Washington Hatchery Tule</v>
          </cell>
          <cell r="D835" t="str">
            <v>M-WA Tule</v>
          </cell>
          <cell r="E835">
            <v>40</v>
          </cell>
          <cell r="F835">
            <v>65</v>
          </cell>
          <cell r="G835">
            <v>63</v>
          </cell>
          <cell r="I835">
            <v>1991</v>
          </cell>
          <cell r="J835" t="str">
            <v>M</v>
          </cell>
          <cell r="L835">
            <v>5</v>
          </cell>
          <cell r="M835">
            <v>80.752500000000055</v>
          </cell>
        </row>
        <row r="836">
          <cell r="A836" t="str">
            <v>1991-41-3-</v>
          </cell>
          <cell r="B836" t="str">
            <v>ColR</v>
          </cell>
          <cell r="C836" t="str">
            <v>UnMarked Lower Columbia River Wild</v>
          </cell>
          <cell r="D836" t="str">
            <v>U-LCRWild</v>
          </cell>
          <cell r="E836">
            <v>41</v>
          </cell>
          <cell r="F836">
            <v>67</v>
          </cell>
          <cell r="G836">
            <v>66</v>
          </cell>
          <cell r="I836">
            <v>1991</v>
          </cell>
          <cell r="J836" t="str">
            <v>UM</v>
          </cell>
          <cell r="L836">
            <v>3</v>
          </cell>
          <cell r="M836">
            <v>5578.674</v>
          </cell>
        </row>
        <row r="837">
          <cell r="A837" t="str">
            <v>1991-41-4-</v>
          </cell>
          <cell r="B837" t="str">
            <v>ColR</v>
          </cell>
          <cell r="C837" t="str">
            <v>UnMarked Lower Columbia River Wild</v>
          </cell>
          <cell r="D837" t="str">
            <v>U-LCRWild</v>
          </cell>
          <cell r="E837">
            <v>41</v>
          </cell>
          <cell r="F837">
            <v>67</v>
          </cell>
          <cell r="G837">
            <v>66</v>
          </cell>
          <cell r="I837">
            <v>1991</v>
          </cell>
          <cell r="J837" t="str">
            <v>UM</v>
          </cell>
          <cell r="L837">
            <v>4</v>
          </cell>
          <cell r="M837">
            <v>6901.35</v>
          </cell>
        </row>
        <row r="838">
          <cell r="A838" t="str">
            <v>1991-41-5-</v>
          </cell>
          <cell r="B838" t="str">
            <v>ColR</v>
          </cell>
          <cell r="C838" t="str">
            <v>UnMarked Lower Columbia River Wild</v>
          </cell>
          <cell r="D838" t="str">
            <v>U-LCRWild</v>
          </cell>
          <cell r="E838">
            <v>41</v>
          </cell>
          <cell r="F838">
            <v>67</v>
          </cell>
          <cell r="G838">
            <v>66</v>
          </cell>
          <cell r="I838">
            <v>1991</v>
          </cell>
          <cell r="J838" t="str">
            <v>UM</v>
          </cell>
          <cell r="L838">
            <v>5</v>
          </cell>
          <cell r="M838">
            <v>7198.2569999999996</v>
          </cell>
        </row>
        <row r="839">
          <cell r="A839" t="str">
            <v>1991-42-3-</v>
          </cell>
          <cell r="B839" t="str">
            <v>ColR</v>
          </cell>
          <cell r="C839" t="str">
            <v>Marked Lower Columbia River Wild</v>
          </cell>
          <cell r="D839" t="str">
            <v>M-LCRWild</v>
          </cell>
          <cell r="E839">
            <v>42</v>
          </cell>
          <cell r="F839">
            <v>68</v>
          </cell>
          <cell r="G839">
            <v>66</v>
          </cell>
          <cell r="I839">
            <v>1991</v>
          </cell>
          <cell r="J839" t="str">
            <v>M</v>
          </cell>
          <cell r="L839">
            <v>3</v>
          </cell>
          <cell r="M839">
            <v>39.326000000000022</v>
          </cell>
        </row>
        <row r="840">
          <cell r="A840" t="str">
            <v>1991-42-4-</v>
          </cell>
          <cell r="B840" t="str">
            <v>ColR</v>
          </cell>
          <cell r="C840" t="str">
            <v>Marked Lower Columbia River Wild</v>
          </cell>
          <cell r="D840" t="str">
            <v>M-LCRWild</v>
          </cell>
          <cell r="E840">
            <v>42</v>
          </cell>
          <cell r="F840">
            <v>68</v>
          </cell>
          <cell r="G840">
            <v>66</v>
          </cell>
          <cell r="I840">
            <v>1991</v>
          </cell>
          <cell r="J840" t="str">
            <v>M</v>
          </cell>
          <cell r="L840">
            <v>4</v>
          </cell>
          <cell r="M840">
            <v>48.649999999999643</v>
          </cell>
        </row>
        <row r="841">
          <cell r="A841" t="str">
            <v>1991-42-5-</v>
          </cell>
          <cell r="B841" t="str">
            <v>ColR</v>
          </cell>
          <cell r="C841" t="str">
            <v>Marked Lower Columbia River Wild</v>
          </cell>
          <cell r="D841" t="str">
            <v>M-LCRWild</v>
          </cell>
          <cell r="E841">
            <v>42</v>
          </cell>
          <cell r="F841">
            <v>68</v>
          </cell>
          <cell r="G841">
            <v>66</v>
          </cell>
          <cell r="I841">
            <v>1991</v>
          </cell>
          <cell r="J841" t="str">
            <v>M</v>
          </cell>
          <cell r="L841">
            <v>5</v>
          </cell>
          <cell r="M841">
            <v>50.743000000000393</v>
          </cell>
        </row>
        <row r="842">
          <cell r="A842" t="str">
            <v>1991-43-3-</v>
          </cell>
          <cell r="B842" t="str">
            <v>ColR</v>
          </cell>
          <cell r="C842" t="str">
            <v>UnMarked CR Bonneville Pool Hatchery</v>
          </cell>
          <cell r="D842" t="str">
            <v>U-BPHTule</v>
          </cell>
          <cell r="E842">
            <v>43</v>
          </cell>
          <cell r="F842">
            <v>70</v>
          </cell>
          <cell r="G842">
            <v>69</v>
          </cell>
          <cell r="I842">
            <v>1991</v>
          </cell>
          <cell r="J842" t="str">
            <v>UM</v>
          </cell>
          <cell r="L842">
            <v>3</v>
          </cell>
          <cell r="M842">
            <v>41249.25</v>
          </cell>
        </row>
        <row r="843">
          <cell r="A843" t="str">
            <v>1991-43-4-</v>
          </cell>
          <cell r="B843" t="str">
            <v>ColR</v>
          </cell>
          <cell r="C843" t="str">
            <v>UnMarked CR Bonneville Pool Hatchery</v>
          </cell>
          <cell r="D843" t="str">
            <v>U-BPHTule</v>
          </cell>
          <cell r="E843">
            <v>43</v>
          </cell>
          <cell r="F843">
            <v>70</v>
          </cell>
          <cell r="G843">
            <v>69</v>
          </cell>
          <cell r="I843">
            <v>1991</v>
          </cell>
          <cell r="J843" t="str">
            <v>UM</v>
          </cell>
          <cell r="L843">
            <v>4</v>
          </cell>
          <cell r="M843">
            <v>8506.9</v>
          </cell>
        </row>
        <row r="844">
          <cell r="A844" t="str">
            <v>1991-43-5-</v>
          </cell>
          <cell r="B844" t="str">
            <v>ColR</v>
          </cell>
          <cell r="C844" t="str">
            <v>UnMarked CR Bonneville Pool Hatchery</v>
          </cell>
          <cell r="D844" t="str">
            <v>U-BPHTule</v>
          </cell>
          <cell r="E844">
            <v>43</v>
          </cell>
          <cell r="F844">
            <v>70</v>
          </cell>
          <cell r="G844">
            <v>69</v>
          </cell>
          <cell r="I844">
            <v>1991</v>
          </cell>
          <cell r="J844" t="str">
            <v>UM</v>
          </cell>
          <cell r="L844">
            <v>5</v>
          </cell>
          <cell r="M844">
            <v>1027.23</v>
          </cell>
        </row>
        <row r="845">
          <cell r="A845" t="str">
            <v>1991-44-3-</v>
          </cell>
          <cell r="B845" t="str">
            <v>ColR</v>
          </cell>
          <cell r="C845" t="str">
            <v>Marked CR Bonneville Pool Hatchery</v>
          </cell>
          <cell r="D845" t="str">
            <v>M-BPHTule</v>
          </cell>
          <cell r="E845">
            <v>44</v>
          </cell>
          <cell r="F845">
            <v>71</v>
          </cell>
          <cell r="G845">
            <v>69</v>
          </cell>
          <cell r="I845">
            <v>1991</v>
          </cell>
          <cell r="J845" t="str">
            <v>M</v>
          </cell>
          <cell r="L845">
            <v>3</v>
          </cell>
          <cell r="M845">
            <v>1275.75</v>
          </cell>
        </row>
        <row r="846">
          <cell r="A846" t="str">
            <v>1991-44-4-</v>
          </cell>
          <cell r="B846" t="str">
            <v>ColR</v>
          </cell>
          <cell r="C846" t="str">
            <v>Marked CR Bonneville Pool Hatchery</v>
          </cell>
          <cell r="D846" t="str">
            <v>M-BPHTule</v>
          </cell>
          <cell r="E846">
            <v>44</v>
          </cell>
          <cell r="F846">
            <v>71</v>
          </cell>
          <cell r="G846">
            <v>69</v>
          </cell>
          <cell r="I846">
            <v>1991</v>
          </cell>
          <cell r="J846" t="str">
            <v>M</v>
          </cell>
          <cell r="L846">
            <v>4</v>
          </cell>
          <cell r="M846">
            <v>263.10000000000042</v>
          </cell>
        </row>
        <row r="847">
          <cell r="A847" t="str">
            <v>1991-44-5-</v>
          </cell>
          <cell r="B847" t="str">
            <v>ColR</v>
          </cell>
          <cell r="C847" t="str">
            <v>Marked CR Bonneville Pool Hatchery</v>
          </cell>
          <cell r="D847" t="str">
            <v>M-BPHTule</v>
          </cell>
          <cell r="E847">
            <v>44</v>
          </cell>
          <cell r="F847">
            <v>71</v>
          </cell>
          <cell r="G847">
            <v>69</v>
          </cell>
          <cell r="I847">
            <v>1991</v>
          </cell>
          <cell r="J847" t="str">
            <v>M</v>
          </cell>
          <cell r="L847">
            <v>5</v>
          </cell>
          <cell r="M847">
            <v>31.769999999999978</v>
          </cell>
        </row>
        <row r="848">
          <cell r="A848" t="str">
            <v>1991-45-3-</v>
          </cell>
          <cell r="B848" t="str">
            <v>ColR</v>
          </cell>
          <cell r="C848" t="str">
            <v>UnMarked Columbia R Upriver Summer</v>
          </cell>
          <cell r="D848" t="str">
            <v>U-UpCR Su</v>
          </cell>
          <cell r="E848">
            <v>45</v>
          </cell>
          <cell r="F848">
            <v>73</v>
          </cell>
          <cell r="G848">
            <v>72</v>
          </cell>
          <cell r="I848">
            <v>1991</v>
          </cell>
          <cell r="J848" t="str">
            <v>UM</v>
          </cell>
          <cell r="L848">
            <v>3</v>
          </cell>
          <cell r="M848">
            <v>1247.5343579890141</v>
          </cell>
        </row>
        <row r="849">
          <cell r="A849" t="str">
            <v>1991-45-4-</v>
          </cell>
          <cell r="B849" t="str">
            <v>ColR</v>
          </cell>
          <cell r="C849" t="str">
            <v>UnMarked Columbia R Upriver Summer</v>
          </cell>
          <cell r="D849" t="str">
            <v>U-UpCR Su</v>
          </cell>
          <cell r="E849">
            <v>45</v>
          </cell>
          <cell r="F849">
            <v>73</v>
          </cell>
          <cell r="G849">
            <v>72</v>
          </cell>
          <cell r="I849">
            <v>1991</v>
          </cell>
          <cell r="J849" t="str">
            <v>UM</v>
          </cell>
          <cell r="L849">
            <v>4</v>
          </cell>
          <cell r="M849">
            <v>5427.7293860954696</v>
          </cell>
        </row>
        <row r="850">
          <cell r="A850" t="str">
            <v>1991-45-5-</v>
          </cell>
          <cell r="B850" t="str">
            <v>ColR</v>
          </cell>
          <cell r="C850" t="str">
            <v>UnMarked Columbia R Upriver Summer</v>
          </cell>
          <cell r="D850" t="str">
            <v>U-UpCR Su</v>
          </cell>
          <cell r="E850">
            <v>45</v>
          </cell>
          <cell r="F850">
            <v>73</v>
          </cell>
          <cell r="G850">
            <v>72</v>
          </cell>
          <cell r="I850">
            <v>1991</v>
          </cell>
          <cell r="J850" t="str">
            <v>UM</v>
          </cell>
          <cell r="L850">
            <v>5</v>
          </cell>
          <cell r="M850">
            <v>7218.0462559155158</v>
          </cell>
        </row>
        <row r="851">
          <cell r="A851" t="str">
            <v>1991-46-3-</v>
          </cell>
          <cell r="B851" t="str">
            <v>ColR</v>
          </cell>
          <cell r="C851" t="str">
            <v>Marked Columbia R Upriver Summer</v>
          </cell>
          <cell r="D851" t="str">
            <v>M-UpCR Su</v>
          </cell>
          <cell r="E851">
            <v>46</v>
          </cell>
          <cell r="F851">
            <v>74</v>
          </cell>
          <cell r="G851">
            <v>72</v>
          </cell>
          <cell r="I851">
            <v>1991</v>
          </cell>
          <cell r="J851" t="str">
            <v>M</v>
          </cell>
          <cell r="L851">
            <v>3</v>
          </cell>
          <cell r="M851">
            <v>38.583536845021172</v>
          </cell>
        </row>
        <row r="852">
          <cell r="A852" t="str">
            <v>1991-46-4-</v>
          </cell>
          <cell r="B852" t="str">
            <v>ColR</v>
          </cell>
          <cell r="C852" t="str">
            <v>Marked Columbia R Upriver Summer</v>
          </cell>
          <cell r="D852" t="str">
            <v>M-UpCR Su</v>
          </cell>
          <cell r="E852">
            <v>46</v>
          </cell>
          <cell r="F852">
            <v>74</v>
          </cell>
          <cell r="G852">
            <v>72</v>
          </cell>
          <cell r="I852">
            <v>1991</v>
          </cell>
          <cell r="J852" t="str">
            <v>M</v>
          </cell>
          <cell r="L852">
            <v>4</v>
          </cell>
          <cell r="M852">
            <v>167.86791915759201</v>
          </cell>
        </row>
        <row r="853">
          <cell r="A853" t="str">
            <v>1991-46-5-</v>
          </cell>
          <cell r="B853" t="str">
            <v>ColR</v>
          </cell>
          <cell r="C853" t="str">
            <v>Marked Columbia R Upriver Summer</v>
          </cell>
          <cell r="D853" t="str">
            <v>M-UpCR Su</v>
          </cell>
          <cell r="E853">
            <v>46</v>
          </cell>
          <cell r="F853">
            <v>74</v>
          </cell>
          <cell r="G853">
            <v>72</v>
          </cell>
          <cell r="I853">
            <v>1991</v>
          </cell>
          <cell r="J853" t="str">
            <v>M</v>
          </cell>
          <cell r="L853">
            <v>5</v>
          </cell>
          <cell r="M853">
            <v>223.23854399738681</v>
          </cell>
        </row>
        <row r="854">
          <cell r="A854" t="str">
            <v>1991-47-3-</v>
          </cell>
          <cell r="B854" t="str">
            <v>ColR</v>
          </cell>
          <cell r="C854" t="str">
            <v>UnMarked Columbia R Upriver Bright</v>
          </cell>
          <cell r="D854" t="str">
            <v>U-UpCR Br</v>
          </cell>
          <cell r="E854">
            <v>47</v>
          </cell>
          <cell r="F854">
            <v>76</v>
          </cell>
          <cell r="G854">
            <v>75</v>
          </cell>
          <cell r="I854">
            <v>1991</v>
          </cell>
          <cell r="J854" t="str">
            <v>UM</v>
          </cell>
          <cell r="L854">
            <v>3</v>
          </cell>
          <cell r="M854">
            <v>14719.69872878654</v>
          </cell>
        </row>
        <row r="855">
          <cell r="A855" t="str">
            <v>1991-47-4-</v>
          </cell>
          <cell r="B855" t="str">
            <v>ColR</v>
          </cell>
          <cell r="C855" t="str">
            <v>UnMarked Columbia R Upriver Bright</v>
          </cell>
          <cell r="D855" t="str">
            <v>U-UpCR Br</v>
          </cell>
          <cell r="E855">
            <v>47</v>
          </cell>
          <cell r="F855">
            <v>76</v>
          </cell>
          <cell r="G855">
            <v>75</v>
          </cell>
          <cell r="I855">
            <v>1991</v>
          </cell>
          <cell r="J855" t="str">
            <v>UM</v>
          </cell>
          <cell r="L855">
            <v>4</v>
          </cell>
          <cell r="M855">
            <v>37369.661302663393</v>
          </cell>
        </row>
        <row r="856">
          <cell r="A856" t="str">
            <v>1991-47-5-</v>
          </cell>
          <cell r="B856" t="str">
            <v>ColR</v>
          </cell>
          <cell r="C856" t="str">
            <v>UnMarked Columbia R Upriver Bright</v>
          </cell>
          <cell r="D856" t="str">
            <v>U-UpCR Br</v>
          </cell>
          <cell r="E856">
            <v>47</v>
          </cell>
          <cell r="F856">
            <v>76</v>
          </cell>
          <cell r="G856">
            <v>75</v>
          </cell>
          <cell r="I856">
            <v>1991</v>
          </cell>
          <cell r="J856" t="str">
            <v>UM</v>
          </cell>
          <cell r="L856">
            <v>5</v>
          </cell>
          <cell r="M856">
            <v>81461.71858029376</v>
          </cell>
        </row>
        <row r="857">
          <cell r="A857" t="str">
            <v>1991-48-3-</v>
          </cell>
          <cell r="B857" t="str">
            <v>ColR</v>
          </cell>
          <cell r="C857" t="str">
            <v>Marked Columbia R Upriver Bright</v>
          </cell>
          <cell r="D857" t="str">
            <v>M-UpCR Br</v>
          </cell>
          <cell r="E857">
            <v>48</v>
          </cell>
          <cell r="F857">
            <v>77</v>
          </cell>
          <cell r="G857">
            <v>75</v>
          </cell>
          <cell r="I857">
            <v>1991</v>
          </cell>
          <cell r="J857" t="str">
            <v>M</v>
          </cell>
          <cell r="L857">
            <v>3</v>
          </cell>
          <cell r="M857">
            <v>148.68382554329949</v>
          </cell>
        </row>
        <row r="858">
          <cell r="A858" t="str">
            <v>1991-48-4-</v>
          </cell>
          <cell r="B858" t="str">
            <v>ColR</v>
          </cell>
          <cell r="C858" t="str">
            <v>Marked Columbia R Upriver Bright</v>
          </cell>
          <cell r="D858" t="str">
            <v>M-UpCR Br</v>
          </cell>
          <cell r="E858">
            <v>48</v>
          </cell>
          <cell r="F858">
            <v>77</v>
          </cell>
          <cell r="G858">
            <v>75</v>
          </cell>
          <cell r="I858">
            <v>1991</v>
          </cell>
          <cell r="J858" t="str">
            <v>M</v>
          </cell>
          <cell r="L858">
            <v>4</v>
          </cell>
          <cell r="M858">
            <v>377.47132628953108</v>
          </cell>
        </row>
        <row r="859">
          <cell r="A859" t="str">
            <v>1991-48-5-</v>
          </cell>
          <cell r="B859" t="str">
            <v>ColR</v>
          </cell>
          <cell r="C859" t="str">
            <v>Marked Columbia R Upriver Bright</v>
          </cell>
          <cell r="D859" t="str">
            <v>M-UpCR Br</v>
          </cell>
          <cell r="E859">
            <v>48</v>
          </cell>
          <cell r="F859">
            <v>77</v>
          </cell>
          <cell r="G859">
            <v>75</v>
          </cell>
          <cell r="I859">
            <v>1991</v>
          </cell>
          <cell r="J859" t="str">
            <v>M</v>
          </cell>
          <cell r="L859">
            <v>5</v>
          </cell>
          <cell r="M859">
            <v>822.84564222519111</v>
          </cell>
        </row>
        <row r="860">
          <cell r="A860" t="str">
            <v>1991-49-3-</v>
          </cell>
          <cell r="B860" t="str">
            <v>ColR</v>
          </cell>
          <cell r="C860" t="str">
            <v>UnMarked Cowlitz River Spring</v>
          </cell>
          <cell r="D860" t="str">
            <v>U-Cowl Sp</v>
          </cell>
          <cell r="E860">
            <v>49</v>
          </cell>
          <cell r="F860">
            <v>79</v>
          </cell>
          <cell r="G860">
            <v>78</v>
          </cell>
          <cell r="I860">
            <v>1991</v>
          </cell>
          <cell r="J860" t="str">
            <v>UM</v>
          </cell>
          <cell r="L860">
            <v>3</v>
          </cell>
          <cell r="M860">
            <v>11698.2</v>
          </cell>
        </row>
        <row r="861">
          <cell r="A861" t="str">
            <v>1991-49-4-</v>
          </cell>
          <cell r="B861" t="str">
            <v>ColR</v>
          </cell>
          <cell r="C861" t="str">
            <v>UnMarked Cowlitz River Spring</v>
          </cell>
          <cell r="D861" t="str">
            <v>U-Cowl Sp</v>
          </cell>
          <cell r="E861">
            <v>49</v>
          </cell>
          <cell r="F861">
            <v>79</v>
          </cell>
          <cell r="G861">
            <v>78</v>
          </cell>
          <cell r="I861">
            <v>1991</v>
          </cell>
          <cell r="J861" t="str">
            <v>UM</v>
          </cell>
          <cell r="L861">
            <v>4</v>
          </cell>
          <cell r="M861">
            <v>6955.87</v>
          </cell>
        </row>
        <row r="862">
          <cell r="A862" t="str">
            <v>1991-49-5-</v>
          </cell>
          <cell r="B862" t="str">
            <v>ColR</v>
          </cell>
          <cell r="C862" t="str">
            <v>UnMarked Cowlitz River Spring</v>
          </cell>
          <cell r="D862" t="str">
            <v>U-Cowl Sp</v>
          </cell>
          <cell r="E862">
            <v>49</v>
          </cell>
          <cell r="F862">
            <v>79</v>
          </cell>
          <cell r="G862">
            <v>78</v>
          </cell>
          <cell r="I862">
            <v>1991</v>
          </cell>
          <cell r="J862" t="str">
            <v>UM</v>
          </cell>
          <cell r="L862">
            <v>5</v>
          </cell>
          <cell r="M862">
            <v>641.16999999999996</v>
          </cell>
        </row>
        <row r="863">
          <cell r="A863" t="str">
            <v>1991-50-3-</v>
          </cell>
          <cell r="B863" t="str">
            <v>ColR</v>
          </cell>
          <cell r="C863" t="str">
            <v>Marked Cowlitz River Spring</v>
          </cell>
          <cell r="D863" t="str">
            <v>M-Cowl Sp</v>
          </cell>
          <cell r="E863">
            <v>50</v>
          </cell>
          <cell r="F863">
            <v>80</v>
          </cell>
          <cell r="G863">
            <v>78</v>
          </cell>
          <cell r="I863">
            <v>1991</v>
          </cell>
          <cell r="J863" t="str">
            <v>M</v>
          </cell>
          <cell r="L863">
            <v>3</v>
          </cell>
          <cell r="M863">
            <v>361.80000000000109</v>
          </cell>
        </row>
        <row r="864">
          <cell r="A864" t="str">
            <v>1991-50-4-</v>
          </cell>
          <cell r="B864" t="str">
            <v>ColR</v>
          </cell>
          <cell r="C864" t="str">
            <v>Marked Cowlitz River Spring</v>
          </cell>
          <cell r="D864" t="str">
            <v>M-Cowl Sp</v>
          </cell>
          <cell r="E864">
            <v>50</v>
          </cell>
          <cell r="F864">
            <v>80</v>
          </cell>
          <cell r="G864">
            <v>78</v>
          </cell>
          <cell r="I864">
            <v>1991</v>
          </cell>
          <cell r="J864" t="str">
            <v>M</v>
          </cell>
          <cell r="L864">
            <v>4</v>
          </cell>
          <cell r="M864">
            <v>215.13000000000011</v>
          </cell>
        </row>
        <row r="865">
          <cell r="A865" t="str">
            <v>1991-50-5-</v>
          </cell>
          <cell r="B865" t="str">
            <v>ColR</v>
          </cell>
          <cell r="C865" t="str">
            <v>Marked Cowlitz River Spring</v>
          </cell>
          <cell r="D865" t="str">
            <v>M-Cowl Sp</v>
          </cell>
          <cell r="E865">
            <v>50</v>
          </cell>
          <cell r="F865">
            <v>80</v>
          </cell>
          <cell r="G865">
            <v>78</v>
          </cell>
          <cell r="I865">
            <v>1991</v>
          </cell>
          <cell r="J865" t="str">
            <v>M</v>
          </cell>
          <cell r="L865">
            <v>5</v>
          </cell>
          <cell r="M865">
            <v>19.830000000000041</v>
          </cell>
        </row>
        <row r="866">
          <cell r="A866" t="str">
            <v>1991-51-3-</v>
          </cell>
          <cell r="B866" t="str">
            <v>ColR</v>
          </cell>
          <cell r="C866" t="str">
            <v>UnMarked Willamette River Spring</v>
          </cell>
          <cell r="D866" t="str">
            <v>U-Will Sp</v>
          </cell>
          <cell r="E866">
            <v>51</v>
          </cell>
          <cell r="F866">
            <v>82</v>
          </cell>
          <cell r="G866">
            <v>81</v>
          </cell>
          <cell r="I866">
            <v>1991</v>
          </cell>
          <cell r="J866" t="str">
            <v>UM</v>
          </cell>
          <cell r="L866">
            <v>3</v>
          </cell>
          <cell r="M866">
            <v>36250.839999999997</v>
          </cell>
        </row>
        <row r="867">
          <cell r="A867" t="str">
            <v>1991-51-4-</v>
          </cell>
          <cell r="B867" t="str">
            <v>ColR</v>
          </cell>
          <cell r="C867" t="str">
            <v>UnMarked Willamette River Spring</v>
          </cell>
          <cell r="D867" t="str">
            <v>U-Will Sp</v>
          </cell>
          <cell r="E867">
            <v>51</v>
          </cell>
          <cell r="F867">
            <v>82</v>
          </cell>
          <cell r="G867">
            <v>81</v>
          </cell>
          <cell r="I867">
            <v>1991</v>
          </cell>
          <cell r="J867" t="str">
            <v>UM</v>
          </cell>
          <cell r="L867">
            <v>4</v>
          </cell>
          <cell r="M867">
            <v>63402.11</v>
          </cell>
        </row>
        <row r="868">
          <cell r="A868" t="str">
            <v>1991-51-5-</v>
          </cell>
          <cell r="B868" t="str">
            <v>ColR</v>
          </cell>
          <cell r="C868" t="str">
            <v>UnMarked Willamette River Spring</v>
          </cell>
          <cell r="D868" t="str">
            <v>U-Will Sp</v>
          </cell>
          <cell r="E868">
            <v>51</v>
          </cell>
          <cell r="F868">
            <v>82</v>
          </cell>
          <cell r="G868">
            <v>81</v>
          </cell>
          <cell r="I868">
            <v>1991</v>
          </cell>
          <cell r="J868" t="str">
            <v>UM</v>
          </cell>
          <cell r="L868">
            <v>5</v>
          </cell>
          <cell r="M868">
            <v>2711.15</v>
          </cell>
        </row>
        <row r="869">
          <cell r="A869" t="str">
            <v>1991-52-3-</v>
          </cell>
          <cell r="B869" t="str">
            <v>ColR</v>
          </cell>
          <cell r="C869" t="str">
            <v>Marked Willamette River Spring</v>
          </cell>
          <cell r="D869" t="str">
            <v>M-Will Sp</v>
          </cell>
          <cell r="E869">
            <v>52</v>
          </cell>
          <cell r="F869">
            <v>83</v>
          </cell>
          <cell r="G869">
            <v>81</v>
          </cell>
          <cell r="I869">
            <v>1991</v>
          </cell>
          <cell r="J869" t="str">
            <v>M</v>
          </cell>
          <cell r="L869">
            <v>3</v>
          </cell>
          <cell r="M869">
            <v>1121.1600000000039</v>
          </cell>
        </row>
        <row r="870">
          <cell r="A870" t="str">
            <v>1991-52-4-</v>
          </cell>
          <cell r="B870" t="str">
            <v>ColR</v>
          </cell>
          <cell r="C870" t="str">
            <v>Marked Willamette River Spring</v>
          </cell>
          <cell r="D870" t="str">
            <v>M-Will Sp</v>
          </cell>
          <cell r="E870">
            <v>52</v>
          </cell>
          <cell r="F870">
            <v>83</v>
          </cell>
          <cell r="G870">
            <v>81</v>
          </cell>
          <cell r="I870">
            <v>1991</v>
          </cell>
          <cell r="J870" t="str">
            <v>M</v>
          </cell>
          <cell r="L870">
            <v>4</v>
          </cell>
          <cell r="M870">
            <v>1960.889999999999</v>
          </cell>
        </row>
        <row r="871">
          <cell r="A871" t="str">
            <v>1991-52-5-</v>
          </cell>
          <cell r="B871" t="str">
            <v>ColR</v>
          </cell>
          <cell r="C871" t="str">
            <v>Marked Willamette River Spring</v>
          </cell>
          <cell r="D871" t="str">
            <v>M-Will Sp</v>
          </cell>
          <cell r="E871">
            <v>52</v>
          </cell>
          <cell r="F871">
            <v>83</v>
          </cell>
          <cell r="G871">
            <v>81</v>
          </cell>
          <cell r="I871">
            <v>1991</v>
          </cell>
          <cell r="J871" t="str">
            <v>M</v>
          </cell>
          <cell r="L871">
            <v>5</v>
          </cell>
          <cell r="M871">
            <v>83.849999999999909</v>
          </cell>
        </row>
        <row r="872">
          <cell r="A872" t="str">
            <v>1991-53-3-</v>
          </cell>
          <cell r="B872" t="str">
            <v>ColR</v>
          </cell>
          <cell r="C872" t="str">
            <v>UnMarked Snake River Fall</v>
          </cell>
          <cell r="D872" t="str">
            <v>U-Snake F</v>
          </cell>
          <cell r="E872">
            <v>53</v>
          </cell>
          <cell r="F872">
            <v>85</v>
          </cell>
          <cell r="G872">
            <v>84</v>
          </cell>
          <cell r="I872">
            <v>1991</v>
          </cell>
          <cell r="J872" t="str">
            <v>UM</v>
          </cell>
          <cell r="L872">
            <v>3</v>
          </cell>
          <cell r="M872">
            <v>679.76428079524544</v>
          </cell>
        </row>
        <row r="873">
          <cell r="A873" t="str">
            <v>1991-53-4-</v>
          </cell>
          <cell r="B873" t="str">
            <v>ColR</v>
          </cell>
          <cell r="C873" t="str">
            <v>UnMarked Snake River Fall</v>
          </cell>
          <cell r="D873" t="str">
            <v>U-Snake F</v>
          </cell>
          <cell r="E873">
            <v>53</v>
          </cell>
          <cell r="F873">
            <v>85</v>
          </cell>
          <cell r="G873">
            <v>84</v>
          </cell>
          <cell r="I873">
            <v>1991</v>
          </cell>
          <cell r="J873" t="str">
            <v>UM</v>
          </cell>
          <cell r="L873">
            <v>4</v>
          </cell>
          <cell r="M873">
            <v>966.59914681276609</v>
          </cell>
        </row>
        <row r="874">
          <cell r="A874" t="str">
            <v>1991-53-5-</v>
          </cell>
          <cell r="B874" t="str">
            <v>ColR</v>
          </cell>
          <cell r="C874" t="str">
            <v>UnMarked Snake River Fall</v>
          </cell>
          <cell r="D874" t="str">
            <v>U-Snake F</v>
          </cell>
          <cell r="E874">
            <v>53</v>
          </cell>
          <cell r="F874">
            <v>85</v>
          </cell>
          <cell r="G874">
            <v>84</v>
          </cell>
          <cell r="I874">
            <v>1991</v>
          </cell>
          <cell r="J874" t="str">
            <v>UM</v>
          </cell>
          <cell r="L874">
            <v>5</v>
          </cell>
          <cell r="M874">
            <v>1386.0261343489431</v>
          </cell>
        </row>
        <row r="875">
          <cell r="A875" t="str">
            <v>1991-54-3-</v>
          </cell>
          <cell r="B875" t="str">
            <v>ColR</v>
          </cell>
          <cell r="C875" t="str">
            <v>Marked Snake River Fall</v>
          </cell>
          <cell r="D875" t="str">
            <v>M-Snake F</v>
          </cell>
          <cell r="E875">
            <v>54</v>
          </cell>
          <cell r="F875">
            <v>86</v>
          </cell>
          <cell r="G875">
            <v>84</v>
          </cell>
          <cell r="I875">
            <v>1991</v>
          </cell>
          <cell r="J875" t="str">
            <v>M</v>
          </cell>
          <cell r="L875">
            <v>3</v>
          </cell>
          <cell r="M875">
            <v>265.85316487491281</v>
          </cell>
        </row>
        <row r="876">
          <cell r="A876" t="str">
            <v>1991-54-4-</v>
          </cell>
          <cell r="B876" t="str">
            <v>ColR</v>
          </cell>
          <cell r="C876" t="str">
            <v>Marked Snake River Fall</v>
          </cell>
          <cell r="D876" t="str">
            <v>M-Snake F</v>
          </cell>
          <cell r="E876">
            <v>54</v>
          </cell>
          <cell r="F876">
            <v>86</v>
          </cell>
          <cell r="G876">
            <v>84</v>
          </cell>
          <cell r="I876">
            <v>1991</v>
          </cell>
          <cell r="J876" t="str">
            <v>M</v>
          </cell>
          <cell r="L876">
            <v>4</v>
          </cell>
          <cell r="M876">
            <v>109.268224234314</v>
          </cell>
        </row>
        <row r="877">
          <cell r="A877" t="str">
            <v>1991-54-5-</v>
          </cell>
          <cell r="B877" t="str">
            <v>ColR</v>
          </cell>
          <cell r="C877" t="str">
            <v>Marked Snake River Fall</v>
          </cell>
          <cell r="D877" t="str">
            <v>M-Snake F</v>
          </cell>
          <cell r="E877">
            <v>54</v>
          </cell>
          <cell r="F877">
            <v>86</v>
          </cell>
          <cell r="G877">
            <v>84</v>
          </cell>
          <cell r="I877">
            <v>1991</v>
          </cell>
          <cell r="J877" t="str">
            <v>M</v>
          </cell>
          <cell r="L877">
            <v>5</v>
          </cell>
          <cell r="M877">
            <v>363.40964313210873</v>
          </cell>
        </row>
        <row r="878">
          <cell r="A878" t="str">
            <v>1991-55-3-</v>
          </cell>
          <cell r="B878" t="str">
            <v>WA_NCoast_OR_CA</v>
          </cell>
          <cell r="C878" t="str">
            <v>UnMarked Oregon North Coast Fall</v>
          </cell>
          <cell r="D878" t="str">
            <v>U-OR No F</v>
          </cell>
          <cell r="E878">
            <v>55</v>
          </cell>
          <cell r="F878">
            <v>88</v>
          </cell>
          <cell r="G878">
            <v>87</v>
          </cell>
          <cell r="I878">
            <v>1991</v>
          </cell>
          <cell r="J878" t="str">
            <v>UM</v>
          </cell>
          <cell r="L878">
            <v>3</v>
          </cell>
          <cell r="M878">
            <v>15181.48732686366</v>
          </cell>
        </row>
        <row r="879">
          <cell r="A879" t="str">
            <v>1991-55-4-</v>
          </cell>
          <cell r="B879" t="str">
            <v>WA_NCoast_OR_CA</v>
          </cell>
          <cell r="C879" t="str">
            <v>UnMarked Oregon North Coast Fall</v>
          </cell>
          <cell r="D879" t="str">
            <v>U-OR No F</v>
          </cell>
          <cell r="E879">
            <v>55</v>
          </cell>
          <cell r="F879">
            <v>88</v>
          </cell>
          <cell r="G879">
            <v>87</v>
          </cell>
          <cell r="I879">
            <v>1991</v>
          </cell>
          <cell r="J879" t="str">
            <v>UM</v>
          </cell>
          <cell r="L879">
            <v>4</v>
          </cell>
          <cell r="M879">
            <v>38367.22595895025</v>
          </cell>
        </row>
        <row r="880">
          <cell r="A880" t="str">
            <v>1991-55-5-</v>
          </cell>
          <cell r="B880" t="str">
            <v>WA_NCoast_OR_CA</v>
          </cell>
          <cell r="C880" t="str">
            <v>UnMarked Oregon North Coast Fall</v>
          </cell>
          <cell r="D880" t="str">
            <v>U-OR No F</v>
          </cell>
          <cell r="E880">
            <v>55</v>
          </cell>
          <cell r="F880">
            <v>88</v>
          </cell>
          <cell r="G880">
            <v>87</v>
          </cell>
          <cell r="I880">
            <v>1991</v>
          </cell>
          <cell r="J880" t="str">
            <v>UM</v>
          </cell>
          <cell r="L880">
            <v>5</v>
          </cell>
          <cell r="M880">
            <v>68328.185079270479</v>
          </cell>
        </row>
        <row r="881">
          <cell r="A881" t="str">
            <v>1991-56-3-</v>
          </cell>
          <cell r="B881" t="str">
            <v>WA_NCoast_OR_CA</v>
          </cell>
          <cell r="C881" t="str">
            <v>Marked Oregon North Coast Fall</v>
          </cell>
          <cell r="D881" t="str">
            <v>M-OR No F</v>
          </cell>
          <cell r="E881">
            <v>56</v>
          </cell>
          <cell r="F881">
            <v>89</v>
          </cell>
          <cell r="G881">
            <v>87</v>
          </cell>
          <cell r="I881">
            <v>1991</v>
          </cell>
          <cell r="J881" t="str">
            <v>M</v>
          </cell>
          <cell r="L881">
            <v>3</v>
          </cell>
          <cell r="M881">
            <v>153.34835683700661</v>
          </cell>
        </row>
        <row r="882">
          <cell r="A882" t="str">
            <v>1991-56-4-</v>
          </cell>
          <cell r="B882" t="str">
            <v>WA_NCoast_OR_CA</v>
          </cell>
          <cell r="C882" t="str">
            <v>Marked Oregon North Coast Fall</v>
          </cell>
          <cell r="D882" t="str">
            <v>M-OR No F</v>
          </cell>
          <cell r="E882">
            <v>56</v>
          </cell>
          <cell r="F882">
            <v>89</v>
          </cell>
          <cell r="G882">
            <v>87</v>
          </cell>
          <cell r="I882">
            <v>1991</v>
          </cell>
          <cell r="J882" t="str">
            <v>M</v>
          </cell>
          <cell r="L882">
            <v>4</v>
          </cell>
          <cell r="M882">
            <v>387.5477369590954</v>
          </cell>
        </row>
        <row r="883">
          <cell r="A883" t="str">
            <v>1991-56-5-</v>
          </cell>
          <cell r="B883" t="str">
            <v>WA_NCoast_OR_CA</v>
          </cell>
          <cell r="C883" t="str">
            <v>Marked Oregon North Coast Fall</v>
          </cell>
          <cell r="D883" t="str">
            <v>M-OR No F</v>
          </cell>
          <cell r="E883">
            <v>56</v>
          </cell>
          <cell r="F883">
            <v>89</v>
          </cell>
          <cell r="G883">
            <v>87</v>
          </cell>
          <cell r="I883">
            <v>1991</v>
          </cell>
          <cell r="J883" t="str">
            <v>M</v>
          </cell>
          <cell r="L883">
            <v>5</v>
          </cell>
          <cell r="M883">
            <v>690.18368766939966</v>
          </cell>
        </row>
        <row r="884">
          <cell r="A884" t="str">
            <v>1991-57-3-</v>
          </cell>
          <cell r="B884" t="str">
            <v>Canada</v>
          </cell>
          <cell r="C884" t="str">
            <v>UnMarked WCVI Total Fall</v>
          </cell>
          <cell r="D884" t="str">
            <v>U-WCVI Tl</v>
          </cell>
          <cell r="E884">
            <v>57</v>
          </cell>
          <cell r="F884">
            <v>91</v>
          </cell>
          <cell r="G884">
            <v>90</v>
          </cell>
          <cell r="I884">
            <v>1991</v>
          </cell>
          <cell r="J884" t="str">
            <v>UM</v>
          </cell>
          <cell r="L884">
            <v>3</v>
          </cell>
          <cell r="M884">
            <v>72155.956513279118</v>
          </cell>
        </row>
        <row r="885">
          <cell r="A885" t="str">
            <v>1991-57-4-</v>
          </cell>
          <cell r="B885" t="str">
            <v>Canada</v>
          </cell>
          <cell r="C885" t="str">
            <v>UnMarked WCVI Total Fall</v>
          </cell>
          <cell r="D885" t="str">
            <v>U-WCVI Tl</v>
          </cell>
          <cell r="E885">
            <v>57</v>
          </cell>
          <cell r="F885">
            <v>91</v>
          </cell>
          <cell r="G885">
            <v>90</v>
          </cell>
          <cell r="I885">
            <v>1991</v>
          </cell>
          <cell r="J885" t="str">
            <v>UM</v>
          </cell>
          <cell r="L885">
            <v>4</v>
          </cell>
          <cell r="M885">
            <v>144664.3244460354</v>
          </cell>
        </row>
        <row r="886">
          <cell r="A886" t="str">
            <v>1991-57-5-</v>
          </cell>
          <cell r="B886" t="str">
            <v>Canada</v>
          </cell>
          <cell r="C886" t="str">
            <v>UnMarked WCVI Total Fall</v>
          </cell>
          <cell r="D886" t="str">
            <v>U-WCVI Tl</v>
          </cell>
          <cell r="E886">
            <v>57</v>
          </cell>
          <cell r="F886">
            <v>91</v>
          </cell>
          <cell r="G886">
            <v>90</v>
          </cell>
          <cell r="I886">
            <v>1991</v>
          </cell>
          <cell r="J886" t="str">
            <v>UM</v>
          </cell>
          <cell r="L886">
            <v>5</v>
          </cell>
          <cell r="M886">
            <v>88977.438433644536</v>
          </cell>
        </row>
        <row r="887">
          <cell r="A887" t="str">
            <v>1991-58-3-</v>
          </cell>
          <cell r="B887" t="str">
            <v>Canada</v>
          </cell>
          <cell r="C887" t="str">
            <v>Marked WCVI Total Fall</v>
          </cell>
          <cell r="D887" t="str">
            <v>M-WCVI Tl</v>
          </cell>
          <cell r="E887">
            <v>58</v>
          </cell>
          <cell r="F887">
            <v>92</v>
          </cell>
          <cell r="G887">
            <v>90</v>
          </cell>
          <cell r="I887">
            <v>1991</v>
          </cell>
          <cell r="J887" t="str">
            <v>M</v>
          </cell>
          <cell r="L887">
            <v>3</v>
          </cell>
          <cell r="M887">
            <v>3110.043486720886</v>
          </cell>
        </row>
        <row r="888">
          <cell r="A888" t="str">
            <v>1991-58-4-</v>
          </cell>
          <cell r="B888" t="str">
            <v>Canada</v>
          </cell>
          <cell r="C888" t="str">
            <v>Marked WCVI Total Fall</v>
          </cell>
          <cell r="D888" t="str">
            <v>M-WCVI Tl</v>
          </cell>
          <cell r="E888">
            <v>58</v>
          </cell>
          <cell r="F888">
            <v>92</v>
          </cell>
          <cell r="G888">
            <v>90</v>
          </cell>
          <cell r="I888">
            <v>1991</v>
          </cell>
          <cell r="J888" t="str">
            <v>M</v>
          </cell>
          <cell r="L888">
            <v>4</v>
          </cell>
          <cell r="M888">
            <v>8375.6755539646219</v>
          </cell>
        </row>
        <row r="889">
          <cell r="A889" t="str">
            <v>1991-58-5-</v>
          </cell>
          <cell r="B889" t="str">
            <v>Canada</v>
          </cell>
          <cell r="C889" t="str">
            <v>Marked WCVI Total Fall</v>
          </cell>
          <cell r="D889" t="str">
            <v>M-WCVI Tl</v>
          </cell>
          <cell r="E889">
            <v>58</v>
          </cell>
          <cell r="F889">
            <v>92</v>
          </cell>
          <cell r="G889">
            <v>90</v>
          </cell>
          <cell r="I889">
            <v>1991</v>
          </cell>
          <cell r="J889" t="str">
            <v>M</v>
          </cell>
          <cell r="L889">
            <v>5</v>
          </cell>
          <cell r="M889">
            <v>3101.5615663554559</v>
          </cell>
        </row>
        <row r="890">
          <cell r="A890" t="str">
            <v>1991-59-3-</v>
          </cell>
          <cell r="B890" t="str">
            <v>Canada</v>
          </cell>
          <cell r="C890" t="str">
            <v>UnMarked Fraser River Late</v>
          </cell>
          <cell r="D890" t="str">
            <v>U-FrasRLt</v>
          </cell>
          <cell r="E890">
            <v>59</v>
          </cell>
          <cell r="F890">
            <v>94</v>
          </cell>
          <cell r="G890">
            <v>93</v>
          </cell>
          <cell r="I890">
            <v>1991</v>
          </cell>
          <cell r="J890" t="str">
            <v>UM</v>
          </cell>
          <cell r="L890">
            <v>3</v>
          </cell>
          <cell r="M890">
            <v>36840.855518147371</v>
          </cell>
        </row>
        <row r="891">
          <cell r="A891" t="str">
            <v>1991-59-4-</v>
          </cell>
          <cell r="B891" t="str">
            <v>Canada</v>
          </cell>
          <cell r="C891" t="str">
            <v>UnMarked Fraser River Late</v>
          </cell>
          <cell r="D891" t="str">
            <v>U-FrasRLt</v>
          </cell>
          <cell r="E891">
            <v>59</v>
          </cell>
          <cell r="F891">
            <v>94</v>
          </cell>
          <cell r="G891">
            <v>93</v>
          </cell>
          <cell r="I891">
            <v>1991</v>
          </cell>
          <cell r="J891" t="str">
            <v>UM</v>
          </cell>
          <cell r="L891">
            <v>4</v>
          </cell>
          <cell r="M891">
            <v>54389.794908009848</v>
          </cell>
        </row>
        <row r="892">
          <cell r="A892" t="str">
            <v>1991-59-5-</v>
          </cell>
          <cell r="B892" t="str">
            <v>Canada</v>
          </cell>
          <cell r="C892" t="str">
            <v>UnMarked Fraser River Late</v>
          </cell>
          <cell r="D892" t="str">
            <v>U-FrasRLt</v>
          </cell>
          <cell r="E892">
            <v>59</v>
          </cell>
          <cell r="F892">
            <v>94</v>
          </cell>
          <cell r="G892">
            <v>93</v>
          </cell>
          <cell r="I892">
            <v>1991</v>
          </cell>
          <cell r="J892" t="str">
            <v>UM</v>
          </cell>
          <cell r="L892">
            <v>5</v>
          </cell>
          <cell r="M892">
            <v>12537.8160050684</v>
          </cell>
        </row>
        <row r="893">
          <cell r="A893" t="str">
            <v>1991-60-3-</v>
          </cell>
          <cell r="B893" t="str">
            <v>Canada</v>
          </cell>
          <cell r="C893" t="str">
            <v>Marked Fraser River Late</v>
          </cell>
          <cell r="D893" t="str">
            <v>M-FrasRLt</v>
          </cell>
          <cell r="E893">
            <v>60</v>
          </cell>
          <cell r="F893">
            <v>95</v>
          </cell>
          <cell r="G893">
            <v>93</v>
          </cell>
          <cell r="I893">
            <v>1991</v>
          </cell>
          <cell r="J893" t="str">
            <v>M</v>
          </cell>
          <cell r="L893">
            <v>3</v>
          </cell>
          <cell r="M893">
            <v>906.99763432769578</v>
          </cell>
        </row>
        <row r="894">
          <cell r="A894" t="str">
            <v>1991-60-4-</v>
          </cell>
          <cell r="B894" t="str">
            <v>Canada</v>
          </cell>
          <cell r="C894" t="str">
            <v>Marked Fraser River Late</v>
          </cell>
          <cell r="D894" t="str">
            <v>M-FrasRLt</v>
          </cell>
          <cell r="E894">
            <v>60</v>
          </cell>
          <cell r="F894">
            <v>95</v>
          </cell>
          <cell r="G894">
            <v>93</v>
          </cell>
          <cell r="I894">
            <v>1991</v>
          </cell>
          <cell r="J894" t="str">
            <v>M</v>
          </cell>
          <cell r="L894">
            <v>4</v>
          </cell>
          <cell r="M894">
            <v>588.80283106795912</v>
          </cell>
        </row>
        <row r="895">
          <cell r="A895" t="str">
            <v>1991-60-5-</v>
          </cell>
          <cell r="B895" t="str">
            <v>Canada</v>
          </cell>
          <cell r="C895" t="str">
            <v>Marked Fraser River Late</v>
          </cell>
          <cell r="D895" t="str">
            <v>M-FrasRLt</v>
          </cell>
          <cell r="E895">
            <v>60</v>
          </cell>
          <cell r="F895">
            <v>95</v>
          </cell>
          <cell r="G895">
            <v>93</v>
          </cell>
          <cell r="I895">
            <v>1991</v>
          </cell>
          <cell r="J895" t="str">
            <v>M</v>
          </cell>
          <cell r="L895">
            <v>5</v>
          </cell>
          <cell r="M895">
            <v>62.762680885250283</v>
          </cell>
        </row>
        <row r="896">
          <cell r="A896" t="str">
            <v>1991-61-3-</v>
          </cell>
          <cell r="B896" t="str">
            <v>Canada</v>
          </cell>
          <cell r="C896" t="str">
            <v>UnMarked Fraser River Early</v>
          </cell>
          <cell r="D896" t="str">
            <v>U-FrasREr</v>
          </cell>
          <cell r="E896">
            <v>61</v>
          </cell>
          <cell r="F896">
            <v>97</v>
          </cell>
          <cell r="G896">
            <v>96</v>
          </cell>
          <cell r="I896">
            <v>1991</v>
          </cell>
          <cell r="J896" t="str">
            <v>UM</v>
          </cell>
          <cell r="L896">
            <v>3</v>
          </cell>
          <cell r="M896">
            <v>35068.345001222551</v>
          </cell>
        </row>
        <row r="897">
          <cell r="A897" t="str">
            <v>1991-61-4-</v>
          </cell>
          <cell r="B897" t="str">
            <v>Canada</v>
          </cell>
          <cell r="C897" t="str">
            <v>UnMarked Fraser River Early</v>
          </cell>
          <cell r="D897" t="str">
            <v>U-FrasREr</v>
          </cell>
          <cell r="E897">
            <v>61</v>
          </cell>
          <cell r="F897">
            <v>97</v>
          </cell>
          <cell r="G897">
            <v>96</v>
          </cell>
          <cell r="I897">
            <v>1991</v>
          </cell>
          <cell r="J897" t="str">
            <v>UM</v>
          </cell>
          <cell r="L897">
            <v>4</v>
          </cell>
          <cell r="M897">
            <v>76044.867335827308</v>
          </cell>
        </row>
        <row r="898">
          <cell r="A898" t="str">
            <v>1991-61-5-</v>
          </cell>
          <cell r="B898" t="str">
            <v>Canada</v>
          </cell>
          <cell r="C898" t="str">
            <v>UnMarked Fraser River Early</v>
          </cell>
          <cell r="D898" t="str">
            <v>U-FrasREr</v>
          </cell>
          <cell r="E898">
            <v>61</v>
          </cell>
          <cell r="F898">
            <v>97</v>
          </cell>
          <cell r="G898">
            <v>96</v>
          </cell>
          <cell r="I898">
            <v>1991</v>
          </cell>
          <cell r="J898" t="str">
            <v>UM</v>
          </cell>
          <cell r="L898">
            <v>5</v>
          </cell>
          <cell r="M898">
            <v>19728.867562039839</v>
          </cell>
        </row>
        <row r="899">
          <cell r="A899" t="str">
            <v>1991-62-3-</v>
          </cell>
          <cell r="B899" t="str">
            <v>Canada</v>
          </cell>
          <cell r="C899" t="str">
            <v>Marked Fraser River Early</v>
          </cell>
          <cell r="D899" t="str">
            <v>M-FrasREr</v>
          </cell>
          <cell r="E899">
            <v>62</v>
          </cell>
          <cell r="F899">
            <v>98</v>
          </cell>
          <cell r="G899">
            <v>96</v>
          </cell>
          <cell r="I899">
            <v>1991</v>
          </cell>
          <cell r="J899" t="str">
            <v>M</v>
          </cell>
          <cell r="L899">
            <v>3</v>
          </cell>
          <cell r="M899">
            <v>354.22570708305278</v>
          </cell>
        </row>
        <row r="900">
          <cell r="A900" t="str">
            <v>1991-62-4-</v>
          </cell>
          <cell r="B900" t="str">
            <v>Canada</v>
          </cell>
          <cell r="C900" t="str">
            <v>Marked Fraser River Early</v>
          </cell>
          <cell r="D900" t="str">
            <v>M-FrasREr</v>
          </cell>
          <cell r="E900">
            <v>62</v>
          </cell>
          <cell r="F900">
            <v>98</v>
          </cell>
          <cell r="G900">
            <v>96</v>
          </cell>
          <cell r="I900">
            <v>1991</v>
          </cell>
          <cell r="J900" t="str">
            <v>M</v>
          </cell>
          <cell r="L900">
            <v>4</v>
          </cell>
          <cell r="M900">
            <v>768.12997308916238</v>
          </cell>
        </row>
        <row r="901">
          <cell r="A901" t="str">
            <v>1991-62-5-</v>
          </cell>
          <cell r="B901" t="str">
            <v>Canada</v>
          </cell>
          <cell r="C901" t="str">
            <v>Marked Fraser River Early</v>
          </cell>
          <cell r="D901" t="str">
            <v>M-FrasREr</v>
          </cell>
          <cell r="E901">
            <v>62</v>
          </cell>
          <cell r="F901">
            <v>98</v>
          </cell>
          <cell r="G901">
            <v>96</v>
          </cell>
          <cell r="I901">
            <v>1991</v>
          </cell>
          <cell r="J901" t="str">
            <v>M</v>
          </cell>
          <cell r="L901">
            <v>5</v>
          </cell>
          <cell r="M901">
            <v>199.28149052565641</v>
          </cell>
        </row>
        <row r="902">
          <cell r="A902" t="str">
            <v>1991-63-3-</v>
          </cell>
          <cell r="B902" t="str">
            <v>Canada</v>
          </cell>
          <cell r="C902" t="str">
            <v>UnMarked Lower Georgia Strait</v>
          </cell>
          <cell r="D902" t="str">
            <v>U-LwGeo S</v>
          </cell>
          <cell r="E902">
            <v>63</v>
          </cell>
          <cell r="F902">
            <v>100</v>
          </cell>
          <cell r="G902">
            <v>99</v>
          </cell>
          <cell r="I902">
            <v>1991</v>
          </cell>
          <cell r="J902" t="str">
            <v>UM</v>
          </cell>
          <cell r="L902">
            <v>3</v>
          </cell>
          <cell r="M902">
            <v>9278.5738348836167</v>
          </cell>
        </row>
        <row r="903">
          <cell r="A903" t="str">
            <v>1991-63-4-</v>
          </cell>
          <cell r="B903" t="str">
            <v>Canada</v>
          </cell>
          <cell r="C903" t="str">
            <v>UnMarked Lower Georgia Strait</v>
          </cell>
          <cell r="D903" t="str">
            <v>U-LwGeo S</v>
          </cell>
          <cell r="E903">
            <v>63</v>
          </cell>
          <cell r="F903">
            <v>100</v>
          </cell>
          <cell r="G903">
            <v>99</v>
          </cell>
          <cell r="I903">
            <v>1991</v>
          </cell>
          <cell r="J903" t="str">
            <v>UM</v>
          </cell>
          <cell r="L903">
            <v>4</v>
          </cell>
          <cell r="M903">
            <v>10328.739157779961</v>
          </cell>
        </row>
        <row r="904">
          <cell r="A904" t="str">
            <v>1991-63-5-</v>
          </cell>
          <cell r="B904" t="str">
            <v>Canada</v>
          </cell>
          <cell r="C904" t="str">
            <v>UnMarked Lower Georgia Strait</v>
          </cell>
          <cell r="D904" t="str">
            <v>U-LwGeo S</v>
          </cell>
          <cell r="E904">
            <v>63</v>
          </cell>
          <cell r="F904">
            <v>100</v>
          </cell>
          <cell r="G904">
            <v>99</v>
          </cell>
          <cell r="I904">
            <v>1991</v>
          </cell>
          <cell r="J904" t="str">
            <v>UM</v>
          </cell>
          <cell r="L904">
            <v>5</v>
          </cell>
          <cell r="M904">
            <v>411.50565103014549</v>
          </cell>
        </row>
        <row r="905">
          <cell r="A905" t="str">
            <v>1991-64-3-</v>
          </cell>
          <cell r="B905" t="str">
            <v>Canada</v>
          </cell>
          <cell r="C905" t="str">
            <v>Marked Lower Georgia Strait</v>
          </cell>
          <cell r="D905" t="str">
            <v>M-LwGeo S</v>
          </cell>
          <cell r="E905">
            <v>64</v>
          </cell>
          <cell r="F905">
            <v>101</v>
          </cell>
          <cell r="G905">
            <v>99</v>
          </cell>
          <cell r="I905">
            <v>1991</v>
          </cell>
          <cell r="J905" t="str">
            <v>M</v>
          </cell>
          <cell r="L905">
            <v>3</v>
          </cell>
          <cell r="M905">
            <v>93.722968029127514</v>
          </cell>
        </row>
        <row r="906">
          <cell r="A906" t="str">
            <v>1991-64-4-</v>
          </cell>
          <cell r="B906" t="str">
            <v>Canada</v>
          </cell>
          <cell r="C906" t="str">
            <v>Marked Lower Georgia Strait</v>
          </cell>
          <cell r="D906" t="str">
            <v>M-LwGeo S</v>
          </cell>
          <cell r="E906">
            <v>64</v>
          </cell>
          <cell r="F906">
            <v>101</v>
          </cell>
          <cell r="G906">
            <v>99</v>
          </cell>
          <cell r="I906">
            <v>1991</v>
          </cell>
          <cell r="J906" t="str">
            <v>M</v>
          </cell>
          <cell r="L906">
            <v>4</v>
          </cell>
          <cell r="M906">
            <v>104.3306985634335</v>
          </cell>
        </row>
        <row r="907">
          <cell r="A907" t="str">
            <v>1991-64-5-</v>
          </cell>
          <cell r="B907" t="str">
            <v>Canada</v>
          </cell>
          <cell r="C907" t="str">
            <v>Marked Lower Georgia Strait</v>
          </cell>
          <cell r="D907" t="str">
            <v>M-LwGeo S</v>
          </cell>
          <cell r="E907">
            <v>64</v>
          </cell>
          <cell r="F907">
            <v>101</v>
          </cell>
          <cell r="G907">
            <v>99</v>
          </cell>
          <cell r="I907">
            <v>1991</v>
          </cell>
          <cell r="J907" t="str">
            <v>M</v>
          </cell>
          <cell r="L907">
            <v>5</v>
          </cell>
          <cell r="M907">
            <v>4.1566227376782194</v>
          </cell>
        </row>
        <row r="908">
          <cell r="A908" t="str">
            <v>1991-67-3-</v>
          </cell>
          <cell r="B908" t="str">
            <v>ColR</v>
          </cell>
          <cell r="C908" t="str">
            <v>UnMarked Lower Columbia Naturals</v>
          </cell>
          <cell r="D908" t="str">
            <v>U-LColNat</v>
          </cell>
          <cell r="E908">
            <v>67</v>
          </cell>
          <cell r="F908">
            <v>103</v>
          </cell>
          <cell r="G908">
            <v>102</v>
          </cell>
          <cell r="I908">
            <v>1991</v>
          </cell>
          <cell r="J908" t="str">
            <v>UM</v>
          </cell>
          <cell r="L908">
            <v>3</v>
          </cell>
          <cell r="M908">
            <v>2952.5249999999942</v>
          </cell>
        </row>
        <row r="909">
          <cell r="A909" t="str">
            <v>1991-67-4-</v>
          </cell>
          <cell r="B909" t="str">
            <v>ColR</v>
          </cell>
          <cell r="C909" t="str">
            <v>UnMarked Lower Columbia Naturals</v>
          </cell>
          <cell r="D909" t="str">
            <v>U-LColNat</v>
          </cell>
          <cell r="E909">
            <v>67</v>
          </cell>
          <cell r="F909">
            <v>103</v>
          </cell>
          <cell r="G909">
            <v>102</v>
          </cell>
          <cell r="I909">
            <v>1991</v>
          </cell>
          <cell r="J909" t="str">
            <v>UM</v>
          </cell>
          <cell r="L909">
            <v>4</v>
          </cell>
          <cell r="M909">
            <v>1474.575000000001</v>
          </cell>
        </row>
        <row r="910">
          <cell r="A910" t="str">
            <v>1991-67-5-</v>
          </cell>
          <cell r="B910" t="str">
            <v>ColR</v>
          </cell>
          <cell r="C910" t="str">
            <v>UnMarked Lower Columbia Naturals</v>
          </cell>
          <cell r="D910" t="str">
            <v>U-LColNat</v>
          </cell>
          <cell r="E910">
            <v>67</v>
          </cell>
          <cell r="F910">
            <v>103</v>
          </cell>
          <cell r="G910">
            <v>102</v>
          </cell>
          <cell r="I910">
            <v>1991</v>
          </cell>
          <cell r="J910" t="str">
            <v>UM</v>
          </cell>
          <cell r="L910">
            <v>5</v>
          </cell>
          <cell r="M910">
            <v>254.69999999999979</v>
          </cell>
        </row>
        <row r="911">
          <cell r="A911" t="str">
            <v>1991-68-3-</v>
          </cell>
          <cell r="B911" t="str">
            <v>ColR</v>
          </cell>
          <cell r="C911" t="str">
            <v>Marked Lower Columbia Naturals</v>
          </cell>
          <cell r="D911" t="str">
            <v>M-LColNat</v>
          </cell>
          <cell r="E911">
            <v>68</v>
          </cell>
          <cell r="F911">
            <v>104</v>
          </cell>
          <cell r="G911">
            <v>102</v>
          </cell>
          <cell r="I911">
            <v>1991</v>
          </cell>
          <cell r="J911" t="str">
            <v>M</v>
          </cell>
          <cell r="L911">
            <v>3</v>
          </cell>
          <cell r="M911">
            <v>0</v>
          </cell>
        </row>
        <row r="912">
          <cell r="A912" t="str">
            <v>1991-68-4-</v>
          </cell>
          <cell r="B912" t="str">
            <v>ColR</v>
          </cell>
          <cell r="C912" t="str">
            <v>Marked Lower Columbia Naturals</v>
          </cell>
          <cell r="D912" t="str">
            <v>M-LColNat</v>
          </cell>
          <cell r="E912">
            <v>68</v>
          </cell>
          <cell r="F912">
            <v>104</v>
          </cell>
          <cell r="G912">
            <v>102</v>
          </cell>
          <cell r="I912">
            <v>1991</v>
          </cell>
          <cell r="J912" t="str">
            <v>M</v>
          </cell>
          <cell r="L912">
            <v>4</v>
          </cell>
          <cell r="M912">
            <v>0</v>
          </cell>
        </row>
        <row r="913">
          <cell r="A913" t="str">
            <v>1991-68-5-</v>
          </cell>
          <cell r="B913" t="str">
            <v>ColR</v>
          </cell>
          <cell r="C913" t="str">
            <v>Marked Lower Columbia Naturals</v>
          </cell>
          <cell r="D913" t="str">
            <v>M-LColNat</v>
          </cell>
          <cell r="E913">
            <v>68</v>
          </cell>
          <cell r="F913">
            <v>104</v>
          </cell>
          <cell r="G913">
            <v>102</v>
          </cell>
          <cell r="I913">
            <v>1991</v>
          </cell>
          <cell r="J913" t="str">
            <v>M</v>
          </cell>
          <cell r="L913">
            <v>5</v>
          </cell>
          <cell r="M913">
            <v>0</v>
          </cell>
        </row>
        <row r="914">
          <cell r="A914" t="str">
            <v>1991-69-3-</v>
          </cell>
          <cell r="B914" t="str">
            <v>WA_NCoast_OR_CA</v>
          </cell>
          <cell r="C914" t="str">
            <v>UnMarked Central Valley Fall</v>
          </cell>
          <cell r="D914" t="str">
            <v>U-CentVal</v>
          </cell>
          <cell r="E914">
            <v>69</v>
          </cell>
          <cell r="F914">
            <v>106</v>
          </cell>
          <cell r="G914">
            <v>105</v>
          </cell>
          <cell r="I914">
            <v>1991</v>
          </cell>
          <cell r="J914" t="str">
            <v>UM</v>
          </cell>
          <cell r="L914">
            <v>3</v>
          </cell>
          <cell r="M914">
            <v>75427.075950625003</v>
          </cell>
        </row>
        <row r="915">
          <cell r="A915" t="str">
            <v>1991-69-4-</v>
          </cell>
          <cell r="B915" t="str">
            <v>WA_NCoast_OR_CA</v>
          </cell>
          <cell r="C915" t="str">
            <v>UnMarked Central Valley Fall</v>
          </cell>
          <cell r="D915" t="str">
            <v>U-CentVal</v>
          </cell>
          <cell r="E915">
            <v>69</v>
          </cell>
          <cell r="F915">
            <v>106</v>
          </cell>
          <cell r="G915">
            <v>105</v>
          </cell>
          <cell r="I915">
            <v>1991</v>
          </cell>
          <cell r="J915" t="str">
            <v>UM</v>
          </cell>
          <cell r="L915">
            <v>4</v>
          </cell>
          <cell r="M915">
            <v>66553.302309375009</v>
          </cell>
        </row>
        <row r="916">
          <cell r="A916" t="str">
            <v>1991-69-5-</v>
          </cell>
          <cell r="B916" t="str">
            <v>WA_NCoast_OR_CA</v>
          </cell>
          <cell r="C916" t="str">
            <v>UnMarked Central Valley Fall</v>
          </cell>
          <cell r="D916" t="str">
            <v>U-CentVal</v>
          </cell>
          <cell r="E916">
            <v>69</v>
          </cell>
          <cell r="F916">
            <v>106</v>
          </cell>
          <cell r="G916">
            <v>105</v>
          </cell>
          <cell r="I916">
            <v>1991</v>
          </cell>
          <cell r="J916" t="str">
            <v>UM</v>
          </cell>
          <cell r="L916">
            <v>5</v>
          </cell>
          <cell r="M916">
            <v>0</v>
          </cell>
        </row>
        <row r="917">
          <cell r="A917" t="str">
            <v>1991-70-3-</v>
          </cell>
          <cell r="B917" t="str">
            <v>WA_NCoast_OR_CA</v>
          </cell>
          <cell r="C917" t="str">
            <v>Marked Central Valley Fall</v>
          </cell>
          <cell r="D917" t="str">
            <v>M-CentVal</v>
          </cell>
          <cell r="E917">
            <v>70</v>
          </cell>
          <cell r="F917">
            <v>107</v>
          </cell>
          <cell r="G917">
            <v>105</v>
          </cell>
          <cell r="I917">
            <v>1991</v>
          </cell>
          <cell r="J917" t="str">
            <v>M</v>
          </cell>
          <cell r="L917">
            <v>3</v>
          </cell>
          <cell r="M917">
            <v>1539.328080624997</v>
          </cell>
        </row>
        <row r="918">
          <cell r="A918" t="str">
            <v>1991-70-4-</v>
          </cell>
          <cell r="B918" t="str">
            <v>WA_NCoast_OR_CA</v>
          </cell>
          <cell r="C918" t="str">
            <v>Marked Central Valley Fall</v>
          </cell>
          <cell r="D918" t="str">
            <v>M-CentVal</v>
          </cell>
          <cell r="E918">
            <v>70</v>
          </cell>
          <cell r="F918">
            <v>107</v>
          </cell>
          <cell r="G918">
            <v>105</v>
          </cell>
          <cell r="I918">
            <v>1991</v>
          </cell>
          <cell r="J918" t="str">
            <v>M</v>
          </cell>
          <cell r="L918">
            <v>4</v>
          </cell>
          <cell r="M918">
            <v>1358.2306593749961</v>
          </cell>
        </row>
        <row r="919">
          <cell r="A919" t="str">
            <v>1991-70-5-</v>
          </cell>
          <cell r="B919" t="str">
            <v>WA_NCoast_OR_CA</v>
          </cell>
          <cell r="C919" t="str">
            <v>Marked Central Valley Fall</v>
          </cell>
          <cell r="D919" t="str">
            <v>M-CentVal</v>
          </cell>
          <cell r="E919">
            <v>70</v>
          </cell>
          <cell r="F919">
            <v>107</v>
          </cell>
          <cell r="G919">
            <v>105</v>
          </cell>
          <cell r="I919">
            <v>1991</v>
          </cell>
          <cell r="J919" t="str">
            <v>M</v>
          </cell>
          <cell r="L919">
            <v>5</v>
          </cell>
          <cell r="M919">
            <v>0</v>
          </cell>
        </row>
        <row r="920">
          <cell r="A920" t="str">
            <v>1991-71-3-</v>
          </cell>
          <cell r="B920" t="str">
            <v>WA_NCoast_OR_CA</v>
          </cell>
          <cell r="C920" t="str">
            <v>UnMarked WA North Coast Fall</v>
          </cell>
          <cell r="D920" t="str">
            <v>U-WA NCst</v>
          </cell>
          <cell r="E920">
            <v>71</v>
          </cell>
          <cell r="F920">
            <v>109</v>
          </cell>
          <cell r="G920">
            <v>108</v>
          </cell>
          <cell r="I920">
            <v>1991</v>
          </cell>
          <cell r="J920" t="str">
            <v>UM</v>
          </cell>
          <cell r="L920">
            <v>3</v>
          </cell>
          <cell r="M920">
            <v>6287.8286122854324</v>
          </cell>
        </row>
        <row r="921">
          <cell r="A921" t="str">
            <v>1991-71-4-</v>
          </cell>
          <cell r="B921" t="str">
            <v>WA_NCoast_OR_CA</v>
          </cell>
          <cell r="C921" t="str">
            <v>UnMarked WA North Coast Fall</v>
          </cell>
          <cell r="D921" t="str">
            <v>U-WA NCst</v>
          </cell>
          <cell r="E921">
            <v>71</v>
          </cell>
          <cell r="F921">
            <v>109</v>
          </cell>
          <cell r="G921">
            <v>108</v>
          </cell>
          <cell r="I921">
            <v>1991</v>
          </cell>
          <cell r="J921" t="str">
            <v>UM</v>
          </cell>
          <cell r="L921">
            <v>4</v>
          </cell>
          <cell r="M921">
            <v>20375.72711071344</v>
          </cell>
        </row>
        <row r="922">
          <cell r="A922" t="str">
            <v>1991-71-5-</v>
          </cell>
          <cell r="B922" t="str">
            <v>WA_NCoast_OR_CA</v>
          </cell>
          <cell r="C922" t="str">
            <v>UnMarked WA North Coast Fall</v>
          </cell>
          <cell r="D922" t="str">
            <v>U-WA NCst</v>
          </cell>
          <cell r="E922">
            <v>71</v>
          </cell>
          <cell r="F922">
            <v>109</v>
          </cell>
          <cell r="G922">
            <v>108</v>
          </cell>
          <cell r="I922">
            <v>1991</v>
          </cell>
          <cell r="J922" t="str">
            <v>UM</v>
          </cell>
          <cell r="L922">
            <v>5</v>
          </cell>
          <cell r="M922">
            <v>33150.003931992207</v>
          </cell>
        </row>
        <row r="923">
          <cell r="A923" t="str">
            <v>1991-72-3-</v>
          </cell>
          <cell r="B923" t="str">
            <v>WA_NCoast_OR_CA</v>
          </cell>
          <cell r="C923" t="str">
            <v>Marked WA North Coast Fall</v>
          </cell>
          <cell r="D923" t="str">
            <v>M-WA NCst</v>
          </cell>
          <cell r="E923">
            <v>72</v>
          </cell>
          <cell r="F923">
            <v>110</v>
          </cell>
          <cell r="G923">
            <v>108</v>
          </cell>
          <cell r="I923">
            <v>1991</v>
          </cell>
          <cell r="J923" t="str">
            <v>M</v>
          </cell>
          <cell r="L923">
            <v>3</v>
          </cell>
          <cell r="M923">
            <v>63.51342032611592</v>
          </cell>
        </row>
        <row r="924">
          <cell r="A924" t="str">
            <v>1991-72-4-</v>
          </cell>
          <cell r="B924" t="str">
            <v>WA_NCoast_OR_CA</v>
          </cell>
          <cell r="C924" t="str">
            <v>Marked WA North Coast Fall</v>
          </cell>
          <cell r="D924" t="str">
            <v>M-WA NCst</v>
          </cell>
          <cell r="E924">
            <v>72</v>
          </cell>
          <cell r="F924">
            <v>110</v>
          </cell>
          <cell r="G924">
            <v>108</v>
          </cell>
          <cell r="I924">
            <v>1991</v>
          </cell>
          <cell r="J924" t="str">
            <v>M</v>
          </cell>
          <cell r="L924">
            <v>4</v>
          </cell>
          <cell r="M924">
            <v>205.81542536074269</v>
          </cell>
        </row>
        <row r="925">
          <cell r="A925" t="str">
            <v>1991-72-5-</v>
          </cell>
          <cell r="B925" t="str">
            <v>WA_NCoast_OR_CA</v>
          </cell>
          <cell r="C925" t="str">
            <v>Marked WA North Coast Fall</v>
          </cell>
          <cell r="D925" t="str">
            <v>M-WA NCst</v>
          </cell>
          <cell r="E925">
            <v>72</v>
          </cell>
          <cell r="F925">
            <v>110</v>
          </cell>
          <cell r="G925">
            <v>108</v>
          </cell>
          <cell r="I925">
            <v>1991</v>
          </cell>
          <cell r="J925" t="str">
            <v>M</v>
          </cell>
          <cell r="L925">
            <v>5</v>
          </cell>
          <cell r="M925">
            <v>334.84852456557559</v>
          </cell>
        </row>
        <row r="926">
          <cell r="A926" t="str">
            <v>1991-73-3-</v>
          </cell>
          <cell r="B926" t="str">
            <v>WA_NCoast_OR_CA</v>
          </cell>
          <cell r="C926" t="str">
            <v>UnMarked Willapa Bay</v>
          </cell>
          <cell r="D926" t="str">
            <v>U-Willapa</v>
          </cell>
          <cell r="E926">
            <v>73</v>
          </cell>
          <cell r="F926">
            <v>112</v>
          </cell>
          <cell r="G926">
            <v>111</v>
          </cell>
          <cell r="I926">
            <v>1991</v>
          </cell>
          <cell r="J926" t="str">
            <v>UM</v>
          </cell>
          <cell r="L926">
            <v>3</v>
          </cell>
          <cell r="M926">
            <v>13179.82147315463</v>
          </cell>
        </row>
        <row r="927">
          <cell r="A927" t="str">
            <v>1991-73-4-</v>
          </cell>
          <cell r="B927" t="str">
            <v>WA_NCoast_OR_CA</v>
          </cell>
          <cell r="C927" t="str">
            <v>UnMarked Willapa Bay</v>
          </cell>
          <cell r="D927" t="str">
            <v>U-Willapa</v>
          </cell>
          <cell r="E927">
            <v>73</v>
          </cell>
          <cell r="F927">
            <v>112</v>
          </cell>
          <cell r="G927">
            <v>111</v>
          </cell>
          <cell r="I927">
            <v>1991</v>
          </cell>
          <cell r="J927" t="str">
            <v>UM</v>
          </cell>
          <cell r="L927">
            <v>4</v>
          </cell>
          <cell r="M927">
            <v>23050.330474019342</v>
          </cell>
        </row>
        <row r="928">
          <cell r="A928" t="str">
            <v>1991-73-5-</v>
          </cell>
          <cell r="B928" t="str">
            <v>WA_NCoast_OR_CA</v>
          </cell>
          <cell r="C928" t="str">
            <v>UnMarked Willapa Bay</v>
          </cell>
          <cell r="D928" t="str">
            <v>U-Willapa</v>
          </cell>
          <cell r="E928">
            <v>73</v>
          </cell>
          <cell r="F928">
            <v>112</v>
          </cell>
          <cell r="G928">
            <v>111</v>
          </cell>
          <cell r="I928">
            <v>1991</v>
          </cell>
          <cell r="J928" t="str">
            <v>UM</v>
          </cell>
          <cell r="L928">
            <v>5</v>
          </cell>
          <cell r="M928">
            <v>9429.0280528260355</v>
          </cell>
        </row>
        <row r="929">
          <cell r="A929" t="str">
            <v>1991-74-3-</v>
          </cell>
          <cell r="B929" t="str">
            <v>WA_NCoast_OR_CA</v>
          </cell>
          <cell r="C929" t="str">
            <v>Marked Willapa Bay</v>
          </cell>
          <cell r="D929" t="str">
            <v>M-Willapa</v>
          </cell>
          <cell r="E929">
            <v>74</v>
          </cell>
          <cell r="F929">
            <v>113</v>
          </cell>
          <cell r="G929">
            <v>111</v>
          </cell>
          <cell r="I929">
            <v>1991</v>
          </cell>
          <cell r="J929" t="str">
            <v>M</v>
          </cell>
          <cell r="L929">
            <v>3</v>
          </cell>
          <cell r="M929">
            <v>268.97594843172737</v>
          </cell>
        </row>
        <row r="930">
          <cell r="A930" t="str">
            <v>1991-74-4-</v>
          </cell>
          <cell r="B930" t="str">
            <v>WA_NCoast_OR_CA</v>
          </cell>
          <cell r="C930" t="str">
            <v>Marked Willapa Bay</v>
          </cell>
          <cell r="D930" t="str">
            <v>M-Willapa</v>
          </cell>
          <cell r="E930">
            <v>74</v>
          </cell>
          <cell r="F930">
            <v>113</v>
          </cell>
          <cell r="G930">
            <v>111</v>
          </cell>
          <cell r="I930">
            <v>1991</v>
          </cell>
          <cell r="J930" t="str">
            <v>M</v>
          </cell>
          <cell r="L930">
            <v>4</v>
          </cell>
          <cell r="M930">
            <v>470.41490763304682</v>
          </cell>
        </row>
        <row r="931">
          <cell r="A931" t="str">
            <v>1991-74-5-</v>
          </cell>
          <cell r="B931" t="str">
            <v>WA_NCoast_OR_CA</v>
          </cell>
          <cell r="C931" t="str">
            <v>Marked Willapa Bay</v>
          </cell>
          <cell r="D931" t="str">
            <v>M-Willapa</v>
          </cell>
          <cell r="E931">
            <v>74</v>
          </cell>
          <cell r="F931">
            <v>113</v>
          </cell>
          <cell r="G931">
            <v>111</v>
          </cell>
          <cell r="I931">
            <v>1991</v>
          </cell>
          <cell r="J931" t="str">
            <v>M</v>
          </cell>
          <cell r="L931">
            <v>5</v>
          </cell>
          <cell r="M931">
            <v>192.42914393522551</v>
          </cell>
        </row>
        <row r="932">
          <cell r="A932" t="str">
            <v>1991-77-3-</v>
          </cell>
          <cell r="B932" t="str">
            <v>WA_NCoast_OR_CA</v>
          </cell>
          <cell r="C932" t="str">
            <v>UnMarked OR Mid Coast Fall</v>
          </cell>
          <cell r="D932" t="str">
            <v>U-MidORCst</v>
          </cell>
          <cell r="E932">
            <v>77</v>
          </cell>
          <cell r="F932">
            <v>115</v>
          </cell>
          <cell r="G932">
            <v>114</v>
          </cell>
          <cell r="I932">
            <v>1991</v>
          </cell>
          <cell r="J932" t="str">
            <v>UM</v>
          </cell>
          <cell r="L932">
            <v>3</v>
          </cell>
          <cell r="M932">
            <v>6421.6772409110908</v>
          </cell>
        </row>
        <row r="933">
          <cell r="A933" t="str">
            <v>1991-77-4-</v>
          </cell>
          <cell r="B933" t="str">
            <v>WA_NCoast_OR_CA</v>
          </cell>
          <cell r="C933" t="str">
            <v>UnMarked OR Mid Coast Fall</v>
          </cell>
          <cell r="D933" t="str">
            <v>U-MidORCst</v>
          </cell>
          <cell r="E933">
            <v>77</v>
          </cell>
          <cell r="F933">
            <v>115</v>
          </cell>
          <cell r="G933">
            <v>114</v>
          </cell>
          <cell r="I933">
            <v>1991</v>
          </cell>
          <cell r="J933" t="str">
            <v>UM</v>
          </cell>
          <cell r="L933">
            <v>4</v>
          </cell>
          <cell r="M933">
            <v>23916.194395905291</v>
          </cell>
        </row>
        <row r="934">
          <cell r="A934" t="str">
            <v>1991-77-5-</v>
          </cell>
          <cell r="B934" t="str">
            <v>WA_NCoast_OR_CA</v>
          </cell>
          <cell r="C934" t="str">
            <v>UnMarked OR Mid Coast Fall</v>
          </cell>
          <cell r="D934" t="str">
            <v>U-MidORCst</v>
          </cell>
          <cell r="E934">
            <v>77</v>
          </cell>
          <cell r="F934">
            <v>115</v>
          </cell>
          <cell r="G934">
            <v>114</v>
          </cell>
          <cell r="I934">
            <v>1991</v>
          </cell>
          <cell r="J934" t="str">
            <v>UM</v>
          </cell>
          <cell r="L934">
            <v>5</v>
          </cell>
          <cell r="M934">
            <v>8281.8499796264077</v>
          </cell>
        </row>
        <row r="935">
          <cell r="A935" t="str">
            <v>1991-78-3-</v>
          </cell>
          <cell r="B935" t="str">
            <v>WA_NCoast_OR_CA</v>
          </cell>
          <cell r="C935" t="str">
            <v>Marked OR Mid Coast Fall</v>
          </cell>
          <cell r="D935" t="str">
            <v>M-MidORCst</v>
          </cell>
          <cell r="E935">
            <v>78</v>
          </cell>
          <cell r="F935">
            <v>116</v>
          </cell>
          <cell r="G935">
            <v>114</v>
          </cell>
          <cell r="I935">
            <v>1991</v>
          </cell>
          <cell r="J935" t="str">
            <v>M</v>
          </cell>
          <cell r="L935">
            <v>3</v>
          </cell>
          <cell r="M935">
            <v>64.865426675869458</v>
          </cell>
        </row>
        <row r="936">
          <cell r="A936" t="str">
            <v>1991-78-4-</v>
          </cell>
          <cell r="B936" t="str">
            <v>WA_NCoast_OR_CA</v>
          </cell>
          <cell r="C936" t="str">
            <v>Marked OR Mid Coast Fall</v>
          </cell>
          <cell r="D936" t="str">
            <v>M-MidORCst</v>
          </cell>
          <cell r="E936">
            <v>78</v>
          </cell>
          <cell r="F936">
            <v>116</v>
          </cell>
          <cell r="G936">
            <v>114</v>
          </cell>
          <cell r="I936">
            <v>1991</v>
          </cell>
          <cell r="J936" t="str">
            <v>M</v>
          </cell>
          <cell r="L936">
            <v>4</v>
          </cell>
          <cell r="M936">
            <v>241.5777211707609</v>
          </cell>
        </row>
        <row r="937">
          <cell r="A937" t="str">
            <v>1991-78-5-</v>
          </cell>
          <cell r="B937" t="str">
            <v>WA_NCoast_OR_CA</v>
          </cell>
          <cell r="C937" t="str">
            <v>Marked OR Mid Coast Fall</v>
          </cell>
          <cell r="D937" t="str">
            <v>M-MidORCst</v>
          </cell>
          <cell r="E937">
            <v>78</v>
          </cell>
          <cell r="F937">
            <v>116</v>
          </cell>
          <cell r="G937">
            <v>114</v>
          </cell>
          <cell r="I937">
            <v>1991</v>
          </cell>
          <cell r="J937" t="str">
            <v>M</v>
          </cell>
          <cell r="L937">
            <v>5</v>
          </cell>
          <cell r="M937">
            <v>83.65505029925589</v>
          </cell>
        </row>
        <row r="938">
          <cell r="A938" t="str">
            <v>1992-1-3-</v>
          </cell>
          <cell r="B938" t="str">
            <v>NookSam</v>
          </cell>
          <cell r="C938" t="str">
            <v>UnMarked Nooksack/Samish Fall</v>
          </cell>
          <cell r="D938" t="str">
            <v>U-NkSm FF</v>
          </cell>
          <cell r="E938">
            <v>1</v>
          </cell>
          <cell r="F938">
            <v>2</v>
          </cell>
          <cell r="G938">
            <v>1</v>
          </cell>
          <cell r="H938" t="str">
            <v>TRS; includes 7B-D</v>
          </cell>
          <cell r="I938">
            <v>1992</v>
          </cell>
          <cell r="J938" t="str">
            <v>UM</v>
          </cell>
          <cell r="L938">
            <v>3</v>
          </cell>
          <cell r="M938">
            <v>13064.168900539131</v>
          </cell>
        </row>
        <row r="939">
          <cell r="A939" t="str">
            <v>1992-1-4-</v>
          </cell>
          <cell r="B939" t="str">
            <v>NookSam</v>
          </cell>
          <cell r="C939" t="str">
            <v>UnMarked Nooksack/Samish Fall</v>
          </cell>
          <cell r="D939" t="str">
            <v>U-NkSm FF</v>
          </cell>
          <cell r="E939">
            <v>1</v>
          </cell>
          <cell r="F939">
            <v>2</v>
          </cell>
          <cell r="G939">
            <v>1</v>
          </cell>
          <cell r="H939" t="str">
            <v>TRS; includes 7B-D</v>
          </cell>
          <cell r="I939">
            <v>1992</v>
          </cell>
          <cell r="J939" t="str">
            <v>UM</v>
          </cell>
          <cell r="L939">
            <v>4</v>
          </cell>
          <cell r="M939">
            <v>12084.1752888311</v>
          </cell>
        </row>
        <row r="940">
          <cell r="A940" t="str">
            <v>1992-1-5-</v>
          </cell>
          <cell r="B940" t="str">
            <v>NookSam</v>
          </cell>
          <cell r="C940" t="str">
            <v>UnMarked Nooksack/Samish Fall</v>
          </cell>
          <cell r="D940" t="str">
            <v>U-NkSm FF</v>
          </cell>
          <cell r="E940">
            <v>1</v>
          </cell>
          <cell r="F940">
            <v>2</v>
          </cell>
          <cell r="G940">
            <v>1</v>
          </cell>
          <cell r="H940" t="str">
            <v>TRS; includes 7B-D</v>
          </cell>
          <cell r="I940">
            <v>1992</v>
          </cell>
          <cell r="J940" t="str">
            <v>UM</v>
          </cell>
          <cell r="L940">
            <v>5</v>
          </cell>
          <cell r="M940">
            <v>704</v>
          </cell>
        </row>
        <row r="941">
          <cell r="A941" t="str">
            <v>1992-2-3-</v>
          </cell>
          <cell r="B941" t="str">
            <v>NookSam</v>
          </cell>
          <cell r="C941" t="str">
            <v>Marked Nooksack/Samish Fall</v>
          </cell>
          <cell r="D941" t="str">
            <v>M-NkSm FF</v>
          </cell>
          <cell r="E941">
            <v>2</v>
          </cell>
          <cell r="F941">
            <v>3</v>
          </cell>
          <cell r="G941">
            <v>1</v>
          </cell>
          <cell r="H941" t="str">
            <v>TRS; includes 7B-D</v>
          </cell>
          <cell r="I941">
            <v>1992</v>
          </cell>
          <cell r="J941" t="str">
            <v>M</v>
          </cell>
          <cell r="L941">
            <v>3</v>
          </cell>
          <cell r="M941">
            <v>412.13162201030627</v>
          </cell>
        </row>
        <row r="942">
          <cell r="A942" t="str">
            <v>1992-2-4-</v>
          </cell>
          <cell r="B942" t="str">
            <v>NookSam</v>
          </cell>
          <cell r="C942" t="str">
            <v>Marked Nooksack/Samish Fall</v>
          </cell>
          <cell r="D942" t="str">
            <v>M-NkSm FF</v>
          </cell>
          <cell r="E942">
            <v>2</v>
          </cell>
          <cell r="F942">
            <v>3</v>
          </cell>
          <cell r="G942">
            <v>1</v>
          </cell>
          <cell r="H942" t="str">
            <v>TRS; includes 7B-D</v>
          </cell>
          <cell r="I942">
            <v>1992</v>
          </cell>
          <cell r="J942" t="str">
            <v>M</v>
          </cell>
          <cell r="L942">
            <v>4</v>
          </cell>
          <cell r="M942">
            <v>381.21604216532262</v>
          </cell>
        </row>
        <row r="943">
          <cell r="A943" t="str">
            <v>1992-2-5-</v>
          </cell>
          <cell r="B943" t="str">
            <v>NookSam</v>
          </cell>
          <cell r="C943" t="str">
            <v>Marked Nooksack/Samish Fall</v>
          </cell>
          <cell r="D943" t="str">
            <v>M-NkSm FF</v>
          </cell>
          <cell r="E943">
            <v>2</v>
          </cell>
          <cell r="F943">
            <v>3</v>
          </cell>
          <cell r="G943">
            <v>1</v>
          </cell>
          <cell r="H943" t="str">
            <v>TRS; includes 7B-D</v>
          </cell>
          <cell r="I943">
            <v>1992</v>
          </cell>
          <cell r="J943" t="str">
            <v>M</v>
          </cell>
          <cell r="L943">
            <v>5</v>
          </cell>
          <cell r="M943">
            <v>21</v>
          </cell>
        </row>
        <row r="944">
          <cell r="A944" t="str">
            <v>1992-3-3-</v>
          </cell>
          <cell r="B944" t="str">
            <v>NookSam</v>
          </cell>
          <cell r="C944" t="str">
            <v>UnMarked NF Nooksack Spr</v>
          </cell>
          <cell r="D944" t="str">
            <v>U-NFNK Sp</v>
          </cell>
          <cell r="E944">
            <v>3</v>
          </cell>
          <cell r="F944">
            <v>5</v>
          </cell>
          <cell r="G944">
            <v>4</v>
          </cell>
          <cell r="H944" t="str">
            <v>TRS; includes 7B-D</v>
          </cell>
          <cell r="I944">
            <v>1992</v>
          </cell>
          <cell r="J944" t="str">
            <v>UM</v>
          </cell>
          <cell r="L944">
            <v>3</v>
          </cell>
          <cell r="M944">
            <v>53.085436725688133</v>
          </cell>
        </row>
        <row r="945">
          <cell r="A945" t="str">
            <v>1992-3-4-</v>
          </cell>
          <cell r="B945" t="str">
            <v>NookSam</v>
          </cell>
          <cell r="C945" t="str">
            <v>UnMarked NF Nooksack Spr</v>
          </cell>
          <cell r="D945" t="str">
            <v>U-NFNK Sp</v>
          </cell>
          <cell r="E945">
            <v>3</v>
          </cell>
          <cell r="F945">
            <v>5</v>
          </cell>
          <cell r="G945">
            <v>4</v>
          </cell>
          <cell r="H945" t="str">
            <v>TRS; includes 7B-D</v>
          </cell>
          <cell r="I945">
            <v>1992</v>
          </cell>
          <cell r="J945" t="str">
            <v>UM</v>
          </cell>
          <cell r="L945">
            <v>4</v>
          </cell>
          <cell r="M945">
            <v>161.72156214020009</v>
          </cell>
        </row>
        <row r="946">
          <cell r="A946" t="str">
            <v>1992-3-5-</v>
          </cell>
          <cell r="B946" t="str">
            <v>NookSam</v>
          </cell>
          <cell r="C946" t="str">
            <v>UnMarked NF Nooksack Spr</v>
          </cell>
          <cell r="D946" t="str">
            <v>U-NFNK Sp</v>
          </cell>
          <cell r="E946">
            <v>3</v>
          </cell>
          <cell r="F946">
            <v>5</v>
          </cell>
          <cell r="G946">
            <v>4</v>
          </cell>
          <cell r="H946" t="str">
            <v>TRS; includes 7B-D</v>
          </cell>
          <cell r="I946">
            <v>1992</v>
          </cell>
          <cell r="J946" t="str">
            <v>UM</v>
          </cell>
          <cell r="L946">
            <v>5</v>
          </cell>
          <cell r="M946">
            <v>52.107648641986572</v>
          </cell>
        </row>
        <row r="947">
          <cell r="A947" t="str">
            <v>1992-4-3-</v>
          </cell>
          <cell r="B947" t="str">
            <v>NookSam</v>
          </cell>
          <cell r="C947" t="str">
            <v>Marked NF Nooksack Spr</v>
          </cell>
          <cell r="D947" t="str">
            <v>M-NFNK Sp</v>
          </cell>
          <cell r="E947">
            <v>4</v>
          </cell>
          <cell r="F947">
            <v>6</v>
          </cell>
          <cell r="G947">
            <v>4</v>
          </cell>
          <cell r="H947" t="str">
            <v>TRS; includes 7B-D</v>
          </cell>
          <cell r="I947">
            <v>1992</v>
          </cell>
          <cell r="J947" t="str">
            <v>M</v>
          </cell>
          <cell r="L947">
            <v>3</v>
          </cell>
          <cell r="M947">
            <v>349.13771501206207</v>
          </cell>
        </row>
        <row r="948">
          <cell r="A948" t="str">
            <v>1992-4-4-</v>
          </cell>
          <cell r="B948" t="str">
            <v>NookSam</v>
          </cell>
          <cell r="C948" t="str">
            <v>Marked NF Nooksack Spr</v>
          </cell>
          <cell r="D948" t="str">
            <v>M-NFNK Sp</v>
          </cell>
          <cell r="E948">
            <v>4</v>
          </cell>
          <cell r="F948">
            <v>6</v>
          </cell>
          <cell r="G948">
            <v>4</v>
          </cell>
          <cell r="H948" t="str">
            <v>TRS; includes 7B-D</v>
          </cell>
          <cell r="I948">
            <v>1992</v>
          </cell>
          <cell r="J948" t="str">
            <v>M</v>
          </cell>
          <cell r="L948">
            <v>4</v>
          </cell>
          <cell r="M948">
            <v>174.80692816856231</v>
          </cell>
        </row>
        <row r="949">
          <cell r="A949" t="str">
            <v>1992-4-5-</v>
          </cell>
          <cell r="B949" t="str">
            <v>NookSam</v>
          </cell>
          <cell r="C949" t="str">
            <v>Marked NF Nooksack Spr</v>
          </cell>
          <cell r="D949" t="str">
            <v>M-NFNK Sp</v>
          </cell>
          <cell r="E949">
            <v>4</v>
          </cell>
          <cell r="F949">
            <v>6</v>
          </cell>
          <cell r="G949">
            <v>4</v>
          </cell>
          <cell r="H949" t="str">
            <v>TRS; includes 7B-D</v>
          </cell>
          <cell r="I949">
            <v>1992</v>
          </cell>
          <cell r="J949" t="str">
            <v>M</v>
          </cell>
          <cell r="L949">
            <v>5</v>
          </cell>
          <cell r="M949">
            <v>101.29291049957359</v>
          </cell>
        </row>
        <row r="950">
          <cell r="A950" t="str">
            <v>1992-5-3-</v>
          </cell>
          <cell r="B950" t="str">
            <v>NookSam</v>
          </cell>
          <cell r="C950" t="str">
            <v>UnMarked SF Nooksack Spr</v>
          </cell>
          <cell r="D950" t="str">
            <v>U-SFNK Sp</v>
          </cell>
          <cell r="E950">
            <v>5</v>
          </cell>
          <cell r="F950">
            <v>7</v>
          </cell>
          <cell r="G950">
            <v>4</v>
          </cell>
          <cell r="H950" t="str">
            <v>TRS; includes 7B-D</v>
          </cell>
          <cell r="I950">
            <v>1992</v>
          </cell>
          <cell r="J950" t="str">
            <v>UM</v>
          </cell>
          <cell r="L950">
            <v>3</v>
          </cell>
          <cell r="M950">
            <v>344.80704957580662</v>
          </cell>
        </row>
        <row r="951">
          <cell r="A951" t="str">
            <v>1992-5-4-</v>
          </cell>
          <cell r="B951" t="str">
            <v>NookSam</v>
          </cell>
          <cell r="C951" t="str">
            <v>UnMarked SF Nooksack Spr</v>
          </cell>
          <cell r="D951" t="str">
            <v>U-SFNK Sp</v>
          </cell>
          <cell r="E951">
            <v>5</v>
          </cell>
          <cell r="F951">
            <v>7</v>
          </cell>
          <cell r="G951">
            <v>4</v>
          </cell>
          <cell r="H951" t="str">
            <v>TRS; includes 7B-D</v>
          </cell>
          <cell r="I951">
            <v>1992</v>
          </cell>
          <cell r="J951" t="str">
            <v>UM</v>
          </cell>
          <cell r="L951">
            <v>4</v>
          </cell>
          <cell r="M951">
            <v>522.79574038865803</v>
          </cell>
        </row>
        <row r="952">
          <cell r="A952" t="str">
            <v>1992-5-5-</v>
          </cell>
          <cell r="B952" t="str">
            <v>NookSam</v>
          </cell>
          <cell r="C952" t="str">
            <v>UnMarked SF Nooksack Spr</v>
          </cell>
          <cell r="D952" t="str">
            <v>U-SFNK Sp</v>
          </cell>
          <cell r="E952">
            <v>5</v>
          </cell>
          <cell r="F952">
            <v>7</v>
          </cell>
          <cell r="G952">
            <v>4</v>
          </cell>
          <cell r="H952" t="str">
            <v>TRS; includes 7B-D</v>
          </cell>
          <cell r="I952">
            <v>1992</v>
          </cell>
          <cell r="J952" t="str">
            <v>UM</v>
          </cell>
          <cell r="L952">
            <v>5</v>
          </cell>
          <cell r="M952">
            <v>0</v>
          </cell>
        </row>
        <row r="953">
          <cell r="A953" t="str">
            <v>1992-6-3-</v>
          </cell>
          <cell r="B953" t="str">
            <v>NookSam</v>
          </cell>
          <cell r="C953" t="str">
            <v>Marked SF Nooksack Spr</v>
          </cell>
          <cell r="D953" t="str">
            <v>M-SFNK Sp</v>
          </cell>
          <cell r="E953">
            <v>6</v>
          </cell>
          <cell r="F953">
            <v>8</v>
          </cell>
          <cell r="G953">
            <v>4</v>
          </cell>
          <cell r="H953" t="str">
            <v>TRS; includes 7B-D</v>
          </cell>
          <cell r="I953">
            <v>1992</v>
          </cell>
          <cell r="J953" t="str">
            <v>M</v>
          </cell>
          <cell r="L953">
            <v>3</v>
          </cell>
          <cell r="M953">
            <v>0</v>
          </cell>
        </row>
        <row r="954">
          <cell r="A954" t="str">
            <v>1992-6-4-</v>
          </cell>
          <cell r="B954" t="str">
            <v>NookSam</v>
          </cell>
          <cell r="C954" t="str">
            <v>Marked SF Nooksack Spr</v>
          </cell>
          <cell r="D954" t="str">
            <v>M-SFNK Sp</v>
          </cell>
          <cell r="E954">
            <v>6</v>
          </cell>
          <cell r="F954">
            <v>8</v>
          </cell>
          <cell r="G954">
            <v>4</v>
          </cell>
          <cell r="H954" t="str">
            <v>TRS; includes 7B-D</v>
          </cell>
          <cell r="I954">
            <v>1992</v>
          </cell>
          <cell r="J954" t="str">
            <v>M</v>
          </cell>
          <cell r="L954">
            <v>4</v>
          </cell>
          <cell r="M954">
            <v>0</v>
          </cell>
        </row>
        <row r="955">
          <cell r="A955" t="str">
            <v>1992-6-5-</v>
          </cell>
          <cell r="B955" t="str">
            <v>NookSam</v>
          </cell>
          <cell r="C955" t="str">
            <v>Marked SF Nooksack Spr</v>
          </cell>
          <cell r="D955" t="str">
            <v>M-SFNK Sp</v>
          </cell>
          <cell r="E955">
            <v>6</v>
          </cell>
          <cell r="F955">
            <v>8</v>
          </cell>
          <cell r="G955">
            <v>4</v>
          </cell>
          <cell r="H955" t="str">
            <v>TRS; includes 7B-D</v>
          </cell>
          <cell r="I955">
            <v>1992</v>
          </cell>
          <cell r="J955" t="str">
            <v>M</v>
          </cell>
          <cell r="L955">
            <v>5</v>
          </cell>
          <cell r="M955">
            <v>0</v>
          </cell>
        </row>
        <row r="956">
          <cell r="A956" t="str">
            <v>1992-7-3-SkagitSF_F_h_um</v>
          </cell>
          <cell r="B956" t="str">
            <v>Skagit</v>
          </cell>
          <cell r="C956" t="str">
            <v>UnMarked Skagit Summer/Fall Fing</v>
          </cell>
          <cell r="D956" t="str">
            <v>U-Skag FF</v>
          </cell>
          <cell r="E956">
            <v>7</v>
          </cell>
          <cell r="F956">
            <v>10</v>
          </cell>
          <cell r="G956">
            <v>9</v>
          </cell>
          <cell r="H956" t="str">
            <v>TRS; includes Area 8 Net</v>
          </cell>
          <cell r="I956">
            <v>1992</v>
          </cell>
          <cell r="J956" t="str">
            <v>UM</v>
          </cell>
          <cell r="K956" t="str">
            <v>H</v>
          </cell>
          <cell r="L956">
            <v>3</v>
          </cell>
          <cell r="M956">
            <v>0</v>
          </cell>
        </row>
        <row r="957">
          <cell r="A957" t="str">
            <v>1992-7-3-SkagitSF_F_n_um</v>
          </cell>
          <cell r="B957" t="str">
            <v>Skagit</v>
          </cell>
          <cell r="C957" t="str">
            <v>UnMarked Skagit Summer/Fall Fing</v>
          </cell>
          <cell r="D957" t="str">
            <v>U-Skag FF</v>
          </cell>
          <cell r="E957">
            <v>7</v>
          </cell>
          <cell r="F957">
            <v>10</v>
          </cell>
          <cell r="G957">
            <v>9</v>
          </cell>
          <cell r="H957" t="str">
            <v>TRS; includes Area 8 Net</v>
          </cell>
          <cell r="I957">
            <v>1992</v>
          </cell>
          <cell r="J957" t="str">
            <v>UM</v>
          </cell>
          <cell r="K957" t="str">
            <v>N</v>
          </cell>
          <cell r="L957">
            <v>3</v>
          </cell>
          <cell r="M957">
            <v>635.73894372294376</v>
          </cell>
        </row>
        <row r="958">
          <cell r="A958" t="str">
            <v>1992-7-4-SkagitSF_F_h_um</v>
          </cell>
          <cell r="B958" t="str">
            <v>Skagit</v>
          </cell>
          <cell r="C958" t="str">
            <v>UnMarked Skagit Summer/Fall Fing</v>
          </cell>
          <cell r="D958" t="str">
            <v>U-Skag FF</v>
          </cell>
          <cell r="E958">
            <v>7</v>
          </cell>
          <cell r="F958">
            <v>10</v>
          </cell>
          <cell r="G958">
            <v>9</v>
          </cell>
          <cell r="H958" t="str">
            <v>TRS; includes Area 8 Net</v>
          </cell>
          <cell r="I958">
            <v>1992</v>
          </cell>
          <cell r="J958" t="str">
            <v>UM</v>
          </cell>
          <cell r="K958" t="str">
            <v>H</v>
          </cell>
          <cell r="L958">
            <v>4</v>
          </cell>
          <cell r="M958">
            <v>0</v>
          </cell>
        </row>
        <row r="959">
          <cell r="A959" t="str">
            <v>1992-7-4-SkagitSF_F_n_um</v>
          </cell>
          <cell r="B959" t="str">
            <v>Skagit</v>
          </cell>
          <cell r="C959" t="str">
            <v>UnMarked Skagit Summer/Fall Fing</v>
          </cell>
          <cell r="D959" t="str">
            <v>U-Skag FF</v>
          </cell>
          <cell r="E959">
            <v>7</v>
          </cell>
          <cell r="F959">
            <v>10</v>
          </cell>
          <cell r="G959">
            <v>9</v>
          </cell>
          <cell r="H959" t="str">
            <v>TRS; includes Area 8 Net</v>
          </cell>
          <cell r="I959">
            <v>1992</v>
          </cell>
          <cell r="J959" t="str">
            <v>UM</v>
          </cell>
          <cell r="K959" t="str">
            <v>N</v>
          </cell>
          <cell r="L959">
            <v>4</v>
          </cell>
          <cell r="M959">
            <v>6272.1300225108234</v>
          </cell>
        </row>
        <row r="960">
          <cell r="A960" t="str">
            <v>1992-7-5-SkagitSF_F_h_um</v>
          </cell>
          <cell r="B960" t="str">
            <v>Skagit</v>
          </cell>
          <cell r="C960" t="str">
            <v>UnMarked Skagit Summer/Fall Fing</v>
          </cell>
          <cell r="D960" t="str">
            <v>U-Skag FF</v>
          </cell>
          <cell r="E960">
            <v>7</v>
          </cell>
          <cell r="F960">
            <v>10</v>
          </cell>
          <cell r="G960">
            <v>9</v>
          </cell>
          <cell r="H960" t="str">
            <v>TRS; includes Area 8 Net</v>
          </cell>
          <cell r="I960">
            <v>1992</v>
          </cell>
          <cell r="J960" t="str">
            <v>UM</v>
          </cell>
          <cell r="K960" t="str">
            <v>H</v>
          </cell>
          <cell r="L960">
            <v>5</v>
          </cell>
          <cell r="M960">
            <v>0</v>
          </cell>
        </row>
        <row r="961">
          <cell r="A961" t="str">
            <v>1992-7-5-SkagitSF_F_n_um</v>
          </cell>
          <cell r="B961" t="str">
            <v>Skagit</v>
          </cell>
          <cell r="C961" t="str">
            <v>UnMarked Skagit Summer/Fall Fing</v>
          </cell>
          <cell r="D961" t="str">
            <v>U-Skag FF</v>
          </cell>
          <cell r="E961">
            <v>7</v>
          </cell>
          <cell r="F961">
            <v>10</v>
          </cell>
          <cell r="G961">
            <v>9</v>
          </cell>
          <cell r="H961" t="str">
            <v>TRS; includes Area 8 Net</v>
          </cell>
          <cell r="I961">
            <v>1992</v>
          </cell>
          <cell r="J961" t="str">
            <v>UM</v>
          </cell>
          <cell r="K961" t="str">
            <v>N</v>
          </cell>
          <cell r="L961">
            <v>5</v>
          </cell>
          <cell r="M961">
            <v>1180.38134025974</v>
          </cell>
        </row>
        <row r="962">
          <cell r="A962" t="str">
            <v>1992-8-3-SkagitSF_F_h_m</v>
          </cell>
          <cell r="B962" t="str">
            <v>Skagit</v>
          </cell>
          <cell r="C962" t="str">
            <v>Marked Skagit Summer/Fall Fing</v>
          </cell>
          <cell r="D962" t="str">
            <v>M-Skag FF</v>
          </cell>
          <cell r="E962">
            <v>8</v>
          </cell>
          <cell r="F962">
            <v>11</v>
          </cell>
          <cell r="G962">
            <v>9</v>
          </cell>
          <cell r="H962" t="str">
            <v>TRS; includes Area 8 Net</v>
          </cell>
          <cell r="I962">
            <v>1992</v>
          </cell>
          <cell r="J962" t="str">
            <v>M</v>
          </cell>
          <cell r="K962" t="str">
            <v>H</v>
          </cell>
          <cell r="L962">
            <v>3</v>
          </cell>
          <cell r="M962">
            <v>0</v>
          </cell>
        </row>
        <row r="963">
          <cell r="A963" t="str">
            <v>1992-8-3-SkagitSF_F_n_m</v>
          </cell>
          <cell r="B963" t="str">
            <v>Skagit</v>
          </cell>
          <cell r="C963" t="str">
            <v>Marked Skagit Summer/Fall Fing</v>
          </cell>
          <cell r="D963" t="str">
            <v>M-Skag FF</v>
          </cell>
          <cell r="E963">
            <v>8</v>
          </cell>
          <cell r="F963">
            <v>11</v>
          </cell>
          <cell r="G963">
            <v>9</v>
          </cell>
          <cell r="H963" t="str">
            <v>TRS; includes Area 8 Net</v>
          </cell>
          <cell r="I963">
            <v>1992</v>
          </cell>
          <cell r="J963" t="str">
            <v>M</v>
          </cell>
          <cell r="K963" t="str">
            <v>N</v>
          </cell>
          <cell r="L963">
            <v>3</v>
          </cell>
        </row>
        <row r="964">
          <cell r="A964" t="str">
            <v>1992-8-4-SkagitSF_F_h_m</v>
          </cell>
          <cell r="B964" t="str">
            <v>Skagit</v>
          </cell>
          <cell r="C964" t="str">
            <v>Marked Skagit Summer/Fall Fing</v>
          </cell>
          <cell r="D964" t="str">
            <v>M-Skag FF</v>
          </cell>
          <cell r="E964">
            <v>8</v>
          </cell>
          <cell r="F964">
            <v>11</v>
          </cell>
          <cell r="G964">
            <v>9</v>
          </cell>
          <cell r="H964" t="str">
            <v>TRS; includes Area 8 Net</v>
          </cell>
          <cell r="I964">
            <v>1992</v>
          </cell>
          <cell r="J964" t="str">
            <v>M</v>
          </cell>
          <cell r="K964" t="str">
            <v>H</v>
          </cell>
          <cell r="L964">
            <v>4</v>
          </cell>
          <cell r="M964">
            <v>0</v>
          </cell>
        </row>
        <row r="965">
          <cell r="A965" t="str">
            <v>1992-8-4-SkagitSF_F_n_m</v>
          </cell>
          <cell r="B965" t="str">
            <v>Skagit</v>
          </cell>
          <cell r="C965" t="str">
            <v>Marked Skagit Summer/Fall Fing</v>
          </cell>
          <cell r="D965" t="str">
            <v>M-Skag FF</v>
          </cell>
          <cell r="E965">
            <v>8</v>
          </cell>
          <cell r="F965">
            <v>11</v>
          </cell>
          <cell r="G965">
            <v>9</v>
          </cell>
          <cell r="H965" t="str">
            <v>TRS; includes Area 8 Net</v>
          </cell>
          <cell r="I965">
            <v>1992</v>
          </cell>
          <cell r="J965" t="str">
            <v>M</v>
          </cell>
          <cell r="K965" t="str">
            <v>N</v>
          </cell>
          <cell r="L965">
            <v>4</v>
          </cell>
        </row>
        <row r="966">
          <cell r="A966" t="str">
            <v>1992-8-5-SkagitSF_F_h_m</v>
          </cell>
          <cell r="B966" t="str">
            <v>Skagit</v>
          </cell>
          <cell r="C966" t="str">
            <v>Marked Skagit Summer/Fall Fing</v>
          </cell>
          <cell r="D966" t="str">
            <v>M-Skag FF</v>
          </cell>
          <cell r="E966">
            <v>8</v>
          </cell>
          <cell r="F966">
            <v>11</v>
          </cell>
          <cell r="G966">
            <v>9</v>
          </cell>
          <cell r="H966" t="str">
            <v>TRS; includes Area 8 Net</v>
          </cell>
          <cell r="I966">
            <v>1992</v>
          </cell>
          <cell r="J966" t="str">
            <v>M</v>
          </cell>
          <cell r="K966" t="str">
            <v>H</v>
          </cell>
          <cell r="L966">
            <v>5</v>
          </cell>
          <cell r="M966">
            <v>0</v>
          </cell>
        </row>
        <row r="967">
          <cell r="A967" t="str">
            <v>1992-8-5-SkagitSF_F_n_m</v>
          </cell>
          <cell r="B967" t="str">
            <v>Skagit</v>
          </cell>
          <cell r="C967" t="str">
            <v>Marked Skagit Summer/Fall Fing</v>
          </cell>
          <cell r="D967" t="str">
            <v>M-Skag FF</v>
          </cell>
          <cell r="E967">
            <v>8</v>
          </cell>
          <cell r="F967">
            <v>11</v>
          </cell>
          <cell r="G967">
            <v>9</v>
          </cell>
          <cell r="H967" t="str">
            <v>TRS; includes Area 8 Net</v>
          </cell>
          <cell r="I967">
            <v>1992</v>
          </cell>
          <cell r="J967" t="str">
            <v>M</v>
          </cell>
          <cell r="K967" t="str">
            <v>N</v>
          </cell>
          <cell r="L967">
            <v>5</v>
          </cell>
        </row>
        <row r="968">
          <cell r="A968" t="str">
            <v>1992-9-3-SkagitSF_Y_h_um</v>
          </cell>
          <cell r="B968" t="str">
            <v>Skagit</v>
          </cell>
          <cell r="C968" t="str">
            <v>UnMarked Skagit Summer/Fall Year</v>
          </cell>
          <cell r="D968" t="str">
            <v>U-SkagFYr</v>
          </cell>
          <cell r="E968">
            <v>9</v>
          </cell>
          <cell r="F968">
            <v>13</v>
          </cell>
          <cell r="G968">
            <v>12</v>
          </cell>
          <cell r="H968" t="str">
            <v>TRS; includes Area 8 Net</v>
          </cell>
          <cell r="I968">
            <v>1992</v>
          </cell>
          <cell r="J968" t="str">
            <v>UM</v>
          </cell>
          <cell r="K968" t="str">
            <v>H</v>
          </cell>
          <cell r="L968">
            <v>3</v>
          </cell>
        </row>
        <row r="969">
          <cell r="A969" t="str">
            <v>1992-9-3-SkagitSF_Y_n_um</v>
          </cell>
          <cell r="B969" t="str">
            <v>Skagit</v>
          </cell>
          <cell r="C969" t="str">
            <v>UnMarked Skagit Summer/Fall Year</v>
          </cell>
          <cell r="D969" t="str">
            <v>U-SkagFYr</v>
          </cell>
          <cell r="E969">
            <v>9</v>
          </cell>
          <cell r="F969">
            <v>13</v>
          </cell>
          <cell r="G969">
            <v>12</v>
          </cell>
          <cell r="H969" t="str">
            <v>TRS; includes Area 8 Net</v>
          </cell>
          <cell r="I969">
            <v>1992</v>
          </cell>
          <cell r="J969" t="str">
            <v>UM</v>
          </cell>
          <cell r="K969" t="str">
            <v>N</v>
          </cell>
          <cell r="L969">
            <v>3</v>
          </cell>
          <cell r="M969">
            <v>98.000290909090921</v>
          </cell>
        </row>
        <row r="970">
          <cell r="A970" t="str">
            <v>1992-9-4-SkagitSF_Y_h_um</v>
          </cell>
          <cell r="B970" t="str">
            <v>Skagit</v>
          </cell>
          <cell r="C970" t="str">
            <v>UnMarked Skagit Summer/Fall Year</v>
          </cell>
          <cell r="D970" t="str">
            <v>U-SkagFYr</v>
          </cell>
          <cell r="E970">
            <v>9</v>
          </cell>
          <cell r="F970">
            <v>13</v>
          </cell>
          <cell r="G970">
            <v>12</v>
          </cell>
          <cell r="H970" t="str">
            <v>TRS; includes Area 8 Net</v>
          </cell>
          <cell r="I970">
            <v>1992</v>
          </cell>
          <cell r="J970" t="str">
            <v>UM</v>
          </cell>
          <cell r="K970" t="str">
            <v>H</v>
          </cell>
          <cell r="L970">
            <v>4</v>
          </cell>
        </row>
        <row r="971">
          <cell r="A971" t="str">
            <v>1992-9-4-SkagitSF_Y_n_um</v>
          </cell>
          <cell r="B971" t="str">
            <v>Skagit</v>
          </cell>
          <cell r="C971" t="str">
            <v>UnMarked Skagit Summer/Fall Year</v>
          </cell>
          <cell r="D971" t="str">
            <v>U-SkagFYr</v>
          </cell>
          <cell r="E971">
            <v>9</v>
          </cell>
          <cell r="F971">
            <v>13</v>
          </cell>
          <cell r="G971">
            <v>12</v>
          </cell>
          <cell r="H971" t="str">
            <v>TRS; includes Area 8 Net</v>
          </cell>
          <cell r="I971">
            <v>1992</v>
          </cell>
          <cell r="J971" t="str">
            <v>UM</v>
          </cell>
          <cell r="K971" t="str">
            <v>N</v>
          </cell>
          <cell r="L971">
            <v>4</v>
          </cell>
          <cell r="M971">
            <v>888.90636190476198</v>
          </cell>
        </row>
        <row r="972">
          <cell r="A972" t="str">
            <v>1992-9-5-SkagitSF_Y_h_um</v>
          </cell>
          <cell r="B972" t="str">
            <v>Skagit</v>
          </cell>
          <cell r="C972" t="str">
            <v>UnMarked Skagit Summer/Fall Year</v>
          </cell>
          <cell r="D972" t="str">
            <v>U-SkagFYr</v>
          </cell>
          <cell r="E972">
            <v>9</v>
          </cell>
          <cell r="F972">
            <v>13</v>
          </cell>
          <cell r="G972">
            <v>12</v>
          </cell>
          <cell r="H972" t="str">
            <v>TRS; includes Area 8 Net</v>
          </cell>
          <cell r="I972">
            <v>1992</v>
          </cell>
          <cell r="J972" t="str">
            <v>UM</v>
          </cell>
          <cell r="K972" t="str">
            <v>H</v>
          </cell>
          <cell r="L972">
            <v>5</v>
          </cell>
        </row>
        <row r="973">
          <cell r="A973" t="str">
            <v>1992-9-5-SkagitSF_Y_n_um</v>
          </cell>
          <cell r="B973" t="str">
            <v>Skagit</v>
          </cell>
          <cell r="C973" t="str">
            <v>UnMarked Skagit Summer/Fall Year</v>
          </cell>
          <cell r="D973" t="str">
            <v>U-SkagFYr</v>
          </cell>
          <cell r="E973">
            <v>9</v>
          </cell>
          <cell r="F973">
            <v>13</v>
          </cell>
          <cell r="G973">
            <v>12</v>
          </cell>
          <cell r="H973" t="str">
            <v>TRS; includes Area 8 Net</v>
          </cell>
          <cell r="I973">
            <v>1992</v>
          </cell>
          <cell r="J973" t="str">
            <v>UM</v>
          </cell>
          <cell r="K973" t="str">
            <v>N</v>
          </cell>
          <cell r="L973">
            <v>5</v>
          </cell>
          <cell r="M973">
            <v>111.6114424242424</v>
          </cell>
        </row>
        <row r="974">
          <cell r="A974" t="str">
            <v>1992-10-3-SkagitSF_Y_h_m</v>
          </cell>
          <cell r="B974" t="str">
            <v>Skagit</v>
          </cell>
          <cell r="C974" t="str">
            <v>Marked Skagit Summer/Fall Year</v>
          </cell>
          <cell r="D974" t="str">
            <v>M-SkagFYr</v>
          </cell>
          <cell r="E974">
            <v>10</v>
          </cell>
          <cell r="F974">
            <v>14</v>
          </cell>
          <cell r="G974">
            <v>12</v>
          </cell>
          <cell r="H974" t="str">
            <v>TRS; includes Area 8 Net</v>
          </cell>
          <cell r="I974">
            <v>1992</v>
          </cell>
          <cell r="J974" t="str">
            <v>M</v>
          </cell>
          <cell r="K974" t="str">
            <v>H</v>
          </cell>
          <cell r="L974">
            <v>3</v>
          </cell>
        </row>
        <row r="975">
          <cell r="A975" t="str">
            <v>1992-10-3-SkagitSF_Y_n_m</v>
          </cell>
          <cell r="B975" t="str">
            <v>Skagit</v>
          </cell>
          <cell r="C975" t="str">
            <v>Marked Skagit Summer/Fall Year</v>
          </cell>
          <cell r="D975" t="str">
            <v>M-SkagFYr</v>
          </cell>
          <cell r="E975">
            <v>10</v>
          </cell>
          <cell r="F975">
            <v>14</v>
          </cell>
          <cell r="G975">
            <v>12</v>
          </cell>
          <cell r="H975" t="str">
            <v>TRS; includes Area 8 Net</v>
          </cell>
          <cell r="I975">
            <v>1992</v>
          </cell>
          <cell r="J975" t="str">
            <v>M</v>
          </cell>
          <cell r="K975" t="str">
            <v>N</v>
          </cell>
          <cell r="L975">
            <v>3</v>
          </cell>
        </row>
        <row r="976">
          <cell r="A976" t="str">
            <v>1992-10-4-SkagitSF_Y_h_m</v>
          </cell>
          <cell r="B976" t="str">
            <v>Skagit</v>
          </cell>
          <cell r="C976" t="str">
            <v>Marked Skagit Summer/Fall Year</v>
          </cell>
          <cell r="D976" t="str">
            <v>M-SkagFYr</v>
          </cell>
          <cell r="E976">
            <v>10</v>
          </cell>
          <cell r="F976">
            <v>14</v>
          </cell>
          <cell r="G976">
            <v>12</v>
          </cell>
          <cell r="H976" t="str">
            <v>TRS; includes Area 8 Net</v>
          </cell>
          <cell r="I976">
            <v>1992</v>
          </cell>
          <cell r="J976" t="str">
            <v>M</v>
          </cell>
          <cell r="K976" t="str">
            <v>H</v>
          </cell>
          <cell r="L976">
            <v>4</v>
          </cell>
        </row>
        <row r="977">
          <cell r="A977" t="str">
            <v>1992-10-4-SkagitSF_Y_n_m</v>
          </cell>
          <cell r="B977" t="str">
            <v>Skagit</v>
          </cell>
          <cell r="C977" t="str">
            <v>Marked Skagit Summer/Fall Year</v>
          </cell>
          <cell r="D977" t="str">
            <v>M-SkagFYr</v>
          </cell>
          <cell r="E977">
            <v>10</v>
          </cell>
          <cell r="F977">
            <v>14</v>
          </cell>
          <cell r="G977">
            <v>12</v>
          </cell>
          <cell r="H977" t="str">
            <v>TRS; includes Area 8 Net</v>
          </cell>
          <cell r="I977">
            <v>1992</v>
          </cell>
          <cell r="J977" t="str">
            <v>M</v>
          </cell>
          <cell r="K977" t="str">
            <v>N</v>
          </cell>
          <cell r="L977">
            <v>4</v>
          </cell>
        </row>
        <row r="978">
          <cell r="A978" t="str">
            <v>1992-10-5-SkagitSF_Y_h_m</v>
          </cell>
          <cell r="B978" t="str">
            <v>Skagit</v>
          </cell>
          <cell r="C978" t="str">
            <v>Marked Skagit Summer/Fall Year</v>
          </cell>
          <cell r="D978" t="str">
            <v>M-SkagFYr</v>
          </cell>
          <cell r="E978">
            <v>10</v>
          </cell>
          <cell r="F978">
            <v>14</v>
          </cell>
          <cell r="G978">
            <v>12</v>
          </cell>
          <cell r="H978" t="str">
            <v>TRS; includes Area 8 Net</v>
          </cell>
          <cell r="I978">
            <v>1992</v>
          </cell>
          <cell r="J978" t="str">
            <v>M</v>
          </cell>
          <cell r="K978" t="str">
            <v>H</v>
          </cell>
          <cell r="L978">
            <v>5</v>
          </cell>
        </row>
        <row r="979">
          <cell r="A979" t="str">
            <v>1992-10-5-SkagitSF_Y_n_m</v>
          </cell>
          <cell r="B979" t="str">
            <v>Skagit</v>
          </cell>
          <cell r="C979" t="str">
            <v>Marked Skagit Summer/Fall Year</v>
          </cell>
          <cell r="D979" t="str">
            <v>M-SkagFYr</v>
          </cell>
          <cell r="E979">
            <v>10</v>
          </cell>
          <cell r="F979">
            <v>14</v>
          </cell>
          <cell r="G979">
            <v>12</v>
          </cell>
          <cell r="H979" t="str">
            <v>TRS; includes Area 8 Net</v>
          </cell>
          <cell r="I979">
            <v>1992</v>
          </cell>
          <cell r="J979" t="str">
            <v>M</v>
          </cell>
          <cell r="K979" t="str">
            <v>N</v>
          </cell>
          <cell r="L979">
            <v>5</v>
          </cell>
        </row>
        <row r="980">
          <cell r="A980" t="str">
            <v>1992-11-3-SkagitSpring_h_um</v>
          </cell>
          <cell r="B980" t="str">
            <v>Skagit</v>
          </cell>
          <cell r="C980" t="str">
            <v>UnMarked Skagit Spring Year</v>
          </cell>
          <cell r="D980" t="str">
            <v>U-SkagSpY</v>
          </cell>
          <cell r="E980">
            <v>11</v>
          </cell>
          <cell r="F980">
            <v>16</v>
          </cell>
          <cell r="G980">
            <v>15</v>
          </cell>
          <cell r="H980" t="str">
            <v>TRS; includes Area 8 Net</v>
          </cell>
          <cell r="I980">
            <v>1992</v>
          </cell>
          <cell r="J980" t="str">
            <v>UM</v>
          </cell>
          <cell r="K980" t="str">
            <v>H</v>
          </cell>
          <cell r="L980">
            <v>3</v>
          </cell>
          <cell r="M980">
            <v>0</v>
          </cell>
        </row>
        <row r="981">
          <cell r="A981" t="str">
            <v>1992-11-3-SkagitSpring_n_um</v>
          </cell>
          <cell r="B981" t="str">
            <v>Skagit</v>
          </cell>
          <cell r="C981" t="str">
            <v>UnMarked Skagit Spring Year</v>
          </cell>
          <cell r="D981" t="str">
            <v>U-SkagSpY</v>
          </cell>
          <cell r="E981">
            <v>11</v>
          </cell>
          <cell r="F981">
            <v>16</v>
          </cell>
          <cell r="G981">
            <v>15</v>
          </cell>
          <cell r="H981" t="str">
            <v>TRS; includes Area 8 Net</v>
          </cell>
          <cell r="I981">
            <v>1992</v>
          </cell>
          <cell r="J981" t="str">
            <v>UM</v>
          </cell>
          <cell r="K981" t="str">
            <v>N</v>
          </cell>
          <cell r="L981">
            <v>3</v>
          </cell>
          <cell r="M981">
            <v>89.190883190883184</v>
          </cell>
        </row>
        <row r="982">
          <cell r="A982" t="str">
            <v>1992-11-4-SkagitSpring_h_um</v>
          </cell>
          <cell r="B982" t="str">
            <v>Skagit</v>
          </cell>
          <cell r="C982" t="str">
            <v>UnMarked Skagit Spring Year</v>
          </cell>
          <cell r="D982" t="str">
            <v>U-SkagSpY</v>
          </cell>
          <cell r="E982">
            <v>11</v>
          </cell>
          <cell r="F982">
            <v>16</v>
          </cell>
          <cell r="G982">
            <v>15</v>
          </cell>
          <cell r="H982" t="str">
            <v>TRS; includes Area 8 Net</v>
          </cell>
          <cell r="I982">
            <v>1992</v>
          </cell>
          <cell r="J982" t="str">
            <v>UM</v>
          </cell>
          <cell r="K982" t="str">
            <v>H</v>
          </cell>
          <cell r="L982">
            <v>4</v>
          </cell>
          <cell r="M982">
            <v>0</v>
          </cell>
        </row>
        <row r="983">
          <cell r="A983" t="str">
            <v>1992-11-4-SkagitSpring_n_um</v>
          </cell>
          <cell r="B983" t="str">
            <v>Skagit</v>
          </cell>
          <cell r="C983" t="str">
            <v>UnMarked Skagit Spring Year</v>
          </cell>
          <cell r="D983" t="str">
            <v>U-SkagSpY</v>
          </cell>
          <cell r="E983">
            <v>11</v>
          </cell>
          <cell r="F983">
            <v>16</v>
          </cell>
          <cell r="G983">
            <v>15</v>
          </cell>
          <cell r="H983" t="str">
            <v>TRS; includes Area 8 Net</v>
          </cell>
          <cell r="I983">
            <v>1992</v>
          </cell>
          <cell r="J983" t="str">
            <v>UM</v>
          </cell>
          <cell r="K983" t="str">
            <v>N</v>
          </cell>
          <cell r="L983">
            <v>4</v>
          </cell>
          <cell r="M983">
            <v>641.81481481481478</v>
          </cell>
        </row>
        <row r="984">
          <cell r="A984" t="str">
            <v>1992-11-5-SkagitSpring_h_um</v>
          </cell>
          <cell r="B984" t="str">
            <v>Skagit</v>
          </cell>
          <cell r="C984" t="str">
            <v>UnMarked Skagit Spring Year</v>
          </cell>
          <cell r="D984" t="str">
            <v>U-SkagSpY</v>
          </cell>
          <cell r="E984">
            <v>11</v>
          </cell>
          <cell r="F984">
            <v>16</v>
          </cell>
          <cell r="G984">
            <v>15</v>
          </cell>
          <cell r="H984" t="str">
            <v>TRS; includes Area 8 Net</v>
          </cell>
          <cell r="I984">
            <v>1992</v>
          </cell>
          <cell r="J984" t="str">
            <v>UM</v>
          </cell>
          <cell r="K984" t="str">
            <v>H</v>
          </cell>
          <cell r="L984">
            <v>5</v>
          </cell>
          <cell r="M984">
            <v>0</v>
          </cell>
        </row>
        <row r="985">
          <cell r="A985" t="str">
            <v>1992-11-5-SkagitSpring_n_um</v>
          </cell>
          <cell r="B985" t="str">
            <v>Skagit</v>
          </cell>
          <cell r="C985" t="str">
            <v>UnMarked Skagit Spring Year</v>
          </cell>
          <cell r="D985" t="str">
            <v>U-SkagSpY</v>
          </cell>
          <cell r="E985">
            <v>11</v>
          </cell>
          <cell r="F985">
            <v>16</v>
          </cell>
          <cell r="G985">
            <v>15</v>
          </cell>
          <cell r="H985" t="str">
            <v>TRS; includes Area 8 Net</v>
          </cell>
          <cell r="I985">
            <v>1992</v>
          </cell>
          <cell r="J985" t="str">
            <v>UM</v>
          </cell>
          <cell r="K985" t="str">
            <v>N</v>
          </cell>
          <cell r="L985">
            <v>5</v>
          </cell>
          <cell r="M985">
            <v>296.99430199430202</v>
          </cell>
        </row>
        <row r="986">
          <cell r="A986" t="str">
            <v>1992-12-3-SkagitSpring_h_m</v>
          </cell>
          <cell r="B986" t="str">
            <v>Skagit</v>
          </cell>
          <cell r="C986" t="str">
            <v>Marked Skagit Spring Year</v>
          </cell>
          <cell r="D986" t="str">
            <v>M-SkagSpY</v>
          </cell>
          <cell r="E986">
            <v>12</v>
          </cell>
          <cell r="F986">
            <v>17</v>
          </cell>
          <cell r="G986">
            <v>15</v>
          </cell>
          <cell r="H986" t="str">
            <v>TRS; includes Area 8 Net</v>
          </cell>
          <cell r="I986">
            <v>1992</v>
          </cell>
          <cell r="J986" t="str">
            <v>M</v>
          </cell>
          <cell r="K986" t="str">
            <v>H</v>
          </cell>
          <cell r="L986">
            <v>3</v>
          </cell>
          <cell r="M986">
            <v>0</v>
          </cell>
        </row>
        <row r="987">
          <cell r="A987" t="str">
            <v>1992-12-3-SkagitSpring_n_m</v>
          </cell>
          <cell r="B987" t="str">
            <v>Skagit</v>
          </cell>
          <cell r="C987" t="str">
            <v>Marked Skagit Spring Year</v>
          </cell>
          <cell r="D987" t="str">
            <v>M-SkagSpY</v>
          </cell>
          <cell r="E987">
            <v>12</v>
          </cell>
          <cell r="F987">
            <v>17</v>
          </cell>
          <cell r="G987">
            <v>15</v>
          </cell>
          <cell r="H987" t="str">
            <v>TRS; includes Area 8 Net</v>
          </cell>
          <cell r="I987">
            <v>1992</v>
          </cell>
          <cell r="J987" t="str">
            <v>M</v>
          </cell>
          <cell r="K987" t="str">
            <v>N</v>
          </cell>
          <cell r="L987">
            <v>3</v>
          </cell>
        </row>
        <row r="988">
          <cell r="A988" t="str">
            <v>1992-12-4-SkagitSpring_h_m</v>
          </cell>
          <cell r="B988" t="str">
            <v>Skagit</v>
          </cell>
          <cell r="C988" t="str">
            <v>Marked Skagit Spring Year</v>
          </cell>
          <cell r="D988" t="str">
            <v>M-SkagSpY</v>
          </cell>
          <cell r="E988">
            <v>12</v>
          </cell>
          <cell r="F988">
            <v>17</v>
          </cell>
          <cell r="G988">
            <v>15</v>
          </cell>
          <cell r="H988" t="str">
            <v>TRS; includes Area 8 Net</v>
          </cell>
          <cell r="I988">
            <v>1992</v>
          </cell>
          <cell r="J988" t="str">
            <v>M</v>
          </cell>
          <cell r="K988" t="str">
            <v>H</v>
          </cell>
          <cell r="L988">
            <v>4</v>
          </cell>
          <cell r="M988">
            <v>0</v>
          </cell>
        </row>
        <row r="989">
          <cell r="A989" t="str">
            <v>1992-12-4-SkagitSpring_n_m</v>
          </cell>
          <cell r="B989" t="str">
            <v>Skagit</v>
          </cell>
          <cell r="C989" t="str">
            <v>Marked Skagit Spring Year</v>
          </cell>
          <cell r="D989" t="str">
            <v>M-SkagSpY</v>
          </cell>
          <cell r="E989">
            <v>12</v>
          </cell>
          <cell r="F989">
            <v>17</v>
          </cell>
          <cell r="G989">
            <v>15</v>
          </cell>
          <cell r="H989" t="str">
            <v>TRS; includes Area 8 Net</v>
          </cell>
          <cell r="I989">
            <v>1992</v>
          </cell>
          <cell r="J989" t="str">
            <v>M</v>
          </cell>
          <cell r="K989" t="str">
            <v>N</v>
          </cell>
          <cell r="L989">
            <v>4</v>
          </cell>
        </row>
        <row r="990">
          <cell r="A990" t="str">
            <v>1992-12-5-SkagitSpring_h_m</v>
          </cell>
          <cell r="B990" t="str">
            <v>Skagit</v>
          </cell>
          <cell r="C990" t="str">
            <v>Marked Skagit Spring Year</v>
          </cell>
          <cell r="D990" t="str">
            <v>M-SkagSpY</v>
          </cell>
          <cell r="E990">
            <v>12</v>
          </cell>
          <cell r="F990">
            <v>17</v>
          </cell>
          <cell r="G990">
            <v>15</v>
          </cell>
          <cell r="H990" t="str">
            <v>TRS; includes Area 8 Net</v>
          </cell>
          <cell r="I990">
            <v>1992</v>
          </cell>
          <cell r="J990" t="str">
            <v>M</v>
          </cell>
          <cell r="K990" t="str">
            <v>H</v>
          </cell>
          <cell r="L990">
            <v>5</v>
          </cell>
          <cell r="M990">
            <v>1113.717419948922</v>
          </cell>
        </row>
        <row r="991">
          <cell r="A991" t="str">
            <v>1992-12-5-SkagitSpring_n_m</v>
          </cell>
          <cell r="B991" t="str">
            <v>Skagit</v>
          </cell>
          <cell r="C991" t="str">
            <v>Marked Skagit Spring Year</v>
          </cell>
          <cell r="D991" t="str">
            <v>M-SkagSpY</v>
          </cell>
          <cell r="E991">
            <v>12</v>
          </cell>
          <cell r="F991">
            <v>17</v>
          </cell>
          <cell r="G991">
            <v>15</v>
          </cell>
          <cell r="H991" t="str">
            <v>TRS; includes Area 8 Net</v>
          </cell>
          <cell r="I991">
            <v>1992</v>
          </cell>
          <cell r="J991" t="str">
            <v>M</v>
          </cell>
          <cell r="K991" t="str">
            <v>N</v>
          </cell>
          <cell r="L991">
            <v>5</v>
          </cell>
        </row>
        <row r="992">
          <cell r="A992" t="str">
            <v>1992-13-3-</v>
          </cell>
          <cell r="B992" t="str">
            <v>StSno</v>
          </cell>
          <cell r="C992" t="str">
            <v>UnMarked Snohomish Fall Fing</v>
          </cell>
          <cell r="D992" t="str">
            <v>U-Snoh FF</v>
          </cell>
          <cell r="E992">
            <v>13</v>
          </cell>
          <cell r="F992">
            <v>19</v>
          </cell>
          <cell r="G992">
            <v>18</v>
          </cell>
          <cell r="H992" t="str">
            <v>ETRS; includes FW sport, no FW net</v>
          </cell>
          <cell r="I992">
            <v>1992</v>
          </cell>
          <cell r="J992" t="str">
            <v>UM</v>
          </cell>
          <cell r="L992">
            <v>3</v>
          </cell>
          <cell r="M992">
            <v>841.97395757275262</v>
          </cell>
        </row>
        <row r="993">
          <cell r="A993" t="str">
            <v>1992-13-4-</v>
          </cell>
          <cell r="B993" t="str">
            <v>StSno</v>
          </cell>
          <cell r="C993" t="str">
            <v>UnMarked Snohomish Fall Fing</v>
          </cell>
          <cell r="D993" t="str">
            <v>U-Snoh FF</v>
          </cell>
          <cell r="E993">
            <v>13</v>
          </cell>
          <cell r="F993">
            <v>19</v>
          </cell>
          <cell r="G993">
            <v>18</v>
          </cell>
          <cell r="H993" t="str">
            <v>ETRS; includes FW sport, no FW net</v>
          </cell>
          <cell r="I993">
            <v>1992</v>
          </cell>
          <cell r="J993" t="str">
            <v>UM</v>
          </cell>
          <cell r="L993">
            <v>4</v>
          </cell>
          <cell r="M993">
            <v>1093.2495946605241</v>
          </cell>
        </row>
        <row r="994">
          <cell r="A994" t="str">
            <v>1992-13-5-</v>
          </cell>
          <cell r="B994" t="str">
            <v>StSno</v>
          </cell>
          <cell r="C994" t="str">
            <v>UnMarked Snohomish Fall Fing</v>
          </cell>
          <cell r="D994" t="str">
            <v>U-Snoh FF</v>
          </cell>
          <cell r="E994">
            <v>13</v>
          </cell>
          <cell r="F994">
            <v>19</v>
          </cell>
          <cell r="G994">
            <v>18</v>
          </cell>
          <cell r="H994" t="str">
            <v>ETRS; includes FW sport, no FW net</v>
          </cell>
          <cell r="I994">
            <v>1992</v>
          </cell>
          <cell r="J994" t="str">
            <v>UM</v>
          </cell>
          <cell r="L994">
            <v>5</v>
          </cell>
          <cell r="M994">
            <v>124.5950039667361</v>
          </cell>
        </row>
        <row r="995">
          <cell r="A995" t="str">
            <v>1992-14-3-</v>
          </cell>
          <cell r="B995" t="str">
            <v>StSno</v>
          </cell>
          <cell r="C995" t="str">
            <v>Marked Snohomish Fall Fing</v>
          </cell>
          <cell r="D995" t="str">
            <v>M-Snoh FF</v>
          </cell>
          <cell r="E995">
            <v>14</v>
          </cell>
          <cell r="F995">
            <v>20</v>
          </cell>
          <cell r="G995">
            <v>18</v>
          </cell>
          <cell r="H995" t="str">
            <v>ETRS; includes FW sport, no FW net</v>
          </cell>
          <cell r="I995">
            <v>1992</v>
          </cell>
          <cell r="J995" t="str">
            <v>M</v>
          </cell>
          <cell r="L995">
            <v>3</v>
          </cell>
          <cell r="M995">
            <v>0</v>
          </cell>
        </row>
        <row r="996">
          <cell r="A996" t="str">
            <v>1992-14-4-</v>
          </cell>
          <cell r="B996" t="str">
            <v>StSno</v>
          </cell>
          <cell r="C996" t="str">
            <v>Marked Snohomish Fall Fing</v>
          </cell>
          <cell r="D996" t="str">
            <v>M-Snoh FF</v>
          </cell>
          <cell r="E996">
            <v>14</v>
          </cell>
          <cell r="F996">
            <v>20</v>
          </cell>
          <cell r="G996">
            <v>18</v>
          </cell>
          <cell r="H996" t="str">
            <v>ETRS; includes FW sport, no FW net</v>
          </cell>
          <cell r="I996">
            <v>1992</v>
          </cell>
          <cell r="J996" t="str">
            <v>M</v>
          </cell>
          <cell r="L996">
            <v>4</v>
          </cell>
          <cell r="M996">
            <v>0</v>
          </cell>
        </row>
        <row r="997">
          <cell r="A997" t="str">
            <v>1992-14-5-</v>
          </cell>
          <cell r="B997" t="str">
            <v>StSno</v>
          </cell>
          <cell r="C997" t="str">
            <v>Marked Snohomish Fall Fing</v>
          </cell>
          <cell r="D997" t="str">
            <v>M-Snoh FF</v>
          </cell>
          <cell r="E997">
            <v>14</v>
          </cell>
          <cell r="F997">
            <v>20</v>
          </cell>
          <cell r="G997">
            <v>18</v>
          </cell>
          <cell r="H997" t="str">
            <v>ETRS; includes FW sport, no FW net</v>
          </cell>
          <cell r="I997">
            <v>1992</v>
          </cell>
          <cell r="J997" t="str">
            <v>M</v>
          </cell>
          <cell r="L997">
            <v>5</v>
          </cell>
          <cell r="M997">
            <v>0</v>
          </cell>
        </row>
        <row r="998">
          <cell r="A998" t="str">
            <v>1992-15-3-</v>
          </cell>
          <cell r="B998" t="str">
            <v>StSno</v>
          </cell>
          <cell r="C998" t="str">
            <v>UnMarked Snohomish Fall Year</v>
          </cell>
          <cell r="D998" t="str">
            <v>U-SnohFYr</v>
          </cell>
          <cell r="E998">
            <v>15</v>
          </cell>
          <cell r="F998">
            <v>22</v>
          </cell>
          <cell r="G998">
            <v>21</v>
          </cell>
          <cell r="H998" t="str">
            <v>ETRS; includes FW sport, no FW net</v>
          </cell>
          <cell r="I998">
            <v>1992</v>
          </cell>
          <cell r="J998" t="str">
            <v>UM</v>
          </cell>
          <cell r="L998">
            <v>3</v>
          </cell>
          <cell r="M998">
            <v>138.74960048842951</v>
          </cell>
        </row>
        <row r="999">
          <cell r="A999" t="str">
            <v>1992-15-4-</v>
          </cell>
          <cell r="B999" t="str">
            <v>StSno</v>
          </cell>
          <cell r="C999" t="str">
            <v>UnMarked Snohomish Fall Year</v>
          </cell>
          <cell r="D999" t="str">
            <v>U-SnohFYr</v>
          </cell>
          <cell r="E999">
            <v>15</v>
          </cell>
          <cell r="F999">
            <v>22</v>
          </cell>
          <cell r="G999">
            <v>21</v>
          </cell>
          <cell r="H999" t="str">
            <v>ETRS; includes FW sport, no FW net</v>
          </cell>
          <cell r="I999">
            <v>1992</v>
          </cell>
          <cell r="J999" t="str">
            <v>UM</v>
          </cell>
          <cell r="L999">
            <v>4</v>
          </cell>
          <cell r="M999">
            <v>1271.500211892132</v>
          </cell>
        </row>
        <row r="1000">
          <cell r="A1000" t="str">
            <v>1992-15-5-</v>
          </cell>
          <cell r="B1000" t="str">
            <v>StSno</v>
          </cell>
          <cell r="C1000" t="str">
            <v>UnMarked Snohomish Fall Year</v>
          </cell>
          <cell r="D1000" t="str">
            <v>U-SnohFYr</v>
          </cell>
          <cell r="E1000">
            <v>15</v>
          </cell>
          <cell r="F1000">
            <v>22</v>
          </cell>
          <cell r="G1000">
            <v>21</v>
          </cell>
          <cell r="H1000" t="str">
            <v>ETRS; includes FW sport, no FW net</v>
          </cell>
          <cell r="I1000">
            <v>1992</v>
          </cell>
          <cell r="J1000" t="str">
            <v>UM</v>
          </cell>
          <cell r="L1000">
            <v>5</v>
          </cell>
          <cell r="M1000">
            <v>233.1022031113699</v>
          </cell>
        </row>
        <row r="1001">
          <cell r="A1001" t="str">
            <v>1992-16-3-</v>
          </cell>
          <cell r="B1001" t="str">
            <v>StSno</v>
          </cell>
          <cell r="C1001" t="str">
            <v>Marked Snohomish Fall Year</v>
          </cell>
          <cell r="D1001" t="str">
            <v>M-SnohFYr</v>
          </cell>
          <cell r="E1001">
            <v>16</v>
          </cell>
          <cell r="F1001">
            <v>23</v>
          </cell>
          <cell r="G1001">
            <v>21</v>
          </cell>
          <cell r="H1001" t="str">
            <v>ETRS; includes FW sport, no FW net</v>
          </cell>
          <cell r="I1001">
            <v>1992</v>
          </cell>
          <cell r="J1001" t="str">
            <v>M</v>
          </cell>
          <cell r="L1001">
            <v>3</v>
          </cell>
          <cell r="M1001">
            <v>0</v>
          </cell>
        </row>
        <row r="1002">
          <cell r="A1002" t="str">
            <v>1992-16-4-</v>
          </cell>
          <cell r="B1002" t="str">
            <v>StSno</v>
          </cell>
          <cell r="C1002" t="str">
            <v>Marked Snohomish Fall Year</v>
          </cell>
          <cell r="D1002" t="str">
            <v>M-SnohFYr</v>
          </cell>
          <cell r="E1002">
            <v>16</v>
          </cell>
          <cell r="F1002">
            <v>23</v>
          </cell>
          <cell r="G1002">
            <v>21</v>
          </cell>
          <cell r="H1002" t="str">
            <v>ETRS; includes FW sport, no FW net</v>
          </cell>
          <cell r="I1002">
            <v>1992</v>
          </cell>
          <cell r="J1002" t="str">
            <v>M</v>
          </cell>
          <cell r="L1002">
            <v>4</v>
          </cell>
          <cell r="M1002">
            <v>0</v>
          </cell>
        </row>
        <row r="1003">
          <cell r="A1003" t="str">
            <v>1992-16-5-</v>
          </cell>
          <cell r="B1003" t="str">
            <v>StSno</v>
          </cell>
          <cell r="C1003" t="str">
            <v>Marked Snohomish Fall Year</v>
          </cell>
          <cell r="D1003" t="str">
            <v>M-SnohFYr</v>
          </cell>
          <cell r="E1003">
            <v>16</v>
          </cell>
          <cell r="F1003">
            <v>23</v>
          </cell>
          <cell r="G1003">
            <v>21</v>
          </cell>
          <cell r="H1003" t="str">
            <v>ETRS; includes FW sport, no FW net</v>
          </cell>
          <cell r="I1003">
            <v>1992</v>
          </cell>
          <cell r="J1003" t="str">
            <v>M</v>
          </cell>
          <cell r="L1003">
            <v>5</v>
          </cell>
          <cell r="M1003">
            <v>55.829428308056443</v>
          </cell>
        </row>
        <row r="1004">
          <cell r="A1004" t="str">
            <v>1992-17-3-</v>
          </cell>
          <cell r="B1004" t="str">
            <v>StSno</v>
          </cell>
          <cell r="C1004" t="str">
            <v>UnMarked Stillaguamish Fall Fing</v>
          </cell>
          <cell r="D1004" t="str">
            <v>U-Stil FF</v>
          </cell>
          <cell r="E1004">
            <v>17</v>
          </cell>
          <cell r="F1004">
            <v>25</v>
          </cell>
          <cell r="G1004">
            <v>24</v>
          </cell>
          <cell r="H1004" t="str">
            <v>ETRS</v>
          </cell>
          <cell r="I1004">
            <v>1992</v>
          </cell>
          <cell r="J1004" t="str">
            <v>UM</v>
          </cell>
          <cell r="L1004">
            <v>3</v>
          </cell>
          <cell r="M1004">
            <v>102.3863553778308</v>
          </cell>
        </row>
        <row r="1005">
          <cell r="A1005" t="str">
            <v>1992-17-4-</v>
          </cell>
          <cell r="B1005" t="str">
            <v>StSno</v>
          </cell>
          <cell r="C1005" t="str">
            <v>UnMarked Stillaguamish Fall Fing</v>
          </cell>
          <cell r="D1005" t="str">
            <v>U-Stil FF</v>
          </cell>
          <cell r="E1005">
            <v>17</v>
          </cell>
          <cell r="F1005">
            <v>25</v>
          </cell>
          <cell r="G1005">
            <v>24</v>
          </cell>
          <cell r="H1005" t="str">
            <v>ETRS</v>
          </cell>
          <cell r="I1005">
            <v>1992</v>
          </cell>
          <cell r="J1005" t="str">
            <v>UM</v>
          </cell>
          <cell r="L1005">
            <v>4</v>
          </cell>
          <cell r="M1005">
            <v>246.2781627504979</v>
          </cell>
        </row>
        <row r="1006">
          <cell r="A1006" t="str">
            <v>1992-17-5-</v>
          </cell>
          <cell r="B1006" t="str">
            <v>StSno</v>
          </cell>
          <cell r="C1006" t="str">
            <v>UnMarked Stillaguamish Fall Fing</v>
          </cell>
          <cell r="D1006" t="str">
            <v>U-Stil FF</v>
          </cell>
          <cell r="E1006">
            <v>17</v>
          </cell>
          <cell r="F1006">
            <v>25</v>
          </cell>
          <cell r="G1006">
            <v>24</v>
          </cell>
          <cell r="H1006" t="str">
            <v>ETRS</v>
          </cell>
          <cell r="I1006">
            <v>1992</v>
          </cell>
          <cell r="J1006" t="str">
            <v>UM</v>
          </cell>
          <cell r="L1006">
            <v>5</v>
          </cell>
          <cell r="M1006">
            <v>61.0067094853407</v>
          </cell>
        </row>
        <row r="1007">
          <cell r="A1007" t="str">
            <v>1992-18-3-</v>
          </cell>
          <cell r="B1007" t="str">
            <v>StSno</v>
          </cell>
          <cell r="C1007" t="str">
            <v>Marked Stillaguamish Fall Fing</v>
          </cell>
          <cell r="D1007" t="str">
            <v>M-Stil FF</v>
          </cell>
          <cell r="E1007">
            <v>18</v>
          </cell>
          <cell r="F1007">
            <v>26</v>
          </cell>
          <cell r="G1007">
            <v>24</v>
          </cell>
          <cell r="H1007" t="str">
            <v>ETRS</v>
          </cell>
          <cell r="I1007">
            <v>1992</v>
          </cell>
          <cell r="J1007" t="str">
            <v>M</v>
          </cell>
          <cell r="L1007">
            <v>3</v>
          </cell>
          <cell r="M1007">
            <v>120.14501523046231</v>
          </cell>
        </row>
        <row r="1008">
          <cell r="A1008" t="str">
            <v>1992-18-4-</v>
          </cell>
          <cell r="B1008" t="str">
            <v>StSno</v>
          </cell>
          <cell r="C1008" t="str">
            <v>Marked Stillaguamish Fall Fing</v>
          </cell>
          <cell r="D1008" t="str">
            <v>M-Stil FF</v>
          </cell>
          <cell r="E1008">
            <v>18</v>
          </cell>
          <cell r="F1008">
            <v>26</v>
          </cell>
          <cell r="G1008">
            <v>24</v>
          </cell>
          <cell r="H1008" t="str">
            <v>ETRS</v>
          </cell>
          <cell r="I1008">
            <v>1992</v>
          </cell>
          <cell r="J1008" t="str">
            <v>M</v>
          </cell>
          <cell r="L1008">
            <v>4</v>
          </cell>
          <cell r="M1008">
            <v>239.72728240377501</v>
          </cell>
        </row>
        <row r="1009">
          <cell r="A1009" t="str">
            <v>1992-18-5-</v>
          </cell>
          <cell r="B1009" t="str">
            <v>StSno</v>
          </cell>
          <cell r="C1009" t="str">
            <v>Marked Stillaguamish Fall Fing</v>
          </cell>
          <cell r="D1009" t="str">
            <v>M-Stil FF</v>
          </cell>
          <cell r="E1009">
            <v>18</v>
          </cell>
          <cell r="F1009">
            <v>26</v>
          </cell>
          <cell r="G1009">
            <v>24</v>
          </cell>
          <cell r="H1009" t="str">
            <v>ETRS</v>
          </cell>
          <cell r="I1009">
            <v>1992</v>
          </cell>
          <cell r="J1009" t="str">
            <v>M</v>
          </cell>
          <cell r="L1009">
            <v>5</v>
          </cell>
          <cell r="M1009">
            <v>36.954627992718862</v>
          </cell>
        </row>
        <row r="1010">
          <cell r="A1010" t="str">
            <v>1992-19-3-</v>
          </cell>
          <cell r="B1010" t="str">
            <v>StSno</v>
          </cell>
          <cell r="C1010" t="str">
            <v>UnMarked Tulalip Fall Fing</v>
          </cell>
          <cell r="D1010" t="str">
            <v>U-Tula FF</v>
          </cell>
          <cell r="E1010">
            <v>19</v>
          </cell>
          <cell r="F1010">
            <v>28</v>
          </cell>
          <cell r="G1010">
            <v>27</v>
          </cell>
          <cell r="H1010" t="str">
            <v>TRS; includes 8D catch (excludes 8A)</v>
          </cell>
          <cell r="I1010">
            <v>1992</v>
          </cell>
          <cell r="J1010" t="str">
            <v>UM</v>
          </cell>
          <cell r="L1010">
            <v>3</v>
          </cell>
          <cell r="M1010">
            <v>815.21508138724096</v>
          </cell>
        </row>
        <row r="1011">
          <cell r="A1011" t="str">
            <v>1992-19-4-</v>
          </cell>
          <cell r="B1011" t="str">
            <v>StSno</v>
          </cell>
          <cell r="C1011" t="str">
            <v>UnMarked Tulalip Fall Fing</v>
          </cell>
          <cell r="D1011" t="str">
            <v>U-Tula FF</v>
          </cell>
          <cell r="E1011">
            <v>19</v>
          </cell>
          <cell r="F1011">
            <v>28</v>
          </cell>
          <cell r="G1011">
            <v>27</v>
          </cell>
          <cell r="H1011" t="str">
            <v>TRS; includes 8D catch (excludes 8A)</v>
          </cell>
          <cell r="I1011">
            <v>1992</v>
          </cell>
          <cell r="J1011" t="str">
            <v>UM</v>
          </cell>
          <cell r="L1011">
            <v>4</v>
          </cell>
          <cell r="M1011">
            <v>1487.828731638926</v>
          </cell>
        </row>
        <row r="1012">
          <cell r="A1012" t="str">
            <v>1992-19-5-</v>
          </cell>
          <cell r="B1012" t="str">
            <v>StSno</v>
          </cell>
          <cell r="C1012" t="str">
            <v>UnMarked Tulalip Fall Fing</v>
          </cell>
          <cell r="D1012" t="str">
            <v>U-Tula FF</v>
          </cell>
          <cell r="E1012">
            <v>19</v>
          </cell>
          <cell r="F1012">
            <v>28</v>
          </cell>
          <cell r="G1012">
            <v>27</v>
          </cell>
          <cell r="H1012" t="str">
            <v>TRS; includes 8D catch (excludes 8A)</v>
          </cell>
          <cell r="I1012">
            <v>1992</v>
          </cell>
          <cell r="J1012" t="str">
            <v>UM</v>
          </cell>
          <cell r="L1012">
            <v>5</v>
          </cell>
          <cell r="M1012">
            <v>0</v>
          </cell>
        </row>
        <row r="1013">
          <cell r="A1013" t="str">
            <v>1992-20-3-</v>
          </cell>
          <cell r="B1013" t="str">
            <v>StSno</v>
          </cell>
          <cell r="C1013" t="str">
            <v>Marked Tulalip Fall Fing</v>
          </cell>
          <cell r="D1013" t="str">
            <v>M-Tula FF</v>
          </cell>
          <cell r="E1013">
            <v>20</v>
          </cell>
          <cell r="F1013">
            <v>29</v>
          </cell>
          <cell r="G1013">
            <v>27</v>
          </cell>
          <cell r="H1013" t="str">
            <v>TRS; includes 8D catch (excludes 8A)</v>
          </cell>
          <cell r="I1013">
            <v>1992</v>
          </cell>
          <cell r="J1013" t="str">
            <v>M</v>
          </cell>
          <cell r="L1013">
            <v>3</v>
          </cell>
          <cell r="M1013">
            <v>107.1647990937106</v>
          </cell>
        </row>
        <row r="1014">
          <cell r="A1014" t="str">
            <v>1992-20-4-</v>
          </cell>
          <cell r="B1014" t="str">
            <v>StSno</v>
          </cell>
          <cell r="C1014" t="str">
            <v>Marked Tulalip Fall Fing</v>
          </cell>
          <cell r="D1014" t="str">
            <v>M-Tula FF</v>
          </cell>
          <cell r="E1014">
            <v>20</v>
          </cell>
          <cell r="F1014">
            <v>29</v>
          </cell>
          <cell r="G1014">
            <v>27</v>
          </cell>
          <cell r="H1014" t="str">
            <v>TRS; includes 8D catch (excludes 8A)</v>
          </cell>
          <cell r="I1014">
            <v>1992</v>
          </cell>
          <cell r="J1014" t="str">
            <v>M</v>
          </cell>
          <cell r="L1014">
            <v>4</v>
          </cell>
          <cell r="M1014">
            <v>722.79144788012252</v>
          </cell>
        </row>
        <row r="1015">
          <cell r="A1015" t="str">
            <v>1992-20-5-</v>
          </cell>
          <cell r="B1015" t="str">
            <v>StSno</v>
          </cell>
          <cell r="C1015" t="str">
            <v>Marked Tulalip Fall Fing</v>
          </cell>
          <cell r="D1015" t="str">
            <v>M-Tula FF</v>
          </cell>
          <cell r="E1015">
            <v>20</v>
          </cell>
          <cell r="F1015">
            <v>29</v>
          </cell>
          <cell r="G1015">
            <v>27</v>
          </cell>
          <cell r="H1015" t="str">
            <v>TRS; includes 8D catch (excludes 8A)</v>
          </cell>
          <cell r="I1015">
            <v>1992</v>
          </cell>
          <cell r="J1015" t="str">
            <v>M</v>
          </cell>
          <cell r="L1015">
            <v>5</v>
          </cell>
          <cell r="M1015">
            <v>0</v>
          </cell>
        </row>
        <row r="1016">
          <cell r="A1016" t="str">
            <v>1992-21-3-</v>
          </cell>
          <cell r="B1016" t="str">
            <v>MPS</v>
          </cell>
          <cell r="C1016" t="str">
            <v>UnMarked Mid PS Fall Fing</v>
          </cell>
          <cell r="D1016" t="str">
            <v>U-MidPSFF</v>
          </cell>
          <cell r="E1016">
            <v>21</v>
          </cell>
          <cell r="F1016">
            <v>31</v>
          </cell>
          <cell r="G1016">
            <v>30</v>
          </cell>
          <cell r="H1016" t="str">
            <v>TRS; includes 10A, 10E, 11A</v>
          </cell>
          <cell r="I1016">
            <v>1992</v>
          </cell>
          <cell r="J1016" t="str">
            <v>UM</v>
          </cell>
          <cell r="L1016">
            <v>3</v>
          </cell>
          <cell r="M1016">
            <v>8836.7264959919466</v>
          </cell>
        </row>
        <row r="1017">
          <cell r="A1017" t="str">
            <v>1992-21-4-</v>
          </cell>
          <cell r="B1017" t="str">
            <v>MPS</v>
          </cell>
          <cell r="C1017" t="str">
            <v>UnMarked Mid PS Fall Fing</v>
          </cell>
          <cell r="D1017" t="str">
            <v>U-MidPSFF</v>
          </cell>
          <cell r="E1017">
            <v>21</v>
          </cell>
          <cell r="F1017">
            <v>31</v>
          </cell>
          <cell r="G1017">
            <v>30</v>
          </cell>
          <cell r="H1017" t="str">
            <v>TRS; includes 10A, 10E, 11A</v>
          </cell>
          <cell r="I1017">
            <v>1992</v>
          </cell>
          <cell r="J1017" t="str">
            <v>UM</v>
          </cell>
          <cell r="L1017">
            <v>4</v>
          </cell>
          <cell r="M1017">
            <v>20037.803205175642</v>
          </cell>
        </row>
        <row r="1018">
          <cell r="A1018" t="str">
            <v>1992-21-5-</v>
          </cell>
          <cell r="B1018" t="str">
            <v>MPS</v>
          </cell>
          <cell r="C1018" t="str">
            <v>UnMarked Mid PS Fall Fing</v>
          </cell>
          <cell r="D1018" t="str">
            <v>U-MidPSFF</v>
          </cell>
          <cell r="E1018">
            <v>21</v>
          </cell>
          <cell r="F1018">
            <v>31</v>
          </cell>
          <cell r="G1018">
            <v>30</v>
          </cell>
          <cell r="H1018" t="str">
            <v>TRS; includes 10A, 10E, 11A</v>
          </cell>
          <cell r="I1018">
            <v>1992</v>
          </cell>
          <cell r="J1018" t="str">
            <v>UM</v>
          </cell>
          <cell r="L1018">
            <v>5</v>
          </cell>
          <cell r="M1018">
            <v>1059.910406286125</v>
          </cell>
        </row>
        <row r="1019">
          <cell r="A1019" t="str">
            <v>1992-22-3-</v>
          </cell>
          <cell r="B1019" t="str">
            <v>MPS</v>
          </cell>
          <cell r="C1019" t="str">
            <v>Marked Mid PS Fall Fing</v>
          </cell>
          <cell r="D1019" t="str">
            <v>M-MidPSFF</v>
          </cell>
          <cell r="E1019">
            <v>22</v>
          </cell>
          <cell r="F1019">
            <v>32</v>
          </cell>
          <cell r="G1019">
            <v>30</v>
          </cell>
          <cell r="H1019" t="str">
            <v>TRS; includes 10A, 10E, 11A</v>
          </cell>
          <cell r="I1019">
            <v>1992</v>
          </cell>
          <cell r="J1019" t="str">
            <v>M</v>
          </cell>
          <cell r="L1019">
            <v>3</v>
          </cell>
          <cell r="M1019">
            <v>204.1651747395324</v>
          </cell>
        </row>
        <row r="1020">
          <cell r="A1020" t="str">
            <v>1992-22-4-</v>
          </cell>
          <cell r="B1020" t="str">
            <v>MPS</v>
          </cell>
          <cell r="C1020" t="str">
            <v>Marked Mid PS Fall Fing</v>
          </cell>
          <cell r="D1020" t="str">
            <v>M-MidPSFF</v>
          </cell>
          <cell r="E1020">
            <v>22</v>
          </cell>
          <cell r="F1020">
            <v>32</v>
          </cell>
          <cell r="G1020">
            <v>30</v>
          </cell>
          <cell r="H1020" t="str">
            <v>TRS; includes 10A, 10E, 11A</v>
          </cell>
          <cell r="I1020">
            <v>1992</v>
          </cell>
          <cell r="J1020" t="str">
            <v>M</v>
          </cell>
          <cell r="L1020">
            <v>4</v>
          </cell>
          <cell r="M1020">
            <v>288.47288782141408</v>
          </cell>
        </row>
        <row r="1021">
          <cell r="A1021" t="str">
            <v>1992-22-5-</v>
          </cell>
          <cell r="B1021" t="str">
            <v>MPS</v>
          </cell>
          <cell r="C1021" t="str">
            <v>Marked Mid PS Fall Fing</v>
          </cell>
          <cell r="D1021" t="str">
            <v>M-MidPSFF</v>
          </cell>
          <cell r="E1021">
            <v>22</v>
          </cell>
          <cell r="F1021">
            <v>32</v>
          </cell>
          <cell r="G1021">
            <v>30</v>
          </cell>
          <cell r="H1021" t="str">
            <v>TRS; includes 10A, 10E, 11A</v>
          </cell>
          <cell r="I1021">
            <v>1992</v>
          </cell>
          <cell r="J1021" t="str">
            <v>M</v>
          </cell>
          <cell r="L1021">
            <v>5</v>
          </cell>
          <cell r="M1021">
            <v>17.169764393937271</v>
          </cell>
        </row>
        <row r="1022">
          <cell r="A1022" t="str">
            <v>1992-23-3-</v>
          </cell>
          <cell r="B1022" t="str">
            <v>MPS</v>
          </cell>
          <cell r="C1022" t="str">
            <v>UnMarked UW Accelerated</v>
          </cell>
          <cell r="D1022" t="str">
            <v>U-UWAc FF</v>
          </cell>
          <cell r="E1022">
            <v>23</v>
          </cell>
          <cell r="F1022">
            <v>34</v>
          </cell>
          <cell r="G1022">
            <v>33</v>
          </cell>
          <cell r="H1022" t="str">
            <v>ETRS</v>
          </cell>
          <cell r="I1022">
            <v>1992</v>
          </cell>
          <cell r="J1022" t="str">
            <v>UM</v>
          </cell>
          <cell r="L1022">
            <v>3</v>
          </cell>
          <cell r="M1022">
            <v>470.25015168647298</v>
          </cell>
        </row>
        <row r="1023">
          <cell r="A1023" t="str">
            <v>1992-23-4-</v>
          </cell>
          <cell r="B1023" t="str">
            <v>MPS</v>
          </cell>
          <cell r="C1023" t="str">
            <v>UnMarked UW Accelerated</v>
          </cell>
          <cell r="D1023" t="str">
            <v>U-UWAc FF</v>
          </cell>
          <cell r="E1023">
            <v>23</v>
          </cell>
          <cell r="F1023">
            <v>34</v>
          </cell>
          <cell r="G1023">
            <v>33</v>
          </cell>
          <cell r="H1023" t="str">
            <v>ETRS</v>
          </cell>
          <cell r="I1023">
            <v>1992</v>
          </cell>
          <cell r="J1023" t="str">
            <v>UM</v>
          </cell>
          <cell r="L1023">
            <v>4</v>
          </cell>
          <cell r="M1023">
            <v>224.279680616109</v>
          </cell>
        </row>
        <row r="1024">
          <cell r="A1024" t="str">
            <v>1992-23-5-</v>
          </cell>
          <cell r="B1024" t="str">
            <v>MPS</v>
          </cell>
          <cell r="C1024" t="str">
            <v>UnMarked UW Accelerated</v>
          </cell>
          <cell r="D1024" t="str">
            <v>U-UWAc FF</v>
          </cell>
          <cell r="E1024">
            <v>23</v>
          </cell>
          <cell r="F1024">
            <v>34</v>
          </cell>
          <cell r="G1024">
            <v>33</v>
          </cell>
          <cell r="H1024" t="str">
            <v>ETRS</v>
          </cell>
          <cell r="I1024">
            <v>1992</v>
          </cell>
          <cell r="J1024" t="str">
            <v>UM</v>
          </cell>
          <cell r="L1024">
            <v>5</v>
          </cell>
          <cell r="M1024">
            <v>8.336026827072514</v>
          </cell>
        </row>
        <row r="1025">
          <cell r="A1025" t="str">
            <v>1992-24-3-</v>
          </cell>
          <cell r="B1025" t="str">
            <v>MPS</v>
          </cell>
          <cell r="C1025" t="str">
            <v>Marked UW Accelerated</v>
          </cell>
          <cell r="D1025" t="str">
            <v>M-UWAc FF</v>
          </cell>
          <cell r="E1025">
            <v>24</v>
          </cell>
          <cell r="F1025">
            <v>35</v>
          </cell>
          <cell r="G1025">
            <v>33</v>
          </cell>
          <cell r="H1025" t="str">
            <v>ETRS</v>
          </cell>
          <cell r="I1025">
            <v>1992</v>
          </cell>
          <cell r="J1025" t="str">
            <v>M</v>
          </cell>
          <cell r="L1025">
            <v>3</v>
          </cell>
          <cell r="M1025">
            <v>0.13335326611061321</v>
          </cell>
        </row>
        <row r="1026">
          <cell r="A1026" t="str">
            <v>1992-24-4-</v>
          </cell>
          <cell r="B1026" t="str">
            <v>MPS</v>
          </cell>
          <cell r="C1026" t="str">
            <v>Marked UW Accelerated</v>
          </cell>
          <cell r="D1026" t="str">
            <v>M-UWAc FF</v>
          </cell>
          <cell r="E1026">
            <v>24</v>
          </cell>
          <cell r="F1026">
            <v>35</v>
          </cell>
          <cell r="G1026">
            <v>33</v>
          </cell>
          <cell r="H1026" t="str">
            <v>ETRS</v>
          </cell>
          <cell r="I1026">
            <v>1992</v>
          </cell>
          <cell r="J1026" t="str">
            <v>M</v>
          </cell>
          <cell r="L1026">
            <v>4</v>
          </cell>
          <cell r="M1026">
            <v>0.15998578837443861</v>
          </cell>
        </row>
        <row r="1027">
          <cell r="A1027" t="str">
            <v>1992-24-5-</v>
          </cell>
          <cell r="B1027" t="str">
            <v>MPS</v>
          </cell>
          <cell r="C1027" t="str">
            <v>Marked UW Accelerated</v>
          </cell>
          <cell r="D1027" t="str">
            <v>M-UWAc FF</v>
          </cell>
          <cell r="E1027">
            <v>24</v>
          </cell>
          <cell r="F1027">
            <v>35</v>
          </cell>
          <cell r="G1027">
            <v>33</v>
          </cell>
          <cell r="H1027" t="str">
            <v>ETRS</v>
          </cell>
          <cell r="I1027">
            <v>1992</v>
          </cell>
          <cell r="J1027" t="str">
            <v>M</v>
          </cell>
          <cell r="L1027">
            <v>5</v>
          </cell>
          <cell r="M1027">
            <v>7.000548183045077E-3</v>
          </cell>
        </row>
        <row r="1028">
          <cell r="A1028" t="str">
            <v>1992-25-3-</v>
          </cell>
          <cell r="B1028" t="str">
            <v>SPS</v>
          </cell>
          <cell r="C1028" t="str">
            <v>UnMarked South Puget Sound Fall Fing</v>
          </cell>
          <cell r="D1028" t="str">
            <v>U-SPSd FF</v>
          </cell>
          <cell r="E1028">
            <v>25</v>
          </cell>
          <cell r="F1028">
            <v>37</v>
          </cell>
          <cell r="G1028">
            <v>36</v>
          </cell>
          <cell r="H1028" t="str">
            <v>TRS; includes 13A, 13C, and 13D-K</v>
          </cell>
          <cell r="I1028">
            <v>1992</v>
          </cell>
          <cell r="J1028" t="str">
            <v>UM</v>
          </cell>
          <cell r="L1028">
            <v>3</v>
          </cell>
          <cell r="M1028">
            <v>2804.0665905361848</v>
          </cell>
        </row>
        <row r="1029">
          <cell r="A1029" t="str">
            <v>1992-25-4-</v>
          </cell>
          <cell r="B1029" t="str">
            <v>SPS</v>
          </cell>
          <cell r="C1029" t="str">
            <v>UnMarked South Puget Sound Fall Fing</v>
          </cell>
          <cell r="D1029" t="str">
            <v>U-SPSd FF</v>
          </cell>
          <cell r="E1029">
            <v>25</v>
          </cell>
          <cell r="F1029">
            <v>37</v>
          </cell>
          <cell r="G1029">
            <v>36</v>
          </cell>
          <cell r="H1029" t="str">
            <v>TRS; includes 13A, 13C, and 13D-K</v>
          </cell>
          <cell r="I1029">
            <v>1992</v>
          </cell>
          <cell r="J1029" t="str">
            <v>UM</v>
          </cell>
          <cell r="L1029">
            <v>4</v>
          </cell>
          <cell r="M1029">
            <v>19265.539329216768</v>
          </cell>
        </row>
        <row r="1030">
          <cell r="A1030" t="str">
            <v>1992-25-5-</v>
          </cell>
          <cell r="B1030" t="str">
            <v>SPS</v>
          </cell>
          <cell r="C1030" t="str">
            <v>UnMarked South Puget Sound Fall Fing</v>
          </cell>
          <cell r="D1030" t="str">
            <v>U-SPSd FF</v>
          </cell>
          <cell r="E1030">
            <v>25</v>
          </cell>
          <cell r="F1030">
            <v>37</v>
          </cell>
          <cell r="G1030">
            <v>36</v>
          </cell>
          <cell r="H1030" t="str">
            <v>TRS; includes 13A, 13C, and 13D-K</v>
          </cell>
          <cell r="I1030">
            <v>1992</v>
          </cell>
          <cell r="J1030" t="str">
            <v>UM</v>
          </cell>
          <cell r="L1030">
            <v>5</v>
          </cell>
          <cell r="M1030">
            <v>630.21315329243646</v>
          </cell>
        </row>
        <row r="1031">
          <cell r="A1031" t="str">
            <v>1992-26-3-</v>
          </cell>
          <cell r="B1031" t="str">
            <v>SPS</v>
          </cell>
          <cell r="C1031" t="str">
            <v>Marked South Puget Sound Fall Fing</v>
          </cell>
          <cell r="D1031" t="str">
            <v>M-SPSd FF</v>
          </cell>
          <cell r="E1031">
            <v>26</v>
          </cell>
          <cell r="F1031">
            <v>38</v>
          </cell>
          <cell r="G1031">
            <v>36</v>
          </cell>
          <cell r="H1031" t="str">
            <v>TRS; includes 13A, 13C, and 13D-K</v>
          </cell>
          <cell r="I1031">
            <v>1992</v>
          </cell>
          <cell r="J1031" t="str">
            <v>M</v>
          </cell>
          <cell r="L1031">
            <v>3</v>
          </cell>
          <cell r="M1031">
            <v>204.5884235171894</v>
          </cell>
        </row>
        <row r="1032">
          <cell r="A1032" t="str">
            <v>1992-26-4-</v>
          </cell>
          <cell r="B1032" t="str">
            <v>SPS</v>
          </cell>
          <cell r="C1032" t="str">
            <v>Marked South Puget Sound Fall Fing</v>
          </cell>
          <cell r="D1032" t="str">
            <v>M-SPSd FF</v>
          </cell>
          <cell r="E1032">
            <v>26</v>
          </cell>
          <cell r="F1032">
            <v>38</v>
          </cell>
          <cell r="G1032">
            <v>36</v>
          </cell>
          <cell r="H1032" t="str">
            <v>TRS; includes 13A, 13C, and 13D-K</v>
          </cell>
          <cell r="I1032">
            <v>1992</v>
          </cell>
          <cell r="J1032" t="str">
            <v>M</v>
          </cell>
          <cell r="L1032">
            <v>4</v>
          </cell>
          <cell r="M1032">
            <v>307.71623216082747</v>
          </cell>
        </row>
        <row r="1033">
          <cell r="A1033" t="str">
            <v>1992-26-5-</v>
          </cell>
          <cell r="B1033" t="str">
            <v>SPS</v>
          </cell>
          <cell r="C1033" t="str">
            <v>Marked South Puget Sound Fall Fing</v>
          </cell>
          <cell r="D1033" t="str">
            <v>M-SPSd FF</v>
          </cell>
          <cell r="E1033">
            <v>26</v>
          </cell>
          <cell r="F1033">
            <v>38</v>
          </cell>
          <cell r="G1033">
            <v>36</v>
          </cell>
          <cell r="H1033" t="str">
            <v>TRS; includes 13A, 13C, and 13D-K</v>
          </cell>
          <cell r="I1033">
            <v>1992</v>
          </cell>
          <cell r="J1033" t="str">
            <v>M</v>
          </cell>
          <cell r="L1033">
            <v>5</v>
          </cell>
          <cell r="M1033">
            <v>71.398813854981768</v>
          </cell>
        </row>
        <row r="1034">
          <cell r="A1034" t="str">
            <v>1992-27-3-</v>
          </cell>
          <cell r="B1034" t="str">
            <v>SPS</v>
          </cell>
          <cell r="C1034" t="str">
            <v>UnMarked South Puget Sound Fall Year</v>
          </cell>
          <cell r="D1034" t="str">
            <v>U-SPS Fyr</v>
          </cell>
          <cell r="E1034">
            <v>27</v>
          </cell>
          <cell r="F1034">
            <v>40</v>
          </cell>
          <cell r="G1034">
            <v>39</v>
          </cell>
          <cell r="H1034" t="str">
            <v>TRS</v>
          </cell>
          <cell r="I1034">
            <v>1992</v>
          </cell>
          <cell r="J1034" t="str">
            <v>UM</v>
          </cell>
          <cell r="L1034">
            <v>3</v>
          </cell>
          <cell r="M1034">
            <v>1893.7802335610879</v>
          </cell>
        </row>
        <row r="1035">
          <cell r="A1035" t="str">
            <v>1992-27-4-</v>
          </cell>
          <cell r="B1035" t="str">
            <v>SPS</v>
          </cell>
          <cell r="C1035" t="str">
            <v>UnMarked South Puget Sound Fall Year</v>
          </cell>
          <cell r="D1035" t="str">
            <v>U-SPS Fyr</v>
          </cell>
          <cell r="E1035">
            <v>27</v>
          </cell>
          <cell r="F1035">
            <v>40</v>
          </cell>
          <cell r="G1035">
            <v>39</v>
          </cell>
          <cell r="H1035" t="str">
            <v>TRS</v>
          </cell>
          <cell r="I1035">
            <v>1992</v>
          </cell>
          <cell r="J1035" t="str">
            <v>UM</v>
          </cell>
          <cell r="L1035">
            <v>4</v>
          </cell>
          <cell r="M1035">
            <v>1803.223925420484</v>
          </cell>
        </row>
        <row r="1036">
          <cell r="A1036" t="str">
            <v>1992-27-5-</v>
          </cell>
          <cell r="B1036" t="str">
            <v>SPS</v>
          </cell>
          <cell r="C1036" t="str">
            <v>UnMarked South Puget Sound Fall Year</v>
          </cell>
          <cell r="D1036" t="str">
            <v>U-SPS Fyr</v>
          </cell>
          <cell r="E1036">
            <v>27</v>
          </cell>
          <cell r="F1036">
            <v>40</v>
          </cell>
          <cell r="G1036">
            <v>39</v>
          </cell>
          <cell r="H1036" t="str">
            <v>TRS</v>
          </cell>
          <cell r="I1036">
            <v>1992</v>
          </cell>
          <cell r="J1036" t="str">
            <v>UM</v>
          </cell>
          <cell r="L1036">
            <v>5</v>
          </cell>
          <cell r="M1036">
            <v>283.61885782134271</v>
          </cell>
        </row>
        <row r="1037">
          <cell r="A1037" t="str">
            <v>1992-28-3-</v>
          </cell>
          <cell r="B1037" t="str">
            <v>SPS</v>
          </cell>
          <cell r="C1037" t="str">
            <v>Marked South Puget Sound Fall Year</v>
          </cell>
          <cell r="D1037" t="str">
            <v>M-SPS Fyr</v>
          </cell>
          <cell r="E1037">
            <v>28</v>
          </cell>
          <cell r="F1037">
            <v>41</v>
          </cell>
          <cell r="G1037">
            <v>39</v>
          </cell>
          <cell r="H1037" t="str">
            <v>TRS</v>
          </cell>
          <cell r="I1037">
            <v>1992</v>
          </cell>
          <cell r="J1037" t="str">
            <v>M</v>
          </cell>
          <cell r="L1037">
            <v>3</v>
          </cell>
          <cell r="M1037">
            <v>557.79974790865572</v>
          </cell>
        </row>
        <row r="1038">
          <cell r="A1038" t="str">
            <v>1992-28-4-</v>
          </cell>
          <cell r="B1038" t="str">
            <v>SPS</v>
          </cell>
          <cell r="C1038" t="str">
            <v>Marked South Puget Sound Fall Year</v>
          </cell>
          <cell r="D1038" t="str">
            <v>M-SPS Fyr</v>
          </cell>
          <cell r="E1038">
            <v>28</v>
          </cell>
          <cell r="F1038">
            <v>41</v>
          </cell>
          <cell r="G1038">
            <v>39</v>
          </cell>
          <cell r="H1038" t="str">
            <v>TRS</v>
          </cell>
          <cell r="I1038">
            <v>1992</v>
          </cell>
          <cell r="J1038" t="str">
            <v>M</v>
          </cell>
          <cell r="L1038">
            <v>4</v>
          </cell>
          <cell r="M1038">
            <v>595.23122200400167</v>
          </cell>
        </row>
        <row r="1039">
          <cell r="A1039" t="str">
            <v>1992-28-5-</v>
          </cell>
          <cell r="B1039" t="str">
            <v>SPS</v>
          </cell>
          <cell r="C1039" t="str">
            <v>Marked South Puget Sound Fall Year</v>
          </cell>
          <cell r="D1039" t="str">
            <v>M-SPS Fyr</v>
          </cell>
          <cell r="E1039">
            <v>28</v>
          </cell>
          <cell r="F1039">
            <v>41</v>
          </cell>
          <cell r="G1039">
            <v>39</v>
          </cell>
          <cell r="H1039" t="str">
            <v>TRS</v>
          </cell>
          <cell r="I1039">
            <v>1992</v>
          </cell>
          <cell r="J1039" t="str">
            <v>M</v>
          </cell>
          <cell r="L1039">
            <v>5</v>
          </cell>
          <cell r="M1039">
            <v>53.091538919344131</v>
          </cell>
        </row>
        <row r="1040">
          <cell r="A1040" t="str">
            <v>1992-29-3-</v>
          </cell>
          <cell r="B1040" t="str">
            <v>MPS</v>
          </cell>
          <cell r="C1040" t="str">
            <v>UnMarked White River Spring Fing</v>
          </cell>
          <cell r="D1040" t="str">
            <v>U-WhiteSp</v>
          </cell>
          <cell r="E1040">
            <v>29</v>
          </cell>
          <cell r="F1040">
            <v>43</v>
          </cell>
          <cell r="G1040">
            <v>42</v>
          </cell>
          <cell r="H1040" t="str">
            <v>ETRS; includes FW net (FW spt assumed 0)</v>
          </cell>
          <cell r="I1040">
            <v>1992</v>
          </cell>
          <cell r="J1040" t="str">
            <v>UM</v>
          </cell>
          <cell r="L1040">
            <v>3</v>
          </cell>
          <cell r="M1040">
            <v>103</v>
          </cell>
        </row>
        <row r="1041">
          <cell r="A1041" t="str">
            <v>1992-29-4-</v>
          </cell>
          <cell r="B1041" t="str">
            <v>MPS</v>
          </cell>
          <cell r="C1041" t="str">
            <v>UnMarked White River Spring Fing</v>
          </cell>
          <cell r="D1041" t="str">
            <v>U-WhiteSp</v>
          </cell>
          <cell r="E1041">
            <v>29</v>
          </cell>
          <cell r="F1041">
            <v>43</v>
          </cell>
          <cell r="G1041">
            <v>42</v>
          </cell>
          <cell r="H1041" t="str">
            <v>ETRS; includes FW net (FW spt assumed 0)</v>
          </cell>
          <cell r="I1041">
            <v>1992</v>
          </cell>
          <cell r="J1041" t="str">
            <v>UM</v>
          </cell>
          <cell r="L1041">
            <v>4</v>
          </cell>
          <cell r="M1041">
            <v>289</v>
          </cell>
        </row>
        <row r="1042">
          <cell r="A1042" t="str">
            <v>1992-29-5-</v>
          </cell>
          <cell r="B1042" t="str">
            <v>MPS</v>
          </cell>
          <cell r="C1042" t="str">
            <v>UnMarked White River Spring Fing</v>
          </cell>
          <cell r="D1042" t="str">
            <v>U-WhiteSp</v>
          </cell>
          <cell r="E1042">
            <v>29</v>
          </cell>
          <cell r="F1042">
            <v>43</v>
          </cell>
          <cell r="G1042">
            <v>42</v>
          </cell>
          <cell r="H1042" t="str">
            <v>ETRS; includes FW net (FW spt assumed 0)</v>
          </cell>
          <cell r="I1042">
            <v>1992</v>
          </cell>
          <cell r="J1042" t="str">
            <v>UM</v>
          </cell>
          <cell r="L1042">
            <v>5</v>
          </cell>
          <cell r="M1042">
            <v>16</v>
          </cell>
        </row>
        <row r="1043">
          <cell r="A1043" t="str">
            <v>1992-30-3-</v>
          </cell>
          <cell r="B1043" t="str">
            <v>MPS</v>
          </cell>
          <cell r="C1043" t="str">
            <v>Marked White River Spring Fing</v>
          </cell>
          <cell r="D1043" t="str">
            <v>M-WhiteSp</v>
          </cell>
          <cell r="E1043">
            <v>30</v>
          </cell>
          <cell r="F1043">
            <v>44</v>
          </cell>
          <cell r="G1043">
            <v>42</v>
          </cell>
          <cell r="H1043" t="str">
            <v>ETRS; includes FW net (FW spt assumed 0)</v>
          </cell>
          <cell r="I1043">
            <v>1992</v>
          </cell>
          <cell r="J1043" t="str">
            <v>M</v>
          </cell>
          <cell r="L1043">
            <v>3</v>
          </cell>
          <cell r="M1043">
            <v>52</v>
          </cell>
        </row>
        <row r="1044">
          <cell r="A1044" t="str">
            <v>1992-30-4-</v>
          </cell>
          <cell r="B1044" t="str">
            <v>MPS</v>
          </cell>
          <cell r="C1044" t="str">
            <v>Marked White River Spring Fing</v>
          </cell>
          <cell r="D1044" t="str">
            <v>M-WhiteSp</v>
          </cell>
          <cell r="E1044">
            <v>30</v>
          </cell>
          <cell r="F1044">
            <v>44</v>
          </cell>
          <cell r="G1044">
            <v>42</v>
          </cell>
          <cell r="H1044" t="str">
            <v>ETRS; includes FW net (FW spt assumed 0)</v>
          </cell>
          <cell r="I1044">
            <v>1992</v>
          </cell>
          <cell r="J1044" t="str">
            <v>M</v>
          </cell>
          <cell r="L1044">
            <v>4</v>
          </cell>
          <cell r="M1044">
            <v>0</v>
          </cell>
        </row>
        <row r="1045">
          <cell r="A1045" t="str">
            <v>1992-30-5-</v>
          </cell>
          <cell r="B1045" t="str">
            <v>MPS</v>
          </cell>
          <cell r="C1045" t="str">
            <v>Marked White River Spring Fing</v>
          </cell>
          <cell r="D1045" t="str">
            <v>M-WhiteSp</v>
          </cell>
          <cell r="E1045">
            <v>30</v>
          </cell>
          <cell r="F1045">
            <v>44</v>
          </cell>
          <cell r="G1045">
            <v>42</v>
          </cell>
          <cell r="H1045" t="str">
            <v>ETRS; includes FW net (FW spt assumed 0)</v>
          </cell>
          <cell r="I1045">
            <v>1992</v>
          </cell>
          <cell r="J1045" t="str">
            <v>M</v>
          </cell>
          <cell r="L1045">
            <v>5</v>
          </cell>
          <cell r="M1045">
            <v>0</v>
          </cell>
        </row>
        <row r="1046">
          <cell r="A1046" t="str">
            <v>1992-31-3-Area12B_tribs_nat_F_n_um</v>
          </cell>
          <cell r="B1046" t="str">
            <v>HC</v>
          </cell>
          <cell r="C1046" t="str">
            <v>UnMarked Hood Canal Fall Fing</v>
          </cell>
          <cell r="D1046" t="str">
            <v>U-HdCl FF</v>
          </cell>
          <cell r="E1046">
            <v>31</v>
          </cell>
          <cell r="F1046">
            <v>46</v>
          </cell>
          <cell r="G1046">
            <v>45</v>
          </cell>
          <cell r="H1046" t="str">
            <v>TRS; incl FW net, FW sport, 12H, HC net</v>
          </cell>
          <cell r="I1046">
            <v>1992</v>
          </cell>
          <cell r="J1046" t="str">
            <v>UM</v>
          </cell>
          <cell r="K1046" t="str">
            <v>N</v>
          </cell>
          <cell r="L1046">
            <v>3</v>
          </cell>
          <cell r="M1046">
            <v>37.772061207681297</v>
          </cell>
        </row>
        <row r="1047">
          <cell r="A1047" t="str">
            <v>1992-31-3-HoodsportHat_F_h_um</v>
          </cell>
          <cell r="B1047" t="str">
            <v>HC</v>
          </cell>
          <cell r="C1047" t="str">
            <v>UnMarked Hood Canal Fall Fing</v>
          </cell>
          <cell r="D1047" t="str">
            <v>U-HdCl FF</v>
          </cell>
          <cell r="E1047">
            <v>31</v>
          </cell>
          <cell r="F1047">
            <v>46</v>
          </cell>
          <cell r="G1047">
            <v>45</v>
          </cell>
          <cell r="H1047" t="str">
            <v>TRS; incl FW net, FW sport, 12H, HC net</v>
          </cell>
          <cell r="I1047">
            <v>1992</v>
          </cell>
          <cell r="J1047" t="str">
            <v>UM</v>
          </cell>
          <cell r="K1047" t="str">
            <v>H</v>
          </cell>
          <cell r="L1047">
            <v>3</v>
          </cell>
          <cell r="M1047">
            <v>275.94896535496741</v>
          </cell>
        </row>
        <row r="1048">
          <cell r="A1048" t="str">
            <v>1992-31-3-SkokR_nat_n_um</v>
          </cell>
          <cell r="B1048" t="str">
            <v>HC</v>
          </cell>
          <cell r="C1048" t="str">
            <v>UnMarked Hood Canal Fall Fing</v>
          </cell>
          <cell r="D1048" t="str">
            <v>U-HdCl FF</v>
          </cell>
          <cell r="E1048">
            <v>31</v>
          </cell>
          <cell r="F1048">
            <v>46</v>
          </cell>
          <cell r="G1048">
            <v>45</v>
          </cell>
          <cell r="H1048" t="str">
            <v>TRS; incl FW net, FW sport, 12H, HC net</v>
          </cell>
          <cell r="I1048">
            <v>1992</v>
          </cell>
          <cell r="J1048" t="str">
            <v>UM</v>
          </cell>
          <cell r="K1048" t="str">
            <v>N</v>
          </cell>
          <cell r="L1048">
            <v>3</v>
          </cell>
          <cell r="M1048">
            <v>63.860264552834089</v>
          </cell>
        </row>
        <row r="1049">
          <cell r="A1049" t="str">
            <v>1992-31-3-SkokR_hat_h_um</v>
          </cell>
          <cell r="B1049" t="str">
            <v>HC</v>
          </cell>
          <cell r="C1049" t="str">
            <v>UnMarked Hood Canal Fall Fing</v>
          </cell>
          <cell r="D1049" t="str">
            <v>U-HdCl FF</v>
          </cell>
          <cell r="E1049">
            <v>31</v>
          </cell>
          <cell r="F1049">
            <v>46</v>
          </cell>
          <cell r="G1049">
            <v>45</v>
          </cell>
          <cell r="H1049" t="str">
            <v>TRS; incl FW net, FW sport, 12H, HC net</v>
          </cell>
          <cell r="I1049">
            <v>1992</v>
          </cell>
          <cell r="J1049" t="str">
            <v>UM</v>
          </cell>
          <cell r="K1049" t="str">
            <v>H</v>
          </cell>
          <cell r="L1049">
            <v>3</v>
          </cell>
          <cell r="M1049">
            <v>599.35095474185516</v>
          </cell>
        </row>
        <row r="1050">
          <cell r="A1050" t="str">
            <v>1992-31-3-Area12CD_tribs_nat_n_um</v>
          </cell>
          <cell r="B1050" t="str">
            <v>HC</v>
          </cell>
          <cell r="C1050" t="str">
            <v>UnMarked Hood Canal Fall Fing</v>
          </cell>
          <cell r="D1050" t="str">
            <v>U-HdCl FF</v>
          </cell>
          <cell r="E1050">
            <v>31</v>
          </cell>
          <cell r="F1050">
            <v>46</v>
          </cell>
          <cell r="G1050">
            <v>45</v>
          </cell>
          <cell r="H1050" t="str">
            <v>TRS; incl FW net, FW sport, 12H, HC net</v>
          </cell>
          <cell r="I1050">
            <v>1992</v>
          </cell>
          <cell r="J1050" t="str">
            <v>UM</v>
          </cell>
          <cell r="K1050" t="str">
            <v>N</v>
          </cell>
          <cell r="L1050">
            <v>3</v>
          </cell>
          <cell r="M1050">
            <v>7.6851576018945522</v>
          </cell>
        </row>
        <row r="1051">
          <cell r="A1051" t="str">
            <v>1992-31-4-Area12B_tribs_nat_F_n_um</v>
          </cell>
          <cell r="B1051" t="str">
            <v>HC</v>
          </cell>
          <cell r="C1051" t="str">
            <v>UnMarked Hood Canal Fall Fing</v>
          </cell>
          <cell r="D1051" t="str">
            <v>U-HdCl FF</v>
          </cell>
          <cell r="E1051">
            <v>31</v>
          </cell>
          <cell r="F1051">
            <v>46</v>
          </cell>
          <cell r="G1051">
            <v>45</v>
          </cell>
          <cell r="H1051" t="str">
            <v>TRS; incl FW net, FW sport, 12H, HC net</v>
          </cell>
          <cell r="I1051">
            <v>1992</v>
          </cell>
          <cell r="J1051" t="str">
            <v>UM</v>
          </cell>
          <cell r="K1051" t="str">
            <v>N</v>
          </cell>
          <cell r="L1051">
            <v>4</v>
          </cell>
          <cell r="M1051">
            <v>51.159627205340513</v>
          </cell>
        </row>
        <row r="1052">
          <cell r="A1052" t="str">
            <v>1992-31-4-HoodsportHat_F_h_um</v>
          </cell>
          <cell r="B1052" t="str">
            <v>HC</v>
          </cell>
          <cell r="C1052" t="str">
            <v>UnMarked Hood Canal Fall Fing</v>
          </cell>
          <cell r="D1052" t="str">
            <v>U-HdCl FF</v>
          </cell>
          <cell r="E1052">
            <v>31</v>
          </cell>
          <cell r="F1052">
            <v>46</v>
          </cell>
          <cell r="G1052">
            <v>45</v>
          </cell>
          <cell r="H1052" t="str">
            <v>TRS; incl FW net, FW sport, 12H, HC net</v>
          </cell>
          <cell r="I1052">
            <v>1992</v>
          </cell>
          <cell r="J1052" t="str">
            <v>UM</v>
          </cell>
          <cell r="K1052" t="str">
            <v>H</v>
          </cell>
          <cell r="L1052">
            <v>4</v>
          </cell>
          <cell r="M1052">
            <v>552.39501381513253</v>
          </cell>
        </row>
        <row r="1053">
          <cell r="A1053" t="str">
            <v>1992-31-4-SkokR_nat_n_um</v>
          </cell>
          <cell r="B1053" t="str">
            <v>HC</v>
          </cell>
          <cell r="C1053" t="str">
            <v>UnMarked Hood Canal Fall Fing</v>
          </cell>
          <cell r="D1053" t="str">
            <v>U-HdCl FF</v>
          </cell>
          <cell r="E1053">
            <v>31</v>
          </cell>
          <cell r="F1053">
            <v>46</v>
          </cell>
          <cell r="G1053">
            <v>45</v>
          </cell>
          <cell r="H1053" t="str">
            <v>TRS; incl FW net, FW sport, 12H, HC net</v>
          </cell>
          <cell r="I1053">
            <v>1992</v>
          </cell>
          <cell r="J1053" t="str">
            <v>UM</v>
          </cell>
          <cell r="K1053" t="str">
            <v>N</v>
          </cell>
          <cell r="L1053">
            <v>4</v>
          </cell>
          <cell r="M1053">
            <v>86.49428236902844</v>
          </cell>
        </row>
        <row r="1054">
          <cell r="A1054" t="str">
            <v>1992-31-4-SkokR_hat_h_um</v>
          </cell>
          <cell r="B1054" t="str">
            <v>HC</v>
          </cell>
          <cell r="C1054" t="str">
            <v>UnMarked Hood Canal Fall Fing</v>
          </cell>
          <cell r="D1054" t="str">
            <v>U-HdCl FF</v>
          </cell>
          <cell r="E1054">
            <v>31</v>
          </cell>
          <cell r="F1054">
            <v>46</v>
          </cell>
          <cell r="G1054">
            <v>45</v>
          </cell>
          <cell r="H1054" t="str">
            <v>TRS; incl FW net, FW sport, 12H, HC net</v>
          </cell>
          <cell r="I1054">
            <v>1992</v>
          </cell>
          <cell r="J1054" t="str">
            <v>UM</v>
          </cell>
          <cell r="K1054" t="str">
            <v>H</v>
          </cell>
          <cell r="L1054">
            <v>4</v>
          </cell>
          <cell r="M1054">
            <v>807.8621418348265</v>
          </cell>
        </row>
        <row r="1055">
          <cell r="A1055" t="str">
            <v>1992-31-4-Area12CD_tribs_nat_n_um</v>
          </cell>
          <cell r="B1055" t="str">
            <v>HC</v>
          </cell>
          <cell r="C1055" t="str">
            <v>UnMarked Hood Canal Fall Fing</v>
          </cell>
          <cell r="D1055" t="str">
            <v>U-HdCl FF</v>
          </cell>
          <cell r="E1055">
            <v>31</v>
          </cell>
          <cell r="F1055">
            <v>46</v>
          </cell>
          <cell r="G1055">
            <v>45</v>
          </cell>
          <cell r="H1055" t="str">
            <v>TRS; incl FW net, FW sport, 12H, HC net</v>
          </cell>
          <cell r="I1055">
            <v>1992</v>
          </cell>
          <cell r="J1055" t="str">
            <v>UM</v>
          </cell>
          <cell r="K1055" t="str">
            <v>N</v>
          </cell>
          <cell r="L1055">
            <v>4</v>
          </cell>
          <cell r="M1055">
            <v>10.409010929148319</v>
          </cell>
        </row>
        <row r="1056">
          <cell r="A1056" t="str">
            <v>1992-31-5-Area12B_tribs_nat_F_n_um</v>
          </cell>
          <cell r="B1056" t="str">
            <v>HC</v>
          </cell>
          <cell r="C1056" t="str">
            <v>UnMarked Hood Canal Fall Fing</v>
          </cell>
          <cell r="D1056" t="str">
            <v>U-HdCl FF</v>
          </cell>
          <cell r="E1056">
            <v>31</v>
          </cell>
          <cell r="F1056">
            <v>46</v>
          </cell>
          <cell r="G1056">
            <v>45</v>
          </cell>
          <cell r="H1056" t="str">
            <v>TRS; incl FW net, FW sport, 12H, HC net</v>
          </cell>
          <cell r="I1056">
            <v>1992</v>
          </cell>
          <cell r="J1056" t="str">
            <v>UM</v>
          </cell>
          <cell r="K1056" t="str">
            <v>N</v>
          </cell>
          <cell r="L1056">
            <v>5</v>
          </cell>
          <cell r="M1056">
            <v>8.6062924270666255</v>
          </cell>
        </row>
        <row r="1057">
          <cell r="A1057" t="str">
            <v>1992-31-5-HoodsportHat_F_h_um</v>
          </cell>
          <cell r="B1057" t="str">
            <v>HC</v>
          </cell>
          <cell r="C1057" t="str">
            <v>UnMarked Hood Canal Fall Fing</v>
          </cell>
          <cell r="D1057" t="str">
            <v>U-HdCl FF</v>
          </cell>
          <cell r="E1057">
            <v>31</v>
          </cell>
          <cell r="F1057">
            <v>46</v>
          </cell>
          <cell r="G1057">
            <v>45</v>
          </cell>
          <cell r="H1057" t="str">
            <v>TRS; incl FW net, FW sport, 12H, HC net</v>
          </cell>
          <cell r="I1057">
            <v>1992</v>
          </cell>
          <cell r="J1057" t="str">
            <v>UM</v>
          </cell>
          <cell r="K1057" t="str">
            <v>H</v>
          </cell>
          <cell r="L1057">
            <v>5</v>
          </cell>
          <cell r="M1057">
            <v>52.776593676605017</v>
          </cell>
        </row>
        <row r="1058">
          <cell r="A1058" t="str">
            <v>1992-31-5-SkokR_nat_n_um</v>
          </cell>
          <cell r="B1058" t="str">
            <v>HC</v>
          </cell>
          <cell r="C1058" t="str">
            <v>UnMarked Hood Canal Fall Fing</v>
          </cell>
          <cell r="D1058" t="str">
            <v>U-HdCl FF</v>
          </cell>
          <cell r="E1058">
            <v>31</v>
          </cell>
          <cell r="F1058">
            <v>46</v>
          </cell>
          <cell r="G1058">
            <v>45</v>
          </cell>
          <cell r="H1058" t="str">
            <v>TRS; incl FW net, FW sport, 12H, HC net</v>
          </cell>
          <cell r="I1058">
            <v>1992</v>
          </cell>
          <cell r="J1058" t="str">
            <v>UM</v>
          </cell>
          <cell r="K1058" t="str">
            <v>N</v>
          </cell>
          <cell r="L1058">
            <v>5</v>
          </cell>
          <cell r="M1058">
            <v>14.55044002469638</v>
          </cell>
        </row>
        <row r="1059">
          <cell r="A1059" t="str">
            <v>1992-31-5-SkokR_hat_h_um</v>
          </cell>
          <cell r="B1059" t="str">
            <v>HC</v>
          </cell>
          <cell r="C1059" t="str">
            <v>UnMarked Hood Canal Fall Fing</v>
          </cell>
          <cell r="D1059" t="str">
            <v>U-HdCl FF</v>
          </cell>
          <cell r="E1059">
            <v>31</v>
          </cell>
          <cell r="F1059">
            <v>46</v>
          </cell>
          <cell r="G1059">
            <v>45</v>
          </cell>
          <cell r="H1059" t="str">
            <v>TRS; incl FW net, FW sport, 12H, HC net</v>
          </cell>
          <cell r="I1059">
            <v>1992</v>
          </cell>
          <cell r="J1059" t="str">
            <v>UM</v>
          </cell>
          <cell r="K1059" t="str">
            <v>H</v>
          </cell>
          <cell r="L1059">
            <v>5</v>
          </cell>
          <cell r="M1059">
            <v>133.66948807746161</v>
          </cell>
        </row>
        <row r="1060">
          <cell r="A1060" t="str">
            <v>1992-31-5-Area12CD_tribs_nat_n_um</v>
          </cell>
          <cell r="B1060" t="str">
            <v>HC</v>
          </cell>
          <cell r="C1060" t="str">
            <v>UnMarked Hood Canal Fall Fing</v>
          </cell>
          <cell r="D1060" t="str">
            <v>U-HdCl FF</v>
          </cell>
          <cell r="E1060">
            <v>31</v>
          </cell>
          <cell r="F1060">
            <v>46</v>
          </cell>
          <cell r="G1060">
            <v>45</v>
          </cell>
          <cell r="H1060" t="str">
            <v>TRS; incl FW net, FW sport, 12H, HC net</v>
          </cell>
          <cell r="I1060">
            <v>1992</v>
          </cell>
          <cell r="J1060" t="str">
            <v>UM</v>
          </cell>
          <cell r="K1060" t="str">
            <v>N</v>
          </cell>
          <cell r="L1060">
            <v>5</v>
          </cell>
          <cell r="M1060">
            <v>1.751048567520278</v>
          </cell>
        </row>
        <row r="1061">
          <cell r="A1061" t="str">
            <v>1992-32-3-HoodsportHat_F_h_m</v>
          </cell>
          <cell r="B1061" t="str">
            <v>HC</v>
          </cell>
          <cell r="C1061" t="str">
            <v>Marked Hood Canal Fall Fing</v>
          </cell>
          <cell r="D1061" t="str">
            <v>M-HdCl FF</v>
          </cell>
          <cell r="E1061">
            <v>32</v>
          </cell>
          <cell r="F1061">
            <v>47</v>
          </cell>
          <cell r="G1061">
            <v>45</v>
          </cell>
          <cell r="H1061" t="str">
            <v>TRS; incl FW net, FW sport, 12H, HC net</v>
          </cell>
          <cell r="I1061">
            <v>1992</v>
          </cell>
          <cell r="J1061" t="str">
            <v>M</v>
          </cell>
          <cell r="K1061" t="str">
            <v>H</v>
          </cell>
          <cell r="L1061">
            <v>3</v>
          </cell>
          <cell r="M1061">
            <v>45.988256072323281</v>
          </cell>
        </row>
        <row r="1062">
          <cell r="A1062" t="str">
            <v>1992-32-3-SkokR_hat_h_m</v>
          </cell>
          <cell r="B1062" t="str">
            <v>HC</v>
          </cell>
          <cell r="C1062" t="str">
            <v>Marked Hood Canal Fall Fing</v>
          </cell>
          <cell r="D1062" t="str">
            <v>M-HdCl FF</v>
          </cell>
          <cell r="E1062">
            <v>32</v>
          </cell>
          <cell r="F1062">
            <v>47</v>
          </cell>
          <cell r="G1062">
            <v>45</v>
          </cell>
          <cell r="H1062" t="str">
            <v>TRS; incl FW net, FW sport, 12H, HC net</v>
          </cell>
          <cell r="I1062">
            <v>1992</v>
          </cell>
          <cell r="J1062" t="str">
            <v>M</v>
          </cell>
          <cell r="K1062" t="str">
            <v>H</v>
          </cell>
          <cell r="L1062">
            <v>3</v>
          </cell>
          <cell r="M1062">
            <v>11.464721755843151</v>
          </cell>
        </row>
        <row r="1063">
          <cell r="A1063" t="str">
            <v>1992-32-4-HoodsportHat_F_h_m</v>
          </cell>
          <cell r="B1063" t="str">
            <v>HC</v>
          </cell>
          <cell r="C1063" t="str">
            <v>Marked Hood Canal Fall Fing</v>
          </cell>
          <cell r="D1063" t="str">
            <v>M-HdCl FF</v>
          </cell>
          <cell r="E1063">
            <v>32</v>
          </cell>
          <cell r="F1063">
            <v>47</v>
          </cell>
          <cell r="G1063">
            <v>45</v>
          </cell>
          <cell r="H1063" t="str">
            <v>TRS; incl FW net, FW sport, 12H, HC net</v>
          </cell>
          <cell r="I1063">
            <v>1992</v>
          </cell>
          <cell r="J1063" t="str">
            <v>M</v>
          </cell>
          <cell r="K1063" t="str">
            <v>H</v>
          </cell>
          <cell r="L1063">
            <v>4</v>
          </cell>
          <cell r="M1063">
            <v>0</v>
          </cell>
        </row>
        <row r="1064">
          <cell r="A1064" t="str">
            <v>1992-32-4-SkokR_hat_h_m</v>
          </cell>
          <cell r="B1064" t="str">
            <v>HC</v>
          </cell>
          <cell r="C1064" t="str">
            <v>Marked Hood Canal Fall Fing</v>
          </cell>
          <cell r="D1064" t="str">
            <v>M-HdCl FF</v>
          </cell>
          <cell r="E1064">
            <v>32</v>
          </cell>
          <cell r="F1064">
            <v>47</v>
          </cell>
          <cell r="G1064">
            <v>45</v>
          </cell>
          <cell r="H1064" t="str">
            <v>TRS; incl FW net, FW sport, 12H, HC net</v>
          </cell>
          <cell r="I1064">
            <v>1992</v>
          </cell>
          <cell r="J1064" t="str">
            <v>M</v>
          </cell>
          <cell r="K1064" t="str">
            <v>H</v>
          </cell>
          <cell r="L1064">
            <v>4</v>
          </cell>
          <cell r="M1064">
            <v>19.445166839270978</v>
          </cell>
        </row>
        <row r="1065">
          <cell r="A1065" t="str">
            <v>1992-32-5-HoodsportHat_F_h_m</v>
          </cell>
          <cell r="B1065" t="str">
            <v>HC</v>
          </cell>
          <cell r="C1065" t="str">
            <v>Marked Hood Canal Fall Fing</v>
          </cell>
          <cell r="D1065" t="str">
            <v>M-HdCl FF</v>
          </cell>
          <cell r="E1065">
            <v>32</v>
          </cell>
          <cell r="F1065">
            <v>47</v>
          </cell>
          <cell r="G1065">
            <v>45</v>
          </cell>
          <cell r="H1065" t="str">
            <v>TRS; incl FW net, FW sport, 12H, HC net</v>
          </cell>
          <cell r="I1065">
            <v>1992</v>
          </cell>
          <cell r="J1065" t="str">
            <v>M</v>
          </cell>
          <cell r="K1065" t="str">
            <v>H</v>
          </cell>
          <cell r="L1065">
            <v>5</v>
          </cell>
          <cell r="M1065">
            <v>0</v>
          </cell>
        </row>
        <row r="1066">
          <cell r="A1066" t="str">
            <v>1992-32-5-SkokR_hat_h_m</v>
          </cell>
          <cell r="B1066" t="str">
            <v>HC</v>
          </cell>
          <cell r="C1066" t="str">
            <v>Marked Hood Canal Fall Fing</v>
          </cell>
          <cell r="D1066" t="str">
            <v>M-HdCl FF</v>
          </cell>
          <cell r="E1066">
            <v>32</v>
          </cell>
          <cell r="F1066">
            <v>47</v>
          </cell>
          <cell r="G1066">
            <v>45</v>
          </cell>
          <cell r="H1066" t="str">
            <v>TRS; incl FW net, FW sport, 12H, HC net</v>
          </cell>
          <cell r="I1066">
            <v>1992</v>
          </cell>
          <cell r="J1066" t="str">
            <v>M</v>
          </cell>
          <cell r="K1066" t="str">
            <v>H</v>
          </cell>
          <cell r="L1066">
            <v>5</v>
          </cell>
          <cell r="M1066">
            <v>5.503704035937929</v>
          </cell>
        </row>
        <row r="1067">
          <cell r="A1067" t="str">
            <v>1992-33-3-HoodsportHat_Y_h_um</v>
          </cell>
          <cell r="B1067" t="str">
            <v>HC</v>
          </cell>
          <cell r="C1067" t="str">
            <v>UnMarked Hood Canal Fall Year</v>
          </cell>
          <cell r="D1067" t="str">
            <v>U-HdCl FY</v>
          </cell>
          <cell r="E1067">
            <v>33</v>
          </cell>
          <cell r="F1067">
            <v>49</v>
          </cell>
          <cell r="G1067">
            <v>48</v>
          </cell>
          <cell r="H1067" t="str">
            <v>TRS; incl FW net, FW sport, 12H, HC net</v>
          </cell>
          <cell r="I1067">
            <v>1992</v>
          </cell>
          <cell r="J1067" t="str">
            <v>UM</v>
          </cell>
          <cell r="K1067" t="str">
            <v>H</v>
          </cell>
          <cell r="L1067">
            <v>3</v>
          </cell>
          <cell r="M1067">
            <v>0</v>
          </cell>
        </row>
        <row r="1068">
          <cell r="A1068" t="str">
            <v>1992-33-4-HoodsportHat_Y_h_um</v>
          </cell>
          <cell r="B1068" t="str">
            <v>HC</v>
          </cell>
          <cell r="C1068" t="str">
            <v>UnMarked Hood Canal Fall Year</v>
          </cell>
          <cell r="D1068" t="str">
            <v>U-HdCl FY</v>
          </cell>
          <cell r="E1068">
            <v>33</v>
          </cell>
          <cell r="F1068">
            <v>49</v>
          </cell>
          <cell r="G1068">
            <v>48</v>
          </cell>
          <cell r="H1068" t="str">
            <v>TRS; incl FW net, FW sport, 12H, HC net</v>
          </cell>
          <cell r="I1068">
            <v>1992</v>
          </cell>
          <cell r="J1068" t="str">
            <v>UM</v>
          </cell>
          <cell r="K1068" t="str">
            <v>H</v>
          </cell>
          <cell r="L1068">
            <v>4</v>
          </cell>
          <cell r="M1068">
            <v>0</v>
          </cell>
        </row>
        <row r="1069">
          <cell r="A1069" t="str">
            <v>1992-33-5-HoodsportHat_Y_h_um</v>
          </cell>
          <cell r="B1069" t="str">
            <v>HC</v>
          </cell>
          <cell r="C1069" t="str">
            <v>UnMarked Hood Canal Fall Year</v>
          </cell>
          <cell r="D1069" t="str">
            <v>U-HdCl FY</v>
          </cell>
          <cell r="E1069">
            <v>33</v>
          </cell>
          <cell r="F1069">
            <v>49</v>
          </cell>
          <cell r="G1069">
            <v>48</v>
          </cell>
          <cell r="H1069" t="str">
            <v>TRS; incl FW net, FW sport, 12H, HC net</v>
          </cell>
          <cell r="I1069">
            <v>1992</v>
          </cell>
          <cell r="J1069" t="str">
            <v>UM</v>
          </cell>
          <cell r="K1069" t="str">
            <v>H</v>
          </cell>
          <cell r="L1069">
            <v>5</v>
          </cell>
          <cell r="M1069">
            <v>17.251424784025041</v>
          </cell>
        </row>
        <row r="1070">
          <cell r="A1070" t="str">
            <v>1992-34-3-HoodsportHat_Y_h_m</v>
          </cell>
          <cell r="B1070" t="str">
            <v>HC</v>
          </cell>
          <cell r="C1070" t="str">
            <v>Marked Hood Canal Fall Year</v>
          </cell>
          <cell r="D1070" t="str">
            <v>M-HdCl FY</v>
          </cell>
          <cell r="E1070">
            <v>34</v>
          </cell>
          <cell r="F1070">
            <v>50</v>
          </cell>
          <cell r="G1070">
            <v>48</v>
          </cell>
          <cell r="H1070" t="str">
            <v>TRS; incl FW net, FW sport, 12H, HC net</v>
          </cell>
          <cell r="I1070">
            <v>1992</v>
          </cell>
          <cell r="J1070" t="str">
            <v>M</v>
          </cell>
          <cell r="K1070" t="str">
            <v>H</v>
          </cell>
          <cell r="L1070">
            <v>3</v>
          </cell>
          <cell r="M1070">
            <v>12.464263613543601</v>
          </cell>
        </row>
        <row r="1071">
          <cell r="A1071" t="str">
            <v>1992-34-4-HoodsportHat_Y_h_m</v>
          </cell>
          <cell r="B1071" t="str">
            <v>HC</v>
          </cell>
          <cell r="C1071" t="str">
            <v>Marked Hood Canal Fall Year</v>
          </cell>
          <cell r="D1071" t="str">
            <v>M-HdCl FY</v>
          </cell>
          <cell r="E1071">
            <v>34</v>
          </cell>
          <cell r="F1071">
            <v>50</v>
          </cell>
          <cell r="G1071">
            <v>48</v>
          </cell>
          <cell r="H1071" t="str">
            <v>TRS; incl FW net, FW sport, 12H, HC net</v>
          </cell>
          <cell r="I1071">
            <v>1992</v>
          </cell>
          <cell r="J1071" t="str">
            <v>M</v>
          </cell>
          <cell r="K1071" t="str">
            <v>H</v>
          </cell>
          <cell r="L1071">
            <v>4</v>
          </cell>
          <cell r="M1071">
            <v>12.819851156003541</v>
          </cell>
        </row>
        <row r="1072">
          <cell r="A1072" t="str">
            <v>1992-34-5-HoodsportHat_Y_h_m</v>
          </cell>
          <cell r="B1072" t="str">
            <v>HC</v>
          </cell>
          <cell r="C1072" t="str">
            <v>Marked Hood Canal Fall Year</v>
          </cell>
          <cell r="D1072" t="str">
            <v>M-HdCl FY</v>
          </cell>
          <cell r="E1072">
            <v>34</v>
          </cell>
          <cell r="F1072">
            <v>50</v>
          </cell>
          <cell r="G1072">
            <v>48</v>
          </cell>
          <cell r="H1072" t="str">
            <v>TRS; incl FW net, FW sport, 12H, HC net</v>
          </cell>
          <cell r="I1072">
            <v>1992</v>
          </cell>
          <cell r="J1072" t="str">
            <v>M</v>
          </cell>
          <cell r="K1072" t="str">
            <v>H</v>
          </cell>
          <cell r="L1072">
            <v>5</v>
          </cell>
          <cell r="M1072">
            <v>2.771269356993856</v>
          </cell>
        </row>
        <row r="1073">
          <cell r="A1073" t="str">
            <v>1992-35-3-Dungeness_n_um</v>
          </cell>
          <cell r="B1073" t="str">
            <v>JDF</v>
          </cell>
          <cell r="C1073" t="str">
            <v>UnMarked JDF Tribs. Fall</v>
          </cell>
          <cell r="D1073" t="str">
            <v>U-SJDF FF</v>
          </cell>
          <cell r="E1073">
            <v>35</v>
          </cell>
          <cell r="F1073">
            <v>52</v>
          </cell>
          <cell r="G1073">
            <v>51</v>
          </cell>
          <cell r="H1073" t="str">
            <v>ETRS; includes 6D</v>
          </cell>
          <cell r="I1073">
            <v>1992</v>
          </cell>
          <cell r="J1073" t="str">
            <v>UM</v>
          </cell>
          <cell r="K1073" t="str">
            <v>N</v>
          </cell>
          <cell r="L1073">
            <v>3</v>
          </cell>
          <cell r="M1073">
            <v>0.96835443037974678</v>
          </cell>
        </row>
        <row r="1074">
          <cell r="A1074" t="str">
            <v>1992-35-3-Elwha_n_um</v>
          </cell>
          <cell r="B1074" t="str">
            <v>JDF</v>
          </cell>
          <cell r="C1074" t="str">
            <v>UnMarked JDF Tribs. Fall</v>
          </cell>
          <cell r="D1074" t="str">
            <v>U-SJDF FF</v>
          </cell>
          <cell r="E1074">
            <v>35</v>
          </cell>
          <cell r="F1074">
            <v>52</v>
          </cell>
          <cell r="G1074">
            <v>51</v>
          </cell>
          <cell r="H1074" t="str">
            <v>ETRS; includes 6D</v>
          </cell>
          <cell r="I1074">
            <v>1992</v>
          </cell>
          <cell r="J1074" t="str">
            <v>UM</v>
          </cell>
          <cell r="K1074" t="str">
            <v>N</v>
          </cell>
          <cell r="L1074">
            <v>3</v>
          </cell>
          <cell r="M1074">
            <v>169.517</v>
          </cell>
        </row>
        <row r="1075">
          <cell r="A1075" t="str">
            <v>1992-35-4-Dungeness_n_um</v>
          </cell>
          <cell r="B1075" t="str">
            <v>JDF</v>
          </cell>
          <cell r="C1075" t="str">
            <v>UnMarked JDF Tribs. Fall</v>
          </cell>
          <cell r="D1075" t="str">
            <v>U-SJDF FF</v>
          </cell>
          <cell r="E1075">
            <v>35</v>
          </cell>
          <cell r="F1075">
            <v>52</v>
          </cell>
          <cell r="G1075">
            <v>51</v>
          </cell>
          <cell r="H1075" t="str">
            <v>ETRS; includes 6D</v>
          </cell>
          <cell r="I1075">
            <v>1992</v>
          </cell>
          <cell r="J1075" t="str">
            <v>UM</v>
          </cell>
          <cell r="K1075" t="str">
            <v>N</v>
          </cell>
          <cell r="L1075">
            <v>4</v>
          </cell>
          <cell r="M1075">
            <v>115</v>
          </cell>
        </row>
        <row r="1076">
          <cell r="A1076" t="str">
            <v>1992-35-4-Elwha_n_um</v>
          </cell>
          <cell r="B1076" t="str">
            <v>JDF</v>
          </cell>
          <cell r="C1076" t="str">
            <v>UnMarked JDF Tribs. Fall</v>
          </cell>
          <cell r="D1076" t="str">
            <v>U-SJDF FF</v>
          </cell>
          <cell r="E1076">
            <v>35</v>
          </cell>
          <cell r="F1076">
            <v>52</v>
          </cell>
          <cell r="G1076">
            <v>51</v>
          </cell>
          <cell r="H1076" t="str">
            <v>ETRS; includes 6D</v>
          </cell>
          <cell r="I1076">
            <v>1992</v>
          </cell>
          <cell r="J1076" t="str">
            <v>UM</v>
          </cell>
          <cell r="K1076" t="str">
            <v>N</v>
          </cell>
          <cell r="L1076">
            <v>4</v>
          </cell>
          <cell r="M1076">
            <v>2797.0549999999998</v>
          </cell>
        </row>
        <row r="1077">
          <cell r="A1077" t="str">
            <v>1992-35-5-Dungeness_n_um</v>
          </cell>
          <cell r="B1077" t="str">
            <v>JDF</v>
          </cell>
          <cell r="C1077" t="str">
            <v>UnMarked JDF Tribs. Fall</v>
          </cell>
          <cell r="D1077" t="str">
            <v>U-SJDF FF</v>
          </cell>
          <cell r="E1077">
            <v>35</v>
          </cell>
          <cell r="F1077">
            <v>52</v>
          </cell>
          <cell r="G1077">
            <v>51</v>
          </cell>
          <cell r="H1077" t="str">
            <v>ETRS; includes 6D</v>
          </cell>
          <cell r="I1077">
            <v>1992</v>
          </cell>
          <cell r="J1077" t="str">
            <v>UM</v>
          </cell>
          <cell r="K1077" t="str">
            <v>N</v>
          </cell>
          <cell r="L1077">
            <v>5</v>
          </cell>
          <cell r="M1077">
            <v>38</v>
          </cell>
        </row>
        <row r="1078">
          <cell r="A1078" t="str">
            <v>1992-35-5-Elwha_n_um</v>
          </cell>
          <cell r="B1078" t="str">
            <v>JDF</v>
          </cell>
          <cell r="C1078" t="str">
            <v>UnMarked JDF Tribs. Fall</v>
          </cell>
          <cell r="D1078" t="str">
            <v>U-SJDF FF</v>
          </cell>
          <cell r="E1078">
            <v>35</v>
          </cell>
          <cell r="F1078">
            <v>52</v>
          </cell>
          <cell r="G1078">
            <v>51</v>
          </cell>
          <cell r="H1078" t="str">
            <v>ETRS; includes 6D</v>
          </cell>
          <cell r="I1078">
            <v>1992</v>
          </cell>
          <cell r="J1078" t="str">
            <v>UM</v>
          </cell>
          <cell r="K1078" t="str">
            <v>N</v>
          </cell>
          <cell r="L1078">
            <v>5</v>
          </cell>
          <cell r="M1078">
            <v>783</v>
          </cell>
        </row>
        <row r="1079">
          <cell r="A1079" t="str">
            <v>1992-36-3-Dungeness_n_m</v>
          </cell>
          <cell r="B1079" t="str">
            <v>JDF</v>
          </cell>
          <cell r="C1079" t="str">
            <v>Marked JDF Tribs. Fall</v>
          </cell>
          <cell r="D1079" t="str">
            <v>M-SJDF FF</v>
          </cell>
          <cell r="E1079">
            <v>36</v>
          </cell>
          <cell r="F1079">
            <v>53</v>
          </cell>
          <cell r="G1079">
            <v>51</v>
          </cell>
          <cell r="H1079" t="str">
            <v>ETRS; includes 6D</v>
          </cell>
          <cell r="I1079">
            <v>1992</v>
          </cell>
          <cell r="J1079" t="str">
            <v>M</v>
          </cell>
          <cell r="K1079" t="str">
            <v>N</v>
          </cell>
          <cell r="L1079">
            <v>3</v>
          </cell>
          <cell r="M1079">
            <v>0</v>
          </cell>
        </row>
        <row r="1080">
          <cell r="A1080" t="str">
            <v>1992-36-3-Elwha_n_m</v>
          </cell>
          <cell r="B1080" t="str">
            <v>JDF</v>
          </cell>
          <cell r="C1080" t="str">
            <v>Marked JDF Tribs. Fall</v>
          </cell>
          <cell r="D1080" t="str">
            <v>M-SJDF FF</v>
          </cell>
          <cell r="E1080">
            <v>36</v>
          </cell>
          <cell r="F1080">
            <v>53</v>
          </cell>
          <cell r="G1080">
            <v>51</v>
          </cell>
          <cell r="H1080" t="str">
            <v>ETRS; includes 6D</v>
          </cell>
          <cell r="I1080">
            <v>1992</v>
          </cell>
          <cell r="J1080" t="str">
            <v>M</v>
          </cell>
          <cell r="K1080" t="str">
            <v>N</v>
          </cell>
          <cell r="L1080">
            <v>3</v>
          </cell>
          <cell r="M1080">
            <v>113.483</v>
          </cell>
        </row>
        <row r="1081">
          <cell r="A1081" t="str">
            <v>1992-36-4-Dungeness_n_m</v>
          </cell>
          <cell r="B1081" t="str">
            <v>JDF</v>
          </cell>
          <cell r="C1081" t="str">
            <v>Marked JDF Tribs. Fall</v>
          </cell>
          <cell r="D1081" t="str">
            <v>M-SJDF FF</v>
          </cell>
          <cell r="E1081">
            <v>36</v>
          </cell>
          <cell r="F1081">
            <v>53</v>
          </cell>
          <cell r="G1081">
            <v>51</v>
          </cell>
          <cell r="H1081" t="str">
            <v>ETRS; includes 6D</v>
          </cell>
          <cell r="I1081">
            <v>1992</v>
          </cell>
          <cell r="J1081" t="str">
            <v>M</v>
          </cell>
          <cell r="K1081" t="str">
            <v>N</v>
          </cell>
          <cell r="L1081">
            <v>4</v>
          </cell>
          <cell r="M1081">
            <v>0</v>
          </cell>
        </row>
        <row r="1082">
          <cell r="A1082" t="str">
            <v>1992-36-4-Elwha_n_m</v>
          </cell>
          <cell r="B1082" t="str">
            <v>JDF</v>
          </cell>
          <cell r="C1082" t="str">
            <v>Marked JDF Tribs. Fall</v>
          </cell>
          <cell r="D1082" t="str">
            <v>M-SJDF FF</v>
          </cell>
          <cell r="E1082">
            <v>36</v>
          </cell>
          <cell r="F1082">
            <v>53</v>
          </cell>
          <cell r="G1082">
            <v>51</v>
          </cell>
          <cell r="H1082" t="str">
            <v>ETRS; includes 6D</v>
          </cell>
          <cell r="I1082">
            <v>1992</v>
          </cell>
          <cell r="J1082" t="str">
            <v>M</v>
          </cell>
          <cell r="K1082" t="str">
            <v>N</v>
          </cell>
          <cell r="L1082">
            <v>4</v>
          </cell>
          <cell r="M1082">
            <v>137.94499999999999</v>
          </cell>
        </row>
        <row r="1083">
          <cell r="A1083" t="str">
            <v>1992-36-5-Dungeness_n_m</v>
          </cell>
          <cell r="B1083" t="str">
            <v>JDF</v>
          </cell>
          <cell r="C1083" t="str">
            <v>Marked JDF Tribs. Fall</v>
          </cell>
          <cell r="D1083" t="str">
            <v>M-SJDF FF</v>
          </cell>
          <cell r="E1083">
            <v>36</v>
          </cell>
          <cell r="F1083">
            <v>53</v>
          </cell>
          <cell r="G1083">
            <v>51</v>
          </cell>
          <cell r="H1083" t="str">
            <v>ETRS; includes 6D</v>
          </cell>
          <cell r="I1083">
            <v>1992</v>
          </cell>
          <cell r="J1083" t="str">
            <v>M</v>
          </cell>
          <cell r="K1083" t="str">
            <v>N</v>
          </cell>
          <cell r="L1083">
            <v>5</v>
          </cell>
          <cell r="M1083">
            <v>0</v>
          </cell>
        </row>
        <row r="1084">
          <cell r="A1084" t="str">
            <v>1992-36-5-Elwha_n_m</v>
          </cell>
          <cell r="B1084" t="str">
            <v>JDF</v>
          </cell>
          <cell r="C1084" t="str">
            <v>Marked JDF Tribs. Fall</v>
          </cell>
          <cell r="D1084" t="str">
            <v>M-SJDF FF</v>
          </cell>
          <cell r="E1084">
            <v>36</v>
          </cell>
          <cell r="F1084">
            <v>53</v>
          </cell>
          <cell r="G1084">
            <v>51</v>
          </cell>
          <cell r="H1084" t="str">
            <v>ETRS; includes 6D</v>
          </cell>
          <cell r="I1084">
            <v>1992</v>
          </cell>
          <cell r="J1084" t="str">
            <v>M</v>
          </cell>
          <cell r="K1084" t="str">
            <v>N</v>
          </cell>
          <cell r="L1084">
            <v>5</v>
          </cell>
          <cell r="M1084">
            <v>1</v>
          </cell>
        </row>
        <row r="1085">
          <cell r="A1085" t="str">
            <v>1992-65-3-</v>
          </cell>
          <cell r="B1085" t="str">
            <v>MPS</v>
          </cell>
          <cell r="C1085" t="str">
            <v>UnMarked White Sp Year</v>
          </cell>
          <cell r="D1085" t="str">
            <v>U-WhtSpYr</v>
          </cell>
          <cell r="E1085">
            <v>65</v>
          </cell>
          <cell r="F1085">
            <v>55</v>
          </cell>
          <cell r="G1085">
            <v>54</v>
          </cell>
          <cell r="H1085" t="str">
            <v>ETRS; includes FW net (FW spt assumed 0)</v>
          </cell>
          <cell r="I1085">
            <v>1992</v>
          </cell>
          <cell r="J1085" t="str">
            <v>UM</v>
          </cell>
          <cell r="L1085">
            <v>3</v>
          </cell>
          <cell r="M1085">
            <v>0</v>
          </cell>
        </row>
        <row r="1086">
          <cell r="A1086" t="str">
            <v>1992-65-4-</v>
          </cell>
          <cell r="B1086" t="str">
            <v>MPS</v>
          </cell>
          <cell r="C1086" t="str">
            <v>UnMarked White Sp Year</v>
          </cell>
          <cell r="D1086" t="str">
            <v>U-WhtSpYr</v>
          </cell>
          <cell r="E1086">
            <v>65</v>
          </cell>
          <cell r="F1086">
            <v>55</v>
          </cell>
          <cell r="G1086">
            <v>54</v>
          </cell>
          <cell r="H1086" t="str">
            <v>ETRS; includes FW net (FW spt assumed 0)</v>
          </cell>
          <cell r="I1086">
            <v>1992</v>
          </cell>
          <cell r="J1086" t="str">
            <v>UM</v>
          </cell>
          <cell r="L1086">
            <v>4</v>
          </cell>
          <cell r="M1086">
            <v>0</v>
          </cell>
        </row>
        <row r="1087">
          <cell r="A1087" t="str">
            <v>1992-65-5-</v>
          </cell>
          <cell r="B1087" t="str">
            <v>MPS</v>
          </cell>
          <cell r="C1087" t="str">
            <v>UnMarked White Sp Year</v>
          </cell>
          <cell r="D1087" t="str">
            <v>U-WhtSpYr</v>
          </cell>
          <cell r="E1087">
            <v>65</v>
          </cell>
          <cell r="F1087">
            <v>55</v>
          </cell>
          <cell r="G1087">
            <v>54</v>
          </cell>
          <cell r="H1087" t="str">
            <v>ETRS; includes FW net (FW spt assumed 0)</v>
          </cell>
          <cell r="I1087">
            <v>1992</v>
          </cell>
          <cell r="J1087" t="str">
            <v>UM</v>
          </cell>
          <cell r="L1087">
            <v>5</v>
          </cell>
          <cell r="M1087">
            <v>0</v>
          </cell>
        </row>
        <row r="1088">
          <cell r="A1088" t="str">
            <v>1992-66-3-</v>
          </cell>
          <cell r="B1088" t="str">
            <v>MPS</v>
          </cell>
          <cell r="C1088" t="str">
            <v>Marked White Sp Year</v>
          </cell>
          <cell r="D1088" t="str">
            <v>M-WhtSpYr</v>
          </cell>
          <cell r="E1088">
            <v>66</v>
          </cell>
          <cell r="F1088">
            <v>56</v>
          </cell>
          <cell r="G1088">
            <v>54</v>
          </cell>
          <cell r="H1088" t="str">
            <v>ETRS; includes FW net (FW spt assumed 0)</v>
          </cell>
          <cell r="I1088">
            <v>1992</v>
          </cell>
          <cell r="J1088" t="str">
            <v>M</v>
          </cell>
          <cell r="L1088">
            <v>3</v>
          </cell>
          <cell r="M1088">
            <v>116</v>
          </cell>
        </row>
        <row r="1089">
          <cell r="A1089" t="str">
            <v>1992-66-4-</v>
          </cell>
          <cell r="B1089" t="str">
            <v>MPS</v>
          </cell>
          <cell r="C1089" t="str">
            <v>Marked White Sp Year</v>
          </cell>
          <cell r="D1089" t="str">
            <v>M-WhtSpYr</v>
          </cell>
          <cell r="E1089">
            <v>66</v>
          </cell>
          <cell r="F1089">
            <v>56</v>
          </cell>
          <cell r="G1089">
            <v>54</v>
          </cell>
          <cell r="H1089" t="str">
            <v>ETRS; includes FW net (FW spt assumed 0)</v>
          </cell>
          <cell r="I1089">
            <v>1992</v>
          </cell>
          <cell r="J1089" t="str">
            <v>M</v>
          </cell>
          <cell r="L1089">
            <v>4</v>
          </cell>
          <cell r="M1089">
            <v>0</v>
          </cell>
        </row>
        <row r="1090">
          <cell r="A1090" t="str">
            <v>1992-66-5-</v>
          </cell>
          <cell r="B1090" t="str">
            <v>MPS</v>
          </cell>
          <cell r="C1090" t="str">
            <v>Marked White Sp Year</v>
          </cell>
          <cell r="D1090" t="str">
            <v>M-WhtSpYr</v>
          </cell>
          <cell r="E1090">
            <v>66</v>
          </cell>
          <cell r="F1090">
            <v>56</v>
          </cell>
          <cell r="G1090">
            <v>54</v>
          </cell>
          <cell r="H1090" t="str">
            <v>ETRS; includes FW net (FW spt assumed 0)</v>
          </cell>
          <cell r="I1090">
            <v>1992</v>
          </cell>
          <cell r="J1090" t="str">
            <v>M</v>
          </cell>
          <cell r="L1090">
            <v>5</v>
          </cell>
          <cell r="M1090">
            <v>0</v>
          </cell>
        </row>
        <row r="1091">
          <cell r="A1091" t="str">
            <v>1992-75-3-</v>
          </cell>
          <cell r="B1091" t="str">
            <v>JDF</v>
          </cell>
          <cell r="C1091" t="str">
            <v>UnMarked Hoko River</v>
          </cell>
          <cell r="D1091" t="str">
            <v>U-Hoko Rv</v>
          </cell>
          <cell r="E1091">
            <v>75</v>
          </cell>
          <cell r="F1091">
            <v>58</v>
          </cell>
          <cell r="G1091">
            <v>57</v>
          </cell>
          <cell r="H1091" t="str">
            <v>ETRS; esc only, no FW fishery</v>
          </cell>
          <cell r="I1091">
            <v>1992</v>
          </cell>
          <cell r="J1091" t="str">
            <v>UM</v>
          </cell>
          <cell r="L1091">
            <v>3</v>
          </cell>
          <cell r="M1091">
            <v>20.208172450964319</v>
          </cell>
        </row>
        <row r="1092">
          <cell r="A1092" t="str">
            <v>1992-75-4-</v>
          </cell>
          <cell r="B1092" t="str">
            <v>JDF</v>
          </cell>
          <cell r="C1092" t="str">
            <v>UnMarked Hoko River</v>
          </cell>
          <cell r="D1092" t="str">
            <v>U-Hoko Rv</v>
          </cell>
          <cell r="E1092">
            <v>75</v>
          </cell>
          <cell r="F1092">
            <v>58</v>
          </cell>
          <cell r="G1092">
            <v>57</v>
          </cell>
          <cell r="H1092" t="str">
            <v>ETRS; esc only, no FW fishery</v>
          </cell>
          <cell r="I1092">
            <v>1992</v>
          </cell>
          <cell r="J1092" t="str">
            <v>UM</v>
          </cell>
          <cell r="L1092">
            <v>4</v>
          </cell>
          <cell r="M1092">
            <v>175.91201509720841</v>
          </cell>
        </row>
        <row r="1093">
          <cell r="A1093" t="str">
            <v>1992-75-5-</v>
          </cell>
          <cell r="B1093" t="str">
            <v>JDF</v>
          </cell>
          <cell r="C1093" t="str">
            <v>UnMarked Hoko River</v>
          </cell>
          <cell r="D1093" t="str">
            <v>U-Hoko Rv</v>
          </cell>
          <cell r="E1093">
            <v>75</v>
          </cell>
          <cell r="F1093">
            <v>58</v>
          </cell>
          <cell r="G1093">
            <v>57</v>
          </cell>
          <cell r="H1093" t="str">
            <v>ETRS; esc only, no FW fishery</v>
          </cell>
          <cell r="I1093">
            <v>1992</v>
          </cell>
          <cell r="J1093" t="str">
            <v>UM</v>
          </cell>
          <cell r="L1093">
            <v>5</v>
          </cell>
          <cell r="M1093">
            <v>278.79375311503782</v>
          </cell>
        </row>
        <row r="1094">
          <cell r="A1094" t="str">
            <v>1992-76-3-</v>
          </cell>
          <cell r="B1094" t="str">
            <v>JDF</v>
          </cell>
          <cell r="C1094" t="str">
            <v>Marked Hoko River</v>
          </cell>
          <cell r="D1094" t="str">
            <v>M-Hoko Rv</v>
          </cell>
          <cell r="E1094">
            <v>76</v>
          </cell>
          <cell r="F1094">
            <v>59</v>
          </cell>
          <cell r="G1094">
            <v>57</v>
          </cell>
          <cell r="H1094" t="str">
            <v>ETRS; esc only, no FW fishery</v>
          </cell>
          <cell r="I1094">
            <v>1992</v>
          </cell>
          <cell r="J1094" t="str">
            <v>M</v>
          </cell>
          <cell r="L1094">
            <v>3</v>
          </cell>
          <cell r="M1094">
            <v>14.90519172588138</v>
          </cell>
        </row>
        <row r="1095">
          <cell r="A1095" t="str">
            <v>1992-76-4-</v>
          </cell>
          <cell r="B1095" t="str">
            <v>JDF</v>
          </cell>
          <cell r="C1095" t="str">
            <v>Marked Hoko River</v>
          </cell>
          <cell r="D1095" t="str">
            <v>M-Hoko Rv</v>
          </cell>
          <cell r="E1095">
            <v>76</v>
          </cell>
          <cell r="F1095">
            <v>59</v>
          </cell>
          <cell r="G1095">
            <v>57</v>
          </cell>
          <cell r="H1095" t="str">
            <v>ETRS; esc only, no FW fishery</v>
          </cell>
          <cell r="I1095">
            <v>1992</v>
          </cell>
          <cell r="J1095" t="str">
            <v>M</v>
          </cell>
          <cell r="L1095">
            <v>4</v>
          </cell>
          <cell r="M1095">
            <v>0</v>
          </cell>
        </row>
        <row r="1096">
          <cell r="A1096" t="str">
            <v>1992-76-5-</v>
          </cell>
          <cell r="B1096" t="str">
            <v>JDF</v>
          </cell>
          <cell r="C1096" t="str">
            <v>Marked Hoko River</v>
          </cell>
          <cell r="D1096" t="str">
            <v>M-Hoko Rv</v>
          </cell>
          <cell r="E1096">
            <v>76</v>
          </cell>
          <cell r="F1096">
            <v>59</v>
          </cell>
          <cell r="G1096">
            <v>57</v>
          </cell>
          <cell r="H1096" t="str">
            <v>ETRS; esc only, no FW fishery</v>
          </cell>
          <cell r="I1096">
            <v>1992</v>
          </cell>
          <cell r="J1096" t="str">
            <v>M</v>
          </cell>
          <cell r="L1096">
            <v>5</v>
          </cell>
          <cell r="M1096">
            <v>239.78182166227879</v>
          </cell>
        </row>
        <row r="1097">
          <cell r="A1097" t="str">
            <v>1992-37-3-</v>
          </cell>
          <cell r="B1097" t="str">
            <v>ColR</v>
          </cell>
          <cell r="C1097" t="str">
            <v>UnMarked CR Oregon Hatchery Tule</v>
          </cell>
          <cell r="D1097" t="str">
            <v>U-OR Tule</v>
          </cell>
          <cell r="E1097">
            <v>37</v>
          </cell>
          <cell r="F1097">
            <v>61</v>
          </cell>
          <cell r="G1097">
            <v>60</v>
          </cell>
          <cell r="I1097">
            <v>1992</v>
          </cell>
          <cell r="J1097" t="str">
            <v>UM</v>
          </cell>
          <cell r="L1097">
            <v>3</v>
          </cell>
          <cell r="M1097">
            <v>22015.823250000001</v>
          </cell>
        </row>
        <row r="1098">
          <cell r="A1098" t="str">
            <v>1992-37-4-</v>
          </cell>
          <cell r="B1098" t="str">
            <v>ColR</v>
          </cell>
          <cell r="C1098" t="str">
            <v>UnMarked CR Oregon Hatchery Tule</v>
          </cell>
          <cell r="D1098" t="str">
            <v>U-OR Tule</v>
          </cell>
          <cell r="E1098">
            <v>37</v>
          </cell>
          <cell r="F1098">
            <v>61</v>
          </cell>
          <cell r="G1098">
            <v>60</v>
          </cell>
          <cell r="I1098">
            <v>1992</v>
          </cell>
          <cell r="J1098" t="str">
            <v>UM</v>
          </cell>
          <cell r="L1098">
            <v>4</v>
          </cell>
          <cell r="M1098">
            <v>13991.7165</v>
          </cell>
        </row>
        <row r="1099">
          <cell r="A1099" t="str">
            <v>1992-37-5-</v>
          </cell>
          <cell r="B1099" t="str">
            <v>ColR</v>
          </cell>
          <cell r="C1099" t="str">
            <v>UnMarked CR Oregon Hatchery Tule</v>
          </cell>
          <cell r="D1099" t="str">
            <v>U-OR Tule</v>
          </cell>
          <cell r="E1099">
            <v>37</v>
          </cell>
          <cell r="F1099">
            <v>61</v>
          </cell>
          <cell r="G1099">
            <v>60</v>
          </cell>
          <cell r="I1099">
            <v>1992</v>
          </cell>
          <cell r="J1099" t="str">
            <v>UM</v>
          </cell>
          <cell r="L1099">
            <v>5</v>
          </cell>
          <cell r="M1099">
            <v>37.6845</v>
          </cell>
        </row>
        <row r="1100">
          <cell r="A1100" t="str">
            <v>1992-38-3-</v>
          </cell>
          <cell r="B1100" t="str">
            <v>ColR</v>
          </cell>
          <cell r="C1100" t="str">
            <v>Marked CR Oregon Hatchery Tule</v>
          </cell>
          <cell r="D1100" t="str">
            <v>M-OR Tule</v>
          </cell>
          <cell r="E1100">
            <v>38</v>
          </cell>
          <cell r="F1100">
            <v>62</v>
          </cell>
          <cell r="G1100">
            <v>60</v>
          </cell>
          <cell r="I1100">
            <v>1992</v>
          </cell>
          <cell r="J1100" t="str">
            <v>M</v>
          </cell>
          <cell r="L1100">
            <v>3</v>
          </cell>
          <cell r="M1100">
            <v>680.9017500000009</v>
          </cell>
        </row>
        <row r="1101">
          <cell r="A1101" t="str">
            <v>1992-38-4-</v>
          </cell>
          <cell r="B1101" t="str">
            <v>ColR</v>
          </cell>
          <cell r="C1101" t="str">
            <v>Marked CR Oregon Hatchery Tule</v>
          </cell>
          <cell r="D1101" t="str">
            <v>M-OR Tule</v>
          </cell>
          <cell r="E1101">
            <v>38</v>
          </cell>
          <cell r="F1101">
            <v>62</v>
          </cell>
          <cell r="G1101">
            <v>60</v>
          </cell>
          <cell r="I1101">
            <v>1992</v>
          </cell>
          <cell r="J1101" t="str">
            <v>M</v>
          </cell>
          <cell r="L1101">
            <v>4</v>
          </cell>
          <cell r="M1101">
            <v>432.73350000000028</v>
          </cell>
        </row>
        <row r="1102">
          <cell r="A1102" t="str">
            <v>1992-38-5-</v>
          </cell>
          <cell r="B1102" t="str">
            <v>ColR</v>
          </cell>
          <cell r="C1102" t="str">
            <v>Marked CR Oregon Hatchery Tule</v>
          </cell>
          <cell r="D1102" t="str">
            <v>M-OR Tule</v>
          </cell>
          <cell r="E1102">
            <v>38</v>
          </cell>
          <cell r="F1102">
            <v>62</v>
          </cell>
          <cell r="G1102">
            <v>60</v>
          </cell>
          <cell r="I1102">
            <v>1992</v>
          </cell>
          <cell r="J1102" t="str">
            <v>M</v>
          </cell>
          <cell r="L1102">
            <v>5</v>
          </cell>
          <cell r="M1102">
            <v>1.165500000000002</v>
          </cell>
        </row>
        <row r="1103">
          <cell r="A1103" t="str">
            <v>1992-39-3-</v>
          </cell>
          <cell r="B1103" t="str">
            <v>ColR</v>
          </cell>
          <cell r="C1103" t="str">
            <v>UnMarked CR Washington Hatchery Tule</v>
          </cell>
          <cell r="D1103" t="str">
            <v>U-WA Tule</v>
          </cell>
          <cell r="E1103">
            <v>39</v>
          </cell>
          <cell r="F1103">
            <v>64</v>
          </cell>
          <cell r="G1103">
            <v>63</v>
          </cell>
          <cell r="I1103">
            <v>1992</v>
          </cell>
          <cell r="J1103" t="str">
            <v>UM</v>
          </cell>
          <cell r="L1103">
            <v>3</v>
          </cell>
          <cell r="M1103">
            <v>4516.7565000000004</v>
          </cell>
        </row>
        <row r="1104">
          <cell r="A1104" t="str">
            <v>1992-39-4-</v>
          </cell>
          <cell r="B1104" t="str">
            <v>ColR</v>
          </cell>
          <cell r="C1104" t="str">
            <v>UnMarked CR Washington Hatchery Tule</v>
          </cell>
          <cell r="D1104" t="str">
            <v>U-WA Tule</v>
          </cell>
          <cell r="E1104">
            <v>39</v>
          </cell>
          <cell r="F1104">
            <v>64</v>
          </cell>
          <cell r="G1104">
            <v>63</v>
          </cell>
          <cell r="I1104">
            <v>1992</v>
          </cell>
          <cell r="J1104" t="str">
            <v>UM</v>
          </cell>
          <cell r="L1104">
            <v>4</v>
          </cell>
          <cell r="M1104">
            <v>13287.375249999999</v>
          </cell>
        </row>
        <row r="1105">
          <cell r="A1105" t="str">
            <v>1992-39-5-</v>
          </cell>
          <cell r="B1105" t="str">
            <v>ColR</v>
          </cell>
          <cell r="C1105" t="str">
            <v>UnMarked CR Washington Hatchery Tule</v>
          </cell>
          <cell r="D1105" t="str">
            <v>U-WA Tule</v>
          </cell>
          <cell r="E1105">
            <v>39</v>
          </cell>
          <cell r="F1105">
            <v>64</v>
          </cell>
          <cell r="G1105">
            <v>63</v>
          </cell>
          <cell r="I1105">
            <v>1992</v>
          </cell>
          <cell r="J1105" t="str">
            <v>UM</v>
          </cell>
          <cell r="L1105">
            <v>5</v>
          </cell>
          <cell r="M1105">
            <v>2261.9672500000001</v>
          </cell>
        </row>
        <row r="1106">
          <cell r="A1106" t="str">
            <v>1992-40-3-</v>
          </cell>
          <cell r="B1106" t="str">
            <v>ColR</v>
          </cell>
          <cell r="C1106" t="str">
            <v>Marked CR Washington Hatchery Tule</v>
          </cell>
          <cell r="D1106" t="str">
            <v>M-WA Tule</v>
          </cell>
          <cell r="E1106">
            <v>40</v>
          </cell>
          <cell r="F1106">
            <v>65</v>
          </cell>
          <cell r="G1106">
            <v>63</v>
          </cell>
          <cell r="I1106">
            <v>1992</v>
          </cell>
          <cell r="J1106" t="str">
            <v>M</v>
          </cell>
          <cell r="L1106">
            <v>3</v>
          </cell>
          <cell r="M1106">
            <v>139.69350000000031</v>
          </cell>
        </row>
        <row r="1107">
          <cell r="A1107" t="str">
            <v>1992-40-4-</v>
          </cell>
          <cell r="B1107" t="str">
            <v>ColR</v>
          </cell>
          <cell r="C1107" t="str">
            <v>Marked CR Washington Hatchery Tule</v>
          </cell>
          <cell r="D1107" t="str">
            <v>M-WA Tule</v>
          </cell>
          <cell r="E1107">
            <v>40</v>
          </cell>
          <cell r="F1107">
            <v>65</v>
          </cell>
          <cell r="G1107">
            <v>63</v>
          </cell>
          <cell r="I1107">
            <v>1992</v>
          </cell>
          <cell r="J1107" t="str">
            <v>M</v>
          </cell>
          <cell r="L1107">
            <v>4</v>
          </cell>
          <cell r="M1107">
            <v>410.94974999999982</v>
          </cell>
        </row>
        <row r="1108">
          <cell r="A1108" t="str">
            <v>1992-40-5-</v>
          </cell>
          <cell r="B1108" t="str">
            <v>ColR</v>
          </cell>
          <cell r="C1108" t="str">
            <v>Marked CR Washington Hatchery Tule</v>
          </cell>
          <cell r="D1108" t="str">
            <v>M-WA Tule</v>
          </cell>
          <cell r="E1108">
            <v>40</v>
          </cell>
          <cell r="F1108">
            <v>65</v>
          </cell>
          <cell r="G1108">
            <v>63</v>
          </cell>
          <cell r="I1108">
            <v>1992</v>
          </cell>
          <cell r="J1108" t="str">
            <v>M</v>
          </cell>
          <cell r="L1108">
            <v>5</v>
          </cell>
          <cell r="M1108">
            <v>69.957750000000033</v>
          </cell>
        </row>
        <row r="1109">
          <cell r="A1109" t="str">
            <v>1992-41-3-</v>
          </cell>
          <cell r="B1109" t="str">
            <v>ColR</v>
          </cell>
          <cell r="C1109" t="str">
            <v>UnMarked Lower Columbia River Wild</v>
          </cell>
          <cell r="D1109" t="str">
            <v>U-LCRWild</v>
          </cell>
          <cell r="E1109">
            <v>41</v>
          </cell>
          <cell r="F1109">
            <v>67</v>
          </cell>
          <cell r="G1109">
            <v>66</v>
          </cell>
          <cell r="I1109">
            <v>1992</v>
          </cell>
          <cell r="J1109" t="str">
            <v>UM</v>
          </cell>
          <cell r="L1109">
            <v>3</v>
          </cell>
          <cell r="M1109">
            <v>1187.6279999999999</v>
          </cell>
        </row>
        <row r="1110">
          <cell r="A1110" t="str">
            <v>1992-41-4-</v>
          </cell>
          <cell r="B1110" t="str">
            <v>ColR</v>
          </cell>
          <cell r="C1110" t="str">
            <v>UnMarked Lower Columbia River Wild</v>
          </cell>
          <cell r="D1110" t="str">
            <v>U-LCRWild</v>
          </cell>
          <cell r="E1110">
            <v>41</v>
          </cell>
          <cell r="F1110">
            <v>67</v>
          </cell>
          <cell r="G1110">
            <v>66</v>
          </cell>
          <cell r="I1110">
            <v>1992</v>
          </cell>
          <cell r="J1110" t="str">
            <v>UM</v>
          </cell>
          <cell r="L1110">
            <v>4</v>
          </cell>
          <cell r="M1110">
            <v>7660.9949999999999</v>
          </cell>
        </row>
        <row r="1111">
          <cell r="A1111" t="str">
            <v>1992-41-5-</v>
          </cell>
          <cell r="B1111" t="str">
            <v>ColR</v>
          </cell>
          <cell r="C1111" t="str">
            <v>UnMarked Lower Columbia River Wild</v>
          </cell>
          <cell r="D1111" t="str">
            <v>U-LCRWild</v>
          </cell>
          <cell r="E1111">
            <v>41</v>
          </cell>
          <cell r="F1111">
            <v>67</v>
          </cell>
          <cell r="G1111">
            <v>66</v>
          </cell>
          <cell r="I1111">
            <v>1992</v>
          </cell>
          <cell r="J1111" t="str">
            <v>UM</v>
          </cell>
          <cell r="L1111">
            <v>5</v>
          </cell>
          <cell r="M1111">
            <v>3571.8209999999999</v>
          </cell>
        </row>
        <row r="1112">
          <cell r="A1112" t="str">
            <v>1992-42-3-</v>
          </cell>
          <cell r="B1112" t="str">
            <v>ColR</v>
          </cell>
          <cell r="C1112" t="str">
            <v>Marked Lower Columbia River Wild</v>
          </cell>
          <cell r="D1112" t="str">
            <v>M-LCRWild</v>
          </cell>
          <cell r="E1112">
            <v>42</v>
          </cell>
          <cell r="F1112">
            <v>68</v>
          </cell>
          <cell r="G1112">
            <v>66</v>
          </cell>
          <cell r="I1112">
            <v>1992</v>
          </cell>
          <cell r="J1112" t="str">
            <v>M</v>
          </cell>
          <cell r="L1112">
            <v>3</v>
          </cell>
          <cell r="M1112">
            <v>8.3720000000000709</v>
          </cell>
        </row>
        <row r="1113">
          <cell r="A1113" t="str">
            <v>1992-42-4-</v>
          </cell>
          <cell r="B1113" t="str">
            <v>ColR</v>
          </cell>
          <cell r="C1113" t="str">
            <v>Marked Lower Columbia River Wild</v>
          </cell>
          <cell r="D1113" t="str">
            <v>M-LCRWild</v>
          </cell>
          <cell r="E1113">
            <v>42</v>
          </cell>
          <cell r="F1113">
            <v>68</v>
          </cell>
          <cell r="G1113">
            <v>66</v>
          </cell>
          <cell r="I1113">
            <v>1992</v>
          </cell>
          <cell r="J1113" t="str">
            <v>M</v>
          </cell>
          <cell r="L1113">
            <v>4</v>
          </cell>
          <cell r="M1113">
            <v>54.005000000000109</v>
          </cell>
        </row>
        <row r="1114">
          <cell r="A1114" t="str">
            <v>1992-42-5-</v>
          </cell>
          <cell r="B1114" t="str">
            <v>ColR</v>
          </cell>
          <cell r="C1114" t="str">
            <v>Marked Lower Columbia River Wild</v>
          </cell>
          <cell r="D1114" t="str">
            <v>M-LCRWild</v>
          </cell>
          <cell r="E1114">
            <v>42</v>
          </cell>
          <cell r="F1114">
            <v>68</v>
          </cell>
          <cell r="G1114">
            <v>66</v>
          </cell>
          <cell r="I1114">
            <v>1992</v>
          </cell>
          <cell r="J1114" t="str">
            <v>M</v>
          </cell>
          <cell r="L1114">
            <v>5</v>
          </cell>
          <cell r="M1114">
            <v>25.179000000000091</v>
          </cell>
        </row>
        <row r="1115">
          <cell r="A1115" t="str">
            <v>1992-43-3-</v>
          </cell>
          <cell r="B1115" t="str">
            <v>ColR</v>
          </cell>
          <cell r="C1115" t="str">
            <v>UnMarked CR Bonneville Pool Hatchery</v>
          </cell>
          <cell r="D1115" t="str">
            <v>U-BPHTule</v>
          </cell>
          <cell r="E1115">
            <v>43</v>
          </cell>
          <cell r="F1115">
            <v>70</v>
          </cell>
          <cell r="G1115">
            <v>69</v>
          </cell>
          <cell r="I1115">
            <v>1992</v>
          </cell>
          <cell r="J1115" t="str">
            <v>UM</v>
          </cell>
          <cell r="L1115">
            <v>3</v>
          </cell>
          <cell r="M1115">
            <v>18602.66</v>
          </cell>
        </row>
        <row r="1116">
          <cell r="A1116" t="str">
            <v>1992-43-4-</v>
          </cell>
          <cell r="B1116" t="str">
            <v>ColR</v>
          </cell>
          <cell r="C1116" t="str">
            <v>UnMarked CR Bonneville Pool Hatchery</v>
          </cell>
          <cell r="D1116" t="str">
            <v>U-BPHTule</v>
          </cell>
          <cell r="E1116">
            <v>43</v>
          </cell>
          <cell r="F1116">
            <v>70</v>
          </cell>
          <cell r="G1116">
            <v>69</v>
          </cell>
          <cell r="I1116">
            <v>1992</v>
          </cell>
          <cell r="J1116" t="str">
            <v>UM</v>
          </cell>
          <cell r="L1116">
            <v>4</v>
          </cell>
          <cell r="M1116">
            <v>9463.32</v>
          </cell>
        </row>
        <row r="1117">
          <cell r="A1117" t="str">
            <v>1992-43-5-</v>
          </cell>
          <cell r="B1117" t="str">
            <v>ColR</v>
          </cell>
          <cell r="C1117" t="str">
            <v>UnMarked CR Bonneville Pool Hatchery</v>
          </cell>
          <cell r="D1117" t="str">
            <v>U-BPHTule</v>
          </cell>
          <cell r="E1117">
            <v>43</v>
          </cell>
          <cell r="F1117">
            <v>70</v>
          </cell>
          <cell r="G1117">
            <v>69</v>
          </cell>
          <cell r="I1117">
            <v>1992</v>
          </cell>
          <cell r="J1117" t="str">
            <v>UM</v>
          </cell>
          <cell r="L1117">
            <v>5</v>
          </cell>
          <cell r="M1117">
            <v>525.74</v>
          </cell>
        </row>
        <row r="1118">
          <cell r="A1118" t="str">
            <v>1992-44-3-</v>
          </cell>
          <cell r="B1118" t="str">
            <v>ColR</v>
          </cell>
          <cell r="C1118" t="str">
            <v>Marked CR Bonneville Pool Hatchery</v>
          </cell>
          <cell r="D1118" t="str">
            <v>M-BPHTule</v>
          </cell>
          <cell r="E1118">
            <v>44</v>
          </cell>
          <cell r="F1118">
            <v>71</v>
          </cell>
          <cell r="G1118">
            <v>69</v>
          </cell>
          <cell r="I1118">
            <v>1992</v>
          </cell>
          <cell r="J1118" t="str">
            <v>M</v>
          </cell>
          <cell r="L1118">
            <v>3</v>
          </cell>
          <cell r="M1118">
            <v>575.34000000000015</v>
          </cell>
        </row>
        <row r="1119">
          <cell r="A1119" t="str">
            <v>1992-44-4-</v>
          </cell>
          <cell r="B1119" t="str">
            <v>ColR</v>
          </cell>
          <cell r="C1119" t="str">
            <v>Marked CR Bonneville Pool Hatchery</v>
          </cell>
          <cell r="D1119" t="str">
            <v>M-BPHTule</v>
          </cell>
          <cell r="E1119">
            <v>44</v>
          </cell>
          <cell r="F1119">
            <v>71</v>
          </cell>
          <cell r="G1119">
            <v>69</v>
          </cell>
          <cell r="I1119">
            <v>1992</v>
          </cell>
          <cell r="J1119" t="str">
            <v>M</v>
          </cell>
          <cell r="L1119">
            <v>4</v>
          </cell>
          <cell r="M1119">
            <v>292.68000000000029</v>
          </cell>
        </row>
        <row r="1120">
          <cell r="A1120" t="str">
            <v>1992-44-5-</v>
          </cell>
          <cell r="B1120" t="str">
            <v>ColR</v>
          </cell>
          <cell r="C1120" t="str">
            <v>Marked CR Bonneville Pool Hatchery</v>
          </cell>
          <cell r="D1120" t="str">
            <v>M-BPHTule</v>
          </cell>
          <cell r="E1120">
            <v>44</v>
          </cell>
          <cell r="F1120">
            <v>71</v>
          </cell>
          <cell r="G1120">
            <v>69</v>
          </cell>
          <cell r="I1120">
            <v>1992</v>
          </cell>
          <cell r="J1120" t="str">
            <v>M</v>
          </cell>
          <cell r="L1120">
            <v>5</v>
          </cell>
          <cell r="M1120">
            <v>16.259999999999991</v>
          </cell>
        </row>
        <row r="1121">
          <cell r="A1121" t="str">
            <v>1992-45-3-</v>
          </cell>
          <cell r="B1121" t="str">
            <v>ColR</v>
          </cell>
          <cell r="C1121" t="str">
            <v>UnMarked Columbia R Upriver Summer</v>
          </cell>
          <cell r="D1121" t="str">
            <v>U-UpCR Su</v>
          </cell>
          <cell r="E1121">
            <v>45</v>
          </cell>
          <cell r="F1121">
            <v>73</v>
          </cell>
          <cell r="G1121">
            <v>72</v>
          </cell>
          <cell r="I1121">
            <v>1992</v>
          </cell>
          <cell r="J1121" t="str">
            <v>UM</v>
          </cell>
          <cell r="L1121">
            <v>3</v>
          </cell>
          <cell r="M1121">
            <v>1128.7171675067989</v>
          </cell>
        </row>
        <row r="1122">
          <cell r="A1122" t="str">
            <v>1992-45-4-</v>
          </cell>
          <cell r="B1122" t="str">
            <v>ColR</v>
          </cell>
          <cell r="C1122" t="str">
            <v>UnMarked Columbia R Upriver Summer</v>
          </cell>
          <cell r="D1122" t="str">
            <v>U-UpCR Su</v>
          </cell>
          <cell r="E1122">
            <v>45</v>
          </cell>
          <cell r="F1122">
            <v>73</v>
          </cell>
          <cell r="G1122">
            <v>72</v>
          </cell>
          <cell r="I1122">
            <v>1992</v>
          </cell>
          <cell r="J1122" t="str">
            <v>UM</v>
          </cell>
          <cell r="L1122">
            <v>4</v>
          </cell>
          <cell r="M1122">
            <v>3820.585292780394</v>
          </cell>
        </row>
        <row r="1123">
          <cell r="A1123" t="str">
            <v>1992-45-5-</v>
          </cell>
          <cell r="B1123" t="str">
            <v>ColR</v>
          </cell>
          <cell r="C1123" t="str">
            <v>UnMarked Columbia R Upriver Summer</v>
          </cell>
          <cell r="D1123" t="str">
            <v>U-UpCR Su</v>
          </cell>
          <cell r="E1123">
            <v>45</v>
          </cell>
          <cell r="F1123">
            <v>73</v>
          </cell>
          <cell r="G1123">
            <v>72</v>
          </cell>
          <cell r="I1123">
            <v>1992</v>
          </cell>
          <cell r="J1123" t="str">
            <v>UM</v>
          </cell>
          <cell r="L1123">
            <v>5</v>
          </cell>
          <cell r="M1123">
            <v>4195.857539712807</v>
          </cell>
        </row>
        <row r="1124">
          <cell r="A1124" t="str">
            <v>1992-46-3-</v>
          </cell>
          <cell r="B1124" t="str">
            <v>ColR</v>
          </cell>
          <cell r="C1124" t="str">
            <v>Marked Columbia R Upriver Summer</v>
          </cell>
          <cell r="D1124" t="str">
            <v>M-UpCR Su</v>
          </cell>
          <cell r="E1124">
            <v>46</v>
          </cell>
          <cell r="F1124">
            <v>74</v>
          </cell>
          <cell r="G1124">
            <v>72</v>
          </cell>
          <cell r="I1124">
            <v>1992</v>
          </cell>
          <cell r="J1124" t="str">
            <v>M</v>
          </cell>
          <cell r="L1124">
            <v>3</v>
          </cell>
          <cell r="M1124">
            <v>34.908778376498958</v>
          </cell>
        </row>
        <row r="1125">
          <cell r="A1125" t="str">
            <v>1992-46-4-</v>
          </cell>
          <cell r="B1125" t="str">
            <v>ColR</v>
          </cell>
          <cell r="C1125" t="str">
            <v>Marked Columbia R Upriver Summer</v>
          </cell>
          <cell r="D1125" t="str">
            <v>M-UpCR Su</v>
          </cell>
          <cell r="E1125">
            <v>46</v>
          </cell>
          <cell r="F1125">
            <v>74</v>
          </cell>
          <cell r="G1125">
            <v>72</v>
          </cell>
          <cell r="I1125">
            <v>1992</v>
          </cell>
          <cell r="J1125" t="str">
            <v>M</v>
          </cell>
          <cell r="L1125">
            <v>4</v>
          </cell>
          <cell r="M1125">
            <v>118.1624317354763</v>
          </cell>
        </row>
        <row r="1126">
          <cell r="A1126" t="str">
            <v>1992-46-5-</v>
          </cell>
          <cell r="B1126" t="str">
            <v>ColR</v>
          </cell>
          <cell r="C1126" t="str">
            <v>Marked Columbia R Upriver Summer</v>
          </cell>
          <cell r="D1126" t="str">
            <v>M-UpCR Su</v>
          </cell>
          <cell r="E1126">
            <v>46</v>
          </cell>
          <cell r="F1126">
            <v>74</v>
          </cell>
          <cell r="G1126">
            <v>72</v>
          </cell>
          <cell r="I1126">
            <v>1992</v>
          </cell>
          <cell r="J1126" t="str">
            <v>M</v>
          </cell>
          <cell r="L1126">
            <v>5</v>
          </cell>
          <cell r="M1126">
            <v>129.76878988802491</v>
          </cell>
        </row>
        <row r="1127">
          <cell r="A1127" t="str">
            <v>1992-47-3-</v>
          </cell>
          <cell r="B1127" t="str">
            <v>ColR</v>
          </cell>
          <cell r="C1127" t="str">
            <v>UnMarked Columbia R Upriver Bright</v>
          </cell>
          <cell r="D1127" t="str">
            <v>U-UpCR Br</v>
          </cell>
          <cell r="E1127">
            <v>47</v>
          </cell>
          <cell r="F1127">
            <v>76</v>
          </cell>
          <cell r="G1127">
            <v>75</v>
          </cell>
          <cell r="I1127">
            <v>1992</v>
          </cell>
          <cell r="J1127" t="str">
            <v>UM</v>
          </cell>
          <cell r="L1127">
            <v>3</v>
          </cell>
          <cell r="M1127">
            <v>23365.9481635191</v>
          </cell>
        </row>
        <row r="1128">
          <cell r="A1128" t="str">
            <v>1992-47-4-</v>
          </cell>
          <cell r="B1128" t="str">
            <v>ColR</v>
          </cell>
          <cell r="C1128" t="str">
            <v>UnMarked Columbia R Upriver Bright</v>
          </cell>
          <cell r="D1128" t="str">
            <v>U-UpCR Br</v>
          </cell>
          <cell r="E1128">
            <v>47</v>
          </cell>
          <cell r="F1128">
            <v>76</v>
          </cell>
          <cell r="G1128">
            <v>75</v>
          </cell>
          <cell r="I1128">
            <v>1992</v>
          </cell>
          <cell r="J1128" t="str">
            <v>UM</v>
          </cell>
          <cell r="L1128">
            <v>4</v>
          </cell>
          <cell r="M1128">
            <v>53407.117859408601</v>
          </cell>
        </row>
        <row r="1129">
          <cell r="A1129" t="str">
            <v>1992-47-5-</v>
          </cell>
          <cell r="B1129" t="str">
            <v>ColR</v>
          </cell>
          <cell r="C1129" t="str">
            <v>UnMarked Columbia R Upriver Bright</v>
          </cell>
          <cell r="D1129" t="str">
            <v>U-UpCR Br</v>
          </cell>
          <cell r="E1129">
            <v>47</v>
          </cell>
          <cell r="F1129">
            <v>76</v>
          </cell>
          <cell r="G1129">
            <v>75</v>
          </cell>
          <cell r="I1129">
            <v>1992</v>
          </cell>
          <cell r="J1129" t="str">
            <v>UM</v>
          </cell>
          <cell r="L1129">
            <v>5</v>
          </cell>
          <cell r="M1129">
            <v>32224.831483503931</v>
          </cell>
        </row>
        <row r="1130">
          <cell r="A1130" t="str">
            <v>1992-48-3-</v>
          </cell>
          <cell r="B1130" t="str">
            <v>ColR</v>
          </cell>
          <cell r="C1130" t="str">
            <v>Marked Columbia R Upriver Bright</v>
          </cell>
          <cell r="D1130" t="str">
            <v>M-UpCR Br</v>
          </cell>
          <cell r="E1130">
            <v>48</v>
          </cell>
          <cell r="F1130">
            <v>77</v>
          </cell>
          <cell r="G1130">
            <v>75</v>
          </cell>
          <cell r="I1130">
            <v>1992</v>
          </cell>
          <cell r="J1130" t="str">
            <v>M</v>
          </cell>
          <cell r="L1130">
            <v>3</v>
          </cell>
          <cell r="M1130">
            <v>236.01967841938679</v>
          </cell>
        </row>
        <row r="1131">
          <cell r="A1131" t="str">
            <v>1992-48-4-</v>
          </cell>
          <cell r="B1131" t="str">
            <v>ColR</v>
          </cell>
          <cell r="C1131" t="str">
            <v>Marked Columbia R Upriver Bright</v>
          </cell>
          <cell r="D1131" t="str">
            <v>M-UpCR Br</v>
          </cell>
          <cell r="E1131">
            <v>48</v>
          </cell>
          <cell r="F1131">
            <v>77</v>
          </cell>
          <cell r="G1131">
            <v>75</v>
          </cell>
          <cell r="I1131">
            <v>1992</v>
          </cell>
          <cell r="J1131" t="str">
            <v>M</v>
          </cell>
          <cell r="L1131">
            <v>4</v>
          </cell>
          <cell r="M1131">
            <v>539.46583696372545</v>
          </cell>
        </row>
        <row r="1132">
          <cell r="A1132" t="str">
            <v>1992-48-5-</v>
          </cell>
          <cell r="B1132" t="str">
            <v>ColR</v>
          </cell>
          <cell r="C1132" t="str">
            <v>Marked Columbia R Upriver Bright</v>
          </cell>
          <cell r="D1132" t="str">
            <v>M-UpCR Br</v>
          </cell>
          <cell r="E1132">
            <v>48</v>
          </cell>
          <cell r="F1132">
            <v>77</v>
          </cell>
          <cell r="G1132">
            <v>75</v>
          </cell>
          <cell r="I1132">
            <v>1992</v>
          </cell>
          <cell r="J1132" t="str">
            <v>M</v>
          </cell>
          <cell r="L1132">
            <v>5</v>
          </cell>
          <cell r="M1132">
            <v>325.50334831822329</v>
          </cell>
        </row>
        <row r="1133">
          <cell r="A1133" t="str">
            <v>1992-49-3-</v>
          </cell>
          <cell r="B1133" t="str">
            <v>ColR</v>
          </cell>
          <cell r="C1133" t="str">
            <v>UnMarked Cowlitz River Spring</v>
          </cell>
          <cell r="D1133" t="str">
            <v>U-Cowl Sp</v>
          </cell>
          <cell r="E1133">
            <v>49</v>
          </cell>
          <cell r="F1133">
            <v>79</v>
          </cell>
          <cell r="G1133">
            <v>78</v>
          </cell>
          <cell r="I1133">
            <v>1992</v>
          </cell>
          <cell r="J1133" t="str">
            <v>UM</v>
          </cell>
          <cell r="L1133">
            <v>3</v>
          </cell>
          <cell r="M1133">
            <v>14014.56</v>
          </cell>
        </row>
        <row r="1134">
          <cell r="A1134" t="str">
            <v>1992-49-4-</v>
          </cell>
          <cell r="B1134" t="str">
            <v>ColR</v>
          </cell>
          <cell r="C1134" t="str">
            <v>UnMarked Cowlitz River Spring</v>
          </cell>
          <cell r="D1134" t="str">
            <v>U-Cowl Sp</v>
          </cell>
          <cell r="E1134">
            <v>49</v>
          </cell>
          <cell r="F1134">
            <v>79</v>
          </cell>
          <cell r="G1134">
            <v>78</v>
          </cell>
          <cell r="I1134">
            <v>1992</v>
          </cell>
          <cell r="J1134" t="str">
            <v>UM</v>
          </cell>
          <cell r="L1134">
            <v>4</v>
          </cell>
          <cell r="M1134">
            <v>4082.73</v>
          </cell>
        </row>
        <row r="1135">
          <cell r="A1135" t="str">
            <v>1992-49-5-</v>
          </cell>
          <cell r="B1135" t="str">
            <v>ColR</v>
          </cell>
          <cell r="C1135" t="str">
            <v>UnMarked Cowlitz River Spring</v>
          </cell>
          <cell r="D1135" t="str">
            <v>U-Cowl Sp</v>
          </cell>
          <cell r="E1135">
            <v>49</v>
          </cell>
          <cell r="F1135">
            <v>79</v>
          </cell>
          <cell r="G1135">
            <v>78</v>
          </cell>
          <cell r="I1135">
            <v>1992</v>
          </cell>
          <cell r="J1135" t="str">
            <v>UM</v>
          </cell>
          <cell r="L1135">
            <v>5</v>
          </cell>
          <cell r="M1135">
            <v>146.47</v>
          </cell>
        </row>
        <row r="1136">
          <cell r="A1136" t="str">
            <v>1992-50-3-</v>
          </cell>
          <cell r="B1136" t="str">
            <v>ColR</v>
          </cell>
          <cell r="C1136" t="str">
            <v>Marked Cowlitz River Spring</v>
          </cell>
          <cell r="D1136" t="str">
            <v>M-Cowl Sp</v>
          </cell>
          <cell r="E1136">
            <v>50</v>
          </cell>
          <cell r="F1136">
            <v>80</v>
          </cell>
          <cell r="G1136">
            <v>78</v>
          </cell>
          <cell r="I1136">
            <v>1992</v>
          </cell>
          <cell r="J1136" t="str">
            <v>M</v>
          </cell>
          <cell r="L1136">
            <v>3</v>
          </cell>
          <cell r="M1136">
            <v>433.44000000000051</v>
          </cell>
        </row>
        <row r="1137">
          <cell r="A1137" t="str">
            <v>1992-50-4-</v>
          </cell>
          <cell r="B1137" t="str">
            <v>ColR</v>
          </cell>
          <cell r="C1137" t="str">
            <v>Marked Cowlitz River Spring</v>
          </cell>
          <cell r="D1137" t="str">
            <v>M-Cowl Sp</v>
          </cell>
          <cell r="E1137">
            <v>50</v>
          </cell>
          <cell r="F1137">
            <v>80</v>
          </cell>
          <cell r="G1137">
            <v>78</v>
          </cell>
          <cell r="I1137">
            <v>1992</v>
          </cell>
          <cell r="J1137" t="str">
            <v>M</v>
          </cell>
          <cell r="L1137">
            <v>4</v>
          </cell>
          <cell r="M1137">
            <v>126.27</v>
          </cell>
        </row>
        <row r="1138">
          <cell r="A1138" t="str">
            <v>1992-50-5-</v>
          </cell>
          <cell r="B1138" t="str">
            <v>ColR</v>
          </cell>
          <cell r="C1138" t="str">
            <v>Marked Cowlitz River Spring</v>
          </cell>
          <cell r="D1138" t="str">
            <v>M-Cowl Sp</v>
          </cell>
          <cell r="E1138">
            <v>50</v>
          </cell>
          <cell r="F1138">
            <v>80</v>
          </cell>
          <cell r="G1138">
            <v>78</v>
          </cell>
          <cell r="I1138">
            <v>1992</v>
          </cell>
          <cell r="J1138" t="str">
            <v>M</v>
          </cell>
          <cell r="L1138">
            <v>5</v>
          </cell>
          <cell r="M1138">
            <v>4.5300000000000011</v>
          </cell>
        </row>
        <row r="1139">
          <cell r="A1139" t="str">
            <v>1992-51-3-</v>
          </cell>
          <cell r="B1139" t="str">
            <v>ColR</v>
          </cell>
          <cell r="C1139" t="str">
            <v>UnMarked Willamette River Spring</v>
          </cell>
          <cell r="D1139" t="str">
            <v>U-Will Sp</v>
          </cell>
          <cell r="E1139">
            <v>51</v>
          </cell>
          <cell r="F1139">
            <v>82</v>
          </cell>
          <cell r="G1139">
            <v>81</v>
          </cell>
          <cell r="I1139">
            <v>1992</v>
          </cell>
          <cell r="J1139" t="str">
            <v>UM</v>
          </cell>
          <cell r="L1139">
            <v>3</v>
          </cell>
          <cell r="M1139">
            <v>20214.8</v>
          </cell>
        </row>
        <row r="1140">
          <cell r="A1140" t="str">
            <v>1992-51-4-</v>
          </cell>
          <cell r="B1140" t="str">
            <v>ColR</v>
          </cell>
          <cell r="C1140" t="str">
            <v>UnMarked Willamette River Spring</v>
          </cell>
          <cell r="D1140" t="str">
            <v>U-Will Sp</v>
          </cell>
          <cell r="E1140">
            <v>51</v>
          </cell>
          <cell r="F1140">
            <v>82</v>
          </cell>
          <cell r="G1140">
            <v>81</v>
          </cell>
          <cell r="I1140">
            <v>1992</v>
          </cell>
          <cell r="J1140" t="str">
            <v>UM</v>
          </cell>
          <cell r="L1140">
            <v>4</v>
          </cell>
          <cell r="M1140">
            <v>48241.98</v>
          </cell>
        </row>
        <row r="1141">
          <cell r="A1141" t="str">
            <v>1992-51-5-</v>
          </cell>
          <cell r="B1141" t="str">
            <v>ColR</v>
          </cell>
          <cell r="C1141" t="str">
            <v>UnMarked Willamette River Spring</v>
          </cell>
          <cell r="D1141" t="str">
            <v>U-Will Sp</v>
          </cell>
          <cell r="E1141">
            <v>51</v>
          </cell>
          <cell r="F1141">
            <v>82</v>
          </cell>
          <cell r="G1141">
            <v>81</v>
          </cell>
          <cell r="I1141">
            <v>1992</v>
          </cell>
          <cell r="J1141" t="str">
            <v>UM</v>
          </cell>
          <cell r="L1141">
            <v>5</v>
          </cell>
          <cell r="M1141">
            <v>1574.31</v>
          </cell>
        </row>
        <row r="1142">
          <cell r="A1142" t="str">
            <v>1992-52-3-</v>
          </cell>
          <cell r="B1142" t="str">
            <v>ColR</v>
          </cell>
          <cell r="C1142" t="str">
            <v>Marked Willamette River Spring</v>
          </cell>
          <cell r="D1142" t="str">
            <v>M-Will Sp</v>
          </cell>
          <cell r="E1142">
            <v>52</v>
          </cell>
          <cell r="F1142">
            <v>83</v>
          </cell>
          <cell r="G1142">
            <v>81</v>
          </cell>
          <cell r="I1142">
            <v>1992</v>
          </cell>
          <cell r="J1142" t="str">
            <v>M</v>
          </cell>
          <cell r="L1142">
            <v>3</v>
          </cell>
          <cell r="M1142">
            <v>625.20000000000073</v>
          </cell>
        </row>
        <row r="1143">
          <cell r="A1143" t="str">
            <v>1992-52-4-</v>
          </cell>
          <cell r="B1143" t="str">
            <v>ColR</v>
          </cell>
          <cell r="C1143" t="str">
            <v>Marked Willamette River Spring</v>
          </cell>
          <cell r="D1143" t="str">
            <v>M-Will Sp</v>
          </cell>
          <cell r="E1143">
            <v>52</v>
          </cell>
          <cell r="F1143">
            <v>83</v>
          </cell>
          <cell r="G1143">
            <v>81</v>
          </cell>
          <cell r="I1143">
            <v>1992</v>
          </cell>
          <cell r="J1143" t="str">
            <v>M</v>
          </cell>
          <cell r="L1143">
            <v>4</v>
          </cell>
          <cell r="M1143">
            <v>1492.0200000000041</v>
          </cell>
        </row>
        <row r="1144">
          <cell r="A1144" t="str">
            <v>1992-52-5-</v>
          </cell>
          <cell r="B1144" t="str">
            <v>ColR</v>
          </cell>
          <cell r="C1144" t="str">
            <v>Marked Willamette River Spring</v>
          </cell>
          <cell r="D1144" t="str">
            <v>M-Will Sp</v>
          </cell>
          <cell r="E1144">
            <v>52</v>
          </cell>
          <cell r="F1144">
            <v>83</v>
          </cell>
          <cell r="G1144">
            <v>81</v>
          </cell>
          <cell r="I1144">
            <v>1992</v>
          </cell>
          <cell r="J1144" t="str">
            <v>M</v>
          </cell>
          <cell r="L1144">
            <v>5</v>
          </cell>
          <cell r="M1144">
            <v>48.690000000000062</v>
          </cell>
        </row>
        <row r="1145">
          <cell r="A1145" t="str">
            <v>1992-53-3-</v>
          </cell>
          <cell r="B1145" t="str">
            <v>ColR</v>
          </cell>
          <cell r="C1145" t="str">
            <v>UnMarked Snake River Fall</v>
          </cell>
          <cell r="D1145" t="str">
            <v>U-Snake F</v>
          </cell>
          <cell r="E1145">
            <v>53</v>
          </cell>
          <cell r="F1145">
            <v>85</v>
          </cell>
          <cell r="G1145">
            <v>84</v>
          </cell>
          <cell r="I1145">
            <v>1992</v>
          </cell>
          <cell r="J1145" t="str">
            <v>UM</v>
          </cell>
          <cell r="L1145">
            <v>3</v>
          </cell>
          <cell r="M1145">
            <v>333.46220713186477</v>
          </cell>
        </row>
        <row r="1146">
          <cell r="A1146" t="str">
            <v>1992-53-4-</v>
          </cell>
          <cell r="B1146" t="str">
            <v>ColR</v>
          </cell>
          <cell r="C1146" t="str">
            <v>UnMarked Snake River Fall</v>
          </cell>
          <cell r="D1146" t="str">
            <v>U-Snake F</v>
          </cell>
          <cell r="E1146">
            <v>53</v>
          </cell>
          <cell r="F1146">
            <v>85</v>
          </cell>
          <cell r="G1146">
            <v>84</v>
          </cell>
          <cell r="I1146">
            <v>1992</v>
          </cell>
          <cell r="J1146" t="str">
            <v>UM</v>
          </cell>
          <cell r="L1146">
            <v>4</v>
          </cell>
          <cell r="M1146">
            <v>997.94516821579452</v>
          </cell>
        </row>
        <row r="1147">
          <cell r="A1147" t="str">
            <v>1992-53-5-</v>
          </cell>
          <cell r="B1147" t="str">
            <v>ColR</v>
          </cell>
          <cell r="C1147" t="str">
            <v>UnMarked Snake River Fall</v>
          </cell>
          <cell r="D1147" t="str">
            <v>U-Snake F</v>
          </cell>
          <cell r="E1147">
            <v>53</v>
          </cell>
          <cell r="F1147">
            <v>85</v>
          </cell>
          <cell r="G1147">
            <v>84</v>
          </cell>
          <cell r="I1147">
            <v>1992</v>
          </cell>
          <cell r="J1147" t="str">
            <v>UM</v>
          </cell>
          <cell r="L1147">
            <v>5</v>
          </cell>
          <cell r="M1147">
            <v>459.7672532341968</v>
          </cell>
        </row>
        <row r="1148">
          <cell r="A1148" t="str">
            <v>1992-54-3-</v>
          </cell>
          <cell r="B1148" t="str">
            <v>ColR</v>
          </cell>
          <cell r="C1148" t="str">
            <v>Marked Snake River Fall</v>
          </cell>
          <cell r="D1148" t="str">
            <v>M-Snake F</v>
          </cell>
          <cell r="E1148">
            <v>54</v>
          </cell>
          <cell r="F1148">
            <v>86</v>
          </cell>
          <cell r="G1148">
            <v>84</v>
          </cell>
          <cell r="I1148">
            <v>1992</v>
          </cell>
          <cell r="J1148" t="str">
            <v>M</v>
          </cell>
          <cell r="L1148">
            <v>3</v>
          </cell>
          <cell r="M1148">
            <v>10.569950929650711</v>
          </cell>
        </row>
        <row r="1149">
          <cell r="A1149" t="str">
            <v>1992-54-4-</v>
          </cell>
          <cell r="B1149" t="str">
            <v>ColR</v>
          </cell>
          <cell r="C1149" t="str">
            <v>Marked Snake River Fall</v>
          </cell>
          <cell r="D1149" t="str">
            <v>M-Snake F</v>
          </cell>
          <cell r="E1149">
            <v>54</v>
          </cell>
          <cell r="F1149">
            <v>86</v>
          </cell>
          <cell r="G1149">
            <v>84</v>
          </cell>
          <cell r="I1149">
            <v>1992</v>
          </cell>
          <cell r="J1149" t="str">
            <v>M</v>
          </cell>
          <cell r="L1149">
            <v>4</v>
          </cell>
          <cell r="M1149">
            <v>209.47113541187699</v>
          </cell>
        </row>
        <row r="1150">
          <cell r="A1150" t="str">
            <v>1992-54-5-</v>
          </cell>
          <cell r="B1150" t="str">
            <v>ColR</v>
          </cell>
          <cell r="C1150" t="str">
            <v>Marked Snake River Fall</v>
          </cell>
          <cell r="D1150" t="str">
            <v>M-Snake F</v>
          </cell>
          <cell r="E1150">
            <v>54</v>
          </cell>
          <cell r="F1150">
            <v>86</v>
          </cell>
          <cell r="G1150">
            <v>84</v>
          </cell>
          <cell r="I1150">
            <v>1992</v>
          </cell>
          <cell r="J1150" t="str">
            <v>M</v>
          </cell>
          <cell r="L1150">
            <v>5</v>
          </cell>
          <cell r="M1150">
            <v>10.89791494365258</v>
          </cell>
        </row>
        <row r="1151">
          <cell r="A1151" t="str">
            <v>1992-55-3-</v>
          </cell>
          <cell r="B1151" t="str">
            <v>WA_NCoast_OR_CA</v>
          </cell>
          <cell r="C1151" t="str">
            <v>UnMarked Oregon North Coast Fall</v>
          </cell>
          <cell r="D1151" t="str">
            <v>U-OR No F</v>
          </cell>
          <cell r="E1151">
            <v>55</v>
          </cell>
          <cell r="F1151">
            <v>88</v>
          </cell>
          <cell r="G1151">
            <v>87</v>
          </cell>
          <cell r="I1151">
            <v>1992</v>
          </cell>
          <cell r="J1151" t="str">
            <v>UM</v>
          </cell>
          <cell r="L1151">
            <v>3</v>
          </cell>
          <cell r="M1151">
            <v>10378.709731792551</v>
          </cell>
        </row>
        <row r="1152">
          <cell r="A1152" t="str">
            <v>1992-55-4-</v>
          </cell>
          <cell r="B1152" t="str">
            <v>WA_NCoast_OR_CA</v>
          </cell>
          <cell r="C1152" t="str">
            <v>UnMarked Oregon North Coast Fall</v>
          </cell>
          <cell r="D1152" t="str">
            <v>U-OR No F</v>
          </cell>
          <cell r="E1152">
            <v>55</v>
          </cell>
          <cell r="F1152">
            <v>88</v>
          </cell>
          <cell r="G1152">
            <v>87</v>
          </cell>
          <cell r="I1152">
            <v>1992</v>
          </cell>
          <cell r="J1152" t="str">
            <v>UM</v>
          </cell>
          <cell r="L1152">
            <v>4</v>
          </cell>
          <cell r="M1152">
            <v>54989.557331779179</v>
          </cell>
        </row>
        <row r="1153">
          <cell r="A1153" t="str">
            <v>1992-55-5-</v>
          </cell>
          <cell r="B1153" t="str">
            <v>WA_NCoast_OR_CA</v>
          </cell>
          <cell r="C1153" t="str">
            <v>UnMarked Oregon North Coast Fall</v>
          </cell>
          <cell r="D1153" t="str">
            <v>U-OR No F</v>
          </cell>
          <cell r="E1153">
            <v>55</v>
          </cell>
          <cell r="F1153">
            <v>88</v>
          </cell>
          <cell r="G1153">
            <v>87</v>
          </cell>
          <cell r="I1153">
            <v>1992</v>
          </cell>
          <cell r="J1153" t="str">
            <v>UM</v>
          </cell>
          <cell r="L1153">
            <v>5</v>
          </cell>
          <cell r="M1153">
            <v>59747.73183130988</v>
          </cell>
        </row>
        <row r="1154">
          <cell r="A1154" t="str">
            <v>1992-56-3-</v>
          </cell>
          <cell r="B1154" t="str">
            <v>WA_NCoast_OR_CA</v>
          </cell>
          <cell r="C1154" t="str">
            <v>Marked Oregon North Coast Fall</v>
          </cell>
          <cell r="D1154" t="str">
            <v>M-OR No F</v>
          </cell>
          <cell r="E1154">
            <v>56</v>
          </cell>
          <cell r="F1154">
            <v>89</v>
          </cell>
          <cell r="G1154">
            <v>87</v>
          </cell>
          <cell r="I1154">
            <v>1992</v>
          </cell>
          <cell r="J1154" t="str">
            <v>M</v>
          </cell>
          <cell r="L1154">
            <v>3</v>
          </cell>
          <cell r="M1154">
            <v>104.8354518362885</v>
          </cell>
        </row>
        <row r="1155">
          <cell r="A1155" t="str">
            <v>1992-56-4-</v>
          </cell>
          <cell r="B1155" t="str">
            <v>WA_NCoast_OR_CA</v>
          </cell>
          <cell r="C1155" t="str">
            <v>Marked Oregon North Coast Fall</v>
          </cell>
          <cell r="D1155" t="str">
            <v>M-OR No F</v>
          </cell>
          <cell r="E1155">
            <v>56</v>
          </cell>
          <cell r="F1155">
            <v>89</v>
          </cell>
          <cell r="G1155">
            <v>87</v>
          </cell>
          <cell r="I1155">
            <v>1992</v>
          </cell>
          <cell r="J1155" t="str">
            <v>M</v>
          </cell>
          <cell r="L1155">
            <v>4</v>
          </cell>
          <cell r="M1155">
            <v>555.45007405837532</v>
          </cell>
        </row>
        <row r="1156">
          <cell r="A1156" t="str">
            <v>1992-56-5-</v>
          </cell>
          <cell r="B1156" t="str">
            <v>WA_NCoast_OR_CA</v>
          </cell>
          <cell r="C1156" t="str">
            <v>Marked Oregon North Coast Fall</v>
          </cell>
          <cell r="D1156" t="str">
            <v>M-OR No F</v>
          </cell>
          <cell r="E1156">
            <v>56</v>
          </cell>
          <cell r="F1156">
            <v>89</v>
          </cell>
          <cell r="G1156">
            <v>87</v>
          </cell>
          <cell r="I1156">
            <v>1992</v>
          </cell>
          <cell r="J1156" t="str">
            <v>M</v>
          </cell>
          <cell r="L1156">
            <v>5</v>
          </cell>
          <cell r="M1156">
            <v>603.51244274050259</v>
          </cell>
        </row>
        <row r="1157">
          <cell r="A1157" t="str">
            <v>1992-57-3-</v>
          </cell>
          <cell r="B1157" t="str">
            <v>Canada</v>
          </cell>
          <cell r="C1157" t="str">
            <v>UnMarked WCVI Total Fall</v>
          </cell>
          <cell r="D1157" t="str">
            <v>U-WCVI Tl</v>
          </cell>
          <cell r="E1157">
            <v>57</v>
          </cell>
          <cell r="F1157">
            <v>91</v>
          </cell>
          <cell r="G1157">
            <v>90</v>
          </cell>
          <cell r="I1157">
            <v>1992</v>
          </cell>
          <cell r="J1157" t="str">
            <v>UM</v>
          </cell>
          <cell r="L1157">
            <v>3</v>
          </cell>
          <cell r="M1157">
            <v>67449.433940386138</v>
          </cell>
        </row>
        <row r="1158">
          <cell r="A1158" t="str">
            <v>1992-57-4-</v>
          </cell>
          <cell r="B1158" t="str">
            <v>Canada</v>
          </cell>
          <cell r="C1158" t="str">
            <v>UnMarked WCVI Total Fall</v>
          </cell>
          <cell r="D1158" t="str">
            <v>U-WCVI Tl</v>
          </cell>
          <cell r="E1158">
            <v>57</v>
          </cell>
          <cell r="F1158">
            <v>91</v>
          </cell>
          <cell r="G1158">
            <v>90</v>
          </cell>
          <cell r="I1158">
            <v>1992</v>
          </cell>
          <cell r="J1158" t="str">
            <v>UM</v>
          </cell>
          <cell r="L1158">
            <v>4</v>
          </cell>
          <cell r="M1158">
            <v>134984.56846556111</v>
          </cell>
        </row>
        <row r="1159">
          <cell r="A1159" t="str">
            <v>1992-57-5-</v>
          </cell>
          <cell r="B1159" t="str">
            <v>Canada</v>
          </cell>
          <cell r="C1159" t="str">
            <v>UnMarked WCVI Total Fall</v>
          </cell>
          <cell r="D1159" t="str">
            <v>U-WCVI Tl</v>
          </cell>
          <cell r="E1159">
            <v>57</v>
          </cell>
          <cell r="F1159">
            <v>91</v>
          </cell>
          <cell r="G1159">
            <v>90</v>
          </cell>
          <cell r="I1159">
            <v>1992</v>
          </cell>
          <cell r="J1159" t="str">
            <v>UM</v>
          </cell>
          <cell r="L1159">
            <v>5</v>
          </cell>
          <cell r="M1159">
            <v>72546.649665105026</v>
          </cell>
        </row>
        <row r="1160">
          <cell r="A1160" t="str">
            <v>1992-58-3-</v>
          </cell>
          <cell r="B1160" t="str">
            <v>Canada</v>
          </cell>
          <cell r="C1160" t="str">
            <v>Marked WCVI Total Fall</v>
          </cell>
          <cell r="D1160" t="str">
            <v>M-WCVI Tl</v>
          </cell>
          <cell r="E1160">
            <v>58</v>
          </cell>
          <cell r="F1160">
            <v>92</v>
          </cell>
          <cell r="G1160">
            <v>90</v>
          </cell>
          <cell r="I1160">
            <v>1992</v>
          </cell>
          <cell r="J1160" t="str">
            <v>M</v>
          </cell>
          <cell r="L1160">
            <v>3</v>
          </cell>
          <cell r="M1160">
            <v>3476.5660596138518</v>
          </cell>
        </row>
        <row r="1161">
          <cell r="A1161" t="str">
            <v>1992-58-4-</v>
          </cell>
          <cell r="B1161" t="str">
            <v>Canada</v>
          </cell>
          <cell r="C1161" t="str">
            <v>Marked WCVI Total Fall</v>
          </cell>
          <cell r="D1161" t="str">
            <v>M-WCVI Tl</v>
          </cell>
          <cell r="E1161">
            <v>58</v>
          </cell>
          <cell r="F1161">
            <v>92</v>
          </cell>
          <cell r="G1161">
            <v>90</v>
          </cell>
          <cell r="I1161">
            <v>1992</v>
          </cell>
          <cell r="J1161" t="str">
            <v>M</v>
          </cell>
          <cell r="L1161">
            <v>4</v>
          </cell>
          <cell r="M1161">
            <v>5698.4315344388997</v>
          </cell>
        </row>
        <row r="1162">
          <cell r="A1162" t="str">
            <v>1992-58-5-</v>
          </cell>
          <cell r="B1162" t="str">
            <v>Canada</v>
          </cell>
          <cell r="C1162" t="str">
            <v>Marked WCVI Total Fall</v>
          </cell>
          <cell r="D1162" t="str">
            <v>M-WCVI Tl</v>
          </cell>
          <cell r="E1162">
            <v>58</v>
          </cell>
          <cell r="F1162">
            <v>92</v>
          </cell>
          <cell r="G1162">
            <v>90</v>
          </cell>
          <cell r="I1162">
            <v>1992</v>
          </cell>
          <cell r="J1162" t="str">
            <v>M</v>
          </cell>
          <cell r="L1162">
            <v>5</v>
          </cell>
          <cell r="M1162">
            <v>4013.3503348949789</v>
          </cell>
        </row>
        <row r="1163">
          <cell r="A1163" t="str">
            <v>1992-59-3-</v>
          </cell>
          <cell r="B1163" t="str">
            <v>Canada</v>
          </cell>
          <cell r="C1163" t="str">
            <v>UnMarked Fraser River Late</v>
          </cell>
          <cell r="D1163" t="str">
            <v>U-FrasRLt</v>
          </cell>
          <cell r="E1163">
            <v>59</v>
          </cell>
          <cell r="F1163">
            <v>94</v>
          </cell>
          <cell r="G1163">
            <v>93</v>
          </cell>
          <cell r="I1163">
            <v>1992</v>
          </cell>
          <cell r="J1163" t="str">
            <v>UM</v>
          </cell>
          <cell r="L1163">
            <v>3</v>
          </cell>
          <cell r="M1163">
            <v>43228.683967028883</v>
          </cell>
        </row>
        <row r="1164">
          <cell r="A1164" t="str">
            <v>1992-59-4-</v>
          </cell>
          <cell r="B1164" t="str">
            <v>Canada</v>
          </cell>
          <cell r="C1164" t="str">
            <v>UnMarked Fraser River Late</v>
          </cell>
          <cell r="D1164" t="str">
            <v>U-FrasRLt</v>
          </cell>
          <cell r="E1164">
            <v>59</v>
          </cell>
          <cell r="F1164">
            <v>94</v>
          </cell>
          <cell r="G1164">
            <v>93</v>
          </cell>
          <cell r="I1164">
            <v>1992</v>
          </cell>
          <cell r="J1164" t="str">
            <v>UM</v>
          </cell>
          <cell r="L1164">
            <v>4</v>
          </cell>
          <cell r="M1164">
            <v>123658.9274376433</v>
          </cell>
        </row>
        <row r="1165">
          <cell r="A1165" t="str">
            <v>1992-59-5-</v>
          </cell>
          <cell r="B1165" t="str">
            <v>Canada</v>
          </cell>
          <cell r="C1165" t="str">
            <v>UnMarked Fraser River Late</v>
          </cell>
          <cell r="D1165" t="str">
            <v>U-FrasRLt</v>
          </cell>
          <cell r="E1165">
            <v>59</v>
          </cell>
          <cell r="F1165">
            <v>94</v>
          </cell>
          <cell r="G1165">
            <v>93</v>
          </cell>
          <cell r="I1165">
            <v>1992</v>
          </cell>
          <cell r="J1165" t="str">
            <v>UM</v>
          </cell>
          <cell r="L1165">
            <v>5</v>
          </cell>
          <cell r="M1165">
            <v>3836.742482444939</v>
          </cell>
        </row>
        <row r="1166">
          <cell r="A1166" t="str">
            <v>1992-60-3-</v>
          </cell>
          <cell r="B1166" t="str">
            <v>Canada</v>
          </cell>
          <cell r="C1166" t="str">
            <v>Marked Fraser River Late</v>
          </cell>
          <cell r="D1166" t="str">
            <v>M-FrasRLt</v>
          </cell>
          <cell r="E1166">
            <v>60</v>
          </cell>
          <cell r="F1166">
            <v>95</v>
          </cell>
          <cell r="G1166">
            <v>93</v>
          </cell>
          <cell r="I1166">
            <v>1992</v>
          </cell>
          <cell r="J1166" t="str">
            <v>M</v>
          </cell>
          <cell r="L1166">
            <v>3</v>
          </cell>
          <cell r="M1166">
            <v>523.99063743299507</v>
          </cell>
        </row>
        <row r="1167">
          <cell r="A1167" t="str">
            <v>1992-60-4-</v>
          </cell>
          <cell r="B1167" t="str">
            <v>Canada</v>
          </cell>
          <cell r="C1167" t="str">
            <v>Marked Fraser River Late</v>
          </cell>
          <cell r="D1167" t="str">
            <v>M-FrasRLt</v>
          </cell>
          <cell r="E1167">
            <v>60</v>
          </cell>
          <cell r="F1167">
            <v>95</v>
          </cell>
          <cell r="G1167">
            <v>93</v>
          </cell>
          <cell r="I1167">
            <v>1992</v>
          </cell>
          <cell r="J1167" t="str">
            <v>M</v>
          </cell>
          <cell r="L1167">
            <v>4</v>
          </cell>
          <cell r="M1167">
            <v>4693.5465001842003</v>
          </cell>
        </row>
        <row r="1168">
          <cell r="A1168" t="str">
            <v>1992-60-5-</v>
          </cell>
          <cell r="B1168" t="str">
            <v>Canada</v>
          </cell>
          <cell r="C1168" t="str">
            <v>Marked Fraser River Late</v>
          </cell>
          <cell r="D1168" t="str">
            <v>M-FrasRLt</v>
          </cell>
          <cell r="E1168">
            <v>60</v>
          </cell>
          <cell r="F1168">
            <v>95</v>
          </cell>
          <cell r="G1168">
            <v>93</v>
          </cell>
          <cell r="I1168">
            <v>1992</v>
          </cell>
          <cell r="J1168" t="str">
            <v>M</v>
          </cell>
          <cell r="L1168">
            <v>5</v>
          </cell>
          <cell r="M1168">
            <v>62.35010037279649</v>
          </cell>
        </row>
        <row r="1169">
          <cell r="A1169" t="str">
            <v>1992-61-3-</v>
          </cell>
          <cell r="B1169" t="str">
            <v>Canada</v>
          </cell>
          <cell r="C1169" t="str">
            <v>UnMarked Fraser River Early</v>
          </cell>
          <cell r="D1169" t="str">
            <v>U-FrasREr</v>
          </cell>
          <cell r="E1169">
            <v>61</v>
          </cell>
          <cell r="F1169">
            <v>97</v>
          </cell>
          <cell r="G1169">
            <v>96</v>
          </cell>
          <cell r="I1169">
            <v>1992</v>
          </cell>
          <cell r="J1169" t="str">
            <v>UM</v>
          </cell>
          <cell r="L1169">
            <v>3</v>
          </cell>
          <cell r="M1169">
            <v>41126.068779345653</v>
          </cell>
        </row>
        <row r="1170">
          <cell r="A1170" t="str">
            <v>1992-61-4-</v>
          </cell>
          <cell r="B1170" t="str">
            <v>Canada</v>
          </cell>
          <cell r="C1170" t="str">
            <v>UnMarked Fraser River Early</v>
          </cell>
          <cell r="D1170" t="str">
            <v>U-FrasREr</v>
          </cell>
          <cell r="E1170">
            <v>61</v>
          </cell>
          <cell r="F1170">
            <v>97</v>
          </cell>
          <cell r="G1170">
            <v>96</v>
          </cell>
          <cell r="I1170">
            <v>1992</v>
          </cell>
          <cell r="J1170" t="str">
            <v>UM</v>
          </cell>
          <cell r="L1170">
            <v>4</v>
          </cell>
          <cell r="M1170">
            <v>74733.945898948688</v>
          </cell>
        </row>
        <row r="1171">
          <cell r="A1171" t="str">
            <v>1992-61-5-</v>
          </cell>
          <cell r="B1171" t="str">
            <v>Canada</v>
          </cell>
          <cell r="C1171" t="str">
            <v>UnMarked Fraser River Early</v>
          </cell>
          <cell r="D1171" t="str">
            <v>U-FrasREr</v>
          </cell>
          <cell r="E1171">
            <v>61</v>
          </cell>
          <cell r="F1171">
            <v>97</v>
          </cell>
          <cell r="G1171">
            <v>96</v>
          </cell>
          <cell r="I1171">
            <v>1992</v>
          </cell>
          <cell r="J1171" t="str">
            <v>UM</v>
          </cell>
          <cell r="L1171">
            <v>5</v>
          </cell>
          <cell r="M1171">
            <v>19791.14648071022</v>
          </cell>
        </row>
        <row r="1172">
          <cell r="A1172" t="str">
            <v>1992-62-3-</v>
          </cell>
          <cell r="B1172" t="str">
            <v>Canada</v>
          </cell>
          <cell r="C1172" t="str">
            <v>Marked Fraser River Early</v>
          </cell>
          <cell r="D1172" t="str">
            <v>M-FrasREr</v>
          </cell>
          <cell r="E1172">
            <v>62</v>
          </cell>
          <cell r="F1172">
            <v>98</v>
          </cell>
          <cell r="G1172">
            <v>96</v>
          </cell>
          <cell r="I1172">
            <v>1992</v>
          </cell>
          <cell r="J1172" t="str">
            <v>M</v>
          </cell>
          <cell r="L1172">
            <v>3</v>
          </cell>
          <cell r="M1172">
            <v>415.41483615501062</v>
          </cell>
        </row>
        <row r="1173">
          <cell r="A1173" t="str">
            <v>1992-62-4-</v>
          </cell>
          <cell r="B1173" t="str">
            <v>Canada</v>
          </cell>
          <cell r="C1173" t="str">
            <v>Marked Fraser River Early</v>
          </cell>
          <cell r="D1173" t="str">
            <v>M-FrasREr</v>
          </cell>
          <cell r="E1173">
            <v>62</v>
          </cell>
          <cell r="F1173">
            <v>98</v>
          </cell>
          <cell r="G1173">
            <v>96</v>
          </cell>
          <cell r="I1173">
            <v>1992</v>
          </cell>
          <cell r="J1173" t="str">
            <v>M</v>
          </cell>
          <cell r="L1173">
            <v>4</v>
          </cell>
          <cell r="M1173">
            <v>754.88834241362929</v>
          </cell>
        </row>
        <row r="1174">
          <cell r="A1174" t="str">
            <v>1992-62-5-</v>
          </cell>
          <cell r="B1174" t="str">
            <v>Canada</v>
          </cell>
          <cell r="C1174" t="str">
            <v>Marked Fraser River Early</v>
          </cell>
          <cell r="D1174" t="str">
            <v>M-FrasREr</v>
          </cell>
          <cell r="E1174">
            <v>62</v>
          </cell>
          <cell r="F1174">
            <v>98</v>
          </cell>
          <cell r="G1174">
            <v>96</v>
          </cell>
          <cell r="I1174">
            <v>1992</v>
          </cell>
          <cell r="J1174" t="str">
            <v>M</v>
          </cell>
          <cell r="L1174">
            <v>5</v>
          </cell>
          <cell r="M1174">
            <v>199.91057051222381</v>
          </cell>
        </row>
        <row r="1175">
          <cell r="A1175" t="str">
            <v>1992-63-3-</v>
          </cell>
          <cell r="B1175" t="str">
            <v>Canada</v>
          </cell>
          <cell r="C1175" t="str">
            <v>UnMarked Lower Georgia Strait</v>
          </cell>
          <cell r="D1175" t="str">
            <v>U-LwGeo S</v>
          </cell>
          <cell r="E1175">
            <v>63</v>
          </cell>
          <cell r="F1175">
            <v>100</v>
          </cell>
          <cell r="G1175">
            <v>99</v>
          </cell>
          <cell r="I1175">
            <v>1992</v>
          </cell>
          <cell r="J1175" t="str">
            <v>UM</v>
          </cell>
          <cell r="L1175">
            <v>3</v>
          </cell>
          <cell r="M1175">
            <v>5293.8653137729234</v>
          </cell>
        </row>
        <row r="1176">
          <cell r="A1176" t="str">
            <v>1992-63-4-</v>
          </cell>
          <cell r="B1176" t="str">
            <v>Canada</v>
          </cell>
          <cell r="C1176" t="str">
            <v>UnMarked Lower Georgia Strait</v>
          </cell>
          <cell r="D1176" t="str">
            <v>U-LwGeo S</v>
          </cell>
          <cell r="E1176">
            <v>63</v>
          </cell>
          <cell r="F1176">
            <v>100</v>
          </cell>
          <cell r="G1176">
            <v>99</v>
          </cell>
          <cell r="I1176">
            <v>1992</v>
          </cell>
          <cell r="J1176" t="str">
            <v>UM</v>
          </cell>
          <cell r="L1176">
            <v>4</v>
          </cell>
          <cell r="M1176">
            <v>16834.166854048039</v>
          </cell>
        </row>
        <row r="1177">
          <cell r="A1177" t="str">
            <v>1992-63-5-</v>
          </cell>
          <cell r="B1177" t="str">
            <v>Canada</v>
          </cell>
          <cell r="C1177" t="str">
            <v>UnMarked Lower Georgia Strait</v>
          </cell>
          <cell r="D1177" t="str">
            <v>U-LwGeo S</v>
          </cell>
          <cell r="E1177">
            <v>63</v>
          </cell>
          <cell r="F1177">
            <v>100</v>
          </cell>
          <cell r="G1177">
            <v>99</v>
          </cell>
          <cell r="I1177">
            <v>1992</v>
          </cell>
          <cell r="J1177" t="str">
            <v>UM</v>
          </cell>
          <cell r="L1177">
            <v>5</v>
          </cell>
          <cell r="M1177">
            <v>596.33835908553351</v>
          </cell>
        </row>
        <row r="1178">
          <cell r="A1178" t="str">
            <v>1992-64-3-</v>
          </cell>
          <cell r="B1178" t="str">
            <v>Canada</v>
          </cell>
          <cell r="C1178" t="str">
            <v>Marked Lower Georgia Strait</v>
          </cell>
          <cell r="D1178" t="str">
            <v>M-LwGeo S</v>
          </cell>
          <cell r="E1178">
            <v>64</v>
          </cell>
          <cell r="F1178">
            <v>101</v>
          </cell>
          <cell r="G1178">
            <v>99</v>
          </cell>
          <cell r="I1178">
            <v>1992</v>
          </cell>
          <cell r="J1178" t="str">
            <v>M</v>
          </cell>
          <cell r="L1178">
            <v>3</v>
          </cell>
          <cell r="M1178">
            <v>53.473387007807112</v>
          </cell>
        </row>
        <row r="1179">
          <cell r="A1179" t="str">
            <v>1992-64-4-</v>
          </cell>
          <cell r="B1179" t="str">
            <v>Canada</v>
          </cell>
          <cell r="C1179" t="str">
            <v>Marked Lower Georgia Strait</v>
          </cell>
          <cell r="D1179" t="str">
            <v>M-LwGeo S</v>
          </cell>
          <cell r="E1179">
            <v>64</v>
          </cell>
          <cell r="F1179">
            <v>101</v>
          </cell>
          <cell r="G1179">
            <v>99</v>
          </cell>
          <cell r="I1179">
            <v>1992</v>
          </cell>
          <cell r="J1179" t="str">
            <v>M</v>
          </cell>
          <cell r="L1179">
            <v>4</v>
          </cell>
          <cell r="M1179">
            <v>170.04208943482811</v>
          </cell>
        </row>
        <row r="1180">
          <cell r="A1180" t="str">
            <v>1992-64-5-</v>
          </cell>
          <cell r="B1180" t="str">
            <v>Canada</v>
          </cell>
          <cell r="C1180" t="str">
            <v>Marked Lower Georgia Strait</v>
          </cell>
          <cell r="D1180" t="str">
            <v>M-LwGeo S</v>
          </cell>
          <cell r="E1180">
            <v>64</v>
          </cell>
          <cell r="F1180">
            <v>101</v>
          </cell>
          <cell r="G1180">
            <v>99</v>
          </cell>
          <cell r="I1180">
            <v>1992</v>
          </cell>
          <cell r="J1180" t="str">
            <v>M</v>
          </cell>
          <cell r="L1180">
            <v>5</v>
          </cell>
          <cell r="M1180">
            <v>6.0236197887427352</v>
          </cell>
        </row>
        <row r="1181">
          <cell r="A1181" t="str">
            <v>1992-67-3-</v>
          </cell>
          <cell r="B1181" t="str">
            <v>ColR</v>
          </cell>
          <cell r="C1181" t="str">
            <v>UnMarked Lower Columbia Naturals</v>
          </cell>
          <cell r="D1181" t="str">
            <v>U-LColNat</v>
          </cell>
          <cell r="E1181">
            <v>67</v>
          </cell>
          <cell r="F1181">
            <v>103</v>
          </cell>
          <cell r="G1181">
            <v>102</v>
          </cell>
          <cell r="I1181">
            <v>1992</v>
          </cell>
          <cell r="J1181" t="str">
            <v>UM</v>
          </cell>
          <cell r="L1181">
            <v>3</v>
          </cell>
          <cell r="M1181">
            <v>2217.8249999999971</v>
          </cell>
        </row>
        <row r="1182">
          <cell r="A1182" t="str">
            <v>1992-67-4-</v>
          </cell>
          <cell r="B1182" t="str">
            <v>ColR</v>
          </cell>
          <cell r="C1182" t="str">
            <v>UnMarked Lower Columbia Naturals</v>
          </cell>
          <cell r="D1182" t="str">
            <v>U-LColNat</v>
          </cell>
          <cell r="E1182">
            <v>67</v>
          </cell>
          <cell r="F1182">
            <v>103</v>
          </cell>
          <cell r="G1182">
            <v>102</v>
          </cell>
          <cell r="I1182">
            <v>1992</v>
          </cell>
          <cell r="J1182" t="str">
            <v>UM</v>
          </cell>
          <cell r="L1182">
            <v>4</v>
          </cell>
          <cell r="M1182">
            <v>2280.224999999999</v>
          </cell>
        </row>
        <row r="1183">
          <cell r="A1183" t="str">
            <v>1992-67-5-</v>
          </cell>
          <cell r="B1183" t="str">
            <v>ColR</v>
          </cell>
          <cell r="C1183" t="str">
            <v>UnMarked Lower Columbia Naturals</v>
          </cell>
          <cell r="D1183" t="str">
            <v>U-LColNat</v>
          </cell>
          <cell r="E1183">
            <v>67</v>
          </cell>
          <cell r="F1183">
            <v>103</v>
          </cell>
          <cell r="G1183">
            <v>102</v>
          </cell>
          <cell r="I1183">
            <v>1992</v>
          </cell>
          <cell r="J1183" t="str">
            <v>UM</v>
          </cell>
          <cell r="L1183">
            <v>5</v>
          </cell>
          <cell r="M1183">
            <v>192.22499999999991</v>
          </cell>
        </row>
        <row r="1184">
          <cell r="A1184" t="str">
            <v>1992-68-3-</v>
          </cell>
          <cell r="B1184" t="str">
            <v>ColR</v>
          </cell>
          <cell r="C1184" t="str">
            <v>Marked Lower Columbia Naturals</v>
          </cell>
          <cell r="D1184" t="str">
            <v>M-LColNat</v>
          </cell>
          <cell r="E1184">
            <v>68</v>
          </cell>
          <cell r="F1184">
            <v>104</v>
          </cell>
          <cell r="G1184">
            <v>102</v>
          </cell>
          <cell r="I1184">
            <v>1992</v>
          </cell>
          <cell r="J1184" t="str">
            <v>M</v>
          </cell>
          <cell r="L1184">
            <v>3</v>
          </cell>
          <cell r="M1184">
            <v>0</v>
          </cell>
        </row>
        <row r="1185">
          <cell r="A1185" t="str">
            <v>1992-68-4-</v>
          </cell>
          <cell r="B1185" t="str">
            <v>ColR</v>
          </cell>
          <cell r="C1185" t="str">
            <v>Marked Lower Columbia Naturals</v>
          </cell>
          <cell r="D1185" t="str">
            <v>M-LColNat</v>
          </cell>
          <cell r="E1185">
            <v>68</v>
          </cell>
          <cell r="F1185">
            <v>104</v>
          </cell>
          <cell r="G1185">
            <v>102</v>
          </cell>
          <cell r="I1185">
            <v>1992</v>
          </cell>
          <cell r="J1185" t="str">
            <v>M</v>
          </cell>
          <cell r="L1185">
            <v>4</v>
          </cell>
          <cell r="M1185">
            <v>0</v>
          </cell>
        </row>
        <row r="1186">
          <cell r="A1186" t="str">
            <v>1992-68-5-</v>
          </cell>
          <cell r="B1186" t="str">
            <v>ColR</v>
          </cell>
          <cell r="C1186" t="str">
            <v>Marked Lower Columbia Naturals</v>
          </cell>
          <cell r="D1186" t="str">
            <v>M-LColNat</v>
          </cell>
          <cell r="E1186">
            <v>68</v>
          </cell>
          <cell r="F1186">
            <v>104</v>
          </cell>
          <cell r="G1186">
            <v>102</v>
          </cell>
          <cell r="I1186">
            <v>1992</v>
          </cell>
          <cell r="J1186" t="str">
            <v>M</v>
          </cell>
          <cell r="L1186">
            <v>5</v>
          </cell>
          <cell r="M1186">
            <v>0</v>
          </cell>
        </row>
        <row r="1187">
          <cell r="A1187" t="str">
            <v>1992-69-3-</v>
          </cell>
          <cell r="B1187" t="str">
            <v>WA_NCoast_OR_CA</v>
          </cell>
          <cell r="C1187" t="str">
            <v>UnMarked Central Valley Fall</v>
          </cell>
          <cell r="D1187" t="str">
            <v>U-CentVal</v>
          </cell>
          <cell r="E1187">
            <v>69</v>
          </cell>
          <cell r="F1187">
            <v>106</v>
          </cell>
          <cell r="G1187">
            <v>105</v>
          </cell>
          <cell r="I1187">
            <v>1992</v>
          </cell>
          <cell r="J1187" t="str">
            <v>UM</v>
          </cell>
          <cell r="L1187">
            <v>3</v>
          </cell>
          <cell r="M1187">
            <v>46485.572840000001</v>
          </cell>
        </row>
        <row r="1188">
          <cell r="A1188" t="str">
            <v>1992-69-4-</v>
          </cell>
          <cell r="B1188" t="str">
            <v>WA_NCoast_OR_CA</v>
          </cell>
          <cell r="C1188" t="str">
            <v>UnMarked Central Valley Fall</v>
          </cell>
          <cell r="D1188" t="str">
            <v>U-CentVal</v>
          </cell>
          <cell r="E1188">
            <v>69</v>
          </cell>
          <cell r="F1188">
            <v>106</v>
          </cell>
          <cell r="G1188">
            <v>105</v>
          </cell>
          <cell r="I1188">
            <v>1992</v>
          </cell>
          <cell r="J1188" t="str">
            <v>UM</v>
          </cell>
          <cell r="L1188">
            <v>4</v>
          </cell>
          <cell r="M1188">
            <v>46485.572840000001</v>
          </cell>
        </row>
        <row r="1189">
          <cell r="A1189" t="str">
            <v>1992-69-5-</v>
          </cell>
          <cell r="B1189" t="str">
            <v>WA_NCoast_OR_CA</v>
          </cell>
          <cell r="C1189" t="str">
            <v>UnMarked Central Valley Fall</v>
          </cell>
          <cell r="D1189" t="str">
            <v>U-CentVal</v>
          </cell>
          <cell r="E1189">
            <v>69</v>
          </cell>
          <cell r="F1189">
            <v>106</v>
          </cell>
          <cell r="G1189">
            <v>105</v>
          </cell>
          <cell r="I1189">
            <v>1992</v>
          </cell>
          <cell r="J1189" t="str">
            <v>UM</v>
          </cell>
          <cell r="L1189">
            <v>5</v>
          </cell>
          <cell r="M1189">
            <v>0</v>
          </cell>
        </row>
        <row r="1190">
          <cell r="A1190" t="str">
            <v>1992-70-3-</v>
          </cell>
          <cell r="B1190" t="str">
            <v>WA_NCoast_OR_CA</v>
          </cell>
          <cell r="C1190" t="str">
            <v>Marked Central Valley Fall</v>
          </cell>
          <cell r="D1190" t="str">
            <v>M-CentVal</v>
          </cell>
          <cell r="E1190">
            <v>70</v>
          </cell>
          <cell r="F1190">
            <v>107</v>
          </cell>
          <cell r="G1190">
            <v>105</v>
          </cell>
          <cell r="I1190">
            <v>1992</v>
          </cell>
          <cell r="J1190" t="str">
            <v>M</v>
          </cell>
          <cell r="L1190">
            <v>3</v>
          </cell>
          <cell r="M1190">
            <v>948.68516000000091</v>
          </cell>
        </row>
        <row r="1191">
          <cell r="A1191" t="str">
            <v>1992-70-4-</v>
          </cell>
          <cell r="B1191" t="str">
            <v>WA_NCoast_OR_CA</v>
          </cell>
          <cell r="C1191" t="str">
            <v>Marked Central Valley Fall</v>
          </cell>
          <cell r="D1191" t="str">
            <v>M-CentVal</v>
          </cell>
          <cell r="E1191">
            <v>70</v>
          </cell>
          <cell r="F1191">
            <v>107</v>
          </cell>
          <cell r="G1191">
            <v>105</v>
          </cell>
          <cell r="I1191">
            <v>1992</v>
          </cell>
          <cell r="J1191" t="str">
            <v>M</v>
          </cell>
          <cell r="L1191">
            <v>4</v>
          </cell>
          <cell r="M1191">
            <v>948.68516000000091</v>
          </cell>
        </row>
        <row r="1192">
          <cell r="A1192" t="str">
            <v>1992-70-5-</v>
          </cell>
          <cell r="B1192" t="str">
            <v>WA_NCoast_OR_CA</v>
          </cell>
          <cell r="C1192" t="str">
            <v>Marked Central Valley Fall</v>
          </cell>
          <cell r="D1192" t="str">
            <v>M-CentVal</v>
          </cell>
          <cell r="E1192">
            <v>70</v>
          </cell>
          <cell r="F1192">
            <v>107</v>
          </cell>
          <cell r="G1192">
            <v>105</v>
          </cell>
          <cell r="I1192">
            <v>1992</v>
          </cell>
          <cell r="J1192" t="str">
            <v>M</v>
          </cell>
          <cell r="L1192">
            <v>5</v>
          </cell>
          <cell r="M1192">
            <v>0</v>
          </cell>
        </row>
        <row r="1193">
          <cell r="A1193" t="str">
            <v>1992-71-3-</v>
          </cell>
          <cell r="B1193" t="str">
            <v>WA_NCoast_OR_CA</v>
          </cell>
          <cell r="C1193" t="str">
            <v>UnMarked WA North Coast Fall</v>
          </cell>
          <cell r="D1193" t="str">
            <v>U-WA NCst</v>
          </cell>
          <cell r="E1193">
            <v>71</v>
          </cell>
          <cell r="F1193">
            <v>109</v>
          </cell>
          <cell r="G1193">
            <v>108</v>
          </cell>
          <cell r="I1193">
            <v>1992</v>
          </cell>
          <cell r="J1193" t="str">
            <v>UM</v>
          </cell>
          <cell r="L1193">
            <v>3</v>
          </cell>
          <cell r="M1193">
            <v>6026.1107403998776</v>
          </cell>
        </row>
        <row r="1194">
          <cell r="A1194" t="str">
            <v>1992-71-4-</v>
          </cell>
          <cell r="B1194" t="str">
            <v>WA_NCoast_OR_CA</v>
          </cell>
          <cell r="C1194" t="str">
            <v>UnMarked WA North Coast Fall</v>
          </cell>
          <cell r="D1194" t="str">
            <v>U-WA NCst</v>
          </cell>
          <cell r="E1194">
            <v>71</v>
          </cell>
          <cell r="F1194">
            <v>109</v>
          </cell>
          <cell r="G1194">
            <v>108</v>
          </cell>
          <cell r="I1194">
            <v>1992</v>
          </cell>
          <cell r="J1194" t="str">
            <v>UM</v>
          </cell>
          <cell r="L1194">
            <v>4</v>
          </cell>
          <cell r="M1194">
            <v>15568.967522312811</v>
          </cell>
        </row>
        <row r="1195">
          <cell r="A1195" t="str">
            <v>1992-71-5-</v>
          </cell>
          <cell r="B1195" t="str">
            <v>WA_NCoast_OR_CA</v>
          </cell>
          <cell r="C1195" t="str">
            <v>UnMarked WA North Coast Fall</v>
          </cell>
          <cell r="D1195" t="str">
            <v>U-WA NCst</v>
          </cell>
          <cell r="E1195">
            <v>71</v>
          </cell>
          <cell r="F1195">
            <v>109</v>
          </cell>
          <cell r="G1195">
            <v>108</v>
          </cell>
          <cell r="I1195">
            <v>1992</v>
          </cell>
          <cell r="J1195" t="str">
            <v>UM</v>
          </cell>
          <cell r="L1195">
            <v>5</v>
          </cell>
          <cell r="M1195">
            <v>28822.674512346879</v>
          </cell>
        </row>
        <row r="1196">
          <cell r="A1196" t="str">
            <v>1992-72-3-</v>
          </cell>
          <cell r="B1196" t="str">
            <v>WA_NCoast_OR_CA</v>
          </cell>
          <cell r="C1196" t="str">
            <v>Marked WA North Coast Fall</v>
          </cell>
          <cell r="D1196" t="str">
            <v>M-WA NCst</v>
          </cell>
          <cell r="E1196">
            <v>72</v>
          </cell>
          <cell r="F1196">
            <v>110</v>
          </cell>
          <cell r="G1196">
            <v>108</v>
          </cell>
          <cell r="I1196">
            <v>1992</v>
          </cell>
          <cell r="J1196" t="str">
            <v>M</v>
          </cell>
          <cell r="L1196">
            <v>3</v>
          </cell>
          <cell r="M1196">
            <v>271.11769649545391</v>
          </cell>
        </row>
        <row r="1197">
          <cell r="A1197" t="str">
            <v>1992-72-4-</v>
          </cell>
          <cell r="B1197" t="str">
            <v>WA_NCoast_OR_CA</v>
          </cell>
          <cell r="C1197" t="str">
            <v>Marked WA North Coast Fall</v>
          </cell>
          <cell r="D1197" t="str">
            <v>M-WA NCst</v>
          </cell>
          <cell r="E1197">
            <v>72</v>
          </cell>
          <cell r="F1197">
            <v>110</v>
          </cell>
          <cell r="G1197">
            <v>108</v>
          </cell>
          <cell r="I1197">
            <v>1992</v>
          </cell>
          <cell r="J1197" t="str">
            <v>M</v>
          </cell>
          <cell r="L1197">
            <v>4</v>
          </cell>
          <cell r="M1197">
            <v>547.57635920513428</v>
          </cell>
        </row>
        <row r="1198">
          <cell r="A1198" t="str">
            <v>1992-72-5-</v>
          </cell>
          <cell r="B1198" t="str">
            <v>WA_NCoast_OR_CA</v>
          </cell>
          <cell r="C1198" t="str">
            <v>Marked WA North Coast Fall</v>
          </cell>
          <cell r="D1198" t="str">
            <v>M-WA NCst</v>
          </cell>
          <cell r="E1198">
            <v>72</v>
          </cell>
          <cell r="F1198">
            <v>110</v>
          </cell>
          <cell r="G1198">
            <v>108</v>
          </cell>
          <cell r="I1198">
            <v>1992</v>
          </cell>
          <cell r="J1198" t="str">
            <v>M</v>
          </cell>
          <cell r="L1198">
            <v>5</v>
          </cell>
          <cell r="M1198">
            <v>800.68334010358683</v>
          </cell>
        </row>
        <row r="1199">
          <cell r="A1199" t="str">
            <v>1992-73-3-</v>
          </cell>
          <cell r="B1199" t="str">
            <v>WA_NCoast_OR_CA</v>
          </cell>
          <cell r="C1199" t="str">
            <v>UnMarked Willapa Bay</v>
          </cell>
          <cell r="D1199" t="str">
            <v>U-Willapa</v>
          </cell>
          <cell r="E1199">
            <v>73</v>
          </cell>
          <cell r="F1199">
            <v>112</v>
          </cell>
          <cell r="G1199">
            <v>111</v>
          </cell>
          <cell r="I1199">
            <v>1992</v>
          </cell>
          <cell r="J1199" t="str">
            <v>UM</v>
          </cell>
          <cell r="L1199">
            <v>3</v>
          </cell>
          <cell r="M1199">
            <v>6922.4703265455873</v>
          </cell>
        </row>
        <row r="1200">
          <cell r="A1200" t="str">
            <v>1992-73-4-</v>
          </cell>
          <cell r="B1200" t="str">
            <v>WA_NCoast_OR_CA</v>
          </cell>
          <cell r="C1200" t="str">
            <v>UnMarked Willapa Bay</v>
          </cell>
          <cell r="D1200" t="str">
            <v>U-Willapa</v>
          </cell>
          <cell r="E1200">
            <v>73</v>
          </cell>
          <cell r="F1200">
            <v>112</v>
          </cell>
          <cell r="G1200">
            <v>111</v>
          </cell>
          <cell r="I1200">
            <v>1992</v>
          </cell>
          <cell r="J1200" t="str">
            <v>UM</v>
          </cell>
          <cell r="L1200">
            <v>4</v>
          </cell>
          <cell r="M1200">
            <v>32152.54961474958</v>
          </cell>
        </row>
        <row r="1201">
          <cell r="A1201" t="str">
            <v>1992-73-5-</v>
          </cell>
          <cell r="B1201" t="str">
            <v>WA_NCoast_OR_CA</v>
          </cell>
          <cell r="C1201" t="str">
            <v>UnMarked Willapa Bay</v>
          </cell>
          <cell r="D1201" t="str">
            <v>U-Willapa</v>
          </cell>
          <cell r="E1201">
            <v>73</v>
          </cell>
          <cell r="F1201">
            <v>112</v>
          </cell>
          <cell r="G1201">
            <v>111</v>
          </cell>
          <cell r="I1201">
            <v>1992</v>
          </cell>
          <cell r="J1201" t="str">
            <v>UM</v>
          </cell>
          <cell r="L1201">
            <v>5</v>
          </cell>
          <cell r="M1201">
            <v>24973.529815897949</v>
          </cell>
        </row>
        <row r="1202">
          <cell r="A1202" t="str">
            <v>1992-74-3-</v>
          </cell>
          <cell r="B1202" t="str">
            <v>WA_NCoast_OR_CA</v>
          </cell>
          <cell r="C1202" t="str">
            <v>Marked Willapa Bay</v>
          </cell>
          <cell r="D1202" t="str">
            <v>M-Willapa</v>
          </cell>
          <cell r="E1202">
            <v>74</v>
          </cell>
          <cell r="F1202">
            <v>113</v>
          </cell>
          <cell r="G1202">
            <v>111</v>
          </cell>
          <cell r="I1202">
            <v>1992</v>
          </cell>
          <cell r="J1202" t="str">
            <v>M</v>
          </cell>
          <cell r="L1202">
            <v>3</v>
          </cell>
          <cell r="M1202">
            <v>0</v>
          </cell>
        </row>
        <row r="1203">
          <cell r="A1203" t="str">
            <v>1992-74-4-</v>
          </cell>
          <cell r="B1203" t="str">
            <v>WA_NCoast_OR_CA</v>
          </cell>
          <cell r="C1203" t="str">
            <v>Marked Willapa Bay</v>
          </cell>
          <cell r="D1203" t="str">
            <v>M-Willapa</v>
          </cell>
          <cell r="E1203">
            <v>74</v>
          </cell>
          <cell r="F1203">
            <v>113</v>
          </cell>
          <cell r="G1203">
            <v>111</v>
          </cell>
          <cell r="I1203">
            <v>1992</v>
          </cell>
          <cell r="J1203" t="str">
            <v>M</v>
          </cell>
          <cell r="L1203">
            <v>4</v>
          </cell>
          <cell r="M1203">
            <v>0</v>
          </cell>
        </row>
        <row r="1204">
          <cell r="A1204" t="str">
            <v>1992-74-5-</v>
          </cell>
          <cell r="B1204" t="str">
            <v>WA_NCoast_OR_CA</v>
          </cell>
          <cell r="C1204" t="str">
            <v>Marked Willapa Bay</v>
          </cell>
          <cell r="D1204" t="str">
            <v>M-Willapa</v>
          </cell>
          <cell r="E1204">
            <v>74</v>
          </cell>
          <cell r="F1204">
            <v>113</v>
          </cell>
          <cell r="G1204">
            <v>111</v>
          </cell>
          <cell r="I1204">
            <v>1992</v>
          </cell>
          <cell r="J1204" t="str">
            <v>M</v>
          </cell>
          <cell r="L1204">
            <v>5</v>
          </cell>
          <cell r="M1204">
            <v>451.37337617689832</v>
          </cell>
        </row>
        <row r="1205">
          <cell r="A1205" t="str">
            <v>1992-77-3-</v>
          </cell>
          <cell r="B1205" t="str">
            <v>WA_NCoast_OR_CA</v>
          </cell>
          <cell r="C1205" t="str">
            <v>UnMarked OR Mid Coast Fall</v>
          </cell>
          <cell r="D1205" t="str">
            <v>U-MidORCst</v>
          </cell>
          <cell r="E1205">
            <v>77</v>
          </cell>
          <cell r="F1205">
            <v>115</v>
          </cell>
          <cell r="G1205">
            <v>114</v>
          </cell>
          <cell r="I1205">
            <v>1992</v>
          </cell>
          <cell r="J1205" t="str">
            <v>UM</v>
          </cell>
          <cell r="L1205">
            <v>3</v>
          </cell>
          <cell r="M1205">
            <v>12322.27403126096</v>
          </cell>
        </row>
        <row r="1206">
          <cell r="A1206" t="str">
            <v>1992-77-4-</v>
          </cell>
          <cell r="B1206" t="str">
            <v>WA_NCoast_OR_CA</v>
          </cell>
          <cell r="C1206" t="str">
            <v>UnMarked OR Mid Coast Fall</v>
          </cell>
          <cell r="D1206" t="str">
            <v>U-MidORCst</v>
          </cell>
          <cell r="E1206">
            <v>77</v>
          </cell>
          <cell r="F1206">
            <v>115</v>
          </cell>
          <cell r="G1206">
            <v>114</v>
          </cell>
          <cell r="I1206">
            <v>1992</v>
          </cell>
          <cell r="J1206" t="str">
            <v>UM</v>
          </cell>
          <cell r="L1206">
            <v>4</v>
          </cell>
          <cell r="M1206">
            <v>25449.824897260271</v>
          </cell>
        </row>
        <row r="1207">
          <cell r="A1207" t="str">
            <v>1992-77-5-</v>
          </cell>
          <cell r="B1207" t="str">
            <v>WA_NCoast_OR_CA</v>
          </cell>
          <cell r="C1207" t="str">
            <v>UnMarked OR Mid Coast Fall</v>
          </cell>
          <cell r="D1207" t="str">
            <v>U-MidORCst</v>
          </cell>
          <cell r="E1207">
            <v>77</v>
          </cell>
          <cell r="F1207">
            <v>115</v>
          </cell>
          <cell r="G1207">
            <v>114</v>
          </cell>
          <cell r="I1207">
            <v>1992</v>
          </cell>
          <cell r="J1207" t="str">
            <v>UM</v>
          </cell>
          <cell r="L1207">
            <v>5</v>
          </cell>
          <cell r="M1207">
            <v>16988.88520085514</v>
          </cell>
        </row>
        <row r="1208">
          <cell r="A1208" t="str">
            <v>1992-78-3-</v>
          </cell>
          <cell r="B1208" t="str">
            <v>WA_NCoast_OR_CA</v>
          </cell>
          <cell r="C1208" t="str">
            <v>Marked OR Mid Coast Fall</v>
          </cell>
          <cell r="D1208" t="str">
            <v>M-MidORCst</v>
          </cell>
          <cell r="E1208">
            <v>78</v>
          </cell>
          <cell r="F1208">
            <v>116</v>
          </cell>
          <cell r="G1208">
            <v>114</v>
          </cell>
          <cell r="I1208">
            <v>1992</v>
          </cell>
          <cell r="J1208" t="str">
            <v>M</v>
          </cell>
          <cell r="L1208">
            <v>3</v>
          </cell>
          <cell r="M1208">
            <v>124.4674144571818</v>
          </cell>
        </row>
        <row r="1209">
          <cell r="A1209" t="str">
            <v>1992-78-4-</v>
          </cell>
          <cell r="B1209" t="str">
            <v>WA_NCoast_OR_CA</v>
          </cell>
          <cell r="C1209" t="str">
            <v>Marked OR Mid Coast Fall</v>
          </cell>
          <cell r="D1209" t="str">
            <v>M-MidORCst</v>
          </cell>
          <cell r="E1209">
            <v>78</v>
          </cell>
          <cell r="F1209">
            <v>116</v>
          </cell>
          <cell r="G1209">
            <v>114</v>
          </cell>
          <cell r="I1209">
            <v>1992</v>
          </cell>
          <cell r="J1209" t="str">
            <v>M</v>
          </cell>
          <cell r="L1209">
            <v>4</v>
          </cell>
          <cell r="M1209">
            <v>257.0689383561658</v>
          </cell>
        </row>
        <row r="1210">
          <cell r="A1210" t="str">
            <v>1992-78-5-</v>
          </cell>
          <cell r="B1210" t="str">
            <v>WA_NCoast_OR_CA</v>
          </cell>
          <cell r="C1210" t="str">
            <v>Marked OR Mid Coast Fall</v>
          </cell>
          <cell r="D1210" t="str">
            <v>M-MidORCst</v>
          </cell>
          <cell r="E1210">
            <v>78</v>
          </cell>
          <cell r="F1210">
            <v>116</v>
          </cell>
          <cell r="G1210">
            <v>114</v>
          </cell>
          <cell r="I1210">
            <v>1992</v>
          </cell>
          <cell r="J1210" t="str">
            <v>M</v>
          </cell>
          <cell r="L1210">
            <v>5</v>
          </cell>
          <cell r="M1210">
            <v>171.60490101873799</v>
          </cell>
        </row>
        <row r="1211">
          <cell r="A1211" t="str">
            <v>1993-1-3-</v>
          </cell>
          <cell r="B1211" t="str">
            <v>NookSam</v>
          </cell>
          <cell r="C1211" t="str">
            <v>UnMarked Nooksack/Samish Fall</v>
          </cell>
          <cell r="D1211" t="str">
            <v>U-NkSm FF</v>
          </cell>
          <cell r="E1211">
            <v>1</v>
          </cell>
          <cell r="F1211">
            <v>2</v>
          </cell>
          <cell r="G1211">
            <v>1</v>
          </cell>
          <cell r="H1211" t="str">
            <v>TRS; includes 7B-D</v>
          </cell>
          <cell r="I1211">
            <v>1993</v>
          </cell>
          <cell r="J1211" t="str">
            <v>UM</v>
          </cell>
          <cell r="L1211">
            <v>3</v>
          </cell>
          <cell r="M1211">
            <v>17067.327569428759</v>
          </cell>
        </row>
        <row r="1212">
          <cell r="A1212" t="str">
            <v>1993-1-4-</v>
          </cell>
          <cell r="B1212" t="str">
            <v>NookSam</v>
          </cell>
          <cell r="C1212" t="str">
            <v>UnMarked Nooksack/Samish Fall</v>
          </cell>
          <cell r="D1212" t="str">
            <v>U-NkSm FF</v>
          </cell>
          <cell r="E1212">
            <v>1</v>
          </cell>
          <cell r="F1212">
            <v>2</v>
          </cell>
          <cell r="G1212">
            <v>1</v>
          </cell>
          <cell r="H1212" t="str">
            <v>TRS; includes 7B-D</v>
          </cell>
          <cell r="I1212">
            <v>1993</v>
          </cell>
          <cell r="J1212" t="str">
            <v>UM</v>
          </cell>
          <cell r="L1212">
            <v>4</v>
          </cell>
          <cell r="M1212">
            <v>15787.041612143081</v>
          </cell>
        </row>
        <row r="1213">
          <cell r="A1213" t="str">
            <v>1993-1-5-</v>
          </cell>
          <cell r="B1213" t="str">
            <v>NookSam</v>
          </cell>
          <cell r="C1213" t="str">
            <v>UnMarked Nooksack/Samish Fall</v>
          </cell>
          <cell r="D1213" t="str">
            <v>U-NkSm FF</v>
          </cell>
          <cell r="E1213">
            <v>1</v>
          </cell>
          <cell r="F1213">
            <v>2</v>
          </cell>
          <cell r="G1213">
            <v>1</v>
          </cell>
          <cell r="H1213" t="str">
            <v>TRS; includes 7B-D</v>
          </cell>
          <cell r="I1213">
            <v>1993</v>
          </cell>
          <cell r="J1213" t="str">
            <v>UM</v>
          </cell>
          <cell r="L1213">
            <v>5</v>
          </cell>
          <cell r="M1213">
            <v>918</v>
          </cell>
        </row>
        <row r="1214">
          <cell r="A1214" t="str">
            <v>1993-2-3-</v>
          </cell>
          <cell r="B1214" t="str">
            <v>NookSam</v>
          </cell>
          <cell r="C1214" t="str">
            <v>Marked Nooksack/Samish Fall</v>
          </cell>
          <cell r="D1214" t="str">
            <v>M-NkSm FF</v>
          </cell>
          <cell r="E1214">
            <v>2</v>
          </cell>
          <cell r="F1214">
            <v>3</v>
          </cell>
          <cell r="G1214">
            <v>1</v>
          </cell>
          <cell r="H1214" t="str">
            <v>TRS; includes 7B-D</v>
          </cell>
          <cell r="I1214">
            <v>1993</v>
          </cell>
          <cell r="J1214" t="str">
            <v>M</v>
          </cell>
          <cell r="L1214">
            <v>3</v>
          </cell>
          <cell r="M1214">
            <v>588.16821657328012</v>
          </cell>
        </row>
        <row r="1215">
          <cell r="A1215" t="str">
            <v>1993-2-4-</v>
          </cell>
          <cell r="B1215" t="str">
            <v>NookSam</v>
          </cell>
          <cell r="C1215" t="str">
            <v>Marked Nooksack/Samish Fall</v>
          </cell>
          <cell r="D1215" t="str">
            <v>M-NkSm FF</v>
          </cell>
          <cell r="E1215">
            <v>2</v>
          </cell>
          <cell r="F1215">
            <v>3</v>
          </cell>
          <cell r="G1215">
            <v>1</v>
          </cell>
          <cell r="H1215" t="str">
            <v>TRS; includes 7B-D</v>
          </cell>
          <cell r="I1215">
            <v>1993</v>
          </cell>
          <cell r="J1215" t="str">
            <v>M</v>
          </cell>
          <cell r="L1215">
            <v>4</v>
          </cell>
          <cell r="M1215">
            <v>544.04745395609336</v>
          </cell>
        </row>
        <row r="1216">
          <cell r="A1216" t="str">
            <v>1993-2-5-</v>
          </cell>
          <cell r="B1216" t="str">
            <v>NookSam</v>
          </cell>
          <cell r="C1216" t="str">
            <v>Marked Nooksack/Samish Fall</v>
          </cell>
          <cell r="D1216" t="str">
            <v>M-NkSm FF</v>
          </cell>
          <cell r="E1216">
            <v>2</v>
          </cell>
          <cell r="F1216">
            <v>3</v>
          </cell>
          <cell r="G1216">
            <v>1</v>
          </cell>
          <cell r="H1216" t="str">
            <v>TRS; includes 7B-D</v>
          </cell>
          <cell r="I1216">
            <v>1993</v>
          </cell>
          <cell r="J1216" t="str">
            <v>M</v>
          </cell>
          <cell r="L1216">
            <v>5</v>
          </cell>
          <cell r="M1216">
            <v>32</v>
          </cell>
        </row>
        <row r="1217">
          <cell r="A1217" t="str">
            <v>1993-3-3-</v>
          </cell>
          <cell r="B1217" t="str">
            <v>NookSam</v>
          </cell>
          <cell r="C1217" t="str">
            <v>UnMarked NF Nooksack Spr</v>
          </cell>
          <cell r="D1217" t="str">
            <v>U-NFNK Sp</v>
          </cell>
          <cell r="E1217">
            <v>3</v>
          </cell>
          <cell r="F1217">
            <v>5</v>
          </cell>
          <cell r="G1217">
            <v>4</v>
          </cell>
          <cell r="H1217" t="str">
            <v>TRS; includes 7B-D</v>
          </cell>
          <cell r="I1217">
            <v>1993</v>
          </cell>
          <cell r="J1217" t="str">
            <v>UM</v>
          </cell>
          <cell r="L1217">
            <v>3</v>
          </cell>
          <cell r="M1217">
            <v>50.392283791618553</v>
          </cell>
        </row>
        <row r="1218">
          <cell r="A1218" t="str">
            <v>1993-3-4-</v>
          </cell>
          <cell r="B1218" t="str">
            <v>NookSam</v>
          </cell>
          <cell r="C1218" t="str">
            <v>UnMarked NF Nooksack Spr</v>
          </cell>
          <cell r="D1218" t="str">
            <v>U-NFNK Sp</v>
          </cell>
          <cell r="E1218">
            <v>3</v>
          </cell>
          <cell r="F1218">
            <v>5</v>
          </cell>
          <cell r="G1218">
            <v>4</v>
          </cell>
          <cell r="H1218" t="str">
            <v>TRS; includes 7B-D</v>
          </cell>
          <cell r="I1218">
            <v>1993</v>
          </cell>
          <cell r="J1218" t="str">
            <v>UM</v>
          </cell>
          <cell r="L1218">
            <v>4</v>
          </cell>
          <cell r="M1218">
            <v>163.6410138635633</v>
          </cell>
        </row>
        <row r="1219">
          <cell r="A1219" t="str">
            <v>1993-3-5-</v>
          </cell>
          <cell r="B1219" t="str">
            <v>NookSam</v>
          </cell>
          <cell r="C1219" t="str">
            <v>UnMarked NF Nooksack Spr</v>
          </cell>
          <cell r="D1219" t="str">
            <v>U-NFNK Sp</v>
          </cell>
          <cell r="E1219">
            <v>3</v>
          </cell>
          <cell r="F1219">
            <v>5</v>
          </cell>
          <cell r="G1219">
            <v>4</v>
          </cell>
          <cell r="H1219" t="str">
            <v>TRS; includes 7B-D</v>
          </cell>
          <cell r="I1219">
            <v>1993</v>
          </cell>
          <cell r="J1219" t="str">
            <v>UM</v>
          </cell>
          <cell r="L1219">
            <v>5</v>
          </cell>
          <cell r="M1219">
            <v>50.214312435600426</v>
          </cell>
        </row>
        <row r="1220">
          <cell r="A1220" t="str">
            <v>1993-4-3-</v>
          </cell>
          <cell r="B1220" t="str">
            <v>NookSam</v>
          </cell>
          <cell r="C1220" t="str">
            <v>Marked NF Nooksack Spr</v>
          </cell>
          <cell r="D1220" t="str">
            <v>M-NFNK Sp</v>
          </cell>
          <cell r="E1220">
            <v>4</v>
          </cell>
          <cell r="F1220">
            <v>6</v>
          </cell>
          <cell r="G1220">
            <v>4</v>
          </cell>
          <cell r="H1220" t="str">
            <v>TRS; includes 7B-D</v>
          </cell>
          <cell r="I1220">
            <v>1993</v>
          </cell>
          <cell r="J1220" t="str">
            <v>M</v>
          </cell>
          <cell r="L1220">
            <v>3</v>
          </cell>
          <cell r="M1220">
            <v>719.89417663501115</v>
          </cell>
        </row>
        <row r="1221">
          <cell r="A1221" t="str">
            <v>1993-4-4-</v>
          </cell>
          <cell r="B1221" t="str">
            <v>NookSam</v>
          </cell>
          <cell r="C1221" t="str">
            <v>Marked NF Nooksack Spr</v>
          </cell>
          <cell r="D1221" t="str">
            <v>M-NFNK Sp</v>
          </cell>
          <cell r="E1221">
            <v>4</v>
          </cell>
          <cell r="F1221">
            <v>6</v>
          </cell>
          <cell r="G1221">
            <v>4</v>
          </cell>
          <cell r="H1221" t="str">
            <v>TRS; includes 7B-D</v>
          </cell>
          <cell r="I1221">
            <v>1993</v>
          </cell>
          <cell r="J1221" t="str">
            <v>M</v>
          </cell>
          <cell r="L1221">
            <v>4</v>
          </cell>
          <cell r="M1221">
            <v>403.64801202103001</v>
          </cell>
        </row>
        <row r="1222">
          <cell r="A1222" t="str">
            <v>1993-4-5-</v>
          </cell>
          <cell r="B1222" t="str">
            <v>NookSam</v>
          </cell>
          <cell r="C1222" t="str">
            <v>Marked NF Nooksack Spr</v>
          </cell>
          <cell r="D1222" t="str">
            <v>M-NFNK Sp</v>
          </cell>
          <cell r="E1222">
            <v>4</v>
          </cell>
          <cell r="F1222">
            <v>6</v>
          </cell>
          <cell r="G1222">
            <v>4</v>
          </cell>
          <cell r="H1222" t="str">
            <v>TRS; includes 7B-D</v>
          </cell>
          <cell r="I1222">
            <v>1993</v>
          </cell>
          <cell r="J1222" t="str">
            <v>M</v>
          </cell>
          <cell r="L1222">
            <v>5</v>
          </cell>
          <cell r="M1222">
            <v>28.408358862317261</v>
          </cell>
        </row>
        <row r="1223">
          <cell r="A1223" t="str">
            <v>1993-5-3-</v>
          </cell>
          <cell r="B1223" t="str">
            <v>NookSam</v>
          </cell>
          <cell r="C1223" t="str">
            <v>UnMarked SF Nooksack Spr</v>
          </cell>
          <cell r="D1223" t="str">
            <v>U-SFNK Sp</v>
          </cell>
          <cell r="E1223">
            <v>5</v>
          </cell>
          <cell r="F1223">
            <v>7</v>
          </cell>
          <cell r="G1223">
            <v>4</v>
          </cell>
          <cell r="H1223" t="str">
            <v>TRS; includes 7B-D</v>
          </cell>
          <cell r="I1223">
            <v>1993</v>
          </cell>
          <cell r="J1223" t="str">
            <v>UM</v>
          </cell>
          <cell r="L1223">
            <v>3</v>
          </cell>
          <cell r="M1223">
            <v>6.2975751220502367</v>
          </cell>
        </row>
        <row r="1224">
          <cell r="A1224" t="str">
            <v>1993-5-4-</v>
          </cell>
          <cell r="B1224" t="str">
            <v>NookSam</v>
          </cell>
          <cell r="C1224" t="str">
            <v>UnMarked SF Nooksack Spr</v>
          </cell>
          <cell r="D1224" t="str">
            <v>U-SFNK Sp</v>
          </cell>
          <cell r="E1224">
            <v>5</v>
          </cell>
          <cell r="F1224">
            <v>7</v>
          </cell>
          <cell r="G1224">
            <v>4</v>
          </cell>
          <cell r="H1224" t="str">
            <v>TRS; includes 7B-D</v>
          </cell>
          <cell r="I1224">
            <v>1993</v>
          </cell>
          <cell r="J1224" t="str">
            <v>UM</v>
          </cell>
          <cell r="L1224">
            <v>4</v>
          </cell>
          <cell r="M1224">
            <v>398.64120691545048</v>
          </cell>
        </row>
        <row r="1225">
          <cell r="A1225" t="str">
            <v>1993-5-5-</v>
          </cell>
          <cell r="B1225" t="str">
            <v>NookSam</v>
          </cell>
          <cell r="C1225" t="str">
            <v>UnMarked SF Nooksack Spr</v>
          </cell>
          <cell r="D1225" t="str">
            <v>U-SFNK Sp</v>
          </cell>
          <cell r="E1225">
            <v>5</v>
          </cell>
          <cell r="F1225">
            <v>7</v>
          </cell>
          <cell r="G1225">
            <v>4</v>
          </cell>
          <cell r="H1225" t="str">
            <v>TRS; includes 7B-D</v>
          </cell>
          <cell r="I1225">
            <v>1993</v>
          </cell>
          <cell r="J1225" t="str">
            <v>UM</v>
          </cell>
          <cell r="L1225">
            <v>5</v>
          </cell>
          <cell r="M1225">
            <v>87.110670444140766</v>
          </cell>
        </row>
        <row r="1226">
          <cell r="A1226" t="str">
            <v>1993-6-3-</v>
          </cell>
          <cell r="B1226" t="str">
            <v>NookSam</v>
          </cell>
          <cell r="C1226" t="str">
            <v>Marked SF Nooksack Spr</v>
          </cell>
          <cell r="D1226" t="str">
            <v>M-SFNK Sp</v>
          </cell>
          <cell r="E1226">
            <v>6</v>
          </cell>
          <cell r="F1226">
            <v>8</v>
          </cell>
          <cell r="G1226">
            <v>4</v>
          </cell>
          <cell r="H1226" t="str">
            <v>TRS; includes 7B-D</v>
          </cell>
          <cell r="I1226">
            <v>1993</v>
          </cell>
          <cell r="J1226" t="str">
            <v>M</v>
          </cell>
          <cell r="L1226">
            <v>3</v>
          </cell>
          <cell r="M1226">
            <v>0</v>
          </cell>
        </row>
        <row r="1227">
          <cell r="A1227" t="str">
            <v>1993-6-4-</v>
          </cell>
          <cell r="B1227" t="str">
            <v>NookSam</v>
          </cell>
          <cell r="C1227" t="str">
            <v>Marked SF Nooksack Spr</v>
          </cell>
          <cell r="D1227" t="str">
            <v>M-SFNK Sp</v>
          </cell>
          <cell r="E1227">
            <v>6</v>
          </cell>
          <cell r="F1227">
            <v>8</v>
          </cell>
          <cell r="G1227">
            <v>4</v>
          </cell>
          <cell r="H1227" t="str">
            <v>TRS; includes 7B-D</v>
          </cell>
          <cell r="I1227">
            <v>1993</v>
          </cell>
          <cell r="J1227" t="str">
            <v>M</v>
          </cell>
          <cell r="L1227">
            <v>4</v>
          </cell>
          <cell r="M1227">
            <v>0</v>
          </cell>
        </row>
        <row r="1228">
          <cell r="A1228" t="str">
            <v>1993-6-5-</v>
          </cell>
          <cell r="B1228" t="str">
            <v>NookSam</v>
          </cell>
          <cell r="C1228" t="str">
            <v>Marked SF Nooksack Spr</v>
          </cell>
          <cell r="D1228" t="str">
            <v>M-SFNK Sp</v>
          </cell>
          <cell r="E1228">
            <v>6</v>
          </cell>
          <cell r="F1228">
            <v>8</v>
          </cell>
          <cell r="G1228">
            <v>4</v>
          </cell>
          <cell r="H1228" t="str">
            <v>TRS; includes 7B-D</v>
          </cell>
          <cell r="I1228">
            <v>1993</v>
          </cell>
          <cell r="J1228" t="str">
            <v>M</v>
          </cell>
          <cell r="L1228">
            <v>5</v>
          </cell>
          <cell r="M1228">
            <v>0</v>
          </cell>
        </row>
        <row r="1229">
          <cell r="A1229" t="str">
            <v>1993-7-3-SkagitSF_F_h_um</v>
          </cell>
          <cell r="B1229" t="str">
            <v>Skagit</v>
          </cell>
          <cell r="C1229" t="str">
            <v>UnMarked Skagit Summer/Fall Fing</v>
          </cell>
          <cell r="D1229" t="str">
            <v>U-Skag FF</v>
          </cell>
          <cell r="E1229">
            <v>7</v>
          </cell>
          <cell r="F1229">
            <v>10</v>
          </cell>
          <cell r="G1229">
            <v>9</v>
          </cell>
          <cell r="H1229" t="str">
            <v>TRS; includes Area 8 Net</v>
          </cell>
          <cell r="I1229">
            <v>1993</v>
          </cell>
          <cell r="J1229" t="str">
            <v>UM</v>
          </cell>
          <cell r="K1229" t="str">
            <v>H</v>
          </cell>
          <cell r="L1229">
            <v>3</v>
          </cell>
          <cell r="M1229">
            <v>0</v>
          </cell>
        </row>
        <row r="1230">
          <cell r="A1230" t="str">
            <v>1993-7-3-SkagitSF_F_n_um</v>
          </cell>
          <cell r="B1230" t="str">
            <v>Skagit</v>
          </cell>
          <cell r="C1230" t="str">
            <v>UnMarked Skagit Summer/Fall Fing</v>
          </cell>
          <cell r="D1230" t="str">
            <v>U-Skag FF</v>
          </cell>
          <cell r="E1230">
            <v>7</v>
          </cell>
          <cell r="F1230">
            <v>10</v>
          </cell>
          <cell r="G1230">
            <v>9</v>
          </cell>
          <cell r="H1230" t="str">
            <v>TRS; includes Area 8 Net</v>
          </cell>
          <cell r="I1230">
            <v>1993</v>
          </cell>
          <cell r="J1230" t="str">
            <v>UM</v>
          </cell>
          <cell r="K1230" t="str">
            <v>N</v>
          </cell>
          <cell r="L1230">
            <v>3</v>
          </cell>
          <cell r="M1230">
            <v>1116.592508854782</v>
          </cell>
        </row>
        <row r="1231">
          <cell r="A1231" t="str">
            <v>1993-7-4-SkagitSF_F_h_um</v>
          </cell>
          <cell r="B1231" t="str">
            <v>Skagit</v>
          </cell>
          <cell r="C1231" t="str">
            <v>UnMarked Skagit Summer/Fall Fing</v>
          </cell>
          <cell r="D1231" t="str">
            <v>U-Skag FF</v>
          </cell>
          <cell r="E1231">
            <v>7</v>
          </cell>
          <cell r="F1231">
            <v>10</v>
          </cell>
          <cell r="G1231">
            <v>9</v>
          </cell>
          <cell r="H1231" t="str">
            <v>TRS; includes Area 8 Net</v>
          </cell>
          <cell r="I1231">
            <v>1993</v>
          </cell>
          <cell r="J1231" t="str">
            <v>UM</v>
          </cell>
          <cell r="K1231" t="str">
            <v>H</v>
          </cell>
          <cell r="L1231">
            <v>4</v>
          </cell>
          <cell r="M1231">
            <v>0</v>
          </cell>
        </row>
        <row r="1232">
          <cell r="A1232" t="str">
            <v>1993-7-4-SkagitSF_F_n_um</v>
          </cell>
          <cell r="B1232" t="str">
            <v>Skagit</v>
          </cell>
          <cell r="C1232" t="str">
            <v>UnMarked Skagit Summer/Fall Fing</v>
          </cell>
          <cell r="D1232" t="str">
            <v>U-Skag FF</v>
          </cell>
          <cell r="E1232">
            <v>7</v>
          </cell>
          <cell r="F1232">
            <v>10</v>
          </cell>
          <cell r="G1232">
            <v>9</v>
          </cell>
          <cell r="H1232" t="str">
            <v>TRS; includes Area 8 Net</v>
          </cell>
          <cell r="I1232">
            <v>1993</v>
          </cell>
          <cell r="J1232" t="str">
            <v>UM</v>
          </cell>
          <cell r="K1232" t="str">
            <v>N</v>
          </cell>
          <cell r="L1232">
            <v>4</v>
          </cell>
          <cell r="M1232">
            <v>4436.1660642604147</v>
          </cell>
        </row>
        <row r="1233">
          <cell r="A1233" t="str">
            <v>1993-7-5-SkagitSF_F_h_um</v>
          </cell>
          <cell r="B1233" t="str">
            <v>Skagit</v>
          </cell>
          <cell r="C1233" t="str">
            <v>UnMarked Skagit Summer/Fall Fing</v>
          </cell>
          <cell r="D1233" t="str">
            <v>U-Skag FF</v>
          </cell>
          <cell r="E1233">
            <v>7</v>
          </cell>
          <cell r="F1233">
            <v>10</v>
          </cell>
          <cell r="G1233">
            <v>9</v>
          </cell>
          <cell r="H1233" t="str">
            <v>TRS; includes Area 8 Net</v>
          </cell>
          <cell r="I1233">
            <v>1993</v>
          </cell>
          <cell r="J1233" t="str">
            <v>UM</v>
          </cell>
          <cell r="K1233" t="str">
            <v>H</v>
          </cell>
          <cell r="L1233">
            <v>5</v>
          </cell>
          <cell r="M1233">
            <v>0</v>
          </cell>
        </row>
        <row r="1234">
          <cell r="A1234" t="str">
            <v>1993-7-5-SkagitSF_F_n_um</v>
          </cell>
          <cell r="B1234" t="str">
            <v>Skagit</v>
          </cell>
          <cell r="C1234" t="str">
            <v>UnMarked Skagit Summer/Fall Fing</v>
          </cell>
          <cell r="D1234" t="str">
            <v>U-Skag FF</v>
          </cell>
          <cell r="E1234">
            <v>7</v>
          </cell>
          <cell r="F1234">
            <v>10</v>
          </cell>
          <cell r="G1234">
            <v>9</v>
          </cell>
          <cell r="H1234" t="str">
            <v>TRS; includes Area 8 Net</v>
          </cell>
          <cell r="I1234">
            <v>1993</v>
          </cell>
          <cell r="J1234" t="str">
            <v>UM</v>
          </cell>
          <cell r="K1234" t="str">
            <v>N</v>
          </cell>
          <cell r="L1234">
            <v>5</v>
          </cell>
          <cell r="M1234">
            <v>682.83591246415926</v>
          </cell>
        </row>
        <row r="1235">
          <cell r="A1235" t="str">
            <v>1993-8-3-SkagitSF_F_h_m</v>
          </cell>
          <cell r="B1235" t="str">
            <v>Skagit</v>
          </cell>
          <cell r="C1235" t="str">
            <v>Marked Skagit Summer/Fall Fing</v>
          </cell>
          <cell r="D1235" t="str">
            <v>M-Skag FF</v>
          </cell>
          <cell r="E1235">
            <v>8</v>
          </cell>
          <cell r="F1235">
            <v>11</v>
          </cell>
          <cell r="G1235">
            <v>9</v>
          </cell>
          <cell r="H1235" t="str">
            <v>TRS; includes Area 8 Net</v>
          </cell>
          <cell r="I1235">
            <v>1993</v>
          </cell>
          <cell r="J1235" t="str">
            <v>M</v>
          </cell>
          <cell r="K1235" t="str">
            <v>H</v>
          </cell>
          <cell r="L1235">
            <v>3</v>
          </cell>
          <cell r="M1235">
            <v>0</v>
          </cell>
        </row>
        <row r="1236">
          <cell r="A1236" t="str">
            <v>1993-8-3-SkagitSF_F_n_m</v>
          </cell>
          <cell r="B1236" t="str">
            <v>Skagit</v>
          </cell>
          <cell r="C1236" t="str">
            <v>Marked Skagit Summer/Fall Fing</v>
          </cell>
          <cell r="D1236" t="str">
            <v>M-Skag FF</v>
          </cell>
          <cell r="E1236">
            <v>8</v>
          </cell>
          <cell r="F1236">
            <v>11</v>
          </cell>
          <cell r="G1236">
            <v>9</v>
          </cell>
          <cell r="H1236" t="str">
            <v>TRS; includes Area 8 Net</v>
          </cell>
          <cell r="I1236">
            <v>1993</v>
          </cell>
          <cell r="J1236" t="str">
            <v>M</v>
          </cell>
          <cell r="K1236" t="str">
            <v>N</v>
          </cell>
          <cell r="L1236">
            <v>3</v>
          </cell>
        </row>
        <row r="1237">
          <cell r="A1237" t="str">
            <v>1993-8-4-SkagitSF_F_h_m</v>
          </cell>
          <cell r="B1237" t="str">
            <v>Skagit</v>
          </cell>
          <cell r="C1237" t="str">
            <v>Marked Skagit Summer/Fall Fing</v>
          </cell>
          <cell r="D1237" t="str">
            <v>M-Skag FF</v>
          </cell>
          <cell r="E1237">
            <v>8</v>
          </cell>
          <cell r="F1237">
            <v>11</v>
          </cell>
          <cell r="G1237">
            <v>9</v>
          </cell>
          <cell r="H1237" t="str">
            <v>TRS; includes Area 8 Net</v>
          </cell>
          <cell r="I1237">
            <v>1993</v>
          </cell>
          <cell r="J1237" t="str">
            <v>M</v>
          </cell>
          <cell r="K1237" t="str">
            <v>H</v>
          </cell>
          <cell r="L1237">
            <v>4</v>
          </cell>
          <cell r="M1237">
            <v>0</v>
          </cell>
        </row>
        <row r="1238">
          <cell r="A1238" t="str">
            <v>1993-8-4-SkagitSF_F_n_m</v>
          </cell>
          <cell r="B1238" t="str">
            <v>Skagit</v>
          </cell>
          <cell r="C1238" t="str">
            <v>Marked Skagit Summer/Fall Fing</v>
          </cell>
          <cell r="D1238" t="str">
            <v>M-Skag FF</v>
          </cell>
          <cell r="E1238">
            <v>8</v>
          </cell>
          <cell r="F1238">
            <v>11</v>
          </cell>
          <cell r="G1238">
            <v>9</v>
          </cell>
          <cell r="H1238" t="str">
            <v>TRS; includes Area 8 Net</v>
          </cell>
          <cell r="I1238">
            <v>1993</v>
          </cell>
          <cell r="J1238" t="str">
            <v>M</v>
          </cell>
          <cell r="K1238" t="str">
            <v>N</v>
          </cell>
          <cell r="L1238">
            <v>4</v>
          </cell>
        </row>
        <row r="1239">
          <cell r="A1239" t="str">
            <v>1993-8-5-SkagitSF_F_h_m</v>
          </cell>
          <cell r="B1239" t="str">
            <v>Skagit</v>
          </cell>
          <cell r="C1239" t="str">
            <v>Marked Skagit Summer/Fall Fing</v>
          </cell>
          <cell r="D1239" t="str">
            <v>M-Skag FF</v>
          </cell>
          <cell r="E1239">
            <v>8</v>
          </cell>
          <cell r="F1239">
            <v>11</v>
          </cell>
          <cell r="G1239">
            <v>9</v>
          </cell>
          <cell r="H1239" t="str">
            <v>TRS; includes Area 8 Net</v>
          </cell>
          <cell r="I1239">
            <v>1993</v>
          </cell>
          <cell r="J1239" t="str">
            <v>M</v>
          </cell>
          <cell r="K1239" t="str">
            <v>H</v>
          </cell>
          <cell r="L1239">
            <v>5</v>
          </cell>
          <cell r="M1239">
            <v>0</v>
          </cell>
        </row>
        <row r="1240">
          <cell r="A1240" t="str">
            <v>1993-8-5-SkagitSF_F_n_m</v>
          </cell>
          <cell r="B1240" t="str">
            <v>Skagit</v>
          </cell>
          <cell r="C1240" t="str">
            <v>Marked Skagit Summer/Fall Fing</v>
          </cell>
          <cell r="D1240" t="str">
            <v>M-Skag FF</v>
          </cell>
          <cell r="E1240">
            <v>8</v>
          </cell>
          <cell r="F1240">
            <v>11</v>
          </cell>
          <cell r="G1240">
            <v>9</v>
          </cell>
          <cell r="H1240" t="str">
            <v>TRS; includes Area 8 Net</v>
          </cell>
          <cell r="I1240">
            <v>1993</v>
          </cell>
          <cell r="J1240" t="str">
            <v>M</v>
          </cell>
          <cell r="K1240" t="str">
            <v>N</v>
          </cell>
          <cell r="L1240">
            <v>5</v>
          </cell>
        </row>
        <row r="1241">
          <cell r="A1241" t="str">
            <v>1993-9-3-SkagitSF_Y_h_um</v>
          </cell>
          <cell r="B1241" t="str">
            <v>Skagit</v>
          </cell>
          <cell r="C1241" t="str">
            <v>UnMarked Skagit Summer/Fall Year</v>
          </cell>
          <cell r="D1241" t="str">
            <v>U-SkagFYr</v>
          </cell>
          <cell r="E1241">
            <v>9</v>
          </cell>
          <cell r="F1241">
            <v>13</v>
          </cell>
          <cell r="G1241">
            <v>12</v>
          </cell>
          <cell r="H1241" t="str">
            <v>TRS; includes Area 8 Net</v>
          </cell>
          <cell r="I1241">
            <v>1993</v>
          </cell>
          <cell r="J1241" t="str">
            <v>UM</v>
          </cell>
          <cell r="K1241" t="str">
            <v>H</v>
          </cell>
          <cell r="L1241">
            <v>3</v>
          </cell>
        </row>
        <row r="1242">
          <cell r="A1242" t="str">
            <v>1993-9-3-SkagitSF_Y_n_um</v>
          </cell>
          <cell r="B1242" t="str">
            <v>Skagit</v>
          </cell>
          <cell r="C1242" t="str">
            <v>UnMarked Skagit Summer/Fall Year</v>
          </cell>
          <cell r="D1242" t="str">
            <v>U-SkagFYr</v>
          </cell>
          <cell r="E1242">
            <v>9</v>
          </cell>
          <cell r="F1242">
            <v>13</v>
          </cell>
          <cell r="G1242">
            <v>12</v>
          </cell>
          <cell r="H1242" t="str">
            <v>TRS; includes Area 8 Net</v>
          </cell>
          <cell r="I1242">
            <v>1993</v>
          </cell>
          <cell r="J1242" t="str">
            <v>UM</v>
          </cell>
          <cell r="K1242" t="str">
            <v>N</v>
          </cell>
          <cell r="L1242">
            <v>3</v>
          </cell>
          <cell r="M1242">
            <v>239.52438016528919</v>
          </cell>
        </row>
        <row r="1243">
          <cell r="A1243" t="str">
            <v>1993-9-4-SkagitSF_Y_h_um</v>
          </cell>
          <cell r="B1243" t="str">
            <v>Skagit</v>
          </cell>
          <cell r="C1243" t="str">
            <v>UnMarked Skagit Summer/Fall Year</v>
          </cell>
          <cell r="D1243" t="str">
            <v>U-SkagFYr</v>
          </cell>
          <cell r="E1243">
            <v>9</v>
          </cell>
          <cell r="F1243">
            <v>13</v>
          </cell>
          <cell r="G1243">
            <v>12</v>
          </cell>
          <cell r="H1243" t="str">
            <v>TRS; includes Area 8 Net</v>
          </cell>
          <cell r="I1243">
            <v>1993</v>
          </cell>
          <cell r="J1243" t="str">
            <v>UM</v>
          </cell>
          <cell r="K1243" t="str">
            <v>H</v>
          </cell>
          <cell r="L1243">
            <v>4</v>
          </cell>
        </row>
        <row r="1244">
          <cell r="A1244" t="str">
            <v>1993-9-4-SkagitSF_Y_n_um</v>
          </cell>
          <cell r="B1244" t="str">
            <v>Skagit</v>
          </cell>
          <cell r="C1244" t="str">
            <v>UnMarked Skagit Summer/Fall Year</v>
          </cell>
          <cell r="D1244" t="str">
            <v>U-SkagFYr</v>
          </cell>
          <cell r="E1244">
            <v>9</v>
          </cell>
          <cell r="F1244">
            <v>13</v>
          </cell>
          <cell r="G1244">
            <v>12</v>
          </cell>
          <cell r="H1244" t="str">
            <v>TRS; includes Area 8 Net</v>
          </cell>
          <cell r="I1244">
            <v>1993</v>
          </cell>
          <cell r="J1244" t="str">
            <v>UM</v>
          </cell>
          <cell r="K1244" t="str">
            <v>N</v>
          </cell>
          <cell r="L1244">
            <v>4</v>
          </cell>
          <cell r="M1244">
            <v>574.65329060549834</v>
          </cell>
        </row>
        <row r="1245">
          <cell r="A1245" t="str">
            <v>1993-9-5-SkagitSF_Y_h_um</v>
          </cell>
          <cell r="B1245" t="str">
            <v>Skagit</v>
          </cell>
          <cell r="C1245" t="str">
            <v>UnMarked Skagit Summer/Fall Year</v>
          </cell>
          <cell r="D1245" t="str">
            <v>U-SkagFYr</v>
          </cell>
          <cell r="E1245">
            <v>9</v>
          </cell>
          <cell r="F1245">
            <v>13</v>
          </cell>
          <cell r="G1245">
            <v>12</v>
          </cell>
          <cell r="H1245" t="str">
            <v>TRS; includes Area 8 Net</v>
          </cell>
          <cell r="I1245">
            <v>1993</v>
          </cell>
          <cell r="J1245" t="str">
            <v>UM</v>
          </cell>
          <cell r="K1245" t="str">
            <v>H</v>
          </cell>
          <cell r="L1245">
            <v>5</v>
          </cell>
        </row>
        <row r="1246">
          <cell r="A1246" t="str">
            <v>1993-9-5-SkagitSF_Y_n_um</v>
          </cell>
          <cell r="B1246" t="str">
            <v>Skagit</v>
          </cell>
          <cell r="C1246" t="str">
            <v>UnMarked Skagit Summer/Fall Year</v>
          </cell>
          <cell r="D1246" t="str">
            <v>U-SkagFYr</v>
          </cell>
          <cell r="E1246">
            <v>9</v>
          </cell>
          <cell r="F1246">
            <v>13</v>
          </cell>
          <cell r="G1246">
            <v>12</v>
          </cell>
          <cell r="H1246" t="str">
            <v>TRS; includes Area 8 Net</v>
          </cell>
          <cell r="I1246">
            <v>1993</v>
          </cell>
          <cell r="J1246" t="str">
            <v>UM</v>
          </cell>
          <cell r="K1246" t="str">
            <v>N</v>
          </cell>
          <cell r="L1246">
            <v>5</v>
          </cell>
          <cell r="M1246">
            <v>350.73015769944328</v>
          </cell>
        </row>
        <row r="1247">
          <cell r="A1247" t="str">
            <v>1993-10-3-SkagitSF_Y_h_m</v>
          </cell>
          <cell r="B1247" t="str">
            <v>Skagit</v>
          </cell>
          <cell r="C1247" t="str">
            <v>Marked Skagit Summer/Fall Year</v>
          </cell>
          <cell r="D1247" t="str">
            <v>M-SkagFYr</v>
          </cell>
          <cell r="E1247">
            <v>10</v>
          </cell>
          <cell r="F1247">
            <v>14</v>
          </cell>
          <cell r="G1247">
            <v>12</v>
          </cell>
          <cell r="H1247" t="str">
            <v>TRS; includes Area 8 Net</v>
          </cell>
          <cell r="I1247">
            <v>1993</v>
          </cell>
          <cell r="J1247" t="str">
            <v>M</v>
          </cell>
          <cell r="K1247" t="str">
            <v>H</v>
          </cell>
          <cell r="L1247">
            <v>3</v>
          </cell>
        </row>
        <row r="1248">
          <cell r="A1248" t="str">
            <v>1993-10-3-SkagitSF_Y_n_m</v>
          </cell>
          <cell r="B1248" t="str">
            <v>Skagit</v>
          </cell>
          <cell r="C1248" t="str">
            <v>Marked Skagit Summer/Fall Year</v>
          </cell>
          <cell r="D1248" t="str">
            <v>M-SkagFYr</v>
          </cell>
          <cell r="E1248">
            <v>10</v>
          </cell>
          <cell r="F1248">
            <v>14</v>
          </cell>
          <cell r="G1248">
            <v>12</v>
          </cell>
          <cell r="H1248" t="str">
            <v>TRS; includes Area 8 Net</v>
          </cell>
          <cell r="I1248">
            <v>1993</v>
          </cell>
          <cell r="J1248" t="str">
            <v>M</v>
          </cell>
          <cell r="K1248" t="str">
            <v>N</v>
          </cell>
          <cell r="L1248">
            <v>3</v>
          </cell>
        </row>
        <row r="1249">
          <cell r="A1249" t="str">
            <v>1993-10-4-SkagitSF_Y_h_m</v>
          </cell>
          <cell r="B1249" t="str">
            <v>Skagit</v>
          </cell>
          <cell r="C1249" t="str">
            <v>Marked Skagit Summer/Fall Year</v>
          </cell>
          <cell r="D1249" t="str">
            <v>M-SkagFYr</v>
          </cell>
          <cell r="E1249">
            <v>10</v>
          </cell>
          <cell r="F1249">
            <v>14</v>
          </cell>
          <cell r="G1249">
            <v>12</v>
          </cell>
          <cell r="H1249" t="str">
            <v>TRS; includes Area 8 Net</v>
          </cell>
          <cell r="I1249">
            <v>1993</v>
          </cell>
          <cell r="J1249" t="str">
            <v>M</v>
          </cell>
          <cell r="K1249" t="str">
            <v>H</v>
          </cell>
          <cell r="L1249">
            <v>4</v>
          </cell>
        </row>
        <row r="1250">
          <cell r="A1250" t="str">
            <v>1993-10-4-SkagitSF_Y_n_m</v>
          </cell>
          <cell r="B1250" t="str">
            <v>Skagit</v>
          </cell>
          <cell r="C1250" t="str">
            <v>Marked Skagit Summer/Fall Year</v>
          </cell>
          <cell r="D1250" t="str">
            <v>M-SkagFYr</v>
          </cell>
          <cell r="E1250">
            <v>10</v>
          </cell>
          <cell r="F1250">
            <v>14</v>
          </cell>
          <cell r="G1250">
            <v>12</v>
          </cell>
          <cell r="H1250" t="str">
            <v>TRS; includes Area 8 Net</v>
          </cell>
          <cell r="I1250">
            <v>1993</v>
          </cell>
          <cell r="J1250" t="str">
            <v>M</v>
          </cell>
          <cell r="K1250" t="str">
            <v>N</v>
          </cell>
          <cell r="L1250">
            <v>4</v>
          </cell>
        </row>
        <row r="1251">
          <cell r="A1251" t="str">
            <v>1993-10-5-SkagitSF_Y_h_m</v>
          </cell>
          <cell r="B1251" t="str">
            <v>Skagit</v>
          </cell>
          <cell r="C1251" t="str">
            <v>Marked Skagit Summer/Fall Year</v>
          </cell>
          <cell r="D1251" t="str">
            <v>M-SkagFYr</v>
          </cell>
          <cell r="E1251">
            <v>10</v>
          </cell>
          <cell r="F1251">
            <v>14</v>
          </cell>
          <cell r="G1251">
            <v>12</v>
          </cell>
          <cell r="H1251" t="str">
            <v>TRS; includes Area 8 Net</v>
          </cell>
          <cell r="I1251">
            <v>1993</v>
          </cell>
          <cell r="J1251" t="str">
            <v>M</v>
          </cell>
          <cell r="K1251" t="str">
            <v>H</v>
          </cell>
          <cell r="L1251">
            <v>5</v>
          </cell>
        </row>
        <row r="1252">
          <cell r="A1252" t="str">
            <v>1993-10-5-SkagitSF_Y_n_m</v>
          </cell>
          <cell r="B1252" t="str">
            <v>Skagit</v>
          </cell>
          <cell r="C1252" t="str">
            <v>Marked Skagit Summer/Fall Year</v>
          </cell>
          <cell r="D1252" t="str">
            <v>M-SkagFYr</v>
          </cell>
          <cell r="E1252">
            <v>10</v>
          </cell>
          <cell r="F1252">
            <v>14</v>
          </cell>
          <cell r="G1252">
            <v>12</v>
          </cell>
          <cell r="H1252" t="str">
            <v>TRS; includes Area 8 Net</v>
          </cell>
          <cell r="I1252">
            <v>1993</v>
          </cell>
          <cell r="J1252" t="str">
            <v>M</v>
          </cell>
          <cell r="K1252" t="str">
            <v>N</v>
          </cell>
          <cell r="L1252">
            <v>5</v>
          </cell>
        </row>
        <row r="1253">
          <cell r="A1253" t="str">
            <v>1993-11-3-SkagitSpring_h_um</v>
          </cell>
          <cell r="B1253" t="str">
            <v>Skagit</v>
          </cell>
          <cell r="C1253" t="str">
            <v>UnMarked Skagit Spring Year</v>
          </cell>
          <cell r="D1253" t="str">
            <v>U-SkagSpY</v>
          </cell>
          <cell r="E1253">
            <v>11</v>
          </cell>
          <cell r="F1253">
            <v>16</v>
          </cell>
          <cell r="G1253">
            <v>15</v>
          </cell>
          <cell r="H1253" t="str">
            <v>TRS; includes Area 8 Net</v>
          </cell>
          <cell r="I1253">
            <v>1993</v>
          </cell>
          <cell r="J1253" t="str">
            <v>UM</v>
          </cell>
          <cell r="K1253" t="str">
            <v>H</v>
          </cell>
          <cell r="L1253">
            <v>3</v>
          </cell>
          <cell r="M1253">
            <v>0</v>
          </cell>
        </row>
        <row r="1254">
          <cell r="A1254" t="str">
            <v>1993-11-3-SkagitSpring_n_um</v>
          </cell>
          <cell r="B1254" t="str">
            <v>Skagit</v>
          </cell>
          <cell r="C1254" t="str">
            <v>UnMarked Skagit Spring Year</v>
          </cell>
          <cell r="D1254" t="str">
            <v>U-SkagSpY</v>
          </cell>
          <cell r="E1254">
            <v>11</v>
          </cell>
          <cell r="F1254">
            <v>16</v>
          </cell>
          <cell r="G1254">
            <v>15</v>
          </cell>
          <cell r="H1254" t="str">
            <v>TRS; includes Area 8 Net</v>
          </cell>
          <cell r="I1254">
            <v>1993</v>
          </cell>
          <cell r="J1254" t="str">
            <v>UM</v>
          </cell>
          <cell r="K1254" t="str">
            <v>N</v>
          </cell>
          <cell r="L1254">
            <v>3</v>
          </cell>
          <cell r="M1254">
            <v>40.102564102564102</v>
          </cell>
        </row>
        <row r="1255">
          <cell r="A1255" t="str">
            <v>1993-11-4-SkagitSpring_h_um</v>
          </cell>
          <cell r="B1255" t="str">
            <v>Skagit</v>
          </cell>
          <cell r="C1255" t="str">
            <v>UnMarked Skagit Spring Year</v>
          </cell>
          <cell r="D1255" t="str">
            <v>U-SkagSpY</v>
          </cell>
          <cell r="E1255">
            <v>11</v>
          </cell>
          <cell r="F1255">
            <v>16</v>
          </cell>
          <cell r="G1255">
            <v>15</v>
          </cell>
          <cell r="H1255" t="str">
            <v>TRS; includes Area 8 Net</v>
          </cell>
          <cell r="I1255">
            <v>1993</v>
          </cell>
          <cell r="J1255" t="str">
            <v>UM</v>
          </cell>
          <cell r="K1255" t="str">
            <v>H</v>
          </cell>
          <cell r="L1255">
            <v>4</v>
          </cell>
          <cell r="M1255">
            <v>0</v>
          </cell>
        </row>
        <row r="1256">
          <cell r="A1256" t="str">
            <v>1993-11-4-SkagitSpring_n_um</v>
          </cell>
          <cell r="B1256" t="str">
            <v>Skagit</v>
          </cell>
          <cell r="C1256" t="str">
            <v>UnMarked Skagit Spring Year</v>
          </cell>
          <cell r="D1256" t="str">
            <v>U-SkagSpY</v>
          </cell>
          <cell r="E1256">
            <v>11</v>
          </cell>
          <cell r="F1256">
            <v>16</v>
          </cell>
          <cell r="G1256">
            <v>15</v>
          </cell>
          <cell r="H1256" t="str">
            <v>TRS; includes Area 8 Net</v>
          </cell>
          <cell r="I1256">
            <v>1993</v>
          </cell>
          <cell r="J1256" t="str">
            <v>UM</v>
          </cell>
          <cell r="K1256" t="str">
            <v>N</v>
          </cell>
          <cell r="L1256">
            <v>4</v>
          </cell>
          <cell r="M1256">
            <v>472.15293040293039</v>
          </cell>
        </row>
        <row r="1257">
          <cell r="A1257" t="str">
            <v>1993-11-5-SkagitSpring_h_um</v>
          </cell>
          <cell r="B1257" t="str">
            <v>Skagit</v>
          </cell>
          <cell r="C1257" t="str">
            <v>UnMarked Skagit Spring Year</v>
          </cell>
          <cell r="D1257" t="str">
            <v>U-SkagSpY</v>
          </cell>
          <cell r="E1257">
            <v>11</v>
          </cell>
          <cell r="F1257">
            <v>16</v>
          </cell>
          <cell r="G1257">
            <v>15</v>
          </cell>
          <cell r="H1257" t="str">
            <v>TRS; includes Area 8 Net</v>
          </cell>
          <cell r="I1257">
            <v>1993</v>
          </cell>
          <cell r="J1257" t="str">
            <v>UM</v>
          </cell>
          <cell r="K1257" t="str">
            <v>H</v>
          </cell>
          <cell r="L1257">
            <v>5</v>
          </cell>
          <cell r="M1257">
            <v>0</v>
          </cell>
        </row>
        <row r="1258">
          <cell r="A1258" t="str">
            <v>1993-11-5-SkagitSpring_n_um</v>
          </cell>
          <cell r="B1258" t="str">
            <v>Skagit</v>
          </cell>
          <cell r="C1258" t="str">
            <v>UnMarked Skagit Spring Year</v>
          </cell>
          <cell r="D1258" t="str">
            <v>U-SkagSpY</v>
          </cell>
          <cell r="E1258">
            <v>11</v>
          </cell>
          <cell r="F1258">
            <v>16</v>
          </cell>
          <cell r="G1258">
            <v>15</v>
          </cell>
          <cell r="H1258" t="str">
            <v>TRS; includes Area 8 Net</v>
          </cell>
          <cell r="I1258">
            <v>1993</v>
          </cell>
          <cell r="J1258" t="str">
            <v>UM</v>
          </cell>
          <cell r="K1258" t="str">
            <v>N</v>
          </cell>
          <cell r="L1258">
            <v>5</v>
          </cell>
          <cell r="M1258">
            <v>360.69322344322342</v>
          </cell>
        </row>
        <row r="1259">
          <cell r="A1259" t="str">
            <v>1993-12-3-SkagitSpring_h_m</v>
          </cell>
          <cell r="B1259" t="str">
            <v>Skagit</v>
          </cell>
          <cell r="C1259" t="str">
            <v>Marked Skagit Spring Year</v>
          </cell>
          <cell r="D1259" t="str">
            <v>M-SkagSpY</v>
          </cell>
          <cell r="E1259">
            <v>12</v>
          </cell>
          <cell r="F1259">
            <v>17</v>
          </cell>
          <cell r="G1259">
            <v>15</v>
          </cell>
          <cell r="H1259" t="str">
            <v>TRS; includes Area 8 Net</v>
          </cell>
          <cell r="I1259">
            <v>1993</v>
          </cell>
          <cell r="J1259" t="str">
            <v>M</v>
          </cell>
          <cell r="K1259" t="str">
            <v>H</v>
          </cell>
          <cell r="L1259">
            <v>3</v>
          </cell>
          <cell r="M1259">
            <v>2157.867060179557</v>
          </cell>
        </row>
        <row r="1260">
          <cell r="A1260" t="str">
            <v>1993-12-3-SkagitSpring_n_m</v>
          </cell>
          <cell r="B1260" t="str">
            <v>Skagit</v>
          </cell>
          <cell r="C1260" t="str">
            <v>Marked Skagit Spring Year</v>
          </cell>
          <cell r="D1260" t="str">
            <v>M-SkagSpY</v>
          </cell>
          <cell r="E1260">
            <v>12</v>
          </cell>
          <cell r="F1260">
            <v>17</v>
          </cell>
          <cell r="G1260">
            <v>15</v>
          </cell>
          <cell r="H1260" t="str">
            <v>TRS; includes Area 8 Net</v>
          </cell>
          <cell r="I1260">
            <v>1993</v>
          </cell>
          <cell r="J1260" t="str">
            <v>M</v>
          </cell>
          <cell r="K1260" t="str">
            <v>N</v>
          </cell>
          <cell r="L1260">
            <v>3</v>
          </cell>
        </row>
        <row r="1261">
          <cell r="A1261" t="str">
            <v>1993-12-4-SkagitSpring_h_m</v>
          </cell>
          <cell r="B1261" t="str">
            <v>Skagit</v>
          </cell>
          <cell r="C1261" t="str">
            <v>Marked Skagit Spring Year</v>
          </cell>
          <cell r="D1261" t="str">
            <v>M-SkagSpY</v>
          </cell>
          <cell r="E1261">
            <v>12</v>
          </cell>
          <cell r="F1261">
            <v>17</v>
          </cell>
          <cell r="G1261">
            <v>15</v>
          </cell>
          <cell r="H1261" t="str">
            <v>TRS; includes Area 8 Net</v>
          </cell>
          <cell r="I1261">
            <v>1993</v>
          </cell>
          <cell r="J1261" t="str">
            <v>M</v>
          </cell>
          <cell r="K1261" t="str">
            <v>H</v>
          </cell>
          <cell r="L1261">
            <v>4</v>
          </cell>
          <cell r="M1261">
            <v>0</v>
          </cell>
        </row>
        <row r="1262">
          <cell r="A1262" t="str">
            <v>1993-12-4-SkagitSpring_n_m</v>
          </cell>
          <cell r="B1262" t="str">
            <v>Skagit</v>
          </cell>
          <cell r="C1262" t="str">
            <v>Marked Skagit Spring Year</v>
          </cell>
          <cell r="D1262" t="str">
            <v>M-SkagSpY</v>
          </cell>
          <cell r="E1262">
            <v>12</v>
          </cell>
          <cell r="F1262">
            <v>17</v>
          </cell>
          <cell r="G1262">
            <v>15</v>
          </cell>
          <cell r="H1262" t="str">
            <v>TRS; includes Area 8 Net</v>
          </cell>
          <cell r="I1262">
            <v>1993</v>
          </cell>
          <cell r="J1262" t="str">
            <v>M</v>
          </cell>
          <cell r="K1262" t="str">
            <v>N</v>
          </cell>
          <cell r="L1262">
            <v>4</v>
          </cell>
        </row>
        <row r="1263">
          <cell r="A1263" t="str">
            <v>1993-12-5-SkagitSpring_h_m</v>
          </cell>
          <cell r="B1263" t="str">
            <v>Skagit</v>
          </cell>
          <cell r="C1263" t="str">
            <v>Marked Skagit Spring Year</v>
          </cell>
          <cell r="D1263" t="str">
            <v>M-SkagSpY</v>
          </cell>
          <cell r="E1263">
            <v>12</v>
          </cell>
          <cell r="F1263">
            <v>17</v>
          </cell>
          <cell r="G1263">
            <v>15</v>
          </cell>
          <cell r="H1263" t="str">
            <v>TRS; includes Area 8 Net</v>
          </cell>
          <cell r="I1263">
            <v>1993</v>
          </cell>
          <cell r="J1263" t="str">
            <v>M</v>
          </cell>
          <cell r="K1263" t="str">
            <v>H</v>
          </cell>
          <cell r="L1263">
            <v>5</v>
          </cell>
          <cell r="M1263">
            <v>0</v>
          </cell>
        </row>
        <row r="1264">
          <cell r="A1264" t="str">
            <v>1993-12-5-SkagitSpring_n_m</v>
          </cell>
          <cell r="B1264" t="str">
            <v>Skagit</v>
          </cell>
          <cell r="C1264" t="str">
            <v>Marked Skagit Spring Year</v>
          </cell>
          <cell r="D1264" t="str">
            <v>M-SkagSpY</v>
          </cell>
          <cell r="E1264">
            <v>12</v>
          </cell>
          <cell r="F1264">
            <v>17</v>
          </cell>
          <cell r="G1264">
            <v>15</v>
          </cell>
          <cell r="H1264" t="str">
            <v>TRS; includes Area 8 Net</v>
          </cell>
          <cell r="I1264">
            <v>1993</v>
          </cell>
          <cell r="J1264" t="str">
            <v>M</v>
          </cell>
          <cell r="K1264" t="str">
            <v>N</v>
          </cell>
          <cell r="L1264">
            <v>5</v>
          </cell>
        </row>
        <row r="1265">
          <cell r="A1265" t="str">
            <v>1993-13-3-</v>
          </cell>
          <cell r="B1265" t="str">
            <v>StSno</v>
          </cell>
          <cell r="C1265" t="str">
            <v>UnMarked Snohomish Fall Fing</v>
          </cell>
          <cell r="D1265" t="str">
            <v>U-Snoh FF</v>
          </cell>
          <cell r="E1265">
            <v>13</v>
          </cell>
          <cell r="F1265">
            <v>19</v>
          </cell>
          <cell r="G1265">
            <v>18</v>
          </cell>
          <cell r="H1265" t="str">
            <v>ETRS; includes FW sport, no FW net</v>
          </cell>
          <cell r="I1265">
            <v>1993</v>
          </cell>
          <cell r="J1265" t="str">
            <v>UM</v>
          </cell>
          <cell r="L1265">
            <v>3</v>
          </cell>
          <cell r="M1265">
            <v>1181.901513223909</v>
          </cell>
        </row>
        <row r="1266">
          <cell r="A1266" t="str">
            <v>1993-13-4-</v>
          </cell>
          <cell r="B1266" t="str">
            <v>StSno</v>
          </cell>
          <cell r="C1266" t="str">
            <v>UnMarked Snohomish Fall Fing</v>
          </cell>
          <cell r="D1266" t="str">
            <v>U-Snoh FF</v>
          </cell>
          <cell r="E1266">
            <v>13</v>
          </cell>
          <cell r="F1266">
            <v>19</v>
          </cell>
          <cell r="G1266">
            <v>18</v>
          </cell>
          <cell r="H1266" t="str">
            <v>ETRS; includes FW sport, no FW net</v>
          </cell>
          <cell r="I1266">
            <v>1993</v>
          </cell>
          <cell r="J1266" t="str">
            <v>UM</v>
          </cell>
          <cell r="L1266">
            <v>4</v>
          </cell>
          <cell r="M1266">
            <v>1556.5336380561839</v>
          </cell>
        </row>
        <row r="1267">
          <cell r="A1267" t="str">
            <v>1993-13-5-</v>
          </cell>
          <cell r="B1267" t="str">
            <v>StSno</v>
          </cell>
          <cell r="C1267" t="str">
            <v>UnMarked Snohomish Fall Fing</v>
          </cell>
          <cell r="D1267" t="str">
            <v>U-Snoh FF</v>
          </cell>
          <cell r="E1267">
            <v>13</v>
          </cell>
          <cell r="F1267">
            <v>19</v>
          </cell>
          <cell r="G1267">
            <v>18</v>
          </cell>
          <cell r="H1267" t="str">
            <v>ETRS; includes FW sport, no FW net</v>
          </cell>
          <cell r="I1267">
            <v>1993</v>
          </cell>
          <cell r="J1267" t="str">
            <v>UM</v>
          </cell>
          <cell r="L1267">
            <v>5</v>
          </cell>
          <cell r="M1267">
            <v>165.70239828260461</v>
          </cell>
        </row>
        <row r="1268">
          <cell r="A1268" t="str">
            <v>1993-14-3-</v>
          </cell>
          <cell r="B1268" t="str">
            <v>StSno</v>
          </cell>
          <cell r="C1268" t="str">
            <v>Marked Snohomish Fall Fing</v>
          </cell>
          <cell r="D1268" t="str">
            <v>M-Snoh FF</v>
          </cell>
          <cell r="E1268">
            <v>14</v>
          </cell>
          <cell r="F1268">
            <v>20</v>
          </cell>
          <cell r="G1268">
            <v>18</v>
          </cell>
          <cell r="H1268" t="str">
            <v>ETRS; includes FW sport, no FW net</v>
          </cell>
          <cell r="I1268">
            <v>1993</v>
          </cell>
          <cell r="J1268" t="str">
            <v>M</v>
          </cell>
          <cell r="L1268">
            <v>3</v>
          </cell>
          <cell r="M1268">
            <v>0</v>
          </cell>
        </row>
        <row r="1269">
          <cell r="A1269" t="str">
            <v>1993-14-4-</v>
          </cell>
          <cell r="B1269" t="str">
            <v>StSno</v>
          </cell>
          <cell r="C1269" t="str">
            <v>Marked Snohomish Fall Fing</v>
          </cell>
          <cell r="D1269" t="str">
            <v>M-Snoh FF</v>
          </cell>
          <cell r="E1269">
            <v>14</v>
          </cell>
          <cell r="F1269">
            <v>20</v>
          </cell>
          <cell r="G1269">
            <v>18</v>
          </cell>
          <cell r="H1269" t="str">
            <v>ETRS; includes FW sport, no FW net</v>
          </cell>
          <cell r="I1269">
            <v>1993</v>
          </cell>
          <cell r="J1269" t="str">
            <v>M</v>
          </cell>
          <cell r="L1269">
            <v>4</v>
          </cell>
          <cell r="M1269">
            <v>0</v>
          </cell>
        </row>
        <row r="1270">
          <cell r="A1270" t="str">
            <v>1993-14-5-</v>
          </cell>
          <cell r="B1270" t="str">
            <v>StSno</v>
          </cell>
          <cell r="C1270" t="str">
            <v>Marked Snohomish Fall Fing</v>
          </cell>
          <cell r="D1270" t="str">
            <v>M-Snoh FF</v>
          </cell>
          <cell r="E1270">
            <v>14</v>
          </cell>
          <cell r="F1270">
            <v>20</v>
          </cell>
          <cell r="G1270">
            <v>18</v>
          </cell>
          <cell r="H1270" t="str">
            <v>ETRS; includes FW sport, no FW net</v>
          </cell>
          <cell r="I1270">
            <v>1993</v>
          </cell>
          <cell r="J1270" t="str">
            <v>M</v>
          </cell>
          <cell r="L1270">
            <v>5</v>
          </cell>
          <cell r="M1270">
            <v>0</v>
          </cell>
        </row>
        <row r="1271">
          <cell r="A1271" t="str">
            <v>1993-15-3-</v>
          </cell>
          <cell r="B1271" t="str">
            <v>StSno</v>
          </cell>
          <cell r="C1271" t="str">
            <v>UnMarked Snohomish Fall Year</v>
          </cell>
          <cell r="D1271" t="str">
            <v>U-SnohFYr</v>
          </cell>
          <cell r="E1271">
            <v>15</v>
          </cell>
          <cell r="F1271">
            <v>22</v>
          </cell>
          <cell r="G1271">
            <v>21</v>
          </cell>
          <cell r="H1271" t="str">
            <v>ETRS; includes FW sport, no FW net</v>
          </cell>
          <cell r="I1271">
            <v>1993</v>
          </cell>
          <cell r="J1271" t="str">
            <v>UM</v>
          </cell>
          <cell r="L1271">
            <v>3</v>
          </cell>
          <cell r="M1271">
            <v>249.97434829280479</v>
          </cell>
        </row>
        <row r="1272">
          <cell r="A1272" t="str">
            <v>1993-15-4-</v>
          </cell>
          <cell r="B1272" t="str">
            <v>StSno</v>
          </cell>
          <cell r="C1272" t="str">
            <v>UnMarked Snohomish Fall Year</v>
          </cell>
          <cell r="D1272" t="str">
            <v>U-SnohFYr</v>
          </cell>
          <cell r="E1272">
            <v>15</v>
          </cell>
          <cell r="F1272">
            <v>22</v>
          </cell>
          <cell r="G1272">
            <v>21</v>
          </cell>
          <cell r="H1272" t="str">
            <v>ETRS; includes FW sport, no FW net</v>
          </cell>
          <cell r="I1272">
            <v>1993</v>
          </cell>
          <cell r="J1272" t="str">
            <v>UM</v>
          </cell>
          <cell r="L1272">
            <v>4</v>
          </cell>
          <cell r="M1272">
            <v>2167.3675474403758</v>
          </cell>
        </row>
        <row r="1273">
          <cell r="A1273" t="str">
            <v>1993-15-5-</v>
          </cell>
          <cell r="B1273" t="str">
            <v>StSno</v>
          </cell>
          <cell r="C1273" t="str">
            <v>UnMarked Snohomish Fall Year</v>
          </cell>
          <cell r="D1273" t="str">
            <v>U-SnohFYr</v>
          </cell>
          <cell r="E1273">
            <v>15</v>
          </cell>
          <cell r="F1273">
            <v>22</v>
          </cell>
          <cell r="G1273">
            <v>21</v>
          </cell>
          <cell r="H1273" t="str">
            <v>ETRS; includes FW sport, no FW net</v>
          </cell>
          <cell r="I1273">
            <v>1993</v>
          </cell>
          <cell r="J1273" t="str">
            <v>UM</v>
          </cell>
          <cell r="L1273">
            <v>5</v>
          </cell>
          <cell r="M1273">
            <v>630.52055470412165</v>
          </cell>
        </row>
        <row r="1274">
          <cell r="A1274" t="str">
            <v>1993-16-3-</v>
          </cell>
          <cell r="B1274" t="str">
            <v>StSno</v>
          </cell>
          <cell r="C1274" t="str">
            <v>Marked Snohomish Fall Year</v>
          </cell>
          <cell r="D1274" t="str">
            <v>M-SnohFYr</v>
          </cell>
          <cell r="E1274">
            <v>16</v>
          </cell>
          <cell r="F1274">
            <v>23</v>
          </cell>
          <cell r="G1274">
            <v>21</v>
          </cell>
          <cell r="H1274" t="str">
            <v>ETRS; includes FW sport, no FW net</v>
          </cell>
          <cell r="I1274">
            <v>1993</v>
          </cell>
          <cell r="J1274" t="str">
            <v>M</v>
          </cell>
          <cell r="L1274">
            <v>3</v>
          </cell>
          <cell r="M1274">
            <v>0</v>
          </cell>
        </row>
        <row r="1275">
          <cell r="A1275" t="str">
            <v>1993-16-4-</v>
          </cell>
          <cell r="B1275" t="str">
            <v>StSno</v>
          </cell>
          <cell r="C1275" t="str">
            <v>Marked Snohomish Fall Year</v>
          </cell>
          <cell r="D1275" t="str">
            <v>M-SnohFYr</v>
          </cell>
          <cell r="E1275">
            <v>16</v>
          </cell>
          <cell r="F1275">
            <v>23</v>
          </cell>
          <cell r="G1275">
            <v>21</v>
          </cell>
          <cell r="H1275" t="str">
            <v>ETRS; includes FW sport, no FW net</v>
          </cell>
          <cell r="I1275">
            <v>1993</v>
          </cell>
          <cell r="J1275" t="str">
            <v>M</v>
          </cell>
          <cell r="L1275">
            <v>4</v>
          </cell>
          <cell r="M1275">
            <v>0</v>
          </cell>
        </row>
        <row r="1276">
          <cell r="A1276" t="str">
            <v>1993-16-5-</v>
          </cell>
          <cell r="B1276" t="str">
            <v>StSno</v>
          </cell>
          <cell r="C1276" t="str">
            <v>Marked Snohomish Fall Year</v>
          </cell>
          <cell r="D1276" t="str">
            <v>M-SnohFYr</v>
          </cell>
          <cell r="E1276">
            <v>16</v>
          </cell>
          <cell r="F1276">
            <v>23</v>
          </cell>
          <cell r="G1276">
            <v>21</v>
          </cell>
          <cell r="H1276" t="str">
            <v>ETRS; includes FW sport, no FW net</v>
          </cell>
          <cell r="I1276">
            <v>1993</v>
          </cell>
          <cell r="J1276" t="str">
            <v>M</v>
          </cell>
          <cell r="L1276">
            <v>5</v>
          </cell>
          <cell r="M1276">
            <v>0</v>
          </cell>
        </row>
        <row r="1277">
          <cell r="A1277" t="str">
            <v>1993-17-3-</v>
          </cell>
          <cell r="B1277" t="str">
            <v>StSno</v>
          </cell>
          <cell r="C1277" t="str">
            <v>UnMarked Stillaguamish Fall Fing</v>
          </cell>
          <cell r="D1277" t="str">
            <v>U-Stil FF</v>
          </cell>
          <cell r="E1277">
            <v>17</v>
          </cell>
          <cell r="F1277">
            <v>25</v>
          </cell>
          <cell r="G1277">
            <v>24</v>
          </cell>
          <cell r="H1277" t="str">
            <v>ETRS</v>
          </cell>
          <cell r="I1277">
            <v>1993</v>
          </cell>
          <cell r="J1277" t="str">
            <v>UM</v>
          </cell>
          <cell r="L1277">
            <v>3</v>
          </cell>
          <cell r="M1277">
            <v>187.429642172239</v>
          </cell>
        </row>
        <row r="1278">
          <cell r="A1278" t="str">
            <v>1993-17-4-</v>
          </cell>
          <cell r="B1278" t="str">
            <v>StSno</v>
          </cell>
          <cell r="C1278" t="str">
            <v>UnMarked Stillaguamish Fall Fing</v>
          </cell>
          <cell r="D1278" t="str">
            <v>U-Stil FF</v>
          </cell>
          <cell r="E1278">
            <v>17</v>
          </cell>
          <cell r="F1278">
            <v>25</v>
          </cell>
          <cell r="G1278">
            <v>24</v>
          </cell>
          <cell r="H1278" t="str">
            <v>ETRS</v>
          </cell>
          <cell r="I1278">
            <v>1993</v>
          </cell>
          <cell r="J1278" t="str">
            <v>UM</v>
          </cell>
          <cell r="L1278">
            <v>4</v>
          </cell>
          <cell r="M1278">
            <v>247.839939381307</v>
          </cell>
        </row>
        <row r="1279">
          <cell r="A1279" t="str">
            <v>1993-17-5-</v>
          </cell>
          <cell r="B1279" t="str">
            <v>StSno</v>
          </cell>
          <cell r="C1279" t="str">
            <v>UnMarked Stillaguamish Fall Fing</v>
          </cell>
          <cell r="D1279" t="str">
            <v>U-Stil FF</v>
          </cell>
          <cell r="E1279">
            <v>17</v>
          </cell>
          <cell r="F1279">
            <v>25</v>
          </cell>
          <cell r="G1279">
            <v>24</v>
          </cell>
          <cell r="H1279" t="str">
            <v>ETRS</v>
          </cell>
          <cell r="I1279">
            <v>1993</v>
          </cell>
          <cell r="J1279" t="str">
            <v>UM</v>
          </cell>
          <cell r="L1279">
            <v>5</v>
          </cell>
          <cell r="M1279">
            <v>40.496725671647773</v>
          </cell>
        </row>
        <row r="1280">
          <cell r="A1280" t="str">
            <v>1993-18-3-</v>
          </cell>
          <cell r="B1280" t="str">
            <v>StSno</v>
          </cell>
          <cell r="C1280" t="str">
            <v>Marked Stillaguamish Fall Fing</v>
          </cell>
          <cell r="D1280" t="str">
            <v>M-Stil FF</v>
          </cell>
          <cell r="E1280">
            <v>18</v>
          </cell>
          <cell r="F1280">
            <v>26</v>
          </cell>
          <cell r="G1280">
            <v>24</v>
          </cell>
          <cell r="H1280" t="str">
            <v>ETRS</v>
          </cell>
          <cell r="I1280">
            <v>1993</v>
          </cell>
          <cell r="J1280" t="str">
            <v>M</v>
          </cell>
          <cell r="L1280">
            <v>3</v>
          </cell>
          <cell r="M1280">
            <v>200.26064228381381</v>
          </cell>
        </row>
        <row r="1281">
          <cell r="A1281" t="str">
            <v>1993-18-4-</v>
          </cell>
          <cell r="B1281" t="str">
            <v>StSno</v>
          </cell>
          <cell r="C1281" t="str">
            <v>Marked Stillaguamish Fall Fing</v>
          </cell>
          <cell r="D1281" t="str">
            <v>M-Stil FF</v>
          </cell>
          <cell r="E1281">
            <v>18</v>
          </cell>
          <cell r="F1281">
            <v>26</v>
          </cell>
          <cell r="G1281">
            <v>24</v>
          </cell>
          <cell r="H1281" t="str">
            <v>ETRS</v>
          </cell>
          <cell r="I1281">
            <v>1993</v>
          </cell>
          <cell r="J1281" t="str">
            <v>M</v>
          </cell>
          <cell r="L1281">
            <v>4</v>
          </cell>
          <cell r="M1281">
            <v>269.04472659553801</v>
          </cell>
        </row>
        <row r="1282">
          <cell r="A1282" t="str">
            <v>1993-18-5-</v>
          </cell>
          <cell r="B1282" t="str">
            <v>StSno</v>
          </cell>
          <cell r="C1282" t="str">
            <v>Marked Stillaguamish Fall Fing</v>
          </cell>
          <cell r="D1282" t="str">
            <v>M-Stil FF</v>
          </cell>
          <cell r="E1282">
            <v>18</v>
          </cell>
          <cell r="F1282">
            <v>26</v>
          </cell>
          <cell r="G1282">
            <v>24</v>
          </cell>
          <cell r="H1282" t="str">
            <v>ETRS</v>
          </cell>
          <cell r="I1282">
            <v>1993</v>
          </cell>
          <cell r="J1282" t="str">
            <v>M</v>
          </cell>
          <cell r="L1282">
            <v>5</v>
          </cell>
          <cell r="M1282">
            <v>21.911141610499499</v>
          </cell>
        </row>
        <row r="1283">
          <cell r="A1283" t="str">
            <v>1993-19-3-</v>
          </cell>
          <cell r="B1283" t="str">
            <v>StSno</v>
          </cell>
          <cell r="C1283" t="str">
            <v>UnMarked Tulalip Fall Fing</v>
          </cell>
          <cell r="D1283" t="str">
            <v>U-Tula FF</v>
          </cell>
          <cell r="E1283">
            <v>19</v>
          </cell>
          <cell r="F1283">
            <v>28</v>
          </cell>
          <cell r="G1283">
            <v>27</v>
          </cell>
          <cell r="H1283" t="str">
            <v>TRS; includes 8D catch (excludes 8A)</v>
          </cell>
          <cell r="I1283">
            <v>1993</v>
          </cell>
          <cell r="J1283" t="str">
            <v>UM</v>
          </cell>
          <cell r="L1283">
            <v>3</v>
          </cell>
          <cell r="M1283">
            <v>1626.2491660236949</v>
          </cell>
        </row>
        <row r="1284">
          <cell r="A1284" t="str">
            <v>1993-19-4-</v>
          </cell>
          <cell r="B1284" t="str">
            <v>StSno</v>
          </cell>
          <cell r="C1284" t="str">
            <v>UnMarked Tulalip Fall Fing</v>
          </cell>
          <cell r="D1284" t="str">
            <v>U-Tula FF</v>
          </cell>
          <cell r="E1284">
            <v>19</v>
          </cell>
          <cell r="F1284">
            <v>28</v>
          </cell>
          <cell r="G1284">
            <v>27</v>
          </cell>
          <cell r="H1284" t="str">
            <v>TRS; includes 8D catch (excludes 8A)</v>
          </cell>
          <cell r="I1284">
            <v>1993</v>
          </cell>
          <cell r="J1284" t="str">
            <v>UM</v>
          </cell>
          <cell r="L1284">
            <v>4</v>
          </cell>
          <cell r="M1284">
            <v>1501.4729144229771</v>
          </cell>
        </row>
        <row r="1285">
          <cell r="A1285" t="str">
            <v>1993-19-5-</v>
          </cell>
          <cell r="B1285" t="str">
            <v>StSno</v>
          </cell>
          <cell r="C1285" t="str">
            <v>UnMarked Tulalip Fall Fing</v>
          </cell>
          <cell r="D1285" t="str">
            <v>U-Tula FF</v>
          </cell>
          <cell r="E1285">
            <v>19</v>
          </cell>
          <cell r="F1285">
            <v>28</v>
          </cell>
          <cell r="G1285">
            <v>27</v>
          </cell>
          <cell r="H1285" t="str">
            <v>TRS; includes 8D catch (excludes 8A)</v>
          </cell>
          <cell r="I1285">
            <v>1993</v>
          </cell>
          <cell r="J1285" t="str">
            <v>UM</v>
          </cell>
          <cell r="L1285">
            <v>5</v>
          </cell>
          <cell r="M1285">
            <v>135.40130379065789</v>
          </cell>
        </row>
        <row r="1286">
          <cell r="A1286" t="str">
            <v>1993-20-3-</v>
          </cell>
          <cell r="B1286" t="str">
            <v>StSno</v>
          </cell>
          <cell r="C1286" t="str">
            <v>Marked Tulalip Fall Fing</v>
          </cell>
          <cell r="D1286" t="str">
            <v>M-Tula FF</v>
          </cell>
          <cell r="E1286">
            <v>20</v>
          </cell>
          <cell r="F1286">
            <v>29</v>
          </cell>
          <cell r="G1286">
            <v>27</v>
          </cell>
          <cell r="H1286" t="str">
            <v>TRS; includes 8D catch (excludes 8A)</v>
          </cell>
          <cell r="I1286">
            <v>1993</v>
          </cell>
          <cell r="J1286" t="str">
            <v>M</v>
          </cell>
          <cell r="L1286">
            <v>3</v>
          </cell>
          <cell r="M1286">
            <v>206.72092331762261</v>
          </cell>
        </row>
        <row r="1287">
          <cell r="A1287" t="str">
            <v>1993-20-4-</v>
          </cell>
          <cell r="B1287" t="str">
            <v>StSno</v>
          </cell>
          <cell r="C1287" t="str">
            <v>Marked Tulalip Fall Fing</v>
          </cell>
          <cell r="D1287" t="str">
            <v>M-Tula FF</v>
          </cell>
          <cell r="E1287">
            <v>20</v>
          </cell>
          <cell r="F1287">
            <v>29</v>
          </cell>
          <cell r="G1287">
            <v>27</v>
          </cell>
          <cell r="H1287" t="str">
            <v>TRS; includes 8D catch (excludes 8A)</v>
          </cell>
          <cell r="I1287">
            <v>1993</v>
          </cell>
          <cell r="J1287" t="str">
            <v>M</v>
          </cell>
          <cell r="L1287">
            <v>4</v>
          </cell>
          <cell r="M1287">
            <v>197.37741228361031</v>
          </cell>
        </row>
        <row r="1288">
          <cell r="A1288" t="str">
            <v>1993-20-5-</v>
          </cell>
          <cell r="B1288" t="str">
            <v>StSno</v>
          </cell>
          <cell r="C1288" t="str">
            <v>Marked Tulalip Fall Fing</v>
          </cell>
          <cell r="D1288" t="str">
            <v>M-Tula FF</v>
          </cell>
          <cell r="E1288">
            <v>20</v>
          </cell>
          <cell r="F1288">
            <v>29</v>
          </cell>
          <cell r="G1288">
            <v>27</v>
          </cell>
          <cell r="H1288" t="str">
            <v>TRS; includes 8D catch (excludes 8A)</v>
          </cell>
          <cell r="I1288">
            <v>1993</v>
          </cell>
          <cell r="J1288" t="str">
            <v>M</v>
          </cell>
          <cell r="L1288">
            <v>5</v>
          </cell>
          <cell r="M1288">
            <v>65.778340161437896</v>
          </cell>
        </row>
        <row r="1289">
          <cell r="A1289" t="str">
            <v>1993-21-3-</v>
          </cell>
          <cell r="B1289" t="str">
            <v>MPS</v>
          </cell>
          <cell r="C1289" t="str">
            <v>UnMarked Mid PS Fall Fing</v>
          </cell>
          <cell r="D1289" t="str">
            <v>U-MidPSFF</v>
          </cell>
          <cell r="E1289">
            <v>21</v>
          </cell>
          <cell r="F1289">
            <v>31</v>
          </cell>
          <cell r="G1289">
            <v>30</v>
          </cell>
          <cell r="H1289" t="str">
            <v>TRS; includes 10A, 10E, 11A</v>
          </cell>
          <cell r="I1289">
            <v>1993</v>
          </cell>
          <cell r="J1289" t="str">
            <v>UM</v>
          </cell>
          <cell r="L1289">
            <v>3</v>
          </cell>
          <cell r="M1289">
            <v>11525.74124753457</v>
          </cell>
        </row>
        <row r="1290">
          <cell r="A1290" t="str">
            <v>1993-21-4-</v>
          </cell>
          <cell r="B1290" t="str">
            <v>MPS</v>
          </cell>
          <cell r="C1290" t="str">
            <v>UnMarked Mid PS Fall Fing</v>
          </cell>
          <cell r="D1290" t="str">
            <v>U-MidPSFF</v>
          </cell>
          <cell r="E1290">
            <v>21</v>
          </cell>
          <cell r="F1290">
            <v>31</v>
          </cell>
          <cell r="G1290">
            <v>30</v>
          </cell>
          <cell r="H1290" t="str">
            <v>TRS; includes 10A, 10E, 11A</v>
          </cell>
          <cell r="I1290">
            <v>1993</v>
          </cell>
          <cell r="J1290" t="str">
            <v>UM</v>
          </cell>
          <cell r="L1290">
            <v>4</v>
          </cell>
          <cell r="M1290">
            <v>13016.97492646821</v>
          </cell>
        </row>
        <row r="1291">
          <cell r="A1291" t="str">
            <v>1993-21-5-</v>
          </cell>
          <cell r="B1291" t="str">
            <v>MPS</v>
          </cell>
          <cell r="C1291" t="str">
            <v>UnMarked Mid PS Fall Fing</v>
          </cell>
          <cell r="D1291" t="str">
            <v>U-MidPSFF</v>
          </cell>
          <cell r="E1291">
            <v>21</v>
          </cell>
          <cell r="F1291">
            <v>31</v>
          </cell>
          <cell r="G1291">
            <v>30</v>
          </cell>
          <cell r="H1291" t="str">
            <v>TRS; includes 10A, 10E, 11A</v>
          </cell>
          <cell r="I1291">
            <v>1993</v>
          </cell>
          <cell r="J1291" t="str">
            <v>UM</v>
          </cell>
          <cell r="L1291">
            <v>5</v>
          </cell>
          <cell r="M1291">
            <v>1720.3495778857341</v>
          </cell>
        </row>
        <row r="1292">
          <cell r="A1292" t="str">
            <v>1993-22-3-</v>
          </cell>
          <cell r="B1292" t="str">
            <v>MPS</v>
          </cell>
          <cell r="C1292" t="str">
            <v>Marked Mid PS Fall Fing</v>
          </cell>
          <cell r="D1292" t="str">
            <v>M-MidPSFF</v>
          </cell>
          <cell r="E1292">
            <v>22</v>
          </cell>
          <cell r="F1292">
            <v>32</v>
          </cell>
          <cell r="G1292">
            <v>30</v>
          </cell>
          <cell r="H1292" t="str">
            <v>TRS; includes 10A, 10E, 11A</v>
          </cell>
          <cell r="I1292">
            <v>1993</v>
          </cell>
          <cell r="J1292" t="str">
            <v>M</v>
          </cell>
          <cell r="L1292">
            <v>3</v>
          </cell>
          <cell r="M1292">
            <v>366.77319324408438</v>
          </cell>
        </row>
        <row r="1293">
          <cell r="A1293" t="str">
            <v>1993-22-4-</v>
          </cell>
          <cell r="B1293" t="str">
            <v>MPS</v>
          </cell>
          <cell r="C1293" t="str">
            <v>Marked Mid PS Fall Fing</v>
          </cell>
          <cell r="D1293" t="str">
            <v>M-MidPSFF</v>
          </cell>
          <cell r="E1293">
            <v>22</v>
          </cell>
          <cell r="F1293">
            <v>32</v>
          </cell>
          <cell r="G1293">
            <v>30</v>
          </cell>
          <cell r="H1293" t="str">
            <v>TRS; includes 10A, 10E, 11A</v>
          </cell>
          <cell r="I1293">
            <v>1993</v>
          </cell>
          <cell r="J1293" t="str">
            <v>M</v>
          </cell>
          <cell r="L1293">
            <v>4</v>
          </cell>
          <cell r="M1293">
            <v>184.66809462604479</v>
          </cell>
        </row>
        <row r="1294">
          <cell r="A1294" t="str">
            <v>1993-22-5-</v>
          </cell>
          <cell r="B1294" t="str">
            <v>MPS</v>
          </cell>
          <cell r="C1294" t="str">
            <v>Marked Mid PS Fall Fing</v>
          </cell>
          <cell r="D1294" t="str">
            <v>M-MidPSFF</v>
          </cell>
          <cell r="E1294">
            <v>22</v>
          </cell>
          <cell r="F1294">
            <v>32</v>
          </cell>
          <cell r="G1294">
            <v>30</v>
          </cell>
          <cell r="H1294" t="str">
            <v>TRS; includes 10A, 10E, 11A</v>
          </cell>
          <cell r="I1294">
            <v>1993</v>
          </cell>
          <cell r="J1294" t="str">
            <v>M</v>
          </cell>
          <cell r="L1294">
            <v>5</v>
          </cell>
          <cell r="M1294">
            <v>8.7344926477445224</v>
          </cell>
        </row>
        <row r="1295">
          <cell r="A1295" t="str">
            <v>1993-23-3-</v>
          </cell>
          <cell r="B1295" t="str">
            <v>MPS</v>
          </cell>
          <cell r="C1295" t="str">
            <v>UnMarked UW Accelerated</v>
          </cell>
          <cell r="D1295" t="str">
            <v>U-UWAc FF</v>
          </cell>
          <cell r="E1295">
            <v>23</v>
          </cell>
          <cell r="F1295">
            <v>34</v>
          </cell>
          <cell r="G1295">
            <v>33</v>
          </cell>
          <cell r="H1295" t="str">
            <v>ETRS</v>
          </cell>
          <cell r="I1295">
            <v>1993</v>
          </cell>
          <cell r="J1295" t="str">
            <v>UM</v>
          </cell>
          <cell r="L1295">
            <v>3</v>
          </cell>
          <cell r="M1295">
            <v>324.07412721912578</v>
          </cell>
        </row>
        <row r="1296">
          <cell r="A1296" t="str">
            <v>1993-23-4-</v>
          </cell>
          <cell r="B1296" t="str">
            <v>MPS</v>
          </cell>
          <cell r="C1296" t="str">
            <v>UnMarked UW Accelerated</v>
          </cell>
          <cell r="D1296" t="str">
            <v>U-UWAc FF</v>
          </cell>
          <cell r="E1296">
            <v>23</v>
          </cell>
          <cell r="F1296">
            <v>34</v>
          </cell>
          <cell r="G1296">
            <v>33</v>
          </cell>
          <cell r="H1296" t="str">
            <v>ETRS</v>
          </cell>
          <cell r="I1296">
            <v>1993</v>
          </cell>
          <cell r="J1296" t="str">
            <v>UM</v>
          </cell>
          <cell r="L1296">
            <v>4</v>
          </cell>
          <cell r="M1296">
            <v>154.56293100168841</v>
          </cell>
        </row>
        <row r="1297">
          <cell r="A1297" t="str">
            <v>1993-23-5-</v>
          </cell>
          <cell r="B1297" t="str">
            <v>MPS</v>
          </cell>
          <cell r="C1297" t="str">
            <v>UnMarked UW Accelerated</v>
          </cell>
          <cell r="D1297" t="str">
            <v>U-UWAc FF</v>
          </cell>
          <cell r="E1297">
            <v>23</v>
          </cell>
          <cell r="F1297">
            <v>34</v>
          </cell>
          <cell r="G1297">
            <v>33</v>
          </cell>
          <cell r="H1297" t="str">
            <v>ETRS</v>
          </cell>
          <cell r="I1297">
            <v>1993</v>
          </cell>
          <cell r="J1297" t="str">
            <v>UM</v>
          </cell>
          <cell r="L1297">
            <v>5</v>
          </cell>
          <cell r="M1297">
            <v>5.744794783734366</v>
          </cell>
        </row>
        <row r="1298">
          <cell r="A1298" t="str">
            <v>1993-24-3-</v>
          </cell>
          <cell r="B1298" t="str">
            <v>MPS</v>
          </cell>
          <cell r="C1298" t="str">
            <v>Marked UW Accelerated</v>
          </cell>
          <cell r="D1298" t="str">
            <v>M-UWAc FF</v>
          </cell>
          <cell r="E1298">
            <v>24</v>
          </cell>
          <cell r="F1298">
            <v>35</v>
          </cell>
          <cell r="G1298">
            <v>33</v>
          </cell>
          <cell r="H1298" t="str">
            <v>ETRS</v>
          </cell>
          <cell r="I1298">
            <v>1993</v>
          </cell>
          <cell r="J1298" t="str">
            <v>M</v>
          </cell>
          <cell r="L1298">
            <v>3</v>
          </cell>
          <cell r="M1298">
            <v>0</v>
          </cell>
        </row>
        <row r="1299">
          <cell r="A1299" t="str">
            <v>1993-24-4-</v>
          </cell>
          <cell r="B1299" t="str">
            <v>MPS</v>
          </cell>
          <cell r="C1299" t="str">
            <v>Marked UW Accelerated</v>
          </cell>
          <cell r="D1299" t="str">
            <v>M-UWAc FF</v>
          </cell>
          <cell r="E1299">
            <v>24</v>
          </cell>
          <cell r="F1299">
            <v>35</v>
          </cell>
          <cell r="G1299">
            <v>33</v>
          </cell>
          <cell r="H1299" t="str">
            <v>ETRS</v>
          </cell>
          <cell r="I1299">
            <v>1993</v>
          </cell>
          <cell r="J1299" t="str">
            <v>M</v>
          </cell>
          <cell r="L1299">
            <v>4</v>
          </cell>
          <cell r="M1299">
            <v>0</v>
          </cell>
        </row>
        <row r="1300">
          <cell r="A1300" t="str">
            <v>1993-24-5-</v>
          </cell>
          <cell r="B1300" t="str">
            <v>MPS</v>
          </cell>
          <cell r="C1300" t="str">
            <v>Marked UW Accelerated</v>
          </cell>
          <cell r="D1300" t="str">
            <v>M-UWAc FF</v>
          </cell>
          <cell r="E1300">
            <v>24</v>
          </cell>
          <cell r="F1300">
            <v>35</v>
          </cell>
          <cell r="G1300">
            <v>33</v>
          </cell>
          <cell r="H1300" t="str">
            <v>ETRS</v>
          </cell>
          <cell r="I1300">
            <v>1993</v>
          </cell>
          <cell r="J1300" t="str">
            <v>M</v>
          </cell>
          <cell r="L1300">
            <v>5</v>
          </cell>
          <cell r="M1300">
            <v>0</v>
          </cell>
        </row>
        <row r="1301">
          <cell r="A1301" t="str">
            <v>1993-25-3-</v>
          </cell>
          <cell r="B1301" t="str">
            <v>SPS</v>
          </cell>
          <cell r="C1301" t="str">
            <v>UnMarked South Puget Sound Fall Fing</v>
          </cell>
          <cell r="D1301" t="str">
            <v>U-SPSd FF</v>
          </cell>
          <cell r="E1301">
            <v>25</v>
          </cell>
          <cell r="F1301">
            <v>37</v>
          </cell>
          <cell r="G1301">
            <v>36</v>
          </cell>
          <cell r="H1301" t="str">
            <v>TRS; includes 13A, 13C, and 13D-K</v>
          </cell>
          <cell r="I1301">
            <v>1993</v>
          </cell>
          <cell r="J1301" t="str">
            <v>UM</v>
          </cell>
          <cell r="L1301">
            <v>3</v>
          </cell>
          <cell r="M1301">
            <v>20499.658091290181</v>
          </cell>
        </row>
        <row r="1302">
          <cell r="A1302" t="str">
            <v>1993-25-4-</v>
          </cell>
          <cell r="B1302" t="str">
            <v>SPS</v>
          </cell>
          <cell r="C1302" t="str">
            <v>UnMarked South Puget Sound Fall Fing</v>
          </cell>
          <cell r="D1302" t="str">
            <v>U-SPSd FF</v>
          </cell>
          <cell r="E1302">
            <v>25</v>
          </cell>
          <cell r="F1302">
            <v>37</v>
          </cell>
          <cell r="G1302">
            <v>36</v>
          </cell>
          <cell r="H1302" t="str">
            <v>TRS; includes 13A, 13C, and 13D-K</v>
          </cell>
          <cell r="I1302">
            <v>1993</v>
          </cell>
          <cell r="J1302" t="str">
            <v>UM</v>
          </cell>
          <cell r="L1302">
            <v>4</v>
          </cell>
          <cell r="M1302">
            <v>4677.7414155432098</v>
          </cell>
        </row>
        <row r="1303">
          <cell r="A1303" t="str">
            <v>1993-25-5-</v>
          </cell>
          <cell r="B1303" t="str">
            <v>SPS</v>
          </cell>
          <cell r="C1303" t="str">
            <v>UnMarked South Puget Sound Fall Fing</v>
          </cell>
          <cell r="D1303" t="str">
            <v>U-SPSd FF</v>
          </cell>
          <cell r="E1303">
            <v>25</v>
          </cell>
          <cell r="F1303">
            <v>37</v>
          </cell>
          <cell r="G1303">
            <v>36</v>
          </cell>
          <cell r="H1303" t="str">
            <v>TRS; includes 13A, 13C, and 13D-K</v>
          </cell>
          <cell r="I1303">
            <v>1993</v>
          </cell>
          <cell r="J1303" t="str">
            <v>UM</v>
          </cell>
          <cell r="L1303">
            <v>5</v>
          </cell>
          <cell r="M1303">
            <v>2103.7559988639719</v>
          </cell>
        </row>
        <row r="1304">
          <cell r="A1304" t="str">
            <v>1993-26-3-</v>
          </cell>
          <cell r="B1304" t="str">
            <v>SPS</v>
          </cell>
          <cell r="C1304" t="str">
            <v>Marked South Puget Sound Fall Fing</v>
          </cell>
          <cell r="D1304" t="str">
            <v>M-SPSd FF</v>
          </cell>
          <cell r="E1304">
            <v>26</v>
          </cell>
          <cell r="F1304">
            <v>38</v>
          </cell>
          <cell r="G1304">
            <v>36</v>
          </cell>
          <cell r="H1304" t="str">
            <v>TRS; includes 13A, 13C, and 13D-K</v>
          </cell>
          <cell r="I1304">
            <v>1993</v>
          </cell>
          <cell r="J1304" t="str">
            <v>M</v>
          </cell>
          <cell r="L1304">
            <v>3</v>
          </cell>
          <cell r="M1304">
            <v>1222.4845414111701</v>
          </cell>
        </row>
        <row r="1305">
          <cell r="A1305" t="str">
            <v>1993-26-4-</v>
          </cell>
          <cell r="B1305" t="str">
            <v>SPS</v>
          </cell>
          <cell r="C1305" t="str">
            <v>Marked South Puget Sound Fall Fing</v>
          </cell>
          <cell r="D1305" t="str">
            <v>M-SPSd FF</v>
          </cell>
          <cell r="E1305">
            <v>26</v>
          </cell>
          <cell r="F1305">
            <v>38</v>
          </cell>
          <cell r="G1305">
            <v>36</v>
          </cell>
          <cell r="H1305" t="str">
            <v>TRS; includes 13A, 13C, and 13D-K</v>
          </cell>
          <cell r="I1305">
            <v>1993</v>
          </cell>
          <cell r="J1305" t="str">
            <v>M</v>
          </cell>
          <cell r="L1305">
            <v>4</v>
          </cell>
          <cell r="M1305">
            <v>176.9575916829553</v>
          </cell>
        </row>
        <row r="1306">
          <cell r="A1306" t="str">
            <v>1993-26-5-</v>
          </cell>
          <cell r="B1306" t="str">
            <v>SPS</v>
          </cell>
          <cell r="C1306" t="str">
            <v>Marked South Puget Sound Fall Fing</v>
          </cell>
          <cell r="D1306" t="str">
            <v>M-SPSd FF</v>
          </cell>
          <cell r="E1306">
            <v>26</v>
          </cell>
          <cell r="F1306">
            <v>38</v>
          </cell>
          <cell r="G1306">
            <v>36</v>
          </cell>
          <cell r="H1306" t="str">
            <v>TRS; includes 13A, 13C, and 13D-K</v>
          </cell>
          <cell r="I1306">
            <v>1993</v>
          </cell>
          <cell r="J1306" t="str">
            <v>M</v>
          </cell>
          <cell r="L1306">
            <v>5</v>
          </cell>
          <cell r="M1306">
            <v>60.65066142892546</v>
          </cell>
        </row>
        <row r="1307">
          <cell r="A1307" t="str">
            <v>1993-27-3-</v>
          </cell>
          <cell r="B1307" t="str">
            <v>SPS</v>
          </cell>
          <cell r="C1307" t="str">
            <v>UnMarked South Puget Sound Fall Year</v>
          </cell>
          <cell r="D1307" t="str">
            <v>U-SPS Fyr</v>
          </cell>
          <cell r="E1307">
            <v>27</v>
          </cell>
          <cell r="F1307">
            <v>40</v>
          </cell>
          <cell r="G1307">
            <v>39</v>
          </cell>
          <cell r="H1307" t="str">
            <v>TRS</v>
          </cell>
          <cell r="I1307">
            <v>1993</v>
          </cell>
          <cell r="J1307" t="str">
            <v>UM</v>
          </cell>
          <cell r="L1307">
            <v>3</v>
          </cell>
          <cell r="M1307">
            <v>249.11476103664239</v>
          </cell>
        </row>
        <row r="1308">
          <cell r="A1308" t="str">
            <v>1993-27-4-</v>
          </cell>
          <cell r="B1308" t="str">
            <v>SPS</v>
          </cell>
          <cell r="C1308" t="str">
            <v>UnMarked South Puget Sound Fall Year</v>
          </cell>
          <cell r="D1308" t="str">
            <v>U-SPS Fyr</v>
          </cell>
          <cell r="E1308">
            <v>27</v>
          </cell>
          <cell r="F1308">
            <v>40</v>
          </cell>
          <cell r="G1308">
            <v>39</v>
          </cell>
          <cell r="H1308" t="str">
            <v>TRS</v>
          </cell>
          <cell r="I1308">
            <v>1993</v>
          </cell>
          <cell r="J1308" t="str">
            <v>UM</v>
          </cell>
          <cell r="L1308">
            <v>4</v>
          </cell>
          <cell r="M1308">
            <v>722.61458651737223</v>
          </cell>
        </row>
        <row r="1309">
          <cell r="A1309" t="str">
            <v>1993-27-5-</v>
          </cell>
          <cell r="B1309" t="str">
            <v>SPS</v>
          </cell>
          <cell r="C1309" t="str">
            <v>UnMarked South Puget Sound Fall Year</v>
          </cell>
          <cell r="D1309" t="str">
            <v>U-SPS Fyr</v>
          </cell>
          <cell r="E1309">
            <v>27</v>
          </cell>
          <cell r="F1309">
            <v>40</v>
          </cell>
          <cell r="G1309">
            <v>39</v>
          </cell>
          <cell r="H1309" t="str">
            <v>TRS</v>
          </cell>
          <cell r="I1309">
            <v>1993</v>
          </cell>
          <cell r="J1309" t="str">
            <v>UM</v>
          </cell>
          <cell r="L1309">
            <v>5</v>
          </cell>
          <cell r="M1309">
            <v>241.32943027567561</v>
          </cell>
        </row>
        <row r="1310">
          <cell r="A1310" t="str">
            <v>1993-28-3-</v>
          </cell>
          <cell r="B1310" t="str">
            <v>SPS</v>
          </cell>
          <cell r="C1310" t="str">
            <v>Marked South Puget Sound Fall Year</v>
          </cell>
          <cell r="D1310" t="str">
            <v>M-SPS Fyr</v>
          </cell>
          <cell r="E1310">
            <v>28</v>
          </cell>
          <cell r="F1310">
            <v>41</v>
          </cell>
          <cell r="G1310">
            <v>39</v>
          </cell>
          <cell r="H1310" t="str">
            <v>TRS</v>
          </cell>
          <cell r="I1310">
            <v>1993</v>
          </cell>
          <cell r="J1310" t="str">
            <v>M</v>
          </cell>
          <cell r="L1310">
            <v>3</v>
          </cell>
          <cell r="M1310">
            <v>84.79823622094861</v>
          </cell>
        </row>
        <row r="1311">
          <cell r="A1311" t="str">
            <v>1993-28-4-</v>
          </cell>
          <cell r="B1311" t="str">
            <v>SPS</v>
          </cell>
          <cell r="C1311" t="str">
            <v>Marked South Puget Sound Fall Year</v>
          </cell>
          <cell r="D1311" t="str">
            <v>M-SPS Fyr</v>
          </cell>
          <cell r="E1311">
            <v>28</v>
          </cell>
          <cell r="F1311">
            <v>41</v>
          </cell>
          <cell r="G1311">
            <v>39</v>
          </cell>
          <cell r="H1311" t="str">
            <v>TRS</v>
          </cell>
          <cell r="I1311">
            <v>1993</v>
          </cell>
          <cell r="J1311" t="str">
            <v>M</v>
          </cell>
          <cell r="L1311">
            <v>4</v>
          </cell>
          <cell r="M1311">
            <v>249.7661246988672</v>
          </cell>
        </row>
        <row r="1312">
          <cell r="A1312" t="str">
            <v>1993-28-5-</v>
          </cell>
          <cell r="B1312" t="str">
            <v>SPS</v>
          </cell>
          <cell r="C1312" t="str">
            <v>Marked South Puget Sound Fall Year</v>
          </cell>
          <cell r="D1312" t="str">
            <v>M-SPS Fyr</v>
          </cell>
          <cell r="E1312">
            <v>28</v>
          </cell>
          <cell r="F1312">
            <v>41</v>
          </cell>
          <cell r="G1312">
            <v>39</v>
          </cell>
          <cell r="H1312" t="str">
            <v>TRS</v>
          </cell>
          <cell r="I1312">
            <v>1993</v>
          </cell>
          <cell r="J1312" t="str">
            <v>M</v>
          </cell>
          <cell r="L1312">
            <v>5</v>
          </cell>
          <cell r="M1312">
            <v>34.559436124933093</v>
          </cell>
        </row>
        <row r="1313">
          <cell r="A1313" t="str">
            <v>1993-29-3-</v>
          </cell>
          <cell r="B1313" t="str">
            <v>MPS</v>
          </cell>
          <cell r="C1313" t="str">
            <v>UnMarked White River Spring Fing</v>
          </cell>
          <cell r="D1313" t="str">
            <v>U-WhiteSp</v>
          </cell>
          <cell r="E1313">
            <v>29</v>
          </cell>
          <cell r="F1313">
            <v>43</v>
          </cell>
          <cell r="G1313">
            <v>42</v>
          </cell>
          <cell r="H1313" t="str">
            <v>ETRS; includes FW net (FW spt assumed 0)</v>
          </cell>
          <cell r="I1313">
            <v>1993</v>
          </cell>
          <cell r="J1313" t="str">
            <v>UM</v>
          </cell>
          <cell r="L1313">
            <v>3</v>
          </cell>
          <cell r="M1313">
            <v>108</v>
          </cell>
        </row>
        <row r="1314">
          <cell r="A1314" t="str">
            <v>1993-29-4-</v>
          </cell>
          <cell r="B1314" t="str">
            <v>MPS</v>
          </cell>
          <cell r="C1314" t="str">
            <v>UnMarked White River Spring Fing</v>
          </cell>
          <cell r="D1314" t="str">
            <v>U-WhiteSp</v>
          </cell>
          <cell r="E1314">
            <v>29</v>
          </cell>
          <cell r="F1314">
            <v>43</v>
          </cell>
          <cell r="G1314">
            <v>42</v>
          </cell>
          <cell r="H1314" t="str">
            <v>ETRS; includes FW net (FW spt assumed 0)</v>
          </cell>
          <cell r="I1314">
            <v>1993</v>
          </cell>
          <cell r="J1314" t="str">
            <v>UM</v>
          </cell>
          <cell r="L1314">
            <v>4</v>
          </cell>
          <cell r="M1314">
            <v>244</v>
          </cell>
        </row>
        <row r="1315">
          <cell r="A1315" t="str">
            <v>1993-29-5-</v>
          </cell>
          <cell r="B1315" t="str">
            <v>MPS</v>
          </cell>
          <cell r="C1315" t="str">
            <v>UnMarked White River Spring Fing</v>
          </cell>
          <cell r="D1315" t="str">
            <v>U-WhiteSp</v>
          </cell>
          <cell r="E1315">
            <v>29</v>
          </cell>
          <cell r="F1315">
            <v>43</v>
          </cell>
          <cell r="G1315">
            <v>42</v>
          </cell>
          <cell r="H1315" t="str">
            <v>ETRS; includes FW net (FW spt assumed 0)</v>
          </cell>
          <cell r="I1315">
            <v>1993</v>
          </cell>
          <cell r="J1315" t="str">
            <v>UM</v>
          </cell>
          <cell r="L1315">
            <v>5</v>
          </cell>
          <cell r="M1315">
            <v>56</v>
          </cell>
        </row>
        <row r="1316">
          <cell r="A1316" t="str">
            <v>1993-30-3-</v>
          </cell>
          <cell r="B1316" t="str">
            <v>MPS</v>
          </cell>
          <cell r="C1316" t="str">
            <v>Marked White River Spring Fing</v>
          </cell>
          <cell r="D1316" t="str">
            <v>M-WhiteSp</v>
          </cell>
          <cell r="E1316">
            <v>30</v>
          </cell>
          <cell r="F1316">
            <v>44</v>
          </cell>
          <cell r="G1316">
            <v>42</v>
          </cell>
          <cell r="H1316" t="str">
            <v>ETRS; includes FW net (FW spt assumed 0)</v>
          </cell>
          <cell r="I1316">
            <v>1993</v>
          </cell>
          <cell r="J1316" t="str">
            <v>M</v>
          </cell>
          <cell r="L1316">
            <v>3</v>
          </cell>
          <cell r="M1316">
            <v>18</v>
          </cell>
        </row>
        <row r="1317">
          <cell r="A1317" t="str">
            <v>1993-30-4-</v>
          </cell>
          <cell r="B1317" t="str">
            <v>MPS</v>
          </cell>
          <cell r="C1317" t="str">
            <v>Marked White River Spring Fing</v>
          </cell>
          <cell r="D1317" t="str">
            <v>M-WhiteSp</v>
          </cell>
          <cell r="E1317">
            <v>30</v>
          </cell>
          <cell r="F1317">
            <v>44</v>
          </cell>
          <cell r="G1317">
            <v>42</v>
          </cell>
          <cell r="H1317" t="str">
            <v>ETRS; includes FW net (FW spt assumed 0)</v>
          </cell>
          <cell r="I1317">
            <v>1993</v>
          </cell>
          <cell r="J1317" t="str">
            <v>M</v>
          </cell>
          <cell r="L1317">
            <v>4</v>
          </cell>
          <cell r="M1317">
            <v>38</v>
          </cell>
        </row>
        <row r="1318">
          <cell r="A1318" t="str">
            <v>1993-30-5-</v>
          </cell>
          <cell r="B1318" t="str">
            <v>MPS</v>
          </cell>
          <cell r="C1318" t="str">
            <v>Marked White River Spring Fing</v>
          </cell>
          <cell r="D1318" t="str">
            <v>M-WhiteSp</v>
          </cell>
          <cell r="E1318">
            <v>30</v>
          </cell>
          <cell r="F1318">
            <v>44</v>
          </cell>
          <cell r="G1318">
            <v>42</v>
          </cell>
          <cell r="H1318" t="str">
            <v>ETRS; includes FW net (FW spt assumed 0)</v>
          </cell>
          <cell r="I1318">
            <v>1993</v>
          </cell>
          <cell r="J1318" t="str">
            <v>M</v>
          </cell>
          <cell r="L1318">
            <v>5</v>
          </cell>
          <cell r="M1318">
            <v>0</v>
          </cell>
        </row>
        <row r="1319">
          <cell r="A1319" t="str">
            <v>1993-31-3-Area12B_tribs_nat_F_n_um</v>
          </cell>
          <cell r="B1319" t="str">
            <v>HC</v>
          </cell>
          <cell r="C1319" t="str">
            <v>UnMarked Hood Canal Fall Fing</v>
          </cell>
          <cell r="D1319" t="str">
            <v>U-HdCl FF</v>
          </cell>
          <cell r="E1319">
            <v>31</v>
          </cell>
          <cell r="F1319">
            <v>46</v>
          </cell>
          <cell r="G1319">
            <v>45</v>
          </cell>
          <cell r="H1319" t="str">
            <v>TRS; incl FW net, FW sport, 12H, HC net</v>
          </cell>
          <cell r="I1319">
            <v>1993</v>
          </cell>
          <cell r="J1319" t="str">
            <v>UM</v>
          </cell>
          <cell r="K1319" t="str">
            <v>N</v>
          </cell>
          <cell r="L1319">
            <v>3</v>
          </cell>
          <cell r="M1319">
            <v>34.693807466489417</v>
          </cell>
        </row>
        <row r="1320">
          <cell r="A1320" t="str">
            <v>1993-31-3-HoodsportHat_F_h_um</v>
          </cell>
          <cell r="B1320" t="str">
            <v>HC</v>
          </cell>
          <cell r="C1320" t="str">
            <v>UnMarked Hood Canal Fall Fing</v>
          </cell>
          <cell r="D1320" t="str">
            <v>U-HdCl FF</v>
          </cell>
          <cell r="E1320">
            <v>31</v>
          </cell>
          <cell r="F1320">
            <v>46</v>
          </cell>
          <cell r="G1320">
            <v>45</v>
          </cell>
          <cell r="H1320" t="str">
            <v>TRS; incl FW net, FW sport, 12H, HC net</v>
          </cell>
          <cell r="I1320">
            <v>1993</v>
          </cell>
          <cell r="J1320" t="str">
            <v>UM</v>
          </cell>
          <cell r="K1320" t="str">
            <v>H</v>
          </cell>
          <cell r="L1320">
            <v>3</v>
          </cell>
          <cell r="M1320">
            <v>1104.338686966782</v>
          </cell>
        </row>
        <row r="1321">
          <cell r="A1321" t="str">
            <v>1993-31-3-SkokR_nat_n_um</v>
          </cell>
          <cell r="B1321" t="str">
            <v>HC</v>
          </cell>
          <cell r="C1321" t="str">
            <v>UnMarked Hood Canal Fall Fing</v>
          </cell>
          <cell r="D1321" t="str">
            <v>U-HdCl FF</v>
          </cell>
          <cell r="E1321">
            <v>31</v>
          </cell>
          <cell r="F1321">
            <v>46</v>
          </cell>
          <cell r="G1321">
            <v>45</v>
          </cell>
          <cell r="H1321" t="str">
            <v>TRS; incl FW net, FW sport, 12H, HC net</v>
          </cell>
          <cell r="I1321">
            <v>1993</v>
          </cell>
          <cell r="J1321" t="str">
            <v>UM</v>
          </cell>
          <cell r="K1321" t="str">
            <v>N</v>
          </cell>
          <cell r="L1321">
            <v>3</v>
          </cell>
          <cell r="M1321">
            <v>44.379274056120131</v>
          </cell>
        </row>
        <row r="1322">
          <cell r="A1322" t="str">
            <v>1993-31-3-SkokR_hat_h_um</v>
          </cell>
          <cell r="B1322" t="str">
            <v>HC</v>
          </cell>
          <cell r="C1322" t="str">
            <v>UnMarked Hood Canal Fall Fing</v>
          </cell>
          <cell r="D1322" t="str">
            <v>U-HdCl FF</v>
          </cell>
          <cell r="E1322">
            <v>31</v>
          </cell>
          <cell r="F1322">
            <v>46</v>
          </cell>
          <cell r="G1322">
            <v>45</v>
          </cell>
          <cell r="H1322" t="str">
            <v>TRS; incl FW net, FW sport, 12H, HC net</v>
          </cell>
          <cell r="I1322">
            <v>1993</v>
          </cell>
          <cell r="J1322" t="str">
            <v>UM</v>
          </cell>
          <cell r="K1322" t="str">
            <v>H</v>
          </cell>
          <cell r="L1322">
            <v>3</v>
          </cell>
          <cell r="M1322">
            <v>498.228710548707</v>
          </cell>
        </row>
        <row r="1323">
          <cell r="A1323" t="str">
            <v>1993-31-3-Area12CD_tribs_nat_n_um</v>
          </cell>
          <cell r="B1323" t="str">
            <v>HC</v>
          </cell>
          <cell r="C1323" t="str">
            <v>UnMarked Hood Canal Fall Fing</v>
          </cell>
          <cell r="D1323" t="str">
            <v>U-HdCl FF</v>
          </cell>
          <cell r="E1323">
            <v>31</v>
          </cell>
          <cell r="F1323">
            <v>46</v>
          </cell>
          <cell r="G1323">
            <v>45</v>
          </cell>
          <cell r="H1323" t="str">
            <v>TRS; incl FW net, FW sport, 12H, HC net</v>
          </cell>
          <cell r="I1323">
            <v>1993</v>
          </cell>
          <cell r="J1323" t="str">
            <v>UM</v>
          </cell>
          <cell r="K1323" t="str">
            <v>N</v>
          </cell>
          <cell r="L1323">
            <v>3</v>
          </cell>
          <cell r="M1323">
            <v>11.08828814270746</v>
          </cell>
        </row>
        <row r="1324">
          <cell r="A1324" t="str">
            <v>1993-31-4-Area12B_tribs_nat_F_n_um</v>
          </cell>
          <cell r="B1324" t="str">
            <v>HC</v>
          </cell>
          <cell r="C1324" t="str">
            <v>UnMarked Hood Canal Fall Fing</v>
          </cell>
          <cell r="D1324" t="str">
            <v>U-HdCl FF</v>
          </cell>
          <cell r="E1324">
            <v>31</v>
          </cell>
          <cell r="F1324">
            <v>46</v>
          </cell>
          <cell r="G1324">
            <v>45</v>
          </cell>
          <cell r="H1324" t="str">
            <v>TRS; incl FW net, FW sport, 12H, HC net</v>
          </cell>
          <cell r="I1324">
            <v>1993</v>
          </cell>
          <cell r="J1324" t="str">
            <v>UM</v>
          </cell>
          <cell r="K1324" t="str">
            <v>N</v>
          </cell>
          <cell r="L1324">
            <v>4</v>
          </cell>
          <cell r="M1324">
            <v>104.57704822041811</v>
          </cell>
        </row>
        <row r="1325">
          <cell r="A1325" t="str">
            <v>1993-31-4-HoodsportHat_F_h_um</v>
          </cell>
          <cell r="B1325" t="str">
            <v>HC</v>
          </cell>
          <cell r="C1325" t="str">
            <v>UnMarked Hood Canal Fall Fing</v>
          </cell>
          <cell r="D1325" t="str">
            <v>U-HdCl FF</v>
          </cell>
          <cell r="E1325">
            <v>31</v>
          </cell>
          <cell r="F1325">
            <v>46</v>
          </cell>
          <cell r="G1325">
            <v>45</v>
          </cell>
          <cell r="H1325" t="str">
            <v>TRS; incl FW net, FW sport, 12H, HC net</v>
          </cell>
          <cell r="I1325">
            <v>1993</v>
          </cell>
          <cell r="J1325" t="str">
            <v>UM</v>
          </cell>
          <cell r="K1325" t="str">
            <v>H</v>
          </cell>
          <cell r="L1325">
            <v>4</v>
          </cell>
          <cell r="M1325">
            <v>750.87079289586245</v>
          </cell>
        </row>
        <row r="1326">
          <cell r="A1326" t="str">
            <v>1993-31-4-SkokR_nat_n_um</v>
          </cell>
          <cell r="B1326" t="str">
            <v>HC</v>
          </cell>
          <cell r="C1326" t="str">
            <v>UnMarked Hood Canal Fall Fing</v>
          </cell>
          <cell r="D1326" t="str">
            <v>U-HdCl FF</v>
          </cell>
          <cell r="E1326">
            <v>31</v>
          </cell>
          <cell r="F1326">
            <v>46</v>
          </cell>
          <cell r="G1326">
            <v>45</v>
          </cell>
          <cell r="H1326" t="str">
            <v>TRS; incl FW net, FW sport, 12H, HC net</v>
          </cell>
          <cell r="I1326">
            <v>1993</v>
          </cell>
          <cell r="J1326" t="str">
            <v>UM</v>
          </cell>
          <cell r="K1326" t="str">
            <v>N</v>
          </cell>
          <cell r="L1326">
            <v>4</v>
          </cell>
          <cell r="M1326">
            <v>133.77181179773351</v>
          </cell>
        </row>
        <row r="1327">
          <cell r="A1327" t="str">
            <v>1993-31-4-SkokR_hat_h_um</v>
          </cell>
          <cell r="B1327" t="str">
            <v>HC</v>
          </cell>
          <cell r="C1327" t="str">
            <v>UnMarked Hood Canal Fall Fing</v>
          </cell>
          <cell r="D1327" t="str">
            <v>U-HdCl FF</v>
          </cell>
          <cell r="E1327">
            <v>31</v>
          </cell>
          <cell r="F1327">
            <v>46</v>
          </cell>
          <cell r="G1327">
            <v>45</v>
          </cell>
          <cell r="H1327" t="str">
            <v>TRS; incl FW net, FW sport, 12H, HC net</v>
          </cell>
          <cell r="I1327">
            <v>1993</v>
          </cell>
          <cell r="J1327" t="str">
            <v>UM</v>
          </cell>
          <cell r="K1327" t="str">
            <v>H</v>
          </cell>
          <cell r="L1327">
            <v>4</v>
          </cell>
          <cell r="M1327">
            <v>1542.93123194545</v>
          </cell>
        </row>
        <row r="1328">
          <cell r="A1328" t="str">
            <v>1993-31-4-Area12CD_tribs_nat_n_um</v>
          </cell>
          <cell r="B1328" t="str">
            <v>HC</v>
          </cell>
          <cell r="C1328" t="str">
            <v>UnMarked Hood Canal Fall Fing</v>
          </cell>
          <cell r="D1328" t="str">
            <v>U-HdCl FF</v>
          </cell>
          <cell r="E1328">
            <v>31</v>
          </cell>
          <cell r="F1328">
            <v>46</v>
          </cell>
          <cell r="G1328">
            <v>45</v>
          </cell>
          <cell r="H1328" t="str">
            <v>TRS; incl FW net, FW sport, 12H, HC net</v>
          </cell>
          <cell r="I1328">
            <v>1993</v>
          </cell>
          <cell r="J1328" t="str">
            <v>UM</v>
          </cell>
          <cell r="K1328" t="str">
            <v>N</v>
          </cell>
          <cell r="L1328">
            <v>4</v>
          </cell>
          <cell r="M1328">
            <v>33.423268544446763</v>
          </cell>
        </row>
        <row r="1329">
          <cell r="A1329" t="str">
            <v>1993-31-5-Area12B_tribs_nat_F_n_um</v>
          </cell>
          <cell r="B1329" t="str">
            <v>HC</v>
          </cell>
          <cell r="C1329" t="str">
            <v>UnMarked Hood Canal Fall Fing</v>
          </cell>
          <cell r="D1329" t="str">
            <v>U-HdCl FF</v>
          </cell>
          <cell r="E1329">
            <v>31</v>
          </cell>
          <cell r="F1329">
            <v>46</v>
          </cell>
          <cell r="G1329">
            <v>45</v>
          </cell>
          <cell r="H1329" t="str">
            <v>TRS; incl FW net, FW sport, 12H, HC net</v>
          </cell>
          <cell r="I1329">
            <v>1993</v>
          </cell>
          <cell r="J1329" t="str">
            <v>UM</v>
          </cell>
          <cell r="K1329" t="str">
            <v>N</v>
          </cell>
          <cell r="L1329">
            <v>5</v>
          </cell>
          <cell r="M1329">
            <v>6.9387614932978847</v>
          </cell>
        </row>
        <row r="1330">
          <cell r="A1330" t="str">
            <v>1993-31-5-HoodsportHat_F_h_um</v>
          </cell>
          <cell r="B1330" t="str">
            <v>HC</v>
          </cell>
          <cell r="C1330" t="str">
            <v>UnMarked Hood Canal Fall Fing</v>
          </cell>
          <cell r="D1330" t="str">
            <v>U-HdCl FF</v>
          </cell>
          <cell r="E1330">
            <v>31</v>
          </cell>
          <cell r="F1330">
            <v>46</v>
          </cell>
          <cell r="G1330">
            <v>45</v>
          </cell>
          <cell r="H1330" t="str">
            <v>TRS; incl FW net, FW sport, 12H, HC net</v>
          </cell>
          <cell r="I1330">
            <v>1993</v>
          </cell>
          <cell r="J1330" t="str">
            <v>UM</v>
          </cell>
          <cell r="K1330" t="str">
            <v>H</v>
          </cell>
          <cell r="L1330">
            <v>5</v>
          </cell>
          <cell r="M1330">
            <v>84.919056956709483</v>
          </cell>
        </row>
        <row r="1331">
          <cell r="A1331" t="str">
            <v>1993-31-5-SkokR_nat_n_um</v>
          </cell>
          <cell r="B1331" t="str">
            <v>HC</v>
          </cell>
          <cell r="C1331" t="str">
            <v>UnMarked Hood Canal Fall Fing</v>
          </cell>
          <cell r="D1331" t="str">
            <v>U-HdCl FF</v>
          </cell>
          <cell r="E1331">
            <v>31</v>
          </cell>
          <cell r="F1331">
            <v>46</v>
          </cell>
          <cell r="G1331">
            <v>45</v>
          </cell>
          <cell r="H1331" t="str">
            <v>TRS; incl FW net, FW sport, 12H, HC net</v>
          </cell>
          <cell r="I1331">
            <v>1993</v>
          </cell>
          <cell r="J1331" t="str">
            <v>UM</v>
          </cell>
          <cell r="K1331" t="str">
            <v>N</v>
          </cell>
          <cell r="L1331">
            <v>5</v>
          </cell>
          <cell r="M1331">
            <v>8.8758548112240252</v>
          </cell>
        </row>
        <row r="1332">
          <cell r="A1332" t="str">
            <v>1993-31-5-SkokR_hat_h_um</v>
          </cell>
          <cell r="B1332" t="str">
            <v>HC</v>
          </cell>
          <cell r="C1332" t="str">
            <v>UnMarked Hood Canal Fall Fing</v>
          </cell>
          <cell r="D1332" t="str">
            <v>U-HdCl FF</v>
          </cell>
          <cell r="E1332">
            <v>31</v>
          </cell>
          <cell r="F1332">
            <v>46</v>
          </cell>
          <cell r="G1332">
            <v>45</v>
          </cell>
          <cell r="H1332" t="str">
            <v>TRS; incl FW net, FW sport, 12H, HC net</v>
          </cell>
          <cell r="I1332">
            <v>1993</v>
          </cell>
          <cell r="J1332" t="str">
            <v>UM</v>
          </cell>
          <cell r="K1332" t="str">
            <v>H</v>
          </cell>
          <cell r="L1332">
            <v>5</v>
          </cell>
          <cell r="M1332">
            <v>101.8806059281997</v>
          </cell>
        </row>
        <row r="1333">
          <cell r="A1333" t="str">
            <v>1993-31-5-Area12CD_tribs_nat_n_um</v>
          </cell>
          <cell r="B1333" t="str">
            <v>HC</v>
          </cell>
          <cell r="C1333" t="str">
            <v>UnMarked Hood Canal Fall Fing</v>
          </cell>
          <cell r="D1333" t="str">
            <v>U-HdCl FF</v>
          </cell>
          <cell r="E1333">
            <v>31</v>
          </cell>
          <cell r="F1333">
            <v>46</v>
          </cell>
          <cell r="G1333">
            <v>45</v>
          </cell>
          <cell r="H1333" t="str">
            <v>TRS; incl FW net, FW sport, 12H, HC net</v>
          </cell>
          <cell r="I1333">
            <v>1993</v>
          </cell>
          <cell r="J1333" t="str">
            <v>UM</v>
          </cell>
          <cell r="K1333" t="str">
            <v>N</v>
          </cell>
          <cell r="L1333">
            <v>5</v>
          </cell>
          <cell r="M1333">
            <v>2.2176576285414908</v>
          </cell>
        </row>
        <row r="1334">
          <cell r="A1334" t="str">
            <v>1993-32-3-HoodsportHat_F_h_m</v>
          </cell>
          <cell r="B1334" t="str">
            <v>HC</v>
          </cell>
          <cell r="C1334" t="str">
            <v>Marked Hood Canal Fall Fing</v>
          </cell>
          <cell r="D1334" t="str">
            <v>M-HdCl FF</v>
          </cell>
          <cell r="E1334">
            <v>32</v>
          </cell>
          <cell r="F1334">
            <v>47</v>
          </cell>
          <cell r="G1334">
            <v>45</v>
          </cell>
          <cell r="H1334" t="str">
            <v>TRS; incl FW net, FW sport, 12H, HC net</v>
          </cell>
          <cell r="I1334">
            <v>1993</v>
          </cell>
          <cell r="J1334" t="str">
            <v>M</v>
          </cell>
          <cell r="K1334" t="str">
            <v>H</v>
          </cell>
          <cell r="L1334">
            <v>3</v>
          </cell>
          <cell r="M1334">
            <v>187.3248635852724</v>
          </cell>
        </row>
        <row r="1335">
          <cell r="A1335" t="str">
            <v>1993-32-3-SkokR_hat_h_m</v>
          </cell>
          <cell r="B1335" t="str">
            <v>HC</v>
          </cell>
          <cell r="C1335" t="str">
            <v>Marked Hood Canal Fall Fing</v>
          </cell>
          <cell r="D1335" t="str">
            <v>M-HdCl FF</v>
          </cell>
          <cell r="E1335">
            <v>32</v>
          </cell>
          <cell r="F1335">
            <v>47</v>
          </cell>
          <cell r="G1335">
            <v>45</v>
          </cell>
          <cell r="H1335" t="str">
            <v>TRS; incl FW net, FW sport, 12H, HC net</v>
          </cell>
          <cell r="I1335">
            <v>1993</v>
          </cell>
          <cell r="J1335" t="str">
            <v>M</v>
          </cell>
          <cell r="K1335" t="str">
            <v>H</v>
          </cell>
          <cell r="L1335">
            <v>3</v>
          </cell>
          <cell r="M1335">
            <v>23.435602777775291</v>
          </cell>
        </row>
        <row r="1336">
          <cell r="A1336" t="str">
            <v>1993-32-4-HoodsportHat_F_h_m</v>
          </cell>
          <cell r="B1336" t="str">
            <v>HC</v>
          </cell>
          <cell r="C1336" t="str">
            <v>Marked Hood Canal Fall Fing</v>
          </cell>
          <cell r="D1336" t="str">
            <v>M-HdCl FF</v>
          </cell>
          <cell r="E1336">
            <v>32</v>
          </cell>
          <cell r="F1336">
            <v>47</v>
          </cell>
          <cell r="G1336">
            <v>45</v>
          </cell>
          <cell r="H1336" t="str">
            <v>TRS; incl FW net, FW sport, 12H, HC net</v>
          </cell>
          <cell r="I1336">
            <v>1993</v>
          </cell>
          <cell r="J1336" t="str">
            <v>M</v>
          </cell>
          <cell r="K1336" t="str">
            <v>H</v>
          </cell>
          <cell r="L1336">
            <v>4</v>
          </cell>
          <cell r="M1336">
            <v>125.1363209733512</v>
          </cell>
        </row>
        <row r="1337">
          <cell r="A1337" t="str">
            <v>1993-32-4-SkokR_hat_h_m</v>
          </cell>
          <cell r="B1337" t="str">
            <v>HC</v>
          </cell>
          <cell r="C1337" t="str">
            <v>Marked Hood Canal Fall Fing</v>
          </cell>
          <cell r="D1337" t="str">
            <v>M-HdCl FF</v>
          </cell>
          <cell r="E1337">
            <v>32</v>
          </cell>
          <cell r="F1337">
            <v>47</v>
          </cell>
          <cell r="G1337">
            <v>45</v>
          </cell>
          <cell r="H1337" t="str">
            <v>TRS; incl FW net, FW sport, 12H, HC net</v>
          </cell>
          <cell r="I1337">
            <v>1993</v>
          </cell>
          <cell r="J1337" t="str">
            <v>M</v>
          </cell>
          <cell r="K1337" t="str">
            <v>H</v>
          </cell>
          <cell r="L1337">
            <v>4</v>
          </cell>
          <cell r="M1337">
            <v>29.51405536723265</v>
          </cell>
        </row>
        <row r="1338">
          <cell r="A1338" t="str">
            <v>1993-32-5-HoodsportHat_F_h_m</v>
          </cell>
          <cell r="B1338" t="str">
            <v>HC</v>
          </cell>
          <cell r="C1338" t="str">
            <v>Marked Hood Canal Fall Fing</v>
          </cell>
          <cell r="D1338" t="str">
            <v>M-HdCl FF</v>
          </cell>
          <cell r="E1338">
            <v>32</v>
          </cell>
          <cell r="F1338">
            <v>47</v>
          </cell>
          <cell r="G1338">
            <v>45</v>
          </cell>
          <cell r="H1338" t="str">
            <v>TRS; incl FW net, FW sport, 12H, HC net</v>
          </cell>
          <cell r="I1338">
            <v>1993</v>
          </cell>
          <cell r="J1338" t="str">
            <v>M</v>
          </cell>
          <cell r="K1338" t="str">
            <v>H</v>
          </cell>
          <cell r="L1338">
            <v>5</v>
          </cell>
          <cell r="M1338">
            <v>0</v>
          </cell>
        </row>
        <row r="1339">
          <cell r="A1339" t="str">
            <v>1993-32-5-SkokR_hat_h_m</v>
          </cell>
          <cell r="B1339" t="str">
            <v>HC</v>
          </cell>
          <cell r="C1339" t="str">
            <v>Marked Hood Canal Fall Fing</v>
          </cell>
          <cell r="D1339" t="str">
            <v>M-HdCl FF</v>
          </cell>
          <cell r="E1339">
            <v>32</v>
          </cell>
          <cell r="F1339">
            <v>47</v>
          </cell>
          <cell r="G1339">
            <v>45</v>
          </cell>
          <cell r="H1339" t="str">
            <v>TRS; incl FW net, FW sport, 12H, HC net</v>
          </cell>
          <cell r="I1339">
            <v>1993</v>
          </cell>
          <cell r="J1339" t="str">
            <v>M</v>
          </cell>
          <cell r="K1339" t="str">
            <v>H</v>
          </cell>
          <cell r="L1339">
            <v>5</v>
          </cell>
          <cell r="M1339">
            <v>2.4522567370967492</v>
          </cell>
        </row>
        <row r="1340">
          <cell r="A1340" t="str">
            <v>1993-33-3-HoodsportHat_Y_h_um</v>
          </cell>
          <cell r="B1340" t="str">
            <v>HC</v>
          </cell>
          <cell r="C1340" t="str">
            <v>UnMarked Hood Canal Fall Year</v>
          </cell>
          <cell r="D1340" t="str">
            <v>U-HdCl FY</v>
          </cell>
          <cell r="E1340">
            <v>33</v>
          </cell>
          <cell r="F1340">
            <v>49</v>
          </cell>
          <cell r="G1340">
            <v>48</v>
          </cell>
          <cell r="H1340" t="str">
            <v>TRS; incl FW net, FW sport, 12H, HC net</v>
          </cell>
          <cell r="I1340">
            <v>1993</v>
          </cell>
          <cell r="J1340" t="str">
            <v>UM</v>
          </cell>
          <cell r="K1340" t="str">
            <v>H</v>
          </cell>
          <cell r="L1340">
            <v>3</v>
          </cell>
          <cell r="M1340">
            <v>0</v>
          </cell>
        </row>
        <row r="1341">
          <cell r="A1341" t="str">
            <v>1993-33-4-HoodsportHat_Y_h_um</v>
          </cell>
          <cell r="B1341" t="str">
            <v>HC</v>
          </cell>
          <cell r="C1341" t="str">
            <v>UnMarked Hood Canal Fall Year</v>
          </cell>
          <cell r="D1341" t="str">
            <v>U-HdCl FY</v>
          </cell>
          <cell r="E1341">
            <v>33</v>
          </cell>
          <cell r="F1341">
            <v>49</v>
          </cell>
          <cell r="G1341">
            <v>48</v>
          </cell>
          <cell r="H1341" t="str">
            <v>TRS; incl FW net, FW sport, 12H, HC net</v>
          </cell>
          <cell r="I1341">
            <v>1993</v>
          </cell>
          <cell r="J1341" t="str">
            <v>UM</v>
          </cell>
          <cell r="K1341" t="str">
            <v>H</v>
          </cell>
          <cell r="L1341">
            <v>4</v>
          </cell>
          <cell r="M1341">
            <v>0</v>
          </cell>
        </row>
        <row r="1342">
          <cell r="A1342" t="str">
            <v>1993-33-5-HoodsportHat_Y_h_um</v>
          </cell>
          <cell r="B1342" t="str">
            <v>HC</v>
          </cell>
          <cell r="C1342" t="str">
            <v>UnMarked Hood Canal Fall Year</v>
          </cell>
          <cell r="D1342" t="str">
            <v>U-HdCl FY</v>
          </cell>
          <cell r="E1342">
            <v>33</v>
          </cell>
          <cell r="F1342">
            <v>49</v>
          </cell>
          <cell r="G1342">
            <v>48</v>
          </cell>
          <cell r="H1342" t="str">
            <v>TRS; incl FW net, FW sport, 12H, HC net</v>
          </cell>
          <cell r="I1342">
            <v>1993</v>
          </cell>
          <cell r="J1342" t="str">
            <v>UM</v>
          </cell>
          <cell r="K1342" t="str">
            <v>H</v>
          </cell>
          <cell r="L1342">
            <v>5</v>
          </cell>
          <cell r="M1342">
            <v>0</v>
          </cell>
        </row>
        <row r="1343">
          <cell r="A1343" t="str">
            <v>1993-34-3-HoodsportHat_Y_h_m</v>
          </cell>
          <cell r="B1343" t="str">
            <v>HC</v>
          </cell>
          <cell r="C1343" t="str">
            <v>Marked Hood Canal Fall Year</v>
          </cell>
          <cell r="D1343" t="str">
            <v>M-HdCl FY</v>
          </cell>
          <cell r="E1343">
            <v>34</v>
          </cell>
          <cell r="F1343">
            <v>50</v>
          </cell>
          <cell r="G1343">
            <v>48</v>
          </cell>
          <cell r="H1343" t="str">
            <v>TRS; incl FW net, FW sport, 12H, HC net</v>
          </cell>
          <cell r="I1343">
            <v>1993</v>
          </cell>
          <cell r="J1343" t="str">
            <v>M</v>
          </cell>
          <cell r="K1343" t="str">
            <v>H</v>
          </cell>
          <cell r="L1343">
            <v>3</v>
          </cell>
          <cell r="M1343">
            <v>0</v>
          </cell>
        </row>
        <row r="1344">
          <cell r="A1344" t="str">
            <v>1993-34-4-HoodsportHat_Y_h_m</v>
          </cell>
          <cell r="B1344" t="str">
            <v>HC</v>
          </cell>
          <cell r="C1344" t="str">
            <v>Marked Hood Canal Fall Year</v>
          </cell>
          <cell r="D1344" t="str">
            <v>M-HdCl FY</v>
          </cell>
          <cell r="E1344">
            <v>34</v>
          </cell>
          <cell r="F1344">
            <v>50</v>
          </cell>
          <cell r="G1344">
            <v>48</v>
          </cell>
          <cell r="H1344" t="str">
            <v>TRS; incl FW net, FW sport, 12H, HC net</v>
          </cell>
          <cell r="I1344">
            <v>1993</v>
          </cell>
          <cell r="J1344" t="str">
            <v>M</v>
          </cell>
          <cell r="K1344" t="str">
            <v>H</v>
          </cell>
          <cell r="L1344">
            <v>4</v>
          </cell>
          <cell r="M1344">
            <v>22.01308562002237</v>
          </cell>
        </row>
        <row r="1345">
          <cell r="A1345" t="str">
            <v>1993-34-5-HoodsportHat_Y_h_m</v>
          </cell>
          <cell r="B1345" t="str">
            <v>HC</v>
          </cell>
          <cell r="C1345" t="str">
            <v>Marked Hood Canal Fall Year</v>
          </cell>
          <cell r="D1345" t="str">
            <v>M-HdCl FY</v>
          </cell>
          <cell r="E1345">
            <v>34</v>
          </cell>
          <cell r="F1345">
            <v>50</v>
          </cell>
          <cell r="G1345">
            <v>48</v>
          </cell>
          <cell r="H1345" t="str">
            <v>TRS; incl FW net, FW sport, 12H, HC net</v>
          </cell>
          <cell r="I1345">
            <v>1993</v>
          </cell>
          <cell r="J1345" t="str">
            <v>M</v>
          </cell>
          <cell r="K1345" t="str">
            <v>H</v>
          </cell>
          <cell r="L1345">
            <v>5</v>
          </cell>
          <cell r="M1345">
            <v>13.988957536559729</v>
          </cell>
        </row>
        <row r="1346">
          <cell r="A1346" t="str">
            <v>1993-35-3-Dungeness_n_um</v>
          </cell>
          <cell r="B1346" t="str">
            <v>JDF</v>
          </cell>
          <cell r="C1346" t="str">
            <v>UnMarked JDF Tribs. Fall</v>
          </cell>
          <cell r="D1346" t="str">
            <v>U-SJDF FF</v>
          </cell>
          <cell r="E1346">
            <v>35</v>
          </cell>
          <cell r="F1346">
            <v>52</v>
          </cell>
          <cell r="G1346">
            <v>51</v>
          </cell>
          <cell r="H1346" t="str">
            <v>ETRS; includes 6D</v>
          </cell>
          <cell r="I1346">
            <v>1993</v>
          </cell>
          <cell r="J1346" t="str">
            <v>UM</v>
          </cell>
          <cell r="K1346" t="str">
            <v>N</v>
          </cell>
          <cell r="L1346">
            <v>3</v>
          </cell>
          <cell r="M1346">
            <v>8</v>
          </cell>
        </row>
        <row r="1347">
          <cell r="A1347" t="str">
            <v>1993-35-3-Elwha_n_um</v>
          </cell>
          <cell r="B1347" t="str">
            <v>JDF</v>
          </cell>
          <cell r="C1347" t="str">
            <v>UnMarked JDF Tribs. Fall</v>
          </cell>
          <cell r="D1347" t="str">
            <v>U-SJDF FF</v>
          </cell>
          <cell r="E1347">
            <v>35</v>
          </cell>
          <cell r="F1347">
            <v>52</v>
          </cell>
          <cell r="G1347">
            <v>51</v>
          </cell>
          <cell r="H1347" t="str">
            <v>ETRS; includes 6D</v>
          </cell>
          <cell r="I1347">
            <v>1993</v>
          </cell>
          <cell r="J1347" t="str">
            <v>UM</v>
          </cell>
          <cell r="K1347" t="str">
            <v>N</v>
          </cell>
          <cell r="L1347">
            <v>3</v>
          </cell>
          <cell r="M1347">
            <v>247.51</v>
          </cell>
        </row>
        <row r="1348">
          <cell r="A1348" t="str">
            <v>1993-35-4-Dungeness_n_um</v>
          </cell>
          <cell r="B1348" t="str">
            <v>JDF</v>
          </cell>
          <cell r="C1348" t="str">
            <v>UnMarked JDF Tribs. Fall</v>
          </cell>
          <cell r="D1348" t="str">
            <v>U-SJDF FF</v>
          </cell>
          <cell r="E1348">
            <v>35</v>
          </cell>
          <cell r="F1348">
            <v>52</v>
          </cell>
          <cell r="G1348">
            <v>51</v>
          </cell>
          <cell r="H1348" t="str">
            <v>ETRS; includes 6D</v>
          </cell>
          <cell r="I1348">
            <v>1993</v>
          </cell>
          <cell r="J1348" t="str">
            <v>UM</v>
          </cell>
          <cell r="K1348" t="str">
            <v>N</v>
          </cell>
          <cell r="L1348">
            <v>4</v>
          </cell>
          <cell r="M1348">
            <v>5</v>
          </cell>
        </row>
        <row r="1349">
          <cell r="A1349" t="str">
            <v>1993-35-4-Elwha_n_um</v>
          </cell>
          <cell r="B1349" t="str">
            <v>JDF</v>
          </cell>
          <cell r="C1349" t="str">
            <v>UnMarked JDF Tribs. Fall</v>
          </cell>
          <cell r="D1349" t="str">
            <v>U-SJDF FF</v>
          </cell>
          <cell r="E1349">
            <v>35</v>
          </cell>
          <cell r="F1349">
            <v>52</v>
          </cell>
          <cell r="G1349">
            <v>51</v>
          </cell>
          <cell r="H1349" t="str">
            <v>ETRS; includes 6D</v>
          </cell>
          <cell r="I1349">
            <v>1993</v>
          </cell>
          <cell r="J1349" t="str">
            <v>UM</v>
          </cell>
          <cell r="K1349" t="str">
            <v>N</v>
          </cell>
          <cell r="L1349">
            <v>4</v>
          </cell>
          <cell r="M1349">
            <v>226.422</v>
          </cell>
        </row>
        <row r="1350">
          <cell r="A1350" t="str">
            <v>1993-35-5-Dungeness_n_um</v>
          </cell>
          <cell r="B1350" t="str">
            <v>JDF</v>
          </cell>
          <cell r="C1350" t="str">
            <v>UnMarked JDF Tribs. Fall</v>
          </cell>
          <cell r="D1350" t="str">
            <v>U-SJDF FF</v>
          </cell>
          <cell r="E1350">
            <v>35</v>
          </cell>
          <cell r="F1350">
            <v>52</v>
          </cell>
          <cell r="G1350">
            <v>51</v>
          </cell>
          <cell r="H1350" t="str">
            <v>ETRS; includes 6D</v>
          </cell>
          <cell r="I1350">
            <v>1993</v>
          </cell>
          <cell r="J1350" t="str">
            <v>UM</v>
          </cell>
          <cell r="K1350" t="str">
            <v>N</v>
          </cell>
          <cell r="L1350">
            <v>5</v>
          </cell>
          <cell r="M1350">
            <v>41</v>
          </cell>
        </row>
        <row r="1351">
          <cell r="A1351" t="str">
            <v>1993-35-5-Elwha_n_um</v>
          </cell>
          <cell r="B1351" t="str">
            <v>JDF</v>
          </cell>
          <cell r="C1351" t="str">
            <v>UnMarked JDF Tribs. Fall</v>
          </cell>
          <cell r="D1351" t="str">
            <v>U-SJDF FF</v>
          </cell>
          <cell r="E1351">
            <v>35</v>
          </cell>
          <cell r="F1351">
            <v>52</v>
          </cell>
          <cell r="G1351">
            <v>51</v>
          </cell>
          <cell r="H1351" t="str">
            <v>ETRS; includes 6D</v>
          </cell>
          <cell r="I1351">
            <v>1993</v>
          </cell>
          <cell r="J1351" t="str">
            <v>UM</v>
          </cell>
          <cell r="K1351" t="str">
            <v>N</v>
          </cell>
          <cell r="L1351">
            <v>5</v>
          </cell>
          <cell r="M1351">
            <v>978</v>
          </cell>
        </row>
        <row r="1352">
          <cell r="A1352" t="str">
            <v>1993-36-3-Dungeness_n_m</v>
          </cell>
          <cell r="B1352" t="str">
            <v>JDF</v>
          </cell>
          <cell r="C1352" t="str">
            <v>Marked JDF Tribs. Fall</v>
          </cell>
          <cell r="D1352" t="str">
            <v>M-SJDF FF</v>
          </cell>
          <cell r="E1352">
            <v>36</v>
          </cell>
          <cell r="F1352">
            <v>53</v>
          </cell>
          <cell r="G1352">
            <v>51</v>
          </cell>
          <cell r="H1352" t="str">
            <v>ETRS; includes 6D</v>
          </cell>
          <cell r="I1352">
            <v>1993</v>
          </cell>
          <cell r="J1352" t="str">
            <v>M</v>
          </cell>
          <cell r="K1352" t="str">
            <v>N</v>
          </cell>
          <cell r="L1352">
            <v>3</v>
          </cell>
          <cell r="M1352">
            <v>0</v>
          </cell>
        </row>
        <row r="1353">
          <cell r="A1353" t="str">
            <v>1993-36-3-Elwha_n_m</v>
          </cell>
          <cell r="B1353" t="str">
            <v>JDF</v>
          </cell>
          <cell r="C1353" t="str">
            <v>Marked JDF Tribs. Fall</v>
          </cell>
          <cell r="D1353" t="str">
            <v>M-SJDF FF</v>
          </cell>
          <cell r="E1353">
            <v>36</v>
          </cell>
          <cell r="F1353">
            <v>53</v>
          </cell>
          <cell r="G1353">
            <v>51</v>
          </cell>
          <cell r="H1353" t="str">
            <v>ETRS; includes 6D</v>
          </cell>
          <cell r="I1353">
            <v>1993</v>
          </cell>
          <cell r="J1353" t="str">
            <v>M</v>
          </cell>
          <cell r="K1353" t="str">
            <v>N</v>
          </cell>
          <cell r="L1353">
            <v>3</v>
          </cell>
          <cell r="M1353">
            <v>17.489999999999998</v>
          </cell>
        </row>
        <row r="1354">
          <cell r="A1354" t="str">
            <v>1993-36-4-Dungeness_n_m</v>
          </cell>
          <cell r="B1354" t="str">
            <v>JDF</v>
          </cell>
          <cell r="C1354" t="str">
            <v>Marked JDF Tribs. Fall</v>
          </cell>
          <cell r="D1354" t="str">
            <v>M-SJDF FF</v>
          </cell>
          <cell r="E1354">
            <v>36</v>
          </cell>
          <cell r="F1354">
            <v>53</v>
          </cell>
          <cell r="G1354">
            <v>51</v>
          </cell>
          <cell r="H1354" t="str">
            <v>ETRS; includes 6D</v>
          </cell>
          <cell r="I1354">
            <v>1993</v>
          </cell>
          <cell r="J1354" t="str">
            <v>M</v>
          </cell>
          <cell r="K1354" t="str">
            <v>N</v>
          </cell>
          <cell r="L1354">
            <v>4</v>
          </cell>
          <cell r="M1354">
            <v>0</v>
          </cell>
        </row>
        <row r="1355">
          <cell r="A1355" t="str">
            <v>1993-36-4-Elwha_n_m</v>
          </cell>
          <cell r="B1355" t="str">
            <v>JDF</v>
          </cell>
          <cell r="C1355" t="str">
            <v>Marked JDF Tribs. Fall</v>
          </cell>
          <cell r="D1355" t="str">
            <v>M-SJDF FF</v>
          </cell>
          <cell r="E1355">
            <v>36</v>
          </cell>
          <cell r="F1355">
            <v>53</v>
          </cell>
          <cell r="G1355">
            <v>51</v>
          </cell>
          <cell r="H1355" t="str">
            <v>ETRS; includes 6D</v>
          </cell>
          <cell r="I1355">
            <v>1993</v>
          </cell>
          <cell r="J1355" t="str">
            <v>M</v>
          </cell>
          <cell r="K1355" t="str">
            <v>N</v>
          </cell>
          <cell r="L1355">
            <v>4</v>
          </cell>
          <cell r="M1355">
            <v>151.578</v>
          </cell>
        </row>
        <row r="1356">
          <cell r="A1356" t="str">
            <v>1993-36-5-Dungeness_n_m</v>
          </cell>
          <cell r="B1356" t="str">
            <v>JDF</v>
          </cell>
          <cell r="C1356" t="str">
            <v>Marked JDF Tribs. Fall</v>
          </cell>
          <cell r="D1356" t="str">
            <v>M-SJDF FF</v>
          </cell>
          <cell r="E1356">
            <v>36</v>
          </cell>
          <cell r="F1356">
            <v>53</v>
          </cell>
          <cell r="G1356">
            <v>51</v>
          </cell>
          <cell r="H1356" t="str">
            <v>ETRS; includes 6D</v>
          </cell>
          <cell r="I1356">
            <v>1993</v>
          </cell>
          <cell r="J1356" t="str">
            <v>M</v>
          </cell>
          <cell r="K1356" t="str">
            <v>N</v>
          </cell>
          <cell r="L1356">
            <v>5</v>
          </cell>
          <cell r="M1356">
            <v>0</v>
          </cell>
        </row>
        <row r="1357">
          <cell r="A1357" t="str">
            <v>1993-36-5-Elwha_n_m</v>
          </cell>
          <cell r="B1357" t="str">
            <v>JDF</v>
          </cell>
          <cell r="C1357" t="str">
            <v>Marked JDF Tribs. Fall</v>
          </cell>
          <cell r="D1357" t="str">
            <v>M-SJDF FF</v>
          </cell>
          <cell r="E1357">
            <v>36</v>
          </cell>
          <cell r="F1357">
            <v>53</v>
          </cell>
          <cell r="G1357">
            <v>51</v>
          </cell>
          <cell r="H1357" t="str">
            <v>ETRS; includes 6D</v>
          </cell>
          <cell r="I1357">
            <v>1993</v>
          </cell>
          <cell r="J1357" t="str">
            <v>M</v>
          </cell>
          <cell r="K1357" t="str">
            <v>N</v>
          </cell>
          <cell r="L1357">
            <v>5</v>
          </cell>
          <cell r="M1357">
            <v>48.222000000000001</v>
          </cell>
        </row>
        <row r="1358">
          <cell r="A1358" t="str">
            <v>1993-65-3-</v>
          </cell>
          <cell r="B1358" t="str">
            <v>MPS</v>
          </cell>
          <cell r="C1358" t="str">
            <v>UnMarked White Sp Year</v>
          </cell>
          <cell r="D1358" t="str">
            <v>U-WhtSpYr</v>
          </cell>
          <cell r="E1358">
            <v>65</v>
          </cell>
          <cell r="F1358">
            <v>55</v>
          </cell>
          <cell r="G1358">
            <v>54</v>
          </cell>
          <cell r="H1358" t="str">
            <v>ETRS; includes FW net (FW spt assumed 0)</v>
          </cell>
          <cell r="I1358">
            <v>1993</v>
          </cell>
          <cell r="J1358" t="str">
            <v>UM</v>
          </cell>
          <cell r="L1358">
            <v>3</v>
          </cell>
          <cell r="M1358">
            <v>0</v>
          </cell>
        </row>
        <row r="1359">
          <cell r="A1359" t="str">
            <v>1993-65-4-</v>
          </cell>
          <cell r="B1359" t="str">
            <v>MPS</v>
          </cell>
          <cell r="C1359" t="str">
            <v>UnMarked White Sp Year</v>
          </cell>
          <cell r="D1359" t="str">
            <v>U-WhtSpYr</v>
          </cell>
          <cell r="E1359">
            <v>65</v>
          </cell>
          <cell r="F1359">
            <v>55</v>
          </cell>
          <cell r="G1359">
            <v>54</v>
          </cell>
          <cell r="H1359" t="str">
            <v>ETRS; includes FW net (FW spt assumed 0)</v>
          </cell>
          <cell r="I1359">
            <v>1993</v>
          </cell>
          <cell r="J1359" t="str">
            <v>UM</v>
          </cell>
          <cell r="L1359">
            <v>4</v>
          </cell>
          <cell r="M1359">
            <v>0</v>
          </cell>
        </row>
        <row r="1360">
          <cell r="A1360" t="str">
            <v>1993-65-5-</v>
          </cell>
          <cell r="B1360" t="str">
            <v>MPS</v>
          </cell>
          <cell r="C1360" t="str">
            <v>UnMarked White Sp Year</v>
          </cell>
          <cell r="D1360" t="str">
            <v>U-WhtSpYr</v>
          </cell>
          <cell r="E1360">
            <v>65</v>
          </cell>
          <cell r="F1360">
            <v>55</v>
          </cell>
          <cell r="G1360">
            <v>54</v>
          </cell>
          <cell r="H1360" t="str">
            <v>ETRS; includes FW net (FW spt assumed 0)</v>
          </cell>
          <cell r="I1360">
            <v>1993</v>
          </cell>
          <cell r="J1360" t="str">
            <v>UM</v>
          </cell>
          <cell r="L1360">
            <v>5</v>
          </cell>
          <cell r="M1360">
            <v>0</v>
          </cell>
        </row>
        <row r="1361">
          <cell r="A1361" t="str">
            <v>1993-66-3-</v>
          </cell>
          <cell r="B1361" t="str">
            <v>MPS</v>
          </cell>
          <cell r="C1361" t="str">
            <v>Marked White Sp Year</v>
          </cell>
          <cell r="D1361" t="str">
            <v>M-WhtSpYr</v>
          </cell>
          <cell r="E1361">
            <v>66</v>
          </cell>
          <cell r="F1361">
            <v>56</v>
          </cell>
          <cell r="G1361">
            <v>54</v>
          </cell>
          <cell r="H1361" t="str">
            <v>ETRS; includes FW net (FW spt assumed 0)</v>
          </cell>
          <cell r="I1361">
            <v>1993</v>
          </cell>
          <cell r="J1361" t="str">
            <v>M</v>
          </cell>
          <cell r="L1361">
            <v>3</v>
          </cell>
          <cell r="M1361">
            <v>44</v>
          </cell>
        </row>
        <row r="1362">
          <cell r="A1362" t="str">
            <v>1993-66-4-</v>
          </cell>
          <cell r="B1362" t="str">
            <v>MPS</v>
          </cell>
          <cell r="C1362" t="str">
            <v>Marked White Sp Year</v>
          </cell>
          <cell r="D1362" t="str">
            <v>M-WhtSpYr</v>
          </cell>
          <cell r="E1362">
            <v>66</v>
          </cell>
          <cell r="F1362">
            <v>56</v>
          </cell>
          <cell r="G1362">
            <v>54</v>
          </cell>
          <cell r="H1362" t="str">
            <v>ETRS; includes FW net (FW spt assumed 0)</v>
          </cell>
          <cell r="I1362">
            <v>1993</v>
          </cell>
          <cell r="J1362" t="str">
            <v>M</v>
          </cell>
          <cell r="L1362">
            <v>4</v>
          </cell>
          <cell r="M1362">
            <v>113</v>
          </cell>
        </row>
        <row r="1363">
          <cell r="A1363" t="str">
            <v>1993-66-5-</v>
          </cell>
          <cell r="B1363" t="str">
            <v>MPS</v>
          </cell>
          <cell r="C1363" t="str">
            <v>Marked White Sp Year</v>
          </cell>
          <cell r="D1363" t="str">
            <v>M-WhtSpYr</v>
          </cell>
          <cell r="E1363">
            <v>66</v>
          </cell>
          <cell r="F1363">
            <v>56</v>
          </cell>
          <cell r="G1363">
            <v>54</v>
          </cell>
          <cell r="H1363" t="str">
            <v>ETRS; includes FW net (FW spt assumed 0)</v>
          </cell>
          <cell r="I1363">
            <v>1993</v>
          </cell>
          <cell r="J1363" t="str">
            <v>M</v>
          </cell>
          <cell r="L1363">
            <v>5</v>
          </cell>
          <cell r="M1363">
            <v>0</v>
          </cell>
        </row>
        <row r="1364">
          <cell r="A1364" t="str">
            <v>1993-75-3-</v>
          </cell>
          <cell r="B1364" t="str">
            <v>JDF</v>
          </cell>
          <cell r="C1364" t="str">
            <v>UnMarked Hoko River</v>
          </cell>
          <cell r="D1364" t="str">
            <v>U-Hoko Rv</v>
          </cell>
          <cell r="E1364">
            <v>75</v>
          </cell>
          <cell r="F1364">
            <v>58</v>
          </cell>
          <cell r="G1364">
            <v>57</v>
          </cell>
          <cell r="H1364" t="str">
            <v>ETRS; esc only, no FW fishery</v>
          </cell>
          <cell r="I1364">
            <v>1993</v>
          </cell>
          <cell r="J1364" t="str">
            <v>UM</v>
          </cell>
          <cell r="L1364">
            <v>3</v>
          </cell>
          <cell r="M1364">
            <v>32.639047739749408</v>
          </cell>
        </row>
        <row r="1365">
          <cell r="A1365" t="str">
            <v>1993-75-4-</v>
          </cell>
          <cell r="B1365" t="str">
            <v>JDF</v>
          </cell>
          <cell r="C1365" t="str">
            <v>UnMarked Hoko River</v>
          </cell>
          <cell r="D1365" t="str">
            <v>U-Hoko Rv</v>
          </cell>
          <cell r="E1365">
            <v>75</v>
          </cell>
          <cell r="F1365">
            <v>58</v>
          </cell>
          <cell r="G1365">
            <v>57</v>
          </cell>
          <cell r="H1365" t="str">
            <v>ETRS; esc only, no FW fishery</v>
          </cell>
          <cell r="I1365">
            <v>1993</v>
          </cell>
          <cell r="J1365" t="str">
            <v>UM</v>
          </cell>
          <cell r="L1365">
            <v>4</v>
          </cell>
          <cell r="M1365">
            <v>169.54553288150291</v>
          </cell>
        </row>
        <row r="1366">
          <cell r="A1366" t="str">
            <v>1993-75-5-</v>
          </cell>
          <cell r="B1366" t="str">
            <v>JDF</v>
          </cell>
          <cell r="C1366" t="str">
            <v>UnMarked Hoko River</v>
          </cell>
          <cell r="D1366" t="str">
            <v>U-Hoko Rv</v>
          </cell>
          <cell r="E1366">
            <v>75</v>
          </cell>
          <cell r="F1366">
            <v>58</v>
          </cell>
          <cell r="G1366">
            <v>57</v>
          </cell>
          <cell r="H1366" t="str">
            <v>ETRS; esc only, no FW fishery</v>
          </cell>
          <cell r="I1366">
            <v>1993</v>
          </cell>
          <cell r="J1366" t="str">
            <v>UM</v>
          </cell>
          <cell r="L1366">
            <v>5</v>
          </cell>
          <cell r="M1366">
            <v>505.63568283100489</v>
          </cell>
        </row>
        <row r="1367">
          <cell r="A1367" t="str">
            <v>1993-76-3-</v>
          </cell>
          <cell r="B1367" t="str">
            <v>JDF</v>
          </cell>
          <cell r="C1367" t="str">
            <v>Marked Hoko River</v>
          </cell>
          <cell r="D1367" t="str">
            <v>M-Hoko Rv</v>
          </cell>
          <cell r="E1367">
            <v>76</v>
          </cell>
          <cell r="F1367">
            <v>59</v>
          </cell>
          <cell r="G1367">
            <v>57</v>
          </cell>
          <cell r="H1367" t="str">
            <v>ETRS; esc only, no FW fishery</v>
          </cell>
          <cell r="I1367">
            <v>1993</v>
          </cell>
          <cell r="J1367" t="str">
            <v>M</v>
          </cell>
          <cell r="L1367">
            <v>3</v>
          </cell>
          <cell r="M1367">
            <v>54.302983142715597</v>
          </cell>
        </row>
        <row r="1368">
          <cell r="A1368" t="str">
            <v>1993-76-4-</v>
          </cell>
          <cell r="B1368" t="str">
            <v>JDF</v>
          </cell>
          <cell r="C1368" t="str">
            <v>Marked Hoko River</v>
          </cell>
          <cell r="D1368" t="str">
            <v>M-Hoko Rv</v>
          </cell>
          <cell r="E1368">
            <v>76</v>
          </cell>
          <cell r="F1368">
            <v>59</v>
          </cell>
          <cell r="G1368">
            <v>57</v>
          </cell>
          <cell r="H1368" t="str">
            <v>ETRS; esc only, no FW fishery</v>
          </cell>
          <cell r="I1368">
            <v>1993</v>
          </cell>
          <cell r="J1368" t="str">
            <v>M</v>
          </cell>
          <cell r="L1368">
            <v>4</v>
          </cell>
          <cell r="M1368">
            <v>109.9294400639439</v>
          </cell>
        </row>
        <row r="1369">
          <cell r="A1369" t="str">
            <v>1993-76-5-</v>
          </cell>
          <cell r="B1369" t="str">
            <v>JDF</v>
          </cell>
          <cell r="C1369" t="str">
            <v>Marked Hoko River</v>
          </cell>
          <cell r="D1369" t="str">
            <v>M-Hoko Rv</v>
          </cell>
          <cell r="E1369">
            <v>76</v>
          </cell>
          <cell r="F1369">
            <v>59</v>
          </cell>
          <cell r="G1369">
            <v>57</v>
          </cell>
          <cell r="H1369" t="str">
            <v>ETRS; esc only, no FW fishery</v>
          </cell>
          <cell r="I1369">
            <v>1993</v>
          </cell>
          <cell r="J1369" t="str">
            <v>M</v>
          </cell>
          <cell r="L1369">
            <v>5</v>
          </cell>
          <cell r="M1369">
            <v>15.321819019009251</v>
          </cell>
        </row>
        <row r="1370">
          <cell r="A1370" t="str">
            <v>1993-37-3-</v>
          </cell>
          <cell r="B1370" t="str">
            <v>ColR</v>
          </cell>
          <cell r="C1370" t="str">
            <v>UnMarked CR Oregon Hatchery Tule</v>
          </cell>
          <cell r="D1370" t="str">
            <v>U-OR Tule</v>
          </cell>
          <cell r="E1370">
            <v>37</v>
          </cell>
          <cell r="F1370">
            <v>61</v>
          </cell>
          <cell r="G1370">
            <v>60</v>
          </cell>
          <cell r="I1370">
            <v>1993</v>
          </cell>
          <cell r="J1370" t="str">
            <v>UM</v>
          </cell>
          <cell r="L1370">
            <v>3</v>
          </cell>
          <cell r="M1370">
            <v>10612.673000000001</v>
          </cell>
        </row>
        <row r="1371">
          <cell r="A1371" t="str">
            <v>1993-37-4-</v>
          </cell>
          <cell r="B1371" t="str">
            <v>ColR</v>
          </cell>
          <cell r="C1371" t="str">
            <v>UnMarked CR Oregon Hatchery Tule</v>
          </cell>
          <cell r="D1371" t="str">
            <v>U-OR Tule</v>
          </cell>
          <cell r="E1371">
            <v>37</v>
          </cell>
          <cell r="F1371">
            <v>61</v>
          </cell>
          <cell r="G1371">
            <v>60</v>
          </cell>
          <cell r="I1371">
            <v>1993</v>
          </cell>
          <cell r="J1371" t="str">
            <v>UM</v>
          </cell>
          <cell r="L1371">
            <v>4</v>
          </cell>
          <cell r="M1371">
            <v>11242.5425</v>
          </cell>
        </row>
        <row r="1372">
          <cell r="A1372" t="str">
            <v>1993-37-5-</v>
          </cell>
          <cell r="B1372" t="str">
            <v>ColR</v>
          </cell>
          <cell r="C1372" t="str">
            <v>UnMarked CR Oregon Hatchery Tule</v>
          </cell>
          <cell r="D1372" t="str">
            <v>U-OR Tule</v>
          </cell>
          <cell r="E1372">
            <v>37</v>
          </cell>
          <cell r="F1372">
            <v>61</v>
          </cell>
          <cell r="G1372">
            <v>60</v>
          </cell>
          <cell r="I1372">
            <v>1993</v>
          </cell>
          <cell r="J1372" t="str">
            <v>UM</v>
          </cell>
          <cell r="L1372">
            <v>5</v>
          </cell>
          <cell r="M1372">
            <v>269.17500000000001</v>
          </cell>
        </row>
        <row r="1373">
          <cell r="A1373" t="str">
            <v>1993-38-3-</v>
          </cell>
          <cell r="B1373" t="str">
            <v>ColR</v>
          </cell>
          <cell r="C1373" t="str">
            <v>Marked CR Oregon Hatchery Tule</v>
          </cell>
          <cell r="D1373" t="str">
            <v>M-OR Tule</v>
          </cell>
          <cell r="E1373">
            <v>38</v>
          </cell>
          <cell r="F1373">
            <v>62</v>
          </cell>
          <cell r="G1373">
            <v>60</v>
          </cell>
          <cell r="I1373">
            <v>1993</v>
          </cell>
          <cell r="J1373" t="str">
            <v>M</v>
          </cell>
          <cell r="L1373">
            <v>3</v>
          </cell>
          <cell r="M1373">
            <v>328.22700000000083</v>
          </cell>
        </row>
        <row r="1374">
          <cell r="A1374" t="str">
            <v>1993-38-4-</v>
          </cell>
          <cell r="B1374" t="str">
            <v>ColR</v>
          </cell>
          <cell r="C1374" t="str">
            <v>Marked CR Oregon Hatchery Tule</v>
          </cell>
          <cell r="D1374" t="str">
            <v>M-OR Tule</v>
          </cell>
          <cell r="E1374">
            <v>38</v>
          </cell>
          <cell r="F1374">
            <v>62</v>
          </cell>
          <cell r="G1374">
            <v>60</v>
          </cell>
          <cell r="I1374">
            <v>1993</v>
          </cell>
          <cell r="J1374" t="str">
            <v>M</v>
          </cell>
          <cell r="L1374">
            <v>4</v>
          </cell>
          <cell r="M1374">
            <v>347.70750000000038</v>
          </cell>
        </row>
        <row r="1375">
          <cell r="A1375" t="str">
            <v>1993-38-5-</v>
          </cell>
          <cell r="B1375" t="str">
            <v>ColR</v>
          </cell>
          <cell r="C1375" t="str">
            <v>Marked CR Oregon Hatchery Tule</v>
          </cell>
          <cell r="D1375" t="str">
            <v>M-OR Tule</v>
          </cell>
          <cell r="E1375">
            <v>38</v>
          </cell>
          <cell r="F1375">
            <v>62</v>
          </cell>
          <cell r="G1375">
            <v>60</v>
          </cell>
          <cell r="I1375">
            <v>1993</v>
          </cell>
          <cell r="J1375" t="str">
            <v>M</v>
          </cell>
          <cell r="L1375">
            <v>5</v>
          </cell>
          <cell r="M1375">
            <v>8.3249999999999886</v>
          </cell>
        </row>
        <row r="1376">
          <cell r="A1376" t="str">
            <v>1993-39-3-</v>
          </cell>
          <cell r="B1376" t="str">
            <v>ColR</v>
          </cell>
          <cell r="C1376" t="str">
            <v>UnMarked CR Washington Hatchery Tule</v>
          </cell>
          <cell r="D1376" t="str">
            <v>U-WA Tule</v>
          </cell>
          <cell r="E1376">
            <v>39</v>
          </cell>
          <cell r="F1376">
            <v>64</v>
          </cell>
          <cell r="G1376">
            <v>63</v>
          </cell>
          <cell r="I1376">
            <v>1993</v>
          </cell>
          <cell r="J1376" t="str">
            <v>UM</v>
          </cell>
          <cell r="L1376">
            <v>3</v>
          </cell>
          <cell r="M1376">
            <v>7803.3832499999999</v>
          </cell>
        </row>
        <row r="1377">
          <cell r="A1377" t="str">
            <v>1993-39-4-</v>
          </cell>
          <cell r="B1377" t="str">
            <v>ColR</v>
          </cell>
          <cell r="C1377" t="str">
            <v>UnMarked CR Washington Hatchery Tule</v>
          </cell>
          <cell r="D1377" t="str">
            <v>U-WA Tule</v>
          </cell>
          <cell r="E1377">
            <v>39</v>
          </cell>
          <cell r="F1377">
            <v>64</v>
          </cell>
          <cell r="G1377">
            <v>63</v>
          </cell>
          <cell r="I1377">
            <v>1993</v>
          </cell>
          <cell r="J1377" t="str">
            <v>UM</v>
          </cell>
          <cell r="L1377">
            <v>4</v>
          </cell>
          <cell r="M1377">
            <v>13893.019</v>
          </cell>
        </row>
        <row r="1378">
          <cell r="A1378" t="str">
            <v>1993-39-5-</v>
          </cell>
          <cell r="B1378" t="str">
            <v>ColR</v>
          </cell>
          <cell r="C1378" t="str">
            <v>UnMarked CR Washington Hatchery Tule</v>
          </cell>
          <cell r="D1378" t="str">
            <v>U-WA Tule</v>
          </cell>
          <cell r="E1378">
            <v>39</v>
          </cell>
          <cell r="F1378">
            <v>64</v>
          </cell>
          <cell r="G1378">
            <v>63</v>
          </cell>
          <cell r="I1378">
            <v>1993</v>
          </cell>
          <cell r="J1378" t="str">
            <v>UM</v>
          </cell>
          <cell r="L1378">
            <v>5</v>
          </cell>
          <cell r="M1378">
            <v>3128.7107500000002</v>
          </cell>
        </row>
        <row r="1379">
          <cell r="A1379" t="str">
            <v>1993-40-3-</v>
          </cell>
          <cell r="B1379" t="str">
            <v>ColR</v>
          </cell>
          <cell r="C1379" t="str">
            <v>Marked CR Washington Hatchery Tule</v>
          </cell>
          <cell r="D1379" t="str">
            <v>M-WA Tule</v>
          </cell>
          <cell r="E1379">
            <v>40</v>
          </cell>
          <cell r="F1379">
            <v>65</v>
          </cell>
          <cell r="G1379">
            <v>63</v>
          </cell>
          <cell r="I1379">
            <v>1993</v>
          </cell>
          <cell r="J1379" t="str">
            <v>M</v>
          </cell>
          <cell r="L1379">
            <v>3</v>
          </cell>
          <cell r="M1379">
            <v>241.3417500000005</v>
          </cell>
        </row>
        <row r="1380">
          <cell r="A1380" t="str">
            <v>1993-40-4-</v>
          </cell>
          <cell r="B1380" t="str">
            <v>ColR</v>
          </cell>
          <cell r="C1380" t="str">
            <v>Marked CR Washington Hatchery Tule</v>
          </cell>
          <cell r="D1380" t="str">
            <v>M-WA Tule</v>
          </cell>
          <cell r="E1380">
            <v>40</v>
          </cell>
          <cell r="F1380">
            <v>65</v>
          </cell>
          <cell r="G1380">
            <v>63</v>
          </cell>
          <cell r="I1380">
            <v>1993</v>
          </cell>
          <cell r="J1380" t="str">
            <v>M</v>
          </cell>
          <cell r="L1380">
            <v>4</v>
          </cell>
          <cell r="M1380">
            <v>429.68100000000049</v>
          </cell>
        </row>
        <row r="1381">
          <cell r="A1381" t="str">
            <v>1993-40-5-</v>
          </cell>
          <cell r="B1381" t="str">
            <v>ColR</v>
          </cell>
          <cell r="C1381" t="str">
            <v>Marked CR Washington Hatchery Tule</v>
          </cell>
          <cell r="D1381" t="str">
            <v>M-WA Tule</v>
          </cell>
          <cell r="E1381">
            <v>40</v>
          </cell>
          <cell r="F1381">
            <v>65</v>
          </cell>
          <cell r="G1381">
            <v>63</v>
          </cell>
          <cell r="I1381">
            <v>1993</v>
          </cell>
          <cell r="J1381" t="str">
            <v>M</v>
          </cell>
          <cell r="L1381">
            <v>5</v>
          </cell>
          <cell r="M1381">
            <v>96.764250000000175</v>
          </cell>
        </row>
        <row r="1382">
          <cell r="A1382" t="str">
            <v>1993-41-3-</v>
          </cell>
          <cell r="B1382" t="str">
            <v>ColR</v>
          </cell>
          <cell r="C1382" t="str">
            <v>UnMarked Lower Columbia River Wild</v>
          </cell>
          <cell r="D1382" t="str">
            <v>U-LCRWild</v>
          </cell>
          <cell r="E1382">
            <v>41</v>
          </cell>
          <cell r="F1382">
            <v>67</v>
          </cell>
          <cell r="G1382">
            <v>66</v>
          </cell>
          <cell r="I1382">
            <v>1993</v>
          </cell>
          <cell r="J1382" t="str">
            <v>UM</v>
          </cell>
          <cell r="L1382">
            <v>3</v>
          </cell>
          <cell r="M1382">
            <v>4551.9120000000003</v>
          </cell>
        </row>
        <row r="1383">
          <cell r="A1383" t="str">
            <v>1993-41-4-</v>
          </cell>
          <cell r="B1383" t="str">
            <v>ColR</v>
          </cell>
          <cell r="C1383" t="str">
            <v>UnMarked Lower Columbia River Wild</v>
          </cell>
          <cell r="D1383" t="str">
            <v>U-LCRWild</v>
          </cell>
          <cell r="E1383">
            <v>41</v>
          </cell>
          <cell r="F1383">
            <v>67</v>
          </cell>
          <cell r="G1383">
            <v>66</v>
          </cell>
          <cell r="I1383">
            <v>1993</v>
          </cell>
          <cell r="J1383" t="str">
            <v>UM</v>
          </cell>
          <cell r="L1383">
            <v>4</v>
          </cell>
          <cell r="M1383">
            <v>3649.2750000000001</v>
          </cell>
        </row>
        <row r="1384">
          <cell r="A1384" t="str">
            <v>1993-41-5-</v>
          </cell>
          <cell r="B1384" t="str">
            <v>ColR</v>
          </cell>
          <cell r="C1384" t="str">
            <v>UnMarked Lower Columbia River Wild</v>
          </cell>
          <cell r="D1384" t="str">
            <v>U-LCRWild</v>
          </cell>
          <cell r="E1384">
            <v>41</v>
          </cell>
          <cell r="F1384">
            <v>67</v>
          </cell>
          <cell r="G1384">
            <v>66</v>
          </cell>
          <cell r="I1384">
            <v>1993</v>
          </cell>
          <cell r="J1384" t="str">
            <v>UM</v>
          </cell>
          <cell r="L1384">
            <v>5</v>
          </cell>
          <cell r="M1384">
            <v>5025.5730000000003</v>
          </cell>
        </row>
        <row r="1385">
          <cell r="A1385" t="str">
            <v>1993-42-3-</v>
          </cell>
          <cell r="B1385" t="str">
            <v>ColR</v>
          </cell>
          <cell r="C1385" t="str">
            <v>Marked Lower Columbia River Wild</v>
          </cell>
          <cell r="D1385" t="str">
            <v>M-LCRWild</v>
          </cell>
          <cell r="E1385">
            <v>42</v>
          </cell>
          <cell r="F1385">
            <v>68</v>
          </cell>
          <cell r="G1385">
            <v>66</v>
          </cell>
          <cell r="I1385">
            <v>1993</v>
          </cell>
          <cell r="J1385" t="str">
            <v>M</v>
          </cell>
          <cell r="L1385">
            <v>3</v>
          </cell>
          <cell r="M1385">
            <v>32.087999999999738</v>
          </cell>
        </row>
        <row r="1386">
          <cell r="A1386" t="str">
            <v>1993-42-4-</v>
          </cell>
          <cell r="B1386" t="str">
            <v>ColR</v>
          </cell>
          <cell r="C1386" t="str">
            <v>Marked Lower Columbia River Wild</v>
          </cell>
          <cell r="D1386" t="str">
            <v>M-LCRWild</v>
          </cell>
          <cell r="E1386">
            <v>42</v>
          </cell>
          <cell r="F1386">
            <v>68</v>
          </cell>
          <cell r="G1386">
            <v>66</v>
          </cell>
          <cell r="I1386">
            <v>1993</v>
          </cell>
          <cell r="J1386" t="str">
            <v>M</v>
          </cell>
          <cell r="L1386">
            <v>4</v>
          </cell>
          <cell r="M1386">
            <v>25.724999999999909</v>
          </cell>
        </row>
        <row r="1387">
          <cell r="A1387" t="str">
            <v>1993-42-5-</v>
          </cell>
          <cell r="B1387" t="str">
            <v>ColR</v>
          </cell>
          <cell r="C1387" t="str">
            <v>Marked Lower Columbia River Wild</v>
          </cell>
          <cell r="D1387" t="str">
            <v>M-LCRWild</v>
          </cell>
          <cell r="E1387">
            <v>42</v>
          </cell>
          <cell r="F1387">
            <v>68</v>
          </cell>
          <cell r="G1387">
            <v>66</v>
          </cell>
          <cell r="I1387">
            <v>1993</v>
          </cell>
          <cell r="J1387" t="str">
            <v>M</v>
          </cell>
          <cell r="L1387">
            <v>5</v>
          </cell>
          <cell r="M1387">
            <v>35.42699999999968</v>
          </cell>
        </row>
        <row r="1388">
          <cell r="A1388" t="str">
            <v>1993-43-3-</v>
          </cell>
          <cell r="B1388" t="str">
            <v>ColR</v>
          </cell>
          <cell r="C1388" t="str">
            <v>UnMarked CR Bonneville Pool Hatchery</v>
          </cell>
          <cell r="D1388" t="str">
            <v>U-BPHTule</v>
          </cell>
          <cell r="E1388">
            <v>43</v>
          </cell>
          <cell r="F1388">
            <v>70</v>
          </cell>
          <cell r="G1388">
            <v>69</v>
          </cell>
          <cell r="I1388">
            <v>1993</v>
          </cell>
          <cell r="J1388" t="str">
            <v>UM</v>
          </cell>
          <cell r="L1388">
            <v>3</v>
          </cell>
          <cell r="M1388">
            <v>8018.99</v>
          </cell>
        </row>
        <row r="1389">
          <cell r="A1389" t="str">
            <v>1993-43-4-</v>
          </cell>
          <cell r="B1389" t="str">
            <v>ColR</v>
          </cell>
          <cell r="C1389" t="str">
            <v>UnMarked CR Bonneville Pool Hatchery</v>
          </cell>
          <cell r="D1389" t="str">
            <v>U-BPHTule</v>
          </cell>
          <cell r="E1389">
            <v>43</v>
          </cell>
          <cell r="F1389">
            <v>70</v>
          </cell>
          <cell r="G1389">
            <v>69</v>
          </cell>
          <cell r="I1389">
            <v>1993</v>
          </cell>
          <cell r="J1389" t="str">
            <v>UM</v>
          </cell>
          <cell r="L1389">
            <v>4</v>
          </cell>
          <cell r="M1389">
            <v>7704.71</v>
          </cell>
        </row>
        <row r="1390">
          <cell r="A1390" t="str">
            <v>1993-43-5-</v>
          </cell>
          <cell r="B1390" t="str">
            <v>ColR</v>
          </cell>
          <cell r="C1390" t="str">
            <v>UnMarked CR Bonneville Pool Hatchery</v>
          </cell>
          <cell r="D1390" t="str">
            <v>U-BPHTule</v>
          </cell>
          <cell r="E1390">
            <v>43</v>
          </cell>
          <cell r="F1390">
            <v>70</v>
          </cell>
          <cell r="G1390">
            <v>69</v>
          </cell>
          <cell r="I1390">
            <v>1993</v>
          </cell>
          <cell r="J1390" t="str">
            <v>UM</v>
          </cell>
          <cell r="L1390">
            <v>5</v>
          </cell>
          <cell r="M1390">
            <v>608.18999999999994</v>
          </cell>
        </row>
        <row r="1391">
          <cell r="A1391" t="str">
            <v>1993-44-3-</v>
          </cell>
          <cell r="B1391" t="str">
            <v>ColR</v>
          </cell>
          <cell r="C1391" t="str">
            <v>Marked CR Bonneville Pool Hatchery</v>
          </cell>
          <cell r="D1391" t="str">
            <v>M-BPHTule</v>
          </cell>
          <cell r="E1391">
            <v>44</v>
          </cell>
          <cell r="F1391">
            <v>71</v>
          </cell>
          <cell r="G1391">
            <v>69</v>
          </cell>
          <cell r="I1391">
            <v>1993</v>
          </cell>
          <cell r="J1391" t="str">
            <v>M</v>
          </cell>
          <cell r="L1391">
            <v>3</v>
          </cell>
          <cell r="M1391">
            <v>248.01000000000019</v>
          </cell>
        </row>
        <row r="1392">
          <cell r="A1392" t="str">
            <v>1993-44-4-</v>
          </cell>
          <cell r="B1392" t="str">
            <v>ColR</v>
          </cell>
          <cell r="C1392" t="str">
            <v>Marked CR Bonneville Pool Hatchery</v>
          </cell>
          <cell r="D1392" t="str">
            <v>M-BPHTule</v>
          </cell>
          <cell r="E1392">
            <v>44</v>
          </cell>
          <cell r="F1392">
            <v>71</v>
          </cell>
          <cell r="G1392">
            <v>69</v>
          </cell>
          <cell r="I1392">
            <v>1993</v>
          </cell>
          <cell r="J1392" t="str">
            <v>M</v>
          </cell>
          <cell r="L1392">
            <v>4</v>
          </cell>
          <cell r="M1392">
            <v>238.29</v>
          </cell>
        </row>
        <row r="1393">
          <cell r="A1393" t="str">
            <v>1993-44-5-</v>
          </cell>
          <cell r="B1393" t="str">
            <v>ColR</v>
          </cell>
          <cell r="C1393" t="str">
            <v>Marked CR Bonneville Pool Hatchery</v>
          </cell>
          <cell r="D1393" t="str">
            <v>M-BPHTule</v>
          </cell>
          <cell r="E1393">
            <v>44</v>
          </cell>
          <cell r="F1393">
            <v>71</v>
          </cell>
          <cell r="G1393">
            <v>69</v>
          </cell>
          <cell r="I1393">
            <v>1993</v>
          </cell>
          <cell r="J1393" t="str">
            <v>M</v>
          </cell>
          <cell r="L1393">
            <v>5</v>
          </cell>
          <cell r="M1393">
            <v>18.810000000000059</v>
          </cell>
        </row>
        <row r="1394">
          <cell r="A1394" t="str">
            <v>1993-45-3-</v>
          </cell>
          <cell r="B1394" t="str">
            <v>ColR</v>
          </cell>
          <cell r="C1394" t="str">
            <v>UnMarked Columbia R Upriver Summer</v>
          </cell>
          <cell r="D1394" t="str">
            <v>U-UpCR Su</v>
          </cell>
          <cell r="E1394">
            <v>45</v>
          </cell>
          <cell r="F1394">
            <v>73</v>
          </cell>
          <cell r="G1394">
            <v>72</v>
          </cell>
          <cell r="I1394">
            <v>1993</v>
          </cell>
          <cell r="J1394" t="str">
            <v>UM</v>
          </cell>
          <cell r="L1394">
            <v>3</v>
          </cell>
          <cell r="M1394">
            <v>1431.125430956077</v>
          </cell>
        </row>
        <row r="1395">
          <cell r="A1395" t="str">
            <v>1993-45-4-</v>
          </cell>
          <cell r="B1395" t="str">
            <v>ColR</v>
          </cell>
          <cell r="C1395" t="str">
            <v>UnMarked Columbia R Upriver Summer</v>
          </cell>
          <cell r="D1395" t="str">
            <v>U-UpCR Su</v>
          </cell>
          <cell r="E1395">
            <v>45</v>
          </cell>
          <cell r="F1395">
            <v>73</v>
          </cell>
          <cell r="G1395">
            <v>72</v>
          </cell>
          <cell r="I1395">
            <v>1993</v>
          </cell>
          <cell r="J1395" t="str">
            <v>UM</v>
          </cell>
          <cell r="L1395">
            <v>4</v>
          </cell>
          <cell r="M1395">
            <v>6504.3951728223637</v>
          </cell>
        </row>
        <row r="1396">
          <cell r="A1396" t="str">
            <v>1993-45-5-</v>
          </cell>
          <cell r="B1396" t="str">
            <v>ColR</v>
          </cell>
          <cell r="C1396" t="str">
            <v>UnMarked Columbia R Upriver Summer</v>
          </cell>
          <cell r="D1396" t="str">
            <v>U-UpCR Su</v>
          </cell>
          <cell r="E1396">
            <v>45</v>
          </cell>
          <cell r="F1396">
            <v>73</v>
          </cell>
          <cell r="G1396">
            <v>72</v>
          </cell>
          <cell r="I1396">
            <v>1993</v>
          </cell>
          <cell r="J1396" t="str">
            <v>UM</v>
          </cell>
          <cell r="L1396">
            <v>5</v>
          </cell>
          <cell r="M1396">
            <v>5664.8493962215589</v>
          </cell>
        </row>
        <row r="1397">
          <cell r="A1397" t="str">
            <v>1993-46-3-</v>
          </cell>
          <cell r="B1397" t="str">
            <v>ColR</v>
          </cell>
          <cell r="C1397" t="str">
            <v>Marked Columbia R Upriver Summer</v>
          </cell>
          <cell r="D1397" t="str">
            <v>M-UpCR Su</v>
          </cell>
          <cell r="E1397">
            <v>46</v>
          </cell>
          <cell r="F1397">
            <v>74</v>
          </cell>
          <cell r="G1397">
            <v>72</v>
          </cell>
          <cell r="I1397">
            <v>1993</v>
          </cell>
          <cell r="J1397" t="str">
            <v>M</v>
          </cell>
          <cell r="L1397">
            <v>3</v>
          </cell>
          <cell r="M1397">
            <v>44.261611266682849</v>
          </cell>
        </row>
        <row r="1398">
          <cell r="A1398" t="str">
            <v>1993-46-4-</v>
          </cell>
          <cell r="B1398" t="str">
            <v>ColR</v>
          </cell>
          <cell r="C1398" t="str">
            <v>Marked Columbia R Upriver Summer</v>
          </cell>
          <cell r="D1398" t="str">
            <v>M-UpCR Su</v>
          </cell>
          <cell r="E1398">
            <v>46</v>
          </cell>
          <cell r="F1398">
            <v>74</v>
          </cell>
          <cell r="G1398">
            <v>72</v>
          </cell>
          <cell r="I1398">
            <v>1993</v>
          </cell>
          <cell r="J1398" t="str">
            <v>M</v>
          </cell>
          <cell r="L1398">
            <v>4</v>
          </cell>
          <cell r="M1398">
            <v>201.1668610151246</v>
          </cell>
        </row>
        <row r="1399">
          <cell r="A1399" t="str">
            <v>1993-46-5-</v>
          </cell>
          <cell r="B1399" t="str">
            <v>ColR</v>
          </cell>
          <cell r="C1399" t="str">
            <v>Marked Columbia R Upriver Summer</v>
          </cell>
          <cell r="D1399" t="str">
            <v>M-UpCR Su</v>
          </cell>
          <cell r="E1399">
            <v>46</v>
          </cell>
          <cell r="F1399">
            <v>74</v>
          </cell>
          <cell r="G1399">
            <v>72</v>
          </cell>
          <cell r="I1399">
            <v>1993</v>
          </cell>
          <cell r="J1399" t="str">
            <v>M</v>
          </cell>
          <cell r="L1399">
            <v>5</v>
          </cell>
          <cell r="M1399">
            <v>175.20152771819269</v>
          </cell>
        </row>
        <row r="1400">
          <cell r="A1400" t="str">
            <v>1993-47-3-</v>
          </cell>
          <cell r="B1400" t="str">
            <v>ColR</v>
          </cell>
          <cell r="C1400" t="str">
            <v>UnMarked Columbia R Upriver Bright</v>
          </cell>
          <cell r="D1400" t="str">
            <v>U-UpCR Br</v>
          </cell>
          <cell r="E1400">
            <v>47</v>
          </cell>
          <cell r="F1400">
            <v>76</v>
          </cell>
          <cell r="G1400">
            <v>75</v>
          </cell>
          <cell r="I1400">
            <v>1993</v>
          </cell>
          <cell r="J1400" t="str">
            <v>UM</v>
          </cell>
          <cell r="L1400">
            <v>3</v>
          </cell>
          <cell r="M1400">
            <v>17653.719821202722</v>
          </cell>
        </row>
        <row r="1401">
          <cell r="A1401" t="str">
            <v>1993-47-4-</v>
          </cell>
          <cell r="B1401" t="str">
            <v>ColR</v>
          </cell>
          <cell r="C1401" t="str">
            <v>UnMarked Columbia R Upriver Bright</v>
          </cell>
          <cell r="D1401" t="str">
            <v>U-UpCR Br</v>
          </cell>
          <cell r="E1401">
            <v>47</v>
          </cell>
          <cell r="F1401">
            <v>76</v>
          </cell>
          <cell r="G1401">
            <v>75</v>
          </cell>
          <cell r="I1401">
            <v>1993</v>
          </cell>
          <cell r="J1401" t="str">
            <v>UM</v>
          </cell>
          <cell r="L1401">
            <v>4</v>
          </cell>
          <cell r="M1401">
            <v>76002.482322554104</v>
          </cell>
        </row>
        <row r="1402">
          <cell r="A1402" t="str">
            <v>1993-47-5-</v>
          </cell>
          <cell r="B1402" t="str">
            <v>ColR</v>
          </cell>
          <cell r="C1402" t="str">
            <v>UnMarked Columbia R Upriver Bright</v>
          </cell>
          <cell r="D1402" t="str">
            <v>U-UpCR Br</v>
          </cell>
          <cell r="E1402">
            <v>47</v>
          </cell>
          <cell r="F1402">
            <v>76</v>
          </cell>
          <cell r="G1402">
            <v>75</v>
          </cell>
          <cell r="I1402">
            <v>1993</v>
          </cell>
          <cell r="J1402" t="str">
            <v>UM</v>
          </cell>
          <cell r="L1402">
            <v>5</v>
          </cell>
          <cell r="M1402">
            <v>33069.246161910611</v>
          </cell>
        </row>
        <row r="1403">
          <cell r="A1403" t="str">
            <v>1993-48-3-</v>
          </cell>
          <cell r="B1403" t="str">
            <v>ColR</v>
          </cell>
          <cell r="C1403" t="str">
            <v>Marked Columbia R Upriver Bright</v>
          </cell>
          <cell r="D1403" t="str">
            <v>M-UpCR Br</v>
          </cell>
          <cell r="E1403">
            <v>48</v>
          </cell>
          <cell r="F1403">
            <v>77</v>
          </cell>
          <cell r="G1403">
            <v>75</v>
          </cell>
          <cell r="I1403">
            <v>1993</v>
          </cell>
          <cell r="J1403" t="str">
            <v>M</v>
          </cell>
          <cell r="L1403">
            <v>3</v>
          </cell>
          <cell r="M1403">
            <v>178.3204022343707</v>
          </cell>
        </row>
        <row r="1404">
          <cell r="A1404" t="str">
            <v>1993-48-4-</v>
          </cell>
          <cell r="B1404" t="str">
            <v>ColR</v>
          </cell>
          <cell r="C1404" t="str">
            <v>Marked Columbia R Upriver Bright</v>
          </cell>
          <cell r="D1404" t="str">
            <v>M-UpCR Br</v>
          </cell>
          <cell r="E1404">
            <v>48</v>
          </cell>
          <cell r="F1404">
            <v>77</v>
          </cell>
          <cell r="G1404">
            <v>75</v>
          </cell>
          <cell r="I1404">
            <v>1993</v>
          </cell>
          <cell r="J1404" t="str">
            <v>M</v>
          </cell>
          <cell r="L1404">
            <v>4</v>
          </cell>
          <cell r="M1404">
            <v>767.70184164195962</v>
          </cell>
        </row>
        <row r="1405">
          <cell r="A1405" t="str">
            <v>1993-48-5-</v>
          </cell>
          <cell r="B1405" t="str">
            <v>ColR</v>
          </cell>
          <cell r="C1405" t="str">
            <v>Marked Columbia R Upriver Bright</v>
          </cell>
          <cell r="D1405" t="str">
            <v>M-UpCR Br</v>
          </cell>
          <cell r="E1405">
            <v>48</v>
          </cell>
          <cell r="F1405">
            <v>77</v>
          </cell>
          <cell r="G1405">
            <v>75</v>
          </cell>
          <cell r="I1405">
            <v>1993</v>
          </cell>
          <cell r="J1405" t="str">
            <v>M</v>
          </cell>
          <cell r="L1405">
            <v>5</v>
          </cell>
          <cell r="M1405">
            <v>334.03278951424733</v>
          </cell>
        </row>
        <row r="1406">
          <cell r="A1406" t="str">
            <v>1993-49-3-</v>
          </cell>
          <cell r="B1406" t="str">
            <v>ColR</v>
          </cell>
          <cell r="C1406" t="str">
            <v>UnMarked Cowlitz River Spring</v>
          </cell>
          <cell r="D1406" t="str">
            <v>U-Cowl Sp</v>
          </cell>
          <cell r="E1406">
            <v>49</v>
          </cell>
          <cell r="F1406">
            <v>79</v>
          </cell>
          <cell r="G1406">
            <v>78</v>
          </cell>
          <cell r="I1406">
            <v>1993</v>
          </cell>
          <cell r="J1406" t="str">
            <v>UM</v>
          </cell>
          <cell r="L1406">
            <v>3</v>
          </cell>
          <cell r="M1406">
            <v>10434.290000000001</v>
          </cell>
        </row>
        <row r="1407">
          <cell r="A1407" t="str">
            <v>1993-49-4-</v>
          </cell>
          <cell r="B1407" t="str">
            <v>ColR</v>
          </cell>
          <cell r="C1407" t="str">
            <v>UnMarked Cowlitz River Spring</v>
          </cell>
          <cell r="D1407" t="str">
            <v>U-Cowl Sp</v>
          </cell>
          <cell r="E1407">
            <v>49</v>
          </cell>
          <cell r="F1407">
            <v>79</v>
          </cell>
          <cell r="G1407">
            <v>78</v>
          </cell>
          <cell r="I1407">
            <v>1993</v>
          </cell>
          <cell r="J1407" t="str">
            <v>UM</v>
          </cell>
          <cell r="L1407">
            <v>4</v>
          </cell>
          <cell r="M1407">
            <v>9382.81</v>
          </cell>
        </row>
        <row r="1408">
          <cell r="A1408" t="str">
            <v>1993-49-5-</v>
          </cell>
          <cell r="B1408" t="str">
            <v>ColR</v>
          </cell>
          <cell r="C1408" t="str">
            <v>UnMarked Cowlitz River Spring</v>
          </cell>
          <cell r="D1408" t="str">
            <v>U-Cowl Sp</v>
          </cell>
          <cell r="E1408">
            <v>49</v>
          </cell>
          <cell r="F1408">
            <v>79</v>
          </cell>
          <cell r="G1408">
            <v>78</v>
          </cell>
          <cell r="I1408">
            <v>1993</v>
          </cell>
          <cell r="J1408" t="str">
            <v>UM</v>
          </cell>
          <cell r="L1408">
            <v>5</v>
          </cell>
          <cell r="M1408">
            <v>94.09</v>
          </cell>
        </row>
        <row r="1409">
          <cell r="A1409" t="str">
            <v>1993-50-3-</v>
          </cell>
          <cell r="B1409" t="str">
            <v>ColR</v>
          </cell>
          <cell r="C1409" t="str">
            <v>Marked Cowlitz River Spring</v>
          </cell>
          <cell r="D1409" t="str">
            <v>M-Cowl Sp</v>
          </cell>
          <cell r="E1409">
            <v>50</v>
          </cell>
          <cell r="F1409">
            <v>80</v>
          </cell>
          <cell r="G1409">
            <v>78</v>
          </cell>
          <cell r="I1409">
            <v>1993</v>
          </cell>
          <cell r="J1409" t="str">
            <v>M</v>
          </cell>
          <cell r="L1409">
            <v>3</v>
          </cell>
          <cell r="M1409">
            <v>322.710000000001</v>
          </cell>
        </row>
        <row r="1410">
          <cell r="A1410" t="str">
            <v>1993-50-4-</v>
          </cell>
          <cell r="B1410" t="str">
            <v>ColR</v>
          </cell>
          <cell r="C1410" t="str">
            <v>Marked Cowlitz River Spring</v>
          </cell>
          <cell r="D1410" t="str">
            <v>M-Cowl Sp</v>
          </cell>
          <cell r="E1410">
            <v>50</v>
          </cell>
          <cell r="F1410">
            <v>80</v>
          </cell>
          <cell r="G1410">
            <v>78</v>
          </cell>
          <cell r="I1410">
            <v>1993</v>
          </cell>
          <cell r="J1410" t="str">
            <v>M</v>
          </cell>
          <cell r="L1410">
            <v>4</v>
          </cell>
          <cell r="M1410">
            <v>290.19000000000051</v>
          </cell>
        </row>
        <row r="1411">
          <cell r="A1411" t="str">
            <v>1993-50-5-</v>
          </cell>
          <cell r="B1411" t="str">
            <v>ColR</v>
          </cell>
          <cell r="C1411" t="str">
            <v>Marked Cowlitz River Spring</v>
          </cell>
          <cell r="D1411" t="str">
            <v>M-Cowl Sp</v>
          </cell>
          <cell r="E1411">
            <v>50</v>
          </cell>
          <cell r="F1411">
            <v>80</v>
          </cell>
          <cell r="G1411">
            <v>78</v>
          </cell>
          <cell r="I1411">
            <v>1993</v>
          </cell>
          <cell r="J1411" t="str">
            <v>M</v>
          </cell>
          <cell r="L1411">
            <v>5</v>
          </cell>
          <cell r="M1411">
            <v>2.909999999999997</v>
          </cell>
        </row>
        <row r="1412">
          <cell r="A1412" t="str">
            <v>1993-51-3-</v>
          </cell>
          <cell r="B1412" t="str">
            <v>ColR</v>
          </cell>
          <cell r="C1412" t="str">
            <v>UnMarked Willamette River Spring</v>
          </cell>
          <cell r="D1412" t="str">
            <v>U-Will Sp</v>
          </cell>
          <cell r="E1412">
            <v>51</v>
          </cell>
          <cell r="F1412">
            <v>82</v>
          </cell>
          <cell r="G1412">
            <v>81</v>
          </cell>
          <cell r="I1412">
            <v>1993</v>
          </cell>
          <cell r="J1412" t="str">
            <v>UM</v>
          </cell>
          <cell r="L1412">
            <v>3</v>
          </cell>
          <cell r="M1412">
            <v>22468.11</v>
          </cell>
        </row>
        <row r="1413">
          <cell r="A1413" t="str">
            <v>1993-51-4-</v>
          </cell>
          <cell r="B1413" t="str">
            <v>ColR</v>
          </cell>
          <cell r="C1413" t="str">
            <v>UnMarked Willamette River Spring</v>
          </cell>
          <cell r="D1413" t="str">
            <v>U-Will Sp</v>
          </cell>
          <cell r="E1413">
            <v>51</v>
          </cell>
          <cell r="F1413">
            <v>82</v>
          </cell>
          <cell r="G1413">
            <v>81</v>
          </cell>
          <cell r="I1413">
            <v>1993</v>
          </cell>
          <cell r="J1413" t="str">
            <v>UM</v>
          </cell>
          <cell r="L1413">
            <v>4</v>
          </cell>
          <cell r="M1413">
            <v>37270.31</v>
          </cell>
        </row>
        <row r="1414">
          <cell r="A1414" t="str">
            <v>1993-51-5-</v>
          </cell>
          <cell r="B1414" t="str">
            <v>ColR</v>
          </cell>
          <cell r="C1414" t="str">
            <v>UnMarked Willamette River Spring</v>
          </cell>
          <cell r="D1414" t="str">
            <v>U-Will Sp</v>
          </cell>
          <cell r="E1414">
            <v>51</v>
          </cell>
          <cell r="F1414">
            <v>82</v>
          </cell>
          <cell r="G1414">
            <v>81</v>
          </cell>
          <cell r="I1414">
            <v>1993</v>
          </cell>
          <cell r="J1414" t="str">
            <v>UM</v>
          </cell>
          <cell r="L1414">
            <v>5</v>
          </cell>
          <cell r="M1414">
            <v>1156.24</v>
          </cell>
        </row>
        <row r="1415">
          <cell r="A1415" t="str">
            <v>1993-52-3-</v>
          </cell>
          <cell r="B1415" t="str">
            <v>ColR</v>
          </cell>
          <cell r="C1415" t="str">
            <v>Marked Willamette River Spring</v>
          </cell>
          <cell r="D1415" t="str">
            <v>M-Will Sp</v>
          </cell>
          <cell r="E1415">
            <v>52</v>
          </cell>
          <cell r="F1415">
            <v>83</v>
          </cell>
          <cell r="G1415">
            <v>81</v>
          </cell>
          <cell r="I1415">
            <v>1993</v>
          </cell>
          <cell r="J1415" t="str">
            <v>M</v>
          </cell>
          <cell r="L1415">
            <v>3</v>
          </cell>
          <cell r="M1415">
            <v>694.88999999999942</v>
          </cell>
        </row>
        <row r="1416">
          <cell r="A1416" t="str">
            <v>1993-52-4-</v>
          </cell>
          <cell r="B1416" t="str">
            <v>ColR</v>
          </cell>
          <cell r="C1416" t="str">
            <v>Marked Willamette River Spring</v>
          </cell>
          <cell r="D1416" t="str">
            <v>M-Will Sp</v>
          </cell>
          <cell r="E1416">
            <v>52</v>
          </cell>
          <cell r="F1416">
            <v>83</v>
          </cell>
          <cell r="G1416">
            <v>81</v>
          </cell>
          <cell r="I1416">
            <v>1993</v>
          </cell>
          <cell r="J1416" t="str">
            <v>M</v>
          </cell>
          <cell r="L1416">
            <v>4</v>
          </cell>
          <cell r="M1416">
            <v>1152.6900000000021</v>
          </cell>
        </row>
        <row r="1417">
          <cell r="A1417" t="str">
            <v>1993-52-5-</v>
          </cell>
          <cell r="B1417" t="str">
            <v>ColR</v>
          </cell>
          <cell r="C1417" t="str">
            <v>Marked Willamette River Spring</v>
          </cell>
          <cell r="D1417" t="str">
            <v>M-Will Sp</v>
          </cell>
          <cell r="E1417">
            <v>52</v>
          </cell>
          <cell r="F1417">
            <v>83</v>
          </cell>
          <cell r="G1417">
            <v>81</v>
          </cell>
          <cell r="I1417">
            <v>1993</v>
          </cell>
          <cell r="J1417" t="str">
            <v>M</v>
          </cell>
          <cell r="L1417">
            <v>5</v>
          </cell>
          <cell r="M1417">
            <v>35.759999999999991</v>
          </cell>
        </row>
        <row r="1418">
          <cell r="A1418" t="str">
            <v>1993-53-3-</v>
          </cell>
          <cell r="B1418" t="str">
            <v>ColR</v>
          </cell>
          <cell r="C1418" t="str">
            <v>UnMarked Snake River Fall</v>
          </cell>
          <cell r="D1418" t="str">
            <v>U-Snake F</v>
          </cell>
          <cell r="E1418">
            <v>53</v>
          </cell>
          <cell r="F1418">
            <v>85</v>
          </cell>
          <cell r="G1418">
            <v>84</v>
          </cell>
          <cell r="I1418">
            <v>1993</v>
          </cell>
          <cell r="J1418" t="str">
            <v>UM</v>
          </cell>
          <cell r="L1418">
            <v>3</v>
          </cell>
          <cell r="M1418">
            <v>194.82790524020609</v>
          </cell>
        </row>
        <row r="1419">
          <cell r="A1419" t="str">
            <v>1993-53-4-</v>
          </cell>
          <cell r="B1419" t="str">
            <v>ColR</v>
          </cell>
          <cell r="C1419" t="str">
            <v>UnMarked Snake River Fall</v>
          </cell>
          <cell r="D1419" t="str">
            <v>U-Snake F</v>
          </cell>
          <cell r="E1419">
            <v>53</v>
          </cell>
          <cell r="F1419">
            <v>85</v>
          </cell>
          <cell r="G1419">
            <v>84</v>
          </cell>
          <cell r="I1419">
            <v>1993</v>
          </cell>
          <cell r="J1419" t="str">
            <v>UM</v>
          </cell>
          <cell r="L1419">
            <v>4</v>
          </cell>
          <cell r="M1419">
            <v>993.78384863450253</v>
          </cell>
        </row>
        <row r="1420">
          <cell r="A1420" t="str">
            <v>1993-53-5-</v>
          </cell>
          <cell r="B1420" t="str">
            <v>ColR</v>
          </cell>
          <cell r="C1420" t="str">
            <v>UnMarked Snake River Fall</v>
          </cell>
          <cell r="D1420" t="str">
            <v>U-Snake F</v>
          </cell>
          <cell r="E1420">
            <v>53</v>
          </cell>
          <cell r="F1420">
            <v>85</v>
          </cell>
          <cell r="G1420">
            <v>84</v>
          </cell>
          <cell r="I1420">
            <v>1993</v>
          </cell>
          <cell r="J1420" t="str">
            <v>UM</v>
          </cell>
          <cell r="L1420">
            <v>5</v>
          </cell>
          <cell r="M1420">
            <v>732.90140680995432</v>
          </cell>
        </row>
        <row r="1421">
          <cell r="A1421" t="str">
            <v>1993-54-3-</v>
          </cell>
          <cell r="B1421" t="str">
            <v>ColR</v>
          </cell>
          <cell r="C1421" t="str">
            <v>Marked Snake River Fall</v>
          </cell>
          <cell r="D1421" t="str">
            <v>M-Snake F</v>
          </cell>
          <cell r="E1421">
            <v>54</v>
          </cell>
          <cell r="F1421">
            <v>86</v>
          </cell>
          <cell r="G1421">
            <v>84</v>
          </cell>
          <cell r="I1421">
            <v>1993</v>
          </cell>
          <cell r="J1421" t="str">
            <v>M</v>
          </cell>
          <cell r="L1421">
            <v>3</v>
          </cell>
          <cell r="M1421">
            <v>221.1318713227009</v>
          </cell>
        </row>
        <row r="1422">
          <cell r="A1422" t="str">
            <v>1993-54-4-</v>
          </cell>
          <cell r="B1422" t="str">
            <v>ColR</v>
          </cell>
          <cell r="C1422" t="str">
            <v>Marked Snake River Fall</v>
          </cell>
          <cell r="D1422" t="str">
            <v>M-Snake F</v>
          </cell>
          <cell r="E1422">
            <v>54</v>
          </cell>
          <cell r="F1422">
            <v>86</v>
          </cell>
          <cell r="G1422">
            <v>84</v>
          </cell>
          <cell r="I1422">
            <v>1993</v>
          </cell>
          <cell r="J1422" t="str">
            <v>M</v>
          </cell>
          <cell r="L1422">
            <v>4</v>
          </cell>
          <cell r="M1422">
            <v>20.031987169428721</v>
          </cell>
        </row>
        <row r="1423">
          <cell r="A1423" t="str">
            <v>1993-54-5-</v>
          </cell>
          <cell r="B1423" t="str">
            <v>ColR</v>
          </cell>
          <cell r="C1423" t="str">
            <v>Marked Snake River Fall</v>
          </cell>
          <cell r="D1423" t="str">
            <v>M-Snake F</v>
          </cell>
          <cell r="E1423">
            <v>54</v>
          </cell>
          <cell r="F1423">
            <v>86</v>
          </cell>
          <cell r="G1423">
            <v>84</v>
          </cell>
          <cell r="I1423">
            <v>1993</v>
          </cell>
          <cell r="J1423" t="str">
            <v>M</v>
          </cell>
          <cell r="L1423">
            <v>5</v>
          </cell>
          <cell r="M1423">
            <v>179.81964176519011</v>
          </cell>
        </row>
        <row r="1424">
          <cell r="A1424" t="str">
            <v>1993-55-3-</v>
          </cell>
          <cell r="B1424" t="str">
            <v>WA_NCoast_OR_CA</v>
          </cell>
          <cell r="C1424" t="str">
            <v>UnMarked Oregon North Coast Fall</v>
          </cell>
          <cell r="D1424" t="str">
            <v>U-OR No F</v>
          </cell>
          <cell r="E1424">
            <v>55</v>
          </cell>
          <cell r="F1424">
            <v>88</v>
          </cell>
          <cell r="G1424">
            <v>87</v>
          </cell>
          <cell r="I1424">
            <v>1993</v>
          </cell>
          <cell r="J1424" t="str">
            <v>UM</v>
          </cell>
          <cell r="L1424">
            <v>3</v>
          </cell>
          <cell r="M1424">
            <v>8009.4821348840951</v>
          </cell>
        </row>
        <row r="1425">
          <cell r="A1425" t="str">
            <v>1993-55-4-</v>
          </cell>
          <cell r="B1425" t="str">
            <v>WA_NCoast_OR_CA</v>
          </cell>
          <cell r="C1425" t="str">
            <v>UnMarked Oregon North Coast Fall</v>
          </cell>
          <cell r="D1425" t="str">
            <v>U-OR No F</v>
          </cell>
          <cell r="E1425">
            <v>55</v>
          </cell>
          <cell r="F1425">
            <v>88</v>
          </cell>
          <cell r="G1425">
            <v>87</v>
          </cell>
          <cell r="I1425">
            <v>1993</v>
          </cell>
          <cell r="J1425" t="str">
            <v>UM</v>
          </cell>
          <cell r="L1425">
            <v>4</v>
          </cell>
          <cell r="M1425">
            <v>21275.74816053113</v>
          </cell>
        </row>
        <row r="1426">
          <cell r="A1426" t="str">
            <v>1993-55-5-</v>
          </cell>
          <cell r="B1426" t="str">
            <v>WA_NCoast_OR_CA</v>
          </cell>
          <cell r="C1426" t="str">
            <v>UnMarked Oregon North Coast Fall</v>
          </cell>
          <cell r="D1426" t="str">
            <v>U-OR No F</v>
          </cell>
          <cell r="E1426">
            <v>55</v>
          </cell>
          <cell r="F1426">
            <v>88</v>
          </cell>
          <cell r="G1426">
            <v>87</v>
          </cell>
          <cell r="I1426">
            <v>1993</v>
          </cell>
          <cell r="J1426" t="str">
            <v>UM</v>
          </cell>
          <cell r="L1426">
            <v>5</v>
          </cell>
          <cell r="M1426">
            <v>51797.548219454708</v>
          </cell>
        </row>
        <row r="1427">
          <cell r="A1427" t="str">
            <v>1993-56-3-</v>
          </cell>
          <cell r="B1427" t="str">
            <v>WA_NCoast_OR_CA</v>
          </cell>
          <cell r="C1427" t="str">
            <v>Marked Oregon North Coast Fall</v>
          </cell>
          <cell r="D1427" t="str">
            <v>M-OR No F</v>
          </cell>
          <cell r="E1427">
            <v>56</v>
          </cell>
          <cell r="F1427">
            <v>89</v>
          </cell>
          <cell r="G1427">
            <v>87</v>
          </cell>
          <cell r="I1427">
            <v>1993</v>
          </cell>
          <cell r="J1427" t="str">
            <v>M</v>
          </cell>
          <cell r="L1427">
            <v>3</v>
          </cell>
          <cell r="M1427">
            <v>80.90385994832468</v>
          </cell>
        </row>
        <row r="1428">
          <cell r="A1428" t="str">
            <v>1993-56-4-</v>
          </cell>
          <cell r="B1428" t="str">
            <v>WA_NCoast_OR_CA</v>
          </cell>
          <cell r="C1428" t="str">
            <v>Marked Oregon North Coast Fall</v>
          </cell>
          <cell r="D1428" t="str">
            <v>M-OR No F</v>
          </cell>
          <cell r="E1428">
            <v>56</v>
          </cell>
          <cell r="F1428">
            <v>89</v>
          </cell>
          <cell r="G1428">
            <v>87</v>
          </cell>
          <cell r="I1428">
            <v>1993</v>
          </cell>
          <cell r="J1428" t="str">
            <v>M</v>
          </cell>
          <cell r="L1428">
            <v>4</v>
          </cell>
          <cell r="M1428">
            <v>214.90654707607251</v>
          </cell>
        </row>
        <row r="1429">
          <cell r="A1429" t="str">
            <v>1993-56-5-</v>
          </cell>
          <cell r="B1429" t="str">
            <v>WA_NCoast_OR_CA</v>
          </cell>
          <cell r="C1429" t="str">
            <v>Marked Oregon North Coast Fall</v>
          </cell>
          <cell r="D1429" t="str">
            <v>M-OR No F</v>
          </cell>
          <cell r="E1429">
            <v>56</v>
          </cell>
          <cell r="F1429">
            <v>89</v>
          </cell>
          <cell r="G1429">
            <v>87</v>
          </cell>
          <cell r="I1429">
            <v>1993</v>
          </cell>
          <cell r="J1429" t="str">
            <v>M</v>
          </cell>
          <cell r="L1429">
            <v>5</v>
          </cell>
          <cell r="M1429">
            <v>523.20755777227168</v>
          </cell>
        </row>
        <row r="1430">
          <cell r="A1430" t="str">
            <v>1993-57-3-</v>
          </cell>
          <cell r="B1430" t="str">
            <v>Canada</v>
          </cell>
          <cell r="C1430" t="str">
            <v>UnMarked WCVI Total Fall</v>
          </cell>
          <cell r="D1430" t="str">
            <v>U-WCVI Tl</v>
          </cell>
          <cell r="E1430">
            <v>57</v>
          </cell>
          <cell r="F1430">
            <v>91</v>
          </cell>
          <cell r="G1430">
            <v>90</v>
          </cell>
          <cell r="I1430">
            <v>1993</v>
          </cell>
          <cell r="J1430" t="str">
            <v>UM</v>
          </cell>
          <cell r="L1430">
            <v>3</v>
          </cell>
          <cell r="M1430">
            <v>44929.420963979159</v>
          </cell>
        </row>
        <row r="1431">
          <cell r="A1431" t="str">
            <v>1993-57-4-</v>
          </cell>
          <cell r="B1431" t="str">
            <v>Canada</v>
          </cell>
          <cell r="C1431" t="str">
            <v>UnMarked WCVI Total Fall</v>
          </cell>
          <cell r="D1431" t="str">
            <v>U-WCVI Tl</v>
          </cell>
          <cell r="E1431">
            <v>57</v>
          </cell>
          <cell r="F1431">
            <v>91</v>
          </cell>
          <cell r="G1431">
            <v>90</v>
          </cell>
          <cell r="I1431">
            <v>1993</v>
          </cell>
          <cell r="J1431" t="str">
            <v>UM</v>
          </cell>
          <cell r="L1431">
            <v>4</v>
          </cell>
          <cell r="M1431">
            <v>147937.94311454589</v>
          </cell>
        </row>
        <row r="1432">
          <cell r="A1432" t="str">
            <v>1993-57-5-</v>
          </cell>
          <cell r="B1432" t="str">
            <v>Canada</v>
          </cell>
          <cell r="C1432" t="str">
            <v>UnMarked WCVI Total Fall</v>
          </cell>
          <cell r="D1432" t="str">
            <v>U-WCVI Tl</v>
          </cell>
          <cell r="E1432">
            <v>57</v>
          </cell>
          <cell r="F1432">
            <v>91</v>
          </cell>
          <cell r="G1432">
            <v>90</v>
          </cell>
          <cell r="I1432">
            <v>1993</v>
          </cell>
          <cell r="J1432" t="str">
            <v>UM</v>
          </cell>
          <cell r="L1432">
            <v>5</v>
          </cell>
          <cell r="M1432">
            <v>65757.382275056298</v>
          </cell>
        </row>
        <row r="1433">
          <cell r="A1433" t="str">
            <v>1993-58-3-</v>
          </cell>
          <cell r="B1433" t="str">
            <v>Canada</v>
          </cell>
          <cell r="C1433" t="str">
            <v>Marked WCVI Total Fall</v>
          </cell>
          <cell r="D1433" t="str">
            <v>M-WCVI Tl</v>
          </cell>
          <cell r="E1433">
            <v>58</v>
          </cell>
          <cell r="F1433">
            <v>92</v>
          </cell>
          <cell r="G1433">
            <v>90</v>
          </cell>
          <cell r="I1433">
            <v>1993</v>
          </cell>
          <cell r="J1433" t="str">
            <v>M</v>
          </cell>
          <cell r="L1433">
            <v>3</v>
          </cell>
          <cell r="M1433">
            <v>2331.5790360208398</v>
          </cell>
        </row>
        <row r="1434">
          <cell r="A1434" t="str">
            <v>1993-58-4-</v>
          </cell>
          <cell r="B1434" t="str">
            <v>Canada</v>
          </cell>
          <cell r="C1434" t="str">
            <v>Marked WCVI Total Fall</v>
          </cell>
          <cell r="D1434" t="str">
            <v>M-WCVI Tl</v>
          </cell>
          <cell r="E1434">
            <v>58</v>
          </cell>
          <cell r="F1434">
            <v>92</v>
          </cell>
          <cell r="G1434">
            <v>90</v>
          </cell>
          <cell r="I1434">
            <v>1993</v>
          </cell>
          <cell r="J1434" t="str">
            <v>M</v>
          </cell>
          <cell r="L1434">
            <v>4</v>
          </cell>
          <cell r="M1434">
            <v>7702.0568854541134</v>
          </cell>
        </row>
        <row r="1435">
          <cell r="A1435" t="str">
            <v>1993-58-5-</v>
          </cell>
          <cell r="B1435" t="str">
            <v>Canada</v>
          </cell>
          <cell r="C1435" t="str">
            <v>Marked WCVI Total Fall</v>
          </cell>
          <cell r="D1435" t="str">
            <v>M-WCVI Tl</v>
          </cell>
          <cell r="E1435">
            <v>58</v>
          </cell>
          <cell r="F1435">
            <v>92</v>
          </cell>
          <cell r="G1435">
            <v>90</v>
          </cell>
          <cell r="I1435">
            <v>1993</v>
          </cell>
          <cell r="J1435" t="str">
            <v>M</v>
          </cell>
          <cell r="L1435">
            <v>5</v>
          </cell>
          <cell r="M1435">
            <v>2651.6177249437092</v>
          </cell>
        </row>
        <row r="1436">
          <cell r="A1436" t="str">
            <v>1993-59-3-</v>
          </cell>
          <cell r="B1436" t="str">
            <v>Canada</v>
          </cell>
          <cell r="C1436" t="str">
            <v>UnMarked Fraser River Late</v>
          </cell>
          <cell r="D1436" t="str">
            <v>U-FrasRLt</v>
          </cell>
          <cell r="E1436">
            <v>59</v>
          </cell>
          <cell r="F1436">
            <v>94</v>
          </cell>
          <cell r="G1436">
            <v>93</v>
          </cell>
          <cell r="I1436">
            <v>1993</v>
          </cell>
          <cell r="J1436" t="str">
            <v>UM</v>
          </cell>
          <cell r="L1436">
            <v>3</v>
          </cell>
          <cell r="M1436">
            <v>50681.22785270476</v>
          </cell>
        </row>
        <row r="1437">
          <cell r="A1437" t="str">
            <v>1993-59-4-</v>
          </cell>
          <cell r="B1437" t="str">
            <v>Canada</v>
          </cell>
          <cell r="C1437" t="str">
            <v>UnMarked Fraser River Late</v>
          </cell>
          <cell r="D1437" t="str">
            <v>U-FrasRLt</v>
          </cell>
          <cell r="E1437">
            <v>59</v>
          </cell>
          <cell r="F1437">
            <v>94</v>
          </cell>
          <cell r="G1437">
            <v>93</v>
          </cell>
          <cell r="I1437">
            <v>1993</v>
          </cell>
          <cell r="J1437" t="str">
            <v>UM</v>
          </cell>
          <cell r="L1437">
            <v>4</v>
          </cell>
          <cell r="M1437">
            <v>84440.021763393321</v>
          </cell>
        </row>
        <row r="1438">
          <cell r="A1438" t="str">
            <v>1993-59-5-</v>
          </cell>
          <cell r="B1438" t="str">
            <v>Canada</v>
          </cell>
          <cell r="C1438" t="str">
            <v>UnMarked Fraser River Late</v>
          </cell>
          <cell r="D1438" t="str">
            <v>U-FrasRLt</v>
          </cell>
          <cell r="E1438">
            <v>59</v>
          </cell>
          <cell r="F1438">
            <v>94</v>
          </cell>
          <cell r="G1438">
            <v>93</v>
          </cell>
          <cell r="I1438">
            <v>1993</v>
          </cell>
          <cell r="J1438" t="str">
            <v>UM</v>
          </cell>
          <cell r="L1438">
            <v>5</v>
          </cell>
          <cell r="M1438">
            <v>6941.6612835260803</v>
          </cell>
        </row>
        <row r="1439">
          <cell r="A1439" t="str">
            <v>1993-60-3-</v>
          </cell>
          <cell r="B1439" t="str">
            <v>Canada</v>
          </cell>
          <cell r="C1439" t="str">
            <v>Marked Fraser River Late</v>
          </cell>
          <cell r="D1439" t="str">
            <v>M-FrasRLt</v>
          </cell>
          <cell r="E1439">
            <v>60</v>
          </cell>
          <cell r="F1439">
            <v>95</v>
          </cell>
          <cell r="G1439">
            <v>93</v>
          </cell>
          <cell r="I1439">
            <v>1993</v>
          </cell>
          <cell r="J1439" t="str">
            <v>M</v>
          </cell>
          <cell r="L1439">
            <v>3</v>
          </cell>
          <cell r="M1439">
            <v>188.29164234722001</v>
          </cell>
        </row>
        <row r="1440">
          <cell r="A1440" t="str">
            <v>1993-60-4-</v>
          </cell>
          <cell r="B1440" t="str">
            <v>Canada</v>
          </cell>
          <cell r="C1440" t="str">
            <v>Marked Fraser River Late</v>
          </cell>
          <cell r="D1440" t="str">
            <v>M-FrasRLt</v>
          </cell>
          <cell r="E1440">
            <v>60</v>
          </cell>
          <cell r="F1440">
            <v>95</v>
          </cell>
          <cell r="G1440">
            <v>93</v>
          </cell>
          <cell r="I1440">
            <v>1993</v>
          </cell>
          <cell r="J1440" t="str">
            <v>M</v>
          </cell>
          <cell r="L1440">
            <v>4</v>
          </cell>
          <cell r="M1440">
            <v>1239.3211281383949</v>
          </cell>
        </row>
        <row r="1441">
          <cell r="A1441" t="str">
            <v>1993-60-5-</v>
          </cell>
          <cell r="B1441" t="str">
            <v>Canada</v>
          </cell>
          <cell r="C1441" t="str">
            <v>Marked Fraser River Late</v>
          </cell>
          <cell r="D1441" t="str">
            <v>M-FrasRLt</v>
          </cell>
          <cell r="E1441">
            <v>60</v>
          </cell>
          <cell r="F1441">
            <v>95</v>
          </cell>
          <cell r="G1441">
            <v>93</v>
          </cell>
          <cell r="I1441">
            <v>1993</v>
          </cell>
          <cell r="J1441" t="str">
            <v>M</v>
          </cell>
          <cell r="L1441">
            <v>5</v>
          </cell>
          <cell r="M1441">
            <v>130.6284909708254</v>
          </cell>
        </row>
        <row r="1442">
          <cell r="A1442" t="str">
            <v>1993-61-3-</v>
          </cell>
          <cell r="B1442" t="str">
            <v>Canada</v>
          </cell>
          <cell r="C1442" t="str">
            <v>UnMarked Fraser River Early</v>
          </cell>
          <cell r="D1442" t="str">
            <v>U-FrasREr</v>
          </cell>
          <cell r="E1442">
            <v>61</v>
          </cell>
          <cell r="F1442">
            <v>97</v>
          </cell>
          <cell r="G1442">
            <v>96</v>
          </cell>
          <cell r="I1442">
            <v>1993</v>
          </cell>
          <cell r="J1442" t="str">
            <v>UM</v>
          </cell>
          <cell r="L1442">
            <v>3</v>
          </cell>
          <cell r="M1442">
            <v>53558.712383334678</v>
          </cell>
        </row>
        <row r="1443">
          <cell r="A1443" t="str">
            <v>1993-61-4-</v>
          </cell>
          <cell r="B1443" t="str">
            <v>Canada</v>
          </cell>
          <cell r="C1443" t="str">
            <v>UnMarked Fraser River Early</v>
          </cell>
          <cell r="D1443" t="str">
            <v>U-FrasREr</v>
          </cell>
          <cell r="E1443">
            <v>61</v>
          </cell>
          <cell r="F1443">
            <v>97</v>
          </cell>
          <cell r="G1443">
            <v>96</v>
          </cell>
          <cell r="I1443">
            <v>1993</v>
          </cell>
          <cell r="J1443" t="str">
            <v>UM</v>
          </cell>
          <cell r="L1443">
            <v>4</v>
          </cell>
          <cell r="M1443">
            <v>74824.043885954132</v>
          </cell>
        </row>
        <row r="1444">
          <cell r="A1444" t="str">
            <v>1993-61-5-</v>
          </cell>
          <cell r="B1444" t="str">
            <v>Canada</v>
          </cell>
          <cell r="C1444" t="str">
            <v>UnMarked Fraser River Early</v>
          </cell>
          <cell r="D1444" t="str">
            <v>U-FrasREr</v>
          </cell>
          <cell r="E1444">
            <v>61</v>
          </cell>
          <cell r="F1444">
            <v>97</v>
          </cell>
          <cell r="G1444">
            <v>96</v>
          </cell>
          <cell r="I1444">
            <v>1993</v>
          </cell>
          <cell r="J1444" t="str">
            <v>UM</v>
          </cell>
          <cell r="L1444">
            <v>5</v>
          </cell>
          <cell r="M1444">
            <v>9223.7923810662596</v>
          </cell>
        </row>
        <row r="1445">
          <cell r="A1445" t="str">
            <v>1993-62-3-</v>
          </cell>
          <cell r="B1445" t="str">
            <v>Canada</v>
          </cell>
          <cell r="C1445" t="str">
            <v>Marked Fraser River Early</v>
          </cell>
          <cell r="D1445" t="str">
            <v>M-FrasREr</v>
          </cell>
          <cell r="E1445">
            <v>62</v>
          </cell>
          <cell r="F1445">
            <v>98</v>
          </cell>
          <cell r="G1445">
            <v>96</v>
          </cell>
          <cell r="I1445">
            <v>1993</v>
          </cell>
          <cell r="J1445" t="str">
            <v>M</v>
          </cell>
          <cell r="L1445">
            <v>3</v>
          </cell>
          <cell r="M1445">
            <v>540.99709478115983</v>
          </cell>
        </row>
        <row r="1446">
          <cell r="A1446" t="str">
            <v>1993-62-4-</v>
          </cell>
          <cell r="B1446" t="str">
            <v>Canada</v>
          </cell>
          <cell r="C1446" t="str">
            <v>Marked Fraser River Early</v>
          </cell>
          <cell r="D1446" t="str">
            <v>M-FrasREr</v>
          </cell>
          <cell r="E1446">
            <v>62</v>
          </cell>
          <cell r="F1446">
            <v>98</v>
          </cell>
          <cell r="G1446">
            <v>96</v>
          </cell>
          <cell r="I1446">
            <v>1993</v>
          </cell>
          <cell r="J1446" t="str">
            <v>M</v>
          </cell>
          <cell r="L1446">
            <v>4</v>
          </cell>
          <cell r="M1446">
            <v>755.79842309044034</v>
          </cell>
        </row>
        <row r="1447">
          <cell r="A1447" t="str">
            <v>1993-62-5-</v>
          </cell>
          <cell r="B1447" t="str">
            <v>Canada</v>
          </cell>
          <cell r="C1447" t="str">
            <v>Marked Fraser River Early</v>
          </cell>
          <cell r="D1447" t="str">
            <v>M-FrasREr</v>
          </cell>
          <cell r="E1447">
            <v>62</v>
          </cell>
          <cell r="F1447">
            <v>98</v>
          </cell>
          <cell r="G1447">
            <v>96</v>
          </cell>
          <cell r="I1447">
            <v>1993</v>
          </cell>
          <cell r="J1447" t="str">
            <v>M</v>
          </cell>
          <cell r="L1447">
            <v>5</v>
          </cell>
          <cell r="M1447">
            <v>93.169620010770814</v>
          </cell>
        </row>
        <row r="1448">
          <cell r="A1448" t="str">
            <v>1993-63-3-</v>
          </cell>
          <cell r="B1448" t="str">
            <v>Canada</v>
          </cell>
          <cell r="C1448" t="str">
            <v>UnMarked Lower Georgia Strait</v>
          </cell>
          <cell r="D1448" t="str">
            <v>U-LwGeo S</v>
          </cell>
          <cell r="E1448">
            <v>63</v>
          </cell>
          <cell r="F1448">
            <v>100</v>
          </cell>
          <cell r="G1448">
            <v>99</v>
          </cell>
          <cell r="I1448">
            <v>1993</v>
          </cell>
          <cell r="J1448" t="str">
            <v>UM</v>
          </cell>
          <cell r="L1448">
            <v>3</v>
          </cell>
          <cell r="M1448">
            <v>9790.9566626642099</v>
          </cell>
        </row>
        <row r="1449">
          <cell r="A1449" t="str">
            <v>1993-63-4-</v>
          </cell>
          <cell r="B1449" t="str">
            <v>Canada</v>
          </cell>
          <cell r="C1449" t="str">
            <v>UnMarked Lower Georgia Strait</v>
          </cell>
          <cell r="D1449" t="str">
            <v>U-LwGeo S</v>
          </cell>
          <cell r="E1449">
            <v>63</v>
          </cell>
          <cell r="F1449">
            <v>100</v>
          </cell>
          <cell r="G1449">
            <v>99</v>
          </cell>
          <cell r="I1449">
            <v>1993</v>
          </cell>
          <cell r="J1449" t="str">
            <v>UM</v>
          </cell>
          <cell r="L1449">
            <v>4</v>
          </cell>
          <cell r="M1449">
            <v>9985.0155569346443</v>
          </cell>
        </row>
        <row r="1450">
          <cell r="A1450" t="str">
            <v>1993-63-5-</v>
          </cell>
          <cell r="B1450" t="str">
            <v>Canada</v>
          </cell>
          <cell r="C1450" t="str">
            <v>UnMarked Lower Georgia Strait</v>
          </cell>
          <cell r="D1450" t="str">
            <v>U-LwGeo S</v>
          </cell>
          <cell r="E1450">
            <v>63</v>
          </cell>
          <cell r="F1450">
            <v>100</v>
          </cell>
          <cell r="G1450">
            <v>99</v>
          </cell>
          <cell r="I1450">
            <v>1993</v>
          </cell>
          <cell r="J1450" t="str">
            <v>UM</v>
          </cell>
          <cell r="L1450">
            <v>5</v>
          </cell>
          <cell r="M1450">
            <v>952.2986307354879</v>
          </cell>
        </row>
        <row r="1451">
          <cell r="A1451" t="str">
            <v>1993-64-3-</v>
          </cell>
          <cell r="B1451" t="str">
            <v>Canada</v>
          </cell>
          <cell r="C1451" t="str">
            <v>Marked Lower Georgia Strait</v>
          </cell>
          <cell r="D1451" t="str">
            <v>M-LwGeo S</v>
          </cell>
          <cell r="E1451">
            <v>64</v>
          </cell>
          <cell r="F1451">
            <v>101</v>
          </cell>
          <cell r="G1451">
            <v>99</v>
          </cell>
          <cell r="I1451">
            <v>1993</v>
          </cell>
          <cell r="J1451" t="str">
            <v>M</v>
          </cell>
          <cell r="L1451">
            <v>3</v>
          </cell>
          <cell r="M1451">
            <v>98.89855214812269</v>
          </cell>
        </row>
        <row r="1452">
          <cell r="A1452" t="str">
            <v>1993-64-4-</v>
          </cell>
          <cell r="B1452" t="str">
            <v>Canada</v>
          </cell>
          <cell r="C1452" t="str">
            <v>Marked Lower Georgia Strait</v>
          </cell>
          <cell r="D1452" t="str">
            <v>M-LwGeo S</v>
          </cell>
          <cell r="E1452">
            <v>64</v>
          </cell>
          <cell r="F1452">
            <v>101</v>
          </cell>
          <cell r="G1452">
            <v>99</v>
          </cell>
          <cell r="I1452">
            <v>1993</v>
          </cell>
          <cell r="J1452" t="str">
            <v>M</v>
          </cell>
          <cell r="L1452">
            <v>4</v>
          </cell>
          <cell r="M1452">
            <v>100.85874299934039</v>
          </cell>
        </row>
        <row r="1453">
          <cell r="A1453" t="str">
            <v>1993-64-5-</v>
          </cell>
          <cell r="B1453" t="str">
            <v>Canada</v>
          </cell>
          <cell r="C1453" t="str">
            <v>Marked Lower Georgia Strait</v>
          </cell>
          <cell r="D1453" t="str">
            <v>M-LwGeo S</v>
          </cell>
          <cell r="E1453">
            <v>64</v>
          </cell>
          <cell r="F1453">
            <v>101</v>
          </cell>
          <cell r="G1453">
            <v>99</v>
          </cell>
          <cell r="I1453">
            <v>1993</v>
          </cell>
          <cell r="J1453" t="str">
            <v>M</v>
          </cell>
          <cell r="L1453">
            <v>5</v>
          </cell>
          <cell r="M1453">
            <v>9.6191780882372768</v>
          </cell>
        </row>
        <row r="1454">
          <cell r="A1454" t="str">
            <v>1993-67-3-</v>
          </cell>
          <cell r="B1454" t="str">
            <v>ColR</v>
          </cell>
          <cell r="C1454" t="str">
            <v>UnMarked Lower Columbia Naturals</v>
          </cell>
          <cell r="D1454" t="str">
            <v>U-LColNat</v>
          </cell>
          <cell r="E1454">
            <v>67</v>
          </cell>
          <cell r="F1454">
            <v>103</v>
          </cell>
          <cell r="G1454">
            <v>102</v>
          </cell>
          <cell r="I1454">
            <v>1993</v>
          </cell>
          <cell r="J1454" t="str">
            <v>UM</v>
          </cell>
          <cell r="L1454">
            <v>3</v>
          </cell>
          <cell r="M1454">
            <v>1539.375</v>
          </cell>
        </row>
        <row r="1455">
          <cell r="A1455" t="str">
            <v>1993-67-4-</v>
          </cell>
          <cell r="B1455" t="str">
            <v>ColR</v>
          </cell>
          <cell r="C1455" t="str">
            <v>UnMarked Lower Columbia Naturals</v>
          </cell>
          <cell r="D1455" t="str">
            <v>U-LColNat</v>
          </cell>
          <cell r="E1455">
            <v>67</v>
          </cell>
          <cell r="F1455">
            <v>103</v>
          </cell>
          <cell r="G1455">
            <v>102</v>
          </cell>
          <cell r="I1455">
            <v>1993</v>
          </cell>
          <cell r="J1455" t="str">
            <v>UM</v>
          </cell>
          <cell r="L1455">
            <v>4</v>
          </cell>
          <cell r="M1455">
            <v>2101.0499999999988</v>
          </cell>
        </row>
        <row r="1456">
          <cell r="A1456" t="str">
            <v>1993-67-5-</v>
          </cell>
          <cell r="B1456" t="str">
            <v>ColR</v>
          </cell>
          <cell r="C1456" t="str">
            <v>UnMarked Lower Columbia Naturals</v>
          </cell>
          <cell r="D1456" t="str">
            <v>U-LColNat</v>
          </cell>
          <cell r="E1456">
            <v>67</v>
          </cell>
          <cell r="F1456">
            <v>103</v>
          </cell>
          <cell r="G1456">
            <v>102</v>
          </cell>
          <cell r="I1456">
            <v>1993</v>
          </cell>
          <cell r="J1456" t="str">
            <v>UM</v>
          </cell>
          <cell r="L1456">
            <v>5</v>
          </cell>
          <cell r="M1456">
            <v>284.02499999999958</v>
          </cell>
        </row>
        <row r="1457">
          <cell r="A1457" t="str">
            <v>1993-68-3-</v>
          </cell>
          <cell r="B1457" t="str">
            <v>ColR</v>
          </cell>
          <cell r="C1457" t="str">
            <v>Marked Lower Columbia Naturals</v>
          </cell>
          <cell r="D1457" t="str">
            <v>M-LColNat</v>
          </cell>
          <cell r="E1457">
            <v>68</v>
          </cell>
          <cell r="F1457">
            <v>104</v>
          </cell>
          <cell r="G1457">
            <v>102</v>
          </cell>
          <cell r="I1457">
            <v>1993</v>
          </cell>
          <cell r="J1457" t="str">
            <v>M</v>
          </cell>
          <cell r="L1457">
            <v>3</v>
          </cell>
          <cell r="M1457">
            <v>0</v>
          </cell>
        </row>
        <row r="1458">
          <cell r="A1458" t="str">
            <v>1993-68-4-</v>
          </cell>
          <cell r="B1458" t="str">
            <v>ColR</v>
          </cell>
          <cell r="C1458" t="str">
            <v>Marked Lower Columbia Naturals</v>
          </cell>
          <cell r="D1458" t="str">
            <v>M-LColNat</v>
          </cell>
          <cell r="E1458">
            <v>68</v>
          </cell>
          <cell r="F1458">
            <v>104</v>
          </cell>
          <cell r="G1458">
            <v>102</v>
          </cell>
          <cell r="I1458">
            <v>1993</v>
          </cell>
          <cell r="J1458" t="str">
            <v>M</v>
          </cell>
          <cell r="L1458">
            <v>4</v>
          </cell>
          <cell r="M1458">
            <v>0</v>
          </cell>
        </row>
        <row r="1459">
          <cell r="A1459" t="str">
            <v>1993-68-5-</v>
          </cell>
          <cell r="B1459" t="str">
            <v>ColR</v>
          </cell>
          <cell r="C1459" t="str">
            <v>Marked Lower Columbia Naturals</v>
          </cell>
          <cell r="D1459" t="str">
            <v>M-LColNat</v>
          </cell>
          <cell r="E1459">
            <v>68</v>
          </cell>
          <cell r="F1459">
            <v>104</v>
          </cell>
          <cell r="G1459">
            <v>102</v>
          </cell>
          <cell r="I1459">
            <v>1993</v>
          </cell>
          <cell r="J1459" t="str">
            <v>M</v>
          </cell>
          <cell r="L1459">
            <v>5</v>
          </cell>
          <cell r="M1459">
            <v>0</v>
          </cell>
        </row>
        <row r="1460">
          <cell r="A1460" t="str">
            <v>1993-69-3-</v>
          </cell>
          <cell r="B1460" t="str">
            <v>WA_NCoast_OR_CA</v>
          </cell>
          <cell r="C1460" t="str">
            <v>UnMarked Central Valley Fall</v>
          </cell>
          <cell r="D1460" t="str">
            <v>U-CentVal</v>
          </cell>
          <cell r="E1460">
            <v>69</v>
          </cell>
          <cell r="F1460">
            <v>106</v>
          </cell>
          <cell r="G1460">
            <v>105</v>
          </cell>
          <cell r="I1460">
            <v>1993</v>
          </cell>
          <cell r="J1460" t="str">
            <v>UM</v>
          </cell>
          <cell r="L1460">
            <v>3</v>
          </cell>
          <cell r="M1460">
            <v>155083.09659119169</v>
          </cell>
        </row>
        <row r="1461">
          <cell r="A1461" t="str">
            <v>1993-69-4-</v>
          </cell>
          <cell r="B1461" t="str">
            <v>WA_NCoast_OR_CA</v>
          </cell>
          <cell r="C1461" t="str">
            <v>UnMarked Central Valley Fall</v>
          </cell>
          <cell r="D1461" t="str">
            <v>U-CentVal</v>
          </cell>
          <cell r="E1461">
            <v>69</v>
          </cell>
          <cell r="F1461">
            <v>106</v>
          </cell>
          <cell r="G1461">
            <v>105</v>
          </cell>
          <cell r="I1461">
            <v>1993</v>
          </cell>
          <cell r="J1461" t="str">
            <v>UM</v>
          </cell>
          <cell r="L1461">
            <v>4</v>
          </cell>
          <cell r="M1461">
            <v>6706.2960688082903</v>
          </cell>
        </row>
        <row r="1462">
          <cell r="A1462" t="str">
            <v>1993-69-5-</v>
          </cell>
          <cell r="B1462" t="str">
            <v>WA_NCoast_OR_CA</v>
          </cell>
          <cell r="C1462" t="str">
            <v>UnMarked Central Valley Fall</v>
          </cell>
          <cell r="D1462" t="str">
            <v>U-CentVal</v>
          </cell>
          <cell r="E1462">
            <v>69</v>
          </cell>
          <cell r="F1462">
            <v>106</v>
          </cell>
          <cell r="G1462">
            <v>105</v>
          </cell>
          <cell r="I1462">
            <v>1993</v>
          </cell>
          <cell r="J1462" t="str">
            <v>UM</v>
          </cell>
          <cell r="L1462">
            <v>5</v>
          </cell>
          <cell r="M1462">
            <v>0</v>
          </cell>
        </row>
        <row r="1463">
          <cell r="A1463" t="str">
            <v>1993-70-3-</v>
          </cell>
          <cell r="B1463" t="str">
            <v>WA_NCoast_OR_CA</v>
          </cell>
          <cell r="C1463" t="str">
            <v>Marked Central Valley Fall</v>
          </cell>
          <cell r="D1463" t="str">
            <v>M-CentVal</v>
          </cell>
          <cell r="E1463">
            <v>70</v>
          </cell>
          <cell r="F1463">
            <v>107</v>
          </cell>
          <cell r="G1463">
            <v>105</v>
          </cell>
          <cell r="I1463">
            <v>1993</v>
          </cell>
          <cell r="J1463" t="str">
            <v>M</v>
          </cell>
          <cell r="L1463">
            <v>3</v>
          </cell>
          <cell r="M1463">
            <v>3164.96115492229</v>
          </cell>
        </row>
        <row r="1464">
          <cell r="A1464" t="str">
            <v>1993-70-4-</v>
          </cell>
          <cell r="B1464" t="str">
            <v>WA_NCoast_OR_CA</v>
          </cell>
          <cell r="C1464" t="str">
            <v>Marked Central Valley Fall</v>
          </cell>
          <cell r="D1464" t="str">
            <v>M-CentVal</v>
          </cell>
          <cell r="E1464">
            <v>70</v>
          </cell>
          <cell r="F1464">
            <v>107</v>
          </cell>
          <cell r="G1464">
            <v>105</v>
          </cell>
          <cell r="I1464">
            <v>1993</v>
          </cell>
          <cell r="J1464" t="str">
            <v>M</v>
          </cell>
          <cell r="L1464">
            <v>4</v>
          </cell>
          <cell r="M1464">
            <v>136.86318507772009</v>
          </cell>
        </row>
        <row r="1465">
          <cell r="A1465" t="str">
            <v>1993-70-5-</v>
          </cell>
          <cell r="B1465" t="str">
            <v>WA_NCoast_OR_CA</v>
          </cell>
          <cell r="C1465" t="str">
            <v>Marked Central Valley Fall</v>
          </cell>
          <cell r="D1465" t="str">
            <v>M-CentVal</v>
          </cell>
          <cell r="E1465">
            <v>70</v>
          </cell>
          <cell r="F1465">
            <v>107</v>
          </cell>
          <cell r="G1465">
            <v>105</v>
          </cell>
          <cell r="I1465">
            <v>1993</v>
          </cell>
          <cell r="J1465" t="str">
            <v>M</v>
          </cell>
          <cell r="L1465">
            <v>5</v>
          </cell>
          <cell r="M1465">
            <v>0</v>
          </cell>
        </row>
        <row r="1466">
          <cell r="A1466" t="str">
            <v>1993-71-3-</v>
          </cell>
          <cell r="B1466" t="str">
            <v>WA_NCoast_OR_CA</v>
          </cell>
          <cell r="C1466" t="str">
            <v>UnMarked WA North Coast Fall</v>
          </cell>
          <cell r="D1466" t="str">
            <v>U-WA NCst</v>
          </cell>
          <cell r="E1466">
            <v>71</v>
          </cell>
          <cell r="F1466">
            <v>109</v>
          </cell>
          <cell r="G1466">
            <v>108</v>
          </cell>
          <cell r="I1466">
            <v>1993</v>
          </cell>
          <cell r="J1466" t="str">
            <v>UM</v>
          </cell>
          <cell r="L1466">
            <v>3</v>
          </cell>
          <cell r="M1466">
            <v>3908.6405599298382</v>
          </cell>
        </row>
        <row r="1467">
          <cell r="A1467" t="str">
            <v>1993-71-4-</v>
          </cell>
          <cell r="B1467" t="str">
            <v>WA_NCoast_OR_CA</v>
          </cell>
          <cell r="C1467" t="str">
            <v>UnMarked WA North Coast Fall</v>
          </cell>
          <cell r="D1467" t="str">
            <v>U-WA NCst</v>
          </cell>
          <cell r="E1467">
            <v>71</v>
          </cell>
          <cell r="F1467">
            <v>109</v>
          </cell>
          <cell r="G1467">
            <v>108</v>
          </cell>
          <cell r="I1467">
            <v>1993</v>
          </cell>
          <cell r="J1467" t="str">
            <v>UM</v>
          </cell>
          <cell r="L1467">
            <v>4</v>
          </cell>
          <cell r="M1467">
            <v>14557.53390443336</v>
          </cell>
        </row>
        <row r="1468">
          <cell r="A1468" t="str">
            <v>1993-71-5-</v>
          </cell>
          <cell r="B1468" t="str">
            <v>WA_NCoast_OR_CA</v>
          </cell>
          <cell r="C1468" t="str">
            <v>UnMarked WA North Coast Fall</v>
          </cell>
          <cell r="D1468" t="str">
            <v>U-WA NCst</v>
          </cell>
          <cell r="E1468">
            <v>71</v>
          </cell>
          <cell r="F1468">
            <v>109</v>
          </cell>
          <cell r="G1468">
            <v>108</v>
          </cell>
          <cell r="I1468">
            <v>1993</v>
          </cell>
          <cell r="J1468" t="str">
            <v>UM</v>
          </cell>
          <cell r="L1468">
            <v>5</v>
          </cell>
          <cell r="M1468">
            <v>25552.506785600661</v>
          </cell>
        </row>
        <row r="1469">
          <cell r="A1469" t="str">
            <v>1993-72-3-</v>
          </cell>
          <cell r="B1469" t="str">
            <v>WA_NCoast_OR_CA</v>
          </cell>
          <cell r="C1469" t="str">
            <v>Marked WA North Coast Fall</v>
          </cell>
          <cell r="D1469" t="str">
            <v>M-WA NCst</v>
          </cell>
          <cell r="E1469">
            <v>72</v>
          </cell>
          <cell r="F1469">
            <v>110</v>
          </cell>
          <cell r="G1469">
            <v>108</v>
          </cell>
          <cell r="I1469">
            <v>1993</v>
          </cell>
          <cell r="J1469" t="str">
            <v>M</v>
          </cell>
          <cell r="L1469">
            <v>3</v>
          </cell>
          <cell r="M1469">
            <v>274.93248007727283</v>
          </cell>
        </row>
        <row r="1470">
          <cell r="A1470" t="str">
            <v>1993-72-4-</v>
          </cell>
          <cell r="B1470" t="str">
            <v>WA_NCoast_OR_CA</v>
          </cell>
          <cell r="C1470" t="str">
            <v>Marked WA North Coast Fall</v>
          </cell>
          <cell r="D1470" t="str">
            <v>M-WA NCst</v>
          </cell>
          <cell r="E1470">
            <v>72</v>
          </cell>
          <cell r="F1470">
            <v>110</v>
          </cell>
          <cell r="G1470">
            <v>108</v>
          </cell>
          <cell r="I1470">
            <v>1993</v>
          </cell>
          <cell r="J1470" t="str">
            <v>M</v>
          </cell>
          <cell r="L1470">
            <v>4</v>
          </cell>
          <cell r="M1470">
            <v>967.36026290497352</v>
          </cell>
        </row>
        <row r="1471">
          <cell r="A1471" t="str">
            <v>1993-72-5-</v>
          </cell>
          <cell r="B1471" t="str">
            <v>WA_NCoast_OR_CA</v>
          </cell>
          <cell r="C1471" t="str">
            <v>Marked WA North Coast Fall</v>
          </cell>
          <cell r="D1471" t="str">
            <v>M-WA NCst</v>
          </cell>
          <cell r="E1471">
            <v>72</v>
          </cell>
          <cell r="F1471">
            <v>110</v>
          </cell>
          <cell r="G1471">
            <v>108</v>
          </cell>
          <cell r="I1471">
            <v>1993</v>
          </cell>
          <cell r="J1471" t="str">
            <v>M</v>
          </cell>
          <cell r="L1471">
            <v>5</v>
          </cell>
          <cell r="M1471">
            <v>712.19146195944609</v>
          </cell>
        </row>
        <row r="1472">
          <cell r="A1472" t="str">
            <v>1993-73-3-</v>
          </cell>
          <cell r="B1472" t="str">
            <v>WA_NCoast_OR_CA</v>
          </cell>
          <cell r="C1472" t="str">
            <v>UnMarked Willapa Bay</v>
          </cell>
          <cell r="D1472" t="str">
            <v>U-Willapa</v>
          </cell>
          <cell r="E1472">
            <v>73</v>
          </cell>
          <cell r="F1472">
            <v>112</v>
          </cell>
          <cell r="G1472">
            <v>111</v>
          </cell>
          <cell r="I1472">
            <v>1993</v>
          </cell>
          <cell r="J1472" t="str">
            <v>UM</v>
          </cell>
          <cell r="L1472">
            <v>3</v>
          </cell>
          <cell r="M1472">
            <v>7130.4070310784964</v>
          </cell>
        </row>
        <row r="1473">
          <cell r="A1473" t="str">
            <v>1993-73-4-</v>
          </cell>
          <cell r="B1473" t="str">
            <v>WA_NCoast_OR_CA</v>
          </cell>
          <cell r="C1473" t="str">
            <v>UnMarked Willapa Bay</v>
          </cell>
          <cell r="D1473" t="str">
            <v>U-Willapa</v>
          </cell>
          <cell r="E1473">
            <v>73</v>
          </cell>
          <cell r="F1473">
            <v>112</v>
          </cell>
          <cell r="G1473">
            <v>111</v>
          </cell>
          <cell r="I1473">
            <v>1993</v>
          </cell>
          <cell r="J1473" t="str">
            <v>UM</v>
          </cell>
          <cell r="L1473">
            <v>4</v>
          </cell>
          <cell r="M1473">
            <v>26312.116897168129</v>
          </cell>
        </row>
        <row r="1474">
          <cell r="A1474" t="str">
            <v>1993-73-5-</v>
          </cell>
          <cell r="B1474" t="str">
            <v>WA_NCoast_OR_CA</v>
          </cell>
          <cell r="C1474" t="str">
            <v>UnMarked Willapa Bay</v>
          </cell>
          <cell r="D1474" t="str">
            <v>U-Willapa</v>
          </cell>
          <cell r="E1474">
            <v>73</v>
          </cell>
          <cell r="F1474">
            <v>112</v>
          </cell>
          <cell r="G1474">
            <v>111</v>
          </cell>
          <cell r="I1474">
            <v>1993</v>
          </cell>
          <cell r="J1474" t="str">
            <v>UM</v>
          </cell>
          <cell r="L1474">
            <v>5</v>
          </cell>
          <cell r="M1474">
            <v>19078.475323599399</v>
          </cell>
        </row>
        <row r="1475">
          <cell r="A1475" t="str">
            <v>1993-74-3-</v>
          </cell>
          <cell r="B1475" t="str">
            <v>WA_NCoast_OR_CA</v>
          </cell>
          <cell r="C1475" t="str">
            <v>Marked Willapa Bay</v>
          </cell>
          <cell r="D1475" t="str">
            <v>M-Willapa</v>
          </cell>
          <cell r="E1475">
            <v>74</v>
          </cell>
          <cell r="F1475">
            <v>113</v>
          </cell>
          <cell r="G1475">
            <v>111</v>
          </cell>
          <cell r="I1475">
            <v>1993</v>
          </cell>
          <cell r="J1475" t="str">
            <v>M</v>
          </cell>
          <cell r="L1475">
            <v>3</v>
          </cell>
          <cell r="M1475">
            <v>0</v>
          </cell>
        </row>
        <row r="1476">
          <cell r="A1476" t="str">
            <v>1993-74-4-</v>
          </cell>
          <cell r="B1476" t="str">
            <v>WA_NCoast_OR_CA</v>
          </cell>
          <cell r="C1476" t="str">
            <v>Marked Willapa Bay</v>
          </cell>
          <cell r="D1476" t="str">
            <v>M-Willapa</v>
          </cell>
          <cell r="E1476">
            <v>74</v>
          </cell>
          <cell r="F1476">
            <v>113</v>
          </cell>
          <cell r="G1476">
            <v>111</v>
          </cell>
          <cell r="I1476">
            <v>1993</v>
          </cell>
          <cell r="J1476" t="str">
            <v>M</v>
          </cell>
          <cell r="L1476">
            <v>4</v>
          </cell>
          <cell r="M1476">
            <v>0</v>
          </cell>
        </row>
        <row r="1477">
          <cell r="A1477" t="str">
            <v>1993-74-5-</v>
          </cell>
          <cell r="B1477" t="str">
            <v>WA_NCoast_OR_CA</v>
          </cell>
          <cell r="C1477" t="str">
            <v>Marked Willapa Bay</v>
          </cell>
          <cell r="D1477" t="str">
            <v>M-Willapa</v>
          </cell>
          <cell r="E1477">
            <v>74</v>
          </cell>
          <cell r="F1477">
            <v>113</v>
          </cell>
          <cell r="G1477">
            <v>111</v>
          </cell>
          <cell r="I1477">
            <v>1993</v>
          </cell>
          <cell r="J1477" t="str">
            <v>M</v>
          </cell>
          <cell r="L1477">
            <v>5</v>
          </cell>
          <cell r="M1477">
            <v>13.56741482064395</v>
          </cell>
        </row>
        <row r="1478">
          <cell r="A1478" t="str">
            <v>1993-77-3-</v>
          </cell>
          <cell r="B1478" t="str">
            <v>WA_NCoast_OR_CA</v>
          </cell>
          <cell r="C1478" t="str">
            <v>UnMarked OR Mid Coast Fall</v>
          </cell>
          <cell r="D1478" t="str">
            <v>U-MidORCst</v>
          </cell>
          <cell r="E1478">
            <v>77</v>
          </cell>
          <cell r="F1478">
            <v>115</v>
          </cell>
          <cell r="G1478">
            <v>114</v>
          </cell>
          <cell r="I1478">
            <v>1993</v>
          </cell>
          <cell r="J1478" t="str">
            <v>UM</v>
          </cell>
          <cell r="L1478">
            <v>3</v>
          </cell>
          <cell r="M1478">
            <v>7144.9778927435336</v>
          </cell>
        </row>
        <row r="1479">
          <cell r="A1479" t="str">
            <v>1993-77-4-</v>
          </cell>
          <cell r="B1479" t="str">
            <v>WA_NCoast_OR_CA</v>
          </cell>
          <cell r="C1479" t="str">
            <v>UnMarked OR Mid Coast Fall</v>
          </cell>
          <cell r="D1479" t="str">
            <v>U-MidORCst</v>
          </cell>
          <cell r="E1479">
            <v>77</v>
          </cell>
          <cell r="F1479">
            <v>115</v>
          </cell>
          <cell r="G1479">
            <v>114</v>
          </cell>
          <cell r="I1479">
            <v>1993</v>
          </cell>
          <cell r="J1479" t="str">
            <v>UM</v>
          </cell>
          <cell r="L1479">
            <v>4</v>
          </cell>
          <cell r="M1479">
            <v>17421.106046944569</v>
          </cell>
        </row>
        <row r="1480">
          <cell r="A1480" t="str">
            <v>1993-77-5-</v>
          </cell>
          <cell r="B1480" t="str">
            <v>WA_NCoast_OR_CA</v>
          </cell>
          <cell r="C1480" t="str">
            <v>UnMarked OR Mid Coast Fall</v>
          </cell>
          <cell r="D1480" t="str">
            <v>U-MidORCst</v>
          </cell>
          <cell r="E1480">
            <v>77</v>
          </cell>
          <cell r="F1480">
            <v>115</v>
          </cell>
          <cell r="G1480">
            <v>114</v>
          </cell>
          <cell r="I1480">
            <v>1993</v>
          </cell>
          <cell r="J1480" t="str">
            <v>UM</v>
          </cell>
          <cell r="L1480">
            <v>5</v>
          </cell>
          <cell r="M1480">
            <v>13431.106795264201</v>
          </cell>
        </row>
        <row r="1481">
          <cell r="A1481" t="str">
            <v>1993-78-3-</v>
          </cell>
          <cell r="B1481" t="str">
            <v>WA_NCoast_OR_CA</v>
          </cell>
          <cell r="C1481" t="str">
            <v>Marked OR Mid Coast Fall</v>
          </cell>
          <cell r="D1481" t="str">
            <v>M-MidORCst</v>
          </cell>
          <cell r="E1481">
            <v>78</v>
          </cell>
          <cell r="F1481">
            <v>116</v>
          </cell>
          <cell r="G1481">
            <v>114</v>
          </cell>
          <cell r="I1481">
            <v>1993</v>
          </cell>
          <cell r="J1481" t="str">
            <v>M</v>
          </cell>
          <cell r="L1481">
            <v>3</v>
          </cell>
          <cell r="M1481">
            <v>72.171493866096171</v>
          </cell>
        </row>
        <row r="1482">
          <cell r="A1482" t="str">
            <v>1993-78-4-</v>
          </cell>
          <cell r="B1482" t="str">
            <v>WA_NCoast_OR_CA</v>
          </cell>
          <cell r="C1482" t="str">
            <v>Marked OR Mid Coast Fall</v>
          </cell>
          <cell r="D1482" t="str">
            <v>M-MidORCst</v>
          </cell>
          <cell r="E1482">
            <v>78</v>
          </cell>
          <cell r="F1482">
            <v>116</v>
          </cell>
          <cell r="G1482">
            <v>114</v>
          </cell>
          <cell r="I1482">
            <v>1993</v>
          </cell>
          <cell r="J1482" t="str">
            <v>M</v>
          </cell>
          <cell r="L1482">
            <v>4</v>
          </cell>
          <cell r="M1482">
            <v>175.97076815095721</v>
          </cell>
        </row>
        <row r="1483">
          <cell r="A1483" t="str">
            <v>1993-78-5-</v>
          </cell>
          <cell r="B1483" t="str">
            <v>WA_NCoast_OR_CA</v>
          </cell>
          <cell r="C1483" t="str">
            <v>Marked OR Mid Coast Fall</v>
          </cell>
          <cell r="D1483" t="str">
            <v>M-MidORCst</v>
          </cell>
          <cell r="E1483">
            <v>78</v>
          </cell>
          <cell r="F1483">
            <v>116</v>
          </cell>
          <cell r="G1483">
            <v>114</v>
          </cell>
          <cell r="I1483">
            <v>1993</v>
          </cell>
          <cell r="J1483" t="str">
            <v>M</v>
          </cell>
          <cell r="L1483">
            <v>5</v>
          </cell>
          <cell r="M1483">
            <v>135.66774540670849</v>
          </cell>
        </row>
        <row r="1484">
          <cell r="A1484" t="str">
            <v>1994-1-3-</v>
          </cell>
          <cell r="B1484" t="str">
            <v>NookSam</v>
          </cell>
          <cell r="C1484" t="str">
            <v>UnMarked Nooksack/Samish Fall</v>
          </cell>
          <cell r="D1484" t="str">
            <v>U-NkSm FF</v>
          </cell>
          <cell r="E1484">
            <v>1</v>
          </cell>
          <cell r="F1484">
            <v>2</v>
          </cell>
          <cell r="G1484">
            <v>1</v>
          </cell>
          <cell r="H1484" t="str">
            <v>TRS; includes 7B-D</v>
          </cell>
          <cell r="I1484">
            <v>1994</v>
          </cell>
          <cell r="J1484" t="str">
            <v>UM</v>
          </cell>
          <cell r="L1484">
            <v>3</v>
          </cell>
          <cell r="M1484">
            <v>13917.316017814779</v>
          </cell>
        </row>
        <row r="1485">
          <cell r="A1485" t="str">
            <v>1994-1-4-</v>
          </cell>
          <cell r="B1485" t="str">
            <v>NookSam</v>
          </cell>
          <cell r="C1485" t="str">
            <v>UnMarked Nooksack/Samish Fall</v>
          </cell>
          <cell r="D1485" t="str">
            <v>U-NkSm FF</v>
          </cell>
          <cell r="E1485">
            <v>1</v>
          </cell>
          <cell r="F1485">
            <v>2</v>
          </cell>
          <cell r="G1485">
            <v>1</v>
          </cell>
          <cell r="H1485" t="str">
            <v>TRS; includes 7B-D</v>
          </cell>
          <cell r="I1485">
            <v>1994</v>
          </cell>
          <cell r="J1485" t="str">
            <v>UM</v>
          </cell>
          <cell r="L1485">
            <v>4</v>
          </cell>
          <cell r="M1485">
            <v>12873.324555869011</v>
          </cell>
        </row>
        <row r="1486">
          <cell r="A1486" t="str">
            <v>1994-1-5-</v>
          </cell>
          <cell r="B1486" t="str">
            <v>NookSam</v>
          </cell>
          <cell r="C1486" t="str">
            <v>UnMarked Nooksack/Samish Fall</v>
          </cell>
          <cell r="D1486" t="str">
            <v>U-NkSm FF</v>
          </cell>
          <cell r="E1486">
            <v>1</v>
          </cell>
          <cell r="F1486">
            <v>2</v>
          </cell>
          <cell r="G1486">
            <v>1</v>
          </cell>
          <cell r="H1486" t="str">
            <v>TRS; includes 7B-D</v>
          </cell>
          <cell r="I1486">
            <v>1994</v>
          </cell>
          <cell r="J1486" t="str">
            <v>UM</v>
          </cell>
          <cell r="L1486">
            <v>5</v>
          </cell>
          <cell r="M1486">
            <v>749</v>
          </cell>
        </row>
        <row r="1487">
          <cell r="A1487" t="str">
            <v>1994-2-3-</v>
          </cell>
          <cell r="B1487" t="str">
            <v>NookSam</v>
          </cell>
          <cell r="C1487" t="str">
            <v>Marked Nooksack/Samish Fall</v>
          </cell>
          <cell r="D1487" t="str">
            <v>M-NkSm FF</v>
          </cell>
          <cell r="E1487">
            <v>2</v>
          </cell>
          <cell r="F1487">
            <v>3</v>
          </cell>
          <cell r="G1487">
            <v>1</v>
          </cell>
          <cell r="H1487" t="str">
            <v>TRS; includes 7B-D</v>
          </cell>
          <cell r="I1487">
            <v>1994</v>
          </cell>
          <cell r="J1487" t="str">
            <v>M</v>
          </cell>
          <cell r="L1487">
            <v>3</v>
          </cell>
          <cell r="M1487">
            <v>468.34874013417391</v>
          </cell>
        </row>
        <row r="1488">
          <cell r="A1488" t="str">
            <v>1994-2-4-</v>
          </cell>
          <cell r="B1488" t="str">
            <v>NookSam</v>
          </cell>
          <cell r="C1488" t="str">
            <v>Marked Nooksack/Samish Fall</v>
          </cell>
          <cell r="D1488" t="str">
            <v>M-NkSm FF</v>
          </cell>
          <cell r="E1488">
            <v>2</v>
          </cell>
          <cell r="F1488">
            <v>3</v>
          </cell>
          <cell r="G1488">
            <v>1</v>
          </cell>
          <cell r="H1488" t="str">
            <v>TRS; includes 7B-D</v>
          </cell>
          <cell r="I1488">
            <v>1994</v>
          </cell>
          <cell r="J1488" t="str">
            <v>M</v>
          </cell>
          <cell r="L1488">
            <v>4</v>
          </cell>
          <cell r="M1488">
            <v>433.21609779945533</v>
          </cell>
        </row>
        <row r="1489">
          <cell r="A1489" t="str">
            <v>1994-2-5-</v>
          </cell>
          <cell r="B1489" t="str">
            <v>NookSam</v>
          </cell>
          <cell r="C1489" t="str">
            <v>Marked Nooksack/Samish Fall</v>
          </cell>
          <cell r="D1489" t="str">
            <v>M-NkSm FF</v>
          </cell>
          <cell r="E1489">
            <v>2</v>
          </cell>
          <cell r="F1489">
            <v>3</v>
          </cell>
          <cell r="G1489">
            <v>1</v>
          </cell>
          <cell r="H1489" t="str">
            <v>TRS; includes 7B-D</v>
          </cell>
          <cell r="I1489">
            <v>1994</v>
          </cell>
          <cell r="J1489" t="str">
            <v>M</v>
          </cell>
          <cell r="L1489">
            <v>5</v>
          </cell>
          <cell r="M1489">
            <v>25.116985066475358</v>
          </cell>
        </row>
        <row r="1490">
          <cell r="A1490" t="str">
            <v>1994-3-3-</v>
          </cell>
          <cell r="B1490" t="str">
            <v>NookSam</v>
          </cell>
          <cell r="C1490" t="str">
            <v>UnMarked NF Nooksack Spr</v>
          </cell>
          <cell r="D1490" t="str">
            <v>U-NFNK Sp</v>
          </cell>
          <cell r="E1490">
            <v>3</v>
          </cell>
          <cell r="F1490">
            <v>5</v>
          </cell>
          <cell r="G1490">
            <v>4</v>
          </cell>
          <cell r="H1490" t="str">
            <v>TRS; includes 7B-D</v>
          </cell>
          <cell r="I1490">
            <v>1994</v>
          </cell>
          <cell r="J1490" t="str">
            <v>UM</v>
          </cell>
          <cell r="L1490">
            <v>3</v>
          </cell>
          <cell r="M1490">
            <v>7.0653624306493921</v>
          </cell>
        </row>
        <row r="1491">
          <cell r="A1491" t="str">
            <v>1994-3-4-</v>
          </cell>
          <cell r="B1491" t="str">
            <v>NookSam</v>
          </cell>
          <cell r="C1491" t="str">
            <v>UnMarked NF Nooksack Spr</v>
          </cell>
          <cell r="D1491" t="str">
            <v>U-NFNK Sp</v>
          </cell>
          <cell r="E1491">
            <v>3</v>
          </cell>
          <cell r="F1491">
            <v>5</v>
          </cell>
          <cell r="G1491">
            <v>4</v>
          </cell>
          <cell r="H1491" t="str">
            <v>TRS; includes 7B-D</v>
          </cell>
          <cell r="I1491">
            <v>1994</v>
          </cell>
          <cell r="J1491" t="str">
            <v>UM</v>
          </cell>
          <cell r="L1491">
            <v>4</v>
          </cell>
          <cell r="M1491">
            <v>29.292195530910789</v>
          </cell>
        </row>
        <row r="1492">
          <cell r="A1492" t="str">
            <v>1994-3-5-</v>
          </cell>
          <cell r="B1492" t="str">
            <v>NookSam</v>
          </cell>
          <cell r="C1492" t="str">
            <v>UnMarked NF Nooksack Spr</v>
          </cell>
          <cell r="D1492" t="str">
            <v>U-NFNK Sp</v>
          </cell>
          <cell r="E1492">
            <v>3</v>
          </cell>
          <cell r="F1492">
            <v>5</v>
          </cell>
          <cell r="G1492">
            <v>4</v>
          </cell>
          <cell r="H1492" t="str">
            <v>TRS; includes 7B-D</v>
          </cell>
          <cell r="I1492">
            <v>1994</v>
          </cell>
          <cell r="J1492" t="str">
            <v>UM</v>
          </cell>
          <cell r="L1492">
            <v>5</v>
          </cell>
          <cell r="M1492">
            <v>7.5108518290912816</v>
          </cell>
        </row>
        <row r="1493">
          <cell r="A1493" t="str">
            <v>1994-4-3-</v>
          </cell>
          <cell r="B1493" t="str">
            <v>NookSam</v>
          </cell>
          <cell r="C1493" t="str">
            <v>Marked NF Nooksack Spr</v>
          </cell>
          <cell r="D1493" t="str">
            <v>M-NFNK Sp</v>
          </cell>
          <cell r="E1493">
            <v>4</v>
          </cell>
          <cell r="F1493">
            <v>6</v>
          </cell>
          <cell r="G1493">
            <v>4</v>
          </cell>
          <cell r="H1493" t="str">
            <v>TRS; includes 7B-D</v>
          </cell>
          <cell r="I1493">
            <v>1994</v>
          </cell>
          <cell r="J1493" t="str">
            <v>M</v>
          </cell>
          <cell r="L1493">
            <v>3</v>
          </cell>
          <cell r="M1493">
            <v>0</v>
          </cell>
        </row>
        <row r="1494">
          <cell r="A1494" t="str">
            <v>1994-4-4-</v>
          </cell>
          <cell r="B1494" t="str">
            <v>NookSam</v>
          </cell>
          <cell r="C1494" t="str">
            <v>Marked NF Nooksack Spr</v>
          </cell>
          <cell r="D1494" t="str">
            <v>M-NFNK Sp</v>
          </cell>
          <cell r="E1494">
            <v>4</v>
          </cell>
          <cell r="F1494">
            <v>6</v>
          </cell>
          <cell r="G1494">
            <v>4</v>
          </cell>
          <cell r="H1494" t="str">
            <v>TRS; includes 7B-D</v>
          </cell>
          <cell r="I1494">
            <v>1994</v>
          </cell>
          <cell r="J1494" t="str">
            <v>M</v>
          </cell>
          <cell r="L1494">
            <v>4</v>
          </cell>
          <cell r="M1494">
            <v>443.84562764354268</v>
          </cell>
        </row>
        <row r="1495">
          <cell r="A1495" t="str">
            <v>1994-4-5-</v>
          </cell>
          <cell r="B1495" t="str">
            <v>NookSam</v>
          </cell>
          <cell r="C1495" t="str">
            <v>Marked NF Nooksack Spr</v>
          </cell>
          <cell r="D1495" t="str">
            <v>M-NFNK Sp</v>
          </cell>
          <cell r="E1495">
            <v>4</v>
          </cell>
          <cell r="F1495">
            <v>6</v>
          </cell>
          <cell r="G1495">
            <v>4</v>
          </cell>
          <cell r="H1495" t="str">
            <v>TRS; includes 7B-D</v>
          </cell>
          <cell r="I1495">
            <v>1994</v>
          </cell>
          <cell r="J1495" t="str">
            <v>M</v>
          </cell>
          <cell r="L1495">
            <v>5</v>
          </cell>
          <cell r="M1495">
            <v>27.302478813420912</v>
          </cell>
        </row>
        <row r="1496">
          <cell r="A1496" t="str">
            <v>1994-5-3-</v>
          </cell>
          <cell r="B1496" t="str">
            <v>NookSam</v>
          </cell>
          <cell r="C1496" t="str">
            <v>UnMarked SF Nooksack Spr</v>
          </cell>
          <cell r="D1496" t="str">
            <v>U-SFNK Sp</v>
          </cell>
          <cell r="E1496">
            <v>5</v>
          </cell>
          <cell r="F1496">
            <v>7</v>
          </cell>
          <cell r="G1496">
            <v>4</v>
          </cell>
          <cell r="H1496" t="str">
            <v>TRS; includes 7B-D</v>
          </cell>
          <cell r="I1496">
            <v>1994</v>
          </cell>
          <cell r="J1496" t="str">
            <v>UM</v>
          </cell>
          <cell r="L1496">
            <v>3</v>
          </cell>
          <cell r="M1496">
            <v>0</v>
          </cell>
        </row>
        <row r="1497">
          <cell r="A1497" t="str">
            <v>1994-5-4-</v>
          </cell>
          <cell r="B1497" t="str">
            <v>NookSam</v>
          </cell>
          <cell r="C1497" t="str">
            <v>UnMarked SF Nooksack Spr</v>
          </cell>
          <cell r="D1497" t="str">
            <v>U-SFNK Sp</v>
          </cell>
          <cell r="E1497">
            <v>5</v>
          </cell>
          <cell r="F1497">
            <v>7</v>
          </cell>
          <cell r="G1497">
            <v>4</v>
          </cell>
          <cell r="H1497" t="str">
            <v>TRS; includes 7B-D</v>
          </cell>
          <cell r="I1497">
            <v>1994</v>
          </cell>
          <cell r="J1497" t="str">
            <v>UM</v>
          </cell>
          <cell r="L1497">
            <v>4</v>
          </cell>
          <cell r="M1497">
            <v>3.8827250912683771</v>
          </cell>
        </row>
        <row r="1498">
          <cell r="A1498" t="str">
            <v>1994-5-5-</v>
          </cell>
          <cell r="B1498" t="str">
            <v>NookSam</v>
          </cell>
          <cell r="C1498" t="str">
            <v>UnMarked SF Nooksack Spr</v>
          </cell>
          <cell r="D1498" t="str">
            <v>U-SFNK Sp</v>
          </cell>
          <cell r="E1498">
            <v>5</v>
          </cell>
          <cell r="F1498">
            <v>7</v>
          </cell>
          <cell r="G1498">
            <v>4</v>
          </cell>
          <cell r="H1498" t="str">
            <v>TRS; includes 7B-D</v>
          </cell>
          <cell r="I1498">
            <v>1994</v>
          </cell>
          <cell r="J1498" t="str">
            <v>UM</v>
          </cell>
          <cell r="L1498">
            <v>5</v>
          </cell>
          <cell r="M1498">
            <v>26.71009539384935</v>
          </cell>
        </row>
        <row r="1499">
          <cell r="A1499" t="str">
            <v>1994-6-3-</v>
          </cell>
          <cell r="B1499" t="str">
            <v>NookSam</v>
          </cell>
          <cell r="C1499" t="str">
            <v>Marked SF Nooksack Spr</v>
          </cell>
          <cell r="D1499" t="str">
            <v>M-SFNK Sp</v>
          </cell>
          <cell r="E1499">
            <v>6</v>
          </cell>
          <cell r="F1499">
            <v>8</v>
          </cell>
          <cell r="G1499">
            <v>4</v>
          </cell>
          <cell r="H1499" t="str">
            <v>TRS; includes 7B-D</v>
          </cell>
          <cell r="I1499">
            <v>1994</v>
          </cell>
          <cell r="J1499" t="str">
            <v>M</v>
          </cell>
          <cell r="L1499">
            <v>3</v>
          </cell>
          <cell r="M1499">
            <v>0</v>
          </cell>
        </row>
        <row r="1500">
          <cell r="A1500" t="str">
            <v>1994-6-4-</v>
          </cell>
          <cell r="B1500" t="str">
            <v>NookSam</v>
          </cell>
          <cell r="C1500" t="str">
            <v>Marked SF Nooksack Spr</v>
          </cell>
          <cell r="D1500" t="str">
            <v>M-SFNK Sp</v>
          </cell>
          <cell r="E1500">
            <v>6</v>
          </cell>
          <cell r="F1500">
            <v>8</v>
          </cell>
          <cell r="G1500">
            <v>4</v>
          </cell>
          <cell r="H1500" t="str">
            <v>TRS; includes 7B-D</v>
          </cell>
          <cell r="I1500">
            <v>1994</v>
          </cell>
          <cell r="J1500" t="str">
            <v>M</v>
          </cell>
          <cell r="L1500">
            <v>4</v>
          </cell>
          <cell r="M1500">
            <v>0</v>
          </cell>
        </row>
        <row r="1501">
          <cell r="A1501" t="str">
            <v>1994-6-5-</v>
          </cell>
          <cell r="B1501" t="str">
            <v>NookSam</v>
          </cell>
          <cell r="C1501" t="str">
            <v>Marked SF Nooksack Spr</v>
          </cell>
          <cell r="D1501" t="str">
            <v>M-SFNK Sp</v>
          </cell>
          <cell r="E1501">
            <v>6</v>
          </cell>
          <cell r="F1501">
            <v>8</v>
          </cell>
          <cell r="G1501">
            <v>4</v>
          </cell>
          <cell r="H1501" t="str">
            <v>TRS; includes 7B-D</v>
          </cell>
          <cell r="I1501">
            <v>1994</v>
          </cell>
          <cell r="J1501" t="str">
            <v>M</v>
          </cell>
          <cell r="L1501">
            <v>5</v>
          </cell>
          <cell r="M1501">
            <v>0</v>
          </cell>
        </row>
        <row r="1502">
          <cell r="A1502" t="str">
            <v>1994-7-3-SkagitSF_F_h_um</v>
          </cell>
          <cell r="B1502" t="str">
            <v>Skagit</v>
          </cell>
          <cell r="C1502" t="str">
            <v>UnMarked Skagit Summer/Fall Fing</v>
          </cell>
          <cell r="D1502" t="str">
            <v>U-Skag FF</v>
          </cell>
          <cell r="E1502">
            <v>7</v>
          </cell>
          <cell r="F1502">
            <v>10</v>
          </cell>
          <cell r="G1502">
            <v>9</v>
          </cell>
          <cell r="H1502" t="str">
            <v>TRS; includes Area 8 Net</v>
          </cell>
          <cell r="I1502">
            <v>1994</v>
          </cell>
          <cell r="J1502" t="str">
            <v>UM</v>
          </cell>
          <cell r="K1502" t="str">
            <v>H</v>
          </cell>
          <cell r="L1502">
            <v>3</v>
          </cell>
          <cell r="M1502">
            <v>0</v>
          </cell>
        </row>
        <row r="1503">
          <cell r="A1503" t="str">
            <v>1994-7-3-SkagitSF_F_n_um</v>
          </cell>
          <cell r="B1503" t="str">
            <v>Skagit</v>
          </cell>
          <cell r="C1503" t="str">
            <v>UnMarked Skagit Summer/Fall Fing</v>
          </cell>
          <cell r="D1503" t="str">
            <v>U-Skag FF</v>
          </cell>
          <cell r="E1503">
            <v>7</v>
          </cell>
          <cell r="F1503">
            <v>10</v>
          </cell>
          <cell r="G1503">
            <v>9</v>
          </cell>
          <cell r="H1503" t="str">
            <v>TRS; includes Area 8 Net</v>
          </cell>
          <cell r="I1503">
            <v>1994</v>
          </cell>
          <cell r="J1503" t="str">
            <v>UM</v>
          </cell>
          <cell r="K1503" t="str">
            <v>N</v>
          </cell>
          <cell r="L1503">
            <v>3</v>
          </cell>
          <cell r="M1503">
            <v>1719.301780376868</v>
          </cell>
        </row>
        <row r="1504">
          <cell r="A1504" t="str">
            <v>1994-7-4-SkagitSF_F_h_um</v>
          </cell>
          <cell r="B1504" t="str">
            <v>Skagit</v>
          </cell>
          <cell r="C1504" t="str">
            <v>UnMarked Skagit Summer/Fall Fing</v>
          </cell>
          <cell r="D1504" t="str">
            <v>U-Skag FF</v>
          </cell>
          <cell r="E1504">
            <v>7</v>
          </cell>
          <cell r="F1504">
            <v>10</v>
          </cell>
          <cell r="G1504">
            <v>9</v>
          </cell>
          <cell r="H1504" t="str">
            <v>TRS; includes Area 8 Net</v>
          </cell>
          <cell r="I1504">
            <v>1994</v>
          </cell>
          <cell r="J1504" t="str">
            <v>UM</v>
          </cell>
          <cell r="K1504" t="str">
            <v>H</v>
          </cell>
          <cell r="L1504">
            <v>4</v>
          </cell>
          <cell r="M1504">
            <v>0</v>
          </cell>
        </row>
        <row r="1505">
          <cell r="A1505" t="str">
            <v>1994-7-4-SkagitSF_F_n_um</v>
          </cell>
          <cell r="B1505" t="str">
            <v>Skagit</v>
          </cell>
          <cell r="C1505" t="str">
            <v>UnMarked Skagit Summer/Fall Fing</v>
          </cell>
          <cell r="D1505" t="str">
            <v>U-Skag FF</v>
          </cell>
          <cell r="E1505">
            <v>7</v>
          </cell>
          <cell r="F1505">
            <v>10</v>
          </cell>
          <cell r="G1505">
            <v>9</v>
          </cell>
          <cell r="H1505" t="str">
            <v>TRS; includes Area 8 Net</v>
          </cell>
          <cell r="I1505">
            <v>1994</v>
          </cell>
          <cell r="J1505" t="str">
            <v>UM</v>
          </cell>
          <cell r="K1505" t="str">
            <v>N</v>
          </cell>
          <cell r="L1505">
            <v>4</v>
          </cell>
          <cell r="M1505">
            <v>3158.307693307343</v>
          </cell>
        </row>
        <row r="1506">
          <cell r="A1506" t="str">
            <v>1994-7-5-SkagitSF_F_h_um</v>
          </cell>
          <cell r="B1506" t="str">
            <v>Skagit</v>
          </cell>
          <cell r="C1506" t="str">
            <v>UnMarked Skagit Summer/Fall Fing</v>
          </cell>
          <cell r="D1506" t="str">
            <v>U-Skag FF</v>
          </cell>
          <cell r="E1506">
            <v>7</v>
          </cell>
          <cell r="F1506">
            <v>10</v>
          </cell>
          <cell r="G1506">
            <v>9</v>
          </cell>
          <cell r="H1506" t="str">
            <v>TRS; includes Area 8 Net</v>
          </cell>
          <cell r="I1506">
            <v>1994</v>
          </cell>
          <cell r="J1506" t="str">
            <v>UM</v>
          </cell>
          <cell r="K1506" t="str">
            <v>H</v>
          </cell>
          <cell r="L1506">
            <v>5</v>
          </cell>
          <cell r="M1506">
            <v>0</v>
          </cell>
        </row>
        <row r="1507">
          <cell r="A1507" t="str">
            <v>1994-7-5-SkagitSF_F_n_um</v>
          </cell>
          <cell r="B1507" t="str">
            <v>Skagit</v>
          </cell>
          <cell r="C1507" t="str">
            <v>UnMarked Skagit Summer/Fall Fing</v>
          </cell>
          <cell r="D1507" t="str">
            <v>U-Skag FF</v>
          </cell>
          <cell r="E1507">
            <v>7</v>
          </cell>
          <cell r="F1507">
            <v>10</v>
          </cell>
          <cell r="G1507">
            <v>9</v>
          </cell>
          <cell r="H1507" t="str">
            <v>TRS; includes Area 8 Net</v>
          </cell>
          <cell r="I1507">
            <v>1994</v>
          </cell>
          <cell r="J1507" t="str">
            <v>UM</v>
          </cell>
          <cell r="K1507" t="str">
            <v>N</v>
          </cell>
          <cell r="L1507">
            <v>5</v>
          </cell>
          <cell r="M1507">
            <v>714.1698375568551</v>
          </cell>
        </row>
        <row r="1508">
          <cell r="A1508" t="str">
            <v>1994-8-3-SkagitSF_F_h_m</v>
          </cell>
          <cell r="B1508" t="str">
            <v>Skagit</v>
          </cell>
          <cell r="C1508" t="str">
            <v>Marked Skagit Summer/Fall Fing</v>
          </cell>
          <cell r="D1508" t="str">
            <v>M-Skag FF</v>
          </cell>
          <cell r="E1508">
            <v>8</v>
          </cell>
          <cell r="F1508">
            <v>11</v>
          </cell>
          <cell r="G1508">
            <v>9</v>
          </cell>
          <cell r="H1508" t="str">
            <v>TRS; includes Area 8 Net</v>
          </cell>
          <cell r="I1508">
            <v>1994</v>
          </cell>
          <cell r="J1508" t="str">
            <v>M</v>
          </cell>
          <cell r="K1508" t="str">
            <v>H</v>
          </cell>
          <cell r="L1508">
            <v>3</v>
          </cell>
          <cell r="M1508">
            <v>0</v>
          </cell>
        </row>
        <row r="1509">
          <cell r="A1509" t="str">
            <v>1994-8-3-SkagitSF_F_n_m</v>
          </cell>
          <cell r="B1509" t="str">
            <v>Skagit</v>
          </cell>
          <cell r="C1509" t="str">
            <v>Marked Skagit Summer/Fall Fing</v>
          </cell>
          <cell r="D1509" t="str">
            <v>M-Skag FF</v>
          </cell>
          <cell r="E1509">
            <v>8</v>
          </cell>
          <cell r="F1509">
            <v>11</v>
          </cell>
          <cell r="G1509">
            <v>9</v>
          </cell>
          <cell r="H1509" t="str">
            <v>TRS; includes Area 8 Net</v>
          </cell>
          <cell r="I1509">
            <v>1994</v>
          </cell>
          <cell r="J1509" t="str">
            <v>M</v>
          </cell>
          <cell r="K1509" t="str">
            <v>N</v>
          </cell>
          <cell r="L1509">
            <v>3</v>
          </cell>
        </row>
        <row r="1510">
          <cell r="A1510" t="str">
            <v>1994-8-4-SkagitSF_F_h_m</v>
          </cell>
          <cell r="B1510" t="str">
            <v>Skagit</v>
          </cell>
          <cell r="C1510" t="str">
            <v>Marked Skagit Summer/Fall Fing</v>
          </cell>
          <cell r="D1510" t="str">
            <v>M-Skag FF</v>
          </cell>
          <cell r="E1510">
            <v>8</v>
          </cell>
          <cell r="F1510">
            <v>11</v>
          </cell>
          <cell r="G1510">
            <v>9</v>
          </cell>
          <cell r="H1510" t="str">
            <v>TRS; includes Area 8 Net</v>
          </cell>
          <cell r="I1510">
            <v>1994</v>
          </cell>
          <cell r="J1510" t="str">
            <v>M</v>
          </cell>
          <cell r="K1510" t="str">
            <v>H</v>
          </cell>
          <cell r="L1510">
            <v>4</v>
          </cell>
          <cell r="M1510">
            <v>0</v>
          </cell>
        </row>
        <row r="1511">
          <cell r="A1511" t="str">
            <v>1994-8-4-SkagitSF_F_n_m</v>
          </cell>
          <cell r="B1511" t="str">
            <v>Skagit</v>
          </cell>
          <cell r="C1511" t="str">
            <v>Marked Skagit Summer/Fall Fing</v>
          </cell>
          <cell r="D1511" t="str">
            <v>M-Skag FF</v>
          </cell>
          <cell r="E1511">
            <v>8</v>
          </cell>
          <cell r="F1511">
            <v>11</v>
          </cell>
          <cell r="G1511">
            <v>9</v>
          </cell>
          <cell r="H1511" t="str">
            <v>TRS; includes Area 8 Net</v>
          </cell>
          <cell r="I1511">
            <v>1994</v>
          </cell>
          <cell r="J1511" t="str">
            <v>M</v>
          </cell>
          <cell r="K1511" t="str">
            <v>N</v>
          </cell>
          <cell r="L1511">
            <v>4</v>
          </cell>
        </row>
        <row r="1512">
          <cell r="A1512" t="str">
            <v>1994-8-5-SkagitSF_F_h_m</v>
          </cell>
          <cell r="B1512" t="str">
            <v>Skagit</v>
          </cell>
          <cell r="C1512" t="str">
            <v>Marked Skagit Summer/Fall Fing</v>
          </cell>
          <cell r="D1512" t="str">
            <v>M-Skag FF</v>
          </cell>
          <cell r="E1512">
            <v>8</v>
          </cell>
          <cell r="F1512">
            <v>11</v>
          </cell>
          <cell r="G1512">
            <v>9</v>
          </cell>
          <cell r="H1512" t="str">
            <v>TRS; includes Area 8 Net</v>
          </cell>
          <cell r="I1512">
            <v>1994</v>
          </cell>
          <cell r="J1512" t="str">
            <v>M</v>
          </cell>
          <cell r="K1512" t="str">
            <v>H</v>
          </cell>
          <cell r="L1512">
            <v>5</v>
          </cell>
          <cell r="M1512">
            <v>0</v>
          </cell>
        </row>
        <row r="1513">
          <cell r="A1513" t="str">
            <v>1994-8-5-SkagitSF_F_n_m</v>
          </cell>
          <cell r="B1513" t="str">
            <v>Skagit</v>
          </cell>
          <cell r="C1513" t="str">
            <v>Marked Skagit Summer/Fall Fing</v>
          </cell>
          <cell r="D1513" t="str">
            <v>M-Skag FF</v>
          </cell>
          <cell r="E1513">
            <v>8</v>
          </cell>
          <cell r="F1513">
            <v>11</v>
          </cell>
          <cell r="G1513">
            <v>9</v>
          </cell>
          <cell r="H1513" t="str">
            <v>TRS; includes Area 8 Net</v>
          </cell>
          <cell r="I1513">
            <v>1994</v>
          </cell>
          <cell r="J1513" t="str">
            <v>M</v>
          </cell>
          <cell r="K1513" t="str">
            <v>N</v>
          </cell>
          <cell r="L1513">
            <v>5</v>
          </cell>
        </row>
        <row r="1514">
          <cell r="A1514" t="str">
            <v>1994-9-3-SkagitSF_Y_h_um</v>
          </cell>
          <cell r="B1514" t="str">
            <v>Skagit</v>
          </cell>
          <cell r="C1514" t="str">
            <v>UnMarked Skagit Summer/Fall Year</v>
          </cell>
          <cell r="D1514" t="str">
            <v>U-SkagFYr</v>
          </cell>
          <cell r="E1514">
            <v>9</v>
          </cell>
          <cell r="F1514">
            <v>13</v>
          </cell>
          <cell r="G1514">
            <v>12</v>
          </cell>
          <cell r="H1514" t="str">
            <v>TRS; includes Area 8 Net</v>
          </cell>
          <cell r="I1514">
            <v>1994</v>
          </cell>
          <cell r="J1514" t="str">
            <v>UM</v>
          </cell>
          <cell r="K1514" t="str">
            <v>H</v>
          </cell>
          <cell r="L1514">
            <v>3</v>
          </cell>
        </row>
        <row r="1515">
          <cell r="A1515" t="str">
            <v>1994-9-3-SkagitSF_Y_n_um</v>
          </cell>
          <cell r="B1515" t="str">
            <v>Skagit</v>
          </cell>
          <cell r="C1515" t="str">
            <v>UnMarked Skagit Summer/Fall Year</v>
          </cell>
          <cell r="D1515" t="str">
            <v>U-SkagFYr</v>
          </cell>
          <cell r="E1515">
            <v>9</v>
          </cell>
          <cell r="F1515">
            <v>13</v>
          </cell>
          <cell r="G1515">
            <v>12</v>
          </cell>
          <cell r="H1515" t="str">
            <v>TRS; includes Area 8 Net</v>
          </cell>
          <cell r="I1515">
            <v>1994</v>
          </cell>
          <cell r="J1515" t="str">
            <v>UM</v>
          </cell>
          <cell r="K1515" t="str">
            <v>N</v>
          </cell>
          <cell r="L1515">
            <v>3</v>
          </cell>
          <cell r="M1515">
            <v>55.308641975308653</v>
          </cell>
        </row>
        <row r="1516">
          <cell r="A1516" t="str">
            <v>1994-9-4-SkagitSF_Y_h_um</v>
          </cell>
          <cell r="B1516" t="str">
            <v>Skagit</v>
          </cell>
          <cell r="C1516" t="str">
            <v>UnMarked Skagit Summer/Fall Year</v>
          </cell>
          <cell r="D1516" t="str">
            <v>U-SkagFYr</v>
          </cell>
          <cell r="E1516">
            <v>9</v>
          </cell>
          <cell r="F1516">
            <v>13</v>
          </cell>
          <cell r="G1516">
            <v>12</v>
          </cell>
          <cell r="H1516" t="str">
            <v>TRS; includes Area 8 Net</v>
          </cell>
          <cell r="I1516">
            <v>1994</v>
          </cell>
          <cell r="J1516" t="str">
            <v>UM</v>
          </cell>
          <cell r="K1516" t="str">
            <v>H</v>
          </cell>
          <cell r="L1516">
            <v>4</v>
          </cell>
        </row>
        <row r="1517">
          <cell r="A1517" t="str">
            <v>1994-9-4-SkagitSF_Y_n_um</v>
          </cell>
          <cell r="B1517" t="str">
            <v>Skagit</v>
          </cell>
          <cell r="C1517" t="str">
            <v>UnMarked Skagit Summer/Fall Year</v>
          </cell>
          <cell r="D1517" t="str">
            <v>U-SkagFYr</v>
          </cell>
          <cell r="E1517">
            <v>9</v>
          </cell>
          <cell r="F1517">
            <v>13</v>
          </cell>
          <cell r="G1517">
            <v>12</v>
          </cell>
          <cell r="H1517" t="str">
            <v>TRS; includes Area 8 Net</v>
          </cell>
          <cell r="I1517">
            <v>1994</v>
          </cell>
          <cell r="J1517" t="str">
            <v>UM</v>
          </cell>
          <cell r="K1517" t="str">
            <v>N</v>
          </cell>
          <cell r="L1517">
            <v>4</v>
          </cell>
          <cell r="M1517">
            <v>77.777777777777771</v>
          </cell>
        </row>
        <row r="1518">
          <cell r="A1518" t="str">
            <v>1994-9-5-SkagitSF_Y_h_um</v>
          </cell>
          <cell r="B1518" t="str">
            <v>Skagit</v>
          </cell>
          <cell r="C1518" t="str">
            <v>UnMarked Skagit Summer/Fall Year</v>
          </cell>
          <cell r="D1518" t="str">
            <v>U-SkagFYr</v>
          </cell>
          <cell r="E1518">
            <v>9</v>
          </cell>
          <cell r="F1518">
            <v>13</v>
          </cell>
          <cell r="G1518">
            <v>12</v>
          </cell>
          <cell r="H1518" t="str">
            <v>TRS; includes Area 8 Net</v>
          </cell>
          <cell r="I1518">
            <v>1994</v>
          </cell>
          <cell r="J1518" t="str">
            <v>UM</v>
          </cell>
          <cell r="K1518" t="str">
            <v>H</v>
          </cell>
          <cell r="L1518">
            <v>5</v>
          </cell>
        </row>
        <row r="1519">
          <cell r="A1519" t="str">
            <v>1994-9-5-SkagitSF_Y_n_um</v>
          </cell>
          <cell r="B1519" t="str">
            <v>Skagit</v>
          </cell>
          <cell r="C1519" t="str">
            <v>UnMarked Skagit Summer/Fall Year</v>
          </cell>
          <cell r="D1519" t="str">
            <v>U-SkagFYr</v>
          </cell>
          <cell r="E1519">
            <v>9</v>
          </cell>
          <cell r="F1519">
            <v>13</v>
          </cell>
          <cell r="G1519">
            <v>12</v>
          </cell>
          <cell r="H1519" t="str">
            <v>TRS; includes Area 8 Net</v>
          </cell>
          <cell r="I1519">
            <v>1994</v>
          </cell>
          <cell r="J1519" t="str">
            <v>UM</v>
          </cell>
          <cell r="K1519" t="str">
            <v>N</v>
          </cell>
          <cell r="L1519">
            <v>5</v>
          </cell>
          <cell r="M1519">
            <v>56.320773229369713</v>
          </cell>
        </row>
        <row r="1520">
          <cell r="A1520" t="str">
            <v>1994-10-3-SkagitSF_Y_h_m</v>
          </cell>
          <cell r="B1520" t="str">
            <v>Skagit</v>
          </cell>
          <cell r="C1520" t="str">
            <v>Marked Skagit Summer/Fall Year</v>
          </cell>
          <cell r="D1520" t="str">
            <v>M-SkagFYr</v>
          </cell>
          <cell r="E1520">
            <v>10</v>
          </cell>
          <cell r="F1520">
            <v>14</v>
          </cell>
          <cell r="G1520">
            <v>12</v>
          </cell>
          <cell r="H1520" t="str">
            <v>TRS; includes Area 8 Net</v>
          </cell>
          <cell r="I1520">
            <v>1994</v>
          </cell>
          <cell r="J1520" t="str">
            <v>M</v>
          </cell>
          <cell r="K1520" t="str">
            <v>H</v>
          </cell>
          <cell r="L1520">
            <v>3</v>
          </cell>
        </row>
        <row r="1521">
          <cell r="A1521" t="str">
            <v>1994-10-3-SkagitSF_Y_n_m</v>
          </cell>
          <cell r="B1521" t="str">
            <v>Skagit</v>
          </cell>
          <cell r="C1521" t="str">
            <v>Marked Skagit Summer/Fall Year</v>
          </cell>
          <cell r="D1521" t="str">
            <v>M-SkagFYr</v>
          </cell>
          <cell r="E1521">
            <v>10</v>
          </cell>
          <cell r="F1521">
            <v>14</v>
          </cell>
          <cell r="G1521">
            <v>12</v>
          </cell>
          <cell r="H1521" t="str">
            <v>TRS; includes Area 8 Net</v>
          </cell>
          <cell r="I1521">
            <v>1994</v>
          </cell>
          <cell r="J1521" t="str">
            <v>M</v>
          </cell>
          <cell r="K1521" t="str">
            <v>N</v>
          </cell>
          <cell r="L1521">
            <v>3</v>
          </cell>
        </row>
        <row r="1522">
          <cell r="A1522" t="str">
            <v>1994-10-4-SkagitSF_Y_h_m</v>
          </cell>
          <cell r="B1522" t="str">
            <v>Skagit</v>
          </cell>
          <cell r="C1522" t="str">
            <v>Marked Skagit Summer/Fall Year</v>
          </cell>
          <cell r="D1522" t="str">
            <v>M-SkagFYr</v>
          </cell>
          <cell r="E1522">
            <v>10</v>
          </cell>
          <cell r="F1522">
            <v>14</v>
          </cell>
          <cell r="G1522">
            <v>12</v>
          </cell>
          <cell r="H1522" t="str">
            <v>TRS; includes Area 8 Net</v>
          </cell>
          <cell r="I1522">
            <v>1994</v>
          </cell>
          <cell r="J1522" t="str">
            <v>M</v>
          </cell>
          <cell r="K1522" t="str">
            <v>H</v>
          </cell>
          <cell r="L1522">
            <v>4</v>
          </cell>
        </row>
        <row r="1523">
          <cell r="A1523" t="str">
            <v>1994-10-4-SkagitSF_Y_n_m</v>
          </cell>
          <cell r="B1523" t="str">
            <v>Skagit</v>
          </cell>
          <cell r="C1523" t="str">
            <v>Marked Skagit Summer/Fall Year</v>
          </cell>
          <cell r="D1523" t="str">
            <v>M-SkagFYr</v>
          </cell>
          <cell r="E1523">
            <v>10</v>
          </cell>
          <cell r="F1523">
            <v>14</v>
          </cell>
          <cell r="G1523">
            <v>12</v>
          </cell>
          <cell r="H1523" t="str">
            <v>TRS; includes Area 8 Net</v>
          </cell>
          <cell r="I1523">
            <v>1994</v>
          </cell>
          <cell r="J1523" t="str">
            <v>M</v>
          </cell>
          <cell r="K1523" t="str">
            <v>N</v>
          </cell>
          <cell r="L1523">
            <v>4</v>
          </cell>
        </row>
        <row r="1524">
          <cell r="A1524" t="str">
            <v>1994-10-5-SkagitSF_Y_h_m</v>
          </cell>
          <cell r="B1524" t="str">
            <v>Skagit</v>
          </cell>
          <cell r="C1524" t="str">
            <v>Marked Skagit Summer/Fall Year</v>
          </cell>
          <cell r="D1524" t="str">
            <v>M-SkagFYr</v>
          </cell>
          <cell r="E1524">
            <v>10</v>
          </cell>
          <cell r="F1524">
            <v>14</v>
          </cell>
          <cell r="G1524">
            <v>12</v>
          </cell>
          <cell r="H1524" t="str">
            <v>TRS; includes Area 8 Net</v>
          </cell>
          <cell r="I1524">
            <v>1994</v>
          </cell>
          <cell r="J1524" t="str">
            <v>M</v>
          </cell>
          <cell r="K1524" t="str">
            <v>H</v>
          </cell>
          <cell r="L1524">
            <v>5</v>
          </cell>
        </row>
        <row r="1525">
          <cell r="A1525" t="str">
            <v>1994-10-5-SkagitSF_Y_n_m</v>
          </cell>
          <cell r="B1525" t="str">
            <v>Skagit</v>
          </cell>
          <cell r="C1525" t="str">
            <v>Marked Skagit Summer/Fall Year</v>
          </cell>
          <cell r="D1525" t="str">
            <v>M-SkagFYr</v>
          </cell>
          <cell r="E1525">
            <v>10</v>
          </cell>
          <cell r="F1525">
            <v>14</v>
          </cell>
          <cell r="G1525">
            <v>12</v>
          </cell>
          <cell r="H1525" t="str">
            <v>TRS; includes Area 8 Net</v>
          </cell>
          <cell r="I1525">
            <v>1994</v>
          </cell>
          <cell r="J1525" t="str">
            <v>M</v>
          </cell>
          <cell r="K1525" t="str">
            <v>N</v>
          </cell>
          <cell r="L1525">
            <v>5</v>
          </cell>
        </row>
        <row r="1526">
          <cell r="A1526" t="str">
            <v>1994-11-3-SkagitSpring_h_um</v>
          </cell>
          <cell r="B1526" t="str">
            <v>Skagit</v>
          </cell>
          <cell r="C1526" t="str">
            <v>UnMarked Skagit Spring Year</v>
          </cell>
          <cell r="D1526" t="str">
            <v>U-SkagSpY</v>
          </cell>
          <cell r="E1526">
            <v>11</v>
          </cell>
          <cell r="F1526">
            <v>16</v>
          </cell>
          <cell r="G1526">
            <v>15</v>
          </cell>
          <cell r="H1526" t="str">
            <v>TRS; includes Area 8 Net</v>
          </cell>
          <cell r="I1526">
            <v>1994</v>
          </cell>
          <cell r="J1526" t="str">
            <v>UM</v>
          </cell>
          <cell r="K1526" t="str">
            <v>H</v>
          </cell>
          <cell r="L1526">
            <v>3</v>
          </cell>
          <cell r="M1526">
            <v>0</v>
          </cell>
        </row>
        <row r="1527">
          <cell r="A1527" t="str">
            <v>1994-11-3-SkagitSpring_n_um</v>
          </cell>
          <cell r="B1527" t="str">
            <v>Skagit</v>
          </cell>
          <cell r="C1527" t="str">
            <v>UnMarked Skagit Spring Year</v>
          </cell>
          <cell r="D1527" t="str">
            <v>U-SkagSpY</v>
          </cell>
          <cell r="E1527">
            <v>11</v>
          </cell>
          <cell r="F1527">
            <v>16</v>
          </cell>
          <cell r="G1527">
            <v>15</v>
          </cell>
          <cell r="H1527" t="str">
            <v>TRS; includes Area 8 Net</v>
          </cell>
          <cell r="I1527">
            <v>1994</v>
          </cell>
          <cell r="J1527" t="str">
            <v>UM</v>
          </cell>
          <cell r="K1527" t="str">
            <v>N</v>
          </cell>
          <cell r="L1527">
            <v>3</v>
          </cell>
          <cell r="M1527">
            <v>157.68279569892471</v>
          </cell>
        </row>
        <row r="1528">
          <cell r="A1528" t="str">
            <v>1994-11-4-SkagitSpring_h_um</v>
          </cell>
          <cell r="B1528" t="str">
            <v>Skagit</v>
          </cell>
          <cell r="C1528" t="str">
            <v>UnMarked Skagit Spring Year</v>
          </cell>
          <cell r="D1528" t="str">
            <v>U-SkagSpY</v>
          </cell>
          <cell r="E1528">
            <v>11</v>
          </cell>
          <cell r="F1528">
            <v>16</v>
          </cell>
          <cell r="G1528">
            <v>15</v>
          </cell>
          <cell r="H1528" t="str">
            <v>TRS; includes Area 8 Net</v>
          </cell>
          <cell r="I1528">
            <v>1994</v>
          </cell>
          <cell r="J1528" t="str">
            <v>UM</v>
          </cell>
          <cell r="K1528" t="str">
            <v>H</v>
          </cell>
          <cell r="L1528">
            <v>4</v>
          </cell>
          <cell r="M1528">
            <v>0</v>
          </cell>
        </row>
        <row r="1529">
          <cell r="A1529" t="str">
            <v>1994-11-4-SkagitSpring_n_um</v>
          </cell>
          <cell r="B1529" t="str">
            <v>Skagit</v>
          </cell>
          <cell r="C1529" t="str">
            <v>UnMarked Skagit Spring Year</v>
          </cell>
          <cell r="D1529" t="str">
            <v>U-SkagSpY</v>
          </cell>
          <cell r="E1529">
            <v>11</v>
          </cell>
          <cell r="F1529">
            <v>16</v>
          </cell>
          <cell r="G1529">
            <v>15</v>
          </cell>
          <cell r="H1529" t="str">
            <v>TRS; includes Area 8 Net</v>
          </cell>
          <cell r="I1529">
            <v>1994</v>
          </cell>
          <cell r="J1529" t="str">
            <v>UM</v>
          </cell>
          <cell r="K1529" t="str">
            <v>N</v>
          </cell>
          <cell r="L1529">
            <v>4</v>
          </cell>
          <cell r="M1529">
            <v>225.62903225806451</v>
          </cell>
        </row>
        <row r="1530">
          <cell r="A1530" t="str">
            <v>1994-11-5-SkagitSpring_h_um</v>
          </cell>
          <cell r="B1530" t="str">
            <v>Skagit</v>
          </cell>
          <cell r="C1530" t="str">
            <v>UnMarked Skagit Spring Year</v>
          </cell>
          <cell r="D1530" t="str">
            <v>U-SkagSpY</v>
          </cell>
          <cell r="E1530">
            <v>11</v>
          </cell>
          <cell r="F1530">
            <v>16</v>
          </cell>
          <cell r="G1530">
            <v>15</v>
          </cell>
          <cell r="H1530" t="str">
            <v>TRS; includes Area 8 Net</v>
          </cell>
          <cell r="I1530">
            <v>1994</v>
          </cell>
          <cell r="J1530" t="str">
            <v>UM</v>
          </cell>
          <cell r="K1530" t="str">
            <v>H</v>
          </cell>
          <cell r="L1530">
            <v>5</v>
          </cell>
          <cell r="M1530">
            <v>0</v>
          </cell>
        </row>
        <row r="1531">
          <cell r="A1531" t="str">
            <v>1994-11-5-SkagitSpring_n_um</v>
          </cell>
          <cell r="B1531" t="str">
            <v>Skagit</v>
          </cell>
          <cell r="C1531" t="str">
            <v>UnMarked Skagit Spring Year</v>
          </cell>
          <cell r="D1531" t="str">
            <v>U-SkagSpY</v>
          </cell>
          <cell r="E1531">
            <v>11</v>
          </cell>
          <cell r="F1531">
            <v>16</v>
          </cell>
          <cell r="G1531">
            <v>15</v>
          </cell>
          <cell r="H1531" t="str">
            <v>TRS; includes Area 8 Net</v>
          </cell>
          <cell r="I1531">
            <v>1994</v>
          </cell>
          <cell r="J1531" t="str">
            <v>UM</v>
          </cell>
          <cell r="K1531" t="str">
            <v>N</v>
          </cell>
          <cell r="L1531">
            <v>5</v>
          </cell>
          <cell r="M1531">
            <v>129.47311827956989</v>
          </cell>
        </row>
        <row r="1532">
          <cell r="A1532" t="str">
            <v>1994-12-3-SkagitSpring_h_m</v>
          </cell>
          <cell r="B1532" t="str">
            <v>Skagit</v>
          </cell>
          <cell r="C1532" t="str">
            <v>Marked Skagit Spring Year</v>
          </cell>
          <cell r="D1532" t="str">
            <v>M-SkagSpY</v>
          </cell>
          <cell r="E1532">
            <v>12</v>
          </cell>
          <cell r="F1532">
            <v>17</v>
          </cell>
          <cell r="G1532">
            <v>15</v>
          </cell>
          <cell r="H1532" t="str">
            <v>TRS; includes Area 8 Net</v>
          </cell>
          <cell r="I1532">
            <v>1994</v>
          </cell>
          <cell r="J1532" t="str">
            <v>M</v>
          </cell>
          <cell r="K1532" t="str">
            <v>H</v>
          </cell>
          <cell r="L1532">
            <v>3</v>
          </cell>
          <cell r="M1532">
            <v>0</v>
          </cell>
        </row>
        <row r="1533">
          <cell r="A1533" t="str">
            <v>1994-12-3-SkagitSpring_n_m</v>
          </cell>
          <cell r="B1533" t="str">
            <v>Skagit</v>
          </cell>
          <cell r="C1533" t="str">
            <v>Marked Skagit Spring Year</v>
          </cell>
          <cell r="D1533" t="str">
            <v>M-SkagSpY</v>
          </cell>
          <cell r="E1533">
            <v>12</v>
          </cell>
          <cell r="F1533">
            <v>17</v>
          </cell>
          <cell r="G1533">
            <v>15</v>
          </cell>
          <cell r="H1533" t="str">
            <v>TRS; includes Area 8 Net</v>
          </cell>
          <cell r="I1533">
            <v>1994</v>
          </cell>
          <cell r="J1533" t="str">
            <v>M</v>
          </cell>
          <cell r="K1533" t="str">
            <v>N</v>
          </cell>
          <cell r="L1533">
            <v>3</v>
          </cell>
        </row>
        <row r="1534">
          <cell r="A1534" t="str">
            <v>1994-12-4-SkagitSpring_h_m</v>
          </cell>
          <cell r="B1534" t="str">
            <v>Skagit</v>
          </cell>
          <cell r="C1534" t="str">
            <v>Marked Skagit Spring Year</v>
          </cell>
          <cell r="D1534" t="str">
            <v>M-SkagSpY</v>
          </cell>
          <cell r="E1534">
            <v>12</v>
          </cell>
          <cell r="F1534">
            <v>17</v>
          </cell>
          <cell r="G1534">
            <v>15</v>
          </cell>
          <cell r="H1534" t="str">
            <v>TRS; includes Area 8 Net</v>
          </cell>
          <cell r="I1534">
            <v>1994</v>
          </cell>
          <cell r="J1534" t="str">
            <v>M</v>
          </cell>
          <cell r="K1534" t="str">
            <v>H</v>
          </cell>
          <cell r="L1534">
            <v>4</v>
          </cell>
          <cell r="M1534">
            <v>1448.261832873113</v>
          </cell>
        </row>
        <row r="1535">
          <cell r="A1535" t="str">
            <v>1994-12-4-SkagitSpring_n_m</v>
          </cell>
          <cell r="B1535" t="str">
            <v>Skagit</v>
          </cell>
          <cell r="C1535" t="str">
            <v>Marked Skagit Spring Year</v>
          </cell>
          <cell r="D1535" t="str">
            <v>M-SkagSpY</v>
          </cell>
          <cell r="E1535">
            <v>12</v>
          </cell>
          <cell r="F1535">
            <v>17</v>
          </cell>
          <cell r="G1535">
            <v>15</v>
          </cell>
          <cell r="H1535" t="str">
            <v>TRS; includes Area 8 Net</v>
          </cell>
          <cell r="I1535">
            <v>1994</v>
          </cell>
          <cell r="J1535" t="str">
            <v>M</v>
          </cell>
          <cell r="K1535" t="str">
            <v>N</v>
          </cell>
          <cell r="L1535">
            <v>4</v>
          </cell>
        </row>
        <row r="1536">
          <cell r="A1536" t="str">
            <v>1994-12-5-SkagitSpring_h_m</v>
          </cell>
          <cell r="B1536" t="str">
            <v>Skagit</v>
          </cell>
          <cell r="C1536" t="str">
            <v>Marked Skagit Spring Year</v>
          </cell>
          <cell r="D1536" t="str">
            <v>M-SkagSpY</v>
          </cell>
          <cell r="E1536">
            <v>12</v>
          </cell>
          <cell r="F1536">
            <v>17</v>
          </cell>
          <cell r="G1536">
            <v>15</v>
          </cell>
          <cell r="H1536" t="str">
            <v>TRS; includes Area 8 Net</v>
          </cell>
          <cell r="I1536">
            <v>1994</v>
          </cell>
          <cell r="J1536" t="str">
            <v>M</v>
          </cell>
          <cell r="K1536" t="str">
            <v>H</v>
          </cell>
          <cell r="L1536">
            <v>5</v>
          </cell>
          <cell r="M1536">
            <v>0</v>
          </cell>
        </row>
        <row r="1537">
          <cell r="A1537" t="str">
            <v>1994-12-5-SkagitSpring_n_m</v>
          </cell>
          <cell r="B1537" t="str">
            <v>Skagit</v>
          </cell>
          <cell r="C1537" t="str">
            <v>Marked Skagit Spring Year</v>
          </cell>
          <cell r="D1537" t="str">
            <v>M-SkagSpY</v>
          </cell>
          <cell r="E1537">
            <v>12</v>
          </cell>
          <cell r="F1537">
            <v>17</v>
          </cell>
          <cell r="G1537">
            <v>15</v>
          </cell>
          <cell r="H1537" t="str">
            <v>TRS; includes Area 8 Net</v>
          </cell>
          <cell r="I1537">
            <v>1994</v>
          </cell>
          <cell r="J1537" t="str">
            <v>M</v>
          </cell>
          <cell r="K1537" t="str">
            <v>N</v>
          </cell>
          <cell r="L1537">
            <v>5</v>
          </cell>
        </row>
        <row r="1538">
          <cell r="A1538" t="str">
            <v>1994-13-3-</v>
          </cell>
          <cell r="B1538" t="str">
            <v>StSno</v>
          </cell>
          <cell r="C1538" t="str">
            <v>UnMarked Snohomish Fall Fing</v>
          </cell>
          <cell r="D1538" t="str">
            <v>U-Snoh FF</v>
          </cell>
          <cell r="E1538">
            <v>13</v>
          </cell>
          <cell r="F1538">
            <v>19</v>
          </cell>
          <cell r="G1538">
            <v>18</v>
          </cell>
          <cell r="H1538" t="str">
            <v>ETRS; includes FW sport, no FW net</v>
          </cell>
          <cell r="I1538">
            <v>1994</v>
          </cell>
          <cell r="J1538" t="str">
            <v>UM</v>
          </cell>
          <cell r="L1538">
            <v>3</v>
          </cell>
          <cell r="M1538">
            <v>1389.924730065246</v>
          </cell>
        </row>
        <row r="1539">
          <cell r="A1539" t="str">
            <v>1994-13-4-</v>
          </cell>
          <cell r="B1539" t="str">
            <v>StSno</v>
          </cell>
          <cell r="C1539" t="str">
            <v>UnMarked Snohomish Fall Fing</v>
          </cell>
          <cell r="D1539" t="str">
            <v>U-Snoh FF</v>
          </cell>
          <cell r="E1539">
            <v>13</v>
          </cell>
          <cell r="F1539">
            <v>19</v>
          </cell>
          <cell r="G1539">
            <v>18</v>
          </cell>
          <cell r="H1539" t="str">
            <v>ETRS; includes FW sport, no FW net</v>
          </cell>
          <cell r="I1539">
            <v>1994</v>
          </cell>
          <cell r="J1539" t="str">
            <v>UM</v>
          </cell>
          <cell r="L1539">
            <v>4</v>
          </cell>
          <cell r="M1539">
            <v>1469.7147079907791</v>
          </cell>
        </row>
        <row r="1540">
          <cell r="A1540" t="str">
            <v>1994-13-5-</v>
          </cell>
          <cell r="B1540" t="str">
            <v>StSno</v>
          </cell>
          <cell r="C1540" t="str">
            <v>UnMarked Snohomish Fall Fing</v>
          </cell>
          <cell r="D1540" t="str">
            <v>U-Snoh FF</v>
          </cell>
          <cell r="E1540">
            <v>13</v>
          </cell>
          <cell r="F1540">
            <v>19</v>
          </cell>
          <cell r="G1540">
            <v>18</v>
          </cell>
          <cell r="H1540" t="str">
            <v>ETRS; includes FW sport, no FW net</v>
          </cell>
          <cell r="I1540">
            <v>1994</v>
          </cell>
          <cell r="J1540" t="str">
            <v>UM</v>
          </cell>
          <cell r="L1540">
            <v>5</v>
          </cell>
          <cell r="M1540">
            <v>463.15000084389322</v>
          </cell>
        </row>
        <row r="1541">
          <cell r="A1541" t="str">
            <v>1994-14-3-</v>
          </cell>
          <cell r="B1541" t="str">
            <v>StSno</v>
          </cell>
          <cell r="C1541" t="str">
            <v>Marked Snohomish Fall Fing</v>
          </cell>
          <cell r="D1541" t="str">
            <v>M-Snoh FF</v>
          </cell>
          <cell r="E1541">
            <v>14</v>
          </cell>
          <cell r="F1541">
            <v>20</v>
          </cell>
          <cell r="G1541">
            <v>18</v>
          </cell>
          <cell r="H1541" t="str">
            <v>ETRS; includes FW sport, no FW net</v>
          </cell>
          <cell r="I1541">
            <v>1994</v>
          </cell>
          <cell r="J1541" t="str">
            <v>M</v>
          </cell>
          <cell r="L1541">
            <v>3</v>
          </cell>
          <cell r="M1541">
            <v>0</v>
          </cell>
        </row>
        <row r="1542">
          <cell r="A1542" t="str">
            <v>1994-14-4-</v>
          </cell>
          <cell r="B1542" t="str">
            <v>StSno</v>
          </cell>
          <cell r="C1542" t="str">
            <v>Marked Snohomish Fall Fing</v>
          </cell>
          <cell r="D1542" t="str">
            <v>M-Snoh FF</v>
          </cell>
          <cell r="E1542">
            <v>14</v>
          </cell>
          <cell r="F1542">
            <v>20</v>
          </cell>
          <cell r="G1542">
            <v>18</v>
          </cell>
          <cell r="H1542" t="str">
            <v>ETRS; includes FW sport, no FW net</v>
          </cell>
          <cell r="I1542">
            <v>1994</v>
          </cell>
          <cell r="J1542" t="str">
            <v>M</v>
          </cell>
          <cell r="L1542">
            <v>4</v>
          </cell>
          <cell r="M1542">
            <v>0</v>
          </cell>
        </row>
        <row r="1543">
          <cell r="A1543" t="str">
            <v>1994-14-5-</v>
          </cell>
          <cell r="B1543" t="str">
            <v>StSno</v>
          </cell>
          <cell r="C1543" t="str">
            <v>Marked Snohomish Fall Fing</v>
          </cell>
          <cell r="D1543" t="str">
            <v>M-Snoh FF</v>
          </cell>
          <cell r="E1543">
            <v>14</v>
          </cell>
          <cell r="F1543">
            <v>20</v>
          </cell>
          <cell r="G1543">
            <v>18</v>
          </cell>
          <cell r="H1543" t="str">
            <v>ETRS; includes FW sport, no FW net</v>
          </cell>
          <cell r="I1543">
            <v>1994</v>
          </cell>
          <cell r="J1543" t="str">
            <v>M</v>
          </cell>
          <cell r="L1543">
            <v>5</v>
          </cell>
          <cell r="M1543">
            <v>0</v>
          </cell>
        </row>
        <row r="1544">
          <cell r="A1544" t="str">
            <v>1994-15-3-</v>
          </cell>
          <cell r="B1544" t="str">
            <v>StSno</v>
          </cell>
          <cell r="C1544" t="str">
            <v>UnMarked Snohomish Fall Year</v>
          </cell>
          <cell r="D1544" t="str">
            <v>U-SnohFYr</v>
          </cell>
          <cell r="E1544">
            <v>15</v>
          </cell>
          <cell r="F1544">
            <v>22</v>
          </cell>
          <cell r="G1544">
            <v>21</v>
          </cell>
          <cell r="H1544" t="str">
            <v>ETRS; includes FW sport, no FW net</v>
          </cell>
          <cell r="I1544">
            <v>1994</v>
          </cell>
          <cell r="J1544" t="str">
            <v>UM</v>
          </cell>
          <cell r="L1544">
            <v>3</v>
          </cell>
          <cell r="M1544">
            <v>555.7621577220682</v>
          </cell>
        </row>
        <row r="1545">
          <cell r="A1545" t="str">
            <v>1994-15-4-</v>
          </cell>
          <cell r="B1545" t="str">
            <v>StSno</v>
          </cell>
          <cell r="C1545" t="str">
            <v>UnMarked Snohomish Fall Year</v>
          </cell>
          <cell r="D1545" t="str">
            <v>U-SnohFYr</v>
          </cell>
          <cell r="E1545">
            <v>15</v>
          </cell>
          <cell r="F1545">
            <v>22</v>
          </cell>
          <cell r="G1545">
            <v>21</v>
          </cell>
          <cell r="H1545" t="str">
            <v>ETRS; includes FW sport, no FW net</v>
          </cell>
          <cell r="I1545">
            <v>1994</v>
          </cell>
          <cell r="J1545" t="str">
            <v>UM</v>
          </cell>
          <cell r="L1545">
            <v>4</v>
          </cell>
          <cell r="M1545">
            <v>3385.2802245313801</v>
          </cell>
        </row>
        <row r="1546">
          <cell r="A1546" t="str">
            <v>1994-15-5-</v>
          </cell>
          <cell r="B1546" t="str">
            <v>StSno</v>
          </cell>
          <cell r="C1546" t="str">
            <v>UnMarked Snohomish Fall Year</v>
          </cell>
          <cell r="D1546" t="str">
            <v>U-SnohFYr</v>
          </cell>
          <cell r="E1546">
            <v>15</v>
          </cell>
          <cell r="F1546">
            <v>22</v>
          </cell>
          <cell r="G1546">
            <v>21</v>
          </cell>
          <cell r="H1546" t="str">
            <v>ETRS; includes FW sport, no FW net</v>
          </cell>
          <cell r="I1546">
            <v>1994</v>
          </cell>
          <cell r="J1546" t="str">
            <v>UM</v>
          </cell>
          <cell r="L1546">
            <v>5</v>
          </cell>
          <cell r="M1546">
            <v>314.1681788466334</v>
          </cell>
        </row>
        <row r="1547">
          <cell r="A1547" t="str">
            <v>1994-16-3-</v>
          </cell>
          <cell r="B1547" t="str">
            <v>StSno</v>
          </cell>
          <cell r="C1547" t="str">
            <v>Marked Snohomish Fall Year</v>
          </cell>
          <cell r="D1547" t="str">
            <v>M-SnohFYr</v>
          </cell>
          <cell r="E1547">
            <v>16</v>
          </cell>
          <cell r="F1547">
            <v>23</v>
          </cell>
          <cell r="G1547">
            <v>21</v>
          </cell>
          <cell r="H1547" t="str">
            <v>ETRS; includes FW sport, no FW net</v>
          </cell>
          <cell r="I1547">
            <v>1994</v>
          </cell>
          <cell r="J1547" t="str">
            <v>M</v>
          </cell>
          <cell r="L1547">
            <v>3</v>
          </cell>
          <cell r="M1547">
            <v>0</v>
          </cell>
        </row>
        <row r="1548">
          <cell r="A1548" t="str">
            <v>1994-16-4-</v>
          </cell>
          <cell r="B1548" t="str">
            <v>StSno</v>
          </cell>
          <cell r="C1548" t="str">
            <v>Marked Snohomish Fall Year</v>
          </cell>
          <cell r="D1548" t="str">
            <v>M-SnohFYr</v>
          </cell>
          <cell r="E1548">
            <v>16</v>
          </cell>
          <cell r="F1548">
            <v>23</v>
          </cell>
          <cell r="G1548">
            <v>21</v>
          </cell>
          <cell r="H1548" t="str">
            <v>ETRS; includes FW sport, no FW net</v>
          </cell>
          <cell r="I1548">
            <v>1994</v>
          </cell>
          <cell r="J1548" t="str">
            <v>M</v>
          </cell>
          <cell r="L1548">
            <v>4</v>
          </cell>
          <cell r="M1548">
            <v>0</v>
          </cell>
        </row>
        <row r="1549">
          <cell r="A1549" t="str">
            <v>1994-16-5-</v>
          </cell>
          <cell r="B1549" t="str">
            <v>StSno</v>
          </cell>
          <cell r="C1549" t="str">
            <v>Marked Snohomish Fall Year</v>
          </cell>
          <cell r="D1549" t="str">
            <v>M-SnohFYr</v>
          </cell>
          <cell r="E1549">
            <v>16</v>
          </cell>
          <cell r="F1549">
            <v>23</v>
          </cell>
          <cell r="G1549">
            <v>21</v>
          </cell>
          <cell r="H1549" t="str">
            <v>ETRS; includes FW sport, no FW net</v>
          </cell>
          <cell r="I1549">
            <v>1994</v>
          </cell>
          <cell r="J1549" t="str">
            <v>M</v>
          </cell>
          <cell r="L1549">
            <v>5</v>
          </cell>
          <cell r="M1549">
            <v>0</v>
          </cell>
        </row>
        <row r="1550">
          <cell r="A1550" t="str">
            <v>1994-17-3-</v>
          </cell>
          <cell r="B1550" t="str">
            <v>StSno</v>
          </cell>
          <cell r="C1550" t="str">
            <v>UnMarked Stillaguamish Fall Fing</v>
          </cell>
          <cell r="D1550" t="str">
            <v>U-Stil FF</v>
          </cell>
          <cell r="E1550">
            <v>17</v>
          </cell>
          <cell r="F1550">
            <v>25</v>
          </cell>
          <cell r="G1550">
            <v>24</v>
          </cell>
          <cell r="H1550" t="str">
            <v>ETRS</v>
          </cell>
          <cell r="I1550">
            <v>1994</v>
          </cell>
          <cell r="J1550" t="str">
            <v>UM</v>
          </cell>
          <cell r="L1550">
            <v>3</v>
          </cell>
          <cell r="M1550">
            <v>151.3961816044646</v>
          </cell>
        </row>
        <row r="1551">
          <cell r="A1551" t="str">
            <v>1994-17-4-</v>
          </cell>
          <cell r="B1551" t="str">
            <v>StSno</v>
          </cell>
          <cell r="C1551" t="str">
            <v>UnMarked Stillaguamish Fall Fing</v>
          </cell>
          <cell r="D1551" t="str">
            <v>U-Stil FF</v>
          </cell>
          <cell r="E1551">
            <v>17</v>
          </cell>
          <cell r="F1551">
            <v>25</v>
          </cell>
          <cell r="G1551">
            <v>24</v>
          </cell>
          <cell r="H1551" t="str">
            <v>ETRS</v>
          </cell>
          <cell r="I1551">
            <v>1994</v>
          </cell>
          <cell r="J1551" t="str">
            <v>UM</v>
          </cell>
          <cell r="L1551">
            <v>4</v>
          </cell>
          <cell r="M1551">
            <v>310.7783178153569</v>
          </cell>
        </row>
        <row r="1552">
          <cell r="A1552" t="str">
            <v>1994-17-5-</v>
          </cell>
          <cell r="B1552" t="str">
            <v>StSno</v>
          </cell>
          <cell r="C1552" t="str">
            <v>UnMarked Stillaguamish Fall Fing</v>
          </cell>
          <cell r="D1552" t="str">
            <v>U-Stil FF</v>
          </cell>
          <cell r="E1552">
            <v>17</v>
          </cell>
          <cell r="F1552">
            <v>25</v>
          </cell>
          <cell r="G1552">
            <v>24</v>
          </cell>
          <cell r="H1552" t="str">
            <v>ETRS</v>
          </cell>
          <cell r="I1552">
            <v>1994</v>
          </cell>
          <cell r="J1552" t="str">
            <v>UM</v>
          </cell>
          <cell r="L1552">
            <v>5</v>
          </cell>
          <cell r="M1552">
            <v>23.432377385482081</v>
          </cell>
        </row>
        <row r="1553">
          <cell r="A1553" t="str">
            <v>1994-18-3-</v>
          </cell>
          <cell r="B1553" t="str">
            <v>StSno</v>
          </cell>
          <cell r="C1553" t="str">
            <v>Marked Stillaguamish Fall Fing</v>
          </cell>
          <cell r="D1553" t="str">
            <v>M-Stil FF</v>
          </cell>
          <cell r="E1553">
            <v>18</v>
          </cell>
          <cell r="F1553">
            <v>26</v>
          </cell>
          <cell r="G1553">
            <v>24</v>
          </cell>
          <cell r="H1553" t="str">
            <v>ETRS</v>
          </cell>
          <cell r="I1553">
            <v>1994</v>
          </cell>
          <cell r="J1553" t="str">
            <v>M</v>
          </cell>
          <cell r="L1553">
            <v>3</v>
          </cell>
          <cell r="M1553">
            <v>165.16675088607349</v>
          </cell>
        </row>
        <row r="1554">
          <cell r="A1554" t="str">
            <v>1994-18-4-</v>
          </cell>
          <cell r="B1554" t="str">
            <v>StSno</v>
          </cell>
          <cell r="C1554" t="str">
            <v>Marked Stillaguamish Fall Fing</v>
          </cell>
          <cell r="D1554" t="str">
            <v>M-Stil FF</v>
          </cell>
          <cell r="E1554">
            <v>18</v>
          </cell>
          <cell r="F1554">
            <v>26</v>
          </cell>
          <cell r="G1554">
            <v>24</v>
          </cell>
          <cell r="H1554" t="str">
            <v>ETRS</v>
          </cell>
          <cell r="I1554">
            <v>1994</v>
          </cell>
          <cell r="J1554" t="str">
            <v>M</v>
          </cell>
          <cell r="L1554">
            <v>4</v>
          </cell>
          <cell r="M1554">
            <v>356.58980799445578</v>
          </cell>
        </row>
        <row r="1555">
          <cell r="A1555" t="str">
            <v>1994-18-5-</v>
          </cell>
          <cell r="B1555" t="str">
            <v>StSno</v>
          </cell>
          <cell r="C1555" t="str">
            <v>Marked Stillaguamish Fall Fing</v>
          </cell>
          <cell r="D1555" t="str">
            <v>M-Stil FF</v>
          </cell>
          <cell r="E1555">
            <v>18</v>
          </cell>
          <cell r="F1555">
            <v>26</v>
          </cell>
          <cell r="G1555">
            <v>24</v>
          </cell>
          <cell r="H1555" t="str">
            <v>ETRS</v>
          </cell>
          <cell r="I1555">
            <v>1994</v>
          </cell>
          <cell r="J1555" t="str">
            <v>M</v>
          </cell>
          <cell r="L1555">
            <v>5</v>
          </cell>
          <cell r="M1555">
            <v>13.269247868022211</v>
          </cell>
        </row>
        <row r="1556">
          <cell r="A1556" t="str">
            <v>1994-19-3-</v>
          </cell>
          <cell r="B1556" t="str">
            <v>StSno</v>
          </cell>
          <cell r="C1556" t="str">
            <v>UnMarked Tulalip Fall Fing</v>
          </cell>
          <cell r="D1556" t="str">
            <v>U-Tula FF</v>
          </cell>
          <cell r="E1556">
            <v>19</v>
          </cell>
          <cell r="F1556">
            <v>28</v>
          </cell>
          <cell r="G1556">
            <v>27</v>
          </cell>
          <cell r="H1556" t="str">
            <v>TRS; includes 8D catch (excludes 8A)</v>
          </cell>
          <cell r="I1556">
            <v>1994</v>
          </cell>
          <cell r="J1556" t="str">
            <v>UM</v>
          </cell>
          <cell r="L1556">
            <v>3</v>
          </cell>
          <cell r="M1556">
            <v>1245.554673255828</v>
          </cell>
        </row>
        <row r="1557">
          <cell r="A1557" t="str">
            <v>1994-19-4-</v>
          </cell>
          <cell r="B1557" t="str">
            <v>StSno</v>
          </cell>
          <cell r="C1557" t="str">
            <v>UnMarked Tulalip Fall Fing</v>
          </cell>
          <cell r="D1557" t="str">
            <v>U-Tula FF</v>
          </cell>
          <cell r="E1557">
            <v>19</v>
          </cell>
          <cell r="F1557">
            <v>28</v>
          </cell>
          <cell r="G1557">
            <v>27</v>
          </cell>
          <cell r="H1557" t="str">
            <v>TRS; includes 8D catch (excludes 8A)</v>
          </cell>
          <cell r="I1557">
            <v>1994</v>
          </cell>
          <cell r="J1557" t="str">
            <v>UM</v>
          </cell>
          <cell r="L1557">
            <v>4</v>
          </cell>
          <cell r="M1557">
            <v>2777.2247343044119</v>
          </cell>
        </row>
        <row r="1558">
          <cell r="A1558" t="str">
            <v>1994-19-5-</v>
          </cell>
          <cell r="B1558" t="str">
            <v>StSno</v>
          </cell>
          <cell r="C1558" t="str">
            <v>UnMarked Tulalip Fall Fing</v>
          </cell>
          <cell r="D1558" t="str">
            <v>U-Tula FF</v>
          </cell>
          <cell r="E1558">
            <v>19</v>
          </cell>
          <cell r="F1558">
            <v>28</v>
          </cell>
          <cell r="G1558">
            <v>27</v>
          </cell>
          <cell r="H1558" t="str">
            <v>TRS; includes 8D catch (excludes 8A)</v>
          </cell>
          <cell r="I1558">
            <v>1994</v>
          </cell>
          <cell r="J1558" t="str">
            <v>UM</v>
          </cell>
          <cell r="L1558">
            <v>5</v>
          </cell>
          <cell r="M1558">
            <v>41.183942170201888</v>
          </cell>
        </row>
        <row r="1559">
          <cell r="A1559" t="str">
            <v>1994-20-3-</v>
          </cell>
          <cell r="B1559" t="str">
            <v>StSno</v>
          </cell>
          <cell r="C1559" t="str">
            <v>Marked Tulalip Fall Fing</v>
          </cell>
          <cell r="D1559" t="str">
            <v>M-Tula FF</v>
          </cell>
          <cell r="E1559">
            <v>20</v>
          </cell>
          <cell r="F1559">
            <v>29</v>
          </cell>
          <cell r="G1559">
            <v>27</v>
          </cell>
          <cell r="H1559" t="str">
            <v>TRS; includes 8D catch (excludes 8A)</v>
          </cell>
          <cell r="I1559">
            <v>1994</v>
          </cell>
          <cell r="J1559" t="str">
            <v>M</v>
          </cell>
          <cell r="L1559">
            <v>3</v>
          </cell>
          <cell r="M1559">
            <v>239.59547265569401</v>
          </cell>
        </row>
        <row r="1560">
          <cell r="A1560" t="str">
            <v>1994-20-4-</v>
          </cell>
          <cell r="B1560" t="str">
            <v>StSno</v>
          </cell>
          <cell r="C1560" t="str">
            <v>Marked Tulalip Fall Fing</v>
          </cell>
          <cell r="D1560" t="str">
            <v>M-Tula FF</v>
          </cell>
          <cell r="E1560">
            <v>20</v>
          </cell>
          <cell r="F1560">
            <v>29</v>
          </cell>
          <cell r="G1560">
            <v>27</v>
          </cell>
          <cell r="H1560" t="str">
            <v>TRS; includes 8D catch (excludes 8A)</v>
          </cell>
          <cell r="I1560">
            <v>1994</v>
          </cell>
          <cell r="J1560" t="str">
            <v>M</v>
          </cell>
          <cell r="L1560">
            <v>4</v>
          </cell>
          <cell r="M1560">
            <v>353.0273671037088</v>
          </cell>
        </row>
        <row r="1561">
          <cell r="A1561" t="str">
            <v>1994-20-5-</v>
          </cell>
          <cell r="B1561" t="str">
            <v>StSno</v>
          </cell>
          <cell r="C1561" t="str">
            <v>Marked Tulalip Fall Fing</v>
          </cell>
          <cell r="D1561" t="str">
            <v>M-Tula FF</v>
          </cell>
          <cell r="E1561">
            <v>20</v>
          </cell>
          <cell r="F1561">
            <v>29</v>
          </cell>
          <cell r="G1561">
            <v>27</v>
          </cell>
          <cell r="H1561" t="str">
            <v>TRS; includes 8D catch (excludes 8A)</v>
          </cell>
          <cell r="I1561">
            <v>1994</v>
          </cell>
          <cell r="J1561" t="str">
            <v>M</v>
          </cell>
          <cell r="L1561">
            <v>5</v>
          </cell>
          <cell r="M1561">
            <v>5.4138705101558431</v>
          </cell>
        </row>
        <row r="1562">
          <cell r="A1562" t="str">
            <v>1994-21-3-</v>
          </cell>
          <cell r="B1562" t="str">
            <v>MPS</v>
          </cell>
          <cell r="C1562" t="str">
            <v>UnMarked Mid PS Fall Fing</v>
          </cell>
          <cell r="D1562" t="str">
            <v>U-MidPSFF</v>
          </cell>
          <cell r="E1562">
            <v>21</v>
          </cell>
          <cell r="F1562">
            <v>31</v>
          </cell>
          <cell r="G1562">
            <v>30</v>
          </cell>
          <cell r="H1562" t="str">
            <v>TRS; includes 10A, 10E, 11A</v>
          </cell>
          <cell r="I1562">
            <v>1994</v>
          </cell>
          <cell r="J1562" t="str">
            <v>UM</v>
          </cell>
          <cell r="L1562">
            <v>3</v>
          </cell>
          <cell r="M1562">
            <v>10720.435280791349</v>
          </cell>
        </row>
        <row r="1563">
          <cell r="A1563" t="str">
            <v>1994-21-4-</v>
          </cell>
          <cell r="B1563" t="str">
            <v>MPS</v>
          </cell>
          <cell r="C1563" t="str">
            <v>UnMarked Mid PS Fall Fing</v>
          </cell>
          <cell r="D1563" t="str">
            <v>U-MidPSFF</v>
          </cell>
          <cell r="E1563">
            <v>21</v>
          </cell>
          <cell r="F1563">
            <v>31</v>
          </cell>
          <cell r="G1563">
            <v>30</v>
          </cell>
          <cell r="H1563" t="str">
            <v>TRS; includes 10A, 10E, 11A</v>
          </cell>
          <cell r="I1563">
            <v>1994</v>
          </cell>
          <cell r="J1563" t="str">
            <v>UM</v>
          </cell>
          <cell r="L1563">
            <v>4</v>
          </cell>
          <cell r="M1563">
            <v>24572.084268725099</v>
          </cell>
        </row>
        <row r="1564">
          <cell r="A1564" t="str">
            <v>1994-21-5-</v>
          </cell>
          <cell r="B1564" t="str">
            <v>MPS</v>
          </cell>
          <cell r="C1564" t="str">
            <v>UnMarked Mid PS Fall Fing</v>
          </cell>
          <cell r="D1564" t="str">
            <v>U-MidPSFF</v>
          </cell>
          <cell r="E1564">
            <v>21</v>
          </cell>
          <cell r="F1564">
            <v>31</v>
          </cell>
          <cell r="G1564">
            <v>30</v>
          </cell>
          <cell r="H1564" t="str">
            <v>TRS; includes 10A, 10E, 11A</v>
          </cell>
          <cell r="I1564">
            <v>1994</v>
          </cell>
          <cell r="J1564" t="str">
            <v>UM</v>
          </cell>
          <cell r="L1564">
            <v>5</v>
          </cell>
          <cell r="M1564">
            <v>1096.5948577222291</v>
          </cell>
        </row>
        <row r="1565">
          <cell r="A1565" t="str">
            <v>1994-22-3-</v>
          </cell>
          <cell r="B1565" t="str">
            <v>MPS</v>
          </cell>
          <cell r="C1565" t="str">
            <v>Marked Mid PS Fall Fing</v>
          </cell>
          <cell r="D1565" t="str">
            <v>M-MidPSFF</v>
          </cell>
          <cell r="E1565">
            <v>22</v>
          </cell>
          <cell r="F1565">
            <v>32</v>
          </cell>
          <cell r="G1565">
            <v>30</v>
          </cell>
          <cell r="H1565" t="str">
            <v>TRS; includes 10A, 10E, 11A</v>
          </cell>
          <cell r="I1565">
            <v>1994</v>
          </cell>
          <cell r="J1565" t="str">
            <v>M</v>
          </cell>
          <cell r="L1565">
            <v>3</v>
          </cell>
          <cell r="M1565">
            <v>346.04775354728088</v>
          </cell>
        </row>
        <row r="1566">
          <cell r="A1566" t="str">
            <v>1994-22-4-</v>
          </cell>
          <cell r="B1566" t="str">
            <v>MPS</v>
          </cell>
          <cell r="C1566" t="str">
            <v>Marked Mid PS Fall Fing</v>
          </cell>
          <cell r="D1566" t="str">
            <v>M-MidPSFF</v>
          </cell>
          <cell r="E1566">
            <v>22</v>
          </cell>
          <cell r="F1566">
            <v>32</v>
          </cell>
          <cell r="G1566">
            <v>30</v>
          </cell>
          <cell r="H1566" t="str">
            <v>TRS; includes 10A, 10E, 11A</v>
          </cell>
          <cell r="I1566">
            <v>1994</v>
          </cell>
          <cell r="J1566" t="str">
            <v>M</v>
          </cell>
          <cell r="L1566">
            <v>4</v>
          </cell>
          <cell r="M1566">
            <v>661.05437877666304</v>
          </cell>
        </row>
        <row r="1567">
          <cell r="A1567" t="str">
            <v>1994-22-5-</v>
          </cell>
          <cell r="B1567" t="str">
            <v>MPS</v>
          </cell>
          <cell r="C1567" t="str">
            <v>Marked Mid PS Fall Fing</v>
          </cell>
          <cell r="D1567" t="str">
            <v>M-MidPSFF</v>
          </cell>
          <cell r="E1567">
            <v>22</v>
          </cell>
          <cell r="F1567">
            <v>32</v>
          </cell>
          <cell r="G1567">
            <v>30</v>
          </cell>
          <cell r="H1567" t="str">
            <v>TRS; includes 10A, 10E, 11A</v>
          </cell>
          <cell r="I1567">
            <v>1994</v>
          </cell>
          <cell r="J1567" t="str">
            <v>M</v>
          </cell>
          <cell r="L1567">
            <v>5</v>
          </cell>
          <cell r="M1567">
            <v>25.80377024466063</v>
          </cell>
        </row>
        <row r="1568">
          <cell r="A1568" t="str">
            <v>1994-23-3-</v>
          </cell>
          <cell r="B1568" t="str">
            <v>MPS</v>
          </cell>
          <cell r="C1568" t="str">
            <v>UnMarked UW Accelerated</v>
          </cell>
          <cell r="D1568" t="str">
            <v>U-UWAc FF</v>
          </cell>
          <cell r="E1568">
            <v>23</v>
          </cell>
          <cell r="F1568">
            <v>34</v>
          </cell>
          <cell r="G1568">
            <v>33</v>
          </cell>
          <cell r="H1568" t="str">
            <v>ETRS</v>
          </cell>
          <cell r="I1568">
            <v>1994</v>
          </cell>
          <cell r="J1568" t="str">
            <v>UM</v>
          </cell>
          <cell r="L1568">
            <v>3</v>
          </cell>
          <cell r="M1568">
            <v>243.04879890912991</v>
          </cell>
        </row>
        <row r="1569">
          <cell r="A1569" t="str">
            <v>1994-23-4-</v>
          </cell>
          <cell r="B1569" t="str">
            <v>MPS</v>
          </cell>
          <cell r="C1569" t="str">
            <v>UnMarked UW Accelerated</v>
          </cell>
          <cell r="D1569" t="str">
            <v>U-UWAc FF</v>
          </cell>
          <cell r="E1569">
            <v>23</v>
          </cell>
          <cell r="F1569">
            <v>34</v>
          </cell>
          <cell r="G1569">
            <v>33</v>
          </cell>
          <cell r="H1569" t="str">
            <v>ETRS</v>
          </cell>
          <cell r="I1569">
            <v>1994</v>
          </cell>
          <cell r="J1569" t="str">
            <v>UM</v>
          </cell>
          <cell r="L1569">
            <v>4</v>
          </cell>
          <cell r="M1569">
            <v>115.9189567466897</v>
          </cell>
        </row>
        <row r="1570">
          <cell r="A1570" t="str">
            <v>1994-23-5-</v>
          </cell>
          <cell r="B1570" t="str">
            <v>MPS</v>
          </cell>
          <cell r="C1570" t="str">
            <v>UnMarked UW Accelerated</v>
          </cell>
          <cell r="D1570" t="str">
            <v>U-UWAc FF</v>
          </cell>
          <cell r="E1570">
            <v>23</v>
          </cell>
          <cell r="F1570">
            <v>34</v>
          </cell>
          <cell r="G1570">
            <v>33</v>
          </cell>
          <cell r="H1570" t="str">
            <v>ETRS</v>
          </cell>
          <cell r="I1570">
            <v>1994</v>
          </cell>
          <cell r="J1570" t="str">
            <v>UM</v>
          </cell>
          <cell r="L1570">
            <v>5</v>
          </cell>
          <cell r="M1570">
            <v>4.3084756075636177</v>
          </cell>
        </row>
        <row r="1571">
          <cell r="A1571" t="str">
            <v>1994-24-3-</v>
          </cell>
          <cell r="B1571" t="str">
            <v>MPS</v>
          </cell>
          <cell r="C1571" t="str">
            <v>Marked UW Accelerated</v>
          </cell>
          <cell r="D1571" t="str">
            <v>M-UWAc FF</v>
          </cell>
          <cell r="E1571">
            <v>24</v>
          </cell>
          <cell r="F1571">
            <v>35</v>
          </cell>
          <cell r="G1571">
            <v>33</v>
          </cell>
          <cell r="H1571" t="str">
            <v>ETRS</v>
          </cell>
          <cell r="I1571">
            <v>1994</v>
          </cell>
          <cell r="J1571" t="str">
            <v>M</v>
          </cell>
          <cell r="L1571">
            <v>3</v>
          </cell>
          <cell r="M1571">
            <v>0</v>
          </cell>
        </row>
        <row r="1572">
          <cell r="A1572" t="str">
            <v>1994-24-4-</v>
          </cell>
          <cell r="B1572" t="str">
            <v>MPS</v>
          </cell>
          <cell r="C1572" t="str">
            <v>Marked UW Accelerated</v>
          </cell>
          <cell r="D1572" t="str">
            <v>M-UWAc FF</v>
          </cell>
          <cell r="E1572">
            <v>24</v>
          </cell>
          <cell r="F1572">
            <v>35</v>
          </cell>
          <cell r="G1572">
            <v>33</v>
          </cell>
          <cell r="H1572" t="str">
            <v>ETRS</v>
          </cell>
          <cell r="I1572">
            <v>1994</v>
          </cell>
          <cell r="J1572" t="str">
            <v>M</v>
          </cell>
          <cell r="L1572">
            <v>4</v>
          </cell>
          <cell r="M1572">
            <v>0</v>
          </cell>
        </row>
        <row r="1573">
          <cell r="A1573" t="str">
            <v>1994-24-5-</v>
          </cell>
          <cell r="B1573" t="str">
            <v>MPS</v>
          </cell>
          <cell r="C1573" t="str">
            <v>Marked UW Accelerated</v>
          </cell>
          <cell r="D1573" t="str">
            <v>M-UWAc FF</v>
          </cell>
          <cell r="E1573">
            <v>24</v>
          </cell>
          <cell r="F1573">
            <v>35</v>
          </cell>
          <cell r="G1573">
            <v>33</v>
          </cell>
          <cell r="H1573" t="str">
            <v>ETRS</v>
          </cell>
          <cell r="I1573">
            <v>1994</v>
          </cell>
          <cell r="J1573" t="str">
            <v>M</v>
          </cell>
          <cell r="L1573">
            <v>5</v>
          </cell>
          <cell r="M1573">
            <v>0</v>
          </cell>
        </row>
        <row r="1574">
          <cell r="A1574" t="str">
            <v>1994-25-3-</v>
          </cell>
          <cell r="B1574" t="str">
            <v>SPS</v>
          </cell>
          <cell r="C1574" t="str">
            <v>UnMarked South Puget Sound Fall Fing</v>
          </cell>
          <cell r="D1574" t="str">
            <v>U-SPSd FF</v>
          </cell>
          <cell r="E1574">
            <v>25</v>
          </cell>
          <cell r="F1574">
            <v>37</v>
          </cell>
          <cell r="G1574">
            <v>36</v>
          </cell>
          <cell r="H1574" t="str">
            <v>TRS; includes 13A, 13C, and 13D-K</v>
          </cell>
          <cell r="I1574">
            <v>1994</v>
          </cell>
          <cell r="J1574" t="str">
            <v>UM</v>
          </cell>
          <cell r="L1574">
            <v>3</v>
          </cell>
          <cell r="M1574">
            <v>6123.2837164374114</v>
          </cell>
        </row>
        <row r="1575">
          <cell r="A1575" t="str">
            <v>1994-25-4-</v>
          </cell>
          <cell r="B1575" t="str">
            <v>SPS</v>
          </cell>
          <cell r="C1575" t="str">
            <v>UnMarked South Puget Sound Fall Fing</v>
          </cell>
          <cell r="D1575" t="str">
            <v>U-SPSd FF</v>
          </cell>
          <cell r="E1575">
            <v>25</v>
          </cell>
          <cell r="F1575">
            <v>37</v>
          </cell>
          <cell r="G1575">
            <v>36</v>
          </cell>
          <cell r="H1575" t="str">
            <v>TRS; includes 13A, 13C, and 13D-K</v>
          </cell>
          <cell r="I1575">
            <v>1994</v>
          </cell>
          <cell r="J1575" t="str">
            <v>UM</v>
          </cell>
          <cell r="L1575">
            <v>4</v>
          </cell>
          <cell r="M1575">
            <v>28587.903367696519</v>
          </cell>
        </row>
        <row r="1576">
          <cell r="A1576" t="str">
            <v>1994-25-5-</v>
          </cell>
          <cell r="B1576" t="str">
            <v>SPS</v>
          </cell>
          <cell r="C1576" t="str">
            <v>UnMarked South Puget Sound Fall Fing</v>
          </cell>
          <cell r="D1576" t="str">
            <v>U-SPSd FF</v>
          </cell>
          <cell r="E1576">
            <v>25</v>
          </cell>
          <cell r="F1576">
            <v>37</v>
          </cell>
          <cell r="G1576">
            <v>36</v>
          </cell>
          <cell r="H1576" t="str">
            <v>TRS; includes 13A, 13C, and 13D-K</v>
          </cell>
          <cell r="I1576">
            <v>1994</v>
          </cell>
          <cell r="J1576" t="str">
            <v>UM</v>
          </cell>
          <cell r="L1576">
            <v>5</v>
          </cell>
          <cell r="M1576">
            <v>180.2572661090114</v>
          </cell>
        </row>
        <row r="1577">
          <cell r="A1577" t="str">
            <v>1994-26-3-</v>
          </cell>
          <cell r="B1577" t="str">
            <v>SPS</v>
          </cell>
          <cell r="C1577" t="str">
            <v>Marked South Puget Sound Fall Fing</v>
          </cell>
          <cell r="D1577" t="str">
            <v>M-SPSd FF</v>
          </cell>
          <cell r="E1577">
            <v>26</v>
          </cell>
          <cell r="F1577">
            <v>38</v>
          </cell>
          <cell r="G1577">
            <v>36</v>
          </cell>
          <cell r="H1577" t="str">
            <v>TRS; includes 13A, 13C, and 13D-K</v>
          </cell>
          <cell r="I1577">
            <v>1994</v>
          </cell>
          <cell r="J1577" t="str">
            <v>M</v>
          </cell>
          <cell r="L1577">
            <v>3</v>
          </cell>
          <cell r="M1577">
            <v>448.96603733757343</v>
          </cell>
        </row>
        <row r="1578">
          <cell r="A1578" t="str">
            <v>1994-26-4-</v>
          </cell>
          <cell r="B1578" t="str">
            <v>SPS</v>
          </cell>
          <cell r="C1578" t="str">
            <v>Marked South Puget Sound Fall Fing</v>
          </cell>
          <cell r="D1578" t="str">
            <v>M-SPSd FF</v>
          </cell>
          <cell r="E1578">
            <v>26</v>
          </cell>
          <cell r="F1578">
            <v>38</v>
          </cell>
          <cell r="G1578">
            <v>36</v>
          </cell>
          <cell r="H1578" t="str">
            <v>TRS; includes 13A, 13C, and 13D-K</v>
          </cell>
          <cell r="I1578">
            <v>1994</v>
          </cell>
          <cell r="J1578" t="str">
            <v>M</v>
          </cell>
          <cell r="L1578">
            <v>4</v>
          </cell>
          <cell r="M1578">
            <v>1431.7764130044909</v>
          </cell>
        </row>
        <row r="1579">
          <cell r="A1579" t="str">
            <v>1994-26-5-</v>
          </cell>
          <cell r="B1579" t="str">
            <v>SPS</v>
          </cell>
          <cell r="C1579" t="str">
            <v>Marked South Puget Sound Fall Fing</v>
          </cell>
          <cell r="D1579" t="str">
            <v>M-SPSd FF</v>
          </cell>
          <cell r="E1579">
            <v>26</v>
          </cell>
          <cell r="F1579">
            <v>38</v>
          </cell>
          <cell r="G1579">
            <v>36</v>
          </cell>
          <cell r="H1579" t="str">
            <v>TRS; includes 13A, 13C, and 13D-K</v>
          </cell>
          <cell r="I1579">
            <v>1994</v>
          </cell>
          <cell r="J1579" t="str">
            <v>M</v>
          </cell>
          <cell r="L1579">
            <v>5</v>
          </cell>
          <cell r="M1579">
            <v>4.7941430099789404</v>
          </cell>
        </row>
        <row r="1580">
          <cell r="A1580" t="str">
            <v>1994-27-3-</v>
          </cell>
          <cell r="B1580" t="str">
            <v>SPS</v>
          </cell>
          <cell r="C1580" t="str">
            <v>UnMarked South Puget Sound Fall Year</v>
          </cell>
          <cell r="D1580" t="str">
            <v>U-SPS Fyr</v>
          </cell>
          <cell r="E1580">
            <v>27</v>
          </cell>
          <cell r="F1580">
            <v>40</v>
          </cell>
          <cell r="G1580">
            <v>39</v>
          </cell>
          <cell r="H1580" t="str">
            <v>TRS</v>
          </cell>
          <cell r="I1580">
            <v>1994</v>
          </cell>
          <cell r="J1580" t="str">
            <v>UM</v>
          </cell>
          <cell r="L1580">
            <v>3</v>
          </cell>
          <cell r="M1580">
            <v>290.70158099628611</v>
          </cell>
        </row>
        <row r="1581">
          <cell r="A1581" t="str">
            <v>1994-27-4-</v>
          </cell>
          <cell r="B1581" t="str">
            <v>SPS</v>
          </cell>
          <cell r="C1581" t="str">
            <v>UnMarked South Puget Sound Fall Year</v>
          </cell>
          <cell r="D1581" t="str">
            <v>U-SPS Fyr</v>
          </cell>
          <cell r="E1581">
            <v>27</v>
          </cell>
          <cell r="F1581">
            <v>40</v>
          </cell>
          <cell r="G1581">
            <v>39</v>
          </cell>
          <cell r="H1581" t="str">
            <v>TRS</v>
          </cell>
          <cell r="I1581">
            <v>1994</v>
          </cell>
          <cell r="J1581" t="str">
            <v>UM</v>
          </cell>
          <cell r="L1581">
            <v>4</v>
          </cell>
          <cell r="M1581">
            <v>687.17660999130237</v>
          </cell>
        </row>
        <row r="1582">
          <cell r="A1582" t="str">
            <v>1994-27-5-</v>
          </cell>
          <cell r="B1582" t="str">
            <v>SPS</v>
          </cell>
          <cell r="C1582" t="str">
            <v>UnMarked South Puget Sound Fall Year</v>
          </cell>
          <cell r="D1582" t="str">
            <v>U-SPS Fyr</v>
          </cell>
          <cell r="E1582">
            <v>27</v>
          </cell>
          <cell r="F1582">
            <v>40</v>
          </cell>
          <cell r="G1582">
            <v>39</v>
          </cell>
          <cell r="H1582" t="str">
            <v>TRS</v>
          </cell>
          <cell r="I1582">
            <v>1994</v>
          </cell>
          <cell r="J1582" t="str">
            <v>UM</v>
          </cell>
          <cell r="L1582">
            <v>5</v>
          </cell>
          <cell r="M1582">
            <v>298.89599960721853</v>
          </cell>
        </row>
        <row r="1583">
          <cell r="A1583" t="str">
            <v>1994-28-3-</v>
          </cell>
          <cell r="B1583" t="str">
            <v>SPS</v>
          </cell>
          <cell r="C1583" t="str">
            <v>Marked South Puget Sound Fall Year</v>
          </cell>
          <cell r="D1583" t="str">
            <v>M-SPS Fyr</v>
          </cell>
          <cell r="E1583">
            <v>28</v>
          </cell>
          <cell r="F1583">
            <v>41</v>
          </cell>
          <cell r="G1583">
            <v>39</v>
          </cell>
          <cell r="H1583" t="str">
            <v>TRS</v>
          </cell>
          <cell r="I1583">
            <v>1994</v>
          </cell>
          <cell r="J1583" t="str">
            <v>M</v>
          </cell>
          <cell r="L1583">
            <v>3</v>
          </cell>
          <cell r="M1583">
            <v>260.03189355254528</v>
          </cell>
        </row>
        <row r="1584">
          <cell r="A1584" t="str">
            <v>1994-28-4-</v>
          </cell>
          <cell r="B1584" t="str">
            <v>SPS</v>
          </cell>
          <cell r="C1584" t="str">
            <v>Marked South Puget Sound Fall Year</v>
          </cell>
          <cell r="D1584" t="str">
            <v>M-SPS Fyr</v>
          </cell>
          <cell r="E1584">
            <v>28</v>
          </cell>
          <cell r="F1584">
            <v>41</v>
          </cell>
          <cell r="G1584">
            <v>39</v>
          </cell>
          <cell r="H1584" t="str">
            <v>TRS</v>
          </cell>
          <cell r="I1584">
            <v>1994</v>
          </cell>
          <cell r="J1584" t="str">
            <v>M</v>
          </cell>
          <cell r="L1584">
            <v>4</v>
          </cell>
          <cell r="M1584">
            <v>138.14045597668459</v>
          </cell>
        </row>
        <row r="1585">
          <cell r="A1585" t="str">
            <v>1994-28-5-</v>
          </cell>
          <cell r="B1585" t="str">
            <v>SPS</v>
          </cell>
          <cell r="C1585" t="str">
            <v>Marked South Puget Sound Fall Year</v>
          </cell>
          <cell r="D1585" t="str">
            <v>M-SPS Fyr</v>
          </cell>
          <cell r="E1585">
            <v>28</v>
          </cell>
          <cell r="F1585">
            <v>41</v>
          </cell>
          <cell r="G1585">
            <v>39</v>
          </cell>
          <cell r="H1585" t="str">
            <v>TRS</v>
          </cell>
          <cell r="I1585">
            <v>1994</v>
          </cell>
          <cell r="J1585" t="str">
            <v>M</v>
          </cell>
          <cell r="L1585">
            <v>5</v>
          </cell>
          <cell r="M1585">
            <v>18.741138767774199</v>
          </cell>
        </row>
        <row r="1586">
          <cell r="A1586" t="str">
            <v>1994-29-3-</v>
          </cell>
          <cell r="B1586" t="str">
            <v>MPS</v>
          </cell>
          <cell r="C1586" t="str">
            <v>UnMarked White River Spring Fing</v>
          </cell>
          <cell r="D1586" t="str">
            <v>U-WhiteSp</v>
          </cell>
          <cell r="E1586">
            <v>29</v>
          </cell>
          <cell r="F1586">
            <v>43</v>
          </cell>
          <cell r="G1586">
            <v>42</v>
          </cell>
          <cell r="H1586" t="str">
            <v>ETRS; includes FW net (FW spt assumed 0)</v>
          </cell>
          <cell r="I1586">
            <v>1994</v>
          </cell>
          <cell r="J1586" t="str">
            <v>UM</v>
          </cell>
          <cell r="L1586">
            <v>3</v>
          </cell>
          <cell r="M1586">
            <v>394</v>
          </cell>
        </row>
        <row r="1587">
          <cell r="A1587" t="str">
            <v>1994-29-4-</v>
          </cell>
          <cell r="B1587" t="str">
            <v>MPS</v>
          </cell>
          <cell r="C1587" t="str">
            <v>UnMarked White River Spring Fing</v>
          </cell>
          <cell r="D1587" t="str">
            <v>U-WhiteSp</v>
          </cell>
          <cell r="E1587">
            <v>29</v>
          </cell>
          <cell r="F1587">
            <v>43</v>
          </cell>
          <cell r="G1587">
            <v>42</v>
          </cell>
          <cell r="H1587" t="str">
            <v>ETRS; includes FW net (FW spt assumed 0)</v>
          </cell>
          <cell r="I1587">
            <v>1994</v>
          </cell>
          <cell r="J1587" t="str">
            <v>UM</v>
          </cell>
          <cell r="L1587">
            <v>4</v>
          </cell>
          <cell r="M1587">
            <v>77</v>
          </cell>
        </row>
        <row r="1588">
          <cell r="A1588" t="str">
            <v>1994-29-5-</v>
          </cell>
          <cell r="B1588" t="str">
            <v>MPS</v>
          </cell>
          <cell r="C1588" t="str">
            <v>UnMarked White River Spring Fing</v>
          </cell>
          <cell r="D1588" t="str">
            <v>U-WhiteSp</v>
          </cell>
          <cell r="E1588">
            <v>29</v>
          </cell>
          <cell r="F1588">
            <v>43</v>
          </cell>
          <cell r="G1588">
            <v>42</v>
          </cell>
          <cell r="H1588" t="str">
            <v>ETRS; includes FW net (FW spt assumed 0)</v>
          </cell>
          <cell r="I1588">
            <v>1994</v>
          </cell>
          <cell r="J1588" t="str">
            <v>UM</v>
          </cell>
          <cell r="L1588">
            <v>5</v>
          </cell>
          <cell r="M1588">
            <v>1</v>
          </cell>
        </row>
        <row r="1589">
          <cell r="A1589" t="str">
            <v>1994-30-3-</v>
          </cell>
          <cell r="B1589" t="str">
            <v>MPS</v>
          </cell>
          <cell r="C1589" t="str">
            <v>Marked White River Spring Fing</v>
          </cell>
          <cell r="D1589" t="str">
            <v>M-WhiteSp</v>
          </cell>
          <cell r="E1589">
            <v>30</v>
          </cell>
          <cell r="F1589">
            <v>44</v>
          </cell>
          <cell r="G1589">
            <v>42</v>
          </cell>
          <cell r="H1589" t="str">
            <v>ETRS; includes FW net (FW spt assumed 0)</v>
          </cell>
          <cell r="I1589">
            <v>1994</v>
          </cell>
          <cell r="J1589" t="str">
            <v>M</v>
          </cell>
          <cell r="L1589">
            <v>3</v>
          </cell>
          <cell r="M1589">
            <v>243</v>
          </cell>
        </row>
        <row r="1590">
          <cell r="A1590" t="str">
            <v>1994-30-4-</v>
          </cell>
          <cell r="B1590" t="str">
            <v>MPS</v>
          </cell>
          <cell r="C1590" t="str">
            <v>Marked White River Spring Fing</v>
          </cell>
          <cell r="D1590" t="str">
            <v>M-WhiteSp</v>
          </cell>
          <cell r="E1590">
            <v>30</v>
          </cell>
          <cell r="F1590">
            <v>44</v>
          </cell>
          <cell r="G1590">
            <v>42</v>
          </cell>
          <cell r="H1590" t="str">
            <v>ETRS; includes FW net (FW spt assumed 0)</v>
          </cell>
          <cell r="I1590">
            <v>1994</v>
          </cell>
          <cell r="J1590" t="str">
            <v>M</v>
          </cell>
          <cell r="L1590">
            <v>4</v>
          </cell>
          <cell r="M1590">
            <v>69</v>
          </cell>
        </row>
        <row r="1591">
          <cell r="A1591" t="str">
            <v>1994-30-5-</v>
          </cell>
          <cell r="B1591" t="str">
            <v>MPS</v>
          </cell>
          <cell r="C1591" t="str">
            <v>Marked White River Spring Fing</v>
          </cell>
          <cell r="D1591" t="str">
            <v>M-WhiteSp</v>
          </cell>
          <cell r="E1591">
            <v>30</v>
          </cell>
          <cell r="F1591">
            <v>44</v>
          </cell>
          <cell r="G1591">
            <v>42</v>
          </cell>
          <cell r="H1591" t="str">
            <v>ETRS; includes FW net (FW spt assumed 0)</v>
          </cell>
          <cell r="I1591">
            <v>1994</v>
          </cell>
          <cell r="J1591" t="str">
            <v>M</v>
          </cell>
          <cell r="L1591">
            <v>5</v>
          </cell>
          <cell r="M1591">
            <v>1</v>
          </cell>
        </row>
        <row r="1592">
          <cell r="A1592" t="str">
            <v>1994-31-3-Area12B_tribs_nat_F_n_um</v>
          </cell>
          <cell r="B1592" t="str">
            <v>HC</v>
          </cell>
          <cell r="C1592" t="str">
            <v>UnMarked Hood Canal Fall Fing</v>
          </cell>
          <cell r="D1592" t="str">
            <v>U-HdCl FF</v>
          </cell>
          <cell r="E1592">
            <v>31</v>
          </cell>
          <cell r="F1592">
            <v>46</v>
          </cell>
          <cell r="G1592">
            <v>45</v>
          </cell>
          <cell r="H1592" t="str">
            <v>TRS; incl FW net, FW sport, 12H, HC net</v>
          </cell>
          <cell r="I1592">
            <v>1994</v>
          </cell>
          <cell r="J1592" t="str">
            <v>UM</v>
          </cell>
          <cell r="K1592" t="str">
            <v>N</v>
          </cell>
          <cell r="L1592">
            <v>3</v>
          </cell>
          <cell r="M1592">
            <v>266.5633002012824</v>
          </cell>
        </row>
        <row r="1593">
          <cell r="A1593" t="str">
            <v>1994-31-3-HoodsportHat_F_h_um</v>
          </cell>
          <cell r="B1593" t="str">
            <v>HC</v>
          </cell>
          <cell r="C1593" t="str">
            <v>UnMarked Hood Canal Fall Fing</v>
          </cell>
          <cell r="D1593" t="str">
            <v>U-HdCl FF</v>
          </cell>
          <cell r="E1593">
            <v>31</v>
          </cell>
          <cell r="F1593">
            <v>46</v>
          </cell>
          <cell r="G1593">
            <v>45</v>
          </cell>
          <cell r="H1593" t="str">
            <v>TRS; incl FW net, FW sport, 12H, HC net</v>
          </cell>
          <cell r="I1593">
            <v>1994</v>
          </cell>
          <cell r="J1593" t="str">
            <v>UM</v>
          </cell>
          <cell r="K1593" t="str">
            <v>H</v>
          </cell>
          <cell r="L1593">
            <v>3</v>
          </cell>
          <cell r="M1593">
            <v>697.05068515716016</v>
          </cell>
        </row>
        <row r="1594">
          <cell r="A1594" t="str">
            <v>1994-31-3-SkokR_nat_n_um</v>
          </cell>
          <cell r="B1594" t="str">
            <v>HC</v>
          </cell>
          <cell r="C1594" t="str">
            <v>UnMarked Hood Canal Fall Fing</v>
          </cell>
          <cell r="D1594" t="str">
            <v>U-HdCl FF</v>
          </cell>
          <cell r="E1594">
            <v>31</v>
          </cell>
          <cell r="F1594">
            <v>46</v>
          </cell>
          <cell r="G1594">
            <v>45</v>
          </cell>
          <cell r="H1594" t="str">
            <v>TRS; incl FW net, FW sport, 12H, HC net</v>
          </cell>
          <cell r="I1594">
            <v>1994</v>
          </cell>
          <cell r="J1594" t="str">
            <v>UM</v>
          </cell>
          <cell r="K1594" t="str">
            <v>N</v>
          </cell>
          <cell r="L1594">
            <v>3</v>
          </cell>
          <cell r="M1594">
            <v>73.400708560638449</v>
          </cell>
        </row>
        <row r="1595">
          <cell r="A1595" t="str">
            <v>1994-31-3-SkokR_hat_h_um</v>
          </cell>
          <cell r="B1595" t="str">
            <v>HC</v>
          </cell>
          <cell r="C1595" t="str">
            <v>UnMarked Hood Canal Fall Fing</v>
          </cell>
          <cell r="D1595" t="str">
            <v>U-HdCl FF</v>
          </cell>
          <cell r="E1595">
            <v>31</v>
          </cell>
          <cell r="F1595">
            <v>46</v>
          </cell>
          <cell r="G1595">
            <v>45</v>
          </cell>
          <cell r="H1595" t="str">
            <v>TRS; incl FW net, FW sport, 12H, HC net</v>
          </cell>
          <cell r="I1595">
            <v>1994</v>
          </cell>
          <cell r="J1595" t="str">
            <v>UM</v>
          </cell>
          <cell r="K1595" t="str">
            <v>H</v>
          </cell>
          <cell r="L1595">
            <v>3</v>
          </cell>
          <cell r="M1595">
            <v>901.70552995870389</v>
          </cell>
        </row>
        <row r="1596">
          <cell r="A1596" t="str">
            <v>1994-31-3-Area12CD_tribs_nat_n_um</v>
          </cell>
          <cell r="B1596" t="str">
            <v>HC</v>
          </cell>
          <cell r="C1596" t="str">
            <v>UnMarked Hood Canal Fall Fing</v>
          </cell>
          <cell r="D1596" t="str">
            <v>U-HdCl FF</v>
          </cell>
          <cell r="E1596">
            <v>31</v>
          </cell>
          <cell r="F1596">
            <v>46</v>
          </cell>
          <cell r="G1596">
            <v>45</v>
          </cell>
          <cell r="H1596" t="str">
            <v>TRS; incl FW net, FW sport, 12H, HC net</v>
          </cell>
          <cell r="I1596">
            <v>1994</v>
          </cell>
          <cell r="J1596" t="str">
            <v>UM</v>
          </cell>
          <cell r="K1596" t="str">
            <v>N</v>
          </cell>
          <cell r="L1596">
            <v>3</v>
          </cell>
          <cell r="M1596">
            <v>21.075263615396189</v>
          </cell>
        </row>
        <row r="1597">
          <cell r="A1597" t="str">
            <v>1994-31-4-Area12B_tribs_nat_F_n_um</v>
          </cell>
          <cell r="B1597" t="str">
            <v>HC</v>
          </cell>
          <cell r="C1597" t="str">
            <v>UnMarked Hood Canal Fall Fing</v>
          </cell>
          <cell r="D1597" t="str">
            <v>U-HdCl FF</v>
          </cell>
          <cell r="E1597">
            <v>31</v>
          </cell>
          <cell r="F1597">
            <v>46</v>
          </cell>
          <cell r="G1597">
            <v>45</v>
          </cell>
          <cell r="H1597" t="str">
            <v>TRS; incl FW net, FW sport, 12H, HC net</v>
          </cell>
          <cell r="I1597">
            <v>1994</v>
          </cell>
          <cell r="J1597" t="str">
            <v>UM</v>
          </cell>
          <cell r="K1597" t="str">
            <v>N</v>
          </cell>
          <cell r="L1597">
            <v>4</v>
          </cell>
          <cell r="M1597">
            <v>88.854433400427467</v>
          </cell>
        </row>
        <row r="1598">
          <cell r="A1598" t="str">
            <v>1994-31-4-HoodsportHat_F_h_um</v>
          </cell>
          <cell r="B1598" t="str">
            <v>HC</v>
          </cell>
          <cell r="C1598" t="str">
            <v>UnMarked Hood Canal Fall Fing</v>
          </cell>
          <cell r="D1598" t="str">
            <v>U-HdCl FF</v>
          </cell>
          <cell r="E1598">
            <v>31</v>
          </cell>
          <cell r="F1598">
            <v>46</v>
          </cell>
          <cell r="G1598">
            <v>45</v>
          </cell>
          <cell r="H1598" t="str">
            <v>TRS; incl FW net, FW sport, 12H, HC net</v>
          </cell>
          <cell r="I1598">
            <v>1994</v>
          </cell>
          <cell r="J1598" t="str">
            <v>UM</v>
          </cell>
          <cell r="K1598" t="str">
            <v>H</v>
          </cell>
          <cell r="L1598">
            <v>4</v>
          </cell>
          <cell r="M1598">
            <v>882.20027192029977</v>
          </cell>
        </row>
        <row r="1599">
          <cell r="A1599" t="str">
            <v>1994-31-4-SkokR_nat_n_um</v>
          </cell>
          <cell r="B1599" t="str">
            <v>HC</v>
          </cell>
          <cell r="C1599" t="str">
            <v>UnMarked Hood Canal Fall Fing</v>
          </cell>
          <cell r="D1599" t="str">
            <v>U-HdCl FF</v>
          </cell>
          <cell r="E1599">
            <v>31</v>
          </cell>
          <cell r="F1599">
            <v>46</v>
          </cell>
          <cell r="G1599">
            <v>45</v>
          </cell>
          <cell r="H1599" t="str">
            <v>TRS; incl FW net, FW sport, 12H, HC net</v>
          </cell>
          <cell r="I1599">
            <v>1994</v>
          </cell>
          <cell r="J1599" t="str">
            <v>UM</v>
          </cell>
          <cell r="K1599" t="str">
            <v>N</v>
          </cell>
          <cell r="L1599">
            <v>4</v>
          </cell>
          <cell r="M1599">
            <v>24.466902853546149</v>
          </cell>
        </row>
        <row r="1600">
          <cell r="A1600" t="str">
            <v>1994-31-4-SkokR_hat_h_um</v>
          </cell>
          <cell r="B1600" t="str">
            <v>HC</v>
          </cell>
          <cell r="C1600" t="str">
            <v>UnMarked Hood Canal Fall Fing</v>
          </cell>
          <cell r="D1600" t="str">
            <v>U-HdCl FF</v>
          </cell>
          <cell r="E1600">
            <v>31</v>
          </cell>
          <cell r="F1600">
            <v>46</v>
          </cell>
          <cell r="G1600">
            <v>45</v>
          </cell>
          <cell r="H1600" t="str">
            <v>TRS; incl FW net, FW sport, 12H, HC net</v>
          </cell>
          <cell r="I1600">
            <v>1994</v>
          </cell>
          <cell r="J1600" t="str">
            <v>UM</v>
          </cell>
          <cell r="K1600" t="str">
            <v>H</v>
          </cell>
          <cell r="L1600">
            <v>4</v>
          </cell>
          <cell r="M1600">
            <v>295.78024611448808</v>
          </cell>
        </row>
        <row r="1601">
          <cell r="A1601" t="str">
            <v>1994-31-4-Area12CD_tribs_nat_n_um</v>
          </cell>
          <cell r="B1601" t="str">
            <v>HC</v>
          </cell>
          <cell r="C1601" t="str">
            <v>UnMarked Hood Canal Fall Fing</v>
          </cell>
          <cell r="D1601" t="str">
            <v>U-HdCl FF</v>
          </cell>
          <cell r="E1601">
            <v>31</v>
          </cell>
          <cell r="F1601">
            <v>46</v>
          </cell>
          <cell r="G1601">
            <v>45</v>
          </cell>
          <cell r="H1601" t="str">
            <v>TRS; incl FW net, FW sport, 12H, HC net</v>
          </cell>
          <cell r="I1601">
            <v>1994</v>
          </cell>
          <cell r="J1601" t="str">
            <v>UM</v>
          </cell>
          <cell r="K1601" t="str">
            <v>N</v>
          </cell>
          <cell r="L1601">
            <v>4</v>
          </cell>
          <cell r="M1601">
            <v>7.0250878717987293</v>
          </cell>
        </row>
        <row r="1602">
          <cell r="A1602" t="str">
            <v>1994-31-5-Area12B_tribs_nat_F_n_um</v>
          </cell>
          <cell r="B1602" t="str">
            <v>HC</v>
          </cell>
          <cell r="C1602" t="str">
            <v>UnMarked Hood Canal Fall Fing</v>
          </cell>
          <cell r="D1602" t="str">
            <v>U-HdCl FF</v>
          </cell>
          <cell r="E1602">
            <v>31</v>
          </cell>
          <cell r="F1602">
            <v>46</v>
          </cell>
          <cell r="G1602">
            <v>45</v>
          </cell>
          <cell r="H1602" t="str">
            <v>TRS; incl FW net, FW sport, 12H, HC net</v>
          </cell>
          <cell r="I1602">
            <v>1994</v>
          </cell>
          <cell r="J1602" t="str">
            <v>UM</v>
          </cell>
          <cell r="K1602" t="str">
            <v>N</v>
          </cell>
          <cell r="L1602">
            <v>5</v>
          </cell>
          <cell r="M1602">
            <v>29.618144466809159</v>
          </cell>
        </row>
        <row r="1603">
          <cell r="A1603" t="str">
            <v>1994-31-5-HoodsportHat_F_h_um</v>
          </cell>
          <cell r="B1603" t="str">
            <v>HC</v>
          </cell>
          <cell r="C1603" t="str">
            <v>UnMarked Hood Canal Fall Fing</v>
          </cell>
          <cell r="D1603" t="str">
            <v>U-HdCl FF</v>
          </cell>
          <cell r="E1603">
            <v>31</v>
          </cell>
          <cell r="F1603">
            <v>46</v>
          </cell>
          <cell r="G1603">
            <v>45</v>
          </cell>
          <cell r="H1603" t="str">
            <v>TRS; incl FW net, FW sport, 12H, HC net</v>
          </cell>
          <cell r="I1603">
            <v>1994</v>
          </cell>
          <cell r="J1603" t="str">
            <v>UM</v>
          </cell>
          <cell r="K1603" t="str">
            <v>H</v>
          </cell>
          <cell r="L1603">
            <v>5</v>
          </cell>
          <cell r="M1603">
            <v>28.63318091458817</v>
          </cell>
        </row>
        <row r="1604">
          <cell r="A1604" t="str">
            <v>1994-31-5-SkokR_nat_n_um</v>
          </cell>
          <cell r="B1604" t="str">
            <v>HC</v>
          </cell>
          <cell r="C1604" t="str">
            <v>UnMarked Hood Canal Fall Fing</v>
          </cell>
          <cell r="D1604" t="str">
            <v>U-HdCl FF</v>
          </cell>
          <cell r="E1604">
            <v>31</v>
          </cell>
          <cell r="F1604">
            <v>46</v>
          </cell>
          <cell r="G1604">
            <v>45</v>
          </cell>
          <cell r="H1604" t="str">
            <v>TRS; incl FW net, FW sport, 12H, HC net</v>
          </cell>
          <cell r="I1604">
            <v>1994</v>
          </cell>
          <cell r="J1604" t="str">
            <v>UM</v>
          </cell>
          <cell r="K1604" t="str">
            <v>N</v>
          </cell>
          <cell r="L1604">
            <v>5</v>
          </cell>
          <cell r="M1604">
            <v>8.1556342845153846</v>
          </cell>
        </row>
        <row r="1605">
          <cell r="A1605" t="str">
            <v>1994-31-5-SkokR_hat_h_um</v>
          </cell>
          <cell r="B1605" t="str">
            <v>HC</v>
          </cell>
          <cell r="C1605" t="str">
            <v>UnMarked Hood Canal Fall Fing</v>
          </cell>
          <cell r="D1605" t="str">
            <v>U-HdCl FF</v>
          </cell>
          <cell r="E1605">
            <v>31</v>
          </cell>
          <cell r="F1605">
            <v>46</v>
          </cell>
          <cell r="G1605">
            <v>45</v>
          </cell>
          <cell r="H1605" t="str">
            <v>TRS; incl FW net, FW sport, 12H, HC net</v>
          </cell>
          <cell r="I1605">
            <v>1994</v>
          </cell>
          <cell r="J1605" t="str">
            <v>UM</v>
          </cell>
          <cell r="K1605" t="str">
            <v>H</v>
          </cell>
          <cell r="L1605">
            <v>5</v>
          </cell>
          <cell r="M1605">
            <v>101.2934389463184</v>
          </cell>
        </row>
        <row r="1606">
          <cell r="A1606" t="str">
            <v>1994-31-5-Area12CD_tribs_nat_n_um</v>
          </cell>
          <cell r="B1606" t="str">
            <v>HC</v>
          </cell>
          <cell r="C1606" t="str">
            <v>UnMarked Hood Canal Fall Fing</v>
          </cell>
          <cell r="D1606" t="str">
            <v>U-HdCl FF</v>
          </cell>
          <cell r="E1606">
            <v>31</v>
          </cell>
          <cell r="F1606">
            <v>46</v>
          </cell>
          <cell r="G1606">
            <v>45</v>
          </cell>
          <cell r="H1606" t="str">
            <v>TRS; incl FW net, FW sport, 12H, HC net</v>
          </cell>
          <cell r="I1606">
            <v>1994</v>
          </cell>
          <cell r="J1606" t="str">
            <v>UM</v>
          </cell>
          <cell r="K1606" t="str">
            <v>N</v>
          </cell>
          <cell r="L1606">
            <v>5</v>
          </cell>
          <cell r="M1606">
            <v>2.3416959572662428</v>
          </cell>
        </row>
        <row r="1607">
          <cell r="A1607" t="str">
            <v>1994-32-3-HoodsportHat_F_h_m</v>
          </cell>
          <cell r="B1607" t="str">
            <v>HC</v>
          </cell>
          <cell r="C1607" t="str">
            <v>Marked Hood Canal Fall Fing</v>
          </cell>
          <cell r="D1607" t="str">
            <v>M-HdCl FF</v>
          </cell>
          <cell r="E1607">
            <v>32</v>
          </cell>
          <cell r="F1607">
            <v>47</v>
          </cell>
          <cell r="G1607">
            <v>45</v>
          </cell>
          <cell r="H1607" t="str">
            <v>TRS; incl FW net, FW sport, 12H, HC net</v>
          </cell>
          <cell r="I1607">
            <v>1994</v>
          </cell>
          <cell r="J1607" t="str">
            <v>M</v>
          </cell>
          <cell r="K1607" t="str">
            <v>H</v>
          </cell>
          <cell r="L1607">
            <v>3</v>
          </cell>
          <cell r="M1607">
            <v>119.5170016855231</v>
          </cell>
        </row>
        <row r="1608">
          <cell r="A1608" t="str">
            <v>1994-32-3-SkokR_hat_h_m</v>
          </cell>
          <cell r="B1608" t="str">
            <v>HC</v>
          </cell>
          <cell r="C1608" t="str">
            <v>Marked Hood Canal Fall Fing</v>
          </cell>
          <cell r="D1608" t="str">
            <v>M-HdCl FF</v>
          </cell>
          <cell r="E1608">
            <v>32</v>
          </cell>
          <cell r="F1608">
            <v>47</v>
          </cell>
          <cell r="G1608">
            <v>45</v>
          </cell>
          <cell r="H1608" t="str">
            <v>TRS; incl FW net, FW sport, 12H, HC net</v>
          </cell>
          <cell r="I1608">
            <v>1994</v>
          </cell>
          <cell r="J1608" t="str">
            <v>M</v>
          </cell>
          <cell r="K1608" t="str">
            <v>H</v>
          </cell>
          <cell r="L1608">
            <v>3</v>
          </cell>
          <cell r="M1608">
            <v>27.37380078633625</v>
          </cell>
        </row>
        <row r="1609">
          <cell r="A1609" t="str">
            <v>1994-32-4-HoodsportHat_F_h_m</v>
          </cell>
          <cell r="B1609" t="str">
            <v>HC</v>
          </cell>
          <cell r="C1609" t="str">
            <v>Marked Hood Canal Fall Fing</v>
          </cell>
          <cell r="D1609" t="str">
            <v>M-HdCl FF</v>
          </cell>
          <cell r="E1609">
            <v>32</v>
          </cell>
          <cell r="F1609">
            <v>47</v>
          </cell>
          <cell r="G1609">
            <v>45</v>
          </cell>
          <cell r="H1609" t="str">
            <v>TRS; incl FW net, FW sport, 12H, HC net</v>
          </cell>
          <cell r="I1609">
            <v>1994</v>
          </cell>
          <cell r="J1609" t="str">
            <v>M</v>
          </cell>
          <cell r="K1609" t="str">
            <v>H</v>
          </cell>
          <cell r="L1609">
            <v>4</v>
          </cell>
          <cell r="M1609">
            <v>149.6443505445456</v>
          </cell>
        </row>
        <row r="1610">
          <cell r="A1610" t="str">
            <v>1994-32-4-SkokR_hat_h_m</v>
          </cell>
          <cell r="B1610" t="str">
            <v>HC</v>
          </cell>
          <cell r="C1610" t="str">
            <v>Marked Hood Canal Fall Fing</v>
          </cell>
          <cell r="D1610" t="str">
            <v>M-HdCl FF</v>
          </cell>
          <cell r="E1610">
            <v>32</v>
          </cell>
          <cell r="F1610">
            <v>47</v>
          </cell>
          <cell r="G1610">
            <v>45</v>
          </cell>
          <cell r="H1610" t="str">
            <v>TRS; incl FW net, FW sport, 12H, HC net</v>
          </cell>
          <cell r="I1610">
            <v>1994</v>
          </cell>
          <cell r="J1610" t="str">
            <v>M</v>
          </cell>
          <cell r="K1610" t="str">
            <v>H</v>
          </cell>
          <cell r="L1610">
            <v>4</v>
          </cell>
          <cell r="M1610">
            <v>13.912864133858671</v>
          </cell>
        </row>
        <row r="1611">
          <cell r="A1611" t="str">
            <v>1994-32-5-HoodsportHat_F_h_m</v>
          </cell>
          <cell r="B1611" t="str">
            <v>HC</v>
          </cell>
          <cell r="C1611" t="str">
            <v>Marked Hood Canal Fall Fing</v>
          </cell>
          <cell r="D1611" t="str">
            <v>M-HdCl FF</v>
          </cell>
          <cell r="E1611">
            <v>32</v>
          </cell>
          <cell r="F1611">
            <v>47</v>
          </cell>
          <cell r="G1611">
            <v>45</v>
          </cell>
          <cell r="H1611" t="str">
            <v>TRS; incl FW net, FW sport, 12H, HC net</v>
          </cell>
          <cell r="I1611">
            <v>1994</v>
          </cell>
          <cell r="J1611" t="str">
            <v>M</v>
          </cell>
          <cell r="K1611" t="str">
            <v>H</v>
          </cell>
          <cell r="L1611">
            <v>5</v>
          </cell>
          <cell r="M1611">
            <v>4.7718608198852488</v>
          </cell>
        </row>
        <row r="1612">
          <cell r="A1612" t="str">
            <v>1994-32-5-SkokR_hat_h_m</v>
          </cell>
          <cell r="B1612" t="str">
            <v>HC</v>
          </cell>
          <cell r="C1612" t="str">
            <v>Marked Hood Canal Fall Fing</v>
          </cell>
          <cell r="D1612" t="str">
            <v>M-HdCl FF</v>
          </cell>
          <cell r="E1612">
            <v>32</v>
          </cell>
          <cell r="F1612">
            <v>47</v>
          </cell>
          <cell r="G1612">
            <v>45</v>
          </cell>
          <cell r="H1612" t="str">
            <v>TRS; incl FW net, FW sport, 12H, HC net</v>
          </cell>
          <cell r="I1612">
            <v>1994</v>
          </cell>
          <cell r="J1612" t="str">
            <v>M</v>
          </cell>
          <cell r="K1612" t="str">
            <v>H</v>
          </cell>
          <cell r="L1612">
            <v>5</v>
          </cell>
          <cell r="M1612">
            <v>1.9375978031305661</v>
          </cell>
        </row>
        <row r="1613">
          <cell r="A1613" t="str">
            <v>1994-33-3-HoodsportHat_Y_h_um</v>
          </cell>
          <cell r="B1613" t="str">
            <v>HC</v>
          </cell>
          <cell r="C1613" t="str">
            <v>UnMarked Hood Canal Fall Year</v>
          </cell>
          <cell r="D1613" t="str">
            <v>U-HdCl FY</v>
          </cell>
          <cell r="E1613">
            <v>33</v>
          </cell>
          <cell r="F1613">
            <v>49</v>
          </cell>
          <cell r="G1613">
            <v>48</v>
          </cell>
          <cell r="H1613" t="str">
            <v>TRS; incl FW net, FW sport, 12H, HC net</v>
          </cell>
          <cell r="I1613">
            <v>1994</v>
          </cell>
          <cell r="J1613" t="str">
            <v>UM</v>
          </cell>
          <cell r="K1613" t="str">
            <v>H</v>
          </cell>
          <cell r="L1613">
            <v>3</v>
          </cell>
          <cell r="M1613">
            <v>4.6349496400587093E-3</v>
          </cell>
        </row>
        <row r="1614">
          <cell r="A1614" t="str">
            <v>1994-33-4-HoodsportHat_Y_h_um</v>
          </cell>
          <cell r="B1614" t="str">
            <v>HC</v>
          </cell>
          <cell r="C1614" t="str">
            <v>UnMarked Hood Canal Fall Year</v>
          </cell>
          <cell r="D1614" t="str">
            <v>U-HdCl FY</v>
          </cell>
          <cell r="E1614">
            <v>33</v>
          </cell>
          <cell r="F1614">
            <v>49</v>
          </cell>
          <cell r="G1614">
            <v>48</v>
          </cell>
          <cell r="H1614" t="str">
            <v>TRS; incl FW net, FW sport, 12H, HC net</v>
          </cell>
          <cell r="I1614">
            <v>1994</v>
          </cell>
          <cell r="J1614" t="str">
            <v>UM</v>
          </cell>
          <cell r="K1614" t="str">
            <v>H</v>
          </cell>
          <cell r="L1614">
            <v>4</v>
          </cell>
          <cell r="M1614">
            <v>0</v>
          </cell>
        </row>
        <row r="1615">
          <cell r="A1615" t="str">
            <v>1994-33-5-HoodsportHat_Y_h_um</v>
          </cell>
          <cell r="B1615" t="str">
            <v>HC</v>
          </cell>
          <cell r="C1615" t="str">
            <v>UnMarked Hood Canal Fall Year</v>
          </cell>
          <cell r="D1615" t="str">
            <v>U-HdCl FY</v>
          </cell>
          <cell r="E1615">
            <v>33</v>
          </cell>
          <cell r="F1615">
            <v>49</v>
          </cell>
          <cell r="G1615">
            <v>48</v>
          </cell>
          <cell r="H1615" t="str">
            <v>TRS; incl FW net, FW sport, 12H, HC net</v>
          </cell>
          <cell r="I1615">
            <v>1994</v>
          </cell>
          <cell r="J1615" t="str">
            <v>UM</v>
          </cell>
          <cell r="K1615" t="str">
            <v>H</v>
          </cell>
          <cell r="L1615">
            <v>5</v>
          </cell>
          <cell r="M1615">
            <v>0</v>
          </cell>
        </row>
        <row r="1616">
          <cell r="A1616" t="str">
            <v>1994-34-3-HoodsportHat_Y_h_m</v>
          </cell>
          <cell r="B1616" t="str">
            <v>HC</v>
          </cell>
          <cell r="C1616" t="str">
            <v>Marked Hood Canal Fall Year</v>
          </cell>
          <cell r="D1616" t="str">
            <v>M-HdCl FY</v>
          </cell>
          <cell r="E1616">
            <v>34</v>
          </cell>
          <cell r="F1616">
            <v>50</v>
          </cell>
          <cell r="G1616">
            <v>48</v>
          </cell>
          <cell r="H1616" t="str">
            <v>TRS; incl FW net, FW sport, 12H, HC net</v>
          </cell>
          <cell r="I1616">
            <v>1994</v>
          </cell>
          <cell r="J1616" t="str">
            <v>M</v>
          </cell>
          <cell r="K1616" t="str">
            <v>H</v>
          </cell>
          <cell r="L1616">
            <v>3</v>
          </cell>
          <cell r="M1616">
            <v>1.666416638472493</v>
          </cell>
        </row>
        <row r="1617">
          <cell r="A1617" t="str">
            <v>1994-34-4-HoodsportHat_Y_h_m</v>
          </cell>
          <cell r="B1617" t="str">
            <v>HC</v>
          </cell>
          <cell r="C1617" t="str">
            <v>Marked Hood Canal Fall Year</v>
          </cell>
          <cell r="D1617" t="str">
            <v>M-HdCl FY</v>
          </cell>
          <cell r="E1617">
            <v>34</v>
          </cell>
          <cell r="F1617">
            <v>50</v>
          </cell>
          <cell r="G1617">
            <v>48</v>
          </cell>
          <cell r="H1617" t="str">
            <v>TRS; incl FW net, FW sport, 12H, HC net</v>
          </cell>
          <cell r="I1617">
            <v>1994</v>
          </cell>
          <cell r="J1617" t="str">
            <v>M</v>
          </cell>
          <cell r="K1617" t="str">
            <v>H</v>
          </cell>
          <cell r="L1617">
            <v>4</v>
          </cell>
          <cell r="M1617">
            <v>3.6233477518956949</v>
          </cell>
        </row>
        <row r="1618">
          <cell r="A1618" t="str">
            <v>1994-34-5-HoodsportHat_Y_h_m</v>
          </cell>
          <cell r="B1618" t="str">
            <v>HC</v>
          </cell>
          <cell r="C1618" t="str">
            <v>Marked Hood Canal Fall Year</v>
          </cell>
          <cell r="D1618" t="str">
            <v>M-HdCl FY</v>
          </cell>
          <cell r="E1618">
            <v>34</v>
          </cell>
          <cell r="F1618">
            <v>50</v>
          </cell>
          <cell r="G1618">
            <v>48</v>
          </cell>
          <cell r="H1618" t="str">
            <v>TRS; incl FW net, FW sport, 12H, HC net</v>
          </cell>
          <cell r="I1618">
            <v>1994</v>
          </cell>
          <cell r="J1618" t="str">
            <v>M</v>
          </cell>
          <cell r="K1618" t="str">
            <v>H</v>
          </cell>
          <cell r="L1618">
            <v>5</v>
          </cell>
          <cell r="M1618">
            <v>6.3836006634737963</v>
          </cell>
        </row>
        <row r="1619">
          <cell r="A1619" t="str">
            <v>1994-35-3-Dungeness_n_um</v>
          </cell>
          <cell r="B1619" t="str">
            <v>JDF</v>
          </cell>
          <cell r="C1619" t="str">
            <v>UnMarked JDF Tribs. Fall</v>
          </cell>
          <cell r="D1619" t="str">
            <v>U-SJDF FF</v>
          </cell>
          <cell r="E1619">
            <v>35</v>
          </cell>
          <cell r="F1619">
            <v>52</v>
          </cell>
          <cell r="G1619">
            <v>51</v>
          </cell>
          <cell r="H1619" t="str">
            <v>ETRS; includes 6D</v>
          </cell>
          <cell r="I1619">
            <v>1994</v>
          </cell>
          <cell r="J1619" t="str">
            <v>UM</v>
          </cell>
          <cell r="K1619" t="str">
            <v>N</v>
          </cell>
          <cell r="L1619">
            <v>3</v>
          </cell>
          <cell r="M1619">
            <v>12.1875</v>
          </cell>
        </row>
        <row r="1620">
          <cell r="A1620" t="str">
            <v>1994-35-3-Elwha_n_um</v>
          </cell>
          <cell r="B1620" t="str">
            <v>JDF</v>
          </cell>
          <cell r="C1620" t="str">
            <v>UnMarked JDF Tribs. Fall</v>
          </cell>
          <cell r="D1620" t="str">
            <v>U-SJDF FF</v>
          </cell>
          <cell r="E1620">
            <v>35</v>
          </cell>
          <cell r="F1620">
            <v>52</v>
          </cell>
          <cell r="G1620">
            <v>51</v>
          </cell>
          <cell r="H1620" t="str">
            <v>ETRS; includes 6D</v>
          </cell>
          <cell r="I1620">
            <v>1994</v>
          </cell>
          <cell r="J1620" t="str">
            <v>UM</v>
          </cell>
          <cell r="K1620" t="str">
            <v>N</v>
          </cell>
          <cell r="L1620">
            <v>3</v>
          </cell>
          <cell r="M1620">
            <v>208.34</v>
          </cell>
        </row>
        <row r="1621">
          <cell r="A1621" t="str">
            <v>1994-35-4-Dungeness_n_um</v>
          </cell>
          <cell r="B1621" t="str">
            <v>JDF</v>
          </cell>
          <cell r="C1621" t="str">
            <v>UnMarked JDF Tribs. Fall</v>
          </cell>
          <cell r="D1621" t="str">
            <v>U-SJDF FF</v>
          </cell>
          <cell r="E1621">
            <v>35</v>
          </cell>
          <cell r="F1621">
            <v>52</v>
          </cell>
          <cell r="G1621">
            <v>51</v>
          </cell>
          <cell r="H1621" t="str">
            <v>ETRS; includes 6D</v>
          </cell>
          <cell r="I1621">
            <v>1994</v>
          </cell>
          <cell r="J1621" t="str">
            <v>UM</v>
          </cell>
          <cell r="K1621" t="str">
            <v>N</v>
          </cell>
          <cell r="L1621">
            <v>4</v>
          </cell>
          <cell r="M1621">
            <v>48.75</v>
          </cell>
        </row>
        <row r="1622">
          <cell r="A1622" t="str">
            <v>1994-35-4-Elwha_n_um</v>
          </cell>
          <cell r="B1622" t="str">
            <v>JDF</v>
          </cell>
          <cell r="C1622" t="str">
            <v>UnMarked JDF Tribs. Fall</v>
          </cell>
          <cell r="D1622" t="str">
            <v>U-SJDF FF</v>
          </cell>
          <cell r="E1622">
            <v>35</v>
          </cell>
          <cell r="F1622">
            <v>52</v>
          </cell>
          <cell r="G1622">
            <v>51</v>
          </cell>
          <cell r="H1622" t="str">
            <v>ETRS; includes 6D</v>
          </cell>
          <cell r="I1622">
            <v>1994</v>
          </cell>
          <cell r="J1622" t="str">
            <v>UM</v>
          </cell>
          <cell r="K1622" t="str">
            <v>N</v>
          </cell>
          <cell r="L1622">
            <v>4</v>
          </cell>
          <cell r="M1622">
            <v>1103.9880000000001</v>
          </cell>
        </row>
        <row r="1623">
          <cell r="A1623" t="str">
            <v>1994-35-5-Dungeness_n_um</v>
          </cell>
          <cell r="B1623" t="str">
            <v>JDF</v>
          </cell>
          <cell r="C1623" t="str">
            <v>UnMarked JDF Tribs. Fall</v>
          </cell>
          <cell r="D1623" t="str">
            <v>U-SJDF FF</v>
          </cell>
          <cell r="E1623">
            <v>35</v>
          </cell>
          <cell r="F1623">
            <v>52</v>
          </cell>
          <cell r="G1623">
            <v>51</v>
          </cell>
          <cell r="H1623" t="str">
            <v>ETRS; includes 6D</v>
          </cell>
          <cell r="I1623">
            <v>1994</v>
          </cell>
          <cell r="J1623" t="str">
            <v>UM</v>
          </cell>
          <cell r="K1623" t="str">
            <v>N</v>
          </cell>
          <cell r="L1623">
            <v>5</v>
          </cell>
          <cell r="M1623">
            <v>4</v>
          </cell>
        </row>
        <row r="1624">
          <cell r="A1624" t="str">
            <v>1994-35-5-Elwha_n_um</v>
          </cell>
          <cell r="B1624" t="str">
            <v>JDF</v>
          </cell>
          <cell r="C1624" t="str">
            <v>UnMarked JDF Tribs. Fall</v>
          </cell>
          <cell r="D1624" t="str">
            <v>U-SJDF FF</v>
          </cell>
          <cell r="E1624">
            <v>35</v>
          </cell>
          <cell r="F1624">
            <v>52</v>
          </cell>
          <cell r="G1624">
            <v>51</v>
          </cell>
          <cell r="H1624" t="str">
            <v>ETRS; includes 6D</v>
          </cell>
          <cell r="I1624">
            <v>1994</v>
          </cell>
          <cell r="J1624" t="str">
            <v>UM</v>
          </cell>
          <cell r="K1624" t="str">
            <v>N</v>
          </cell>
          <cell r="L1624">
            <v>5</v>
          </cell>
          <cell r="M1624">
            <v>114</v>
          </cell>
        </row>
        <row r="1625">
          <cell r="A1625" t="str">
            <v>1994-36-3-Dungeness_n_m</v>
          </cell>
          <cell r="B1625" t="str">
            <v>JDF</v>
          </cell>
          <cell r="C1625" t="str">
            <v>Marked JDF Tribs. Fall</v>
          </cell>
          <cell r="D1625" t="str">
            <v>M-SJDF FF</v>
          </cell>
          <cell r="E1625">
            <v>36</v>
          </cell>
          <cell r="F1625">
            <v>53</v>
          </cell>
          <cell r="G1625">
            <v>51</v>
          </cell>
          <cell r="H1625" t="str">
            <v>ETRS; includes 6D</v>
          </cell>
          <cell r="I1625">
            <v>1994</v>
          </cell>
          <cell r="J1625" t="str">
            <v>M</v>
          </cell>
          <cell r="K1625" t="str">
            <v>N</v>
          </cell>
          <cell r="L1625">
            <v>3</v>
          </cell>
          <cell r="M1625">
            <v>0</v>
          </cell>
        </row>
        <row r="1626">
          <cell r="A1626" t="str">
            <v>1994-36-3-Elwha_n_m</v>
          </cell>
          <cell r="B1626" t="str">
            <v>JDF</v>
          </cell>
          <cell r="C1626" t="str">
            <v>Marked JDF Tribs. Fall</v>
          </cell>
          <cell r="D1626" t="str">
            <v>M-SJDF FF</v>
          </cell>
          <cell r="E1626">
            <v>36</v>
          </cell>
          <cell r="F1626">
            <v>53</v>
          </cell>
          <cell r="G1626">
            <v>51</v>
          </cell>
          <cell r="H1626" t="str">
            <v>ETRS; includes 6D</v>
          </cell>
          <cell r="I1626">
            <v>1994</v>
          </cell>
          <cell r="J1626" t="str">
            <v>M</v>
          </cell>
          <cell r="K1626" t="str">
            <v>N</v>
          </cell>
          <cell r="L1626">
            <v>3</v>
          </cell>
          <cell r="M1626">
            <v>11.66</v>
          </cell>
        </row>
        <row r="1627">
          <cell r="A1627" t="str">
            <v>1994-36-4-Dungeness_n_m</v>
          </cell>
          <cell r="B1627" t="str">
            <v>JDF</v>
          </cell>
          <cell r="C1627" t="str">
            <v>Marked JDF Tribs. Fall</v>
          </cell>
          <cell r="D1627" t="str">
            <v>M-SJDF FF</v>
          </cell>
          <cell r="E1627">
            <v>36</v>
          </cell>
          <cell r="F1627">
            <v>53</v>
          </cell>
          <cell r="G1627">
            <v>51</v>
          </cell>
          <cell r="H1627" t="str">
            <v>ETRS; includes 6D</v>
          </cell>
          <cell r="I1627">
            <v>1994</v>
          </cell>
          <cell r="J1627" t="str">
            <v>M</v>
          </cell>
          <cell r="K1627" t="str">
            <v>N</v>
          </cell>
          <cell r="L1627">
            <v>4</v>
          </cell>
          <cell r="M1627">
            <v>0</v>
          </cell>
        </row>
        <row r="1628">
          <cell r="A1628" t="str">
            <v>1994-36-4-Elwha_n_m</v>
          </cell>
          <cell r="B1628" t="str">
            <v>JDF</v>
          </cell>
          <cell r="C1628" t="str">
            <v>Marked JDF Tribs. Fall</v>
          </cell>
          <cell r="D1628" t="str">
            <v>M-SJDF FF</v>
          </cell>
          <cell r="E1628">
            <v>36</v>
          </cell>
          <cell r="F1628">
            <v>53</v>
          </cell>
          <cell r="G1628">
            <v>51</v>
          </cell>
          <cell r="H1628" t="str">
            <v>ETRS; includes 6D</v>
          </cell>
          <cell r="I1628">
            <v>1994</v>
          </cell>
          <cell r="J1628" t="str">
            <v>M</v>
          </cell>
          <cell r="K1628" t="str">
            <v>N</v>
          </cell>
          <cell r="L1628">
            <v>4</v>
          </cell>
          <cell r="M1628">
            <v>78.012</v>
          </cell>
        </row>
        <row r="1629">
          <cell r="A1629" t="str">
            <v>1994-36-5-Dungeness_n_m</v>
          </cell>
          <cell r="B1629" t="str">
            <v>JDF</v>
          </cell>
          <cell r="C1629" t="str">
            <v>Marked JDF Tribs. Fall</v>
          </cell>
          <cell r="D1629" t="str">
            <v>M-SJDF FF</v>
          </cell>
          <cell r="E1629">
            <v>36</v>
          </cell>
          <cell r="F1629">
            <v>53</v>
          </cell>
          <cell r="G1629">
            <v>51</v>
          </cell>
          <cell r="H1629" t="str">
            <v>ETRS; includes 6D</v>
          </cell>
          <cell r="I1629">
            <v>1994</v>
          </cell>
          <cell r="J1629" t="str">
            <v>M</v>
          </cell>
          <cell r="K1629" t="str">
            <v>N</v>
          </cell>
          <cell r="L1629">
            <v>5</v>
          </cell>
          <cell r="M1629">
            <v>0</v>
          </cell>
        </row>
        <row r="1630">
          <cell r="A1630" t="str">
            <v>1994-36-5-Elwha_n_m</v>
          </cell>
          <cell r="B1630" t="str">
            <v>JDF</v>
          </cell>
          <cell r="C1630" t="str">
            <v>Marked JDF Tribs. Fall</v>
          </cell>
          <cell r="D1630" t="str">
            <v>M-SJDF FF</v>
          </cell>
          <cell r="E1630">
            <v>36</v>
          </cell>
          <cell r="F1630">
            <v>53</v>
          </cell>
          <cell r="G1630">
            <v>51</v>
          </cell>
          <cell r="H1630" t="str">
            <v>ETRS; includes 6D</v>
          </cell>
          <cell r="I1630">
            <v>1994</v>
          </cell>
          <cell r="J1630" t="str">
            <v>M</v>
          </cell>
          <cell r="K1630" t="str">
            <v>N</v>
          </cell>
          <cell r="L1630">
            <v>5</v>
          </cell>
          <cell r="M1630">
            <v>64</v>
          </cell>
        </row>
        <row r="1631">
          <cell r="A1631" t="str">
            <v>1994-65-3-</v>
          </cell>
          <cell r="B1631" t="str">
            <v>MPS</v>
          </cell>
          <cell r="C1631" t="str">
            <v>UnMarked White Sp Year</v>
          </cell>
          <cell r="D1631" t="str">
            <v>U-WhtSpYr</v>
          </cell>
          <cell r="E1631">
            <v>65</v>
          </cell>
          <cell r="F1631">
            <v>55</v>
          </cell>
          <cell r="G1631">
            <v>54</v>
          </cell>
          <cell r="H1631" t="str">
            <v>ETRS; includes FW net (FW spt assumed 0)</v>
          </cell>
          <cell r="I1631">
            <v>1994</v>
          </cell>
          <cell r="J1631" t="str">
            <v>UM</v>
          </cell>
          <cell r="L1631">
            <v>3</v>
          </cell>
          <cell r="M1631">
            <v>0</v>
          </cell>
        </row>
        <row r="1632">
          <cell r="A1632" t="str">
            <v>1994-65-4-</v>
          </cell>
          <cell r="B1632" t="str">
            <v>MPS</v>
          </cell>
          <cell r="C1632" t="str">
            <v>UnMarked White Sp Year</v>
          </cell>
          <cell r="D1632" t="str">
            <v>U-WhtSpYr</v>
          </cell>
          <cell r="E1632">
            <v>65</v>
          </cell>
          <cell r="F1632">
            <v>55</v>
          </cell>
          <cell r="G1632">
            <v>54</v>
          </cell>
          <cell r="H1632" t="str">
            <v>ETRS; includes FW net (FW spt assumed 0)</v>
          </cell>
          <cell r="I1632">
            <v>1994</v>
          </cell>
          <cell r="J1632" t="str">
            <v>UM</v>
          </cell>
          <cell r="L1632">
            <v>4</v>
          </cell>
          <cell r="M1632">
            <v>0</v>
          </cell>
        </row>
        <row r="1633">
          <cell r="A1633" t="str">
            <v>1994-65-5-</v>
          </cell>
          <cell r="B1633" t="str">
            <v>MPS</v>
          </cell>
          <cell r="C1633" t="str">
            <v>UnMarked White Sp Year</v>
          </cell>
          <cell r="D1633" t="str">
            <v>U-WhtSpYr</v>
          </cell>
          <cell r="E1633">
            <v>65</v>
          </cell>
          <cell r="F1633">
            <v>55</v>
          </cell>
          <cell r="G1633">
            <v>54</v>
          </cell>
          <cell r="H1633" t="str">
            <v>ETRS; includes FW net (FW spt assumed 0)</v>
          </cell>
          <cell r="I1633">
            <v>1994</v>
          </cell>
          <cell r="J1633" t="str">
            <v>UM</v>
          </cell>
          <cell r="L1633">
            <v>5</v>
          </cell>
          <cell r="M1633">
            <v>0</v>
          </cell>
        </row>
        <row r="1634">
          <cell r="A1634" t="str">
            <v>1994-66-3-</v>
          </cell>
          <cell r="B1634" t="str">
            <v>MPS</v>
          </cell>
          <cell r="C1634" t="str">
            <v>Marked White Sp Year</v>
          </cell>
          <cell r="D1634" t="str">
            <v>M-WhtSpYr</v>
          </cell>
          <cell r="E1634">
            <v>66</v>
          </cell>
          <cell r="F1634">
            <v>56</v>
          </cell>
          <cell r="G1634">
            <v>54</v>
          </cell>
          <cell r="H1634" t="str">
            <v>ETRS; includes FW net (FW spt assumed 0)</v>
          </cell>
          <cell r="I1634">
            <v>1994</v>
          </cell>
          <cell r="J1634" t="str">
            <v>M</v>
          </cell>
          <cell r="L1634">
            <v>3</v>
          </cell>
          <cell r="M1634">
            <v>142</v>
          </cell>
        </row>
        <row r="1635">
          <cell r="A1635" t="str">
            <v>1994-66-4-</v>
          </cell>
          <cell r="B1635" t="str">
            <v>MPS</v>
          </cell>
          <cell r="C1635" t="str">
            <v>Marked White Sp Year</v>
          </cell>
          <cell r="D1635" t="str">
            <v>M-WhtSpYr</v>
          </cell>
          <cell r="E1635">
            <v>66</v>
          </cell>
          <cell r="F1635">
            <v>56</v>
          </cell>
          <cell r="G1635">
            <v>54</v>
          </cell>
          <cell r="H1635" t="str">
            <v>ETRS; includes FW net (FW spt assumed 0)</v>
          </cell>
          <cell r="I1635">
            <v>1994</v>
          </cell>
          <cell r="J1635" t="str">
            <v>M</v>
          </cell>
          <cell r="L1635">
            <v>4</v>
          </cell>
          <cell r="M1635">
            <v>20</v>
          </cell>
        </row>
        <row r="1636">
          <cell r="A1636" t="str">
            <v>1994-66-5-</v>
          </cell>
          <cell r="B1636" t="str">
            <v>MPS</v>
          </cell>
          <cell r="C1636" t="str">
            <v>Marked White Sp Year</v>
          </cell>
          <cell r="D1636" t="str">
            <v>M-WhtSpYr</v>
          </cell>
          <cell r="E1636">
            <v>66</v>
          </cell>
          <cell r="F1636">
            <v>56</v>
          </cell>
          <cell r="G1636">
            <v>54</v>
          </cell>
          <cell r="H1636" t="str">
            <v>ETRS; includes FW net (FW spt assumed 0)</v>
          </cell>
          <cell r="I1636">
            <v>1994</v>
          </cell>
          <cell r="J1636" t="str">
            <v>M</v>
          </cell>
          <cell r="L1636">
            <v>5</v>
          </cell>
          <cell r="M1636">
            <v>11</v>
          </cell>
        </row>
        <row r="1637">
          <cell r="A1637" t="str">
            <v>1994-75-3-</v>
          </cell>
          <cell r="B1637" t="str">
            <v>JDF</v>
          </cell>
          <cell r="C1637" t="str">
            <v>UnMarked Hoko River</v>
          </cell>
          <cell r="D1637" t="str">
            <v>U-Hoko Rv</v>
          </cell>
          <cell r="E1637">
            <v>75</v>
          </cell>
          <cell r="F1637">
            <v>58</v>
          </cell>
          <cell r="G1637">
            <v>57</v>
          </cell>
          <cell r="H1637" t="str">
            <v>ETRS; esc only, no FW fishery</v>
          </cell>
          <cell r="I1637">
            <v>1994</v>
          </cell>
          <cell r="J1637" t="str">
            <v>UM</v>
          </cell>
          <cell r="L1637">
            <v>3</v>
          </cell>
          <cell r="M1637">
            <v>59.057065164046399</v>
          </cell>
        </row>
        <row r="1638">
          <cell r="A1638" t="str">
            <v>1994-75-4-</v>
          </cell>
          <cell r="B1638" t="str">
            <v>JDF</v>
          </cell>
          <cell r="C1638" t="str">
            <v>UnMarked Hoko River</v>
          </cell>
          <cell r="D1638" t="str">
            <v>U-Hoko Rv</v>
          </cell>
          <cell r="E1638">
            <v>75</v>
          </cell>
          <cell r="F1638">
            <v>58</v>
          </cell>
          <cell r="G1638">
            <v>57</v>
          </cell>
          <cell r="H1638" t="str">
            <v>ETRS; esc only, no FW fishery</v>
          </cell>
          <cell r="I1638">
            <v>1994</v>
          </cell>
          <cell r="J1638" t="str">
            <v>UM</v>
          </cell>
          <cell r="L1638">
            <v>4</v>
          </cell>
          <cell r="M1638">
            <v>36.48710355905618</v>
          </cell>
        </row>
        <row r="1639">
          <cell r="A1639" t="str">
            <v>1994-75-5-</v>
          </cell>
          <cell r="B1639" t="str">
            <v>JDF</v>
          </cell>
          <cell r="C1639" t="str">
            <v>UnMarked Hoko River</v>
          </cell>
          <cell r="D1639" t="str">
            <v>U-Hoko Rv</v>
          </cell>
          <cell r="E1639">
            <v>75</v>
          </cell>
          <cell r="F1639">
            <v>58</v>
          </cell>
          <cell r="G1639">
            <v>57</v>
          </cell>
          <cell r="H1639" t="str">
            <v>ETRS; esc only, no FW fishery</v>
          </cell>
          <cell r="I1639">
            <v>1994</v>
          </cell>
          <cell r="J1639" t="str">
            <v>UM</v>
          </cell>
          <cell r="L1639">
            <v>5</v>
          </cell>
          <cell r="M1639">
            <v>177.54581089563189</v>
          </cell>
        </row>
        <row r="1640">
          <cell r="A1640" t="str">
            <v>1994-76-3-</v>
          </cell>
          <cell r="B1640" t="str">
            <v>JDF</v>
          </cell>
          <cell r="C1640" t="str">
            <v>Marked Hoko River</v>
          </cell>
          <cell r="D1640" t="str">
            <v>M-Hoko Rv</v>
          </cell>
          <cell r="E1640">
            <v>76</v>
          </cell>
          <cell r="F1640">
            <v>59</v>
          </cell>
          <cell r="G1640">
            <v>57</v>
          </cell>
          <cell r="H1640" t="str">
            <v>ETRS; esc only, no FW fishery</v>
          </cell>
          <cell r="I1640">
            <v>1994</v>
          </cell>
          <cell r="J1640" t="str">
            <v>M</v>
          </cell>
          <cell r="L1640">
            <v>3</v>
          </cell>
          <cell r="M1640">
            <v>30.238253700087469</v>
          </cell>
        </row>
        <row r="1641">
          <cell r="A1641" t="str">
            <v>1994-76-4-</v>
          </cell>
          <cell r="B1641" t="str">
            <v>JDF</v>
          </cell>
          <cell r="C1641" t="str">
            <v>Marked Hoko River</v>
          </cell>
          <cell r="D1641" t="str">
            <v>M-Hoko Rv</v>
          </cell>
          <cell r="E1641">
            <v>76</v>
          </cell>
          <cell r="F1641">
            <v>59</v>
          </cell>
          <cell r="G1641">
            <v>57</v>
          </cell>
          <cell r="H1641" t="str">
            <v>ETRS; esc only, no FW fishery</v>
          </cell>
          <cell r="I1641">
            <v>1994</v>
          </cell>
          <cell r="J1641" t="str">
            <v>M</v>
          </cell>
          <cell r="L1641">
            <v>4</v>
          </cell>
          <cell r="M1641">
            <v>94.328543451074751</v>
          </cell>
        </row>
        <row r="1642">
          <cell r="A1642" t="str">
            <v>1994-76-5-</v>
          </cell>
          <cell r="B1642" t="str">
            <v>JDF</v>
          </cell>
          <cell r="C1642" t="str">
            <v>Marked Hoko River</v>
          </cell>
          <cell r="D1642" t="str">
            <v>M-Hoko Rv</v>
          </cell>
          <cell r="E1642">
            <v>76</v>
          </cell>
          <cell r="F1642">
            <v>59</v>
          </cell>
          <cell r="G1642">
            <v>57</v>
          </cell>
          <cell r="H1642" t="str">
            <v>ETRS; esc only, no FW fishery</v>
          </cell>
          <cell r="I1642">
            <v>1994</v>
          </cell>
          <cell r="J1642" t="str">
            <v>M</v>
          </cell>
          <cell r="L1642">
            <v>5</v>
          </cell>
          <cell r="M1642">
            <v>27.343223230103401</v>
          </cell>
        </row>
        <row r="1643">
          <cell r="A1643" t="str">
            <v>1994-37-3-</v>
          </cell>
          <cell r="B1643" t="str">
            <v>ColR</v>
          </cell>
          <cell r="C1643" t="str">
            <v>UnMarked CR Oregon Hatchery Tule</v>
          </cell>
          <cell r="D1643" t="str">
            <v>U-OR Tule</v>
          </cell>
          <cell r="E1643">
            <v>37</v>
          </cell>
          <cell r="F1643">
            <v>61</v>
          </cell>
          <cell r="G1643">
            <v>60</v>
          </cell>
          <cell r="I1643">
            <v>1994</v>
          </cell>
          <cell r="J1643" t="str">
            <v>UM</v>
          </cell>
          <cell r="L1643">
            <v>3</v>
          </cell>
          <cell r="M1643">
            <v>12572.267</v>
          </cell>
        </row>
        <row r="1644">
          <cell r="A1644" t="str">
            <v>1994-37-4-</v>
          </cell>
          <cell r="B1644" t="str">
            <v>ColR</v>
          </cell>
          <cell r="C1644" t="str">
            <v>UnMarked CR Oregon Hatchery Tule</v>
          </cell>
          <cell r="D1644" t="str">
            <v>U-OR Tule</v>
          </cell>
          <cell r="E1644">
            <v>37</v>
          </cell>
          <cell r="F1644">
            <v>61</v>
          </cell>
          <cell r="G1644">
            <v>60</v>
          </cell>
          <cell r="I1644">
            <v>1994</v>
          </cell>
          <cell r="J1644" t="str">
            <v>UM</v>
          </cell>
          <cell r="L1644">
            <v>4</v>
          </cell>
          <cell r="M1644">
            <v>5847.3782499999998</v>
          </cell>
        </row>
        <row r="1645">
          <cell r="A1645" t="str">
            <v>1994-37-5-</v>
          </cell>
          <cell r="B1645" t="str">
            <v>ColR</v>
          </cell>
          <cell r="C1645" t="str">
            <v>UnMarked CR Oregon Hatchery Tule</v>
          </cell>
          <cell r="D1645" t="str">
            <v>U-OR Tule</v>
          </cell>
          <cell r="E1645">
            <v>37</v>
          </cell>
          <cell r="F1645">
            <v>61</v>
          </cell>
          <cell r="G1645">
            <v>60</v>
          </cell>
          <cell r="I1645">
            <v>1994</v>
          </cell>
          <cell r="J1645" t="str">
            <v>UM</v>
          </cell>
          <cell r="L1645">
            <v>5</v>
          </cell>
          <cell r="M1645">
            <v>344.54399999999998</v>
          </cell>
        </row>
        <row r="1646">
          <cell r="A1646" t="str">
            <v>1994-38-3-</v>
          </cell>
          <cell r="B1646" t="str">
            <v>ColR</v>
          </cell>
          <cell r="C1646" t="str">
            <v>Marked CR Oregon Hatchery Tule</v>
          </cell>
          <cell r="D1646" t="str">
            <v>M-OR Tule</v>
          </cell>
          <cell r="E1646">
            <v>38</v>
          </cell>
          <cell r="F1646">
            <v>62</v>
          </cell>
          <cell r="G1646">
            <v>60</v>
          </cell>
          <cell r="I1646">
            <v>1994</v>
          </cell>
          <cell r="J1646" t="str">
            <v>M</v>
          </cell>
          <cell r="L1646">
            <v>3</v>
          </cell>
          <cell r="M1646">
            <v>388.83300000000048</v>
          </cell>
        </row>
        <row r="1647">
          <cell r="A1647" t="str">
            <v>1994-38-4-</v>
          </cell>
          <cell r="B1647" t="str">
            <v>ColR</v>
          </cell>
          <cell r="C1647" t="str">
            <v>Marked CR Oregon Hatchery Tule</v>
          </cell>
          <cell r="D1647" t="str">
            <v>M-OR Tule</v>
          </cell>
          <cell r="E1647">
            <v>38</v>
          </cell>
          <cell r="F1647">
            <v>62</v>
          </cell>
          <cell r="G1647">
            <v>60</v>
          </cell>
          <cell r="I1647">
            <v>1994</v>
          </cell>
          <cell r="J1647" t="str">
            <v>M</v>
          </cell>
          <cell r="L1647">
            <v>4</v>
          </cell>
          <cell r="M1647">
            <v>180.84675000000061</v>
          </cell>
        </row>
        <row r="1648">
          <cell r="A1648" t="str">
            <v>1994-38-5-</v>
          </cell>
          <cell r="B1648" t="str">
            <v>ColR</v>
          </cell>
          <cell r="C1648" t="str">
            <v>Marked CR Oregon Hatchery Tule</v>
          </cell>
          <cell r="D1648" t="str">
            <v>M-OR Tule</v>
          </cell>
          <cell r="E1648">
            <v>38</v>
          </cell>
          <cell r="F1648">
            <v>62</v>
          </cell>
          <cell r="G1648">
            <v>60</v>
          </cell>
          <cell r="I1648">
            <v>1994</v>
          </cell>
          <cell r="J1648" t="str">
            <v>M</v>
          </cell>
          <cell r="L1648">
            <v>5</v>
          </cell>
          <cell r="M1648">
            <v>10.656000000000009</v>
          </cell>
        </row>
        <row r="1649">
          <cell r="A1649" t="str">
            <v>1994-39-3-</v>
          </cell>
          <cell r="B1649" t="str">
            <v>ColR</v>
          </cell>
          <cell r="C1649" t="str">
            <v>UnMarked CR Washington Hatchery Tule</v>
          </cell>
          <cell r="D1649" t="str">
            <v>U-WA Tule</v>
          </cell>
          <cell r="E1649">
            <v>39</v>
          </cell>
          <cell r="F1649">
            <v>64</v>
          </cell>
          <cell r="G1649">
            <v>63</v>
          </cell>
          <cell r="I1649">
            <v>1994</v>
          </cell>
          <cell r="J1649" t="str">
            <v>UM</v>
          </cell>
          <cell r="L1649">
            <v>3</v>
          </cell>
          <cell r="M1649">
            <v>9320.6329999999998</v>
          </cell>
        </row>
        <row r="1650">
          <cell r="A1650" t="str">
            <v>1994-39-4-</v>
          </cell>
          <cell r="B1650" t="str">
            <v>ColR</v>
          </cell>
          <cell r="C1650" t="str">
            <v>UnMarked CR Washington Hatchery Tule</v>
          </cell>
          <cell r="D1650" t="str">
            <v>U-WA Tule</v>
          </cell>
          <cell r="E1650">
            <v>39</v>
          </cell>
          <cell r="F1650">
            <v>64</v>
          </cell>
          <cell r="G1650">
            <v>63</v>
          </cell>
          <cell r="I1650">
            <v>1994</v>
          </cell>
          <cell r="J1650" t="str">
            <v>UM</v>
          </cell>
          <cell r="L1650">
            <v>4</v>
          </cell>
          <cell r="M1650">
            <v>16040.13825</v>
          </cell>
        </row>
        <row r="1651">
          <cell r="A1651" t="str">
            <v>1994-39-5-</v>
          </cell>
          <cell r="B1651" t="str">
            <v>ColR</v>
          </cell>
          <cell r="C1651" t="str">
            <v>UnMarked CR Washington Hatchery Tule</v>
          </cell>
          <cell r="D1651" t="str">
            <v>U-WA Tule</v>
          </cell>
          <cell r="E1651">
            <v>39</v>
          </cell>
          <cell r="F1651">
            <v>64</v>
          </cell>
          <cell r="G1651">
            <v>63</v>
          </cell>
          <cell r="I1651">
            <v>1994</v>
          </cell>
          <cell r="J1651" t="str">
            <v>UM</v>
          </cell>
          <cell r="L1651">
            <v>5</v>
          </cell>
          <cell r="M1651">
            <v>3934.4412499999999</v>
          </cell>
        </row>
        <row r="1652">
          <cell r="A1652" t="str">
            <v>1994-40-3-</v>
          </cell>
          <cell r="B1652" t="str">
            <v>ColR</v>
          </cell>
          <cell r="C1652" t="str">
            <v>Marked CR Washington Hatchery Tule</v>
          </cell>
          <cell r="D1652" t="str">
            <v>M-WA Tule</v>
          </cell>
          <cell r="E1652">
            <v>40</v>
          </cell>
          <cell r="F1652">
            <v>65</v>
          </cell>
          <cell r="G1652">
            <v>63</v>
          </cell>
          <cell r="I1652">
            <v>1994</v>
          </cell>
          <cell r="J1652" t="str">
            <v>M</v>
          </cell>
          <cell r="L1652">
            <v>3</v>
          </cell>
          <cell r="M1652">
            <v>288.26699999999983</v>
          </cell>
        </row>
        <row r="1653">
          <cell r="A1653" t="str">
            <v>1994-40-4-</v>
          </cell>
          <cell r="B1653" t="str">
            <v>ColR</v>
          </cell>
          <cell r="C1653" t="str">
            <v>Marked CR Washington Hatchery Tule</v>
          </cell>
          <cell r="D1653" t="str">
            <v>M-WA Tule</v>
          </cell>
          <cell r="E1653">
            <v>40</v>
          </cell>
          <cell r="F1653">
            <v>65</v>
          </cell>
          <cell r="G1653">
            <v>63</v>
          </cell>
          <cell r="I1653">
            <v>1994</v>
          </cell>
          <cell r="J1653" t="str">
            <v>M</v>
          </cell>
          <cell r="L1653">
            <v>4</v>
          </cell>
          <cell r="M1653">
            <v>496.08675000000039</v>
          </cell>
        </row>
        <row r="1654">
          <cell r="A1654" t="str">
            <v>1994-40-5-</v>
          </cell>
          <cell r="B1654" t="str">
            <v>ColR</v>
          </cell>
          <cell r="C1654" t="str">
            <v>Marked CR Washington Hatchery Tule</v>
          </cell>
          <cell r="D1654" t="str">
            <v>M-WA Tule</v>
          </cell>
          <cell r="E1654">
            <v>40</v>
          </cell>
          <cell r="F1654">
            <v>65</v>
          </cell>
          <cell r="G1654">
            <v>63</v>
          </cell>
          <cell r="I1654">
            <v>1994</v>
          </cell>
          <cell r="J1654" t="str">
            <v>M</v>
          </cell>
          <cell r="L1654">
            <v>5</v>
          </cell>
          <cell r="M1654">
            <v>121.6837500000002</v>
          </cell>
        </row>
        <row r="1655">
          <cell r="A1655" t="str">
            <v>1994-41-3-</v>
          </cell>
          <cell r="B1655" t="str">
            <v>ColR</v>
          </cell>
          <cell r="C1655" t="str">
            <v>UnMarked Lower Columbia River Wild</v>
          </cell>
          <cell r="D1655" t="str">
            <v>U-LCRWild</v>
          </cell>
          <cell r="E1655">
            <v>41</v>
          </cell>
          <cell r="F1655">
            <v>67</v>
          </cell>
          <cell r="G1655">
            <v>66</v>
          </cell>
          <cell r="I1655">
            <v>1994</v>
          </cell>
          <cell r="J1655" t="str">
            <v>UM</v>
          </cell>
          <cell r="L1655">
            <v>3</v>
          </cell>
          <cell r="M1655">
            <v>1826.127</v>
          </cell>
        </row>
        <row r="1656">
          <cell r="A1656" t="str">
            <v>1994-41-4-</v>
          </cell>
          <cell r="B1656" t="str">
            <v>ColR</v>
          </cell>
          <cell r="C1656" t="str">
            <v>UnMarked Lower Columbia River Wild</v>
          </cell>
          <cell r="D1656" t="str">
            <v>U-LCRWild</v>
          </cell>
          <cell r="E1656">
            <v>41</v>
          </cell>
          <cell r="F1656">
            <v>67</v>
          </cell>
          <cell r="G1656">
            <v>66</v>
          </cell>
          <cell r="I1656">
            <v>1994</v>
          </cell>
          <cell r="J1656" t="str">
            <v>UM</v>
          </cell>
          <cell r="L1656">
            <v>4</v>
          </cell>
          <cell r="M1656">
            <v>8977.7129999999997</v>
          </cell>
        </row>
        <row r="1657">
          <cell r="A1657" t="str">
            <v>1994-41-5-</v>
          </cell>
          <cell r="B1657" t="str">
            <v>ColR</v>
          </cell>
          <cell r="C1657" t="str">
            <v>UnMarked Lower Columbia River Wild</v>
          </cell>
          <cell r="D1657" t="str">
            <v>U-LCRWild</v>
          </cell>
          <cell r="E1657">
            <v>41</v>
          </cell>
          <cell r="F1657">
            <v>67</v>
          </cell>
          <cell r="G1657">
            <v>66</v>
          </cell>
          <cell r="I1657">
            <v>1994</v>
          </cell>
          <cell r="J1657" t="str">
            <v>UM</v>
          </cell>
          <cell r="L1657">
            <v>5</v>
          </cell>
          <cell r="M1657">
            <v>1301.8230000000001</v>
          </cell>
        </row>
        <row r="1658">
          <cell r="A1658" t="str">
            <v>1994-42-3-</v>
          </cell>
          <cell r="B1658" t="str">
            <v>ColR</v>
          </cell>
          <cell r="C1658" t="str">
            <v>Marked Lower Columbia River Wild</v>
          </cell>
          <cell r="D1658" t="str">
            <v>M-LCRWild</v>
          </cell>
          <cell r="E1658">
            <v>42</v>
          </cell>
          <cell r="F1658">
            <v>68</v>
          </cell>
          <cell r="G1658">
            <v>66</v>
          </cell>
          <cell r="I1658">
            <v>1994</v>
          </cell>
          <cell r="J1658" t="str">
            <v>M</v>
          </cell>
          <cell r="L1658">
            <v>3</v>
          </cell>
          <cell r="M1658">
            <v>12.873000000000051</v>
          </cell>
        </row>
        <row r="1659">
          <cell r="A1659" t="str">
            <v>1994-42-4-</v>
          </cell>
          <cell r="B1659" t="str">
            <v>ColR</v>
          </cell>
          <cell r="C1659" t="str">
            <v>Marked Lower Columbia River Wild</v>
          </cell>
          <cell r="D1659" t="str">
            <v>M-LCRWild</v>
          </cell>
          <cell r="E1659">
            <v>42</v>
          </cell>
          <cell r="F1659">
            <v>68</v>
          </cell>
          <cell r="G1659">
            <v>66</v>
          </cell>
          <cell r="I1659">
            <v>1994</v>
          </cell>
          <cell r="J1659" t="str">
            <v>M</v>
          </cell>
          <cell r="L1659">
            <v>4</v>
          </cell>
          <cell r="M1659">
            <v>63.287000000000262</v>
          </cell>
        </row>
        <row r="1660">
          <cell r="A1660" t="str">
            <v>1994-42-5-</v>
          </cell>
          <cell r="B1660" t="str">
            <v>ColR</v>
          </cell>
          <cell r="C1660" t="str">
            <v>Marked Lower Columbia River Wild</v>
          </cell>
          <cell r="D1660" t="str">
            <v>M-LCRWild</v>
          </cell>
          <cell r="E1660">
            <v>42</v>
          </cell>
          <cell r="F1660">
            <v>68</v>
          </cell>
          <cell r="G1660">
            <v>66</v>
          </cell>
          <cell r="I1660">
            <v>1994</v>
          </cell>
          <cell r="J1660" t="str">
            <v>M</v>
          </cell>
          <cell r="L1660">
            <v>5</v>
          </cell>
          <cell r="M1660">
            <v>9.1769999999999072</v>
          </cell>
        </row>
        <row r="1661">
          <cell r="A1661" t="str">
            <v>1994-43-3-</v>
          </cell>
          <cell r="B1661" t="str">
            <v>ColR</v>
          </cell>
          <cell r="C1661" t="str">
            <v>UnMarked CR Bonneville Pool Hatchery</v>
          </cell>
          <cell r="D1661" t="str">
            <v>U-BPHTule</v>
          </cell>
          <cell r="E1661">
            <v>43</v>
          </cell>
          <cell r="F1661">
            <v>70</v>
          </cell>
          <cell r="G1661">
            <v>69</v>
          </cell>
          <cell r="I1661">
            <v>1994</v>
          </cell>
          <cell r="J1661" t="str">
            <v>UM</v>
          </cell>
          <cell r="L1661">
            <v>3</v>
          </cell>
          <cell r="M1661">
            <v>12998</v>
          </cell>
        </row>
        <row r="1662">
          <cell r="A1662" t="str">
            <v>1994-43-4-</v>
          </cell>
          <cell r="B1662" t="str">
            <v>ColR</v>
          </cell>
          <cell r="C1662" t="str">
            <v>UnMarked CR Bonneville Pool Hatchery</v>
          </cell>
          <cell r="D1662" t="str">
            <v>U-BPHTule</v>
          </cell>
          <cell r="E1662">
            <v>43</v>
          </cell>
          <cell r="F1662">
            <v>70</v>
          </cell>
          <cell r="G1662">
            <v>69</v>
          </cell>
          <cell r="I1662">
            <v>1994</v>
          </cell>
          <cell r="J1662" t="str">
            <v>UM</v>
          </cell>
          <cell r="L1662">
            <v>4</v>
          </cell>
          <cell r="M1662">
            <v>3880</v>
          </cell>
        </row>
        <row r="1663">
          <cell r="A1663" t="str">
            <v>1994-43-5-</v>
          </cell>
          <cell r="B1663" t="str">
            <v>ColR</v>
          </cell>
          <cell r="C1663" t="str">
            <v>UnMarked CR Bonneville Pool Hatchery</v>
          </cell>
          <cell r="D1663" t="str">
            <v>U-BPHTule</v>
          </cell>
          <cell r="E1663">
            <v>43</v>
          </cell>
          <cell r="F1663">
            <v>70</v>
          </cell>
          <cell r="G1663">
            <v>69</v>
          </cell>
          <cell r="I1663">
            <v>1994</v>
          </cell>
          <cell r="J1663" t="str">
            <v>UM</v>
          </cell>
          <cell r="L1663">
            <v>5</v>
          </cell>
          <cell r="M1663">
            <v>1066.03</v>
          </cell>
        </row>
        <row r="1664">
          <cell r="A1664" t="str">
            <v>1994-44-3-</v>
          </cell>
          <cell r="B1664" t="str">
            <v>ColR</v>
          </cell>
          <cell r="C1664" t="str">
            <v>Marked CR Bonneville Pool Hatchery</v>
          </cell>
          <cell r="D1664" t="str">
            <v>M-BPHTule</v>
          </cell>
          <cell r="E1664">
            <v>44</v>
          </cell>
          <cell r="F1664">
            <v>71</v>
          </cell>
          <cell r="G1664">
            <v>69</v>
          </cell>
          <cell r="I1664">
            <v>1994</v>
          </cell>
          <cell r="J1664" t="str">
            <v>M</v>
          </cell>
          <cell r="L1664">
            <v>3</v>
          </cell>
          <cell r="M1664">
            <v>402</v>
          </cell>
        </row>
        <row r="1665">
          <cell r="A1665" t="str">
            <v>1994-44-4-</v>
          </cell>
          <cell r="B1665" t="str">
            <v>ColR</v>
          </cell>
          <cell r="C1665" t="str">
            <v>Marked CR Bonneville Pool Hatchery</v>
          </cell>
          <cell r="D1665" t="str">
            <v>M-BPHTule</v>
          </cell>
          <cell r="E1665">
            <v>44</v>
          </cell>
          <cell r="F1665">
            <v>71</v>
          </cell>
          <cell r="G1665">
            <v>69</v>
          </cell>
          <cell r="I1665">
            <v>1994</v>
          </cell>
          <cell r="J1665" t="str">
            <v>M</v>
          </cell>
          <cell r="L1665">
            <v>4</v>
          </cell>
          <cell r="M1665">
            <v>120</v>
          </cell>
        </row>
        <row r="1666">
          <cell r="A1666" t="str">
            <v>1994-44-5-</v>
          </cell>
          <cell r="B1666" t="str">
            <v>ColR</v>
          </cell>
          <cell r="C1666" t="str">
            <v>Marked CR Bonneville Pool Hatchery</v>
          </cell>
          <cell r="D1666" t="str">
            <v>M-BPHTule</v>
          </cell>
          <cell r="E1666">
            <v>44</v>
          </cell>
          <cell r="F1666">
            <v>71</v>
          </cell>
          <cell r="G1666">
            <v>69</v>
          </cell>
          <cell r="I1666">
            <v>1994</v>
          </cell>
          <cell r="J1666" t="str">
            <v>M</v>
          </cell>
          <cell r="L1666">
            <v>5</v>
          </cell>
          <cell r="M1666">
            <v>32.970000000000027</v>
          </cell>
        </row>
        <row r="1667">
          <cell r="A1667" t="str">
            <v>1994-45-3-</v>
          </cell>
          <cell r="B1667" t="str">
            <v>ColR</v>
          </cell>
          <cell r="C1667" t="str">
            <v>UnMarked Columbia R Upriver Summer</v>
          </cell>
          <cell r="D1667" t="str">
            <v>U-UpCR Su</v>
          </cell>
          <cell r="E1667">
            <v>45</v>
          </cell>
          <cell r="F1667">
            <v>73</v>
          </cell>
          <cell r="G1667">
            <v>72</v>
          </cell>
          <cell r="I1667">
            <v>1994</v>
          </cell>
          <cell r="J1667" t="str">
            <v>UM</v>
          </cell>
          <cell r="L1667">
            <v>3</v>
          </cell>
          <cell r="M1667">
            <v>1195.9680409991031</v>
          </cell>
        </row>
        <row r="1668">
          <cell r="A1668" t="str">
            <v>1994-45-4-</v>
          </cell>
          <cell r="B1668" t="str">
            <v>ColR</v>
          </cell>
          <cell r="C1668" t="str">
            <v>UnMarked Columbia R Upriver Summer</v>
          </cell>
          <cell r="D1668" t="str">
            <v>U-UpCR Su</v>
          </cell>
          <cell r="E1668">
            <v>45</v>
          </cell>
          <cell r="F1668">
            <v>73</v>
          </cell>
          <cell r="G1668">
            <v>72</v>
          </cell>
          <cell r="I1668">
            <v>1994</v>
          </cell>
          <cell r="J1668" t="str">
            <v>UM</v>
          </cell>
          <cell r="L1668">
            <v>4</v>
          </cell>
          <cell r="M1668">
            <v>6457.9648428507053</v>
          </cell>
        </row>
        <row r="1669">
          <cell r="A1669" t="str">
            <v>1994-45-5-</v>
          </cell>
          <cell r="B1669" t="str">
            <v>ColR</v>
          </cell>
          <cell r="C1669" t="str">
            <v>UnMarked Columbia R Upriver Summer</v>
          </cell>
          <cell r="D1669" t="str">
            <v>U-UpCR Su</v>
          </cell>
          <cell r="E1669">
            <v>45</v>
          </cell>
          <cell r="F1669">
            <v>73</v>
          </cell>
          <cell r="G1669">
            <v>72</v>
          </cell>
          <cell r="I1669">
            <v>1994</v>
          </cell>
          <cell r="J1669" t="str">
            <v>UM</v>
          </cell>
          <cell r="L1669">
            <v>5</v>
          </cell>
          <cell r="M1669">
            <v>6596.3371161501909</v>
          </cell>
        </row>
        <row r="1670">
          <cell r="A1670" t="str">
            <v>1994-46-3-</v>
          </cell>
          <cell r="B1670" t="str">
            <v>ColR</v>
          </cell>
          <cell r="C1670" t="str">
            <v>Marked Columbia R Upriver Summer</v>
          </cell>
          <cell r="D1670" t="str">
            <v>M-UpCR Su</v>
          </cell>
          <cell r="E1670">
            <v>46</v>
          </cell>
          <cell r="F1670">
            <v>74</v>
          </cell>
          <cell r="G1670">
            <v>72</v>
          </cell>
          <cell r="I1670">
            <v>1994</v>
          </cell>
          <cell r="J1670" t="str">
            <v>M</v>
          </cell>
          <cell r="L1670">
            <v>3</v>
          </cell>
          <cell r="M1670">
            <v>36.988702298941462</v>
          </cell>
        </row>
        <row r="1671">
          <cell r="A1671" t="str">
            <v>1994-46-4-</v>
          </cell>
          <cell r="B1671" t="str">
            <v>ColR</v>
          </cell>
          <cell r="C1671" t="str">
            <v>Marked Columbia R Upriver Summer</v>
          </cell>
          <cell r="D1671" t="str">
            <v>M-UpCR Su</v>
          </cell>
          <cell r="E1671">
            <v>46</v>
          </cell>
          <cell r="F1671">
            <v>74</v>
          </cell>
          <cell r="G1671">
            <v>72</v>
          </cell>
          <cell r="I1671">
            <v>1994</v>
          </cell>
          <cell r="J1671" t="str">
            <v>M</v>
          </cell>
          <cell r="L1671">
            <v>4</v>
          </cell>
          <cell r="M1671">
            <v>199.73087142837269</v>
          </cell>
        </row>
        <row r="1672">
          <cell r="A1672" t="str">
            <v>1994-46-5-</v>
          </cell>
          <cell r="B1672" t="str">
            <v>ColR</v>
          </cell>
          <cell r="C1672" t="str">
            <v>Marked Columbia R Upriver Summer</v>
          </cell>
          <cell r="D1672" t="str">
            <v>M-UpCR Su</v>
          </cell>
          <cell r="E1672">
            <v>46</v>
          </cell>
          <cell r="F1672">
            <v>74</v>
          </cell>
          <cell r="G1672">
            <v>72</v>
          </cell>
          <cell r="I1672">
            <v>1994</v>
          </cell>
          <cell r="J1672" t="str">
            <v>M</v>
          </cell>
          <cell r="L1672">
            <v>5</v>
          </cell>
          <cell r="M1672">
            <v>204.0104262726864</v>
          </cell>
        </row>
        <row r="1673">
          <cell r="A1673" t="str">
            <v>1994-47-3-</v>
          </cell>
          <cell r="B1673" t="str">
            <v>ColR</v>
          </cell>
          <cell r="C1673" t="str">
            <v>UnMarked Columbia R Upriver Bright</v>
          </cell>
          <cell r="D1673" t="str">
            <v>U-UpCR Br</v>
          </cell>
          <cell r="E1673">
            <v>47</v>
          </cell>
          <cell r="F1673">
            <v>76</v>
          </cell>
          <cell r="G1673">
            <v>75</v>
          </cell>
          <cell r="I1673">
            <v>1994</v>
          </cell>
          <cell r="J1673" t="str">
            <v>UM</v>
          </cell>
          <cell r="L1673">
            <v>3</v>
          </cell>
          <cell r="M1673">
            <v>15358.88400590632</v>
          </cell>
        </row>
        <row r="1674">
          <cell r="A1674" t="str">
            <v>1994-47-4-</v>
          </cell>
          <cell r="B1674" t="str">
            <v>ColR</v>
          </cell>
          <cell r="C1674" t="str">
            <v>UnMarked Columbia R Upriver Bright</v>
          </cell>
          <cell r="D1674" t="str">
            <v>U-UpCR Br</v>
          </cell>
          <cell r="E1674">
            <v>47</v>
          </cell>
          <cell r="F1674">
            <v>76</v>
          </cell>
          <cell r="G1674">
            <v>75</v>
          </cell>
          <cell r="I1674">
            <v>1994</v>
          </cell>
          <cell r="J1674" t="str">
            <v>UM</v>
          </cell>
          <cell r="L1674">
            <v>4</v>
          </cell>
          <cell r="M1674">
            <v>81258.86914386155</v>
          </cell>
        </row>
        <row r="1675">
          <cell r="A1675" t="str">
            <v>1994-47-5-</v>
          </cell>
          <cell r="B1675" t="str">
            <v>ColR</v>
          </cell>
          <cell r="C1675" t="str">
            <v>UnMarked Columbia R Upriver Bright</v>
          </cell>
          <cell r="D1675" t="str">
            <v>U-UpCR Br</v>
          </cell>
          <cell r="E1675">
            <v>47</v>
          </cell>
          <cell r="F1675">
            <v>76</v>
          </cell>
          <cell r="G1675">
            <v>75</v>
          </cell>
          <cell r="I1675">
            <v>1994</v>
          </cell>
          <cell r="J1675" t="str">
            <v>UM</v>
          </cell>
          <cell r="L1675">
            <v>5</v>
          </cell>
          <cell r="M1675">
            <v>66419.61543264451</v>
          </cell>
        </row>
        <row r="1676">
          <cell r="A1676" t="str">
            <v>1994-48-3-</v>
          </cell>
          <cell r="B1676" t="str">
            <v>ColR</v>
          </cell>
          <cell r="C1676" t="str">
            <v>Marked Columbia R Upriver Bright</v>
          </cell>
          <cell r="D1676" t="str">
            <v>M-UpCR Br</v>
          </cell>
          <cell r="E1676">
            <v>48</v>
          </cell>
          <cell r="F1676">
            <v>77</v>
          </cell>
          <cell r="G1676">
            <v>75</v>
          </cell>
          <cell r="I1676">
            <v>1994</v>
          </cell>
          <cell r="J1676" t="str">
            <v>M</v>
          </cell>
          <cell r="L1676">
            <v>3</v>
          </cell>
          <cell r="M1676">
            <v>155.1402424839016</v>
          </cell>
        </row>
        <row r="1677">
          <cell r="A1677" t="str">
            <v>1994-48-4-</v>
          </cell>
          <cell r="B1677" t="str">
            <v>ColR</v>
          </cell>
          <cell r="C1677" t="str">
            <v>Marked Columbia R Upriver Bright</v>
          </cell>
          <cell r="D1677" t="str">
            <v>M-UpCR Br</v>
          </cell>
          <cell r="E1677">
            <v>48</v>
          </cell>
          <cell r="F1677">
            <v>77</v>
          </cell>
          <cell r="G1677">
            <v>75</v>
          </cell>
          <cell r="I1677">
            <v>1994</v>
          </cell>
          <cell r="J1677" t="str">
            <v>M</v>
          </cell>
          <cell r="L1677">
            <v>4</v>
          </cell>
          <cell r="M1677">
            <v>820.79665801880765</v>
          </cell>
        </row>
        <row r="1678">
          <cell r="A1678" t="str">
            <v>1994-48-5-</v>
          </cell>
          <cell r="B1678" t="str">
            <v>ColR</v>
          </cell>
          <cell r="C1678" t="str">
            <v>Marked Columbia R Upriver Bright</v>
          </cell>
          <cell r="D1678" t="str">
            <v>M-UpCR Br</v>
          </cell>
          <cell r="E1678">
            <v>48</v>
          </cell>
          <cell r="F1678">
            <v>77</v>
          </cell>
          <cell r="G1678">
            <v>75</v>
          </cell>
          <cell r="I1678">
            <v>1994</v>
          </cell>
          <cell r="J1678" t="str">
            <v>M</v>
          </cell>
          <cell r="L1678">
            <v>5</v>
          </cell>
          <cell r="M1678">
            <v>670.90520639035094</v>
          </cell>
        </row>
        <row r="1679">
          <cell r="A1679" t="str">
            <v>1994-49-3-</v>
          </cell>
          <cell r="B1679" t="str">
            <v>ColR</v>
          </cell>
          <cell r="C1679" t="str">
            <v>UnMarked Cowlitz River Spring</v>
          </cell>
          <cell r="D1679" t="str">
            <v>U-Cowl Sp</v>
          </cell>
          <cell r="E1679">
            <v>49</v>
          </cell>
          <cell r="F1679">
            <v>79</v>
          </cell>
          <cell r="G1679">
            <v>78</v>
          </cell>
          <cell r="I1679">
            <v>1994</v>
          </cell>
          <cell r="J1679" t="str">
            <v>UM</v>
          </cell>
          <cell r="L1679">
            <v>3</v>
          </cell>
          <cell r="M1679">
            <v>3109.82</v>
          </cell>
        </row>
        <row r="1680">
          <cell r="A1680" t="str">
            <v>1994-49-4-</v>
          </cell>
          <cell r="B1680" t="str">
            <v>ColR</v>
          </cell>
          <cell r="C1680" t="str">
            <v>UnMarked Cowlitz River Spring</v>
          </cell>
          <cell r="D1680" t="str">
            <v>U-Cowl Sp</v>
          </cell>
          <cell r="E1680">
            <v>49</v>
          </cell>
          <cell r="F1680">
            <v>79</v>
          </cell>
          <cell r="G1680">
            <v>78</v>
          </cell>
          <cell r="I1680">
            <v>1994</v>
          </cell>
          <cell r="J1680" t="str">
            <v>UM</v>
          </cell>
          <cell r="L1680">
            <v>4</v>
          </cell>
          <cell r="M1680">
            <v>3890.67</v>
          </cell>
        </row>
        <row r="1681">
          <cell r="A1681" t="str">
            <v>1994-49-5-</v>
          </cell>
          <cell r="B1681" t="str">
            <v>ColR</v>
          </cell>
          <cell r="C1681" t="str">
            <v>UnMarked Cowlitz River Spring</v>
          </cell>
          <cell r="D1681" t="str">
            <v>U-Cowl Sp</v>
          </cell>
          <cell r="E1681">
            <v>49</v>
          </cell>
          <cell r="F1681">
            <v>79</v>
          </cell>
          <cell r="G1681">
            <v>78</v>
          </cell>
          <cell r="I1681">
            <v>1994</v>
          </cell>
          <cell r="J1681" t="str">
            <v>UM</v>
          </cell>
          <cell r="L1681">
            <v>5</v>
          </cell>
          <cell r="M1681">
            <v>257.05</v>
          </cell>
        </row>
        <row r="1682">
          <cell r="A1682" t="str">
            <v>1994-50-3-</v>
          </cell>
          <cell r="B1682" t="str">
            <v>ColR</v>
          </cell>
          <cell r="C1682" t="str">
            <v>Marked Cowlitz River Spring</v>
          </cell>
          <cell r="D1682" t="str">
            <v>M-Cowl Sp</v>
          </cell>
          <cell r="E1682">
            <v>50</v>
          </cell>
          <cell r="F1682">
            <v>80</v>
          </cell>
          <cell r="G1682">
            <v>78</v>
          </cell>
          <cell r="I1682">
            <v>1994</v>
          </cell>
          <cell r="J1682" t="str">
            <v>M</v>
          </cell>
          <cell r="L1682">
            <v>3</v>
          </cell>
          <cell r="M1682">
            <v>96.180000000000291</v>
          </cell>
        </row>
        <row r="1683">
          <cell r="A1683" t="str">
            <v>1994-50-4-</v>
          </cell>
          <cell r="B1683" t="str">
            <v>ColR</v>
          </cell>
          <cell r="C1683" t="str">
            <v>Marked Cowlitz River Spring</v>
          </cell>
          <cell r="D1683" t="str">
            <v>M-Cowl Sp</v>
          </cell>
          <cell r="E1683">
            <v>50</v>
          </cell>
          <cell r="F1683">
            <v>80</v>
          </cell>
          <cell r="G1683">
            <v>78</v>
          </cell>
          <cell r="I1683">
            <v>1994</v>
          </cell>
          <cell r="J1683" t="str">
            <v>M</v>
          </cell>
          <cell r="L1683">
            <v>4</v>
          </cell>
          <cell r="M1683">
            <v>120.3299999999999</v>
          </cell>
        </row>
        <row r="1684">
          <cell r="A1684" t="str">
            <v>1994-50-5-</v>
          </cell>
          <cell r="B1684" t="str">
            <v>ColR</v>
          </cell>
          <cell r="C1684" t="str">
            <v>Marked Cowlitz River Spring</v>
          </cell>
          <cell r="D1684" t="str">
            <v>M-Cowl Sp</v>
          </cell>
          <cell r="E1684">
            <v>50</v>
          </cell>
          <cell r="F1684">
            <v>80</v>
          </cell>
          <cell r="G1684">
            <v>78</v>
          </cell>
          <cell r="I1684">
            <v>1994</v>
          </cell>
          <cell r="J1684" t="str">
            <v>M</v>
          </cell>
          <cell r="L1684">
            <v>5</v>
          </cell>
          <cell r="M1684">
            <v>7.9499999999999886</v>
          </cell>
        </row>
        <row r="1685">
          <cell r="A1685" t="str">
            <v>1994-51-3-</v>
          </cell>
          <cell r="B1685" t="str">
            <v>ColR</v>
          </cell>
          <cell r="C1685" t="str">
            <v>UnMarked Willamette River Spring</v>
          </cell>
          <cell r="D1685" t="str">
            <v>U-Will Sp</v>
          </cell>
          <cell r="E1685">
            <v>51</v>
          </cell>
          <cell r="F1685">
            <v>82</v>
          </cell>
          <cell r="G1685">
            <v>81</v>
          </cell>
          <cell r="I1685">
            <v>1994</v>
          </cell>
          <cell r="J1685" t="str">
            <v>UM</v>
          </cell>
          <cell r="L1685">
            <v>3</v>
          </cell>
          <cell r="M1685">
            <v>23328.5</v>
          </cell>
        </row>
        <row r="1686">
          <cell r="A1686" t="str">
            <v>1994-51-4-</v>
          </cell>
          <cell r="B1686" t="str">
            <v>ColR</v>
          </cell>
          <cell r="C1686" t="str">
            <v>UnMarked Willamette River Spring</v>
          </cell>
          <cell r="D1686" t="str">
            <v>U-Will Sp</v>
          </cell>
          <cell r="E1686">
            <v>51</v>
          </cell>
          <cell r="F1686">
            <v>82</v>
          </cell>
          <cell r="G1686">
            <v>81</v>
          </cell>
          <cell r="I1686">
            <v>1994</v>
          </cell>
          <cell r="J1686" t="str">
            <v>UM</v>
          </cell>
          <cell r="L1686">
            <v>4</v>
          </cell>
          <cell r="M1686">
            <v>23414.83</v>
          </cell>
        </row>
        <row r="1687">
          <cell r="A1687" t="str">
            <v>1994-51-5-</v>
          </cell>
          <cell r="B1687" t="str">
            <v>ColR</v>
          </cell>
          <cell r="C1687" t="str">
            <v>UnMarked Willamette River Spring</v>
          </cell>
          <cell r="D1687" t="str">
            <v>U-Will Sp</v>
          </cell>
          <cell r="E1687">
            <v>51</v>
          </cell>
          <cell r="F1687">
            <v>82</v>
          </cell>
          <cell r="G1687">
            <v>81</v>
          </cell>
          <cell r="I1687">
            <v>1994</v>
          </cell>
          <cell r="J1687" t="str">
            <v>UM</v>
          </cell>
          <cell r="L1687">
            <v>5</v>
          </cell>
          <cell r="M1687">
            <v>596.54999999999995</v>
          </cell>
        </row>
        <row r="1688">
          <cell r="A1688" t="str">
            <v>1994-52-3-</v>
          </cell>
          <cell r="B1688" t="str">
            <v>ColR</v>
          </cell>
          <cell r="C1688" t="str">
            <v>Marked Willamette River Spring</v>
          </cell>
          <cell r="D1688" t="str">
            <v>M-Will Sp</v>
          </cell>
          <cell r="E1688">
            <v>52</v>
          </cell>
          <cell r="F1688">
            <v>83</v>
          </cell>
          <cell r="G1688">
            <v>81</v>
          </cell>
          <cell r="I1688">
            <v>1994</v>
          </cell>
          <cell r="J1688" t="str">
            <v>M</v>
          </cell>
          <cell r="L1688">
            <v>3</v>
          </cell>
          <cell r="M1688">
            <v>721.5</v>
          </cell>
        </row>
        <row r="1689">
          <cell r="A1689" t="str">
            <v>1994-52-4-</v>
          </cell>
          <cell r="B1689" t="str">
            <v>ColR</v>
          </cell>
          <cell r="C1689" t="str">
            <v>Marked Willamette River Spring</v>
          </cell>
          <cell r="D1689" t="str">
            <v>M-Will Sp</v>
          </cell>
          <cell r="E1689">
            <v>52</v>
          </cell>
          <cell r="F1689">
            <v>83</v>
          </cell>
          <cell r="G1689">
            <v>81</v>
          </cell>
          <cell r="I1689">
            <v>1994</v>
          </cell>
          <cell r="J1689" t="str">
            <v>M</v>
          </cell>
          <cell r="L1689">
            <v>4</v>
          </cell>
          <cell r="M1689">
            <v>724.17000000000189</v>
          </cell>
        </row>
        <row r="1690">
          <cell r="A1690" t="str">
            <v>1994-52-5-</v>
          </cell>
          <cell r="B1690" t="str">
            <v>ColR</v>
          </cell>
          <cell r="C1690" t="str">
            <v>Marked Willamette River Spring</v>
          </cell>
          <cell r="D1690" t="str">
            <v>M-Will Sp</v>
          </cell>
          <cell r="E1690">
            <v>52</v>
          </cell>
          <cell r="F1690">
            <v>83</v>
          </cell>
          <cell r="G1690">
            <v>81</v>
          </cell>
          <cell r="I1690">
            <v>1994</v>
          </cell>
          <cell r="J1690" t="str">
            <v>M</v>
          </cell>
          <cell r="L1690">
            <v>5</v>
          </cell>
          <cell r="M1690">
            <v>18.450000000000049</v>
          </cell>
        </row>
        <row r="1691">
          <cell r="A1691" t="str">
            <v>1994-53-3-</v>
          </cell>
          <cell r="B1691" t="str">
            <v>ColR</v>
          </cell>
          <cell r="C1691" t="str">
            <v>UnMarked Snake River Fall</v>
          </cell>
          <cell r="D1691" t="str">
            <v>U-Snake F</v>
          </cell>
          <cell r="E1691">
            <v>53</v>
          </cell>
          <cell r="F1691">
            <v>85</v>
          </cell>
          <cell r="G1691">
            <v>84</v>
          </cell>
          <cell r="I1691">
            <v>1994</v>
          </cell>
          <cell r="J1691" t="str">
            <v>UM</v>
          </cell>
          <cell r="L1691">
            <v>3</v>
          </cell>
          <cell r="M1691">
            <v>95.870197383462099</v>
          </cell>
        </row>
        <row r="1692">
          <cell r="A1692" t="str">
            <v>1994-53-4-</v>
          </cell>
          <cell r="B1692" t="str">
            <v>ColR</v>
          </cell>
          <cell r="C1692" t="str">
            <v>UnMarked Snake River Fall</v>
          </cell>
          <cell r="D1692" t="str">
            <v>U-Snake F</v>
          </cell>
          <cell r="E1692">
            <v>53</v>
          </cell>
          <cell r="F1692">
            <v>85</v>
          </cell>
          <cell r="G1692">
            <v>84</v>
          </cell>
          <cell r="I1692">
            <v>1994</v>
          </cell>
          <cell r="J1692" t="str">
            <v>UM</v>
          </cell>
          <cell r="L1692">
            <v>4</v>
          </cell>
          <cell r="M1692">
            <v>460.35227884012238</v>
          </cell>
        </row>
        <row r="1693">
          <cell r="A1693" t="str">
            <v>1994-53-5-</v>
          </cell>
          <cell r="B1693" t="str">
            <v>ColR</v>
          </cell>
          <cell r="C1693" t="str">
            <v>UnMarked Snake River Fall</v>
          </cell>
          <cell r="D1693" t="str">
            <v>U-Snake F</v>
          </cell>
          <cell r="E1693">
            <v>53</v>
          </cell>
          <cell r="F1693">
            <v>85</v>
          </cell>
          <cell r="G1693">
            <v>84</v>
          </cell>
          <cell r="I1693">
            <v>1994</v>
          </cell>
          <cell r="J1693" t="str">
            <v>UM</v>
          </cell>
          <cell r="L1693">
            <v>5</v>
          </cell>
          <cell r="M1693">
            <v>462.88447811688621</v>
          </cell>
        </row>
        <row r="1694">
          <cell r="A1694" t="str">
            <v>1994-54-3-</v>
          </cell>
          <cell r="B1694" t="str">
            <v>ColR</v>
          </cell>
          <cell r="C1694" t="str">
            <v>Marked Snake River Fall</v>
          </cell>
          <cell r="D1694" t="str">
            <v>M-Snake F</v>
          </cell>
          <cell r="E1694">
            <v>54</v>
          </cell>
          <cell r="F1694">
            <v>86</v>
          </cell>
          <cell r="G1694">
            <v>84</v>
          </cell>
          <cell r="I1694">
            <v>1994</v>
          </cell>
          <cell r="J1694" t="str">
            <v>M</v>
          </cell>
          <cell r="L1694">
            <v>3</v>
          </cell>
          <cell r="M1694">
            <v>459.1055542263141</v>
          </cell>
        </row>
        <row r="1695">
          <cell r="A1695" t="str">
            <v>1994-54-4-</v>
          </cell>
          <cell r="B1695" t="str">
            <v>ColR</v>
          </cell>
          <cell r="C1695" t="str">
            <v>Marked Snake River Fall</v>
          </cell>
          <cell r="D1695" t="str">
            <v>M-Snake F</v>
          </cell>
          <cell r="E1695">
            <v>54</v>
          </cell>
          <cell r="F1695">
            <v>86</v>
          </cell>
          <cell r="G1695">
            <v>84</v>
          </cell>
          <cell r="I1695">
            <v>1994</v>
          </cell>
          <cell r="J1695" t="str">
            <v>M</v>
          </cell>
          <cell r="L1695">
            <v>4</v>
          </cell>
          <cell r="M1695">
            <v>377.98191927951979</v>
          </cell>
        </row>
        <row r="1696">
          <cell r="A1696" t="str">
            <v>1994-54-5-</v>
          </cell>
          <cell r="B1696" t="str">
            <v>ColR</v>
          </cell>
          <cell r="C1696" t="str">
            <v>Marked Snake River Fall</v>
          </cell>
          <cell r="D1696" t="str">
            <v>M-Snake F</v>
          </cell>
          <cell r="E1696">
            <v>54</v>
          </cell>
          <cell r="F1696">
            <v>86</v>
          </cell>
          <cell r="G1696">
            <v>84</v>
          </cell>
          <cell r="I1696">
            <v>1994</v>
          </cell>
          <cell r="J1696" t="str">
            <v>M</v>
          </cell>
          <cell r="L1696">
            <v>5</v>
          </cell>
          <cell r="M1696">
            <v>10.594882848252629</v>
          </cell>
        </row>
        <row r="1697">
          <cell r="A1697" t="str">
            <v>1994-55-3-</v>
          </cell>
          <cell r="B1697" t="str">
            <v>WA_NCoast_OR_CA</v>
          </cell>
          <cell r="C1697" t="str">
            <v>UnMarked Oregon North Coast Fall</v>
          </cell>
          <cell r="D1697" t="str">
            <v>U-OR No F</v>
          </cell>
          <cell r="E1697">
            <v>55</v>
          </cell>
          <cell r="F1697">
            <v>88</v>
          </cell>
          <cell r="G1697">
            <v>87</v>
          </cell>
          <cell r="I1697">
            <v>1994</v>
          </cell>
          <cell r="J1697" t="str">
            <v>UM</v>
          </cell>
          <cell r="L1697">
            <v>3</v>
          </cell>
          <cell r="M1697">
            <v>2243.8654991243429</v>
          </cell>
        </row>
        <row r="1698">
          <cell r="A1698" t="str">
            <v>1994-55-4-</v>
          </cell>
          <cell r="B1698" t="str">
            <v>WA_NCoast_OR_CA</v>
          </cell>
          <cell r="C1698" t="str">
            <v>UnMarked Oregon North Coast Fall</v>
          </cell>
          <cell r="D1698" t="str">
            <v>U-OR No F</v>
          </cell>
          <cell r="E1698">
            <v>55</v>
          </cell>
          <cell r="F1698">
            <v>88</v>
          </cell>
          <cell r="G1698">
            <v>87</v>
          </cell>
          <cell r="I1698">
            <v>1994</v>
          </cell>
          <cell r="J1698" t="str">
            <v>UM</v>
          </cell>
          <cell r="L1698">
            <v>4</v>
          </cell>
          <cell r="M1698">
            <v>64557.695579498788</v>
          </cell>
        </row>
        <row r="1699">
          <cell r="A1699" t="str">
            <v>1994-55-5-</v>
          </cell>
          <cell r="B1699" t="str">
            <v>WA_NCoast_OR_CA</v>
          </cell>
          <cell r="C1699" t="str">
            <v>UnMarked Oregon North Coast Fall</v>
          </cell>
          <cell r="D1699" t="str">
            <v>U-OR No F</v>
          </cell>
          <cell r="E1699">
            <v>55</v>
          </cell>
          <cell r="F1699">
            <v>88</v>
          </cell>
          <cell r="G1699">
            <v>87</v>
          </cell>
          <cell r="I1699">
            <v>1994</v>
          </cell>
          <cell r="J1699" t="str">
            <v>UM</v>
          </cell>
          <cell r="L1699">
            <v>5</v>
          </cell>
          <cell r="M1699">
            <v>71278.351056922053</v>
          </cell>
        </row>
        <row r="1700">
          <cell r="A1700" t="str">
            <v>1994-56-3-</v>
          </cell>
          <cell r="B1700" t="str">
            <v>WA_NCoast_OR_CA</v>
          </cell>
          <cell r="C1700" t="str">
            <v>Marked Oregon North Coast Fall</v>
          </cell>
          <cell r="D1700" t="str">
            <v>M-OR No F</v>
          </cell>
          <cell r="E1700">
            <v>56</v>
          </cell>
          <cell r="F1700">
            <v>89</v>
          </cell>
          <cell r="G1700">
            <v>87</v>
          </cell>
          <cell r="I1700">
            <v>1994</v>
          </cell>
          <cell r="J1700" t="str">
            <v>M</v>
          </cell>
          <cell r="L1700">
            <v>3</v>
          </cell>
          <cell r="M1700">
            <v>22.665308071962951</v>
          </cell>
        </row>
        <row r="1701">
          <cell r="A1701" t="str">
            <v>1994-56-4-</v>
          </cell>
          <cell r="B1701" t="str">
            <v>WA_NCoast_OR_CA</v>
          </cell>
          <cell r="C1701" t="str">
            <v>Marked Oregon North Coast Fall</v>
          </cell>
          <cell r="D1701" t="str">
            <v>M-OR No F</v>
          </cell>
          <cell r="E1701">
            <v>56</v>
          </cell>
          <cell r="F1701">
            <v>89</v>
          </cell>
          <cell r="G1701">
            <v>87</v>
          </cell>
          <cell r="I1701">
            <v>1994</v>
          </cell>
          <cell r="J1701" t="str">
            <v>M</v>
          </cell>
          <cell r="L1701">
            <v>4</v>
          </cell>
          <cell r="M1701">
            <v>652.09793514645571</v>
          </cell>
        </row>
        <row r="1702">
          <cell r="A1702" t="str">
            <v>1994-56-5-</v>
          </cell>
          <cell r="B1702" t="str">
            <v>WA_NCoast_OR_CA</v>
          </cell>
          <cell r="C1702" t="str">
            <v>Marked Oregon North Coast Fall</v>
          </cell>
          <cell r="D1702" t="str">
            <v>M-OR No F</v>
          </cell>
          <cell r="E1702">
            <v>56</v>
          </cell>
          <cell r="F1702">
            <v>89</v>
          </cell>
          <cell r="G1702">
            <v>87</v>
          </cell>
          <cell r="I1702">
            <v>1994</v>
          </cell>
          <cell r="J1702" t="str">
            <v>M</v>
          </cell>
          <cell r="L1702">
            <v>5</v>
          </cell>
          <cell r="M1702">
            <v>719.98334400932072</v>
          </cell>
        </row>
        <row r="1703">
          <cell r="A1703" t="str">
            <v>1994-57-3-</v>
          </cell>
          <cell r="B1703" t="str">
            <v>Canada</v>
          </cell>
          <cell r="C1703" t="str">
            <v>UnMarked WCVI Total Fall</v>
          </cell>
          <cell r="D1703" t="str">
            <v>U-WCVI Tl</v>
          </cell>
          <cell r="E1703">
            <v>57</v>
          </cell>
          <cell r="F1703">
            <v>91</v>
          </cell>
          <cell r="G1703">
            <v>90</v>
          </cell>
          <cell r="I1703">
            <v>1994</v>
          </cell>
          <cell r="J1703" t="str">
            <v>UM</v>
          </cell>
          <cell r="L1703">
            <v>3</v>
          </cell>
          <cell r="M1703">
            <v>5666.9564513725691</v>
          </cell>
        </row>
        <row r="1704">
          <cell r="A1704" t="str">
            <v>1994-57-4-</v>
          </cell>
          <cell r="B1704" t="str">
            <v>Canada</v>
          </cell>
          <cell r="C1704" t="str">
            <v>UnMarked WCVI Total Fall</v>
          </cell>
          <cell r="D1704" t="str">
            <v>U-WCVI Tl</v>
          </cell>
          <cell r="E1704">
            <v>57</v>
          </cell>
          <cell r="F1704">
            <v>91</v>
          </cell>
          <cell r="G1704">
            <v>90</v>
          </cell>
          <cell r="I1704">
            <v>1994</v>
          </cell>
          <cell r="J1704" t="str">
            <v>UM</v>
          </cell>
          <cell r="L1704">
            <v>4</v>
          </cell>
          <cell r="M1704">
            <v>104821.5139362779</v>
          </cell>
        </row>
        <row r="1705">
          <cell r="A1705" t="str">
            <v>1994-57-5-</v>
          </cell>
          <cell r="B1705" t="str">
            <v>Canada</v>
          </cell>
          <cell r="C1705" t="str">
            <v>UnMarked WCVI Total Fall</v>
          </cell>
          <cell r="D1705" t="str">
            <v>U-WCVI Tl</v>
          </cell>
          <cell r="E1705">
            <v>57</v>
          </cell>
          <cell r="F1705">
            <v>91</v>
          </cell>
          <cell r="G1705">
            <v>90</v>
          </cell>
          <cell r="I1705">
            <v>1994</v>
          </cell>
          <cell r="J1705" t="str">
            <v>UM</v>
          </cell>
          <cell r="L1705">
            <v>5</v>
          </cell>
          <cell r="M1705">
            <v>61101.928102053716</v>
          </cell>
        </row>
        <row r="1706">
          <cell r="A1706" t="str">
            <v>1994-58-3-</v>
          </cell>
          <cell r="B1706" t="str">
            <v>Canada</v>
          </cell>
          <cell r="C1706" t="str">
            <v>Marked WCVI Total Fall</v>
          </cell>
          <cell r="D1706" t="str">
            <v>M-WCVI Tl</v>
          </cell>
          <cell r="E1706">
            <v>58</v>
          </cell>
          <cell r="F1706">
            <v>92</v>
          </cell>
          <cell r="G1706">
            <v>90</v>
          </cell>
          <cell r="I1706">
            <v>1994</v>
          </cell>
          <cell r="J1706" t="str">
            <v>M</v>
          </cell>
          <cell r="L1706">
            <v>3</v>
          </cell>
          <cell r="M1706">
            <v>204.04354862743131</v>
          </cell>
        </row>
        <row r="1707">
          <cell r="A1707" t="str">
            <v>1994-58-4-</v>
          </cell>
          <cell r="B1707" t="str">
            <v>Canada</v>
          </cell>
          <cell r="C1707" t="str">
            <v>Marked WCVI Total Fall</v>
          </cell>
          <cell r="D1707" t="str">
            <v>M-WCVI Tl</v>
          </cell>
          <cell r="E1707">
            <v>58</v>
          </cell>
          <cell r="F1707">
            <v>92</v>
          </cell>
          <cell r="G1707">
            <v>90</v>
          </cell>
          <cell r="I1707">
            <v>1994</v>
          </cell>
          <cell r="J1707" t="str">
            <v>M</v>
          </cell>
          <cell r="L1707">
            <v>4</v>
          </cell>
          <cell r="M1707">
            <v>5337.4860637220581</v>
          </cell>
        </row>
        <row r="1708">
          <cell r="A1708" t="str">
            <v>1994-58-5-</v>
          </cell>
          <cell r="B1708" t="str">
            <v>Canada</v>
          </cell>
          <cell r="C1708" t="str">
            <v>Marked WCVI Total Fall</v>
          </cell>
          <cell r="D1708" t="str">
            <v>M-WCVI Tl</v>
          </cell>
          <cell r="E1708">
            <v>58</v>
          </cell>
          <cell r="F1708">
            <v>92</v>
          </cell>
          <cell r="G1708">
            <v>90</v>
          </cell>
          <cell r="I1708">
            <v>1994</v>
          </cell>
          <cell r="J1708" t="str">
            <v>M</v>
          </cell>
          <cell r="L1708">
            <v>5</v>
          </cell>
          <cell r="M1708">
            <v>2990.0718979462872</v>
          </cell>
        </row>
        <row r="1709">
          <cell r="A1709" t="str">
            <v>1994-59-3-</v>
          </cell>
          <cell r="B1709" t="str">
            <v>Canada</v>
          </cell>
          <cell r="C1709" t="str">
            <v>UnMarked Fraser River Late</v>
          </cell>
          <cell r="D1709" t="str">
            <v>U-FrasRLt</v>
          </cell>
          <cell r="E1709">
            <v>59</v>
          </cell>
          <cell r="F1709">
            <v>94</v>
          </cell>
          <cell r="G1709">
            <v>93</v>
          </cell>
          <cell r="I1709">
            <v>1994</v>
          </cell>
          <cell r="J1709" t="str">
            <v>UM</v>
          </cell>
          <cell r="L1709">
            <v>3</v>
          </cell>
          <cell r="M1709">
            <v>13002.80789867434</v>
          </cell>
        </row>
        <row r="1710">
          <cell r="A1710" t="str">
            <v>1994-59-4-</v>
          </cell>
          <cell r="B1710" t="str">
            <v>Canada</v>
          </cell>
          <cell r="C1710" t="str">
            <v>UnMarked Fraser River Late</v>
          </cell>
          <cell r="D1710" t="str">
            <v>U-FrasRLt</v>
          </cell>
          <cell r="E1710">
            <v>59</v>
          </cell>
          <cell r="F1710">
            <v>94</v>
          </cell>
          <cell r="G1710">
            <v>93</v>
          </cell>
          <cell r="I1710">
            <v>1994</v>
          </cell>
          <cell r="J1710" t="str">
            <v>UM</v>
          </cell>
          <cell r="L1710">
            <v>4</v>
          </cell>
          <cell r="M1710">
            <v>93545.926969027918</v>
          </cell>
        </row>
        <row r="1711">
          <cell r="A1711" t="str">
            <v>1994-59-5-</v>
          </cell>
          <cell r="B1711" t="str">
            <v>Canada</v>
          </cell>
          <cell r="C1711" t="str">
            <v>UnMarked Fraser River Late</v>
          </cell>
          <cell r="D1711" t="str">
            <v>U-FrasRLt</v>
          </cell>
          <cell r="E1711">
            <v>59</v>
          </cell>
          <cell r="F1711">
            <v>94</v>
          </cell>
          <cell r="G1711">
            <v>93</v>
          </cell>
          <cell r="I1711">
            <v>1994</v>
          </cell>
          <cell r="J1711" t="str">
            <v>UM</v>
          </cell>
          <cell r="L1711">
            <v>5</v>
          </cell>
          <cell r="M1711">
            <v>2738.3168684762222</v>
          </cell>
        </row>
        <row r="1712">
          <cell r="A1712" t="str">
            <v>1994-60-3-</v>
          </cell>
          <cell r="B1712" t="str">
            <v>Canada</v>
          </cell>
          <cell r="C1712" t="str">
            <v>Marked Fraser River Late</v>
          </cell>
          <cell r="D1712" t="str">
            <v>M-FrasRLt</v>
          </cell>
          <cell r="E1712">
            <v>60</v>
          </cell>
          <cell r="F1712">
            <v>95</v>
          </cell>
          <cell r="G1712">
            <v>93</v>
          </cell>
          <cell r="I1712">
            <v>1994</v>
          </cell>
          <cell r="J1712" t="str">
            <v>M</v>
          </cell>
          <cell r="L1712">
            <v>3</v>
          </cell>
          <cell r="M1712">
            <v>191.44300848652631</v>
          </cell>
        </row>
        <row r="1713">
          <cell r="A1713" t="str">
            <v>1994-60-4-</v>
          </cell>
          <cell r="B1713" t="str">
            <v>Canada</v>
          </cell>
          <cell r="C1713" t="str">
            <v>Marked Fraser River Late</v>
          </cell>
          <cell r="D1713" t="str">
            <v>M-FrasRLt</v>
          </cell>
          <cell r="E1713">
            <v>60</v>
          </cell>
          <cell r="F1713">
            <v>95</v>
          </cell>
          <cell r="G1713">
            <v>93</v>
          </cell>
          <cell r="I1713">
            <v>1994</v>
          </cell>
          <cell r="J1713" t="str">
            <v>M</v>
          </cell>
          <cell r="L1713">
            <v>4</v>
          </cell>
          <cell r="M1713">
            <v>339.25200242037931</v>
          </cell>
        </row>
        <row r="1714">
          <cell r="A1714" t="str">
            <v>1994-60-5-</v>
          </cell>
          <cell r="B1714" t="str">
            <v>Canada</v>
          </cell>
          <cell r="C1714" t="str">
            <v>Marked Fraser River Late</v>
          </cell>
          <cell r="D1714" t="str">
            <v>M-FrasRLt</v>
          </cell>
          <cell r="E1714">
            <v>60</v>
          </cell>
          <cell r="F1714">
            <v>95</v>
          </cell>
          <cell r="G1714">
            <v>93</v>
          </cell>
          <cell r="I1714">
            <v>1994</v>
          </cell>
          <cell r="J1714" t="str">
            <v>M</v>
          </cell>
          <cell r="L1714">
            <v>5</v>
          </cell>
          <cell r="M1714">
            <v>3.2714408688220011</v>
          </cell>
        </row>
        <row r="1715">
          <cell r="A1715" t="str">
            <v>1994-61-3-</v>
          </cell>
          <cell r="B1715" t="str">
            <v>Canada</v>
          </cell>
          <cell r="C1715" t="str">
            <v>UnMarked Fraser River Early</v>
          </cell>
          <cell r="D1715" t="str">
            <v>U-FrasREr</v>
          </cell>
          <cell r="E1715">
            <v>61</v>
          </cell>
          <cell r="F1715">
            <v>97</v>
          </cell>
          <cell r="G1715">
            <v>96</v>
          </cell>
          <cell r="I1715">
            <v>1994</v>
          </cell>
          <cell r="J1715" t="str">
            <v>UM</v>
          </cell>
          <cell r="L1715">
            <v>3</v>
          </cell>
          <cell r="M1715">
            <v>65566.801284914138</v>
          </cell>
        </row>
        <row r="1716">
          <cell r="A1716" t="str">
            <v>1994-61-4-</v>
          </cell>
          <cell r="B1716" t="str">
            <v>Canada</v>
          </cell>
          <cell r="C1716" t="str">
            <v>UnMarked Fraser River Early</v>
          </cell>
          <cell r="D1716" t="str">
            <v>U-FrasREr</v>
          </cell>
          <cell r="E1716">
            <v>61</v>
          </cell>
          <cell r="F1716">
            <v>97</v>
          </cell>
          <cell r="G1716">
            <v>96</v>
          </cell>
          <cell r="I1716">
            <v>1994</v>
          </cell>
          <cell r="J1716" t="str">
            <v>UM</v>
          </cell>
          <cell r="L1716">
            <v>4</v>
          </cell>
          <cell r="M1716">
            <v>106451.6756096296</v>
          </cell>
        </row>
        <row r="1717">
          <cell r="A1717" t="str">
            <v>1994-61-5-</v>
          </cell>
          <cell r="B1717" t="str">
            <v>Canada</v>
          </cell>
          <cell r="C1717" t="str">
            <v>UnMarked Fraser River Early</v>
          </cell>
          <cell r="D1717" t="str">
            <v>U-FrasREr</v>
          </cell>
          <cell r="E1717">
            <v>61</v>
          </cell>
          <cell r="F1717">
            <v>97</v>
          </cell>
          <cell r="G1717">
            <v>96</v>
          </cell>
          <cell r="I1717">
            <v>1994</v>
          </cell>
          <cell r="J1717" t="str">
            <v>UM</v>
          </cell>
          <cell r="L1717">
            <v>5</v>
          </cell>
          <cell r="M1717">
            <v>6242.5193437387661</v>
          </cell>
        </row>
        <row r="1718">
          <cell r="A1718" t="str">
            <v>1994-62-3-</v>
          </cell>
          <cell r="B1718" t="str">
            <v>Canada</v>
          </cell>
          <cell r="C1718" t="str">
            <v>Marked Fraser River Early</v>
          </cell>
          <cell r="D1718" t="str">
            <v>M-FrasREr</v>
          </cell>
          <cell r="E1718">
            <v>62</v>
          </cell>
          <cell r="F1718">
            <v>98</v>
          </cell>
          <cell r="G1718">
            <v>96</v>
          </cell>
          <cell r="I1718">
            <v>1994</v>
          </cell>
          <cell r="J1718" t="str">
            <v>M</v>
          </cell>
          <cell r="L1718">
            <v>3</v>
          </cell>
          <cell r="M1718">
            <v>662.29092206983478</v>
          </cell>
        </row>
        <row r="1719">
          <cell r="A1719" t="str">
            <v>1994-62-4-</v>
          </cell>
          <cell r="B1719" t="str">
            <v>Canada</v>
          </cell>
          <cell r="C1719" t="str">
            <v>Marked Fraser River Early</v>
          </cell>
          <cell r="D1719" t="str">
            <v>M-FrasREr</v>
          </cell>
          <cell r="E1719">
            <v>62</v>
          </cell>
          <cell r="F1719">
            <v>98</v>
          </cell>
          <cell r="G1719">
            <v>96</v>
          </cell>
          <cell r="I1719">
            <v>1994</v>
          </cell>
          <cell r="J1719" t="str">
            <v>M</v>
          </cell>
          <cell r="L1719">
            <v>4</v>
          </cell>
          <cell r="M1719">
            <v>1075.2694506023249</v>
          </cell>
        </row>
        <row r="1720">
          <cell r="A1720" t="str">
            <v>1994-62-5-</v>
          </cell>
          <cell r="B1720" t="str">
            <v>Canada</v>
          </cell>
          <cell r="C1720" t="str">
            <v>Marked Fraser River Early</v>
          </cell>
          <cell r="D1720" t="str">
            <v>M-FrasREr</v>
          </cell>
          <cell r="E1720">
            <v>62</v>
          </cell>
          <cell r="F1720">
            <v>98</v>
          </cell>
          <cell r="G1720">
            <v>96</v>
          </cell>
          <cell r="I1720">
            <v>1994</v>
          </cell>
          <cell r="J1720" t="str">
            <v>M</v>
          </cell>
          <cell r="L1720">
            <v>5</v>
          </cell>
          <cell r="M1720">
            <v>63.055750946856278</v>
          </cell>
        </row>
        <row r="1721">
          <cell r="A1721" t="str">
            <v>1994-63-3-</v>
          </cell>
          <cell r="B1721" t="str">
            <v>Canada</v>
          </cell>
          <cell r="C1721" t="str">
            <v>UnMarked Lower Georgia Strait</v>
          </cell>
          <cell r="D1721" t="str">
            <v>U-LwGeo S</v>
          </cell>
          <cell r="E1721">
            <v>63</v>
          </cell>
          <cell r="F1721">
            <v>100</v>
          </cell>
          <cell r="G1721">
            <v>99</v>
          </cell>
          <cell r="I1721">
            <v>1994</v>
          </cell>
          <cell r="J1721" t="str">
            <v>UM</v>
          </cell>
          <cell r="L1721">
            <v>3</v>
          </cell>
          <cell r="M1721">
            <v>11748.218936748741</v>
          </cell>
        </row>
        <row r="1722">
          <cell r="A1722" t="str">
            <v>1994-63-4-</v>
          </cell>
          <cell r="B1722" t="str">
            <v>Canada</v>
          </cell>
          <cell r="C1722" t="str">
            <v>UnMarked Lower Georgia Strait</v>
          </cell>
          <cell r="D1722" t="str">
            <v>U-LwGeo S</v>
          </cell>
          <cell r="E1722">
            <v>63</v>
          </cell>
          <cell r="F1722">
            <v>100</v>
          </cell>
          <cell r="G1722">
            <v>99</v>
          </cell>
          <cell r="I1722">
            <v>1994</v>
          </cell>
          <cell r="J1722" t="str">
            <v>UM</v>
          </cell>
          <cell r="L1722">
            <v>4</v>
          </cell>
          <cell r="M1722">
            <v>6109.8766434448871</v>
          </cell>
        </row>
        <row r="1723">
          <cell r="A1723" t="str">
            <v>1994-63-5-</v>
          </cell>
          <cell r="B1723" t="str">
            <v>Canada</v>
          </cell>
          <cell r="C1723" t="str">
            <v>UnMarked Lower Georgia Strait</v>
          </cell>
          <cell r="D1723" t="str">
            <v>U-LwGeo S</v>
          </cell>
          <cell r="E1723">
            <v>63</v>
          </cell>
          <cell r="F1723">
            <v>100</v>
          </cell>
          <cell r="G1723">
            <v>99</v>
          </cell>
          <cell r="I1723">
            <v>1994</v>
          </cell>
          <cell r="J1723" t="str">
            <v>UM</v>
          </cell>
          <cell r="L1723">
            <v>5</v>
          </cell>
          <cell r="M1723">
            <v>598.71504944041169</v>
          </cell>
        </row>
        <row r="1724">
          <cell r="A1724" t="str">
            <v>1994-64-3-</v>
          </cell>
          <cell r="B1724" t="str">
            <v>Canada</v>
          </cell>
          <cell r="C1724" t="str">
            <v>Marked Lower Georgia Strait</v>
          </cell>
          <cell r="D1724" t="str">
            <v>M-LwGeo S</v>
          </cell>
          <cell r="E1724">
            <v>64</v>
          </cell>
          <cell r="F1724">
            <v>101</v>
          </cell>
          <cell r="G1724">
            <v>99</v>
          </cell>
          <cell r="I1724">
            <v>1994</v>
          </cell>
          <cell r="J1724" t="str">
            <v>M</v>
          </cell>
          <cell r="L1724">
            <v>3</v>
          </cell>
          <cell r="M1724">
            <v>118.6688781489775</v>
          </cell>
        </row>
        <row r="1725">
          <cell r="A1725" t="str">
            <v>1994-64-4-</v>
          </cell>
          <cell r="B1725" t="str">
            <v>Canada</v>
          </cell>
          <cell r="C1725" t="str">
            <v>Marked Lower Georgia Strait</v>
          </cell>
          <cell r="D1725" t="str">
            <v>M-LwGeo S</v>
          </cell>
          <cell r="E1725">
            <v>64</v>
          </cell>
          <cell r="F1725">
            <v>101</v>
          </cell>
          <cell r="G1725">
            <v>99</v>
          </cell>
          <cell r="I1725">
            <v>1994</v>
          </cell>
          <cell r="J1725" t="str">
            <v>M</v>
          </cell>
          <cell r="L1725">
            <v>4</v>
          </cell>
          <cell r="M1725">
            <v>61.715925691362827</v>
          </cell>
        </row>
        <row r="1726">
          <cell r="A1726" t="str">
            <v>1994-64-5-</v>
          </cell>
          <cell r="B1726" t="str">
            <v>Canada</v>
          </cell>
          <cell r="C1726" t="str">
            <v>Marked Lower Georgia Strait</v>
          </cell>
          <cell r="D1726" t="str">
            <v>M-LwGeo S</v>
          </cell>
          <cell r="E1726">
            <v>64</v>
          </cell>
          <cell r="F1726">
            <v>101</v>
          </cell>
          <cell r="G1726">
            <v>99</v>
          </cell>
          <cell r="I1726">
            <v>1994</v>
          </cell>
          <cell r="J1726" t="str">
            <v>M</v>
          </cell>
          <cell r="L1726">
            <v>5</v>
          </cell>
          <cell r="M1726">
            <v>6.0476267620243789</v>
          </cell>
        </row>
        <row r="1727">
          <cell r="A1727" t="str">
            <v>1994-67-3-</v>
          </cell>
          <cell r="B1727" t="str">
            <v>ColR</v>
          </cell>
          <cell r="C1727" t="str">
            <v>UnMarked Lower Columbia Naturals</v>
          </cell>
          <cell r="D1727" t="str">
            <v>U-LColNat</v>
          </cell>
          <cell r="E1727">
            <v>67</v>
          </cell>
          <cell r="F1727">
            <v>103</v>
          </cell>
          <cell r="G1727">
            <v>102</v>
          </cell>
          <cell r="I1727">
            <v>1994</v>
          </cell>
          <cell r="J1727" t="str">
            <v>UM</v>
          </cell>
          <cell r="L1727">
            <v>3</v>
          </cell>
          <cell r="M1727">
            <v>1830</v>
          </cell>
        </row>
        <row r="1728">
          <cell r="A1728" t="str">
            <v>1994-67-4-</v>
          </cell>
          <cell r="B1728" t="str">
            <v>ColR</v>
          </cell>
          <cell r="C1728" t="str">
            <v>UnMarked Lower Columbia Naturals</v>
          </cell>
          <cell r="D1728" t="str">
            <v>U-LColNat</v>
          </cell>
          <cell r="E1728">
            <v>67</v>
          </cell>
          <cell r="F1728">
            <v>103</v>
          </cell>
          <cell r="G1728">
            <v>102</v>
          </cell>
          <cell r="I1728">
            <v>1994</v>
          </cell>
          <cell r="J1728" t="str">
            <v>UM</v>
          </cell>
          <cell r="L1728">
            <v>4</v>
          </cell>
          <cell r="M1728">
            <v>1829.5499999999961</v>
          </cell>
        </row>
        <row r="1729">
          <cell r="A1729" t="str">
            <v>1994-67-5-</v>
          </cell>
          <cell r="B1729" t="str">
            <v>ColR</v>
          </cell>
          <cell r="C1729" t="str">
            <v>UnMarked Lower Columbia Naturals</v>
          </cell>
          <cell r="D1729" t="str">
            <v>U-LColNat</v>
          </cell>
          <cell r="E1729">
            <v>67</v>
          </cell>
          <cell r="F1729">
            <v>103</v>
          </cell>
          <cell r="G1729">
            <v>102</v>
          </cell>
          <cell r="I1729">
            <v>1994</v>
          </cell>
          <cell r="J1729" t="str">
            <v>UM</v>
          </cell>
          <cell r="L1729">
            <v>5</v>
          </cell>
          <cell r="M1729">
            <v>357.67500000000018</v>
          </cell>
        </row>
        <row r="1730">
          <cell r="A1730" t="str">
            <v>1994-68-3-</v>
          </cell>
          <cell r="B1730" t="str">
            <v>ColR</v>
          </cell>
          <cell r="C1730" t="str">
            <v>Marked Lower Columbia Naturals</v>
          </cell>
          <cell r="D1730" t="str">
            <v>M-LColNat</v>
          </cell>
          <cell r="E1730">
            <v>68</v>
          </cell>
          <cell r="F1730">
            <v>104</v>
          </cell>
          <cell r="G1730">
            <v>102</v>
          </cell>
          <cell r="I1730">
            <v>1994</v>
          </cell>
          <cell r="J1730" t="str">
            <v>M</v>
          </cell>
          <cell r="L1730">
            <v>3</v>
          </cell>
          <cell r="M1730">
            <v>0</v>
          </cell>
        </row>
        <row r="1731">
          <cell r="A1731" t="str">
            <v>1994-68-4-</v>
          </cell>
          <cell r="B1731" t="str">
            <v>ColR</v>
          </cell>
          <cell r="C1731" t="str">
            <v>Marked Lower Columbia Naturals</v>
          </cell>
          <cell r="D1731" t="str">
            <v>M-LColNat</v>
          </cell>
          <cell r="E1731">
            <v>68</v>
          </cell>
          <cell r="F1731">
            <v>104</v>
          </cell>
          <cell r="G1731">
            <v>102</v>
          </cell>
          <cell r="I1731">
            <v>1994</v>
          </cell>
          <cell r="J1731" t="str">
            <v>M</v>
          </cell>
          <cell r="L1731">
            <v>4</v>
          </cell>
          <cell r="M1731">
            <v>0</v>
          </cell>
        </row>
        <row r="1732">
          <cell r="A1732" t="str">
            <v>1994-68-5-</v>
          </cell>
          <cell r="B1732" t="str">
            <v>ColR</v>
          </cell>
          <cell r="C1732" t="str">
            <v>Marked Lower Columbia Naturals</v>
          </cell>
          <cell r="D1732" t="str">
            <v>M-LColNat</v>
          </cell>
          <cell r="E1732">
            <v>68</v>
          </cell>
          <cell r="F1732">
            <v>104</v>
          </cell>
          <cell r="G1732">
            <v>102</v>
          </cell>
          <cell r="I1732">
            <v>1994</v>
          </cell>
          <cell r="J1732" t="str">
            <v>M</v>
          </cell>
          <cell r="L1732">
            <v>5</v>
          </cell>
          <cell r="M1732">
            <v>0</v>
          </cell>
        </row>
        <row r="1733">
          <cell r="A1733" t="str">
            <v>1994-69-3-</v>
          </cell>
          <cell r="B1733" t="str">
            <v>WA_NCoast_OR_CA</v>
          </cell>
          <cell r="C1733" t="str">
            <v>UnMarked Central Valley Fall</v>
          </cell>
          <cell r="D1733" t="str">
            <v>U-CentVal</v>
          </cell>
          <cell r="E1733">
            <v>69</v>
          </cell>
          <cell r="F1733">
            <v>106</v>
          </cell>
          <cell r="G1733">
            <v>105</v>
          </cell>
          <cell r="I1733">
            <v>1994</v>
          </cell>
          <cell r="J1733" t="str">
            <v>UM</v>
          </cell>
          <cell r="L1733">
            <v>3</v>
          </cell>
          <cell r="M1733">
            <v>110021.897405</v>
          </cell>
        </row>
        <row r="1734">
          <cell r="A1734" t="str">
            <v>1994-69-4-</v>
          </cell>
          <cell r="B1734" t="str">
            <v>WA_NCoast_OR_CA</v>
          </cell>
          <cell r="C1734" t="str">
            <v>UnMarked Central Valley Fall</v>
          </cell>
          <cell r="D1734" t="str">
            <v>U-CentVal</v>
          </cell>
          <cell r="E1734">
            <v>69</v>
          </cell>
          <cell r="F1734">
            <v>106</v>
          </cell>
          <cell r="G1734">
            <v>105</v>
          </cell>
          <cell r="I1734">
            <v>1994</v>
          </cell>
          <cell r="J1734" t="str">
            <v>UM</v>
          </cell>
          <cell r="L1734">
            <v>4</v>
          </cell>
          <cell r="M1734">
            <v>80531.491915000006</v>
          </cell>
        </row>
        <row r="1735">
          <cell r="A1735" t="str">
            <v>1994-69-5-</v>
          </cell>
          <cell r="B1735" t="str">
            <v>WA_NCoast_OR_CA</v>
          </cell>
          <cell r="C1735" t="str">
            <v>UnMarked Central Valley Fall</v>
          </cell>
          <cell r="D1735" t="str">
            <v>U-CentVal</v>
          </cell>
          <cell r="E1735">
            <v>69</v>
          </cell>
          <cell r="F1735">
            <v>106</v>
          </cell>
          <cell r="G1735">
            <v>105</v>
          </cell>
          <cell r="I1735">
            <v>1994</v>
          </cell>
          <cell r="J1735" t="str">
            <v>UM</v>
          </cell>
          <cell r="L1735">
            <v>5</v>
          </cell>
          <cell r="M1735">
            <v>0</v>
          </cell>
        </row>
        <row r="1736">
          <cell r="A1736" t="str">
            <v>1994-70-3-</v>
          </cell>
          <cell r="B1736" t="str">
            <v>WA_NCoast_OR_CA</v>
          </cell>
          <cell r="C1736" t="str">
            <v>Marked Central Valley Fall</v>
          </cell>
          <cell r="D1736" t="str">
            <v>M-CentVal</v>
          </cell>
          <cell r="E1736">
            <v>70</v>
          </cell>
          <cell r="F1736">
            <v>107</v>
          </cell>
          <cell r="G1736">
            <v>105</v>
          </cell>
          <cell r="I1736">
            <v>1994</v>
          </cell>
          <cell r="J1736" t="str">
            <v>M</v>
          </cell>
          <cell r="L1736">
            <v>3</v>
          </cell>
          <cell r="M1736">
            <v>2245.3448450000001</v>
          </cell>
        </row>
        <row r="1737">
          <cell r="A1737" t="str">
            <v>1994-70-4-</v>
          </cell>
          <cell r="B1737" t="str">
            <v>WA_NCoast_OR_CA</v>
          </cell>
          <cell r="C1737" t="str">
            <v>Marked Central Valley Fall</v>
          </cell>
          <cell r="D1737" t="str">
            <v>M-CentVal</v>
          </cell>
          <cell r="E1737">
            <v>70</v>
          </cell>
          <cell r="F1737">
            <v>107</v>
          </cell>
          <cell r="G1737">
            <v>105</v>
          </cell>
          <cell r="I1737">
            <v>1994</v>
          </cell>
          <cell r="J1737" t="str">
            <v>M</v>
          </cell>
          <cell r="L1737">
            <v>4</v>
          </cell>
          <cell r="M1737">
            <v>1643.4998349999951</v>
          </cell>
        </row>
        <row r="1738">
          <cell r="A1738" t="str">
            <v>1994-70-5-</v>
          </cell>
          <cell r="B1738" t="str">
            <v>WA_NCoast_OR_CA</v>
          </cell>
          <cell r="C1738" t="str">
            <v>Marked Central Valley Fall</v>
          </cell>
          <cell r="D1738" t="str">
            <v>M-CentVal</v>
          </cell>
          <cell r="E1738">
            <v>70</v>
          </cell>
          <cell r="F1738">
            <v>107</v>
          </cell>
          <cell r="G1738">
            <v>105</v>
          </cell>
          <cell r="I1738">
            <v>1994</v>
          </cell>
          <cell r="J1738" t="str">
            <v>M</v>
          </cell>
          <cell r="L1738">
            <v>5</v>
          </cell>
          <cell r="M1738">
            <v>0</v>
          </cell>
        </row>
        <row r="1739">
          <cell r="A1739" t="str">
            <v>1994-71-3-</v>
          </cell>
          <cell r="B1739" t="str">
            <v>WA_NCoast_OR_CA</v>
          </cell>
          <cell r="C1739" t="str">
            <v>UnMarked WA North Coast Fall</v>
          </cell>
          <cell r="D1739" t="str">
            <v>U-WA NCst</v>
          </cell>
          <cell r="E1739">
            <v>71</v>
          </cell>
          <cell r="F1739">
            <v>109</v>
          </cell>
          <cell r="G1739">
            <v>108</v>
          </cell>
          <cell r="I1739">
            <v>1994</v>
          </cell>
          <cell r="J1739" t="str">
            <v>UM</v>
          </cell>
          <cell r="L1739">
            <v>3</v>
          </cell>
          <cell r="M1739">
            <v>1751.9087828963779</v>
          </cell>
        </row>
        <row r="1740">
          <cell r="A1740" t="str">
            <v>1994-71-4-</v>
          </cell>
          <cell r="B1740" t="str">
            <v>WA_NCoast_OR_CA</v>
          </cell>
          <cell r="C1740" t="str">
            <v>UnMarked WA North Coast Fall</v>
          </cell>
          <cell r="D1740" t="str">
            <v>U-WA NCst</v>
          </cell>
          <cell r="E1740">
            <v>71</v>
          </cell>
          <cell r="F1740">
            <v>109</v>
          </cell>
          <cell r="G1740">
            <v>108</v>
          </cell>
          <cell r="I1740">
            <v>1994</v>
          </cell>
          <cell r="J1740" t="str">
            <v>UM</v>
          </cell>
          <cell r="L1740">
            <v>4</v>
          </cell>
          <cell r="M1740">
            <v>12568.344449375831</v>
          </cell>
        </row>
        <row r="1741">
          <cell r="A1741" t="str">
            <v>1994-71-5-</v>
          </cell>
          <cell r="B1741" t="str">
            <v>WA_NCoast_OR_CA</v>
          </cell>
          <cell r="C1741" t="str">
            <v>UnMarked WA North Coast Fall</v>
          </cell>
          <cell r="D1741" t="str">
            <v>U-WA NCst</v>
          </cell>
          <cell r="E1741">
            <v>71</v>
          </cell>
          <cell r="F1741">
            <v>109</v>
          </cell>
          <cell r="G1741">
            <v>108</v>
          </cell>
          <cell r="I1741">
            <v>1994</v>
          </cell>
          <cell r="J1741" t="str">
            <v>UM</v>
          </cell>
          <cell r="L1741">
            <v>5</v>
          </cell>
          <cell r="M1741">
            <v>31665.84700154886</v>
          </cell>
        </row>
        <row r="1742">
          <cell r="A1742" t="str">
            <v>1994-72-3-</v>
          </cell>
          <cell r="B1742" t="str">
            <v>WA_NCoast_OR_CA</v>
          </cell>
          <cell r="C1742" t="str">
            <v>Marked WA North Coast Fall</v>
          </cell>
          <cell r="D1742" t="str">
            <v>M-WA NCst</v>
          </cell>
          <cell r="E1742">
            <v>72</v>
          </cell>
          <cell r="F1742">
            <v>110</v>
          </cell>
          <cell r="G1742">
            <v>108</v>
          </cell>
          <cell r="I1742">
            <v>1994</v>
          </cell>
          <cell r="J1742" t="str">
            <v>M</v>
          </cell>
          <cell r="L1742">
            <v>3</v>
          </cell>
          <cell r="M1742">
            <v>135.07130675711051</v>
          </cell>
        </row>
        <row r="1743">
          <cell r="A1743" t="str">
            <v>1994-72-4-</v>
          </cell>
          <cell r="B1743" t="str">
            <v>WA_NCoast_OR_CA</v>
          </cell>
          <cell r="C1743" t="str">
            <v>Marked WA North Coast Fall</v>
          </cell>
          <cell r="D1743" t="str">
            <v>M-WA NCst</v>
          </cell>
          <cell r="E1743">
            <v>72</v>
          </cell>
          <cell r="F1743">
            <v>110</v>
          </cell>
          <cell r="G1743">
            <v>108</v>
          </cell>
          <cell r="I1743">
            <v>1994</v>
          </cell>
          <cell r="J1743" t="str">
            <v>M</v>
          </cell>
          <cell r="L1743">
            <v>4</v>
          </cell>
          <cell r="M1743">
            <v>909.22004404927998</v>
          </cell>
        </row>
        <row r="1744">
          <cell r="A1744" t="str">
            <v>1994-72-5-</v>
          </cell>
          <cell r="B1744" t="str">
            <v>WA_NCoast_OR_CA</v>
          </cell>
          <cell r="C1744" t="str">
            <v>Marked WA North Coast Fall</v>
          </cell>
          <cell r="D1744" t="str">
            <v>M-WA NCst</v>
          </cell>
          <cell r="E1744">
            <v>72</v>
          </cell>
          <cell r="F1744">
            <v>110</v>
          </cell>
          <cell r="G1744">
            <v>108</v>
          </cell>
          <cell r="I1744">
            <v>1994</v>
          </cell>
          <cell r="J1744" t="str">
            <v>M</v>
          </cell>
          <cell r="L1744">
            <v>5</v>
          </cell>
          <cell r="M1744">
            <v>1416.4124503795731</v>
          </cell>
        </row>
        <row r="1745">
          <cell r="A1745" t="str">
            <v>1994-73-3-</v>
          </cell>
          <cell r="B1745" t="str">
            <v>WA_NCoast_OR_CA</v>
          </cell>
          <cell r="C1745" t="str">
            <v>UnMarked Willapa Bay</v>
          </cell>
          <cell r="D1745" t="str">
            <v>U-Willapa</v>
          </cell>
          <cell r="E1745">
            <v>73</v>
          </cell>
          <cell r="F1745">
            <v>112</v>
          </cell>
          <cell r="G1745">
            <v>111</v>
          </cell>
          <cell r="I1745">
            <v>1994</v>
          </cell>
          <cell r="J1745" t="str">
            <v>UM</v>
          </cell>
          <cell r="L1745">
            <v>3</v>
          </cell>
          <cell r="M1745">
            <v>607.99702325581393</v>
          </cell>
        </row>
        <row r="1746">
          <cell r="A1746" t="str">
            <v>1994-73-4-</v>
          </cell>
          <cell r="B1746" t="str">
            <v>WA_NCoast_OR_CA</v>
          </cell>
          <cell r="C1746" t="str">
            <v>UnMarked Willapa Bay</v>
          </cell>
          <cell r="D1746" t="str">
            <v>U-Willapa</v>
          </cell>
          <cell r="E1746">
            <v>73</v>
          </cell>
          <cell r="F1746">
            <v>112</v>
          </cell>
          <cell r="G1746">
            <v>111</v>
          </cell>
          <cell r="I1746">
            <v>1994</v>
          </cell>
          <cell r="J1746" t="str">
            <v>UM</v>
          </cell>
          <cell r="L1746">
            <v>4</v>
          </cell>
          <cell r="M1746">
            <v>16070.84725581396</v>
          </cell>
        </row>
        <row r="1747">
          <cell r="A1747" t="str">
            <v>1994-73-5-</v>
          </cell>
          <cell r="B1747" t="str">
            <v>WA_NCoast_OR_CA</v>
          </cell>
          <cell r="C1747" t="str">
            <v>UnMarked Willapa Bay</v>
          </cell>
          <cell r="D1747" t="str">
            <v>U-Willapa</v>
          </cell>
          <cell r="E1747">
            <v>73</v>
          </cell>
          <cell r="F1747">
            <v>112</v>
          </cell>
          <cell r="G1747">
            <v>111</v>
          </cell>
          <cell r="I1747">
            <v>1994</v>
          </cell>
          <cell r="J1747" t="str">
            <v>UM</v>
          </cell>
          <cell r="L1747">
            <v>5</v>
          </cell>
          <cell r="M1747">
            <v>22476.542879626079</v>
          </cell>
        </row>
        <row r="1748">
          <cell r="A1748" t="str">
            <v>1994-74-3-</v>
          </cell>
          <cell r="B1748" t="str">
            <v>WA_NCoast_OR_CA</v>
          </cell>
          <cell r="C1748" t="str">
            <v>Marked Willapa Bay</v>
          </cell>
          <cell r="D1748" t="str">
            <v>M-Willapa</v>
          </cell>
          <cell r="E1748">
            <v>74</v>
          </cell>
          <cell r="F1748">
            <v>113</v>
          </cell>
          <cell r="G1748">
            <v>111</v>
          </cell>
          <cell r="I1748">
            <v>1994</v>
          </cell>
          <cell r="J1748" t="str">
            <v>M</v>
          </cell>
          <cell r="L1748">
            <v>3</v>
          </cell>
          <cell r="M1748">
            <v>0</v>
          </cell>
        </row>
        <row r="1749">
          <cell r="A1749" t="str">
            <v>1994-74-4-</v>
          </cell>
          <cell r="B1749" t="str">
            <v>WA_NCoast_OR_CA</v>
          </cell>
          <cell r="C1749" t="str">
            <v>Marked Willapa Bay</v>
          </cell>
          <cell r="D1749" t="str">
            <v>M-Willapa</v>
          </cell>
          <cell r="E1749">
            <v>74</v>
          </cell>
          <cell r="F1749">
            <v>113</v>
          </cell>
          <cell r="G1749">
            <v>111</v>
          </cell>
          <cell r="I1749">
            <v>1994</v>
          </cell>
          <cell r="J1749" t="str">
            <v>M</v>
          </cell>
          <cell r="L1749">
            <v>4</v>
          </cell>
          <cell r="M1749">
            <v>0</v>
          </cell>
        </row>
        <row r="1750">
          <cell r="A1750" t="str">
            <v>1994-74-5-</v>
          </cell>
          <cell r="B1750" t="str">
            <v>WA_NCoast_OR_CA</v>
          </cell>
          <cell r="C1750" t="str">
            <v>Marked Willapa Bay</v>
          </cell>
          <cell r="D1750" t="str">
            <v>M-Willapa</v>
          </cell>
          <cell r="E1750">
            <v>74</v>
          </cell>
          <cell r="F1750">
            <v>113</v>
          </cell>
          <cell r="G1750">
            <v>111</v>
          </cell>
          <cell r="I1750">
            <v>1994</v>
          </cell>
          <cell r="J1750" t="str">
            <v>M</v>
          </cell>
          <cell r="L1750">
            <v>5</v>
          </cell>
          <cell r="M1750">
            <v>0.58158549019696104</v>
          </cell>
        </row>
        <row r="1751">
          <cell r="A1751" t="str">
            <v>1994-77-3-</v>
          </cell>
          <cell r="B1751" t="str">
            <v>WA_NCoast_OR_CA</v>
          </cell>
          <cell r="C1751" t="str">
            <v>UnMarked OR Mid Coast Fall</v>
          </cell>
          <cell r="D1751" t="str">
            <v>U-MidORCst</v>
          </cell>
          <cell r="E1751">
            <v>77</v>
          </cell>
          <cell r="F1751">
            <v>115</v>
          </cell>
          <cell r="G1751">
            <v>114</v>
          </cell>
          <cell r="I1751">
            <v>1994</v>
          </cell>
          <cell r="J1751" t="str">
            <v>UM</v>
          </cell>
          <cell r="L1751">
            <v>3</v>
          </cell>
          <cell r="M1751">
            <v>4862.5625832254718</v>
          </cell>
        </row>
        <row r="1752">
          <cell r="A1752" t="str">
            <v>1994-77-4-</v>
          </cell>
          <cell r="B1752" t="str">
            <v>WA_NCoast_OR_CA</v>
          </cell>
          <cell r="C1752" t="str">
            <v>UnMarked OR Mid Coast Fall</v>
          </cell>
          <cell r="D1752" t="str">
            <v>U-MidORCst</v>
          </cell>
          <cell r="E1752">
            <v>77</v>
          </cell>
          <cell r="F1752">
            <v>115</v>
          </cell>
          <cell r="G1752">
            <v>114</v>
          </cell>
          <cell r="I1752">
            <v>1994</v>
          </cell>
          <cell r="J1752" t="str">
            <v>UM</v>
          </cell>
          <cell r="L1752">
            <v>4</v>
          </cell>
          <cell r="M1752">
            <v>27974.677396655301</v>
          </cell>
        </row>
        <row r="1753">
          <cell r="A1753" t="str">
            <v>1994-77-5-</v>
          </cell>
          <cell r="B1753" t="str">
            <v>WA_NCoast_OR_CA</v>
          </cell>
          <cell r="C1753" t="str">
            <v>UnMarked OR Mid Coast Fall</v>
          </cell>
          <cell r="D1753" t="str">
            <v>U-MidORCst</v>
          </cell>
          <cell r="E1753">
            <v>77</v>
          </cell>
          <cell r="F1753">
            <v>115</v>
          </cell>
          <cell r="G1753">
            <v>114</v>
          </cell>
          <cell r="I1753">
            <v>1994</v>
          </cell>
          <cell r="J1753" t="str">
            <v>UM</v>
          </cell>
          <cell r="L1753">
            <v>5</v>
          </cell>
          <cell r="M1753">
            <v>13971.54134002132</v>
          </cell>
        </row>
        <row r="1754">
          <cell r="A1754" t="str">
            <v>1994-78-3-</v>
          </cell>
          <cell r="B1754" t="str">
            <v>WA_NCoast_OR_CA</v>
          </cell>
          <cell r="C1754" t="str">
            <v>Marked OR Mid Coast Fall</v>
          </cell>
          <cell r="D1754" t="str">
            <v>M-MidORCst</v>
          </cell>
          <cell r="E1754">
            <v>78</v>
          </cell>
          <cell r="F1754">
            <v>116</v>
          </cell>
          <cell r="G1754">
            <v>114</v>
          </cell>
          <cell r="I1754">
            <v>1994</v>
          </cell>
          <cell r="J1754" t="str">
            <v>M</v>
          </cell>
          <cell r="L1754">
            <v>3</v>
          </cell>
          <cell r="M1754">
            <v>49.116793769954711</v>
          </cell>
        </row>
        <row r="1755">
          <cell r="A1755" t="str">
            <v>1994-78-4-</v>
          </cell>
          <cell r="B1755" t="str">
            <v>WA_NCoast_OR_CA</v>
          </cell>
          <cell r="C1755" t="str">
            <v>Marked OR Mid Coast Fall</v>
          </cell>
          <cell r="D1755" t="str">
            <v>M-MidORCst</v>
          </cell>
          <cell r="E1755">
            <v>78</v>
          </cell>
          <cell r="F1755">
            <v>116</v>
          </cell>
          <cell r="G1755">
            <v>114</v>
          </cell>
          <cell r="I1755">
            <v>1994</v>
          </cell>
          <cell r="J1755" t="str">
            <v>M</v>
          </cell>
          <cell r="L1755">
            <v>4</v>
          </cell>
          <cell r="M1755">
            <v>282.57249895611312</v>
          </cell>
        </row>
        <row r="1756">
          <cell r="A1756" t="str">
            <v>1994-78-5-</v>
          </cell>
          <cell r="B1756" t="str">
            <v>WA_NCoast_OR_CA</v>
          </cell>
          <cell r="C1756" t="str">
            <v>Marked OR Mid Coast Fall</v>
          </cell>
          <cell r="D1756" t="str">
            <v>M-MidORCst</v>
          </cell>
          <cell r="E1756">
            <v>78</v>
          </cell>
          <cell r="F1756">
            <v>116</v>
          </cell>
          <cell r="G1756">
            <v>114</v>
          </cell>
          <cell r="I1756">
            <v>1994</v>
          </cell>
          <cell r="J1756" t="str">
            <v>M</v>
          </cell>
          <cell r="L1756">
            <v>5</v>
          </cell>
          <cell r="M1756">
            <v>141.12668020223651</v>
          </cell>
        </row>
        <row r="1757">
          <cell r="A1757" t="str">
            <v>1995-1-3-</v>
          </cell>
          <cell r="B1757" t="str">
            <v>NookSam</v>
          </cell>
          <cell r="C1757" t="str">
            <v>UnMarked Nooksack/Samish Fall</v>
          </cell>
          <cell r="D1757" t="str">
            <v>U-NkSm FF</v>
          </cell>
          <cell r="E1757">
            <v>1</v>
          </cell>
          <cell r="F1757">
            <v>2</v>
          </cell>
          <cell r="G1757">
            <v>1</v>
          </cell>
          <cell r="H1757" t="str">
            <v>TRS; includes 7B-D</v>
          </cell>
          <cell r="I1757">
            <v>1995</v>
          </cell>
          <cell r="J1757" t="str">
            <v>UM</v>
          </cell>
          <cell r="L1757">
            <v>3</v>
          </cell>
          <cell r="M1757">
            <v>11636.313908081091</v>
          </cell>
        </row>
        <row r="1758">
          <cell r="A1758" t="str">
            <v>1995-1-4-</v>
          </cell>
          <cell r="B1758" t="str">
            <v>NookSam</v>
          </cell>
          <cell r="C1758" t="str">
            <v>UnMarked Nooksack/Samish Fall</v>
          </cell>
          <cell r="D1758" t="str">
            <v>U-NkSm FF</v>
          </cell>
          <cell r="E1758">
            <v>1</v>
          </cell>
          <cell r="F1758">
            <v>2</v>
          </cell>
          <cell r="G1758">
            <v>1</v>
          </cell>
          <cell r="H1758" t="str">
            <v>TRS; includes 7B-D</v>
          </cell>
          <cell r="I1758">
            <v>1995</v>
          </cell>
          <cell r="J1758" t="str">
            <v>UM</v>
          </cell>
          <cell r="L1758">
            <v>4</v>
          </cell>
          <cell r="M1758">
            <v>10763.429197192339</v>
          </cell>
        </row>
        <row r="1759">
          <cell r="A1759" t="str">
            <v>1995-1-5-</v>
          </cell>
          <cell r="B1759" t="str">
            <v>NookSam</v>
          </cell>
          <cell r="C1759" t="str">
            <v>UnMarked Nooksack/Samish Fall</v>
          </cell>
          <cell r="D1759" t="str">
            <v>U-NkSm FF</v>
          </cell>
          <cell r="E1759">
            <v>1</v>
          </cell>
          <cell r="F1759">
            <v>2</v>
          </cell>
          <cell r="G1759">
            <v>1</v>
          </cell>
          <cell r="H1759" t="str">
            <v>TRS; includes 7B-D</v>
          </cell>
          <cell r="I1759">
            <v>1995</v>
          </cell>
          <cell r="J1759" t="str">
            <v>UM</v>
          </cell>
          <cell r="L1759">
            <v>5</v>
          </cell>
          <cell r="M1759">
            <v>626</v>
          </cell>
        </row>
        <row r="1760">
          <cell r="A1760" t="str">
            <v>1995-2-3-</v>
          </cell>
          <cell r="B1760" t="str">
            <v>NookSam</v>
          </cell>
          <cell r="C1760" t="str">
            <v>Marked Nooksack/Samish Fall</v>
          </cell>
          <cell r="D1760" t="str">
            <v>M-NkSm FF</v>
          </cell>
          <cell r="E1760">
            <v>2</v>
          </cell>
          <cell r="F1760">
            <v>3</v>
          </cell>
          <cell r="G1760">
            <v>1</v>
          </cell>
          <cell r="H1760" t="str">
            <v>TRS; includes 7B-D</v>
          </cell>
          <cell r="I1760">
            <v>1995</v>
          </cell>
          <cell r="J1760" t="str">
            <v>M</v>
          </cell>
          <cell r="L1760">
            <v>3</v>
          </cell>
          <cell r="M1760">
            <v>449.57466811077302</v>
          </cell>
        </row>
        <row r="1761">
          <cell r="A1761" t="str">
            <v>1995-2-4-</v>
          </cell>
          <cell r="B1761" t="str">
            <v>NookSam</v>
          </cell>
          <cell r="C1761" t="str">
            <v>Marked Nooksack/Samish Fall</v>
          </cell>
          <cell r="D1761" t="str">
            <v>M-NkSm FF</v>
          </cell>
          <cell r="E1761">
            <v>2</v>
          </cell>
          <cell r="F1761">
            <v>3</v>
          </cell>
          <cell r="G1761">
            <v>1</v>
          </cell>
          <cell r="H1761" t="str">
            <v>TRS; includes 7B-D</v>
          </cell>
          <cell r="I1761">
            <v>1995</v>
          </cell>
          <cell r="J1761" t="str">
            <v>M</v>
          </cell>
          <cell r="L1761">
            <v>4</v>
          </cell>
          <cell r="M1761">
            <v>415.85034120650778</v>
          </cell>
        </row>
        <row r="1762">
          <cell r="A1762" t="str">
            <v>1995-2-5-</v>
          </cell>
          <cell r="B1762" t="str">
            <v>NookSam</v>
          </cell>
          <cell r="C1762" t="str">
            <v>Marked Nooksack/Samish Fall</v>
          </cell>
          <cell r="D1762" t="str">
            <v>M-NkSm FF</v>
          </cell>
          <cell r="E1762">
            <v>2</v>
          </cell>
          <cell r="F1762">
            <v>3</v>
          </cell>
          <cell r="G1762">
            <v>1</v>
          </cell>
          <cell r="H1762" t="str">
            <v>TRS; includes 7B-D</v>
          </cell>
          <cell r="I1762">
            <v>1995</v>
          </cell>
          <cell r="J1762" t="str">
            <v>M</v>
          </cell>
          <cell r="L1762">
            <v>5</v>
          </cell>
          <cell r="M1762">
            <v>24.110153946328438</v>
          </cell>
        </row>
        <row r="1763">
          <cell r="A1763" t="str">
            <v>1995-3-3-</v>
          </cell>
          <cell r="B1763" t="str">
            <v>NookSam</v>
          </cell>
          <cell r="C1763" t="str">
            <v>UnMarked NF Nooksack Spr</v>
          </cell>
          <cell r="D1763" t="str">
            <v>U-NFNK Sp</v>
          </cell>
          <cell r="E1763">
            <v>3</v>
          </cell>
          <cell r="F1763">
            <v>5</v>
          </cell>
          <cell r="G1763">
            <v>4</v>
          </cell>
          <cell r="H1763" t="str">
            <v>TRS; includes 7B-D</v>
          </cell>
          <cell r="I1763">
            <v>1995</v>
          </cell>
          <cell r="J1763" t="str">
            <v>UM</v>
          </cell>
          <cell r="L1763">
            <v>3</v>
          </cell>
          <cell r="M1763">
            <v>22.798463758982969</v>
          </cell>
        </row>
        <row r="1764">
          <cell r="A1764" t="str">
            <v>1995-3-4-</v>
          </cell>
          <cell r="B1764" t="str">
            <v>NookSam</v>
          </cell>
          <cell r="C1764" t="str">
            <v>UnMarked NF Nooksack Spr</v>
          </cell>
          <cell r="D1764" t="str">
            <v>U-NFNK Sp</v>
          </cell>
          <cell r="E1764">
            <v>3</v>
          </cell>
          <cell r="F1764">
            <v>5</v>
          </cell>
          <cell r="G1764">
            <v>4</v>
          </cell>
          <cell r="H1764" t="str">
            <v>TRS; includes 7B-D</v>
          </cell>
          <cell r="I1764">
            <v>1995</v>
          </cell>
          <cell r="J1764" t="str">
            <v>UM</v>
          </cell>
          <cell r="L1764">
            <v>4</v>
          </cell>
          <cell r="M1764">
            <v>87.659523231050741</v>
          </cell>
        </row>
        <row r="1765">
          <cell r="A1765" t="str">
            <v>1995-3-5-</v>
          </cell>
          <cell r="B1765" t="str">
            <v>NookSam</v>
          </cell>
          <cell r="C1765" t="str">
            <v>UnMarked NF Nooksack Spr</v>
          </cell>
          <cell r="D1765" t="str">
            <v>U-NFNK Sp</v>
          </cell>
          <cell r="E1765">
            <v>3</v>
          </cell>
          <cell r="F1765">
            <v>5</v>
          </cell>
          <cell r="G1765">
            <v>4</v>
          </cell>
          <cell r="H1765" t="str">
            <v>TRS; includes 7B-D</v>
          </cell>
          <cell r="I1765">
            <v>1995</v>
          </cell>
          <cell r="J1765" t="str">
            <v>UM</v>
          </cell>
          <cell r="L1765">
            <v>5</v>
          </cell>
          <cell r="M1765">
            <v>23.727598590466918</v>
          </cell>
        </row>
        <row r="1766">
          <cell r="A1766" t="str">
            <v>1995-4-3-</v>
          </cell>
          <cell r="B1766" t="str">
            <v>NookSam</v>
          </cell>
          <cell r="C1766" t="str">
            <v>Marked NF Nooksack Spr</v>
          </cell>
          <cell r="D1766" t="str">
            <v>M-NFNK Sp</v>
          </cell>
          <cell r="E1766">
            <v>4</v>
          </cell>
          <cell r="F1766">
            <v>6</v>
          </cell>
          <cell r="G1766">
            <v>4</v>
          </cell>
          <cell r="H1766" t="str">
            <v>TRS; includes 7B-D</v>
          </cell>
          <cell r="I1766">
            <v>1995</v>
          </cell>
          <cell r="J1766" t="str">
            <v>M</v>
          </cell>
          <cell r="L1766">
            <v>3</v>
          </cell>
          <cell r="M1766">
            <v>579.41628100313551</v>
          </cell>
        </row>
        <row r="1767">
          <cell r="A1767" t="str">
            <v>1995-4-4-</v>
          </cell>
          <cell r="B1767" t="str">
            <v>NookSam</v>
          </cell>
          <cell r="C1767" t="str">
            <v>Marked NF Nooksack Spr</v>
          </cell>
          <cell r="D1767" t="str">
            <v>M-NFNK Sp</v>
          </cell>
          <cell r="E1767">
            <v>4</v>
          </cell>
          <cell r="F1767">
            <v>6</v>
          </cell>
          <cell r="G1767">
            <v>4</v>
          </cell>
          <cell r="H1767" t="str">
            <v>TRS; includes 7B-D</v>
          </cell>
          <cell r="I1767">
            <v>1995</v>
          </cell>
          <cell r="J1767" t="str">
            <v>M</v>
          </cell>
          <cell r="L1767">
            <v>4</v>
          </cell>
          <cell r="M1767">
            <v>0</v>
          </cell>
        </row>
        <row r="1768">
          <cell r="A1768" t="str">
            <v>1995-4-5-</v>
          </cell>
          <cell r="B1768" t="str">
            <v>NookSam</v>
          </cell>
          <cell r="C1768" t="str">
            <v>Marked NF Nooksack Spr</v>
          </cell>
          <cell r="D1768" t="str">
            <v>M-NFNK Sp</v>
          </cell>
          <cell r="E1768">
            <v>4</v>
          </cell>
          <cell r="F1768">
            <v>6</v>
          </cell>
          <cell r="G1768">
            <v>4</v>
          </cell>
          <cell r="H1768" t="str">
            <v>TRS; includes 7B-D</v>
          </cell>
          <cell r="I1768">
            <v>1995</v>
          </cell>
          <cell r="J1768" t="str">
            <v>M</v>
          </cell>
          <cell r="L1768">
            <v>5</v>
          </cell>
          <cell r="M1768">
            <v>120.7383318205481</v>
          </cell>
        </row>
        <row r="1769">
          <cell r="A1769" t="str">
            <v>1995-5-3-</v>
          </cell>
          <cell r="B1769" t="str">
            <v>NookSam</v>
          </cell>
          <cell r="C1769" t="str">
            <v>UnMarked SF Nooksack Spr</v>
          </cell>
          <cell r="D1769" t="str">
            <v>U-SFNK Sp</v>
          </cell>
          <cell r="E1769">
            <v>5</v>
          </cell>
          <cell r="F1769">
            <v>7</v>
          </cell>
          <cell r="G1769">
            <v>4</v>
          </cell>
          <cell r="H1769" t="str">
            <v>TRS; includes 7B-D</v>
          </cell>
          <cell r="I1769">
            <v>1995</v>
          </cell>
          <cell r="J1769" t="str">
            <v>UM</v>
          </cell>
          <cell r="L1769">
            <v>3</v>
          </cell>
          <cell r="M1769">
            <v>363.23582825999932</v>
          </cell>
        </row>
        <row r="1770">
          <cell r="A1770" t="str">
            <v>1995-5-4-</v>
          </cell>
          <cell r="B1770" t="str">
            <v>NookSam</v>
          </cell>
          <cell r="C1770" t="str">
            <v>UnMarked SF Nooksack Spr</v>
          </cell>
          <cell r="D1770" t="str">
            <v>U-SFNK Sp</v>
          </cell>
          <cell r="E1770">
            <v>5</v>
          </cell>
          <cell r="F1770">
            <v>7</v>
          </cell>
          <cell r="G1770">
            <v>4</v>
          </cell>
          <cell r="H1770" t="str">
            <v>TRS; includes 7B-D</v>
          </cell>
          <cell r="I1770">
            <v>1995</v>
          </cell>
          <cell r="J1770" t="str">
            <v>UM</v>
          </cell>
          <cell r="L1770">
            <v>4</v>
          </cell>
          <cell r="M1770">
            <v>0</v>
          </cell>
        </row>
        <row r="1771">
          <cell r="A1771" t="str">
            <v>1995-5-5-</v>
          </cell>
          <cell r="B1771" t="str">
            <v>NookSam</v>
          </cell>
          <cell r="C1771" t="str">
            <v>UnMarked SF Nooksack Spr</v>
          </cell>
          <cell r="D1771" t="str">
            <v>U-SFNK Sp</v>
          </cell>
          <cell r="E1771">
            <v>5</v>
          </cell>
          <cell r="F1771">
            <v>7</v>
          </cell>
          <cell r="G1771">
            <v>4</v>
          </cell>
          <cell r="H1771" t="str">
            <v>TRS; includes 7B-D</v>
          </cell>
          <cell r="I1771">
            <v>1995</v>
          </cell>
          <cell r="J1771" t="str">
            <v>UM</v>
          </cell>
          <cell r="L1771">
            <v>5</v>
          </cell>
          <cell r="M1771">
            <v>1.046924124766256</v>
          </cell>
        </row>
        <row r="1772">
          <cell r="A1772" t="str">
            <v>1995-6-3-</v>
          </cell>
          <cell r="B1772" t="str">
            <v>NookSam</v>
          </cell>
          <cell r="C1772" t="str">
            <v>Marked SF Nooksack Spr</v>
          </cell>
          <cell r="D1772" t="str">
            <v>M-SFNK Sp</v>
          </cell>
          <cell r="E1772">
            <v>6</v>
          </cell>
          <cell r="F1772">
            <v>8</v>
          </cell>
          <cell r="G1772">
            <v>4</v>
          </cell>
          <cell r="H1772" t="str">
            <v>TRS; includes 7B-D</v>
          </cell>
          <cell r="I1772">
            <v>1995</v>
          </cell>
          <cell r="J1772" t="str">
            <v>M</v>
          </cell>
          <cell r="L1772">
            <v>3</v>
          </cell>
          <cell r="M1772">
            <v>0</v>
          </cell>
        </row>
        <row r="1773">
          <cell r="A1773" t="str">
            <v>1995-6-4-</v>
          </cell>
          <cell r="B1773" t="str">
            <v>NookSam</v>
          </cell>
          <cell r="C1773" t="str">
            <v>Marked SF Nooksack Spr</v>
          </cell>
          <cell r="D1773" t="str">
            <v>M-SFNK Sp</v>
          </cell>
          <cell r="E1773">
            <v>6</v>
          </cell>
          <cell r="F1773">
            <v>8</v>
          </cell>
          <cell r="G1773">
            <v>4</v>
          </cell>
          <cell r="H1773" t="str">
            <v>TRS; includes 7B-D</v>
          </cell>
          <cell r="I1773">
            <v>1995</v>
          </cell>
          <cell r="J1773" t="str">
            <v>M</v>
          </cell>
          <cell r="L1773">
            <v>4</v>
          </cell>
          <cell r="M1773">
            <v>0</v>
          </cell>
        </row>
        <row r="1774">
          <cell r="A1774" t="str">
            <v>1995-6-5-</v>
          </cell>
          <cell r="B1774" t="str">
            <v>NookSam</v>
          </cell>
          <cell r="C1774" t="str">
            <v>Marked SF Nooksack Spr</v>
          </cell>
          <cell r="D1774" t="str">
            <v>M-SFNK Sp</v>
          </cell>
          <cell r="E1774">
            <v>6</v>
          </cell>
          <cell r="F1774">
            <v>8</v>
          </cell>
          <cell r="G1774">
            <v>4</v>
          </cell>
          <cell r="H1774" t="str">
            <v>TRS; includes 7B-D</v>
          </cell>
          <cell r="I1774">
            <v>1995</v>
          </cell>
          <cell r="J1774" t="str">
            <v>M</v>
          </cell>
          <cell r="L1774">
            <v>5</v>
          </cell>
          <cell r="M1774">
            <v>0</v>
          </cell>
        </row>
        <row r="1775">
          <cell r="A1775" t="str">
            <v>1995-7-3-SkagitSF_F_h_um</v>
          </cell>
          <cell r="B1775" t="str">
            <v>Skagit</v>
          </cell>
          <cell r="C1775" t="str">
            <v>UnMarked Skagit Summer/Fall Fing</v>
          </cell>
          <cell r="D1775" t="str">
            <v>U-Skag FF</v>
          </cell>
          <cell r="E1775">
            <v>7</v>
          </cell>
          <cell r="F1775">
            <v>10</v>
          </cell>
          <cell r="G1775">
            <v>9</v>
          </cell>
          <cell r="H1775" t="str">
            <v>TRS; includes Area 8 Net</v>
          </cell>
          <cell r="I1775">
            <v>1995</v>
          </cell>
          <cell r="J1775" t="str">
            <v>UM</v>
          </cell>
          <cell r="K1775" t="str">
            <v>H</v>
          </cell>
          <cell r="L1775">
            <v>3</v>
          </cell>
          <cell r="M1775">
            <v>0</v>
          </cell>
        </row>
        <row r="1776">
          <cell r="A1776" t="str">
            <v>1995-7-3-SkagitSF_F_n_um</v>
          </cell>
          <cell r="B1776" t="str">
            <v>Skagit</v>
          </cell>
          <cell r="C1776" t="str">
            <v>UnMarked Skagit Summer/Fall Fing</v>
          </cell>
          <cell r="D1776" t="str">
            <v>U-Skag FF</v>
          </cell>
          <cell r="E1776">
            <v>7</v>
          </cell>
          <cell r="F1776">
            <v>10</v>
          </cell>
          <cell r="G1776">
            <v>9</v>
          </cell>
          <cell r="H1776" t="str">
            <v>TRS; includes Area 8 Net</v>
          </cell>
          <cell r="I1776">
            <v>1995</v>
          </cell>
          <cell r="J1776" t="str">
            <v>UM</v>
          </cell>
          <cell r="K1776" t="str">
            <v>N</v>
          </cell>
          <cell r="L1776">
            <v>3</v>
          </cell>
          <cell r="M1776">
            <v>2740.9264285714289</v>
          </cell>
        </row>
        <row r="1777">
          <cell r="A1777" t="str">
            <v>1995-7-4-SkagitSF_F_h_um</v>
          </cell>
          <cell r="B1777" t="str">
            <v>Skagit</v>
          </cell>
          <cell r="C1777" t="str">
            <v>UnMarked Skagit Summer/Fall Fing</v>
          </cell>
          <cell r="D1777" t="str">
            <v>U-Skag FF</v>
          </cell>
          <cell r="E1777">
            <v>7</v>
          </cell>
          <cell r="F1777">
            <v>10</v>
          </cell>
          <cell r="G1777">
            <v>9</v>
          </cell>
          <cell r="H1777" t="str">
            <v>TRS; includes Area 8 Net</v>
          </cell>
          <cell r="I1777">
            <v>1995</v>
          </cell>
          <cell r="J1777" t="str">
            <v>UM</v>
          </cell>
          <cell r="K1777" t="str">
            <v>H</v>
          </cell>
          <cell r="L1777">
            <v>4</v>
          </cell>
          <cell r="M1777">
            <v>0</v>
          </cell>
        </row>
        <row r="1778">
          <cell r="A1778" t="str">
            <v>1995-7-4-SkagitSF_F_n_um</v>
          </cell>
          <cell r="B1778" t="str">
            <v>Skagit</v>
          </cell>
          <cell r="C1778" t="str">
            <v>UnMarked Skagit Summer/Fall Fing</v>
          </cell>
          <cell r="D1778" t="str">
            <v>U-Skag FF</v>
          </cell>
          <cell r="E1778">
            <v>7</v>
          </cell>
          <cell r="F1778">
            <v>10</v>
          </cell>
          <cell r="G1778">
            <v>9</v>
          </cell>
          <cell r="H1778" t="str">
            <v>TRS; includes Area 8 Net</v>
          </cell>
          <cell r="I1778">
            <v>1995</v>
          </cell>
          <cell r="J1778" t="str">
            <v>UM</v>
          </cell>
          <cell r="K1778" t="str">
            <v>N</v>
          </cell>
          <cell r="L1778">
            <v>4</v>
          </cell>
          <cell r="M1778">
            <v>5601.0235714285718</v>
          </cell>
        </row>
        <row r="1779">
          <cell r="A1779" t="str">
            <v>1995-7-5-SkagitSF_F_h_um</v>
          </cell>
          <cell r="B1779" t="str">
            <v>Skagit</v>
          </cell>
          <cell r="C1779" t="str">
            <v>UnMarked Skagit Summer/Fall Fing</v>
          </cell>
          <cell r="D1779" t="str">
            <v>U-Skag FF</v>
          </cell>
          <cell r="E1779">
            <v>7</v>
          </cell>
          <cell r="F1779">
            <v>10</v>
          </cell>
          <cell r="G1779">
            <v>9</v>
          </cell>
          <cell r="H1779" t="str">
            <v>TRS; includes Area 8 Net</v>
          </cell>
          <cell r="I1779">
            <v>1995</v>
          </cell>
          <cell r="J1779" t="str">
            <v>UM</v>
          </cell>
          <cell r="K1779" t="str">
            <v>H</v>
          </cell>
          <cell r="L1779">
            <v>5</v>
          </cell>
          <cell r="M1779">
            <v>0</v>
          </cell>
        </row>
        <row r="1780">
          <cell r="A1780" t="str">
            <v>1995-7-5-SkagitSF_F_n_um</v>
          </cell>
          <cell r="B1780" t="str">
            <v>Skagit</v>
          </cell>
          <cell r="C1780" t="str">
            <v>UnMarked Skagit Summer/Fall Fing</v>
          </cell>
          <cell r="D1780" t="str">
            <v>U-Skag FF</v>
          </cell>
          <cell r="E1780">
            <v>7</v>
          </cell>
          <cell r="F1780">
            <v>10</v>
          </cell>
          <cell r="G1780">
            <v>9</v>
          </cell>
          <cell r="H1780" t="str">
            <v>TRS; includes Area 8 Net</v>
          </cell>
          <cell r="I1780">
            <v>1995</v>
          </cell>
          <cell r="J1780" t="str">
            <v>UM</v>
          </cell>
          <cell r="K1780" t="str">
            <v>N</v>
          </cell>
          <cell r="L1780">
            <v>5</v>
          </cell>
          <cell r="M1780">
            <v>1310.877857142857</v>
          </cell>
        </row>
        <row r="1781">
          <cell r="A1781" t="str">
            <v>1995-8-3-SkagitSF_F_h_m</v>
          </cell>
          <cell r="B1781" t="str">
            <v>Skagit</v>
          </cell>
          <cell r="C1781" t="str">
            <v>Marked Skagit Summer/Fall Fing</v>
          </cell>
          <cell r="D1781" t="str">
            <v>M-Skag FF</v>
          </cell>
          <cell r="E1781">
            <v>8</v>
          </cell>
          <cell r="F1781">
            <v>11</v>
          </cell>
          <cell r="G1781">
            <v>9</v>
          </cell>
          <cell r="H1781" t="str">
            <v>TRS; includes Area 8 Net</v>
          </cell>
          <cell r="I1781">
            <v>1995</v>
          </cell>
          <cell r="J1781" t="str">
            <v>M</v>
          </cell>
          <cell r="K1781" t="str">
            <v>H</v>
          </cell>
          <cell r="L1781">
            <v>3</v>
          </cell>
          <cell r="M1781">
            <v>0</v>
          </cell>
        </row>
        <row r="1782">
          <cell r="A1782" t="str">
            <v>1995-8-3-SkagitSF_F_n_m</v>
          </cell>
          <cell r="B1782" t="str">
            <v>Skagit</v>
          </cell>
          <cell r="C1782" t="str">
            <v>Marked Skagit Summer/Fall Fing</v>
          </cell>
          <cell r="D1782" t="str">
            <v>M-Skag FF</v>
          </cell>
          <cell r="E1782">
            <v>8</v>
          </cell>
          <cell r="F1782">
            <v>11</v>
          </cell>
          <cell r="G1782">
            <v>9</v>
          </cell>
          <cell r="H1782" t="str">
            <v>TRS; includes Area 8 Net</v>
          </cell>
          <cell r="I1782">
            <v>1995</v>
          </cell>
          <cell r="J1782" t="str">
            <v>M</v>
          </cell>
          <cell r="K1782" t="str">
            <v>N</v>
          </cell>
          <cell r="L1782">
            <v>3</v>
          </cell>
        </row>
        <row r="1783">
          <cell r="A1783" t="str">
            <v>1995-8-4-SkagitSF_F_h_m</v>
          </cell>
          <cell r="B1783" t="str">
            <v>Skagit</v>
          </cell>
          <cell r="C1783" t="str">
            <v>Marked Skagit Summer/Fall Fing</v>
          </cell>
          <cell r="D1783" t="str">
            <v>M-Skag FF</v>
          </cell>
          <cell r="E1783">
            <v>8</v>
          </cell>
          <cell r="F1783">
            <v>11</v>
          </cell>
          <cell r="G1783">
            <v>9</v>
          </cell>
          <cell r="H1783" t="str">
            <v>TRS; includes Area 8 Net</v>
          </cell>
          <cell r="I1783">
            <v>1995</v>
          </cell>
          <cell r="J1783" t="str">
            <v>M</v>
          </cell>
          <cell r="K1783" t="str">
            <v>H</v>
          </cell>
          <cell r="L1783">
            <v>4</v>
          </cell>
          <cell r="M1783">
            <v>0</v>
          </cell>
        </row>
        <row r="1784">
          <cell r="A1784" t="str">
            <v>1995-8-4-SkagitSF_F_n_m</v>
          </cell>
          <cell r="B1784" t="str">
            <v>Skagit</v>
          </cell>
          <cell r="C1784" t="str">
            <v>Marked Skagit Summer/Fall Fing</v>
          </cell>
          <cell r="D1784" t="str">
            <v>M-Skag FF</v>
          </cell>
          <cell r="E1784">
            <v>8</v>
          </cell>
          <cell r="F1784">
            <v>11</v>
          </cell>
          <cell r="G1784">
            <v>9</v>
          </cell>
          <cell r="H1784" t="str">
            <v>TRS; includes Area 8 Net</v>
          </cell>
          <cell r="I1784">
            <v>1995</v>
          </cell>
          <cell r="J1784" t="str">
            <v>M</v>
          </cell>
          <cell r="K1784" t="str">
            <v>N</v>
          </cell>
          <cell r="L1784">
            <v>4</v>
          </cell>
        </row>
        <row r="1785">
          <cell r="A1785" t="str">
            <v>1995-8-5-SkagitSF_F_h_m</v>
          </cell>
          <cell r="B1785" t="str">
            <v>Skagit</v>
          </cell>
          <cell r="C1785" t="str">
            <v>Marked Skagit Summer/Fall Fing</v>
          </cell>
          <cell r="D1785" t="str">
            <v>M-Skag FF</v>
          </cell>
          <cell r="E1785">
            <v>8</v>
          </cell>
          <cell r="F1785">
            <v>11</v>
          </cell>
          <cell r="G1785">
            <v>9</v>
          </cell>
          <cell r="H1785" t="str">
            <v>TRS; includes Area 8 Net</v>
          </cell>
          <cell r="I1785">
            <v>1995</v>
          </cell>
          <cell r="J1785" t="str">
            <v>M</v>
          </cell>
          <cell r="K1785" t="str">
            <v>H</v>
          </cell>
          <cell r="L1785">
            <v>5</v>
          </cell>
          <cell r="M1785">
            <v>0</v>
          </cell>
        </row>
        <row r="1786">
          <cell r="A1786" t="str">
            <v>1995-8-5-SkagitSF_F_n_m</v>
          </cell>
          <cell r="B1786" t="str">
            <v>Skagit</v>
          </cell>
          <cell r="C1786" t="str">
            <v>Marked Skagit Summer/Fall Fing</v>
          </cell>
          <cell r="D1786" t="str">
            <v>M-Skag FF</v>
          </cell>
          <cell r="E1786">
            <v>8</v>
          </cell>
          <cell r="F1786">
            <v>11</v>
          </cell>
          <cell r="G1786">
            <v>9</v>
          </cell>
          <cell r="H1786" t="str">
            <v>TRS; includes Area 8 Net</v>
          </cell>
          <cell r="I1786">
            <v>1995</v>
          </cell>
          <cell r="J1786" t="str">
            <v>M</v>
          </cell>
          <cell r="K1786" t="str">
            <v>N</v>
          </cell>
          <cell r="L1786">
            <v>5</v>
          </cell>
        </row>
        <row r="1787">
          <cell r="A1787" t="str">
            <v>1995-9-3-SkagitSF_Y_h_um</v>
          </cell>
          <cell r="B1787" t="str">
            <v>Skagit</v>
          </cell>
          <cell r="C1787" t="str">
            <v>UnMarked Skagit Summer/Fall Year</v>
          </cell>
          <cell r="D1787" t="str">
            <v>U-SkagFYr</v>
          </cell>
          <cell r="E1787">
            <v>9</v>
          </cell>
          <cell r="F1787">
            <v>13</v>
          </cell>
          <cell r="G1787">
            <v>12</v>
          </cell>
          <cell r="H1787" t="str">
            <v>TRS; includes Area 8 Net</v>
          </cell>
          <cell r="I1787">
            <v>1995</v>
          </cell>
          <cell r="J1787" t="str">
            <v>UM</v>
          </cell>
          <cell r="K1787" t="str">
            <v>H</v>
          </cell>
          <cell r="L1787">
            <v>3</v>
          </cell>
        </row>
        <row r="1788">
          <cell r="A1788" t="str">
            <v>1995-9-3-SkagitSF_Y_n_um</v>
          </cell>
          <cell r="B1788" t="str">
            <v>Skagit</v>
          </cell>
          <cell r="C1788" t="str">
            <v>UnMarked Skagit Summer/Fall Year</v>
          </cell>
          <cell r="D1788" t="str">
            <v>U-SkagFYr</v>
          </cell>
          <cell r="E1788">
            <v>9</v>
          </cell>
          <cell r="F1788">
            <v>13</v>
          </cell>
          <cell r="G1788">
            <v>12</v>
          </cell>
          <cell r="H1788" t="str">
            <v>TRS; includes Area 8 Net</v>
          </cell>
          <cell r="I1788">
            <v>1995</v>
          </cell>
          <cell r="J1788" t="str">
            <v>UM</v>
          </cell>
          <cell r="K1788" t="str">
            <v>N</v>
          </cell>
          <cell r="L1788">
            <v>3</v>
          </cell>
          <cell r="M1788">
            <v>0</v>
          </cell>
        </row>
        <row r="1789">
          <cell r="A1789" t="str">
            <v>1995-9-4-SkagitSF_Y_h_um</v>
          </cell>
          <cell r="B1789" t="str">
            <v>Skagit</v>
          </cell>
          <cell r="C1789" t="str">
            <v>UnMarked Skagit Summer/Fall Year</v>
          </cell>
          <cell r="D1789" t="str">
            <v>U-SkagFYr</v>
          </cell>
          <cell r="E1789">
            <v>9</v>
          </cell>
          <cell r="F1789">
            <v>13</v>
          </cell>
          <cell r="G1789">
            <v>12</v>
          </cell>
          <cell r="H1789" t="str">
            <v>TRS; includes Area 8 Net</v>
          </cell>
          <cell r="I1789">
            <v>1995</v>
          </cell>
          <cell r="J1789" t="str">
            <v>UM</v>
          </cell>
          <cell r="K1789" t="str">
            <v>H</v>
          </cell>
          <cell r="L1789">
            <v>4</v>
          </cell>
        </row>
        <row r="1790">
          <cell r="A1790" t="str">
            <v>1995-9-4-SkagitSF_Y_n_um</v>
          </cell>
          <cell r="B1790" t="str">
            <v>Skagit</v>
          </cell>
          <cell r="C1790" t="str">
            <v>UnMarked Skagit Summer/Fall Year</v>
          </cell>
          <cell r="D1790" t="str">
            <v>U-SkagFYr</v>
          </cell>
          <cell r="E1790">
            <v>9</v>
          </cell>
          <cell r="F1790">
            <v>13</v>
          </cell>
          <cell r="G1790">
            <v>12</v>
          </cell>
          <cell r="H1790" t="str">
            <v>TRS; includes Area 8 Net</v>
          </cell>
          <cell r="I1790">
            <v>1995</v>
          </cell>
          <cell r="J1790" t="str">
            <v>UM</v>
          </cell>
          <cell r="K1790" t="str">
            <v>N</v>
          </cell>
          <cell r="L1790">
            <v>4</v>
          </cell>
          <cell r="M1790">
            <v>0</v>
          </cell>
        </row>
        <row r="1791">
          <cell r="A1791" t="str">
            <v>1995-9-5-SkagitSF_Y_h_um</v>
          </cell>
          <cell r="B1791" t="str">
            <v>Skagit</v>
          </cell>
          <cell r="C1791" t="str">
            <v>UnMarked Skagit Summer/Fall Year</v>
          </cell>
          <cell r="D1791" t="str">
            <v>U-SkagFYr</v>
          </cell>
          <cell r="E1791">
            <v>9</v>
          </cell>
          <cell r="F1791">
            <v>13</v>
          </cell>
          <cell r="G1791">
            <v>12</v>
          </cell>
          <cell r="H1791" t="str">
            <v>TRS; includes Area 8 Net</v>
          </cell>
          <cell r="I1791">
            <v>1995</v>
          </cell>
          <cell r="J1791" t="str">
            <v>UM</v>
          </cell>
          <cell r="K1791" t="str">
            <v>H</v>
          </cell>
          <cell r="L1791">
            <v>5</v>
          </cell>
        </row>
        <row r="1792">
          <cell r="A1792" t="str">
            <v>1995-9-5-SkagitSF_Y_n_um</v>
          </cell>
          <cell r="B1792" t="str">
            <v>Skagit</v>
          </cell>
          <cell r="C1792" t="str">
            <v>UnMarked Skagit Summer/Fall Year</v>
          </cell>
          <cell r="D1792" t="str">
            <v>U-SkagFYr</v>
          </cell>
          <cell r="E1792">
            <v>9</v>
          </cell>
          <cell r="F1792">
            <v>13</v>
          </cell>
          <cell r="G1792">
            <v>12</v>
          </cell>
          <cell r="H1792" t="str">
            <v>TRS; includes Area 8 Net</v>
          </cell>
          <cell r="I1792">
            <v>1995</v>
          </cell>
          <cell r="J1792" t="str">
            <v>UM</v>
          </cell>
          <cell r="K1792" t="str">
            <v>N</v>
          </cell>
          <cell r="L1792">
            <v>5</v>
          </cell>
          <cell r="M1792">
            <v>357.51214285714292</v>
          </cell>
        </row>
        <row r="1793">
          <cell r="A1793" t="str">
            <v>1995-10-3-SkagitSF_Y_h_m</v>
          </cell>
          <cell r="B1793" t="str">
            <v>Skagit</v>
          </cell>
          <cell r="C1793" t="str">
            <v>Marked Skagit Summer/Fall Year</v>
          </cell>
          <cell r="D1793" t="str">
            <v>M-SkagFYr</v>
          </cell>
          <cell r="E1793">
            <v>10</v>
          </cell>
          <cell r="F1793">
            <v>14</v>
          </cell>
          <cell r="G1793">
            <v>12</v>
          </cell>
          <cell r="H1793" t="str">
            <v>TRS; includes Area 8 Net</v>
          </cell>
          <cell r="I1793">
            <v>1995</v>
          </cell>
          <cell r="J1793" t="str">
            <v>M</v>
          </cell>
          <cell r="K1793" t="str">
            <v>H</v>
          </cell>
          <cell r="L1793">
            <v>3</v>
          </cell>
        </row>
        <row r="1794">
          <cell r="A1794" t="str">
            <v>1995-10-3-SkagitSF_Y_n_m</v>
          </cell>
          <cell r="B1794" t="str">
            <v>Skagit</v>
          </cell>
          <cell r="C1794" t="str">
            <v>Marked Skagit Summer/Fall Year</v>
          </cell>
          <cell r="D1794" t="str">
            <v>M-SkagFYr</v>
          </cell>
          <cell r="E1794">
            <v>10</v>
          </cell>
          <cell r="F1794">
            <v>14</v>
          </cell>
          <cell r="G1794">
            <v>12</v>
          </cell>
          <cell r="H1794" t="str">
            <v>TRS; includes Area 8 Net</v>
          </cell>
          <cell r="I1794">
            <v>1995</v>
          </cell>
          <cell r="J1794" t="str">
            <v>M</v>
          </cell>
          <cell r="K1794" t="str">
            <v>N</v>
          </cell>
          <cell r="L1794">
            <v>3</v>
          </cell>
        </row>
        <row r="1795">
          <cell r="A1795" t="str">
            <v>1995-10-4-SkagitSF_Y_h_m</v>
          </cell>
          <cell r="B1795" t="str">
            <v>Skagit</v>
          </cell>
          <cell r="C1795" t="str">
            <v>Marked Skagit Summer/Fall Year</v>
          </cell>
          <cell r="D1795" t="str">
            <v>M-SkagFYr</v>
          </cell>
          <cell r="E1795">
            <v>10</v>
          </cell>
          <cell r="F1795">
            <v>14</v>
          </cell>
          <cell r="G1795">
            <v>12</v>
          </cell>
          <cell r="H1795" t="str">
            <v>TRS; includes Area 8 Net</v>
          </cell>
          <cell r="I1795">
            <v>1995</v>
          </cell>
          <cell r="J1795" t="str">
            <v>M</v>
          </cell>
          <cell r="K1795" t="str">
            <v>H</v>
          </cell>
          <cell r="L1795">
            <v>4</v>
          </cell>
        </row>
        <row r="1796">
          <cell r="A1796" t="str">
            <v>1995-10-4-SkagitSF_Y_n_m</v>
          </cell>
          <cell r="B1796" t="str">
            <v>Skagit</v>
          </cell>
          <cell r="C1796" t="str">
            <v>Marked Skagit Summer/Fall Year</v>
          </cell>
          <cell r="D1796" t="str">
            <v>M-SkagFYr</v>
          </cell>
          <cell r="E1796">
            <v>10</v>
          </cell>
          <cell r="F1796">
            <v>14</v>
          </cell>
          <cell r="G1796">
            <v>12</v>
          </cell>
          <cell r="H1796" t="str">
            <v>TRS; includes Area 8 Net</v>
          </cell>
          <cell r="I1796">
            <v>1995</v>
          </cell>
          <cell r="J1796" t="str">
            <v>M</v>
          </cell>
          <cell r="K1796" t="str">
            <v>N</v>
          </cell>
          <cell r="L1796">
            <v>4</v>
          </cell>
        </row>
        <row r="1797">
          <cell r="A1797" t="str">
            <v>1995-10-5-SkagitSF_Y_h_m</v>
          </cell>
          <cell r="B1797" t="str">
            <v>Skagit</v>
          </cell>
          <cell r="C1797" t="str">
            <v>Marked Skagit Summer/Fall Year</v>
          </cell>
          <cell r="D1797" t="str">
            <v>M-SkagFYr</v>
          </cell>
          <cell r="E1797">
            <v>10</v>
          </cell>
          <cell r="F1797">
            <v>14</v>
          </cell>
          <cell r="G1797">
            <v>12</v>
          </cell>
          <cell r="H1797" t="str">
            <v>TRS; includes Area 8 Net</v>
          </cell>
          <cell r="I1797">
            <v>1995</v>
          </cell>
          <cell r="J1797" t="str">
            <v>M</v>
          </cell>
          <cell r="K1797" t="str">
            <v>H</v>
          </cell>
          <cell r="L1797">
            <v>5</v>
          </cell>
        </row>
        <row r="1798">
          <cell r="A1798" t="str">
            <v>1995-10-5-SkagitSF_Y_n_m</v>
          </cell>
          <cell r="B1798" t="str">
            <v>Skagit</v>
          </cell>
          <cell r="C1798" t="str">
            <v>Marked Skagit Summer/Fall Year</v>
          </cell>
          <cell r="D1798" t="str">
            <v>M-SkagFYr</v>
          </cell>
          <cell r="E1798">
            <v>10</v>
          </cell>
          <cell r="F1798">
            <v>14</v>
          </cell>
          <cell r="G1798">
            <v>12</v>
          </cell>
          <cell r="H1798" t="str">
            <v>TRS; includes Area 8 Net</v>
          </cell>
          <cell r="I1798">
            <v>1995</v>
          </cell>
          <cell r="J1798" t="str">
            <v>M</v>
          </cell>
          <cell r="K1798" t="str">
            <v>N</v>
          </cell>
          <cell r="L1798">
            <v>5</v>
          </cell>
        </row>
        <row r="1799">
          <cell r="A1799" t="str">
            <v>1995-11-3-SkagitSpring_h_um</v>
          </cell>
          <cell r="B1799" t="str">
            <v>Skagit</v>
          </cell>
          <cell r="C1799" t="str">
            <v>UnMarked Skagit Spring Year</v>
          </cell>
          <cell r="D1799" t="str">
            <v>U-SkagSpY</v>
          </cell>
          <cell r="E1799">
            <v>11</v>
          </cell>
          <cell r="F1799">
            <v>16</v>
          </cell>
          <cell r="G1799">
            <v>15</v>
          </cell>
          <cell r="H1799" t="str">
            <v>TRS; includes Area 8 Net</v>
          </cell>
          <cell r="I1799">
            <v>1995</v>
          </cell>
          <cell r="J1799" t="str">
            <v>UM</v>
          </cell>
          <cell r="K1799" t="str">
            <v>H</v>
          </cell>
          <cell r="L1799">
            <v>3</v>
          </cell>
          <cell r="M1799">
            <v>0</v>
          </cell>
        </row>
        <row r="1800">
          <cell r="A1800" t="str">
            <v>1995-11-3-SkagitSpring_n_um</v>
          </cell>
          <cell r="B1800" t="str">
            <v>Skagit</v>
          </cell>
          <cell r="C1800" t="str">
            <v>UnMarked Skagit Spring Year</v>
          </cell>
          <cell r="D1800" t="str">
            <v>U-SkagSpY</v>
          </cell>
          <cell r="E1800">
            <v>11</v>
          </cell>
          <cell r="F1800">
            <v>16</v>
          </cell>
          <cell r="G1800">
            <v>15</v>
          </cell>
          <cell r="H1800" t="str">
            <v>TRS; includes Area 8 Net</v>
          </cell>
          <cell r="I1800">
            <v>1995</v>
          </cell>
          <cell r="J1800" t="str">
            <v>UM</v>
          </cell>
          <cell r="K1800" t="str">
            <v>N</v>
          </cell>
          <cell r="L1800">
            <v>3</v>
          </cell>
          <cell r="M1800">
            <v>87.252631578947373</v>
          </cell>
        </row>
        <row r="1801">
          <cell r="A1801" t="str">
            <v>1995-11-4-SkagitSpring_h_um</v>
          </cell>
          <cell r="B1801" t="str">
            <v>Skagit</v>
          </cell>
          <cell r="C1801" t="str">
            <v>UnMarked Skagit Spring Year</v>
          </cell>
          <cell r="D1801" t="str">
            <v>U-SkagSpY</v>
          </cell>
          <cell r="E1801">
            <v>11</v>
          </cell>
          <cell r="F1801">
            <v>16</v>
          </cell>
          <cell r="G1801">
            <v>15</v>
          </cell>
          <cell r="H1801" t="str">
            <v>TRS; includes Area 8 Net</v>
          </cell>
          <cell r="I1801">
            <v>1995</v>
          </cell>
          <cell r="J1801" t="str">
            <v>UM</v>
          </cell>
          <cell r="K1801" t="str">
            <v>H</v>
          </cell>
          <cell r="L1801">
            <v>4</v>
          </cell>
          <cell r="M1801">
            <v>0</v>
          </cell>
        </row>
        <row r="1802">
          <cell r="A1802" t="str">
            <v>1995-11-4-SkagitSpring_n_um</v>
          </cell>
          <cell r="B1802" t="str">
            <v>Skagit</v>
          </cell>
          <cell r="C1802" t="str">
            <v>UnMarked Skagit Spring Year</v>
          </cell>
          <cell r="D1802" t="str">
            <v>U-SkagSpY</v>
          </cell>
          <cell r="E1802">
            <v>11</v>
          </cell>
          <cell r="F1802">
            <v>16</v>
          </cell>
          <cell r="G1802">
            <v>15</v>
          </cell>
          <cell r="H1802" t="str">
            <v>TRS; includes Area 8 Net</v>
          </cell>
          <cell r="I1802">
            <v>1995</v>
          </cell>
          <cell r="J1802" t="str">
            <v>UM</v>
          </cell>
          <cell r="K1802" t="str">
            <v>N</v>
          </cell>
          <cell r="L1802">
            <v>4</v>
          </cell>
          <cell r="M1802">
            <v>765.88421052631588</v>
          </cell>
        </row>
        <row r="1803">
          <cell r="A1803" t="str">
            <v>1995-11-5-SkagitSpring_h_um</v>
          </cell>
          <cell r="B1803" t="str">
            <v>Skagit</v>
          </cell>
          <cell r="C1803" t="str">
            <v>UnMarked Skagit Spring Year</v>
          </cell>
          <cell r="D1803" t="str">
            <v>U-SkagSpY</v>
          </cell>
          <cell r="E1803">
            <v>11</v>
          </cell>
          <cell r="F1803">
            <v>16</v>
          </cell>
          <cell r="G1803">
            <v>15</v>
          </cell>
          <cell r="H1803" t="str">
            <v>TRS; includes Area 8 Net</v>
          </cell>
          <cell r="I1803">
            <v>1995</v>
          </cell>
          <cell r="J1803" t="str">
            <v>UM</v>
          </cell>
          <cell r="K1803" t="str">
            <v>H</v>
          </cell>
          <cell r="L1803">
            <v>5</v>
          </cell>
          <cell r="M1803">
            <v>0</v>
          </cell>
        </row>
        <row r="1804">
          <cell r="A1804" t="str">
            <v>1995-11-5-SkagitSpring_n_um</v>
          </cell>
          <cell r="B1804" t="str">
            <v>Skagit</v>
          </cell>
          <cell r="C1804" t="str">
            <v>UnMarked Skagit Spring Year</v>
          </cell>
          <cell r="D1804" t="str">
            <v>U-SkagSpY</v>
          </cell>
          <cell r="E1804">
            <v>11</v>
          </cell>
          <cell r="F1804">
            <v>16</v>
          </cell>
          <cell r="G1804">
            <v>15</v>
          </cell>
          <cell r="H1804" t="str">
            <v>TRS; includes Area 8 Net</v>
          </cell>
          <cell r="I1804">
            <v>1995</v>
          </cell>
          <cell r="J1804" t="str">
            <v>UM</v>
          </cell>
          <cell r="K1804" t="str">
            <v>N</v>
          </cell>
          <cell r="L1804">
            <v>5</v>
          </cell>
          <cell r="M1804">
            <v>67.863157894736844</v>
          </cell>
        </row>
        <row r="1805">
          <cell r="A1805" t="str">
            <v>1995-12-3-SkagitSpring_h_m</v>
          </cell>
          <cell r="B1805" t="str">
            <v>Skagit</v>
          </cell>
          <cell r="C1805" t="str">
            <v>Marked Skagit Spring Year</v>
          </cell>
          <cell r="D1805" t="str">
            <v>M-SkagSpY</v>
          </cell>
          <cell r="E1805">
            <v>12</v>
          </cell>
          <cell r="F1805">
            <v>17</v>
          </cell>
          <cell r="G1805">
            <v>15</v>
          </cell>
          <cell r="H1805" t="str">
            <v>TRS; includes Area 8 Net</v>
          </cell>
          <cell r="I1805">
            <v>1995</v>
          </cell>
          <cell r="J1805" t="str">
            <v>M</v>
          </cell>
          <cell r="K1805" t="str">
            <v>H</v>
          </cell>
          <cell r="L1805">
            <v>3</v>
          </cell>
          <cell r="M1805">
            <v>0</v>
          </cell>
        </row>
        <row r="1806">
          <cell r="A1806" t="str">
            <v>1995-12-3-SkagitSpring_n_m</v>
          </cell>
          <cell r="B1806" t="str">
            <v>Skagit</v>
          </cell>
          <cell r="C1806" t="str">
            <v>Marked Skagit Spring Year</v>
          </cell>
          <cell r="D1806" t="str">
            <v>M-SkagSpY</v>
          </cell>
          <cell r="E1806">
            <v>12</v>
          </cell>
          <cell r="F1806">
            <v>17</v>
          </cell>
          <cell r="G1806">
            <v>15</v>
          </cell>
          <cell r="H1806" t="str">
            <v>TRS; includes Area 8 Net</v>
          </cell>
          <cell r="I1806">
            <v>1995</v>
          </cell>
          <cell r="J1806" t="str">
            <v>M</v>
          </cell>
          <cell r="K1806" t="str">
            <v>N</v>
          </cell>
          <cell r="L1806">
            <v>3</v>
          </cell>
        </row>
        <row r="1807">
          <cell r="A1807" t="str">
            <v>1995-12-4-SkagitSpring_h_m</v>
          </cell>
          <cell r="B1807" t="str">
            <v>Skagit</v>
          </cell>
          <cell r="C1807" t="str">
            <v>Marked Skagit Spring Year</v>
          </cell>
          <cell r="D1807" t="str">
            <v>M-SkagSpY</v>
          </cell>
          <cell r="E1807">
            <v>12</v>
          </cell>
          <cell r="F1807">
            <v>17</v>
          </cell>
          <cell r="G1807">
            <v>15</v>
          </cell>
          <cell r="H1807" t="str">
            <v>TRS; includes Area 8 Net</v>
          </cell>
          <cell r="I1807">
            <v>1995</v>
          </cell>
          <cell r="J1807" t="str">
            <v>M</v>
          </cell>
          <cell r="K1807" t="str">
            <v>H</v>
          </cell>
          <cell r="L1807">
            <v>4</v>
          </cell>
          <cell r="M1807">
            <v>0</v>
          </cell>
        </row>
        <row r="1808">
          <cell r="A1808" t="str">
            <v>1995-12-4-SkagitSpring_n_m</v>
          </cell>
          <cell r="B1808" t="str">
            <v>Skagit</v>
          </cell>
          <cell r="C1808" t="str">
            <v>Marked Skagit Spring Year</v>
          </cell>
          <cell r="D1808" t="str">
            <v>M-SkagSpY</v>
          </cell>
          <cell r="E1808">
            <v>12</v>
          </cell>
          <cell r="F1808">
            <v>17</v>
          </cell>
          <cell r="G1808">
            <v>15</v>
          </cell>
          <cell r="H1808" t="str">
            <v>TRS; includes Area 8 Net</v>
          </cell>
          <cell r="I1808">
            <v>1995</v>
          </cell>
          <cell r="J1808" t="str">
            <v>M</v>
          </cell>
          <cell r="K1808" t="str">
            <v>N</v>
          </cell>
          <cell r="L1808">
            <v>4</v>
          </cell>
        </row>
        <row r="1809">
          <cell r="A1809" t="str">
            <v>1995-12-5-SkagitSpring_h_m</v>
          </cell>
          <cell r="B1809" t="str">
            <v>Skagit</v>
          </cell>
          <cell r="C1809" t="str">
            <v>Marked Skagit Spring Year</v>
          </cell>
          <cell r="D1809" t="str">
            <v>M-SkagSpY</v>
          </cell>
          <cell r="E1809">
            <v>12</v>
          </cell>
          <cell r="F1809">
            <v>17</v>
          </cell>
          <cell r="G1809">
            <v>15</v>
          </cell>
          <cell r="H1809" t="str">
            <v>TRS; includes Area 8 Net</v>
          </cell>
          <cell r="I1809">
            <v>1995</v>
          </cell>
          <cell r="J1809" t="str">
            <v>M</v>
          </cell>
          <cell r="K1809" t="str">
            <v>H</v>
          </cell>
          <cell r="L1809">
            <v>5</v>
          </cell>
          <cell r="M1809">
            <v>1182.682861723408</v>
          </cell>
        </row>
        <row r="1810">
          <cell r="A1810" t="str">
            <v>1995-12-5-SkagitSpring_n_m</v>
          </cell>
          <cell r="B1810" t="str">
            <v>Skagit</v>
          </cell>
          <cell r="C1810" t="str">
            <v>Marked Skagit Spring Year</v>
          </cell>
          <cell r="D1810" t="str">
            <v>M-SkagSpY</v>
          </cell>
          <cell r="E1810">
            <v>12</v>
          </cell>
          <cell r="F1810">
            <v>17</v>
          </cell>
          <cell r="G1810">
            <v>15</v>
          </cell>
          <cell r="H1810" t="str">
            <v>TRS; includes Area 8 Net</v>
          </cell>
          <cell r="I1810">
            <v>1995</v>
          </cell>
          <cell r="J1810" t="str">
            <v>M</v>
          </cell>
          <cell r="K1810" t="str">
            <v>N</v>
          </cell>
          <cell r="L1810">
            <v>5</v>
          </cell>
        </row>
        <row r="1811">
          <cell r="A1811" t="str">
            <v>1995-13-3-</v>
          </cell>
          <cell r="B1811" t="str">
            <v>StSno</v>
          </cell>
          <cell r="C1811" t="str">
            <v>UnMarked Snohomish Fall Fing</v>
          </cell>
          <cell r="D1811" t="str">
            <v>U-Snoh FF</v>
          </cell>
          <cell r="E1811">
            <v>13</v>
          </cell>
          <cell r="F1811">
            <v>19</v>
          </cell>
          <cell r="G1811">
            <v>18</v>
          </cell>
          <cell r="H1811" t="str">
            <v>ETRS; includes FW sport, no FW net</v>
          </cell>
          <cell r="I1811">
            <v>1995</v>
          </cell>
          <cell r="J1811" t="str">
            <v>UM</v>
          </cell>
          <cell r="L1811">
            <v>3</v>
          </cell>
          <cell r="M1811">
            <v>796.39315510408551</v>
          </cell>
        </row>
        <row r="1812">
          <cell r="A1812" t="str">
            <v>1995-13-4-</v>
          </cell>
          <cell r="B1812" t="str">
            <v>StSno</v>
          </cell>
          <cell r="C1812" t="str">
            <v>UnMarked Snohomish Fall Fing</v>
          </cell>
          <cell r="D1812" t="str">
            <v>U-Snoh FF</v>
          </cell>
          <cell r="E1812">
            <v>13</v>
          </cell>
          <cell r="F1812">
            <v>19</v>
          </cell>
          <cell r="G1812">
            <v>18</v>
          </cell>
          <cell r="H1812" t="str">
            <v>ETRS; includes FW sport, no FW net</v>
          </cell>
          <cell r="I1812">
            <v>1995</v>
          </cell>
          <cell r="J1812" t="str">
            <v>UM</v>
          </cell>
          <cell r="L1812">
            <v>4</v>
          </cell>
          <cell r="M1812">
            <v>1265.10470940759</v>
          </cell>
        </row>
        <row r="1813">
          <cell r="A1813" t="str">
            <v>1995-13-5-</v>
          </cell>
          <cell r="B1813" t="str">
            <v>StSno</v>
          </cell>
          <cell r="C1813" t="str">
            <v>UnMarked Snohomish Fall Fing</v>
          </cell>
          <cell r="D1813" t="str">
            <v>U-Snoh FF</v>
          </cell>
          <cell r="E1813">
            <v>13</v>
          </cell>
          <cell r="F1813">
            <v>19</v>
          </cell>
          <cell r="G1813">
            <v>18</v>
          </cell>
          <cell r="H1813" t="str">
            <v>ETRS; includes FW sport, no FW net</v>
          </cell>
          <cell r="I1813">
            <v>1995</v>
          </cell>
          <cell r="J1813" t="str">
            <v>UM</v>
          </cell>
          <cell r="L1813">
            <v>5</v>
          </cell>
          <cell r="M1813">
            <v>137.5913005363667</v>
          </cell>
        </row>
        <row r="1814">
          <cell r="A1814" t="str">
            <v>1995-14-3-</v>
          </cell>
          <cell r="B1814" t="str">
            <v>StSno</v>
          </cell>
          <cell r="C1814" t="str">
            <v>Marked Snohomish Fall Fing</v>
          </cell>
          <cell r="D1814" t="str">
            <v>M-Snoh FF</v>
          </cell>
          <cell r="E1814">
            <v>14</v>
          </cell>
          <cell r="F1814">
            <v>20</v>
          </cell>
          <cell r="G1814">
            <v>18</v>
          </cell>
          <cell r="H1814" t="str">
            <v>ETRS; includes FW sport, no FW net</v>
          </cell>
          <cell r="I1814">
            <v>1995</v>
          </cell>
          <cell r="J1814" t="str">
            <v>M</v>
          </cell>
          <cell r="L1814">
            <v>3</v>
          </cell>
          <cell r="M1814">
            <v>0</v>
          </cell>
        </row>
        <row r="1815">
          <cell r="A1815" t="str">
            <v>1995-14-4-</v>
          </cell>
          <cell r="B1815" t="str">
            <v>StSno</v>
          </cell>
          <cell r="C1815" t="str">
            <v>Marked Snohomish Fall Fing</v>
          </cell>
          <cell r="D1815" t="str">
            <v>M-Snoh FF</v>
          </cell>
          <cell r="E1815">
            <v>14</v>
          </cell>
          <cell r="F1815">
            <v>20</v>
          </cell>
          <cell r="G1815">
            <v>18</v>
          </cell>
          <cell r="H1815" t="str">
            <v>ETRS; includes FW sport, no FW net</v>
          </cell>
          <cell r="I1815">
            <v>1995</v>
          </cell>
          <cell r="J1815" t="str">
            <v>M</v>
          </cell>
          <cell r="L1815">
            <v>4</v>
          </cell>
          <cell r="M1815">
            <v>0</v>
          </cell>
        </row>
        <row r="1816">
          <cell r="A1816" t="str">
            <v>1995-14-5-</v>
          </cell>
          <cell r="B1816" t="str">
            <v>StSno</v>
          </cell>
          <cell r="C1816" t="str">
            <v>Marked Snohomish Fall Fing</v>
          </cell>
          <cell r="D1816" t="str">
            <v>M-Snoh FF</v>
          </cell>
          <cell r="E1816">
            <v>14</v>
          </cell>
          <cell r="F1816">
            <v>20</v>
          </cell>
          <cell r="G1816">
            <v>18</v>
          </cell>
          <cell r="H1816" t="str">
            <v>ETRS; includes FW sport, no FW net</v>
          </cell>
          <cell r="I1816">
            <v>1995</v>
          </cell>
          <cell r="J1816" t="str">
            <v>M</v>
          </cell>
          <cell r="L1816">
            <v>5</v>
          </cell>
          <cell r="M1816">
            <v>0</v>
          </cell>
        </row>
        <row r="1817">
          <cell r="A1817" t="str">
            <v>1995-15-3-</v>
          </cell>
          <cell r="B1817" t="str">
            <v>StSno</v>
          </cell>
          <cell r="C1817" t="str">
            <v>UnMarked Snohomish Fall Year</v>
          </cell>
          <cell r="D1817" t="str">
            <v>U-SnohFYr</v>
          </cell>
          <cell r="E1817">
            <v>15</v>
          </cell>
          <cell r="F1817">
            <v>22</v>
          </cell>
          <cell r="G1817">
            <v>21</v>
          </cell>
          <cell r="H1817" t="str">
            <v>ETRS; includes FW sport, no FW net</v>
          </cell>
          <cell r="I1817">
            <v>1995</v>
          </cell>
          <cell r="J1817" t="str">
            <v>UM</v>
          </cell>
          <cell r="L1817">
            <v>3</v>
          </cell>
          <cell r="M1817">
            <v>642.89338079186814</v>
          </cell>
        </row>
        <row r="1818">
          <cell r="A1818" t="str">
            <v>1995-15-4-</v>
          </cell>
          <cell r="B1818" t="str">
            <v>StSno</v>
          </cell>
          <cell r="C1818" t="str">
            <v>UnMarked Snohomish Fall Year</v>
          </cell>
          <cell r="D1818" t="str">
            <v>U-SnohFYr</v>
          </cell>
          <cell r="E1818">
            <v>15</v>
          </cell>
          <cell r="F1818">
            <v>22</v>
          </cell>
          <cell r="G1818">
            <v>21</v>
          </cell>
          <cell r="H1818" t="str">
            <v>ETRS; includes FW sport, no FW net</v>
          </cell>
          <cell r="I1818">
            <v>1995</v>
          </cell>
          <cell r="J1818" t="str">
            <v>UM</v>
          </cell>
          <cell r="L1818">
            <v>4</v>
          </cell>
          <cell r="M1818">
            <v>3625.3504989230069</v>
          </cell>
        </row>
        <row r="1819">
          <cell r="A1819" t="str">
            <v>1995-15-5-</v>
          </cell>
          <cell r="B1819" t="str">
            <v>StSno</v>
          </cell>
          <cell r="C1819" t="str">
            <v>UnMarked Snohomish Fall Year</v>
          </cell>
          <cell r="D1819" t="str">
            <v>U-SnohFYr</v>
          </cell>
          <cell r="E1819">
            <v>15</v>
          </cell>
          <cell r="F1819">
            <v>22</v>
          </cell>
          <cell r="G1819">
            <v>21</v>
          </cell>
          <cell r="H1819" t="str">
            <v>ETRS; includes FW sport, no FW net</v>
          </cell>
          <cell r="I1819">
            <v>1995</v>
          </cell>
          <cell r="J1819" t="str">
            <v>UM</v>
          </cell>
          <cell r="L1819">
            <v>5</v>
          </cell>
          <cell r="M1819">
            <v>1112.846577038245</v>
          </cell>
        </row>
        <row r="1820">
          <cell r="A1820" t="str">
            <v>1995-16-3-</v>
          </cell>
          <cell r="B1820" t="str">
            <v>StSno</v>
          </cell>
          <cell r="C1820" t="str">
            <v>Marked Snohomish Fall Year</v>
          </cell>
          <cell r="D1820" t="str">
            <v>M-SnohFYr</v>
          </cell>
          <cell r="E1820">
            <v>16</v>
          </cell>
          <cell r="F1820">
            <v>23</v>
          </cell>
          <cell r="G1820">
            <v>21</v>
          </cell>
          <cell r="H1820" t="str">
            <v>ETRS; includes FW sport, no FW net</v>
          </cell>
          <cell r="I1820">
            <v>1995</v>
          </cell>
          <cell r="J1820" t="str">
            <v>M</v>
          </cell>
          <cell r="L1820">
            <v>3</v>
          </cell>
          <cell r="M1820">
            <v>30.820378198837702</v>
          </cell>
        </row>
        <row r="1821">
          <cell r="A1821" t="str">
            <v>1995-16-4-</v>
          </cell>
          <cell r="B1821" t="str">
            <v>StSno</v>
          </cell>
          <cell r="C1821" t="str">
            <v>Marked Snohomish Fall Year</v>
          </cell>
          <cell r="D1821" t="str">
            <v>M-SnohFYr</v>
          </cell>
          <cell r="E1821">
            <v>16</v>
          </cell>
          <cell r="F1821">
            <v>23</v>
          </cell>
          <cell r="G1821">
            <v>21</v>
          </cell>
          <cell r="H1821" t="str">
            <v>ETRS; includes FW sport, no FW net</v>
          </cell>
          <cell r="I1821">
            <v>1995</v>
          </cell>
          <cell r="J1821" t="str">
            <v>M</v>
          </cell>
          <cell r="L1821">
            <v>4</v>
          </cell>
          <cell r="M1821">
            <v>0</v>
          </cell>
        </row>
        <row r="1822">
          <cell r="A1822" t="str">
            <v>1995-16-5-</v>
          </cell>
          <cell r="B1822" t="str">
            <v>StSno</v>
          </cell>
          <cell r="C1822" t="str">
            <v>Marked Snohomish Fall Year</v>
          </cell>
          <cell r="D1822" t="str">
            <v>M-SnohFYr</v>
          </cell>
          <cell r="E1822">
            <v>16</v>
          </cell>
          <cell r="F1822">
            <v>23</v>
          </cell>
          <cell r="G1822">
            <v>21</v>
          </cell>
          <cell r="H1822" t="str">
            <v>ETRS; includes FW sport, no FW net</v>
          </cell>
          <cell r="I1822">
            <v>1995</v>
          </cell>
          <cell r="J1822" t="str">
            <v>M</v>
          </cell>
          <cell r="L1822">
            <v>5</v>
          </cell>
          <cell r="M1822">
            <v>0</v>
          </cell>
        </row>
        <row r="1823">
          <cell r="A1823" t="str">
            <v>1995-17-3-</v>
          </cell>
          <cell r="B1823" t="str">
            <v>StSno</v>
          </cell>
          <cell r="C1823" t="str">
            <v>UnMarked Stillaguamish Fall Fing</v>
          </cell>
          <cell r="D1823" t="str">
            <v>U-Stil FF</v>
          </cell>
          <cell r="E1823">
            <v>17</v>
          </cell>
          <cell r="F1823">
            <v>25</v>
          </cell>
          <cell r="G1823">
            <v>24</v>
          </cell>
          <cell r="H1823" t="str">
            <v>ETRS</v>
          </cell>
          <cell r="I1823">
            <v>1995</v>
          </cell>
          <cell r="J1823" t="str">
            <v>UM</v>
          </cell>
          <cell r="L1823">
            <v>3</v>
          </cell>
          <cell r="M1823">
            <v>254.10537501151501</v>
          </cell>
        </row>
        <row r="1824">
          <cell r="A1824" t="str">
            <v>1995-17-4-</v>
          </cell>
          <cell r="B1824" t="str">
            <v>StSno</v>
          </cell>
          <cell r="C1824" t="str">
            <v>UnMarked Stillaguamish Fall Fing</v>
          </cell>
          <cell r="D1824" t="str">
            <v>U-Stil FF</v>
          </cell>
          <cell r="E1824">
            <v>17</v>
          </cell>
          <cell r="F1824">
            <v>25</v>
          </cell>
          <cell r="G1824">
            <v>24</v>
          </cell>
          <cell r="H1824" t="str">
            <v>ETRS</v>
          </cell>
          <cell r="I1824">
            <v>1995</v>
          </cell>
          <cell r="J1824" t="str">
            <v>UM</v>
          </cell>
          <cell r="L1824">
            <v>4</v>
          </cell>
          <cell r="M1824">
            <v>179.4970622393966</v>
          </cell>
        </row>
        <row r="1825">
          <cell r="A1825" t="str">
            <v>1995-17-5-</v>
          </cell>
          <cell r="B1825" t="str">
            <v>StSno</v>
          </cell>
          <cell r="C1825" t="str">
            <v>UnMarked Stillaguamish Fall Fing</v>
          </cell>
          <cell r="D1825" t="str">
            <v>U-Stil FF</v>
          </cell>
          <cell r="E1825">
            <v>17</v>
          </cell>
          <cell r="F1825">
            <v>25</v>
          </cell>
          <cell r="G1825">
            <v>24</v>
          </cell>
          <cell r="H1825" t="str">
            <v>ETRS</v>
          </cell>
          <cell r="I1825">
            <v>1995</v>
          </cell>
          <cell r="J1825" t="str">
            <v>UM</v>
          </cell>
          <cell r="L1825">
            <v>5</v>
          </cell>
          <cell r="M1825">
            <v>62.077074248761313</v>
          </cell>
        </row>
        <row r="1826">
          <cell r="A1826" t="str">
            <v>1995-18-3-</v>
          </cell>
          <cell r="B1826" t="str">
            <v>StSno</v>
          </cell>
          <cell r="C1826" t="str">
            <v>Marked Stillaguamish Fall Fing</v>
          </cell>
          <cell r="D1826" t="str">
            <v>M-Stil FF</v>
          </cell>
          <cell r="E1826">
            <v>18</v>
          </cell>
          <cell r="F1826">
            <v>26</v>
          </cell>
          <cell r="G1826">
            <v>24</v>
          </cell>
          <cell r="H1826" t="str">
            <v>ETRS</v>
          </cell>
          <cell r="I1826">
            <v>1995</v>
          </cell>
          <cell r="J1826" t="str">
            <v>M</v>
          </cell>
          <cell r="L1826">
            <v>3</v>
          </cell>
          <cell r="M1826">
            <v>267.40787092090369</v>
          </cell>
        </row>
        <row r="1827">
          <cell r="A1827" t="str">
            <v>1995-18-4-</v>
          </cell>
          <cell r="B1827" t="str">
            <v>StSno</v>
          </cell>
          <cell r="C1827" t="str">
            <v>Marked Stillaguamish Fall Fing</v>
          </cell>
          <cell r="D1827" t="str">
            <v>M-Stil FF</v>
          </cell>
          <cell r="E1827">
            <v>18</v>
          </cell>
          <cell r="F1827">
            <v>26</v>
          </cell>
          <cell r="G1827">
            <v>24</v>
          </cell>
          <cell r="H1827" t="str">
            <v>ETRS</v>
          </cell>
          <cell r="I1827">
            <v>1995</v>
          </cell>
          <cell r="J1827" t="str">
            <v>M</v>
          </cell>
          <cell r="L1827">
            <v>4</v>
          </cell>
          <cell r="M1827">
            <v>203.4066805699791</v>
          </cell>
        </row>
        <row r="1828">
          <cell r="A1828" t="str">
            <v>1995-18-5-</v>
          </cell>
          <cell r="B1828" t="str">
            <v>StSno</v>
          </cell>
          <cell r="C1828" t="str">
            <v>Marked Stillaguamish Fall Fing</v>
          </cell>
          <cell r="D1828" t="str">
            <v>M-Stil FF</v>
          </cell>
          <cell r="E1828">
            <v>18</v>
          </cell>
          <cell r="F1828">
            <v>26</v>
          </cell>
          <cell r="G1828">
            <v>24</v>
          </cell>
          <cell r="H1828" t="str">
            <v>ETRS</v>
          </cell>
          <cell r="I1828">
            <v>1995</v>
          </cell>
          <cell r="J1828" t="str">
            <v>M</v>
          </cell>
          <cell r="L1828">
            <v>5</v>
          </cell>
          <cell r="M1828">
            <v>34.621853690307738</v>
          </cell>
        </row>
        <row r="1829">
          <cell r="A1829" t="str">
            <v>1995-19-3-</v>
          </cell>
          <cell r="B1829" t="str">
            <v>StSno</v>
          </cell>
          <cell r="C1829" t="str">
            <v>UnMarked Tulalip Fall Fing</v>
          </cell>
          <cell r="D1829" t="str">
            <v>U-Tula FF</v>
          </cell>
          <cell r="E1829">
            <v>19</v>
          </cell>
          <cell r="F1829">
            <v>28</v>
          </cell>
          <cell r="G1829">
            <v>27</v>
          </cell>
          <cell r="H1829" t="str">
            <v>TRS; includes 8D catch (excludes 8A)</v>
          </cell>
          <cell r="I1829">
            <v>1995</v>
          </cell>
          <cell r="J1829" t="str">
            <v>UM</v>
          </cell>
          <cell r="L1829">
            <v>3</v>
          </cell>
          <cell r="M1829">
            <v>8210.6037639133228</v>
          </cell>
        </row>
        <row r="1830">
          <cell r="A1830" t="str">
            <v>1995-19-4-</v>
          </cell>
          <cell r="B1830" t="str">
            <v>StSno</v>
          </cell>
          <cell r="C1830" t="str">
            <v>UnMarked Tulalip Fall Fing</v>
          </cell>
          <cell r="D1830" t="str">
            <v>U-Tula FF</v>
          </cell>
          <cell r="E1830">
            <v>19</v>
          </cell>
          <cell r="F1830">
            <v>28</v>
          </cell>
          <cell r="G1830">
            <v>27</v>
          </cell>
          <cell r="H1830" t="str">
            <v>TRS; includes 8D catch (excludes 8A)</v>
          </cell>
          <cell r="I1830">
            <v>1995</v>
          </cell>
          <cell r="J1830" t="str">
            <v>UM</v>
          </cell>
          <cell r="L1830">
            <v>4</v>
          </cell>
          <cell r="M1830">
            <v>1584.8784451682659</v>
          </cell>
        </row>
        <row r="1831">
          <cell r="A1831" t="str">
            <v>1995-19-5-</v>
          </cell>
          <cell r="B1831" t="str">
            <v>StSno</v>
          </cell>
          <cell r="C1831" t="str">
            <v>UnMarked Tulalip Fall Fing</v>
          </cell>
          <cell r="D1831" t="str">
            <v>U-Tula FF</v>
          </cell>
          <cell r="E1831">
            <v>19</v>
          </cell>
          <cell r="F1831">
            <v>28</v>
          </cell>
          <cell r="G1831">
            <v>27</v>
          </cell>
          <cell r="H1831" t="str">
            <v>TRS; includes 8D catch (excludes 8A)</v>
          </cell>
          <cell r="I1831">
            <v>1995</v>
          </cell>
          <cell r="J1831" t="str">
            <v>UM</v>
          </cell>
          <cell r="L1831">
            <v>5</v>
          </cell>
          <cell r="M1831">
            <v>218.83291908498941</v>
          </cell>
        </row>
        <row r="1832">
          <cell r="A1832" t="str">
            <v>1995-20-3-</v>
          </cell>
          <cell r="B1832" t="str">
            <v>StSno</v>
          </cell>
          <cell r="C1832" t="str">
            <v>Marked Tulalip Fall Fing</v>
          </cell>
          <cell r="D1832" t="str">
            <v>M-Tula FF</v>
          </cell>
          <cell r="E1832">
            <v>20</v>
          </cell>
          <cell r="F1832">
            <v>29</v>
          </cell>
          <cell r="G1832">
            <v>27</v>
          </cell>
          <cell r="H1832" t="str">
            <v>TRS; includes 8D catch (excludes 8A)</v>
          </cell>
          <cell r="I1832">
            <v>1995</v>
          </cell>
          <cell r="J1832" t="str">
            <v>M</v>
          </cell>
          <cell r="L1832">
            <v>3</v>
          </cell>
          <cell r="M1832">
            <v>0</v>
          </cell>
        </row>
        <row r="1833">
          <cell r="A1833" t="str">
            <v>1995-20-4-</v>
          </cell>
          <cell r="B1833" t="str">
            <v>StSno</v>
          </cell>
          <cell r="C1833" t="str">
            <v>Marked Tulalip Fall Fing</v>
          </cell>
          <cell r="D1833" t="str">
            <v>M-Tula FF</v>
          </cell>
          <cell r="E1833">
            <v>20</v>
          </cell>
          <cell r="F1833">
            <v>29</v>
          </cell>
          <cell r="G1833">
            <v>27</v>
          </cell>
          <cell r="H1833" t="str">
            <v>TRS; includes 8D catch (excludes 8A)</v>
          </cell>
          <cell r="I1833">
            <v>1995</v>
          </cell>
          <cell r="J1833" t="str">
            <v>M</v>
          </cell>
          <cell r="L1833">
            <v>4</v>
          </cell>
          <cell r="M1833">
            <v>304.86795025971412</v>
          </cell>
        </row>
        <row r="1834">
          <cell r="A1834" t="str">
            <v>1995-20-5-</v>
          </cell>
          <cell r="B1834" t="str">
            <v>StSno</v>
          </cell>
          <cell r="C1834" t="str">
            <v>Marked Tulalip Fall Fing</v>
          </cell>
          <cell r="D1834" t="str">
            <v>M-Tula FF</v>
          </cell>
          <cell r="E1834">
            <v>20</v>
          </cell>
          <cell r="F1834">
            <v>29</v>
          </cell>
          <cell r="G1834">
            <v>27</v>
          </cell>
          <cell r="H1834" t="str">
            <v>TRS; includes 8D catch (excludes 8A)</v>
          </cell>
          <cell r="I1834">
            <v>1995</v>
          </cell>
          <cell r="J1834" t="str">
            <v>M</v>
          </cell>
          <cell r="L1834">
            <v>5</v>
          </cell>
          <cell r="M1834">
            <v>27.816981573708301</v>
          </cell>
        </row>
        <row r="1835">
          <cell r="A1835" t="str">
            <v>1995-21-3-</v>
          </cell>
          <cell r="B1835" t="str">
            <v>MPS</v>
          </cell>
          <cell r="C1835" t="str">
            <v>UnMarked Mid PS Fall Fing</v>
          </cell>
          <cell r="D1835" t="str">
            <v>U-MidPSFF</v>
          </cell>
          <cell r="E1835">
            <v>21</v>
          </cell>
          <cell r="F1835">
            <v>31</v>
          </cell>
          <cell r="G1835">
            <v>30</v>
          </cell>
          <cell r="H1835" t="str">
            <v>TRS; includes 10A, 10E, 11A</v>
          </cell>
          <cell r="I1835">
            <v>1995</v>
          </cell>
          <cell r="J1835" t="str">
            <v>UM</v>
          </cell>
          <cell r="L1835">
            <v>3</v>
          </cell>
          <cell r="M1835">
            <v>22254.76420176986</v>
          </cell>
        </row>
        <row r="1836">
          <cell r="A1836" t="str">
            <v>1995-21-4-</v>
          </cell>
          <cell r="B1836" t="str">
            <v>MPS</v>
          </cell>
          <cell r="C1836" t="str">
            <v>UnMarked Mid PS Fall Fing</v>
          </cell>
          <cell r="D1836" t="str">
            <v>U-MidPSFF</v>
          </cell>
          <cell r="E1836">
            <v>21</v>
          </cell>
          <cell r="F1836">
            <v>31</v>
          </cell>
          <cell r="G1836">
            <v>30</v>
          </cell>
          <cell r="H1836" t="str">
            <v>TRS; includes 10A, 10E, 11A</v>
          </cell>
          <cell r="I1836">
            <v>1995</v>
          </cell>
          <cell r="J1836" t="str">
            <v>UM</v>
          </cell>
          <cell r="L1836">
            <v>4</v>
          </cell>
          <cell r="M1836">
            <v>19722.277932540019</v>
          </cell>
        </row>
        <row r="1837">
          <cell r="A1837" t="str">
            <v>1995-21-5-</v>
          </cell>
          <cell r="B1837" t="str">
            <v>MPS</v>
          </cell>
          <cell r="C1837" t="str">
            <v>UnMarked Mid PS Fall Fing</v>
          </cell>
          <cell r="D1837" t="str">
            <v>U-MidPSFF</v>
          </cell>
          <cell r="E1837">
            <v>21</v>
          </cell>
          <cell r="F1837">
            <v>31</v>
          </cell>
          <cell r="G1837">
            <v>30</v>
          </cell>
          <cell r="H1837" t="str">
            <v>TRS; includes 10A, 10E, 11A</v>
          </cell>
          <cell r="I1837">
            <v>1995</v>
          </cell>
          <cell r="J1837" t="str">
            <v>UM</v>
          </cell>
          <cell r="L1837">
            <v>5</v>
          </cell>
          <cell r="M1837">
            <v>2804.2598038198448</v>
          </cell>
        </row>
        <row r="1838">
          <cell r="A1838" t="str">
            <v>1995-22-3-</v>
          </cell>
          <cell r="B1838" t="str">
            <v>MPS</v>
          </cell>
          <cell r="C1838" t="str">
            <v>Marked Mid PS Fall Fing</v>
          </cell>
          <cell r="D1838" t="str">
            <v>M-MidPSFF</v>
          </cell>
          <cell r="E1838">
            <v>22</v>
          </cell>
          <cell r="F1838">
            <v>32</v>
          </cell>
          <cell r="G1838">
            <v>30</v>
          </cell>
          <cell r="H1838" t="str">
            <v>TRS; includes 10A, 10E, 11A</v>
          </cell>
          <cell r="I1838">
            <v>1995</v>
          </cell>
          <cell r="J1838" t="str">
            <v>M</v>
          </cell>
          <cell r="L1838">
            <v>3</v>
          </cell>
          <cell r="M1838">
            <v>2491.2793280185479</v>
          </cell>
        </row>
        <row r="1839">
          <cell r="A1839" t="str">
            <v>1995-22-4-</v>
          </cell>
          <cell r="B1839" t="str">
            <v>MPS</v>
          </cell>
          <cell r="C1839" t="str">
            <v>Marked Mid PS Fall Fing</v>
          </cell>
          <cell r="D1839" t="str">
            <v>M-MidPSFF</v>
          </cell>
          <cell r="E1839">
            <v>22</v>
          </cell>
          <cell r="F1839">
            <v>32</v>
          </cell>
          <cell r="G1839">
            <v>30</v>
          </cell>
          <cell r="H1839" t="str">
            <v>TRS; includes 10A, 10E, 11A</v>
          </cell>
          <cell r="I1839">
            <v>1995</v>
          </cell>
          <cell r="J1839" t="str">
            <v>M</v>
          </cell>
          <cell r="L1839">
            <v>4</v>
          </cell>
          <cell r="M1839">
            <v>779.33633907292187</v>
          </cell>
        </row>
        <row r="1840">
          <cell r="A1840" t="str">
            <v>1995-22-5-</v>
          </cell>
          <cell r="B1840" t="str">
            <v>MPS</v>
          </cell>
          <cell r="C1840" t="str">
            <v>Marked Mid PS Fall Fing</v>
          </cell>
          <cell r="D1840" t="str">
            <v>M-MidPSFF</v>
          </cell>
          <cell r="E1840">
            <v>22</v>
          </cell>
          <cell r="F1840">
            <v>32</v>
          </cell>
          <cell r="G1840">
            <v>30</v>
          </cell>
          <cell r="H1840" t="str">
            <v>TRS; includes 10A, 10E, 11A</v>
          </cell>
          <cell r="I1840">
            <v>1995</v>
          </cell>
          <cell r="J1840" t="str">
            <v>M</v>
          </cell>
          <cell r="L1840">
            <v>5</v>
          </cell>
          <cell r="M1840">
            <v>56.243295989587132</v>
          </cell>
        </row>
        <row r="1841">
          <cell r="A1841" t="str">
            <v>1995-23-3-</v>
          </cell>
          <cell r="B1841" t="str">
            <v>MPS</v>
          </cell>
          <cell r="C1841" t="str">
            <v>UnMarked UW Accelerated</v>
          </cell>
          <cell r="D1841" t="str">
            <v>U-UWAc FF</v>
          </cell>
          <cell r="E1841">
            <v>23</v>
          </cell>
          <cell r="F1841">
            <v>34</v>
          </cell>
          <cell r="G1841">
            <v>33</v>
          </cell>
          <cell r="H1841" t="str">
            <v>ETRS</v>
          </cell>
          <cell r="I1841">
            <v>1995</v>
          </cell>
          <cell r="J1841" t="str">
            <v>UM</v>
          </cell>
          <cell r="L1841">
            <v>3</v>
          </cell>
          <cell r="M1841">
            <v>525.80499301479972</v>
          </cell>
        </row>
        <row r="1842">
          <cell r="A1842" t="str">
            <v>1995-23-4-</v>
          </cell>
          <cell r="B1842" t="str">
            <v>MPS</v>
          </cell>
          <cell r="C1842" t="str">
            <v>UnMarked UW Accelerated</v>
          </cell>
          <cell r="D1842" t="str">
            <v>U-UWAc FF</v>
          </cell>
          <cell r="E1842">
            <v>23</v>
          </cell>
          <cell r="F1842">
            <v>34</v>
          </cell>
          <cell r="G1842">
            <v>33</v>
          </cell>
          <cell r="H1842" t="str">
            <v>ETRS</v>
          </cell>
          <cell r="I1842">
            <v>1995</v>
          </cell>
          <cell r="J1842" t="str">
            <v>UM</v>
          </cell>
          <cell r="L1842">
            <v>4</v>
          </cell>
          <cell r="M1842">
            <v>250.77583808700129</v>
          </cell>
        </row>
        <row r="1843">
          <cell r="A1843" t="str">
            <v>1995-23-5-</v>
          </cell>
          <cell r="B1843" t="str">
            <v>MPS</v>
          </cell>
          <cell r="C1843" t="str">
            <v>UnMarked UW Accelerated</v>
          </cell>
          <cell r="D1843" t="str">
            <v>U-UWAc FF</v>
          </cell>
          <cell r="E1843">
            <v>23</v>
          </cell>
          <cell r="F1843">
            <v>34</v>
          </cell>
          <cell r="G1843">
            <v>33</v>
          </cell>
          <cell r="H1843" t="str">
            <v>ETRS</v>
          </cell>
          <cell r="I1843">
            <v>1995</v>
          </cell>
          <cell r="J1843" t="str">
            <v>UM</v>
          </cell>
          <cell r="L1843">
            <v>5</v>
          </cell>
          <cell r="M1843">
            <v>9.3208359675392121</v>
          </cell>
        </row>
        <row r="1844">
          <cell r="A1844" t="str">
            <v>1995-24-3-</v>
          </cell>
          <cell r="B1844" t="str">
            <v>MPS</v>
          </cell>
          <cell r="C1844" t="str">
            <v>Marked UW Accelerated</v>
          </cell>
          <cell r="D1844" t="str">
            <v>M-UWAc FF</v>
          </cell>
          <cell r="E1844">
            <v>24</v>
          </cell>
          <cell r="F1844">
            <v>35</v>
          </cell>
          <cell r="G1844">
            <v>33</v>
          </cell>
          <cell r="H1844" t="str">
            <v>ETRS</v>
          </cell>
          <cell r="I1844">
            <v>1995</v>
          </cell>
          <cell r="J1844" t="str">
            <v>M</v>
          </cell>
          <cell r="L1844">
            <v>3</v>
          </cell>
          <cell r="M1844">
            <v>0</v>
          </cell>
        </row>
        <row r="1845">
          <cell r="A1845" t="str">
            <v>1995-24-4-</v>
          </cell>
          <cell r="B1845" t="str">
            <v>MPS</v>
          </cell>
          <cell r="C1845" t="str">
            <v>Marked UW Accelerated</v>
          </cell>
          <cell r="D1845" t="str">
            <v>M-UWAc FF</v>
          </cell>
          <cell r="E1845">
            <v>24</v>
          </cell>
          <cell r="F1845">
            <v>35</v>
          </cell>
          <cell r="G1845">
            <v>33</v>
          </cell>
          <cell r="H1845" t="str">
            <v>ETRS</v>
          </cell>
          <cell r="I1845">
            <v>1995</v>
          </cell>
          <cell r="J1845" t="str">
            <v>M</v>
          </cell>
          <cell r="L1845">
            <v>4</v>
          </cell>
          <cell r="M1845">
            <v>0</v>
          </cell>
        </row>
        <row r="1846">
          <cell r="A1846" t="str">
            <v>1995-24-5-</v>
          </cell>
          <cell r="B1846" t="str">
            <v>MPS</v>
          </cell>
          <cell r="C1846" t="str">
            <v>Marked UW Accelerated</v>
          </cell>
          <cell r="D1846" t="str">
            <v>M-UWAc FF</v>
          </cell>
          <cell r="E1846">
            <v>24</v>
          </cell>
          <cell r="F1846">
            <v>35</v>
          </cell>
          <cell r="G1846">
            <v>33</v>
          </cell>
          <cell r="H1846" t="str">
            <v>ETRS</v>
          </cell>
          <cell r="I1846">
            <v>1995</v>
          </cell>
          <cell r="J1846" t="str">
            <v>M</v>
          </cell>
          <cell r="L1846">
            <v>5</v>
          </cell>
          <cell r="M1846">
            <v>0</v>
          </cell>
        </row>
        <row r="1847">
          <cell r="A1847" t="str">
            <v>1995-25-3-</v>
          </cell>
          <cell r="B1847" t="str">
            <v>SPS</v>
          </cell>
          <cell r="C1847" t="str">
            <v>UnMarked South Puget Sound Fall Fing</v>
          </cell>
          <cell r="D1847" t="str">
            <v>U-SPSd FF</v>
          </cell>
          <cell r="E1847">
            <v>25</v>
          </cell>
          <cell r="F1847">
            <v>37</v>
          </cell>
          <cell r="G1847">
            <v>36</v>
          </cell>
          <cell r="H1847" t="str">
            <v>TRS; includes 13A, 13C, and 13D-K</v>
          </cell>
          <cell r="I1847">
            <v>1995</v>
          </cell>
          <cell r="J1847" t="str">
            <v>UM</v>
          </cell>
          <cell r="L1847">
            <v>3</v>
          </cell>
          <cell r="M1847">
            <v>42916.073831380862</v>
          </cell>
        </row>
        <row r="1848">
          <cell r="A1848" t="str">
            <v>1995-25-4-</v>
          </cell>
          <cell r="B1848" t="str">
            <v>SPS</v>
          </cell>
          <cell r="C1848" t="str">
            <v>UnMarked South Puget Sound Fall Fing</v>
          </cell>
          <cell r="D1848" t="str">
            <v>U-SPSd FF</v>
          </cell>
          <cell r="E1848">
            <v>25</v>
          </cell>
          <cell r="F1848">
            <v>37</v>
          </cell>
          <cell r="G1848">
            <v>36</v>
          </cell>
          <cell r="H1848" t="str">
            <v>TRS; includes 13A, 13C, and 13D-K</v>
          </cell>
          <cell r="I1848">
            <v>1995</v>
          </cell>
          <cell r="J1848" t="str">
            <v>UM</v>
          </cell>
          <cell r="L1848">
            <v>4</v>
          </cell>
          <cell r="M1848">
            <v>9035.4040932266362</v>
          </cell>
        </row>
        <row r="1849">
          <cell r="A1849" t="str">
            <v>1995-25-5-</v>
          </cell>
          <cell r="B1849" t="str">
            <v>SPS</v>
          </cell>
          <cell r="C1849" t="str">
            <v>UnMarked South Puget Sound Fall Fing</v>
          </cell>
          <cell r="D1849" t="str">
            <v>U-SPSd FF</v>
          </cell>
          <cell r="E1849">
            <v>25</v>
          </cell>
          <cell r="F1849">
            <v>37</v>
          </cell>
          <cell r="G1849">
            <v>36</v>
          </cell>
          <cell r="H1849" t="str">
            <v>TRS; includes 13A, 13C, and 13D-K</v>
          </cell>
          <cell r="I1849">
            <v>1995</v>
          </cell>
          <cell r="J1849" t="str">
            <v>UM</v>
          </cell>
          <cell r="L1849">
            <v>5</v>
          </cell>
          <cell r="M1849">
            <v>2608.2408035174089</v>
          </cell>
        </row>
        <row r="1850">
          <cell r="A1850" t="str">
            <v>1995-26-3-</v>
          </cell>
          <cell r="B1850" t="str">
            <v>SPS</v>
          </cell>
          <cell r="C1850" t="str">
            <v>Marked South Puget Sound Fall Fing</v>
          </cell>
          <cell r="D1850" t="str">
            <v>M-SPSd FF</v>
          </cell>
          <cell r="E1850">
            <v>26</v>
          </cell>
          <cell r="F1850">
            <v>38</v>
          </cell>
          <cell r="G1850">
            <v>36</v>
          </cell>
          <cell r="H1850" t="str">
            <v>TRS; includes 13A, 13C, and 13D-K</v>
          </cell>
          <cell r="I1850">
            <v>1995</v>
          </cell>
          <cell r="J1850" t="str">
            <v>M</v>
          </cell>
          <cell r="L1850">
            <v>3</v>
          </cell>
          <cell r="M1850">
            <v>5650.5528281934194</v>
          </cell>
        </row>
        <row r="1851">
          <cell r="A1851" t="str">
            <v>1995-26-4-</v>
          </cell>
          <cell r="B1851" t="str">
            <v>SPS</v>
          </cell>
          <cell r="C1851" t="str">
            <v>Marked South Puget Sound Fall Fing</v>
          </cell>
          <cell r="D1851" t="str">
            <v>M-SPSd FF</v>
          </cell>
          <cell r="E1851">
            <v>26</v>
          </cell>
          <cell r="F1851">
            <v>38</v>
          </cell>
          <cell r="G1851">
            <v>36</v>
          </cell>
          <cell r="H1851" t="str">
            <v>TRS; includes 13A, 13C, and 13D-K</v>
          </cell>
          <cell r="I1851">
            <v>1995</v>
          </cell>
          <cell r="J1851" t="str">
            <v>M</v>
          </cell>
          <cell r="L1851">
            <v>4</v>
          </cell>
          <cell r="M1851">
            <v>575.32181974912271</v>
          </cell>
        </row>
        <row r="1852">
          <cell r="A1852" t="str">
            <v>1995-26-5-</v>
          </cell>
          <cell r="B1852" t="str">
            <v>SPS</v>
          </cell>
          <cell r="C1852" t="str">
            <v>Marked South Puget Sound Fall Fing</v>
          </cell>
          <cell r="D1852" t="str">
            <v>M-SPSd FF</v>
          </cell>
          <cell r="E1852">
            <v>26</v>
          </cell>
          <cell r="F1852">
            <v>38</v>
          </cell>
          <cell r="G1852">
            <v>36</v>
          </cell>
          <cell r="H1852" t="str">
            <v>TRS; includes 13A, 13C, and 13D-K</v>
          </cell>
          <cell r="I1852">
            <v>1995</v>
          </cell>
          <cell r="J1852" t="str">
            <v>M</v>
          </cell>
          <cell r="L1852">
            <v>5</v>
          </cell>
          <cell r="M1852">
            <v>88.867825582200169</v>
          </cell>
        </row>
        <row r="1853">
          <cell r="A1853" t="str">
            <v>1995-27-3-</v>
          </cell>
          <cell r="B1853" t="str">
            <v>SPS</v>
          </cell>
          <cell r="C1853" t="str">
            <v>UnMarked South Puget Sound Fall Year</v>
          </cell>
          <cell r="D1853" t="str">
            <v>U-SPS Fyr</v>
          </cell>
          <cell r="E1853">
            <v>27</v>
          </cell>
          <cell r="F1853">
            <v>40</v>
          </cell>
          <cell r="G1853">
            <v>39</v>
          </cell>
          <cell r="H1853" t="str">
            <v>TRS</v>
          </cell>
          <cell r="I1853">
            <v>1995</v>
          </cell>
          <cell r="J1853" t="str">
            <v>UM</v>
          </cell>
          <cell r="L1853">
            <v>3</v>
          </cell>
          <cell r="M1853">
            <v>360.40126003200811</v>
          </cell>
        </row>
        <row r="1854">
          <cell r="A1854" t="str">
            <v>1995-27-4-</v>
          </cell>
          <cell r="B1854" t="str">
            <v>SPS</v>
          </cell>
          <cell r="C1854" t="str">
            <v>UnMarked South Puget Sound Fall Year</v>
          </cell>
          <cell r="D1854" t="str">
            <v>U-SPS Fyr</v>
          </cell>
          <cell r="E1854">
            <v>27</v>
          </cell>
          <cell r="F1854">
            <v>40</v>
          </cell>
          <cell r="G1854">
            <v>39</v>
          </cell>
          <cell r="H1854" t="str">
            <v>TRS</v>
          </cell>
          <cell r="I1854">
            <v>1995</v>
          </cell>
          <cell r="J1854" t="str">
            <v>UM</v>
          </cell>
          <cell r="L1854">
            <v>4</v>
          </cell>
          <cell r="M1854">
            <v>933.46460337432848</v>
          </cell>
        </row>
        <row r="1855">
          <cell r="A1855" t="str">
            <v>1995-27-5-</v>
          </cell>
          <cell r="B1855" t="str">
            <v>SPS</v>
          </cell>
          <cell r="C1855" t="str">
            <v>UnMarked South Puget Sound Fall Year</v>
          </cell>
          <cell r="D1855" t="str">
            <v>U-SPS Fyr</v>
          </cell>
          <cell r="E1855">
            <v>27</v>
          </cell>
          <cell r="F1855">
            <v>40</v>
          </cell>
          <cell r="G1855">
            <v>39</v>
          </cell>
          <cell r="H1855" t="str">
            <v>TRS</v>
          </cell>
          <cell r="I1855">
            <v>1995</v>
          </cell>
          <cell r="J1855" t="str">
            <v>UM</v>
          </cell>
          <cell r="L1855">
            <v>5</v>
          </cell>
          <cell r="M1855">
            <v>409.91162720921261</v>
          </cell>
        </row>
        <row r="1856">
          <cell r="A1856" t="str">
            <v>1995-28-3-</v>
          </cell>
          <cell r="B1856" t="str">
            <v>SPS</v>
          </cell>
          <cell r="C1856" t="str">
            <v>Marked South Puget Sound Fall Year</v>
          </cell>
          <cell r="D1856" t="str">
            <v>M-SPS Fyr</v>
          </cell>
          <cell r="E1856">
            <v>28</v>
          </cell>
          <cell r="F1856">
            <v>41</v>
          </cell>
          <cell r="G1856">
            <v>39</v>
          </cell>
          <cell r="H1856" t="str">
            <v>TRS</v>
          </cell>
          <cell r="I1856">
            <v>1995</v>
          </cell>
          <cell r="J1856" t="str">
            <v>M</v>
          </cell>
          <cell r="L1856">
            <v>3</v>
          </cell>
          <cell r="M1856">
            <v>22.847347390193011</v>
          </cell>
        </row>
        <row r="1857">
          <cell r="A1857" t="str">
            <v>1995-28-4-</v>
          </cell>
          <cell r="B1857" t="str">
            <v>SPS</v>
          </cell>
          <cell r="C1857" t="str">
            <v>Marked South Puget Sound Fall Year</v>
          </cell>
          <cell r="D1857" t="str">
            <v>M-SPS Fyr</v>
          </cell>
          <cell r="E1857">
            <v>28</v>
          </cell>
          <cell r="F1857">
            <v>41</v>
          </cell>
          <cell r="G1857">
            <v>39</v>
          </cell>
          <cell r="H1857" t="str">
            <v>TRS</v>
          </cell>
          <cell r="I1857">
            <v>1995</v>
          </cell>
          <cell r="J1857" t="str">
            <v>M</v>
          </cell>
          <cell r="L1857">
            <v>4</v>
          </cell>
          <cell r="M1857">
            <v>152.19216842240641</v>
          </cell>
        </row>
        <row r="1858">
          <cell r="A1858" t="str">
            <v>1995-28-5-</v>
          </cell>
          <cell r="B1858" t="str">
            <v>SPS</v>
          </cell>
          <cell r="C1858" t="str">
            <v>Marked South Puget Sound Fall Year</v>
          </cell>
          <cell r="D1858" t="str">
            <v>M-SPS Fyr</v>
          </cell>
          <cell r="E1858">
            <v>28</v>
          </cell>
          <cell r="F1858">
            <v>41</v>
          </cell>
          <cell r="G1858">
            <v>39</v>
          </cell>
          <cell r="H1858" t="str">
            <v>TRS</v>
          </cell>
          <cell r="I1858">
            <v>1995</v>
          </cell>
          <cell r="J1858" t="str">
            <v>M</v>
          </cell>
          <cell r="L1858">
            <v>5</v>
          </cell>
          <cell r="M1858">
            <v>13.79346063359448</v>
          </cell>
        </row>
        <row r="1859">
          <cell r="A1859" t="str">
            <v>1995-29-3-</v>
          </cell>
          <cell r="B1859" t="str">
            <v>MPS</v>
          </cell>
          <cell r="C1859" t="str">
            <v>UnMarked White River Spring Fing</v>
          </cell>
          <cell r="D1859" t="str">
            <v>U-WhiteSp</v>
          </cell>
          <cell r="E1859">
            <v>29</v>
          </cell>
          <cell r="F1859">
            <v>43</v>
          </cell>
          <cell r="G1859">
            <v>42</v>
          </cell>
          <cell r="H1859" t="str">
            <v>ETRS; includes FW net (FW spt assumed 0)</v>
          </cell>
          <cell r="I1859">
            <v>1995</v>
          </cell>
          <cell r="J1859" t="str">
            <v>UM</v>
          </cell>
          <cell r="L1859">
            <v>3</v>
          </cell>
          <cell r="M1859">
            <v>273</v>
          </cell>
        </row>
        <row r="1860">
          <cell r="A1860" t="str">
            <v>1995-29-4-</v>
          </cell>
          <cell r="B1860" t="str">
            <v>MPS</v>
          </cell>
          <cell r="C1860" t="str">
            <v>UnMarked White River Spring Fing</v>
          </cell>
          <cell r="D1860" t="str">
            <v>U-WhiteSp</v>
          </cell>
          <cell r="E1860">
            <v>29</v>
          </cell>
          <cell r="F1860">
            <v>43</v>
          </cell>
          <cell r="G1860">
            <v>42</v>
          </cell>
          <cell r="H1860" t="str">
            <v>ETRS; includes FW net (FW spt assumed 0)</v>
          </cell>
          <cell r="I1860">
            <v>1995</v>
          </cell>
          <cell r="J1860" t="str">
            <v>UM</v>
          </cell>
          <cell r="L1860">
            <v>4</v>
          </cell>
          <cell r="M1860">
            <v>399</v>
          </cell>
        </row>
        <row r="1861">
          <cell r="A1861" t="str">
            <v>1995-29-5-</v>
          </cell>
          <cell r="B1861" t="str">
            <v>MPS</v>
          </cell>
          <cell r="C1861" t="str">
            <v>UnMarked White River Spring Fing</v>
          </cell>
          <cell r="D1861" t="str">
            <v>U-WhiteSp</v>
          </cell>
          <cell r="E1861">
            <v>29</v>
          </cell>
          <cell r="F1861">
            <v>43</v>
          </cell>
          <cell r="G1861">
            <v>42</v>
          </cell>
          <cell r="H1861" t="str">
            <v>ETRS; includes FW net (FW spt assumed 0)</v>
          </cell>
          <cell r="I1861">
            <v>1995</v>
          </cell>
          <cell r="J1861" t="str">
            <v>UM</v>
          </cell>
          <cell r="L1861">
            <v>5</v>
          </cell>
          <cell r="M1861">
            <v>6</v>
          </cell>
        </row>
        <row r="1862">
          <cell r="A1862" t="str">
            <v>1995-30-3-</v>
          </cell>
          <cell r="B1862" t="str">
            <v>MPS</v>
          </cell>
          <cell r="C1862" t="str">
            <v>Marked White River Spring Fing</v>
          </cell>
          <cell r="D1862" t="str">
            <v>M-WhiteSp</v>
          </cell>
          <cell r="E1862">
            <v>30</v>
          </cell>
          <cell r="F1862">
            <v>44</v>
          </cell>
          <cell r="G1862">
            <v>42</v>
          </cell>
          <cell r="H1862" t="str">
            <v>ETRS; includes FW net (FW spt assumed 0)</v>
          </cell>
          <cell r="I1862">
            <v>1995</v>
          </cell>
          <cell r="J1862" t="str">
            <v>M</v>
          </cell>
          <cell r="L1862">
            <v>3</v>
          </cell>
          <cell r="M1862">
            <v>142</v>
          </cell>
        </row>
        <row r="1863">
          <cell r="A1863" t="str">
            <v>1995-30-4-</v>
          </cell>
          <cell r="B1863" t="str">
            <v>MPS</v>
          </cell>
          <cell r="C1863" t="str">
            <v>Marked White River Spring Fing</v>
          </cell>
          <cell r="D1863" t="str">
            <v>M-WhiteSp</v>
          </cell>
          <cell r="E1863">
            <v>30</v>
          </cell>
          <cell r="F1863">
            <v>44</v>
          </cell>
          <cell r="G1863">
            <v>42</v>
          </cell>
          <cell r="H1863" t="str">
            <v>ETRS; includes FW net (FW spt assumed 0)</v>
          </cell>
          <cell r="I1863">
            <v>1995</v>
          </cell>
          <cell r="J1863" t="str">
            <v>M</v>
          </cell>
          <cell r="L1863">
            <v>4</v>
          </cell>
          <cell r="M1863">
            <v>202</v>
          </cell>
        </row>
        <row r="1864">
          <cell r="A1864" t="str">
            <v>1995-30-5-</v>
          </cell>
          <cell r="B1864" t="str">
            <v>MPS</v>
          </cell>
          <cell r="C1864" t="str">
            <v>Marked White River Spring Fing</v>
          </cell>
          <cell r="D1864" t="str">
            <v>M-WhiteSp</v>
          </cell>
          <cell r="E1864">
            <v>30</v>
          </cell>
          <cell r="F1864">
            <v>44</v>
          </cell>
          <cell r="G1864">
            <v>42</v>
          </cell>
          <cell r="H1864" t="str">
            <v>ETRS; includes FW net (FW spt assumed 0)</v>
          </cell>
          <cell r="I1864">
            <v>1995</v>
          </cell>
          <cell r="J1864" t="str">
            <v>M</v>
          </cell>
          <cell r="L1864">
            <v>5</v>
          </cell>
          <cell r="M1864">
            <v>4</v>
          </cell>
        </row>
        <row r="1865">
          <cell r="A1865" t="str">
            <v>1995-31-3-Area12B_tribs_nat_F_n_um</v>
          </cell>
          <cell r="B1865" t="str">
            <v>HC</v>
          </cell>
          <cell r="C1865" t="str">
            <v>UnMarked Hood Canal Fall Fing</v>
          </cell>
          <cell r="D1865" t="str">
            <v>U-HdCl FF</v>
          </cell>
          <cell r="E1865">
            <v>31</v>
          </cell>
          <cell r="F1865">
            <v>46</v>
          </cell>
          <cell r="G1865">
            <v>45</v>
          </cell>
          <cell r="H1865" t="str">
            <v>TRS; incl FW net, FW sport, 12H, HC net</v>
          </cell>
          <cell r="I1865">
            <v>1995</v>
          </cell>
          <cell r="J1865" t="str">
            <v>UM</v>
          </cell>
          <cell r="K1865" t="str">
            <v>N</v>
          </cell>
          <cell r="L1865">
            <v>3</v>
          </cell>
          <cell r="M1865">
            <v>56.822330402336483</v>
          </cell>
        </row>
        <row r="1866">
          <cell r="A1866" t="str">
            <v>1995-31-3-HoodsportHat_F_h_um</v>
          </cell>
          <cell r="B1866" t="str">
            <v>HC</v>
          </cell>
          <cell r="C1866" t="str">
            <v>UnMarked Hood Canal Fall Fing</v>
          </cell>
          <cell r="D1866" t="str">
            <v>U-HdCl FF</v>
          </cell>
          <cell r="E1866">
            <v>31</v>
          </cell>
          <cell r="F1866">
            <v>46</v>
          </cell>
          <cell r="G1866">
            <v>45</v>
          </cell>
          <cell r="H1866" t="str">
            <v>TRS; incl FW net, FW sport, 12H, HC net</v>
          </cell>
          <cell r="I1866">
            <v>1995</v>
          </cell>
          <cell r="J1866" t="str">
            <v>UM</v>
          </cell>
          <cell r="K1866" t="str">
            <v>H</v>
          </cell>
          <cell r="L1866">
            <v>3</v>
          </cell>
          <cell r="M1866">
            <v>748.46085039626291</v>
          </cell>
        </row>
        <row r="1867">
          <cell r="A1867" t="str">
            <v>1995-31-3-SkokR_nat_n_um</v>
          </cell>
          <cell r="B1867" t="str">
            <v>HC</v>
          </cell>
          <cell r="C1867" t="str">
            <v>UnMarked Hood Canal Fall Fing</v>
          </cell>
          <cell r="D1867" t="str">
            <v>U-HdCl FF</v>
          </cell>
          <cell r="E1867">
            <v>31</v>
          </cell>
          <cell r="F1867">
            <v>46</v>
          </cell>
          <cell r="G1867">
            <v>45</v>
          </cell>
          <cell r="H1867" t="str">
            <v>TRS; incl FW net, FW sport, 12H, HC net</v>
          </cell>
          <cell r="I1867">
            <v>1995</v>
          </cell>
          <cell r="J1867" t="str">
            <v>UM</v>
          </cell>
          <cell r="K1867" t="str">
            <v>N</v>
          </cell>
          <cell r="L1867">
            <v>3</v>
          </cell>
          <cell r="M1867">
            <v>99.014914233569101</v>
          </cell>
        </row>
        <row r="1868">
          <cell r="A1868" t="str">
            <v>1995-31-3-SkokR_hat_h_um</v>
          </cell>
          <cell r="B1868" t="str">
            <v>HC</v>
          </cell>
          <cell r="C1868" t="str">
            <v>UnMarked Hood Canal Fall Fing</v>
          </cell>
          <cell r="D1868" t="str">
            <v>U-HdCl FF</v>
          </cell>
          <cell r="E1868">
            <v>31</v>
          </cell>
          <cell r="F1868">
            <v>46</v>
          </cell>
          <cell r="G1868">
            <v>45</v>
          </cell>
          <cell r="H1868" t="str">
            <v>TRS; incl FW net, FW sport, 12H, HC net</v>
          </cell>
          <cell r="I1868">
            <v>1995</v>
          </cell>
          <cell r="J1868" t="str">
            <v>UM</v>
          </cell>
          <cell r="K1868" t="str">
            <v>H</v>
          </cell>
          <cell r="L1868">
            <v>3</v>
          </cell>
          <cell r="M1868">
            <v>3474.44513221118</v>
          </cell>
        </row>
        <row r="1869">
          <cell r="A1869" t="str">
            <v>1995-31-3-Area12CD_tribs_nat_n_um</v>
          </cell>
          <cell r="B1869" t="str">
            <v>HC</v>
          </cell>
          <cell r="C1869" t="str">
            <v>UnMarked Hood Canal Fall Fing</v>
          </cell>
          <cell r="D1869" t="str">
            <v>U-HdCl FF</v>
          </cell>
          <cell r="E1869">
            <v>31</v>
          </cell>
          <cell r="F1869">
            <v>46</v>
          </cell>
          <cell r="G1869">
            <v>45</v>
          </cell>
          <cell r="H1869" t="str">
            <v>TRS; incl FW net, FW sport, 12H, HC net</v>
          </cell>
          <cell r="I1869">
            <v>1995</v>
          </cell>
          <cell r="J1869" t="str">
            <v>UM</v>
          </cell>
          <cell r="K1869" t="str">
            <v>N</v>
          </cell>
          <cell r="L1869">
            <v>3</v>
          </cell>
          <cell r="M1869">
            <v>270.87149735482728</v>
          </cell>
        </row>
        <row r="1870">
          <cell r="A1870" t="str">
            <v>1995-31-4-Area12B_tribs_nat_F_n_um</v>
          </cell>
          <cell r="B1870" t="str">
            <v>HC</v>
          </cell>
          <cell r="C1870" t="str">
            <v>UnMarked Hood Canal Fall Fing</v>
          </cell>
          <cell r="D1870" t="str">
            <v>U-HdCl FF</v>
          </cell>
          <cell r="E1870">
            <v>31</v>
          </cell>
          <cell r="F1870">
            <v>46</v>
          </cell>
          <cell r="G1870">
            <v>45</v>
          </cell>
          <cell r="H1870" t="str">
            <v>TRS; incl FW net, FW sport, 12H, HC net</v>
          </cell>
          <cell r="I1870">
            <v>1995</v>
          </cell>
          <cell r="J1870" t="str">
            <v>UM</v>
          </cell>
          <cell r="K1870" t="str">
            <v>N</v>
          </cell>
          <cell r="L1870">
            <v>4</v>
          </cell>
          <cell r="M1870">
            <v>42.286385415692273</v>
          </cell>
        </row>
        <row r="1871">
          <cell r="A1871" t="str">
            <v>1995-31-4-HoodsportHat_F_h_um</v>
          </cell>
          <cell r="B1871" t="str">
            <v>HC</v>
          </cell>
          <cell r="C1871" t="str">
            <v>UnMarked Hood Canal Fall Fing</v>
          </cell>
          <cell r="D1871" t="str">
            <v>U-HdCl FF</v>
          </cell>
          <cell r="E1871">
            <v>31</v>
          </cell>
          <cell r="F1871">
            <v>46</v>
          </cell>
          <cell r="G1871">
            <v>45</v>
          </cell>
          <cell r="H1871" t="str">
            <v>TRS; incl FW net, FW sport, 12H, HC net</v>
          </cell>
          <cell r="I1871">
            <v>1995</v>
          </cell>
          <cell r="J1871" t="str">
            <v>UM</v>
          </cell>
          <cell r="K1871" t="str">
            <v>H</v>
          </cell>
          <cell r="L1871">
            <v>4</v>
          </cell>
          <cell r="M1871">
            <v>1202.188710913407</v>
          </cell>
        </row>
        <row r="1872">
          <cell r="A1872" t="str">
            <v>1995-31-4-SkokR_nat_n_um</v>
          </cell>
          <cell r="B1872" t="str">
            <v>HC</v>
          </cell>
          <cell r="C1872" t="str">
            <v>UnMarked Hood Canal Fall Fing</v>
          </cell>
          <cell r="D1872" t="str">
            <v>U-HdCl FF</v>
          </cell>
          <cell r="E1872">
            <v>31</v>
          </cell>
          <cell r="F1872">
            <v>46</v>
          </cell>
          <cell r="G1872">
            <v>45</v>
          </cell>
          <cell r="H1872" t="str">
            <v>TRS; incl FW net, FW sport, 12H, HC net</v>
          </cell>
          <cell r="I1872">
            <v>1995</v>
          </cell>
          <cell r="J1872" t="str">
            <v>UM</v>
          </cell>
          <cell r="K1872" t="str">
            <v>N</v>
          </cell>
          <cell r="L1872">
            <v>4</v>
          </cell>
          <cell r="M1872">
            <v>73.685517569167715</v>
          </cell>
        </row>
        <row r="1873">
          <cell r="A1873" t="str">
            <v>1995-31-4-SkokR_hat_h_um</v>
          </cell>
          <cell r="B1873" t="str">
            <v>HC</v>
          </cell>
          <cell r="C1873" t="str">
            <v>UnMarked Hood Canal Fall Fing</v>
          </cell>
          <cell r="D1873" t="str">
            <v>U-HdCl FF</v>
          </cell>
          <cell r="E1873">
            <v>31</v>
          </cell>
          <cell r="F1873">
            <v>46</v>
          </cell>
          <cell r="G1873">
            <v>45</v>
          </cell>
          <cell r="H1873" t="str">
            <v>TRS; incl FW net, FW sport, 12H, HC net</v>
          </cell>
          <cell r="I1873">
            <v>1995</v>
          </cell>
          <cell r="J1873" t="str">
            <v>UM</v>
          </cell>
          <cell r="K1873" t="str">
            <v>H</v>
          </cell>
          <cell r="L1873">
            <v>4</v>
          </cell>
          <cell r="M1873">
            <v>2655.884815392124</v>
          </cell>
        </row>
        <row r="1874">
          <cell r="A1874" t="str">
            <v>1995-31-4-Area12CD_tribs_nat_n_um</v>
          </cell>
          <cell r="B1874" t="str">
            <v>HC</v>
          </cell>
          <cell r="C1874" t="str">
            <v>UnMarked Hood Canal Fall Fing</v>
          </cell>
          <cell r="D1874" t="str">
            <v>U-HdCl FF</v>
          </cell>
          <cell r="E1874">
            <v>31</v>
          </cell>
          <cell r="F1874">
            <v>46</v>
          </cell>
          <cell r="G1874">
            <v>45</v>
          </cell>
          <cell r="H1874" t="str">
            <v>TRS; incl FW net, FW sport, 12H, HC net</v>
          </cell>
          <cell r="I1874">
            <v>1995</v>
          </cell>
          <cell r="J1874" t="str">
            <v>UM</v>
          </cell>
          <cell r="K1874" t="str">
            <v>N</v>
          </cell>
          <cell r="L1874">
            <v>4</v>
          </cell>
          <cell r="M1874">
            <v>201.57878872917379</v>
          </cell>
        </row>
        <row r="1875">
          <cell r="A1875" t="str">
            <v>1995-31-5-Area12B_tribs_nat_F_n_um</v>
          </cell>
          <cell r="B1875" t="str">
            <v>HC</v>
          </cell>
          <cell r="C1875" t="str">
            <v>UnMarked Hood Canal Fall Fing</v>
          </cell>
          <cell r="D1875" t="str">
            <v>U-HdCl FF</v>
          </cell>
          <cell r="E1875">
            <v>31</v>
          </cell>
          <cell r="F1875">
            <v>46</v>
          </cell>
          <cell r="G1875">
            <v>45</v>
          </cell>
          <cell r="H1875" t="str">
            <v>TRS; incl FW net, FW sport, 12H, HC net</v>
          </cell>
          <cell r="I1875">
            <v>1995</v>
          </cell>
          <cell r="J1875" t="str">
            <v>UM</v>
          </cell>
          <cell r="K1875" t="str">
            <v>N</v>
          </cell>
          <cell r="L1875">
            <v>5</v>
          </cell>
          <cell r="M1875">
            <v>3.9643486327211499</v>
          </cell>
        </row>
        <row r="1876">
          <cell r="A1876" t="str">
            <v>1995-31-5-HoodsportHat_F_h_um</v>
          </cell>
          <cell r="B1876" t="str">
            <v>HC</v>
          </cell>
          <cell r="C1876" t="str">
            <v>UnMarked Hood Canal Fall Fing</v>
          </cell>
          <cell r="D1876" t="str">
            <v>U-HdCl FF</v>
          </cell>
          <cell r="E1876">
            <v>31</v>
          </cell>
          <cell r="F1876">
            <v>46</v>
          </cell>
          <cell r="G1876">
            <v>45</v>
          </cell>
          <cell r="H1876" t="str">
            <v>TRS; incl FW net, FW sport, 12H, HC net</v>
          </cell>
          <cell r="I1876">
            <v>1995</v>
          </cell>
          <cell r="J1876" t="str">
            <v>UM</v>
          </cell>
          <cell r="K1876" t="str">
            <v>H</v>
          </cell>
          <cell r="L1876">
            <v>5</v>
          </cell>
          <cell r="M1876">
            <v>111.4883796964041</v>
          </cell>
        </row>
        <row r="1877">
          <cell r="A1877" t="str">
            <v>1995-31-5-SkokR_nat_n_um</v>
          </cell>
          <cell r="B1877" t="str">
            <v>HC</v>
          </cell>
          <cell r="C1877" t="str">
            <v>UnMarked Hood Canal Fall Fing</v>
          </cell>
          <cell r="D1877" t="str">
            <v>U-HdCl FF</v>
          </cell>
          <cell r="E1877">
            <v>31</v>
          </cell>
          <cell r="F1877">
            <v>46</v>
          </cell>
          <cell r="G1877">
            <v>45</v>
          </cell>
          <cell r="H1877" t="str">
            <v>TRS; incl FW net, FW sport, 12H, HC net</v>
          </cell>
          <cell r="I1877">
            <v>1995</v>
          </cell>
          <cell r="J1877" t="str">
            <v>UM</v>
          </cell>
          <cell r="K1877" t="str">
            <v>N</v>
          </cell>
          <cell r="L1877">
            <v>5</v>
          </cell>
          <cell r="M1877">
            <v>6.9080172721094728</v>
          </cell>
        </row>
        <row r="1878">
          <cell r="A1878" t="str">
            <v>1995-31-5-SkokR_hat_h_um</v>
          </cell>
          <cell r="B1878" t="str">
            <v>HC</v>
          </cell>
          <cell r="C1878" t="str">
            <v>UnMarked Hood Canal Fall Fing</v>
          </cell>
          <cell r="D1878" t="str">
            <v>U-HdCl FF</v>
          </cell>
          <cell r="E1878">
            <v>31</v>
          </cell>
          <cell r="F1878">
            <v>46</v>
          </cell>
          <cell r="G1878">
            <v>45</v>
          </cell>
          <cell r="H1878" t="str">
            <v>TRS; incl FW net, FW sport, 12H, HC net</v>
          </cell>
          <cell r="I1878">
            <v>1995</v>
          </cell>
          <cell r="J1878" t="str">
            <v>UM</v>
          </cell>
          <cell r="K1878" t="str">
            <v>H</v>
          </cell>
          <cell r="L1878">
            <v>5</v>
          </cell>
          <cell r="M1878">
            <v>245.0226315658837</v>
          </cell>
        </row>
        <row r="1879">
          <cell r="A1879" t="str">
            <v>1995-31-5-Area12CD_tribs_nat_n_um</v>
          </cell>
          <cell r="B1879" t="str">
            <v>HC</v>
          </cell>
          <cell r="C1879" t="str">
            <v>UnMarked Hood Canal Fall Fing</v>
          </cell>
          <cell r="D1879" t="str">
            <v>U-HdCl FF</v>
          </cell>
          <cell r="E1879">
            <v>31</v>
          </cell>
          <cell r="F1879">
            <v>46</v>
          </cell>
          <cell r="G1879">
            <v>45</v>
          </cell>
          <cell r="H1879" t="str">
            <v>TRS; incl FW net, FW sport, 12H, HC net</v>
          </cell>
          <cell r="I1879">
            <v>1995</v>
          </cell>
          <cell r="J1879" t="str">
            <v>UM</v>
          </cell>
          <cell r="K1879" t="str">
            <v>N</v>
          </cell>
          <cell r="L1879">
            <v>5</v>
          </cell>
          <cell r="M1879">
            <v>18.898011443360051</v>
          </cell>
        </row>
        <row r="1880">
          <cell r="A1880" t="str">
            <v>1995-32-3-HoodsportHat_F_h_m</v>
          </cell>
          <cell r="B1880" t="str">
            <v>HC</v>
          </cell>
          <cell r="C1880" t="str">
            <v>Marked Hood Canal Fall Fing</v>
          </cell>
          <cell r="D1880" t="str">
            <v>M-HdCl FF</v>
          </cell>
          <cell r="E1880">
            <v>32</v>
          </cell>
          <cell r="F1880">
            <v>47</v>
          </cell>
          <cell r="G1880">
            <v>45</v>
          </cell>
          <cell r="H1880" t="str">
            <v>TRS; incl FW net, FW sport, 12H, HC net</v>
          </cell>
          <cell r="I1880">
            <v>1995</v>
          </cell>
          <cell r="J1880" t="str">
            <v>M</v>
          </cell>
          <cell r="K1880" t="str">
            <v>H</v>
          </cell>
          <cell r="L1880">
            <v>3</v>
          </cell>
          <cell r="M1880">
            <v>131.7373867283593</v>
          </cell>
        </row>
        <row r="1881">
          <cell r="A1881" t="str">
            <v>1995-32-3-SkokR_hat_h_m</v>
          </cell>
          <cell r="B1881" t="str">
            <v>HC</v>
          </cell>
          <cell r="C1881" t="str">
            <v>Marked Hood Canal Fall Fing</v>
          </cell>
          <cell r="D1881" t="str">
            <v>M-HdCl FF</v>
          </cell>
          <cell r="E1881">
            <v>32</v>
          </cell>
          <cell r="F1881">
            <v>47</v>
          </cell>
          <cell r="G1881">
            <v>45</v>
          </cell>
          <cell r="H1881" t="str">
            <v>TRS; incl FW net, FW sport, 12H, HC net</v>
          </cell>
          <cell r="I1881">
            <v>1995</v>
          </cell>
          <cell r="J1881" t="str">
            <v>M</v>
          </cell>
          <cell r="K1881" t="str">
            <v>H</v>
          </cell>
          <cell r="L1881">
            <v>3</v>
          </cell>
          <cell r="M1881">
            <v>202.74239631246721</v>
          </cell>
        </row>
        <row r="1882">
          <cell r="A1882" t="str">
            <v>1995-32-4-HoodsportHat_F_h_m</v>
          </cell>
          <cell r="B1882" t="str">
            <v>HC</v>
          </cell>
          <cell r="C1882" t="str">
            <v>Marked Hood Canal Fall Fing</v>
          </cell>
          <cell r="D1882" t="str">
            <v>M-HdCl FF</v>
          </cell>
          <cell r="E1882">
            <v>32</v>
          </cell>
          <cell r="F1882">
            <v>47</v>
          </cell>
          <cell r="G1882">
            <v>45</v>
          </cell>
          <cell r="H1882" t="str">
            <v>TRS; incl FW net, FW sport, 12H, HC net</v>
          </cell>
          <cell r="I1882">
            <v>1995</v>
          </cell>
          <cell r="J1882" t="str">
            <v>M</v>
          </cell>
          <cell r="K1882" t="str">
            <v>H</v>
          </cell>
          <cell r="L1882">
            <v>4</v>
          </cell>
          <cell r="M1882">
            <v>206.12846848598869</v>
          </cell>
        </row>
        <row r="1883">
          <cell r="A1883" t="str">
            <v>1995-32-4-SkokR_hat_h_m</v>
          </cell>
          <cell r="B1883" t="str">
            <v>HC</v>
          </cell>
          <cell r="C1883" t="str">
            <v>Marked Hood Canal Fall Fing</v>
          </cell>
          <cell r="D1883" t="str">
            <v>M-HdCl FF</v>
          </cell>
          <cell r="E1883">
            <v>32</v>
          </cell>
          <cell r="F1883">
            <v>47</v>
          </cell>
          <cell r="G1883">
            <v>45</v>
          </cell>
          <cell r="H1883" t="str">
            <v>TRS; incl FW net, FW sport, 12H, HC net</v>
          </cell>
          <cell r="I1883">
            <v>1995</v>
          </cell>
          <cell r="J1883" t="str">
            <v>M</v>
          </cell>
          <cell r="K1883" t="str">
            <v>H</v>
          </cell>
          <cell r="L1883">
            <v>4</v>
          </cell>
          <cell r="M1883">
            <v>80.626833741752691</v>
          </cell>
        </row>
        <row r="1884">
          <cell r="A1884" t="str">
            <v>1995-32-5-HoodsportHat_F_h_m</v>
          </cell>
          <cell r="B1884" t="str">
            <v>HC</v>
          </cell>
          <cell r="C1884" t="str">
            <v>Marked Hood Canal Fall Fing</v>
          </cell>
          <cell r="D1884" t="str">
            <v>M-HdCl FF</v>
          </cell>
          <cell r="E1884">
            <v>32</v>
          </cell>
          <cell r="F1884">
            <v>47</v>
          </cell>
          <cell r="G1884">
            <v>45</v>
          </cell>
          <cell r="H1884" t="str">
            <v>TRS; incl FW net, FW sport, 12H, HC net</v>
          </cell>
          <cell r="I1884">
            <v>1995</v>
          </cell>
          <cell r="J1884" t="str">
            <v>M</v>
          </cell>
          <cell r="K1884" t="str">
            <v>H</v>
          </cell>
          <cell r="L1884">
            <v>5</v>
          </cell>
          <cell r="M1884">
            <v>18.911359136873319</v>
          </cell>
        </row>
        <row r="1885">
          <cell r="A1885" t="str">
            <v>1995-32-5-SkokR_hat_h_m</v>
          </cell>
          <cell r="B1885" t="str">
            <v>HC</v>
          </cell>
          <cell r="C1885" t="str">
            <v>Marked Hood Canal Fall Fing</v>
          </cell>
          <cell r="D1885" t="str">
            <v>M-HdCl FF</v>
          </cell>
          <cell r="E1885">
            <v>32</v>
          </cell>
          <cell r="F1885">
            <v>47</v>
          </cell>
          <cell r="G1885">
            <v>45</v>
          </cell>
          <cell r="H1885" t="str">
            <v>TRS; incl FW net, FW sport, 12H, HC net</v>
          </cell>
          <cell r="I1885">
            <v>1995</v>
          </cell>
          <cell r="J1885" t="str">
            <v>M</v>
          </cell>
          <cell r="K1885" t="str">
            <v>H</v>
          </cell>
          <cell r="L1885">
            <v>5</v>
          </cell>
          <cell r="M1885">
            <v>11.52533554041718</v>
          </cell>
        </row>
        <row r="1886">
          <cell r="A1886" t="str">
            <v>1995-33-3-HoodsportHat_Y_h_um</v>
          </cell>
          <cell r="B1886" t="str">
            <v>HC</v>
          </cell>
          <cell r="C1886" t="str">
            <v>UnMarked Hood Canal Fall Year</v>
          </cell>
          <cell r="D1886" t="str">
            <v>U-HdCl FY</v>
          </cell>
          <cell r="E1886">
            <v>33</v>
          </cell>
          <cell r="F1886">
            <v>49</v>
          </cell>
          <cell r="G1886">
            <v>48</v>
          </cell>
          <cell r="H1886" t="str">
            <v>TRS; incl FW net, FW sport, 12H, HC net</v>
          </cell>
          <cell r="I1886">
            <v>1995</v>
          </cell>
          <cell r="J1886" t="str">
            <v>UM</v>
          </cell>
          <cell r="K1886" t="str">
            <v>H</v>
          </cell>
          <cell r="L1886">
            <v>3</v>
          </cell>
          <cell r="M1886">
            <v>0</v>
          </cell>
        </row>
        <row r="1887">
          <cell r="A1887" t="str">
            <v>1995-33-4-HoodsportHat_Y_h_um</v>
          </cell>
          <cell r="B1887" t="str">
            <v>HC</v>
          </cell>
          <cell r="C1887" t="str">
            <v>UnMarked Hood Canal Fall Year</v>
          </cell>
          <cell r="D1887" t="str">
            <v>U-HdCl FY</v>
          </cell>
          <cell r="E1887">
            <v>33</v>
          </cell>
          <cell r="F1887">
            <v>49</v>
          </cell>
          <cell r="G1887">
            <v>48</v>
          </cell>
          <cell r="H1887" t="str">
            <v>TRS; incl FW net, FW sport, 12H, HC net</v>
          </cell>
          <cell r="I1887">
            <v>1995</v>
          </cell>
          <cell r="J1887" t="str">
            <v>UM</v>
          </cell>
          <cell r="K1887" t="str">
            <v>H</v>
          </cell>
          <cell r="L1887">
            <v>4</v>
          </cell>
          <cell r="M1887">
            <v>2.4057294159964299E-2</v>
          </cell>
        </row>
        <row r="1888">
          <cell r="A1888" t="str">
            <v>1995-33-5-HoodsportHat_Y_h_um</v>
          </cell>
          <cell r="B1888" t="str">
            <v>HC</v>
          </cell>
          <cell r="C1888" t="str">
            <v>UnMarked Hood Canal Fall Year</v>
          </cell>
          <cell r="D1888" t="str">
            <v>U-HdCl FY</v>
          </cell>
          <cell r="E1888">
            <v>33</v>
          </cell>
          <cell r="F1888">
            <v>49</v>
          </cell>
          <cell r="G1888">
            <v>48</v>
          </cell>
          <cell r="H1888" t="str">
            <v>TRS; incl FW net, FW sport, 12H, HC net</v>
          </cell>
          <cell r="I1888">
            <v>1995</v>
          </cell>
          <cell r="J1888" t="str">
            <v>UM</v>
          </cell>
          <cell r="K1888" t="str">
            <v>H</v>
          </cell>
          <cell r="L1888">
            <v>5</v>
          </cell>
          <cell r="M1888">
            <v>0</v>
          </cell>
        </row>
        <row r="1889">
          <cell r="A1889" t="str">
            <v>1995-34-3-HoodsportHat_Y_h_m</v>
          </cell>
          <cell r="B1889" t="str">
            <v>HC</v>
          </cell>
          <cell r="C1889" t="str">
            <v>Marked Hood Canal Fall Year</v>
          </cell>
          <cell r="D1889" t="str">
            <v>M-HdCl FY</v>
          </cell>
          <cell r="E1889">
            <v>34</v>
          </cell>
          <cell r="F1889">
            <v>50</v>
          </cell>
          <cell r="G1889">
            <v>48</v>
          </cell>
          <cell r="H1889" t="str">
            <v>TRS; incl FW net, FW sport, 12H, HC net</v>
          </cell>
          <cell r="I1889">
            <v>1995</v>
          </cell>
          <cell r="J1889" t="str">
            <v>M</v>
          </cell>
          <cell r="K1889" t="str">
            <v>H</v>
          </cell>
          <cell r="L1889">
            <v>3</v>
          </cell>
          <cell r="M1889">
            <v>0</v>
          </cell>
        </row>
        <row r="1890">
          <cell r="A1890" t="str">
            <v>1995-34-4-HoodsportHat_Y_h_m</v>
          </cell>
          <cell r="B1890" t="str">
            <v>HC</v>
          </cell>
          <cell r="C1890" t="str">
            <v>Marked Hood Canal Fall Year</v>
          </cell>
          <cell r="D1890" t="str">
            <v>M-HdCl FY</v>
          </cell>
          <cell r="E1890">
            <v>34</v>
          </cell>
          <cell r="F1890">
            <v>50</v>
          </cell>
          <cell r="G1890">
            <v>48</v>
          </cell>
          <cell r="H1890" t="str">
            <v>TRS; incl FW net, FW sport, 12H, HC net</v>
          </cell>
          <cell r="I1890">
            <v>1995</v>
          </cell>
          <cell r="J1890" t="str">
            <v>M</v>
          </cell>
          <cell r="K1890" t="str">
            <v>H</v>
          </cell>
          <cell r="L1890">
            <v>4</v>
          </cell>
          <cell r="M1890">
            <v>8.6493874536000028</v>
          </cell>
        </row>
        <row r="1891">
          <cell r="A1891" t="str">
            <v>1995-34-5-HoodsportHat_Y_h_m</v>
          </cell>
          <cell r="B1891" t="str">
            <v>HC</v>
          </cell>
          <cell r="C1891" t="str">
            <v>Marked Hood Canal Fall Year</v>
          </cell>
          <cell r="D1891" t="str">
            <v>M-HdCl FY</v>
          </cell>
          <cell r="E1891">
            <v>34</v>
          </cell>
          <cell r="F1891">
            <v>50</v>
          </cell>
          <cell r="G1891">
            <v>48</v>
          </cell>
          <cell r="H1891" t="str">
            <v>TRS; incl FW net, FW sport, 12H, HC net</v>
          </cell>
          <cell r="I1891">
            <v>1995</v>
          </cell>
          <cell r="J1891" t="str">
            <v>M</v>
          </cell>
          <cell r="K1891" t="str">
            <v>H</v>
          </cell>
          <cell r="L1891">
            <v>5</v>
          </cell>
          <cell r="M1891">
            <v>3.134444078163201</v>
          </cell>
        </row>
        <row r="1892">
          <cell r="A1892" t="str">
            <v>1995-35-3-Dungeness_n_um</v>
          </cell>
          <cell r="B1892" t="str">
            <v>JDF</v>
          </cell>
          <cell r="C1892" t="str">
            <v>UnMarked JDF Tribs. Fall</v>
          </cell>
          <cell r="D1892" t="str">
            <v>U-SJDF FF</v>
          </cell>
          <cell r="E1892">
            <v>35</v>
          </cell>
          <cell r="F1892">
            <v>52</v>
          </cell>
          <cell r="G1892">
            <v>51</v>
          </cell>
          <cell r="H1892" t="str">
            <v>ETRS; includes 6D</v>
          </cell>
          <cell r="I1892">
            <v>1995</v>
          </cell>
          <cell r="J1892" t="str">
            <v>UM</v>
          </cell>
          <cell r="K1892" t="str">
            <v>N</v>
          </cell>
          <cell r="L1892">
            <v>3</v>
          </cell>
          <cell r="M1892">
            <v>18</v>
          </cell>
        </row>
        <row r="1893">
          <cell r="A1893" t="str">
            <v>1995-35-3-Elwha_n_um</v>
          </cell>
          <cell r="B1893" t="str">
            <v>JDF</v>
          </cell>
          <cell r="C1893" t="str">
            <v>UnMarked JDF Tribs. Fall</v>
          </cell>
          <cell r="D1893" t="str">
            <v>U-SJDF FF</v>
          </cell>
          <cell r="E1893">
            <v>35</v>
          </cell>
          <cell r="F1893">
            <v>52</v>
          </cell>
          <cell r="G1893">
            <v>51</v>
          </cell>
          <cell r="H1893" t="str">
            <v>ETRS; includes 6D</v>
          </cell>
          <cell r="I1893">
            <v>1995</v>
          </cell>
          <cell r="J1893" t="str">
            <v>UM</v>
          </cell>
          <cell r="K1893" t="str">
            <v>N</v>
          </cell>
          <cell r="L1893">
            <v>3</v>
          </cell>
          <cell r="M1893">
            <v>91.784999999999997</v>
          </cell>
        </row>
        <row r="1894">
          <cell r="A1894" t="str">
            <v>1995-35-4-Dungeness_n_um</v>
          </cell>
          <cell r="B1894" t="str">
            <v>JDF</v>
          </cell>
          <cell r="C1894" t="str">
            <v>UnMarked JDF Tribs. Fall</v>
          </cell>
          <cell r="D1894" t="str">
            <v>U-SJDF FF</v>
          </cell>
          <cell r="E1894">
            <v>35</v>
          </cell>
          <cell r="F1894">
            <v>52</v>
          </cell>
          <cell r="G1894">
            <v>51</v>
          </cell>
          <cell r="H1894" t="str">
            <v>ETRS; includes 6D</v>
          </cell>
          <cell r="I1894">
            <v>1995</v>
          </cell>
          <cell r="J1894" t="str">
            <v>UM</v>
          </cell>
          <cell r="K1894" t="str">
            <v>N</v>
          </cell>
          <cell r="L1894">
            <v>4</v>
          </cell>
          <cell r="M1894">
            <v>104</v>
          </cell>
        </row>
        <row r="1895">
          <cell r="A1895" t="str">
            <v>1995-35-4-Elwha_n_um</v>
          </cell>
          <cell r="B1895" t="str">
            <v>JDF</v>
          </cell>
          <cell r="C1895" t="str">
            <v>UnMarked JDF Tribs. Fall</v>
          </cell>
          <cell r="D1895" t="str">
            <v>U-SJDF FF</v>
          </cell>
          <cell r="E1895">
            <v>35</v>
          </cell>
          <cell r="F1895">
            <v>52</v>
          </cell>
          <cell r="G1895">
            <v>51</v>
          </cell>
          <cell r="H1895" t="str">
            <v>ETRS; includes 6D</v>
          </cell>
          <cell r="I1895">
            <v>1995</v>
          </cell>
          <cell r="J1895" t="str">
            <v>UM</v>
          </cell>
          <cell r="K1895" t="str">
            <v>N</v>
          </cell>
          <cell r="L1895">
            <v>4</v>
          </cell>
          <cell r="M1895">
            <v>946.053</v>
          </cell>
        </row>
        <row r="1896">
          <cell r="A1896" t="str">
            <v>1995-35-5-Dungeness_n_um</v>
          </cell>
          <cell r="B1896" t="str">
            <v>JDF</v>
          </cell>
          <cell r="C1896" t="str">
            <v>UnMarked JDF Tribs. Fall</v>
          </cell>
          <cell r="D1896" t="str">
            <v>U-SJDF FF</v>
          </cell>
          <cell r="E1896">
            <v>35</v>
          </cell>
          <cell r="F1896">
            <v>52</v>
          </cell>
          <cell r="G1896">
            <v>51</v>
          </cell>
          <cell r="H1896" t="str">
            <v>ETRS; includes 6D</v>
          </cell>
          <cell r="I1896">
            <v>1995</v>
          </cell>
          <cell r="J1896" t="str">
            <v>UM</v>
          </cell>
          <cell r="K1896" t="str">
            <v>N</v>
          </cell>
          <cell r="L1896">
            <v>5</v>
          </cell>
          <cell r="M1896">
            <v>41</v>
          </cell>
        </row>
        <row r="1897">
          <cell r="A1897" t="str">
            <v>1995-35-5-Elwha_n_um</v>
          </cell>
          <cell r="B1897" t="str">
            <v>JDF</v>
          </cell>
          <cell r="C1897" t="str">
            <v>UnMarked JDF Tribs. Fall</v>
          </cell>
          <cell r="D1897" t="str">
            <v>U-SJDF FF</v>
          </cell>
          <cell r="E1897">
            <v>35</v>
          </cell>
          <cell r="F1897">
            <v>52</v>
          </cell>
          <cell r="G1897">
            <v>51</v>
          </cell>
          <cell r="H1897" t="str">
            <v>ETRS; includes 6D</v>
          </cell>
          <cell r="I1897">
            <v>1995</v>
          </cell>
          <cell r="J1897" t="str">
            <v>UM</v>
          </cell>
          <cell r="K1897" t="str">
            <v>N</v>
          </cell>
          <cell r="L1897">
            <v>5</v>
          </cell>
          <cell r="M1897">
            <v>625.78</v>
          </cell>
        </row>
        <row r="1898">
          <cell r="A1898" t="str">
            <v>1995-36-3-Dungeness_n_m</v>
          </cell>
          <cell r="B1898" t="str">
            <v>JDF</v>
          </cell>
          <cell r="C1898" t="str">
            <v>Marked JDF Tribs. Fall</v>
          </cell>
          <cell r="D1898" t="str">
            <v>M-SJDF FF</v>
          </cell>
          <cell r="E1898">
            <v>36</v>
          </cell>
          <cell r="F1898">
            <v>53</v>
          </cell>
          <cell r="G1898">
            <v>51</v>
          </cell>
          <cell r="H1898" t="str">
            <v>ETRS; includes 6D</v>
          </cell>
          <cell r="I1898">
            <v>1995</v>
          </cell>
          <cell r="J1898" t="str">
            <v>M</v>
          </cell>
          <cell r="K1898" t="str">
            <v>N</v>
          </cell>
          <cell r="L1898">
            <v>3</v>
          </cell>
          <cell r="M1898">
            <v>0</v>
          </cell>
        </row>
        <row r="1899">
          <cell r="A1899" t="str">
            <v>1995-36-3-Elwha_n_m</v>
          </cell>
          <cell r="B1899" t="str">
            <v>JDF</v>
          </cell>
          <cell r="C1899" t="str">
            <v>Marked JDF Tribs. Fall</v>
          </cell>
          <cell r="D1899" t="str">
            <v>M-SJDF FF</v>
          </cell>
          <cell r="E1899">
            <v>36</v>
          </cell>
          <cell r="F1899">
            <v>53</v>
          </cell>
          <cell r="G1899">
            <v>51</v>
          </cell>
          <cell r="H1899" t="str">
            <v>ETRS; includes 6D</v>
          </cell>
          <cell r="I1899">
            <v>1995</v>
          </cell>
          <cell r="J1899" t="str">
            <v>M</v>
          </cell>
          <cell r="K1899" t="str">
            <v>N</v>
          </cell>
          <cell r="L1899">
            <v>3</v>
          </cell>
          <cell r="M1899">
            <v>53.215000000000003</v>
          </cell>
        </row>
        <row r="1900">
          <cell r="A1900" t="str">
            <v>1995-36-4-Dungeness_n_m</v>
          </cell>
          <cell r="B1900" t="str">
            <v>JDF</v>
          </cell>
          <cell r="C1900" t="str">
            <v>Marked JDF Tribs. Fall</v>
          </cell>
          <cell r="D1900" t="str">
            <v>M-SJDF FF</v>
          </cell>
          <cell r="E1900">
            <v>36</v>
          </cell>
          <cell r="F1900">
            <v>53</v>
          </cell>
          <cell r="G1900">
            <v>51</v>
          </cell>
          <cell r="H1900" t="str">
            <v>ETRS; includes 6D</v>
          </cell>
          <cell r="I1900">
            <v>1995</v>
          </cell>
          <cell r="J1900" t="str">
            <v>M</v>
          </cell>
          <cell r="K1900" t="str">
            <v>N</v>
          </cell>
          <cell r="L1900">
            <v>4</v>
          </cell>
          <cell r="M1900">
            <v>0</v>
          </cell>
        </row>
        <row r="1901">
          <cell r="A1901" t="str">
            <v>1995-36-4-Elwha_n_m</v>
          </cell>
          <cell r="B1901" t="str">
            <v>JDF</v>
          </cell>
          <cell r="C1901" t="str">
            <v>Marked JDF Tribs. Fall</v>
          </cell>
          <cell r="D1901" t="str">
            <v>M-SJDF FF</v>
          </cell>
          <cell r="E1901">
            <v>36</v>
          </cell>
          <cell r="F1901">
            <v>53</v>
          </cell>
          <cell r="G1901">
            <v>51</v>
          </cell>
          <cell r="H1901" t="str">
            <v>ETRS; includes 6D</v>
          </cell>
          <cell r="I1901">
            <v>1995</v>
          </cell>
          <cell r="J1901" t="str">
            <v>M</v>
          </cell>
          <cell r="K1901" t="str">
            <v>N</v>
          </cell>
          <cell r="L1901">
            <v>4</v>
          </cell>
          <cell r="M1901">
            <v>52.947000000000003</v>
          </cell>
        </row>
        <row r="1902">
          <cell r="A1902" t="str">
            <v>1995-36-5-Dungeness_n_m</v>
          </cell>
          <cell r="B1902" t="str">
            <v>JDF</v>
          </cell>
          <cell r="C1902" t="str">
            <v>Marked JDF Tribs. Fall</v>
          </cell>
          <cell r="D1902" t="str">
            <v>M-SJDF FF</v>
          </cell>
          <cell r="E1902">
            <v>36</v>
          </cell>
          <cell r="F1902">
            <v>53</v>
          </cell>
          <cell r="G1902">
            <v>51</v>
          </cell>
          <cell r="H1902" t="str">
            <v>ETRS; includes 6D</v>
          </cell>
          <cell r="I1902">
            <v>1995</v>
          </cell>
          <cell r="J1902" t="str">
            <v>M</v>
          </cell>
          <cell r="K1902" t="str">
            <v>N</v>
          </cell>
          <cell r="L1902">
            <v>5</v>
          </cell>
          <cell r="M1902">
            <v>0</v>
          </cell>
        </row>
        <row r="1903">
          <cell r="A1903" t="str">
            <v>1995-36-5-Elwha_n_m</v>
          </cell>
          <cell r="B1903" t="str">
            <v>JDF</v>
          </cell>
          <cell r="C1903" t="str">
            <v>Marked JDF Tribs. Fall</v>
          </cell>
          <cell r="D1903" t="str">
            <v>M-SJDF FF</v>
          </cell>
          <cell r="E1903">
            <v>36</v>
          </cell>
          <cell r="F1903">
            <v>53</v>
          </cell>
          <cell r="G1903">
            <v>51</v>
          </cell>
          <cell r="H1903" t="str">
            <v>ETRS; includes 6D</v>
          </cell>
          <cell r="I1903">
            <v>1995</v>
          </cell>
          <cell r="J1903" t="str">
            <v>M</v>
          </cell>
          <cell r="K1903" t="str">
            <v>N</v>
          </cell>
          <cell r="L1903">
            <v>5</v>
          </cell>
          <cell r="M1903">
            <v>44.22</v>
          </cell>
        </row>
        <row r="1904">
          <cell r="A1904" t="str">
            <v>1995-65-3-</v>
          </cell>
          <cell r="B1904" t="str">
            <v>MPS</v>
          </cell>
          <cell r="C1904" t="str">
            <v>UnMarked White Sp Year</v>
          </cell>
          <cell r="D1904" t="str">
            <v>U-WhtSpYr</v>
          </cell>
          <cell r="E1904">
            <v>65</v>
          </cell>
          <cell r="F1904">
            <v>55</v>
          </cell>
          <cell r="G1904">
            <v>54</v>
          </cell>
          <cell r="H1904" t="str">
            <v>ETRS; includes FW net (FW spt assumed 0)</v>
          </cell>
          <cell r="I1904">
            <v>1995</v>
          </cell>
          <cell r="J1904" t="str">
            <v>UM</v>
          </cell>
          <cell r="L1904">
            <v>3</v>
          </cell>
          <cell r="M1904">
            <v>0</v>
          </cell>
        </row>
        <row r="1905">
          <cell r="A1905" t="str">
            <v>1995-65-4-</v>
          </cell>
          <cell r="B1905" t="str">
            <v>MPS</v>
          </cell>
          <cell r="C1905" t="str">
            <v>UnMarked White Sp Year</v>
          </cell>
          <cell r="D1905" t="str">
            <v>U-WhtSpYr</v>
          </cell>
          <cell r="E1905">
            <v>65</v>
          </cell>
          <cell r="F1905">
            <v>55</v>
          </cell>
          <cell r="G1905">
            <v>54</v>
          </cell>
          <cell r="H1905" t="str">
            <v>ETRS; includes FW net (FW spt assumed 0)</v>
          </cell>
          <cell r="I1905">
            <v>1995</v>
          </cell>
          <cell r="J1905" t="str">
            <v>UM</v>
          </cell>
          <cell r="L1905">
            <v>4</v>
          </cell>
          <cell r="M1905">
            <v>0</v>
          </cell>
        </row>
        <row r="1906">
          <cell r="A1906" t="str">
            <v>1995-65-5-</v>
          </cell>
          <cell r="B1906" t="str">
            <v>MPS</v>
          </cell>
          <cell r="C1906" t="str">
            <v>UnMarked White Sp Year</v>
          </cell>
          <cell r="D1906" t="str">
            <v>U-WhtSpYr</v>
          </cell>
          <cell r="E1906">
            <v>65</v>
          </cell>
          <cell r="F1906">
            <v>55</v>
          </cell>
          <cell r="G1906">
            <v>54</v>
          </cell>
          <cell r="H1906" t="str">
            <v>ETRS; includes FW net (FW spt assumed 0)</v>
          </cell>
          <cell r="I1906">
            <v>1995</v>
          </cell>
          <cell r="J1906" t="str">
            <v>UM</v>
          </cell>
          <cell r="L1906">
            <v>5</v>
          </cell>
          <cell r="M1906">
            <v>0</v>
          </cell>
        </row>
        <row r="1907">
          <cell r="A1907" t="str">
            <v>1995-66-3-</v>
          </cell>
          <cell r="B1907" t="str">
            <v>MPS</v>
          </cell>
          <cell r="C1907" t="str">
            <v>Marked White Sp Year</v>
          </cell>
          <cell r="D1907" t="str">
            <v>M-WhtSpYr</v>
          </cell>
          <cell r="E1907">
            <v>66</v>
          </cell>
          <cell r="F1907">
            <v>56</v>
          </cell>
          <cell r="G1907">
            <v>54</v>
          </cell>
          <cell r="H1907" t="str">
            <v>ETRS; includes FW net (FW spt assumed 0)</v>
          </cell>
          <cell r="I1907">
            <v>1995</v>
          </cell>
          <cell r="J1907" t="str">
            <v>M</v>
          </cell>
          <cell r="L1907">
            <v>3</v>
          </cell>
          <cell r="M1907">
            <v>54</v>
          </cell>
        </row>
        <row r="1908">
          <cell r="A1908" t="str">
            <v>1995-66-4-</v>
          </cell>
          <cell r="B1908" t="str">
            <v>MPS</v>
          </cell>
          <cell r="C1908" t="str">
            <v>Marked White Sp Year</v>
          </cell>
          <cell r="D1908" t="str">
            <v>M-WhtSpYr</v>
          </cell>
          <cell r="E1908">
            <v>66</v>
          </cell>
          <cell r="F1908">
            <v>56</v>
          </cell>
          <cell r="G1908">
            <v>54</v>
          </cell>
          <cell r="H1908" t="str">
            <v>ETRS; includes FW net (FW spt assumed 0)</v>
          </cell>
          <cell r="I1908">
            <v>1995</v>
          </cell>
          <cell r="J1908" t="str">
            <v>M</v>
          </cell>
          <cell r="L1908">
            <v>4</v>
          </cell>
          <cell r="M1908">
            <v>186</v>
          </cell>
        </row>
        <row r="1909">
          <cell r="A1909" t="str">
            <v>1995-66-5-</v>
          </cell>
          <cell r="B1909" t="str">
            <v>MPS</v>
          </cell>
          <cell r="C1909" t="str">
            <v>Marked White Sp Year</v>
          </cell>
          <cell r="D1909" t="str">
            <v>M-WhtSpYr</v>
          </cell>
          <cell r="E1909">
            <v>66</v>
          </cell>
          <cell r="F1909">
            <v>56</v>
          </cell>
          <cell r="G1909">
            <v>54</v>
          </cell>
          <cell r="H1909" t="str">
            <v>ETRS; includes FW net (FW spt assumed 0)</v>
          </cell>
          <cell r="I1909">
            <v>1995</v>
          </cell>
          <cell r="J1909" t="str">
            <v>M</v>
          </cell>
          <cell r="L1909">
            <v>5</v>
          </cell>
          <cell r="M1909">
            <v>5</v>
          </cell>
        </row>
        <row r="1910">
          <cell r="A1910" t="str">
            <v>1995-75-3-</v>
          </cell>
          <cell r="B1910" t="str">
            <v>JDF</v>
          </cell>
          <cell r="C1910" t="str">
            <v>UnMarked Hoko River</v>
          </cell>
          <cell r="D1910" t="str">
            <v>U-Hoko Rv</v>
          </cell>
          <cell r="E1910">
            <v>75</v>
          </cell>
          <cell r="F1910">
            <v>58</v>
          </cell>
          <cell r="G1910">
            <v>57</v>
          </cell>
          <cell r="H1910" t="str">
            <v>ETRS; esc only, no FW fishery</v>
          </cell>
          <cell r="I1910">
            <v>1995</v>
          </cell>
          <cell r="J1910" t="str">
            <v>UM</v>
          </cell>
          <cell r="L1910">
            <v>3</v>
          </cell>
          <cell r="M1910">
            <v>2.5115564589679038</v>
          </cell>
        </row>
        <row r="1911">
          <cell r="A1911" t="str">
            <v>1995-75-4-</v>
          </cell>
          <cell r="B1911" t="str">
            <v>JDF</v>
          </cell>
          <cell r="C1911" t="str">
            <v>UnMarked Hoko River</v>
          </cell>
          <cell r="D1911" t="str">
            <v>U-Hoko Rv</v>
          </cell>
          <cell r="E1911">
            <v>75</v>
          </cell>
          <cell r="F1911">
            <v>58</v>
          </cell>
          <cell r="G1911">
            <v>57</v>
          </cell>
          <cell r="H1911" t="str">
            <v>ETRS; esc only, no FW fishery</v>
          </cell>
          <cell r="I1911">
            <v>1995</v>
          </cell>
          <cell r="J1911" t="str">
            <v>UM</v>
          </cell>
          <cell r="L1911">
            <v>4</v>
          </cell>
          <cell r="M1911">
            <v>144.4984593884756</v>
          </cell>
        </row>
        <row r="1912">
          <cell r="A1912" t="str">
            <v>1995-75-5-</v>
          </cell>
          <cell r="B1912" t="str">
            <v>JDF</v>
          </cell>
          <cell r="C1912" t="str">
            <v>UnMarked Hoko River</v>
          </cell>
          <cell r="D1912" t="str">
            <v>U-Hoko Rv</v>
          </cell>
          <cell r="E1912">
            <v>75</v>
          </cell>
          <cell r="F1912">
            <v>58</v>
          </cell>
          <cell r="G1912">
            <v>57</v>
          </cell>
          <cell r="H1912" t="str">
            <v>ETRS; esc only, no FW fishery</v>
          </cell>
          <cell r="I1912">
            <v>1995</v>
          </cell>
          <cell r="J1912" t="str">
            <v>UM</v>
          </cell>
          <cell r="L1912">
            <v>5</v>
          </cell>
          <cell r="M1912">
            <v>190.59497065088169</v>
          </cell>
        </row>
        <row r="1913">
          <cell r="A1913" t="str">
            <v>1995-76-3-</v>
          </cell>
          <cell r="B1913" t="str">
            <v>JDF</v>
          </cell>
          <cell r="C1913" t="str">
            <v>Marked Hoko River</v>
          </cell>
          <cell r="D1913" t="str">
            <v>M-Hoko Rv</v>
          </cell>
          <cell r="E1913">
            <v>76</v>
          </cell>
          <cell r="F1913">
            <v>59</v>
          </cell>
          <cell r="G1913">
            <v>57</v>
          </cell>
          <cell r="H1913" t="str">
            <v>ETRS; esc only, no FW fishery</v>
          </cell>
          <cell r="I1913">
            <v>1995</v>
          </cell>
          <cell r="J1913" t="str">
            <v>M</v>
          </cell>
          <cell r="L1913">
            <v>3</v>
          </cell>
          <cell r="M1913">
            <v>53.0787234042553</v>
          </cell>
        </row>
        <row r="1914">
          <cell r="A1914" t="str">
            <v>1995-76-4-</v>
          </cell>
          <cell r="B1914" t="str">
            <v>JDF</v>
          </cell>
          <cell r="C1914" t="str">
            <v>Marked Hoko River</v>
          </cell>
          <cell r="D1914" t="str">
            <v>M-Hoko Rv</v>
          </cell>
          <cell r="E1914">
            <v>76</v>
          </cell>
          <cell r="F1914">
            <v>59</v>
          </cell>
          <cell r="G1914">
            <v>57</v>
          </cell>
          <cell r="H1914" t="str">
            <v>ETRS; esc only, no FW fishery</v>
          </cell>
          <cell r="I1914">
            <v>1995</v>
          </cell>
          <cell r="J1914" t="str">
            <v>M</v>
          </cell>
          <cell r="L1914">
            <v>4</v>
          </cell>
          <cell r="M1914">
            <v>177.51346227172479</v>
          </cell>
        </row>
        <row r="1915">
          <cell r="A1915" t="str">
            <v>1995-76-5-</v>
          </cell>
          <cell r="B1915" t="str">
            <v>JDF</v>
          </cell>
          <cell r="C1915" t="str">
            <v>Marked Hoko River</v>
          </cell>
          <cell r="D1915" t="str">
            <v>M-Hoko Rv</v>
          </cell>
          <cell r="E1915">
            <v>76</v>
          </cell>
          <cell r="F1915">
            <v>59</v>
          </cell>
          <cell r="G1915">
            <v>57</v>
          </cell>
          <cell r="H1915" t="str">
            <v>ETRS; esc only, no FW fishery</v>
          </cell>
          <cell r="I1915">
            <v>1995</v>
          </cell>
          <cell r="J1915" t="str">
            <v>M</v>
          </cell>
          <cell r="L1915">
            <v>5</v>
          </cell>
          <cell r="M1915">
            <v>312.16284525463021</v>
          </cell>
        </row>
        <row r="1916">
          <cell r="A1916" t="str">
            <v>1995-37-3-</v>
          </cell>
          <cell r="B1916" t="str">
            <v>ColR</v>
          </cell>
          <cell r="C1916" t="str">
            <v>UnMarked CR Oregon Hatchery Tule</v>
          </cell>
          <cell r="D1916" t="str">
            <v>U-OR Tule</v>
          </cell>
          <cell r="E1916">
            <v>37</v>
          </cell>
          <cell r="F1916">
            <v>61</v>
          </cell>
          <cell r="G1916">
            <v>60</v>
          </cell>
          <cell r="I1916">
            <v>1995</v>
          </cell>
          <cell r="J1916" t="str">
            <v>UM</v>
          </cell>
          <cell r="L1916">
            <v>3</v>
          </cell>
          <cell r="M1916">
            <v>8262.7752500000006</v>
          </cell>
        </row>
        <row r="1917">
          <cell r="A1917" t="str">
            <v>1995-37-4-</v>
          </cell>
          <cell r="B1917" t="str">
            <v>ColR</v>
          </cell>
          <cell r="C1917" t="str">
            <v>UnMarked CR Oregon Hatchery Tule</v>
          </cell>
          <cell r="D1917" t="str">
            <v>U-OR Tule</v>
          </cell>
          <cell r="E1917">
            <v>37</v>
          </cell>
          <cell r="F1917">
            <v>61</v>
          </cell>
          <cell r="G1917">
            <v>60</v>
          </cell>
          <cell r="I1917">
            <v>1995</v>
          </cell>
          <cell r="J1917" t="str">
            <v>UM</v>
          </cell>
          <cell r="L1917">
            <v>4</v>
          </cell>
          <cell r="M1917">
            <v>4488.0445</v>
          </cell>
        </row>
        <row r="1918">
          <cell r="A1918" t="str">
            <v>1995-37-5-</v>
          </cell>
          <cell r="B1918" t="str">
            <v>ColR</v>
          </cell>
          <cell r="C1918" t="str">
            <v>UnMarked CR Oregon Hatchery Tule</v>
          </cell>
          <cell r="D1918" t="str">
            <v>U-OR Tule</v>
          </cell>
          <cell r="E1918">
            <v>37</v>
          </cell>
          <cell r="F1918">
            <v>61</v>
          </cell>
          <cell r="G1918">
            <v>60</v>
          </cell>
          <cell r="I1918">
            <v>1995</v>
          </cell>
          <cell r="J1918" t="str">
            <v>UM</v>
          </cell>
          <cell r="L1918">
            <v>5</v>
          </cell>
          <cell r="M1918">
            <v>422.60475000000002</v>
          </cell>
        </row>
        <row r="1919">
          <cell r="A1919" t="str">
            <v>1995-38-3-</v>
          </cell>
          <cell r="B1919" t="str">
            <v>ColR</v>
          </cell>
          <cell r="C1919" t="str">
            <v>Marked CR Oregon Hatchery Tule</v>
          </cell>
          <cell r="D1919" t="str">
            <v>M-OR Tule</v>
          </cell>
          <cell r="E1919">
            <v>38</v>
          </cell>
          <cell r="F1919">
            <v>62</v>
          </cell>
          <cell r="G1919">
            <v>60</v>
          </cell>
          <cell r="I1919">
            <v>1995</v>
          </cell>
          <cell r="J1919" t="str">
            <v>M</v>
          </cell>
          <cell r="L1919">
            <v>3</v>
          </cell>
          <cell r="M1919">
            <v>255.5497500000001</v>
          </cell>
        </row>
        <row r="1920">
          <cell r="A1920" t="str">
            <v>1995-38-4-</v>
          </cell>
          <cell r="B1920" t="str">
            <v>ColR</v>
          </cell>
          <cell r="C1920" t="str">
            <v>Marked CR Oregon Hatchery Tule</v>
          </cell>
          <cell r="D1920" t="str">
            <v>M-OR Tule</v>
          </cell>
          <cell r="E1920">
            <v>38</v>
          </cell>
          <cell r="F1920">
            <v>62</v>
          </cell>
          <cell r="G1920">
            <v>60</v>
          </cell>
          <cell r="I1920">
            <v>1995</v>
          </cell>
          <cell r="J1920" t="str">
            <v>M</v>
          </cell>
          <cell r="L1920">
            <v>4</v>
          </cell>
          <cell r="M1920">
            <v>138.80550000000039</v>
          </cell>
        </row>
        <row r="1921">
          <cell r="A1921" t="str">
            <v>1995-38-5-</v>
          </cell>
          <cell r="B1921" t="str">
            <v>ColR</v>
          </cell>
          <cell r="C1921" t="str">
            <v>Marked CR Oregon Hatchery Tule</v>
          </cell>
          <cell r="D1921" t="str">
            <v>M-OR Tule</v>
          </cell>
          <cell r="E1921">
            <v>38</v>
          </cell>
          <cell r="F1921">
            <v>62</v>
          </cell>
          <cell r="G1921">
            <v>60</v>
          </cell>
          <cell r="I1921">
            <v>1995</v>
          </cell>
          <cell r="J1921" t="str">
            <v>M</v>
          </cell>
          <cell r="L1921">
            <v>5</v>
          </cell>
          <cell r="M1921">
            <v>13.070249999999991</v>
          </cell>
        </row>
        <row r="1922">
          <cell r="A1922" t="str">
            <v>1995-39-3-</v>
          </cell>
          <cell r="B1922" t="str">
            <v>ColR</v>
          </cell>
          <cell r="C1922" t="str">
            <v>UnMarked CR Washington Hatchery Tule</v>
          </cell>
          <cell r="D1922" t="str">
            <v>U-WA Tule</v>
          </cell>
          <cell r="E1922">
            <v>39</v>
          </cell>
          <cell r="F1922">
            <v>64</v>
          </cell>
          <cell r="G1922">
            <v>63</v>
          </cell>
          <cell r="I1922">
            <v>1995</v>
          </cell>
          <cell r="J1922" t="str">
            <v>UM</v>
          </cell>
          <cell r="L1922">
            <v>3</v>
          </cell>
          <cell r="M1922">
            <v>13411.195750000001</v>
          </cell>
        </row>
        <row r="1923">
          <cell r="A1923" t="str">
            <v>1995-39-4-</v>
          </cell>
          <cell r="B1923" t="str">
            <v>ColR</v>
          </cell>
          <cell r="C1923" t="str">
            <v>UnMarked CR Washington Hatchery Tule</v>
          </cell>
          <cell r="D1923" t="str">
            <v>U-WA Tule</v>
          </cell>
          <cell r="E1923">
            <v>39</v>
          </cell>
          <cell r="F1923">
            <v>64</v>
          </cell>
          <cell r="G1923">
            <v>63</v>
          </cell>
          <cell r="I1923">
            <v>1995</v>
          </cell>
          <cell r="J1923" t="str">
            <v>UM</v>
          </cell>
          <cell r="L1923">
            <v>4</v>
          </cell>
          <cell r="M1923">
            <v>10806.478999999999</v>
          </cell>
        </row>
        <row r="1924">
          <cell r="A1924" t="str">
            <v>1995-39-5-</v>
          </cell>
          <cell r="B1924" t="str">
            <v>ColR</v>
          </cell>
          <cell r="C1924" t="str">
            <v>UnMarked CR Washington Hatchery Tule</v>
          </cell>
          <cell r="D1924" t="str">
            <v>U-WA Tule</v>
          </cell>
          <cell r="E1924">
            <v>39</v>
          </cell>
          <cell r="F1924">
            <v>64</v>
          </cell>
          <cell r="G1924">
            <v>63</v>
          </cell>
          <cell r="I1924">
            <v>1995</v>
          </cell>
          <cell r="J1924" t="str">
            <v>UM</v>
          </cell>
          <cell r="L1924">
            <v>5</v>
          </cell>
          <cell r="M1924">
            <v>4129.1445000000003</v>
          </cell>
        </row>
        <row r="1925">
          <cell r="A1925" t="str">
            <v>1995-40-3-</v>
          </cell>
          <cell r="B1925" t="str">
            <v>ColR</v>
          </cell>
          <cell r="C1925" t="str">
            <v>Marked CR Washington Hatchery Tule</v>
          </cell>
          <cell r="D1925" t="str">
            <v>M-WA Tule</v>
          </cell>
          <cell r="E1925">
            <v>40</v>
          </cell>
          <cell r="F1925">
            <v>65</v>
          </cell>
          <cell r="G1925">
            <v>63</v>
          </cell>
          <cell r="I1925">
            <v>1995</v>
          </cell>
          <cell r="J1925" t="str">
            <v>M</v>
          </cell>
          <cell r="L1925">
            <v>3</v>
          </cell>
          <cell r="M1925">
            <v>414.77924999999959</v>
          </cell>
        </row>
        <row r="1926">
          <cell r="A1926" t="str">
            <v>1995-40-4-</v>
          </cell>
          <cell r="B1926" t="str">
            <v>ColR</v>
          </cell>
          <cell r="C1926" t="str">
            <v>Marked CR Washington Hatchery Tule</v>
          </cell>
          <cell r="D1926" t="str">
            <v>M-WA Tule</v>
          </cell>
          <cell r="E1926">
            <v>40</v>
          </cell>
          <cell r="F1926">
            <v>65</v>
          </cell>
          <cell r="G1926">
            <v>63</v>
          </cell>
          <cell r="I1926">
            <v>1995</v>
          </cell>
          <cell r="J1926" t="str">
            <v>M</v>
          </cell>
          <cell r="L1926">
            <v>4</v>
          </cell>
          <cell r="M1926">
            <v>334.22099999999961</v>
          </cell>
        </row>
        <row r="1927">
          <cell r="A1927" t="str">
            <v>1995-40-5-</v>
          </cell>
          <cell r="B1927" t="str">
            <v>ColR</v>
          </cell>
          <cell r="C1927" t="str">
            <v>Marked CR Washington Hatchery Tule</v>
          </cell>
          <cell r="D1927" t="str">
            <v>M-WA Tule</v>
          </cell>
          <cell r="E1927">
            <v>40</v>
          </cell>
          <cell r="F1927">
            <v>65</v>
          </cell>
          <cell r="G1927">
            <v>63</v>
          </cell>
          <cell r="I1927">
            <v>1995</v>
          </cell>
          <cell r="J1927" t="str">
            <v>M</v>
          </cell>
          <cell r="L1927">
            <v>5</v>
          </cell>
          <cell r="M1927">
            <v>127.7055</v>
          </cell>
        </row>
        <row r="1928">
          <cell r="A1928" t="str">
            <v>1995-41-3-</v>
          </cell>
          <cell r="B1928" t="str">
            <v>ColR</v>
          </cell>
          <cell r="C1928" t="str">
            <v>UnMarked Lower Columbia River Wild</v>
          </cell>
          <cell r="D1928" t="str">
            <v>U-LCRWild</v>
          </cell>
          <cell r="E1928">
            <v>41</v>
          </cell>
          <cell r="F1928">
            <v>67</v>
          </cell>
          <cell r="G1928">
            <v>66</v>
          </cell>
          <cell r="I1928">
            <v>1995</v>
          </cell>
          <cell r="J1928" t="str">
            <v>UM</v>
          </cell>
          <cell r="L1928">
            <v>3</v>
          </cell>
          <cell r="M1928">
            <v>1797.33</v>
          </cell>
        </row>
        <row r="1929">
          <cell r="A1929" t="str">
            <v>1995-41-4-</v>
          </cell>
          <cell r="B1929" t="str">
            <v>ColR</v>
          </cell>
          <cell r="C1929" t="str">
            <v>UnMarked Lower Columbia River Wild</v>
          </cell>
          <cell r="D1929" t="str">
            <v>U-LCRWild</v>
          </cell>
          <cell r="E1929">
            <v>41</v>
          </cell>
          <cell r="F1929">
            <v>67</v>
          </cell>
          <cell r="G1929">
            <v>66</v>
          </cell>
          <cell r="I1929">
            <v>1995</v>
          </cell>
          <cell r="J1929" t="str">
            <v>UM</v>
          </cell>
          <cell r="L1929">
            <v>4</v>
          </cell>
          <cell r="M1929">
            <v>4751.5050000000001</v>
          </cell>
        </row>
        <row r="1930">
          <cell r="A1930" t="str">
            <v>1995-41-5-</v>
          </cell>
          <cell r="B1930" t="str">
            <v>ColR</v>
          </cell>
          <cell r="C1930" t="str">
            <v>UnMarked Lower Columbia River Wild</v>
          </cell>
          <cell r="D1930" t="str">
            <v>U-LCRWild</v>
          </cell>
          <cell r="E1930">
            <v>41</v>
          </cell>
          <cell r="F1930">
            <v>67</v>
          </cell>
          <cell r="G1930">
            <v>66</v>
          </cell>
          <cell r="I1930">
            <v>1995</v>
          </cell>
          <cell r="J1930" t="str">
            <v>UM</v>
          </cell>
          <cell r="L1930">
            <v>5</v>
          </cell>
          <cell r="M1930">
            <v>9310.3680000000004</v>
          </cell>
        </row>
        <row r="1931">
          <cell r="A1931" t="str">
            <v>1995-42-3-</v>
          </cell>
          <cell r="B1931" t="str">
            <v>ColR</v>
          </cell>
          <cell r="C1931" t="str">
            <v>Marked Lower Columbia River Wild</v>
          </cell>
          <cell r="D1931" t="str">
            <v>M-LCRWild</v>
          </cell>
          <cell r="E1931">
            <v>42</v>
          </cell>
          <cell r="F1931">
            <v>68</v>
          </cell>
          <cell r="G1931">
            <v>66</v>
          </cell>
          <cell r="I1931">
            <v>1995</v>
          </cell>
          <cell r="J1931" t="str">
            <v>M</v>
          </cell>
          <cell r="L1931">
            <v>3</v>
          </cell>
          <cell r="M1931">
            <v>12.670000000000069</v>
          </cell>
        </row>
        <row r="1932">
          <cell r="A1932" t="str">
            <v>1995-42-4-</v>
          </cell>
          <cell r="B1932" t="str">
            <v>ColR</v>
          </cell>
          <cell r="C1932" t="str">
            <v>Marked Lower Columbia River Wild</v>
          </cell>
          <cell r="D1932" t="str">
            <v>M-LCRWild</v>
          </cell>
          <cell r="E1932">
            <v>42</v>
          </cell>
          <cell r="F1932">
            <v>68</v>
          </cell>
          <cell r="G1932">
            <v>66</v>
          </cell>
          <cell r="I1932">
            <v>1995</v>
          </cell>
          <cell r="J1932" t="str">
            <v>M</v>
          </cell>
          <cell r="L1932">
            <v>4</v>
          </cell>
          <cell r="M1932">
            <v>33.494999999999891</v>
          </cell>
        </row>
        <row r="1933">
          <cell r="A1933" t="str">
            <v>1995-42-5-</v>
          </cell>
          <cell r="B1933" t="str">
            <v>ColR</v>
          </cell>
          <cell r="C1933" t="str">
            <v>Marked Lower Columbia River Wild</v>
          </cell>
          <cell r="D1933" t="str">
            <v>M-LCRWild</v>
          </cell>
          <cell r="E1933">
            <v>42</v>
          </cell>
          <cell r="F1933">
            <v>68</v>
          </cell>
          <cell r="G1933">
            <v>66</v>
          </cell>
          <cell r="I1933">
            <v>1995</v>
          </cell>
          <cell r="J1933" t="str">
            <v>M</v>
          </cell>
          <cell r="L1933">
            <v>5</v>
          </cell>
          <cell r="M1933">
            <v>65.631999999999607</v>
          </cell>
        </row>
        <row r="1934">
          <cell r="A1934" t="str">
            <v>1995-43-3-</v>
          </cell>
          <cell r="B1934" t="str">
            <v>ColR</v>
          </cell>
          <cell r="C1934" t="str">
            <v>UnMarked CR Bonneville Pool Hatchery</v>
          </cell>
          <cell r="D1934" t="str">
            <v>U-BPHTule</v>
          </cell>
          <cell r="E1934">
            <v>43</v>
          </cell>
          <cell r="F1934">
            <v>70</v>
          </cell>
          <cell r="G1934">
            <v>69</v>
          </cell>
          <cell r="I1934">
            <v>1995</v>
          </cell>
          <cell r="J1934" t="str">
            <v>UM</v>
          </cell>
          <cell r="L1934">
            <v>3</v>
          </cell>
          <cell r="M1934">
            <v>25899</v>
          </cell>
        </row>
        <row r="1935">
          <cell r="A1935" t="str">
            <v>1995-43-4-</v>
          </cell>
          <cell r="B1935" t="str">
            <v>ColR</v>
          </cell>
          <cell r="C1935" t="str">
            <v>UnMarked CR Bonneville Pool Hatchery</v>
          </cell>
          <cell r="D1935" t="str">
            <v>U-BPHTule</v>
          </cell>
          <cell r="E1935">
            <v>43</v>
          </cell>
          <cell r="F1935">
            <v>70</v>
          </cell>
          <cell r="G1935">
            <v>69</v>
          </cell>
          <cell r="I1935">
            <v>1995</v>
          </cell>
          <cell r="J1935" t="str">
            <v>UM</v>
          </cell>
          <cell r="L1935">
            <v>4</v>
          </cell>
          <cell r="M1935">
            <v>6111</v>
          </cell>
        </row>
        <row r="1936">
          <cell r="A1936" t="str">
            <v>1995-43-5-</v>
          </cell>
          <cell r="B1936" t="str">
            <v>ColR</v>
          </cell>
          <cell r="C1936" t="str">
            <v>UnMarked CR Bonneville Pool Hatchery</v>
          </cell>
          <cell r="D1936" t="str">
            <v>U-BPHTule</v>
          </cell>
          <cell r="E1936">
            <v>43</v>
          </cell>
          <cell r="F1936">
            <v>70</v>
          </cell>
          <cell r="G1936">
            <v>69</v>
          </cell>
          <cell r="I1936">
            <v>1995</v>
          </cell>
          <cell r="J1936" t="str">
            <v>UM</v>
          </cell>
          <cell r="L1936">
            <v>5</v>
          </cell>
          <cell r="M1936">
            <v>822.56</v>
          </cell>
        </row>
        <row r="1937">
          <cell r="A1937" t="str">
            <v>1995-44-3-</v>
          </cell>
          <cell r="B1937" t="str">
            <v>ColR</v>
          </cell>
          <cell r="C1937" t="str">
            <v>Marked CR Bonneville Pool Hatchery</v>
          </cell>
          <cell r="D1937" t="str">
            <v>M-BPHTule</v>
          </cell>
          <cell r="E1937">
            <v>44</v>
          </cell>
          <cell r="F1937">
            <v>71</v>
          </cell>
          <cell r="G1937">
            <v>69</v>
          </cell>
          <cell r="I1937">
            <v>1995</v>
          </cell>
          <cell r="J1937" t="str">
            <v>M</v>
          </cell>
          <cell r="L1937">
            <v>3</v>
          </cell>
          <cell r="M1937">
            <v>801</v>
          </cell>
        </row>
        <row r="1938">
          <cell r="A1938" t="str">
            <v>1995-44-4-</v>
          </cell>
          <cell r="B1938" t="str">
            <v>ColR</v>
          </cell>
          <cell r="C1938" t="str">
            <v>Marked CR Bonneville Pool Hatchery</v>
          </cell>
          <cell r="D1938" t="str">
            <v>M-BPHTule</v>
          </cell>
          <cell r="E1938">
            <v>44</v>
          </cell>
          <cell r="F1938">
            <v>71</v>
          </cell>
          <cell r="G1938">
            <v>69</v>
          </cell>
          <cell r="I1938">
            <v>1995</v>
          </cell>
          <cell r="J1938" t="str">
            <v>M</v>
          </cell>
          <cell r="L1938">
            <v>4</v>
          </cell>
          <cell r="M1938">
            <v>189</v>
          </cell>
        </row>
        <row r="1939">
          <cell r="A1939" t="str">
            <v>1995-44-5-</v>
          </cell>
          <cell r="B1939" t="str">
            <v>ColR</v>
          </cell>
          <cell r="C1939" t="str">
            <v>Marked CR Bonneville Pool Hatchery</v>
          </cell>
          <cell r="D1939" t="str">
            <v>M-BPHTule</v>
          </cell>
          <cell r="E1939">
            <v>44</v>
          </cell>
          <cell r="F1939">
            <v>71</v>
          </cell>
          <cell r="G1939">
            <v>69</v>
          </cell>
          <cell r="I1939">
            <v>1995</v>
          </cell>
          <cell r="J1939" t="str">
            <v>M</v>
          </cell>
          <cell r="L1939">
            <v>5</v>
          </cell>
          <cell r="M1939">
            <v>25.440000000000062</v>
          </cell>
        </row>
        <row r="1940">
          <cell r="A1940" t="str">
            <v>1995-45-3-</v>
          </cell>
          <cell r="B1940" t="str">
            <v>ColR</v>
          </cell>
          <cell r="C1940" t="str">
            <v>UnMarked Columbia R Upriver Summer</v>
          </cell>
          <cell r="D1940" t="str">
            <v>U-UpCR Su</v>
          </cell>
          <cell r="E1940">
            <v>45</v>
          </cell>
          <cell r="F1940">
            <v>73</v>
          </cell>
          <cell r="G1940">
            <v>72</v>
          </cell>
          <cell r="I1940">
            <v>1995</v>
          </cell>
          <cell r="J1940" t="str">
            <v>UM</v>
          </cell>
          <cell r="L1940">
            <v>3</v>
          </cell>
          <cell r="M1940">
            <v>1147.6033597280889</v>
          </cell>
        </row>
        <row r="1941">
          <cell r="A1941" t="str">
            <v>1995-45-4-</v>
          </cell>
          <cell r="B1941" t="str">
            <v>ColR</v>
          </cell>
          <cell r="C1941" t="str">
            <v>UnMarked Columbia R Upriver Summer</v>
          </cell>
          <cell r="D1941" t="str">
            <v>U-UpCR Su</v>
          </cell>
          <cell r="E1941">
            <v>45</v>
          </cell>
          <cell r="F1941">
            <v>73</v>
          </cell>
          <cell r="G1941">
            <v>72</v>
          </cell>
          <cell r="I1941">
            <v>1995</v>
          </cell>
          <cell r="J1941" t="str">
            <v>UM</v>
          </cell>
          <cell r="L1941">
            <v>4</v>
          </cell>
          <cell r="M1941">
            <v>4781.2594557919974</v>
          </cell>
        </row>
        <row r="1942">
          <cell r="A1942" t="str">
            <v>1995-45-5-</v>
          </cell>
          <cell r="B1942" t="str">
            <v>ColR</v>
          </cell>
          <cell r="C1942" t="str">
            <v>UnMarked Columbia R Upriver Summer</v>
          </cell>
          <cell r="D1942" t="str">
            <v>U-UpCR Su</v>
          </cell>
          <cell r="E1942">
            <v>45</v>
          </cell>
          <cell r="F1942">
            <v>73</v>
          </cell>
          <cell r="G1942">
            <v>72</v>
          </cell>
          <cell r="I1942">
            <v>1995</v>
          </cell>
          <cell r="J1942" t="str">
            <v>UM</v>
          </cell>
          <cell r="L1942">
            <v>5</v>
          </cell>
          <cell r="M1942">
            <v>6152.4871844799163</v>
          </cell>
        </row>
        <row r="1943">
          <cell r="A1943" t="str">
            <v>1995-46-3-</v>
          </cell>
          <cell r="B1943" t="str">
            <v>ColR</v>
          </cell>
          <cell r="C1943" t="str">
            <v>Marked Columbia R Upriver Summer</v>
          </cell>
          <cell r="D1943" t="str">
            <v>M-UpCR Su</v>
          </cell>
          <cell r="E1943">
            <v>46</v>
          </cell>
          <cell r="F1943">
            <v>74</v>
          </cell>
          <cell r="G1943">
            <v>72</v>
          </cell>
          <cell r="I1943">
            <v>1995</v>
          </cell>
          <cell r="J1943" t="str">
            <v>M</v>
          </cell>
          <cell r="L1943">
            <v>3</v>
          </cell>
          <cell r="M1943">
            <v>35.492887414270847</v>
          </cell>
        </row>
        <row r="1944">
          <cell r="A1944" t="str">
            <v>1995-46-4-</v>
          </cell>
          <cell r="B1944" t="str">
            <v>ColR</v>
          </cell>
          <cell r="C1944" t="str">
            <v>Marked Columbia R Upriver Summer</v>
          </cell>
          <cell r="D1944" t="str">
            <v>M-UpCR Su</v>
          </cell>
          <cell r="E1944">
            <v>46</v>
          </cell>
          <cell r="F1944">
            <v>74</v>
          </cell>
          <cell r="G1944">
            <v>72</v>
          </cell>
          <cell r="I1944">
            <v>1995</v>
          </cell>
          <cell r="J1944" t="str">
            <v>M</v>
          </cell>
          <cell r="L1944">
            <v>4</v>
          </cell>
          <cell r="M1944">
            <v>147.8740037873813</v>
          </cell>
        </row>
        <row r="1945">
          <cell r="A1945" t="str">
            <v>1995-46-5-</v>
          </cell>
          <cell r="B1945" t="str">
            <v>ColR</v>
          </cell>
          <cell r="C1945" t="str">
            <v>Marked Columbia R Upriver Summer</v>
          </cell>
          <cell r="D1945" t="str">
            <v>M-UpCR Su</v>
          </cell>
          <cell r="E1945">
            <v>46</v>
          </cell>
          <cell r="F1945">
            <v>74</v>
          </cell>
          <cell r="G1945">
            <v>72</v>
          </cell>
          <cell r="I1945">
            <v>1995</v>
          </cell>
          <cell r="J1945" t="str">
            <v>M</v>
          </cell>
          <cell r="L1945">
            <v>5</v>
          </cell>
          <cell r="M1945">
            <v>190.28310879834771</v>
          </cell>
        </row>
        <row r="1946">
          <cell r="A1946" t="str">
            <v>1995-47-3-</v>
          </cell>
          <cell r="B1946" t="str">
            <v>ColR</v>
          </cell>
          <cell r="C1946" t="str">
            <v>UnMarked Columbia R Upriver Bright</v>
          </cell>
          <cell r="D1946" t="str">
            <v>U-UpCR Br</v>
          </cell>
          <cell r="E1946">
            <v>47</v>
          </cell>
          <cell r="F1946">
            <v>76</v>
          </cell>
          <cell r="G1946">
            <v>75</v>
          </cell>
          <cell r="I1946">
            <v>1995</v>
          </cell>
          <cell r="J1946" t="str">
            <v>UM</v>
          </cell>
          <cell r="L1946">
            <v>3</v>
          </cell>
          <cell r="M1946">
            <v>30165.535228284039</v>
          </cell>
        </row>
        <row r="1947">
          <cell r="A1947" t="str">
            <v>1995-47-4-</v>
          </cell>
          <cell r="B1947" t="str">
            <v>ColR</v>
          </cell>
          <cell r="C1947" t="str">
            <v>UnMarked Columbia R Upriver Bright</v>
          </cell>
          <cell r="D1947" t="str">
            <v>U-UpCR Br</v>
          </cell>
          <cell r="E1947">
            <v>47</v>
          </cell>
          <cell r="F1947">
            <v>76</v>
          </cell>
          <cell r="G1947">
            <v>75</v>
          </cell>
          <cell r="I1947">
            <v>1995</v>
          </cell>
          <cell r="J1947" t="str">
            <v>UM</v>
          </cell>
          <cell r="L1947">
            <v>4</v>
          </cell>
          <cell r="M1947">
            <v>27775.273123280309</v>
          </cell>
        </row>
        <row r="1948">
          <cell r="A1948" t="str">
            <v>1995-47-5-</v>
          </cell>
          <cell r="B1948" t="str">
            <v>ColR</v>
          </cell>
          <cell r="C1948" t="str">
            <v>UnMarked Columbia R Upriver Bright</v>
          </cell>
          <cell r="D1948" t="str">
            <v>U-UpCR Br</v>
          </cell>
          <cell r="E1948">
            <v>47</v>
          </cell>
          <cell r="F1948">
            <v>76</v>
          </cell>
          <cell r="G1948">
            <v>75</v>
          </cell>
          <cell r="I1948">
            <v>1995</v>
          </cell>
          <cell r="J1948" t="str">
            <v>UM</v>
          </cell>
          <cell r="L1948">
            <v>5</v>
          </cell>
          <cell r="M1948">
            <v>77317.275294167746</v>
          </cell>
        </row>
        <row r="1949">
          <cell r="A1949" t="str">
            <v>1995-48-3-</v>
          </cell>
          <cell r="B1949" t="str">
            <v>ColR</v>
          </cell>
          <cell r="C1949" t="str">
            <v>Marked Columbia R Upriver Bright</v>
          </cell>
          <cell r="D1949" t="str">
            <v>M-UpCR Br</v>
          </cell>
          <cell r="E1949">
            <v>48</v>
          </cell>
          <cell r="F1949">
            <v>77</v>
          </cell>
          <cell r="G1949">
            <v>75</v>
          </cell>
          <cell r="I1949">
            <v>1995</v>
          </cell>
          <cell r="J1949" t="str">
            <v>M</v>
          </cell>
          <cell r="L1949">
            <v>3</v>
          </cell>
          <cell r="M1949">
            <v>304.70237604327491</v>
          </cell>
        </row>
        <row r="1950">
          <cell r="A1950" t="str">
            <v>1995-48-4-</v>
          </cell>
          <cell r="B1950" t="str">
            <v>ColR</v>
          </cell>
          <cell r="C1950" t="str">
            <v>Marked Columbia R Upriver Bright</v>
          </cell>
          <cell r="D1950" t="str">
            <v>M-UpCR Br</v>
          </cell>
          <cell r="E1950">
            <v>48</v>
          </cell>
          <cell r="F1950">
            <v>77</v>
          </cell>
          <cell r="G1950">
            <v>75</v>
          </cell>
          <cell r="I1950">
            <v>1995</v>
          </cell>
          <cell r="J1950" t="str">
            <v>M</v>
          </cell>
          <cell r="L1950">
            <v>4</v>
          </cell>
          <cell r="M1950">
            <v>280.55831437656889</v>
          </cell>
        </row>
        <row r="1951">
          <cell r="A1951" t="str">
            <v>1995-48-5-</v>
          </cell>
          <cell r="B1951" t="str">
            <v>ColR</v>
          </cell>
          <cell r="C1951" t="str">
            <v>Marked Columbia R Upriver Bright</v>
          </cell>
          <cell r="D1951" t="str">
            <v>M-UpCR Br</v>
          </cell>
          <cell r="E1951">
            <v>48</v>
          </cell>
          <cell r="F1951">
            <v>77</v>
          </cell>
          <cell r="G1951">
            <v>75</v>
          </cell>
          <cell r="I1951">
            <v>1995</v>
          </cell>
          <cell r="J1951" t="str">
            <v>M</v>
          </cell>
          <cell r="L1951">
            <v>5</v>
          </cell>
          <cell r="M1951">
            <v>780.98257872897375</v>
          </cell>
        </row>
        <row r="1952">
          <cell r="A1952" t="str">
            <v>1995-49-3-</v>
          </cell>
          <cell r="B1952" t="str">
            <v>ColR</v>
          </cell>
          <cell r="C1952" t="str">
            <v>UnMarked Cowlitz River Spring</v>
          </cell>
          <cell r="D1952" t="str">
            <v>U-Cowl Sp</v>
          </cell>
          <cell r="E1952">
            <v>49</v>
          </cell>
          <cell r="F1952">
            <v>79</v>
          </cell>
          <cell r="G1952">
            <v>78</v>
          </cell>
          <cell r="I1952">
            <v>1995</v>
          </cell>
          <cell r="J1952" t="str">
            <v>UM</v>
          </cell>
          <cell r="L1952">
            <v>3</v>
          </cell>
          <cell r="M1952">
            <v>1758.61</v>
          </cell>
        </row>
        <row r="1953">
          <cell r="A1953" t="str">
            <v>1995-49-4-</v>
          </cell>
          <cell r="B1953" t="str">
            <v>ColR</v>
          </cell>
          <cell r="C1953" t="str">
            <v>UnMarked Cowlitz River Spring</v>
          </cell>
          <cell r="D1953" t="str">
            <v>U-Cowl Sp</v>
          </cell>
          <cell r="E1953">
            <v>49</v>
          </cell>
          <cell r="F1953">
            <v>79</v>
          </cell>
          <cell r="G1953">
            <v>78</v>
          </cell>
          <cell r="I1953">
            <v>1995</v>
          </cell>
          <cell r="J1953" t="str">
            <v>UM</v>
          </cell>
          <cell r="L1953">
            <v>4</v>
          </cell>
          <cell r="M1953">
            <v>4359.18</v>
          </cell>
        </row>
        <row r="1954">
          <cell r="A1954" t="str">
            <v>1995-49-5-</v>
          </cell>
          <cell r="B1954" t="str">
            <v>ColR</v>
          </cell>
          <cell r="C1954" t="str">
            <v>UnMarked Cowlitz River Spring</v>
          </cell>
          <cell r="D1954" t="str">
            <v>U-Cowl Sp</v>
          </cell>
          <cell r="E1954">
            <v>49</v>
          </cell>
          <cell r="F1954">
            <v>79</v>
          </cell>
          <cell r="G1954">
            <v>78</v>
          </cell>
          <cell r="I1954">
            <v>1995</v>
          </cell>
          <cell r="J1954" t="str">
            <v>UM</v>
          </cell>
          <cell r="L1954">
            <v>5</v>
          </cell>
          <cell r="M1954">
            <v>211.46</v>
          </cell>
        </row>
        <row r="1955">
          <cell r="A1955" t="str">
            <v>1995-50-3-</v>
          </cell>
          <cell r="B1955" t="str">
            <v>ColR</v>
          </cell>
          <cell r="C1955" t="str">
            <v>Marked Cowlitz River Spring</v>
          </cell>
          <cell r="D1955" t="str">
            <v>M-Cowl Sp</v>
          </cell>
          <cell r="E1955">
            <v>50</v>
          </cell>
          <cell r="F1955">
            <v>80</v>
          </cell>
          <cell r="G1955">
            <v>78</v>
          </cell>
          <cell r="I1955">
            <v>1995</v>
          </cell>
          <cell r="J1955" t="str">
            <v>M</v>
          </cell>
          <cell r="L1955">
            <v>3</v>
          </cell>
          <cell r="M1955">
            <v>54.3900000000001</v>
          </cell>
        </row>
        <row r="1956">
          <cell r="A1956" t="str">
            <v>1995-50-4-</v>
          </cell>
          <cell r="B1956" t="str">
            <v>ColR</v>
          </cell>
          <cell r="C1956" t="str">
            <v>Marked Cowlitz River Spring</v>
          </cell>
          <cell r="D1956" t="str">
            <v>M-Cowl Sp</v>
          </cell>
          <cell r="E1956">
            <v>50</v>
          </cell>
          <cell r="F1956">
            <v>80</v>
          </cell>
          <cell r="G1956">
            <v>78</v>
          </cell>
          <cell r="I1956">
            <v>1995</v>
          </cell>
          <cell r="J1956" t="str">
            <v>M</v>
          </cell>
          <cell r="L1956">
            <v>4</v>
          </cell>
          <cell r="M1956">
            <v>134.81999999999971</v>
          </cell>
        </row>
        <row r="1957">
          <cell r="A1957" t="str">
            <v>1995-50-5-</v>
          </cell>
          <cell r="B1957" t="str">
            <v>ColR</v>
          </cell>
          <cell r="C1957" t="str">
            <v>Marked Cowlitz River Spring</v>
          </cell>
          <cell r="D1957" t="str">
            <v>M-Cowl Sp</v>
          </cell>
          <cell r="E1957">
            <v>50</v>
          </cell>
          <cell r="F1957">
            <v>80</v>
          </cell>
          <cell r="G1957">
            <v>78</v>
          </cell>
          <cell r="I1957">
            <v>1995</v>
          </cell>
          <cell r="J1957" t="str">
            <v>M</v>
          </cell>
          <cell r="L1957">
            <v>5</v>
          </cell>
          <cell r="M1957">
            <v>6.539999999999992</v>
          </cell>
        </row>
        <row r="1958">
          <cell r="A1958" t="str">
            <v>1995-51-3-</v>
          </cell>
          <cell r="B1958" t="str">
            <v>ColR</v>
          </cell>
          <cell r="C1958" t="str">
            <v>UnMarked Willamette River Spring</v>
          </cell>
          <cell r="D1958" t="str">
            <v>U-Will Sp</v>
          </cell>
          <cell r="E1958">
            <v>51</v>
          </cell>
          <cell r="F1958">
            <v>82</v>
          </cell>
          <cell r="G1958">
            <v>81</v>
          </cell>
          <cell r="I1958">
            <v>1995</v>
          </cell>
          <cell r="J1958" t="str">
            <v>UM</v>
          </cell>
          <cell r="L1958">
            <v>3</v>
          </cell>
          <cell r="M1958">
            <v>15483.14</v>
          </cell>
        </row>
        <row r="1959">
          <cell r="A1959" t="str">
            <v>1995-51-4-</v>
          </cell>
          <cell r="B1959" t="str">
            <v>ColR</v>
          </cell>
          <cell r="C1959" t="str">
            <v>UnMarked Willamette River Spring</v>
          </cell>
          <cell r="D1959" t="str">
            <v>U-Will Sp</v>
          </cell>
          <cell r="E1959">
            <v>51</v>
          </cell>
          <cell r="F1959">
            <v>82</v>
          </cell>
          <cell r="G1959">
            <v>81</v>
          </cell>
          <cell r="I1959">
            <v>1995</v>
          </cell>
          <cell r="J1959" t="str">
            <v>UM</v>
          </cell>
          <cell r="L1959">
            <v>4</v>
          </cell>
          <cell r="M1959">
            <v>23392.52</v>
          </cell>
        </row>
        <row r="1960">
          <cell r="A1960" t="str">
            <v>1995-51-5-</v>
          </cell>
          <cell r="B1960" t="str">
            <v>ColR</v>
          </cell>
          <cell r="C1960" t="str">
            <v>UnMarked Willamette River Spring</v>
          </cell>
          <cell r="D1960" t="str">
            <v>U-Will Sp</v>
          </cell>
          <cell r="E1960">
            <v>51</v>
          </cell>
          <cell r="F1960">
            <v>82</v>
          </cell>
          <cell r="G1960">
            <v>81</v>
          </cell>
          <cell r="I1960">
            <v>1995</v>
          </cell>
          <cell r="J1960" t="str">
            <v>UM</v>
          </cell>
          <cell r="L1960">
            <v>5</v>
          </cell>
          <cell r="M1960">
            <v>752.72</v>
          </cell>
        </row>
        <row r="1961">
          <cell r="A1961" t="str">
            <v>1995-52-3-</v>
          </cell>
          <cell r="B1961" t="str">
            <v>ColR</v>
          </cell>
          <cell r="C1961" t="str">
            <v>Marked Willamette River Spring</v>
          </cell>
          <cell r="D1961" t="str">
            <v>M-Will Sp</v>
          </cell>
          <cell r="E1961">
            <v>52</v>
          </cell>
          <cell r="F1961">
            <v>83</v>
          </cell>
          <cell r="G1961">
            <v>81</v>
          </cell>
          <cell r="I1961">
            <v>1995</v>
          </cell>
          <cell r="J1961" t="str">
            <v>M</v>
          </cell>
          <cell r="L1961">
            <v>3</v>
          </cell>
          <cell r="M1961">
            <v>478.86000000000058</v>
          </cell>
        </row>
        <row r="1962">
          <cell r="A1962" t="str">
            <v>1995-52-4-</v>
          </cell>
          <cell r="B1962" t="str">
            <v>ColR</v>
          </cell>
          <cell r="C1962" t="str">
            <v>Marked Willamette River Spring</v>
          </cell>
          <cell r="D1962" t="str">
            <v>M-Will Sp</v>
          </cell>
          <cell r="E1962">
            <v>52</v>
          </cell>
          <cell r="F1962">
            <v>83</v>
          </cell>
          <cell r="G1962">
            <v>81</v>
          </cell>
          <cell r="I1962">
            <v>1995</v>
          </cell>
          <cell r="J1962" t="str">
            <v>M</v>
          </cell>
          <cell r="L1962">
            <v>4</v>
          </cell>
          <cell r="M1962">
            <v>723.47999999999956</v>
          </cell>
        </row>
        <row r="1963">
          <cell r="A1963" t="str">
            <v>1995-52-5-</v>
          </cell>
          <cell r="B1963" t="str">
            <v>ColR</v>
          </cell>
          <cell r="C1963" t="str">
            <v>Marked Willamette River Spring</v>
          </cell>
          <cell r="D1963" t="str">
            <v>M-Will Sp</v>
          </cell>
          <cell r="E1963">
            <v>52</v>
          </cell>
          <cell r="F1963">
            <v>83</v>
          </cell>
          <cell r="G1963">
            <v>81</v>
          </cell>
          <cell r="I1963">
            <v>1995</v>
          </cell>
          <cell r="J1963" t="str">
            <v>M</v>
          </cell>
          <cell r="L1963">
            <v>5</v>
          </cell>
          <cell r="M1963">
            <v>23.279999999999969</v>
          </cell>
        </row>
        <row r="1964">
          <cell r="A1964" t="str">
            <v>1995-53-3-</v>
          </cell>
          <cell r="B1964" t="str">
            <v>ColR</v>
          </cell>
          <cell r="C1964" t="str">
            <v>UnMarked Snake River Fall</v>
          </cell>
          <cell r="D1964" t="str">
            <v>U-Snake F</v>
          </cell>
          <cell r="E1964">
            <v>53</v>
          </cell>
          <cell r="F1964">
            <v>85</v>
          </cell>
          <cell r="G1964">
            <v>84</v>
          </cell>
          <cell r="I1964">
            <v>1995</v>
          </cell>
          <cell r="J1964" t="str">
            <v>UM</v>
          </cell>
          <cell r="L1964">
            <v>3</v>
          </cell>
          <cell r="M1964">
            <v>281.0375680181524</v>
          </cell>
        </row>
        <row r="1965">
          <cell r="A1965" t="str">
            <v>1995-53-4-</v>
          </cell>
          <cell r="B1965" t="str">
            <v>ColR</v>
          </cell>
          <cell r="C1965" t="str">
            <v>UnMarked Snake River Fall</v>
          </cell>
          <cell r="D1965" t="str">
            <v>U-Snake F</v>
          </cell>
          <cell r="E1965">
            <v>53</v>
          </cell>
          <cell r="F1965">
            <v>85</v>
          </cell>
          <cell r="G1965">
            <v>84</v>
          </cell>
          <cell r="I1965">
            <v>1995</v>
          </cell>
          <cell r="J1965" t="str">
            <v>UM</v>
          </cell>
          <cell r="L1965">
            <v>4</v>
          </cell>
          <cell r="M1965">
            <v>240.39644994512099</v>
          </cell>
        </row>
        <row r="1966">
          <cell r="A1966" t="str">
            <v>1995-53-5-</v>
          </cell>
          <cell r="B1966" t="str">
            <v>ColR</v>
          </cell>
          <cell r="C1966" t="str">
            <v>UnMarked Snake River Fall</v>
          </cell>
          <cell r="D1966" t="str">
            <v>U-Snake F</v>
          </cell>
          <cell r="E1966">
            <v>53</v>
          </cell>
          <cell r="F1966">
            <v>85</v>
          </cell>
          <cell r="G1966">
            <v>84</v>
          </cell>
          <cell r="I1966">
            <v>1995</v>
          </cell>
          <cell r="J1966" t="str">
            <v>UM</v>
          </cell>
          <cell r="L1966">
            <v>5</v>
          </cell>
          <cell r="M1966">
            <v>783.79404565329605</v>
          </cell>
        </row>
        <row r="1967">
          <cell r="A1967" t="str">
            <v>1995-54-3-</v>
          </cell>
          <cell r="B1967" t="str">
            <v>ColR</v>
          </cell>
          <cell r="C1967" t="str">
            <v>Marked Snake River Fall</v>
          </cell>
          <cell r="D1967" t="str">
            <v>M-Snake F</v>
          </cell>
          <cell r="E1967">
            <v>54</v>
          </cell>
          <cell r="F1967">
            <v>86</v>
          </cell>
          <cell r="G1967">
            <v>84</v>
          </cell>
          <cell r="I1967">
            <v>1995</v>
          </cell>
          <cell r="J1967" t="str">
            <v>M</v>
          </cell>
          <cell r="L1967">
            <v>3</v>
          </cell>
          <cell r="M1967">
            <v>1467.724827654539</v>
          </cell>
        </row>
        <row r="1968">
          <cell r="A1968" t="str">
            <v>1995-54-4-</v>
          </cell>
          <cell r="B1968" t="str">
            <v>ColR</v>
          </cell>
          <cell r="C1968" t="str">
            <v>Marked Snake River Fall</v>
          </cell>
          <cell r="D1968" t="str">
            <v>M-Snake F</v>
          </cell>
          <cell r="E1968">
            <v>54</v>
          </cell>
          <cell r="F1968">
            <v>86</v>
          </cell>
          <cell r="G1968">
            <v>84</v>
          </cell>
          <cell r="I1968">
            <v>1995</v>
          </cell>
          <cell r="J1968" t="str">
            <v>M</v>
          </cell>
          <cell r="L1968">
            <v>4</v>
          </cell>
          <cell r="M1968">
            <v>941.77211239800624</v>
          </cell>
        </row>
        <row r="1969">
          <cell r="A1969" t="str">
            <v>1995-54-5-</v>
          </cell>
          <cell r="B1969" t="str">
            <v>ColR</v>
          </cell>
          <cell r="C1969" t="str">
            <v>Marked Snake River Fall</v>
          </cell>
          <cell r="D1969" t="str">
            <v>M-Snake F</v>
          </cell>
          <cell r="E1969">
            <v>54</v>
          </cell>
          <cell r="F1969">
            <v>86</v>
          </cell>
          <cell r="G1969">
            <v>84</v>
          </cell>
          <cell r="I1969">
            <v>1995</v>
          </cell>
          <cell r="J1969" t="str">
            <v>M</v>
          </cell>
          <cell r="L1969">
            <v>5</v>
          </cell>
          <cell r="M1969">
            <v>239.9480814499864</v>
          </cell>
        </row>
        <row r="1970">
          <cell r="A1970" t="str">
            <v>1995-55-3-</v>
          </cell>
          <cell r="B1970" t="str">
            <v>WA_NCoast_OR_CA</v>
          </cell>
          <cell r="C1970" t="str">
            <v>UnMarked Oregon North Coast Fall</v>
          </cell>
          <cell r="D1970" t="str">
            <v>U-OR No F</v>
          </cell>
          <cell r="E1970">
            <v>55</v>
          </cell>
          <cell r="F1970">
            <v>88</v>
          </cell>
          <cell r="G1970">
            <v>87</v>
          </cell>
          <cell r="I1970">
            <v>1995</v>
          </cell>
          <cell r="J1970" t="str">
            <v>UM</v>
          </cell>
          <cell r="L1970">
            <v>3</v>
          </cell>
          <cell r="M1970">
            <v>22444.451049660751</v>
          </cell>
        </row>
        <row r="1971">
          <cell r="A1971" t="str">
            <v>1995-55-4-</v>
          </cell>
          <cell r="B1971" t="str">
            <v>WA_NCoast_OR_CA</v>
          </cell>
          <cell r="C1971" t="str">
            <v>UnMarked Oregon North Coast Fall</v>
          </cell>
          <cell r="D1971" t="str">
            <v>U-OR No F</v>
          </cell>
          <cell r="E1971">
            <v>55</v>
          </cell>
          <cell r="F1971">
            <v>88</v>
          </cell>
          <cell r="G1971">
            <v>87</v>
          </cell>
          <cell r="I1971">
            <v>1995</v>
          </cell>
          <cell r="J1971" t="str">
            <v>UM</v>
          </cell>
          <cell r="L1971">
            <v>4</v>
          </cell>
          <cell r="M1971">
            <v>19521.413762325061</v>
          </cell>
        </row>
        <row r="1972">
          <cell r="A1972" t="str">
            <v>1995-55-5-</v>
          </cell>
          <cell r="B1972" t="str">
            <v>WA_NCoast_OR_CA</v>
          </cell>
          <cell r="C1972" t="str">
            <v>UnMarked Oregon North Coast Fall</v>
          </cell>
          <cell r="D1972" t="str">
            <v>U-OR No F</v>
          </cell>
          <cell r="E1972">
            <v>55</v>
          </cell>
          <cell r="F1972">
            <v>88</v>
          </cell>
          <cell r="G1972">
            <v>87</v>
          </cell>
          <cell r="I1972">
            <v>1995</v>
          </cell>
          <cell r="J1972" t="str">
            <v>UM</v>
          </cell>
          <cell r="L1972">
            <v>5</v>
          </cell>
          <cell r="M1972">
            <v>84061.539502194035</v>
          </cell>
        </row>
        <row r="1973">
          <cell r="A1973" t="str">
            <v>1995-56-3-</v>
          </cell>
          <cell r="B1973" t="str">
            <v>WA_NCoast_OR_CA</v>
          </cell>
          <cell r="C1973" t="str">
            <v>Marked Oregon North Coast Fall</v>
          </cell>
          <cell r="D1973" t="str">
            <v>M-OR No F</v>
          </cell>
          <cell r="E1973">
            <v>56</v>
          </cell>
          <cell r="F1973">
            <v>89</v>
          </cell>
          <cell r="G1973">
            <v>87</v>
          </cell>
          <cell r="I1973">
            <v>1995</v>
          </cell>
          <cell r="J1973" t="str">
            <v>M</v>
          </cell>
          <cell r="L1973">
            <v>3</v>
          </cell>
          <cell r="M1973">
            <v>226.71162676424871</v>
          </cell>
        </row>
        <row r="1974">
          <cell r="A1974" t="str">
            <v>1995-56-4-</v>
          </cell>
          <cell r="B1974" t="str">
            <v>WA_NCoast_OR_CA</v>
          </cell>
          <cell r="C1974" t="str">
            <v>Marked Oregon North Coast Fall</v>
          </cell>
          <cell r="D1974" t="str">
            <v>M-OR No F</v>
          </cell>
          <cell r="E1974">
            <v>56</v>
          </cell>
          <cell r="F1974">
            <v>89</v>
          </cell>
          <cell r="G1974">
            <v>87</v>
          </cell>
          <cell r="I1974">
            <v>1995</v>
          </cell>
          <cell r="J1974" t="str">
            <v>M</v>
          </cell>
          <cell r="L1974">
            <v>4</v>
          </cell>
          <cell r="M1974">
            <v>197.1859975992447</v>
          </cell>
        </row>
        <row r="1975">
          <cell r="A1975" t="str">
            <v>1995-56-5-</v>
          </cell>
          <cell r="B1975" t="str">
            <v>WA_NCoast_OR_CA</v>
          </cell>
          <cell r="C1975" t="str">
            <v>Marked Oregon North Coast Fall</v>
          </cell>
          <cell r="D1975" t="str">
            <v>M-OR No F</v>
          </cell>
          <cell r="E1975">
            <v>56</v>
          </cell>
          <cell r="F1975">
            <v>89</v>
          </cell>
          <cell r="G1975">
            <v>87</v>
          </cell>
          <cell r="I1975">
            <v>1995</v>
          </cell>
          <cell r="J1975" t="str">
            <v>M</v>
          </cell>
          <cell r="L1975">
            <v>5</v>
          </cell>
          <cell r="M1975">
            <v>849.10645961812406</v>
          </cell>
        </row>
        <row r="1976">
          <cell r="A1976" t="str">
            <v>1995-57-3-</v>
          </cell>
          <cell r="B1976" t="str">
            <v>Canada</v>
          </cell>
          <cell r="C1976" t="str">
            <v>UnMarked WCVI Total Fall</v>
          </cell>
          <cell r="D1976" t="str">
            <v>U-WCVI Tl</v>
          </cell>
          <cell r="E1976">
            <v>57</v>
          </cell>
          <cell r="F1976">
            <v>91</v>
          </cell>
          <cell r="G1976">
            <v>90</v>
          </cell>
          <cell r="I1976">
            <v>1995</v>
          </cell>
          <cell r="J1976" t="str">
            <v>UM</v>
          </cell>
          <cell r="L1976">
            <v>3</v>
          </cell>
          <cell r="M1976">
            <v>2931.7823457778982</v>
          </cell>
        </row>
        <row r="1977">
          <cell r="A1977" t="str">
            <v>1995-57-4-</v>
          </cell>
          <cell r="B1977" t="str">
            <v>Canada</v>
          </cell>
          <cell r="C1977" t="str">
            <v>UnMarked WCVI Total Fall</v>
          </cell>
          <cell r="D1977" t="str">
            <v>U-WCVI Tl</v>
          </cell>
          <cell r="E1977">
            <v>57</v>
          </cell>
          <cell r="F1977">
            <v>91</v>
          </cell>
          <cell r="G1977">
            <v>90</v>
          </cell>
          <cell r="I1977">
            <v>1995</v>
          </cell>
          <cell r="J1977" t="str">
            <v>UM</v>
          </cell>
          <cell r="L1977">
            <v>4</v>
          </cell>
          <cell r="M1977">
            <v>21583.988634722638</v>
          </cell>
        </row>
        <row r="1978">
          <cell r="A1978" t="str">
            <v>1995-57-5-</v>
          </cell>
          <cell r="B1978" t="str">
            <v>Canada</v>
          </cell>
          <cell r="C1978" t="str">
            <v>UnMarked WCVI Total Fall</v>
          </cell>
          <cell r="D1978" t="str">
            <v>U-WCVI Tl</v>
          </cell>
          <cell r="E1978">
            <v>57</v>
          </cell>
          <cell r="F1978">
            <v>91</v>
          </cell>
          <cell r="G1978">
            <v>90</v>
          </cell>
          <cell r="I1978">
            <v>1995</v>
          </cell>
          <cell r="J1978" t="str">
            <v>UM</v>
          </cell>
          <cell r="L1978">
            <v>5</v>
          </cell>
          <cell r="M1978">
            <v>63980.87033135222</v>
          </cell>
        </row>
        <row r="1979">
          <cell r="A1979" t="str">
            <v>1995-58-3-</v>
          </cell>
          <cell r="B1979" t="str">
            <v>Canada</v>
          </cell>
          <cell r="C1979" t="str">
            <v>Marked WCVI Total Fall</v>
          </cell>
          <cell r="D1979" t="str">
            <v>M-WCVI Tl</v>
          </cell>
          <cell r="E1979">
            <v>58</v>
          </cell>
          <cell r="F1979">
            <v>92</v>
          </cell>
          <cell r="G1979">
            <v>90</v>
          </cell>
          <cell r="I1979">
            <v>1995</v>
          </cell>
          <cell r="J1979" t="str">
            <v>M</v>
          </cell>
          <cell r="L1979">
            <v>3</v>
          </cell>
          <cell r="M1979">
            <v>96.217654222101899</v>
          </cell>
        </row>
        <row r="1980">
          <cell r="A1980" t="str">
            <v>1995-58-4-</v>
          </cell>
          <cell r="B1980" t="str">
            <v>Canada</v>
          </cell>
          <cell r="C1980" t="str">
            <v>Marked WCVI Total Fall</v>
          </cell>
          <cell r="D1980" t="str">
            <v>M-WCVI Tl</v>
          </cell>
          <cell r="E1980">
            <v>58</v>
          </cell>
          <cell r="F1980">
            <v>92</v>
          </cell>
          <cell r="G1980">
            <v>90</v>
          </cell>
          <cell r="I1980">
            <v>1995</v>
          </cell>
          <cell r="J1980" t="str">
            <v>M</v>
          </cell>
          <cell r="L1980">
            <v>4</v>
          </cell>
          <cell r="M1980">
            <v>832.01136527735798</v>
          </cell>
        </row>
        <row r="1981">
          <cell r="A1981" t="str">
            <v>1995-58-5-</v>
          </cell>
          <cell r="B1981" t="str">
            <v>Canada</v>
          </cell>
          <cell r="C1981" t="str">
            <v>Marked WCVI Total Fall</v>
          </cell>
          <cell r="D1981" t="str">
            <v>M-WCVI Tl</v>
          </cell>
          <cell r="E1981">
            <v>58</v>
          </cell>
          <cell r="F1981">
            <v>92</v>
          </cell>
          <cell r="G1981">
            <v>90</v>
          </cell>
          <cell r="I1981">
            <v>1995</v>
          </cell>
          <cell r="J1981" t="str">
            <v>M</v>
          </cell>
          <cell r="L1981">
            <v>5</v>
          </cell>
          <cell r="M1981">
            <v>3178.1296686477808</v>
          </cell>
        </row>
        <row r="1982">
          <cell r="A1982" t="str">
            <v>1995-59-3-</v>
          </cell>
          <cell r="B1982" t="str">
            <v>Canada</v>
          </cell>
          <cell r="C1982" t="str">
            <v>UnMarked Fraser River Late</v>
          </cell>
          <cell r="D1982" t="str">
            <v>U-FrasRLt</v>
          </cell>
          <cell r="E1982">
            <v>59</v>
          </cell>
          <cell r="F1982">
            <v>94</v>
          </cell>
          <cell r="G1982">
            <v>93</v>
          </cell>
          <cell r="I1982">
            <v>1995</v>
          </cell>
          <cell r="J1982" t="str">
            <v>UM</v>
          </cell>
          <cell r="L1982">
            <v>3</v>
          </cell>
          <cell r="M1982">
            <v>36926.805815902451</v>
          </cell>
        </row>
        <row r="1983">
          <cell r="A1983" t="str">
            <v>1995-59-4-</v>
          </cell>
          <cell r="B1983" t="str">
            <v>Canada</v>
          </cell>
          <cell r="C1983" t="str">
            <v>UnMarked Fraser River Late</v>
          </cell>
          <cell r="D1983" t="str">
            <v>U-FrasRLt</v>
          </cell>
          <cell r="E1983">
            <v>59</v>
          </cell>
          <cell r="F1983">
            <v>94</v>
          </cell>
          <cell r="G1983">
            <v>93</v>
          </cell>
          <cell r="I1983">
            <v>1995</v>
          </cell>
          <cell r="J1983" t="str">
            <v>UM</v>
          </cell>
          <cell r="L1983">
            <v>4</v>
          </cell>
          <cell r="M1983">
            <v>19594.793332388152</v>
          </cell>
        </row>
        <row r="1984">
          <cell r="A1984" t="str">
            <v>1995-59-5-</v>
          </cell>
          <cell r="B1984" t="str">
            <v>Canada</v>
          </cell>
          <cell r="C1984" t="str">
            <v>UnMarked Fraser River Late</v>
          </cell>
          <cell r="D1984" t="str">
            <v>U-FrasRLt</v>
          </cell>
          <cell r="E1984">
            <v>59</v>
          </cell>
          <cell r="F1984">
            <v>94</v>
          </cell>
          <cell r="G1984">
            <v>93</v>
          </cell>
          <cell r="I1984">
            <v>1995</v>
          </cell>
          <cell r="J1984" t="str">
            <v>UM</v>
          </cell>
          <cell r="L1984">
            <v>5</v>
          </cell>
          <cell r="M1984">
            <v>5093.1728213057459</v>
          </cell>
        </row>
        <row r="1985">
          <cell r="A1985" t="str">
            <v>1995-60-3-</v>
          </cell>
          <cell r="B1985" t="str">
            <v>Canada</v>
          </cell>
          <cell r="C1985" t="str">
            <v>Marked Fraser River Late</v>
          </cell>
          <cell r="D1985" t="str">
            <v>M-FrasRLt</v>
          </cell>
          <cell r="E1985">
            <v>60</v>
          </cell>
          <cell r="F1985">
            <v>95</v>
          </cell>
          <cell r="G1985">
            <v>93</v>
          </cell>
          <cell r="I1985">
            <v>1995</v>
          </cell>
          <cell r="J1985" t="str">
            <v>M</v>
          </cell>
          <cell r="L1985">
            <v>3</v>
          </cell>
          <cell r="M1985">
            <v>1218.1917268305151</v>
          </cell>
        </row>
        <row r="1986">
          <cell r="A1986" t="str">
            <v>1995-60-4-</v>
          </cell>
          <cell r="B1986" t="str">
            <v>Canada</v>
          </cell>
          <cell r="C1986" t="str">
            <v>Marked Fraser River Late</v>
          </cell>
          <cell r="D1986" t="str">
            <v>M-FrasRLt</v>
          </cell>
          <cell r="E1986">
            <v>60</v>
          </cell>
          <cell r="F1986">
            <v>95</v>
          </cell>
          <cell r="G1986">
            <v>93</v>
          </cell>
          <cell r="I1986">
            <v>1995</v>
          </cell>
          <cell r="J1986" t="str">
            <v>M</v>
          </cell>
          <cell r="L1986">
            <v>4</v>
          </cell>
          <cell r="M1986">
            <v>353.27756749622353</v>
          </cell>
        </row>
        <row r="1987">
          <cell r="A1987" t="str">
            <v>1995-60-5-</v>
          </cell>
          <cell r="B1987" t="str">
            <v>Canada</v>
          </cell>
          <cell r="C1987" t="str">
            <v>Marked Fraser River Late</v>
          </cell>
          <cell r="D1987" t="str">
            <v>M-FrasRLt</v>
          </cell>
          <cell r="E1987">
            <v>60</v>
          </cell>
          <cell r="F1987">
            <v>95</v>
          </cell>
          <cell r="G1987">
            <v>93</v>
          </cell>
          <cell r="I1987">
            <v>1995</v>
          </cell>
          <cell r="J1987" t="str">
            <v>M</v>
          </cell>
          <cell r="L1987">
            <v>5</v>
          </cell>
          <cell r="M1987">
            <v>17.545576755253979</v>
          </cell>
        </row>
        <row r="1988">
          <cell r="A1988" t="str">
            <v>1995-61-3-</v>
          </cell>
          <cell r="B1988" t="str">
            <v>Canada</v>
          </cell>
          <cell r="C1988" t="str">
            <v>UnMarked Fraser River Early</v>
          </cell>
          <cell r="D1988" t="str">
            <v>U-FrasREr</v>
          </cell>
          <cell r="E1988">
            <v>61</v>
          </cell>
          <cell r="F1988">
            <v>97</v>
          </cell>
          <cell r="G1988">
            <v>96</v>
          </cell>
          <cell r="I1988">
            <v>1995</v>
          </cell>
          <cell r="J1988" t="str">
            <v>UM</v>
          </cell>
          <cell r="L1988">
            <v>3</v>
          </cell>
          <cell r="M1988">
            <v>56403.847008680699</v>
          </cell>
        </row>
        <row r="1989">
          <cell r="A1989" t="str">
            <v>1995-61-4-</v>
          </cell>
          <cell r="B1989" t="str">
            <v>Canada</v>
          </cell>
          <cell r="C1989" t="str">
            <v>UnMarked Fraser River Early</v>
          </cell>
          <cell r="D1989" t="str">
            <v>U-FrasREr</v>
          </cell>
          <cell r="E1989">
            <v>61</v>
          </cell>
          <cell r="F1989">
            <v>97</v>
          </cell>
          <cell r="G1989">
            <v>96</v>
          </cell>
          <cell r="I1989">
            <v>1995</v>
          </cell>
          <cell r="J1989" t="str">
            <v>UM</v>
          </cell>
          <cell r="L1989">
            <v>4</v>
          </cell>
          <cell r="M1989">
            <v>96930.83608919871</v>
          </cell>
        </row>
        <row r="1990">
          <cell r="A1990" t="str">
            <v>1995-61-5-</v>
          </cell>
          <cell r="B1990" t="str">
            <v>Canada</v>
          </cell>
          <cell r="C1990" t="str">
            <v>UnMarked Fraser River Early</v>
          </cell>
          <cell r="D1990" t="str">
            <v>U-FrasREr</v>
          </cell>
          <cell r="E1990">
            <v>61</v>
          </cell>
          <cell r="F1990">
            <v>97</v>
          </cell>
          <cell r="G1990">
            <v>96</v>
          </cell>
          <cell r="I1990">
            <v>1995</v>
          </cell>
          <cell r="J1990" t="str">
            <v>UM</v>
          </cell>
          <cell r="L1990">
            <v>5</v>
          </cell>
          <cell r="M1990">
            <v>7142.8581053900598</v>
          </cell>
        </row>
        <row r="1991">
          <cell r="A1991" t="str">
            <v>1995-62-3-</v>
          </cell>
          <cell r="B1991" t="str">
            <v>Canada</v>
          </cell>
          <cell r="C1991" t="str">
            <v>Marked Fraser River Early</v>
          </cell>
          <cell r="D1991" t="str">
            <v>M-FrasREr</v>
          </cell>
          <cell r="E1991">
            <v>62</v>
          </cell>
          <cell r="F1991">
            <v>98</v>
          </cell>
          <cell r="G1991">
            <v>96</v>
          </cell>
          <cell r="I1991">
            <v>1995</v>
          </cell>
          <cell r="J1991" t="str">
            <v>M</v>
          </cell>
          <cell r="L1991">
            <v>3</v>
          </cell>
          <cell r="M1991">
            <v>569.73582837051072</v>
          </cell>
        </row>
        <row r="1992">
          <cell r="A1992" t="str">
            <v>1995-62-4-</v>
          </cell>
          <cell r="B1992" t="str">
            <v>Canada</v>
          </cell>
          <cell r="C1992" t="str">
            <v>Marked Fraser River Early</v>
          </cell>
          <cell r="D1992" t="str">
            <v>M-FrasREr</v>
          </cell>
          <cell r="E1992">
            <v>62</v>
          </cell>
          <cell r="F1992">
            <v>98</v>
          </cell>
          <cell r="G1992">
            <v>96</v>
          </cell>
          <cell r="I1992">
            <v>1995</v>
          </cell>
          <cell r="J1992" t="str">
            <v>M</v>
          </cell>
          <cell r="L1992">
            <v>4</v>
          </cell>
          <cell r="M1992">
            <v>979.09935443634458</v>
          </cell>
        </row>
        <row r="1993">
          <cell r="A1993" t="str">
            <v>1995-62-5-</v>
          </cell>
          <cell r="B1993" t="str">
            <v>Canada</v>
          </cell>
          <cell r="C1993" t="str">
            <v>Marked Fraser River Early</v>
          </cell>
          <cell r="D1993" t="str">
            <v>M-FrasREr</v>
          </cell>
          <cell r="E1993">
            <v>62</v>
          </cell>
          <cell r="F1993">
            <v>98</v>
          </cell>
          <cell r="G1993">
            <v>96</v>
          </cell>
          <cell r="I1993">
            <v>1995</v>
          </cell>
          <cell r="J1993" t="str">
            <v>M</v>
          </cell>
          <cell r="L1993">
            <v>5</v>
          </cell>
          <cell r="M1993">
            <v>72.150081872627197</v>
          </cell>
        </row>
        <row r="1994">
          <cell r="A1994" t="str">
            <v>1995-63-3-</v>
          </cell>
          <cell r="B1994" t="str">
            <v>Canada</v>
          </cell>
          <cell r="C1994" t="str">
            <v>UnMarked Lower Georgia Strait</v>
          </cell>
          <cell r="D1994" t="str">
            <v>U-LwGeo S</v>
          </cell>
          <cell r="E1994">
            <v>63</v>
          </cell>
          <cell r="F1994">
            <v>100</v>
          </cell>
          <cell r="G1994">
            <v>99</v>
          </cell>
          <cell r="I1994">
            <v>1995</v>
          </cell>
          <cell r="J1994" t="str">
            <v>UM</v>
          </cell>
          <cell r="L1994">
            <v>3</v>
          </cell>
          <cell r="M1994">
            <v>18173.966038643801</v>
          </cell>
        </row>
        <row r="1995">
          <cell r="A1995" t="str">
            <v>1995-63-4-</v>
          </cell>
          <cell r="B1995" t="str">
            <v>Canada</v>
          </cell>
          <cell r="C1995" t="str">
            <v>UnMarked Lower Georgia Strait</v>
          </cell>
          <cell r="D1995" t="str">
            <v>U-LwGeo S</v>
          </cell>
          <cell r="E1995">
            <v>63</v>
          </cell>
          <cell r="F1995">
            <v>100</v>
          </cell>
          <cell r="G1995">
            <v>99</v>
          </cell>
          <cell r="I1995">
            <v>1995</v>
          </cell>
          <cell r="J1995" t="str">
            <v>UM</v>
          </cell>
          <cell r="L1995">
            <v>4</v>
          </cell>
          <cell r="M1995">
            <v>7427.2046532985632</v>
          </cell>
        </row>
        <row r="1996">
          <cell r="A1996" t="str">
            <v>1995-63-5-</v>
          </cell>
          <cell r="B1996" t="str">
            <v>Canada</v>
          </cell>
          <cell r="C1996" t="str">
            <v>UnMarked Lower Georgia Strait</v>
          </cell>
          <cell r="D1996" t="str">
            <v>U-LwGeo S</v>
          </cell>
          <cell r="E1996">
            <v>63</v>
          </cell>
          <cell r="F1996">
            <v>100</v>
          </cell>
          <cell r="G1996">
            <v>99</v>
          </cell>
          <cell r="I1996">
            <v>1995</v>
          </cell>
          <cell r="J1996" t="str">
            <v>UM</v>
          </cell>
          <cell r="L1996">
            <v>5</v>
          </cell>
          <cell r="M1996">
            <v>258.82052065280732</v>
          </cell>
        </row>
        <row r="1997">
          <cell r="A1997" t="str">
            <v>1995-64-3-</v>
          </cell>
          <cell r="B1997" t="str">
            <v>Canada</v>
          </cell>
          <cell r="C1997" t="str">
            <v>Marked Lower Georgia Strait</v>
          </cell>
          <cell r="D1997" t="str">
            <v>M-LwGeo S</v>
          </cell>
          <cell r="E1997">
            <v>64</v>
          </cell>
          <cell r="F1997">
            <v>101</v>
          </cell>
          <cell r="G1997">
            <v>99</v>
          </cell>
          <cell r="I1997">
            <v>1995</v>
          </cell>
          <cell r="J1997" t="str">
            <v>M</v>
          </cell>
          <cell r="L1997">
            <v>3</v>
          </cell>
          <cell r="M1997">
            <v>183.57541453175509</v>
          </cell>
        </row>
        <row r="1998">
          <cell r="A1998" t="str">
            <v>1995-64-4-</v>
          </cell>
          <cell r="B1998" t="str">
            <v>Canada</v>
          </cell>
          <cell r="C1998" t="str">
            <v>Marked Lower Georgia Strait</v>
          </cell>
          <cell r="D1998" t="str">
            <v>M-LwGeo S</v>
          </cell>
          <cell r="E1998">
            <v>64</v>
          </cell>
          <cell r="F1998">
            <v>101</v>
          </cell>
          <cell r="G1998">
            <v>99</v>
          </cell>
          <cell r="I1998">
            <v>1995</v>
          </cell>
          <cell r="J1998" t="str">
            <v>M</v>
          </cell>
          <cell r="L1998">
            <v>4</v>
          </cell>
          <cell r="M1998">
            <v>75.022269225238233</v>
          </cell>
        </row>
        <row r="1999">
          <cell r="A1999" t="str">
            <v>1995-64-5-</v>
          </cell>
          <cell r="B1999" t="str">
            <v>Canada</v>
          </cell>
          <cell r="C1999" t="str">
            <v>Marked Lower Georgia Strait</v>
          </cell>
          <cell r="D1999" t="str">
            <v>M-LwGeo S</v>
          </cell>
          <cell r="E1999">
            <v>64</v>
          </cell>
          <cell r="F1999">
            <v>101</v>
          </cell>
          <cell r="G1999">
            <v>99</v>
          </cell>
          <cell r="I1999">
            <v>1995</v>
          </cell>
          <cell r="J1999" t="str">
            <v>M</v>
          </cell>
          <cell r="L1999">
            <v>5</v>
          </cell>
          <cell r="M1999">
            <v>2.6143486934627158</v>
          </cell>
        </row>
        <row r="2000">
          <cell r="A2000" t="str">
            <v>1995-67-3-</v>
          </cell>
          <cell r="B2000" t="str">
            <v>ColR</v>
          </cell>
          <cell r="C2000" t="str">
            <v>UnMarked Lower Columbia Naturals</v>
          </cell>
          <cell r="D2000" t="str">
            <v>U-LColNat</v>
          </cell>
          <cell r="E2000">
            <v>67</v>
          </cell>
          <cell r="F2000">
            <v>103</v>
          </cell>
          <cell r="G2000">
            <v>102</v>
          </cell>
          <cell r="I2000">
            <v>1995</v>
          </cell>
          <cell r="J2000" t="str">
            <v>UM</v>
          </cell>
          <cell r="L2000">
            <v>3</v>
          </cell>
          <cell r="M2000">
            <v>1811.6999999999971</v>
          </cell>
        </row>
        <row r="2001">
          <cell r="A2001" t="str">
            <v>1995-67-4-</v>
          </cell>
          <cell r="B2001" t="str">
            <v>ColR</v>
          </cell>
          <cell r="C2001" t="str">
            <v>UnMarked Lower Columbia Naturals</v>
          </cell>
          <cell r="D2001" t="str">
            <v>U-LColNat</v>
          </cell>
          <cell r="E2001">
            <v>67</v>
          </cell>
          <cell r="F2001">
            <v>103</v>
          </cell>
          <cell r="G2001">
            <v>102</v>
          </cell>
          <cell r="I2001">
            <v>1995</v>
          </cell>
          <cell r="J2001" t="str">
            <v>UM</v>
          </cell>
          <cell r="L2001">
            <v>4</v>
          </cell>
          <cell r="M2001">
            <v>1278.4499999999989</v>
          </cell>
        </row>
        <row r="2002">
          <cell r="A2002" t="str">
            <v>1995-67-5-</v>
          </cell>
          <cell r="B2002" t="str">
            <v>ColR</v>
          </cell>
          <cell r="C2002" t="str">
            <v>UnMarked Lower Columbia Naturals</v>
          </cell>
          <cell r="D2002" t="str">
            <v>U-LColNat</v>
          </cell>
          <cell r="E2002">
            <v>67</v>
          </cell>
          <cell r="F2002">
            <v>103</v>
          </cell>
          <cell r="G2002">
            <v>102</v>
          </cell>
          <cell r="I2002">
            <v>1995</v>
          </cell>
          <cell r="J2002" t="str">
            <v>UM</v>
          </cell>
          <cell r="L2002">
            <v>5</v>
          </cell>
          <cell r="M2002">
            <v>380.47499999999951</v>
          </cell>
        </row>
        <row r="2003">
          <cell r="A2003" t="str">
            <v>1995-68-3-</v>
          </cell>
          <cell r="B2003" t="str">
            <v>ColR</v>
          </cell>
          <cell r="C2003" t="str">
            <v>Marked Lower Columbia Naturals</v>
          </cell>
          <cell r="D2003" t="str">
            <v>M-LColNat</v>
          </cell>
          <cell r="E2003">
            <v>68</v>
          </cell>
          <cell r="F2003">
            <v>104</v>
          </cell>
          <cell r="G2003">
            <v>102</v>
          </cell>
          <cell r="I2003">
            <v>1995</v>
          </cell>
          <cell r="J2003" t="str">
            <v>M</v>
          </cell>
          <cell r="L2003">
            <v>3</v>
          </cell>
          <cell r="M2003">
            <v>0</v>
          </cell>
        </row>
        <row r="2004">
          <cell r="A2004" t="str">
            <v>1995-68-4-</v>
          </cell>
          <cell r="B2004" t="str">
            <v>ColR</v>
          </cell>
          <cell r="C2004" t="str">
            <v>Marked Lower Columbia Naturals</v>
          </cell>
          <cell r="D2004" t="str">
            <v>M-LColNat</v>
          </cell>
          <cell r="E2004">
            <v>68</v>
          </cell>
          <cell r="F2004">
            <v>104</v>
          </cell>
          <cell r="G2004">
            <v>102</v>
          </cell>
          <cell r="I2004">
            <v>1995</v>
          </cell>
          <cell r="J2004" t="str">
            <v>M</v>
          </cell>
          <cell r="L2004">
            <v>4</v>
          </cell>
          <cell r="M2004">
            <v>0</v>
          </cell>
        </row>
        <row r="2005">
          <cell r="A2005" t="str">
            <v>1995-68-5-</v>
          </cell>
          <cell r="B2005" t="str">
            <v>ColR</v>
          </cell>
          <cell r="C2005" t="str">
            <v>Marked Lower Columbia Naturals</v>
          </cell>
          <cell r="D2005" t="str">
            <v>M-LColNat</v>
          </cell>
          <cell r="E2005">
            <v>68</v>
          </cell>
          <cell r="F2005">
            <v>104</v>
          </cell>
          <cell r="G2005">
            <v>102</v>
          </cell>
          <cell r="I2005">
            <v>1995</v>
          </cell>
          <cell r="J2005" t="str">
            <v>M</v>
          </cell>
          <cell r="L2005">
            <v>5</v>
          </cell>
          <cell r="M2005">
            <v>0</v>
          </cell>
        </row>
        <row r="2006">
          <cell r="A2006" t="str">
            <v>1995-69-3-</v>
          </cell>
          <cell r="B2006" t="str">
            <v>WA_NCoast_OR_CA</v>
          </cell>
          <cell r="C2006" t="str">
            <v>UnMarked Central Valley Fall</v>
          </cell>
          <cell r="D2006" t="str">
            <v>U-CentVal</v>
          </cell>
          <cell r="E2006">
            <v>69</v>
          </cell>
          <cell r="F2006">
            <v>106</v>
          </cell>
          <cell r="G2006">
            <v>105</v>
          </cell>
          <cell r="I2006">
            <v>1995</v>
          </cell>
          <cell r="J2006" t="str">
            <v>UM</v>
          </cell>
          <cell r="L2006">
            <v>3</v>
          </cell>
          <cell r="M2006">
            <v>329166.76186627988</v>
          </cell>
        </row>
        <row r="2007">
          <cell r="A2007" t="str">
            <v>1995-69-4-</v>
          </cell>
          <cell r="B2007" t="str">
            <v>WA_NCoast_OR_CA</v>
          </cell>
          <cell r="C2007" t="str">
            <v>UnMarked Central Valley Fall</v>
          </cell>
          <cell r="D2007" t="str">
            <v>U-CentVal</v>
          </cell>
          <cell r="E2007">
            <v>69</v>
          </cell>
          <cell r="F2007">
            <v>106</v>
          </cell>
          <cell r="G2007">
            <v>105</v>
          </cell>
          <cell r="I2007">
            <v>1995</v>
          </cell>
          <cell r="J2007" t="str">
            <v>UM</v>
          </cell>
          <cell r="L2007">
            <v>4</v>
          </cell>
          <cell r="M2007">
            <v>6893.5447511262801</v>
          </cell>
        </row>
        <row r="2008">
          <cell r="A2008" t="str">
            <v>1995-69-5-</v>
          </cell>
          <cell r="B2008" t="str">
            <v>WA_NCoast_OR_CA</v>
          </cell>
          <cell r="C2008" t="str">
            <v>UnMarked Central Valley Fall</v>
          </cell>
          <cell r="D2008" t="str">
            <v>U-CentVal</v>
          </cell>
          <cell r="E2008">
            <v>69</v>
          </cell>
          <cell r="F2008">
            <v>106</v>
          </cell>
          <cell r="G2008">
            <v>105</v>
          </cell>
          <cell r="I2008">
            <v>1995</v>
          </cell>
          <cell r="J2008" t="str">
            <v>UM</v>
          </cell>
          <cell r="L2008">
            <v>5</v>
          </cell>
          <cell r="M2008">
            <v>574.46206259385667</v>
          </cell>
        </row>
        <row r="2009">
          <cell r="A2009" t="str">
            <v>1995-70-3-</v>
          </cell>
          <cell r="B2009" t="str">
            <v>WA_NCoast_OR_CA</v>
          </cell>
          <cell r="C2009" t="str">
            <v>Marked Central Valley Fall</v>
          </cell>
          <cell r="D2009" t="str">
            <v>M-CentVal</v>
          </cell>
          <cell r="E2009">
            <v>70</v>
          </cell>
          <cell r="F2009">
            <v>107</v>
          </cell>
          <cell r="G2009">
            <v>105</v>
          </cell>
          <cell r="I2009">
            <v>1995</v>
          </cell>
          <cell r="J2009" t="str">
            <v>M</v>
          </cell>
          <cell r="L2009">
            <v>3</v>
          </cell>
          <cell r="M2009">
            <v>6717.6890176791931</v>
          </cell>
        </row>
        <row r="2010">
          <cell r="A2010" t="str">
            <v>1995-70-4-</v>
          </cell>
          <cell r="B2010" t="str">
            <v>WA_NCoast_OR_CA</v>
          </cell>
          <cell r="C2010" t="str">
            <v>Marked Central Valley Fall</v>
          </cell>
          <cell r="D2010" t="str">
            <v>M-CentVal</v>
          </cell>
          <cell r="E2010">
            <v>70</v>
          </cell>
          <cell r="F2010">
            <v>107</v>
          </cell>
          <cell r="G2010">
            <v>105</v>
          </cell>
          <cell r="I2010">
            <v>1995</v>
          </cell>
          <cell r="J2010" t="str">
            <v>M</v>
          </cell>
          <cell r="L2010">
            <v>4</v>
          </cell>
          <cell r="M2010">
            <v>140.6845867576794</v>
          </cell>
        </row>
        <row r="2011">
          <cell r="A2011" t="str">
            <v>1995-70-5-</v>
          </cell>
          <cell r="B2011" t="str">
            <v>WA_NCoast_OR_CA</v>
          </cell>
          <cell r="C2011" t="str">
            <v>Marked Central Valley Fall</v>
          </cell>
          <cell r="D2011" t="str">
            <v>M-CentVal</v>
          </cell>
          <cell r="E2011">
            <v>70</v>
          </cell>
          <cell r="F2011">
            <v>107</v>
          </cell>
          <cell r="G2011">
            <v>105</v>
          </cell>
          <cell r="I2011">
            <v>1995</v>
          </cell>
          <cell r="J2011" t="str">
            <v>M</v>
          </cell>
          <cell r="L2011">
            <v>5</v>
          </cell>
          <cell r="M2011">
            <v>11.72371556313999</v>
          </cell>
        </row>
        <row r="2012">
          <cell r="A2012" t="str">
            <v>1995-71-3-</v>
          </cell>
          <cell r="B2012" t="str">
            <v>WA_NCoast_OR_CA</v>
          </cell>
          <cell r="C2012" t="str">
            <v>UnMarked WA North Coast Fall</v>
          </cell>
          <cell r="D2012" t="str">
            <v>U-WA NCst</v>
          </cell>
          <cell r="E2012">
            <v>71</v>
          </cell>
          <cell r="F2012">
            <v>109</v>
          </cell>
          <cell r="G2012">
            <v>108</v>
          </cell>
          <cell r="I2012">
            <v>1995</v>
          </cell>
          <cell r="J2012" t="str">
            <v>UM</v>
          </cell>
          <cell r="L2012">
            <v>3</v>
          </cell>
          <cell r="M2012">
            <v>5117.189119506811</v>
          </cell>
        </row>
        <row r="2013">
          <cell r="A2013" t="str">
            <v>1995-71-4-</v>
          </cell>
          <cell r="B2013" t="str">
            <v>WA_NCoast_OR_CA</v>
          </cell>
          <cell r="C2013" t="str">
            <v>UnMarked WA North Coast Fall</v>
          </cell>
          <cell r="D2013" t="str">
            <v>U-WA NCst</v>
          </cell>
          <cell r="E2013">
            <v>71</v>
          </cell>
          <cell r="F2013">
            <v>109</v>
          </cell>
          <cell r="G2013">
            <v>108</v>
          </cell>
          <cell r="I2013">
            <v>1995</v>
          </cell>
          <cell r="J2013" t="str">
            <v>UM</v>
          </cell>
          <cell r="L2013">
            <v>4</v>
          </cell>
          <cell r="M2013">
            <v>5175.7769745782589</v>
          </cell>
        </row>
        <row r="2014">
          <cell r="A2014" t="str">
            <v>1995-71-5-</v>
          </cell>
          <cell r="B2014" t="str">
            <v>WA_NCoast_OR_CA</v>
          </cell>
          <cell r="C2014" t="str">
            <v>UnMarked WA North Coast Fall</v>
          </cell>
          <cell r="D2014" t="str">
            <v>U-WA NCst</v>
          </cell>
          <cell r="E2014">
            <v>71</v>
          </cell>
          <cell r="F2014">
            <v>109</v>
          </cell>
          <cell r="G2014">
            <v>108</v>
          </cell>
          <cell r="I2014">
            <v>1995</v>
          </cell>
          <cell r="J2014" t="str">
            <v>UM</v>
          </cell>
          <cell r="L2014">
            <v>5</v>
          </cell>
          <cell r="M2014">
            <v>31473.359757415408</v>
          </cell>
        </row>
        <row r="2015">
          <cell r="A2015" t="str">
            <v>1995-72-3-</v>
          </cell>
          <cell r="B2015" t="str">
            <v>WA_NCoast_OR_CA</v>
          </cell>
          <cell r="C2015" t="str">
            <v>Marked WA North Coast Fall</v>
          </cell>
          <cell r="D2015" t="str">
            <v>M-WA NCst</v>
          </cell>
          <cell r="E2015">
            <v>72</v>
          </cell>
          <cell r="F2015">
            <v>110</v>
          </cell>
          <cell r="G2015">
            <v>108</v>
          </cell>
          <cell r="I2015">
            <v>1995</v>
          </cell>
          <cell r="J2015" t="str">
            <v>M</v>
          </cell>
          <cell r="L2015">
            <v>3</v>
          </cell>
          <cell r="M2015">
            <v>204.56675080431179</v>
          </cell>
        </row>
        <row r="2016">
          <cell r="A2016" t="str">
            <v>1995-72-4-</v>
          </cell>
          <cell r="B2016" t="str">
            <v>WA_NCoast_OR_CA</v>
          </cell>
          <cell r="C2016" t="str">
            <v>Marked WA North Coast Fall</v>
          </cell>
          <cell r="D2016" t="str">
            <v>M-WA NCst</v>
          </cell>
          <cell r="E2016">
            <v>72</v>
          </cell>
          <cell r="F2016">
            <v>110</v>
          </cell>
          <cell r="G2016">
            <v>108</v>
          </cell>
          <cell r="I2016">
            <v>1995</v>
          </cell>
          <cell r="J2016" t="str">
            <v>M</v>
          </cell>
          <cell r="L2016">
            <v>4</v>
          </cell>
          <cell r="M2016">
            <v>398.52187394268708</v>
          </cell>
        </row>
        <row r="2017">
          <cell r="A2017" t="str">
            <v>1995-72-5-</v>
          </cell>
          <cell r="B2017" t="str">
            <v>WA_NCoast_OR_CA</v>
          </cell>
          <cell r="C2017" t="str">
            <v>Marked WA North Coast Fall</v>
          </cell>
          <cell r="D2017" t="str">
            <v>M-WA NCst</v>
          </cell>
          <cell r="E2017">
            <v>72</v>
          </cell>
          <cell r="F2017">
            <v>110</v>
          </cell>
          <cell r="G2017">
            <v>108</v>
          </cell>
          <cell r="I2017">
            <v>1995</v>
          </cell>
          <cell r="J2017" t="str">
            <v>M</v>
          </cell>
          <cell r="L2017">
            <v>5</v>
          </cell>
          <cell r="M2017">
            <v>1750.206946733</v>
          </cell>
        </row>
        <row r="2018">
          <cell r="A2018" t="str">
            <v>1995-73-3-</v>
          </cell>
          <cell r="B2018" t="str">
            <v>WA_NCoast_OR_CA</v>
          </cell>
          <cell r="C2018" t="str">
            <v>UnMarked Willapa Bay</v>
          </cell>
          <cell r="D2018" t="str">
            <v>U-Willapa</v>
          </cell>
          <cell r="E2018">
            <v>73</v>
          </cell>
          <cell r="F2018">
            <v>112</v>
          </cell>
          <cell r="G2018">
            <v>111</v>
          </cell>
          <cell r="I2018">
            <v>1995</v>
          </cell>
          <cell r="J2018" t="str">
            <v>UM</v>
          </cell>
          <cell r="L2018">
            <v>3</v>
          </cell>
          <cell r="M2018">
            <v>11322.72</v>
          </cell>
        </row>
        <row r="2019">
          <cell r="A2019" t="str">
            <v>1995-73-4-</v>
          </cell>
          <cell r="B2019" t="str">
            <v>WA_NCoast_OR_CA</v>
          </cell>
          <cell r="C2019" t="str">
            <v>UnMarked Willapa Bay</v>
          </cell>
          <cell r="D2019" t="str">
            <v>U-Willapa</v>
          </cell>
          <cell r="E2019">
            <v>73</v>
          </cell>
          <cell r="F2019">
            <v>112</v>
          </cell>
          <cell r="G2019">
            <v>111</v>
          </cell>
          <cell r="I2019">
            <v>1995</v>
          </cell>
          <cell r="J2019" t="str">
            <v>UM</v>
          </cell>
          <cell r="L2019">
            <v>4</v>
          </cell>
          <cell r="M2019">
            <v>9354.11</v>
          </cell>
        </row>
        <row r="2020">
          <cell r="A2020" t="str">
            <v>1995-73-5-</v>
          </cell>
          <cell r="B2020" t="str">
            <v>WA_NCoast_OR_CA</v>
          </cell>
          <cell r="C2020" t="str">
            <v>UnMarked Willapa Bay</v>
          </cell>
          <cell r="D2020" t="str">
            <v>U-Willapa</v>
          </cell>
          <cell r="E2020">
            <v>73</v>
          </cell>
          <cell r="F2020">
            <v>112</v>
          </cell>
          <cell r="G2020">
            <v>111</v>
          </cell>
          <cell r="I2020">
            <v>1995</v>
          </cell>
          <cell r="J2020" t="str">
            <v>UM</v>
          </cell>
          <cell r="L2020">
            <v>5</v>
          </cell>
          <cell r="M2020">
            <v>27609.09</v>
          </cell>
        </row>
        <row r="2021">
          <cell r="A2021" t="str">
            <v>1995-74-3-</v>
          </cell>
          <cell r="B2021" t="str">
            <v>WA_NCoast_OR_CA</v>
          </cell>
          <cell r="C2021" t="str">
            <v>Marked Willapa Bay</v>
          </cell>
          <cell r="D2021" t="str">
            <v>M-Willapa</v>
          </cell>
          <cell r="E2021">
            <v>74</v>
          </cell>
          <cell r="F2021">
            <v>113</v>
          </cell>
          <cell r="G2021">
            <v>111</v>
          </cell>
          <cell r="I2021">
            <v>1995</v>
          </cell>
          <cell r="J2021" t="str">
            <v>M</v>
          </cell>
          <cell r="L2021">
            <v>3</v>
          </cell>
          <cell r="M2021">
            <v>0</v>
          </cell>
        </row>
        <row r="2022">
          <cell r="A2022" t="str">
            <v>1995-74-4-</v>
          </cell>
          <cell r="B2022" t="str">
            <v>WA_NCoast_OR_CA</v>
          </cell>
          <cell r="C2022" t="str">
            <v>Marked Willapa Bay</v>
          </cell>
          <cell r="D2022" t="str">
            <v>M-Willapa</v>
          </cell>
          <cell r="E2022">
            <v>74</v>
          </cell>
          <cell r="F2022">
            <v>113</v>
          </cell>
          <cell r="G2022">
            <v>111</v>
          </cell>
          <cell r="I2022">
            <v>1995</v>
          </cell>
          <cell r="J2022" t="str">
            <v>M</v>
          </cell>
          <cell r="L2022">
            <v>4</v>
          </cell>
          <cell r="M2022">
            <v>0</v>
          </cell>
        </row>
        <row r="2023">
          <cell r="A2023" t="str">
            <v>1995-74-5-</v>
          </cell>
          <cell r="B2023" t="str">
            <v>WA_NCoast_OR_CA</v>
          </cell>
          <cell r="C2023" t="str">
            <v>Marked Willapa Bay</v>
          </cell>
          <cell r="D2023" t="str">
            <v>M-Willapa</v>
          </cell>
          <cell r="E2023">
            <v>74</v>
          </cell>
          <cell r="F2023">
            <v>113</v>
          </cell>
          <cell r="G2023">
            <v>111</v>
          </cell>
          <cell r="I2023">
            <v>1995</v>
          </cell>
          <cell r="J2023" t="str">
            <v>M</v>
          </cell>
          <cell r="L2023">
            <v>5</v>
          </cell>
          <cell r="M2023">
            <v>0</v>
          </cell>
        </row>
        <row r="2024">
          <cell r="A2024" t="str">
            <v>1995-77-3-</v>
          </cell>
          <cell r="B2024" t="str">
            <v>WA_NCoast_OR_CA</v>
          </cell>
          <cell r="C2024" t="str">
            <v>UnMarked OR Mid Coast Fall</v>
          </cell>
          <cell r="D2024" t="str">
            <v>U-MidORCst</v>
          </cell>
          <cell r="E2024">
            <v>77</v>
          </cell>
          <cell r="F2024">
            <v>115</v>
          </cell>
          <cell r="G2024">
            <v>114</v>
          </cell>
          <cell r="I2024">
            <v>1995</v>
          </cell>
          <cell r="J2024" t="str">
            <v>UM</v>
          </cell>
          <cell r="L2024">
            <v>3</v>
          </cell>
          <cell r="M2024">
            <v>25900.14739762367</v>
          </cell>
        </row>
        <row r="2025">
          <cell r="A2025" t="str">
            <v>1995-77-4-</v>
          </cell>
          <cell r="B2025" t="str">
            <v>WA_NCoast_OR_CA</v>
          </cell>
          <cell r="C2025" t="str">
            <v>UnMarked OR Mid Coast Fall</v>
          </cell>
          <cell r="D2025" t="str">
            <v>U-MidORCst</v>
          </cell>
          <cell r="E2025">
            <v>77</v>
          </cell>
          <cell r="F2025">
            <v>115</v>
          </cell>
          <cell r="G2025">
            <v>114</v>
          </cell>
          <cell r="I2025">
            <v>1995</v>
          </cell>
          <cell r="J2025" t="str">
            <v>UM</v>
          </cell>
          <cell r="L2025">
            <v>4</v>
          </cell>
          <cell r="M2025">
            <v>22081.283312846808</v>
          </cell>
        </row>
        <row r="2026">
          <cell r="A2026" t="str">
            <v>1995-77-5-</v>
          </cell>
          <cell r="B2026" t="str">
            <v>WA_NCoast_OR_CA</v>
          </cell>
          <cell r="C2026" t="str">
            <v>UnMarked OR Mid Coast Fall</v>
          </cell>
          <cell r="D2026" t="str">
            <v>U-MidORCst</v>
          </cell>
          <cell r="E2026">
            <v>77</v>
          </cell>
          <cell r="F2026">
            <v>115</v>
          </cell>
          <cell r="G2026">
            <v>114</v>
          </cell>
          <cell r="I2026">
            <v>1995</v>
          </cell>
          <cell r="J2026" t="str">
            <v>UM</v>
          </cell>
          <cell r="L2026">
            <v>5</v>
          </cell>
          <cell r="M2026">
            <v>20643.308156863361</v>
          </cell>
        </row>
        <row r="2027">
          <cell r="A2027" t="str">
            <v>1995-78-3-</v>
          </cell>
          <cell r="B2027" t="str">
            <v>WA_NCoast_OR_CA</v>
          </cell>
          <cell r="C2027" t="str">
            <v>Marked OR Mid Coast Fall</v>
          </cell>
          <cell r="D2027" t="str">
            <v>M-MidORCst</v>
          </cell>
          <cell r="E2027">
            <v>78</v>
          </cell>
          <cell r="F2027">
            <v>116</v>
          </cell>
          <cell r="G2027">
            <v>114</v>
          </cell>
          <cell r="I2027">
            <v>1995</v>
          </cell>
          <cell r="J2027" t="str">
            <v>M</v>
          </cell>
          <cell r="L2027">
            <v>3</v>
          </cell>
          <cell r="M2027">
            <v>261.61765048104638</v>
          </cell>
        </row>
        <row r="2028">
          <cell r="A2028" t="str">
            <v>1995-78-4-</v>
          </cell>
          <cell r="B2028" t="str">
            <v>WA_NCoast_OR_CA</v>
          </cell>
          <cell r="C2028" t="str">
            <v>Marked OR Mid Coast Fall</v>
          </cell>
          <cell r="D2028" t="str">
            <v>M-MidORCst</v>
          </cell>
          <cell r="E2028">
            <v>78</v>
          </cell>
          <cell r="F2028">
            <v>116</v>
          </cell>
          <cell r="G2028">
            <v>114</v>
          </cell>
          <cell r="I2028">
            <v>1995</v>
          </cell>
          <cell r="J2028" t="str">
            <v>M</v>
          </cell>
          <cell r="L2028">
            <v>4</v>
          </cell>
          <cell r="M2028">
            <v>223.0432657863312</v>
          </cell>
        </row>
        <row r="2029">
          <cell r="A2029" t="str">
            <v>1995-78-5-</v>
          </cell>
          <cell r="B2029" t="str">
            <v>WA_NCoast_OR_CA</v>
          </cell>
          <cell r="C2029" t="str">
            <v>Marked OR Mid Coast Fall</v>
          </cell>
          <cell r="D2029" t="str">
            <v>M-MidORCst</v>
          </cell>
          <cell r="E2029">
            <v>78</v>
          </cell>
          <cell r="F2029">
            <v>116</v>
          </cell>
          <cell r="G2029">
            <v>114</v>
          </cell>
          <cell r="I2029">
            <v>1995</v>
          </cell>
          <cell r="J2029" t="str">
            <v>M</v>
          </cell>
          <cell r="L2029">
            <v>5</v>
          </cell>
          <cell r="M2029">
            <v>208.5182642107429</v>
          </cell>
        </row>
        <row r="2030">
          <cell r="A2030" t="str">
            <v>1996-1-3-</v>
          </cell>
          <cell r="B2030" t="str">
            <v>NookSam</v>
          </cell>
          <cell r="C2030" t="str">
            <v>UnMarked Nooksack/Samish Fall</v>
          </cell>
          <cell r="D2030" t="str">
            <v>U-NkSm FF</v>
          </cell>
          <cell r="E2030">
            <v>1</v>
          </cell>
          <cell r="F2030">
            <v>2</v>
          </cell>
          <cell r="G2030">
            <v>1</v>
          </cell>
          <cell r="H2030" t="str">
            <v>TRS; includes 7B-D</v>
          </cell>
          <cell r="I2030">
            <v>1996</v>
          </cell>
          <cell r="J2030" t="str">
            <v>UM</v>
          </cell>
          <cell r="L2030">
            <v>3</v>
          </cell>
          <cell r="M2030">
            <v>14750.55743244463</v>
          </cell>
        </row>
        <row r="2031">
          <cell r="A2031" t="str">
            <v>1996-1-4-</v>
          </cell>
          <cell r="B2031" t="str">
            <v>NookSam</v>
          </cell>
          <cell r="C2031" t="str">
            <v>UnMarked Nooksack/Samish Fall</v>
          </cell>
          <cell r="D2031" t="str">
            <v>U-NkSm FF</v>
          </cell>
          <cell r="E2031">
            <v>1</v>
          </cell>
          <cell r="F2031">
            <v>2</v>
          </cell>
          <cell r="G2031">
            <v>1</v>
          </cell>
          <cell r="H2031" t="str">
            <v>TRS; includes 7B-D</v>
          </cell>
          <cell r="I2031">
            <v>1996</v>
          </cell>
          <cell r="J2031" t="str">
            <v>UM</v>
          </cell>
          <cell r="L2031">
            <v>4</v>
          </cell>
          <cell r="M2031">
            <v>13644.061323661799</v>
          </cell>
        </row>
        <row r="2032">
          <cell r="A2032" t="str">
            <v>1996-1-5-</v>
          </cell>
          <cell r="B2032" t="str">
            <v>NookSam</v>
          </cell>
          <cell r="C2032" t="str">
            <v>UnMarked Nooksack/Samish Fall</v>
          </cell>
          <cell r="D2032" t="str">
            <v>U-NkSm FF</v>
          </cell>
          <cell r="E2032">
            <v>1</v>
          </cell>
          <cell r="F2032">
            <v>2</v>
          </cell>
          <cell r="G2032">
            <v>1</v>
          </cell>
          <cell r="H2032" t="str">
            <v>TRS; includes 7B-D</v>
          </cell>
          <cell r="I2032">
            <v>1996</v>
          </cell>
          <cell r="J2032" t="str">
            <v>UM</v>
          </cell>
          <cell r="L2032">
            <v>5</v>
          </cell>
          <cell r="M2032">
            <v>794</v>
          </cell>
        </row>
        <row r="2033">
          <cell r="A2033" t="str">
            <v>1996-2-3-</v>
          </cell>
          <cell r="B2033" t="str">
            <v>NookSam</v>
          </cell>
          <cell r="C2033" t="str">
            <v>Marked Nooksack/Samish Fall</v>
          </cell>
          <cell r="D2033" t="str">
            <v>M-NkSm FF</v>
          </cell>
          <cell r="E2033">
            <v>2</v>
          </cell>
          <cell r="F2033">
            <v>3</v>
          </cell>
          <cell r="G2033">
            <v>1</v>
          </cell>
          <cell r="H2033" t="str">
            <v>TRS; includes 7B-D</v>
          </cell>
          <cell r="I2033">
            <v>1996</v>
          </cell>
          <cell r="J2033" t="str">
            <v>M</v>
          </cell>
          <cell r="L2033">
            <v>3</v>
          </cell>
          <cell r="M2033">
            <v>342.99863128852678</v>
          </cell>
        </row>
        <row r="2034">
          <cell r="A2034" t="str">
            <v>1996-2-4-</v>
          </cell>
          <cell r="B2034" t="str">
            <v>NookSam</v>
          </cell>
          <cell r="C2034" t="str">
            <v>Marked Nooksack/Samish Fall</v>
          </cell>
          <cell r="D2034" t="str">
            <v>M-NkSm FF</v>
          </cell>
          <cell r="E2034">
            <v>2</v>
          </cell>
          <cell r="F2034">
            <v>3</v>
          </cell>
          <cell r="G2034">
            <v>1</v>
          </cell>
          <cell r="H2034" t="str">
            <v>TRS; includes 7B-D</v>
          </cell>
          <cell r="I2034">
            <v>1996</v>
          </cell>
          <cell r="J2034" t="str">
            <v>M</v>
          </cell>
          <cell r="L2034">
            <v>4</v>
          </cell>
          <cell r="M2034">
            <v>317.26898326832372</v>
          </cell>
        </row>
        <row r="2035">
          <cell r="A2035" t="str">
            <v>1996-2-5-</v>
          </cell>
          <cell r="B2035" t="str">
            <v>NookSam</v>
          </cell>
          <cell r="C2035" t="str">
            <v>Marked Nooksack/Samish Fall</v>
          </cell>
          <cell r="D2035" t="str">
            <v>M-NkSm FF</v>
          </cell>
          <cell r="E2035">
            <v>2</v>
          </cell>
          <cell r="F2035">
            <v>3</v>
          </cell>
          <cell r="G2035">
            <v>1</v>
          </cell>
          <cell r="H2035" t="str">
            <v>TRS; includes 7B-D</v>
          </cell>
          <cell r="I2035">
            <v>1996</v>
          </cell>
          <cell r="J2035" t="str">
            <v>M</v>
          </cell>
          <cell r="L2035">
            <v>5</v>
          </cell>
          <cell r="M2035">
            <v>18.39460803807723</v>
          </cell>
        </row>
        <row r="2036">
          <cell r="A2036" t="str">
            <v>1996-3-3-</v>
          </cell>
          <cell r="B2036" t="str">
            <v>NookSam</v>
          </cell>
          <cell r="C2036" t="str">
            <v>UnMarked NF Nooksack Spr</v>
          </cell>
          <cell r="D2036" t="str">
            <v>U-NFNK Sp</v>
          </cell>
          <cell r="E2036">
            <v>3</v>
          </cell>
          <cell r="F2036">
            <v>5</v>
          </cell>
          <cell r="G2036">
            <v>4</v>
          </cell>
          <cell r="H2036" t="str">
            <v>TRS; includes 7B-D</v>
          </cell>
          <cell r="I2036">
            <v>1996</v>
          </cell>
          <cell r="J2036" t="str">
            <v>UM</v>
          </cell>
          <cell r="L2036">
            <v>3</v>
          </cell>
          <cell r="M2036">
            <v>25.480672381696021</v>
          </cell>
        </row>
        <row r="2037">
          <cell r="A2037" t="str">
            <v>1996-3-4-</v>
          </cell>
          <cell r="B2037" t="str">
            <v>NookSam</v>
          </cell>
          <cell r="C2037" t="str">
            <v>UnMarked NF Nooksack Spr</v>
          </cell>
          <cell r="D2037" t="str">
            <v>U-NFNK Sp</v>
          </cell>
          <cell r="E2037">
            <v>3</v>
          </cell>
          <cell r="F2037">
            <v>5</v>
          </cell>
          <cell r="G2037">
            <v>4</v>
          </cell>
          <cell r="H2037" t="str">
            <v>TRS; includes 7B-D</v>
          </cell>
          <cell r="I2037">
            <v>1996</v>
          </cell>
          <cell r="J2037" t="str">
            <v>UM</v>
          </cell>
          <cell r="L2037">
            <v>4</v>
          </cell>
          <cell r="M2037">
            <v>88.954452082141927</v>
          </cell>
        </row>
        <row r="2038">
          <cell r="A2038" t="str">
            <v>1996-3-5-</v>
          </cell>
          <cell r="B2038" t="str">
            <v>NookSam</v>
          </cell>
          <cell r="C2038" t="str">
            <v>UnMarked NF Nooksack Spr</v>
          </cell>
          <cell r="D2038" t="str">
            <v>U-NFNK Sp</v>
          </cell>
          <cell r="E2038">
            <v>3</v>
          </cell>
          <cell r="F2038">
            <v>5</v>
          </cell>
          <cell r="G2038">
            <v>4</v>
          </cell>
          <cell r="H2038" t="str">
            <v>TRS; includes 7B-D</v>
          </cell>
          <cell r="I2038">
            <v>1996</v>
          </cell>
          <cell r="J2038" t="str">
            <v>UM</v>
          </cell>
          <cell r="L2038">
            <v>5</v>
          </cell>
          <cell r="M2038">
            <v>25.85085606139101</v>
          </cell>
        </row>
        <row r="2039">
          <cell r="A2039" t="str">
            <v>1996-4-3-</v>
          </cell>
          <cell r="B2039" t="str">
            <v>NookSam</v>
          </cell>
          <cell r="C2039" t="str">
            <v>Marked NF Nooksack Spr</v>
          </cell>
          <cell r="D2039" t="str">
            <v>M-NFNK Sp</v>
          </cell>
          <cell r="E2039">
            <v>4</v>
          </cell>
          <cell r="F2039">
            <v>6</v>
          </cell>
          <cell r="G2039">
            <v>4</v>
          </cell>
          <cell r="H2039" t="str">
            <v>TRS; includes 7B-D</v>
          </cell>
          <cell r="I2039">
            <v>1996</v>
          </cell>
          <cell r="J2039" t="str">
            <v>M</v>
          </cell>
          <cell r="L2039">
            <v>3</v>
          </cell>
          <cell r="M2039">
            <v>335.31989411026609</v>
          </cell>
        </row>
        <row r="2040">
          <cell r="A2040" t="str">
            <v>1996-4-4-</v>
          </cell>
          <cell r="B2040" t="str">
            <v>NookSam</v>
          </cell>
          <cell r="C2040" t="str">
            <v>Marked NF Nooksack Spr</v>
          </cell>
          <cell r="D2040" t="str">
            <v>M-NFNK Sp</v>
          </cell>
          <cell r="E2040">
            <v>4</v>
          </cell>
          <cell r="F2040">
            <v>6</v>
          </cell>
          <cell r="G2040">
            <v>4</v>
          </cell>
          <cell r="H2040" t="str">
            <v>TRS; includes 7B-D</v>
          </cell>
          <cell r="I2040">
            <v>1996</v>
          </cell>
          <cell r="J2040" t="str">
            <v>M</v>
          </cell>
          <cell r="L2040">
            <v>4</v>
          </cell>
          <cell r="M2040">
            <v>440.33740967134838</v>
          </cell>
        </row>
        <row r="2041">
          <cell r="A2041" t="str">
            <v>1996-4-5-</v>
          </cell>
          <cell r="B2041" t="str">
            <v>NookSam</v>
          </cell>
          <cell r="C2041" t="str">
            <v>Marked NF Nooksack Spr</v>
          </cell>
          <cell r="D2041" t="str">
            <v>M-NFNK Sp</v>
          </cell>
          <cell r="E2041">
            <v>4</v>
          </cell>
          <cell r="F2041">
            <v>6</v>
          </cell>
          <cell r="G2041">
            <v>4</v>
          </cell>
          <cell r="H2041" t="str">
            <v>TRS; includes 7B-D</v>
          </cell>
          <cell r="I2041">
            <v>1996</v>
          </cell>
          <cell r="J2041" t="str">
            <v>M</v>
          </cell>
          <cell r="L2041">
            <v>5</v>
          </cell>
          <cell r="M2041">
            <v>1.3716019074796879</v>
          </cell>
        </row>
        <row r="2042">
          <cell r="A2042" t="str">
            <v>1996-5-3-</v>
          </cell>
          <cell r="B2042" t="str">
            <v>NookSam</v>
          </cell>
          <cell r="C2042" t="str">
            <v>UnMarked SF Nooksack Spr</v>
          </cell>
          <cell r="D2042" t="str">
            <v>U-SFNK Sp</v>
          </cell>
          <cell r="E2042">
            <v>5</v>
          </cell>
          <cell r="F2042">
            <v>7</v>
          </cell>
          <cell r="G2042">
            <v>4</v>
          </cell>
          <cell r="H2042" t="str">
            <v>TRS; includes 7B-D</v>
          </cell>
          <cell r="I2042">
            <v>1996</v>
          </cell>
          <cell r="J2042" t="str">
            <v>UM</v>
          </cell>
          <cell r="L2042">
            <v>3</v>
          </cell>
          <cell r="M2042">
            <v>432.2876425922575</v>
          </cell>
        </row>
        <row r="2043">
          <cell r="A2043" t="str">
            <v>1996-5-4-</v>
          </cell>
          <cell r="B2043" t="str">
            <v>NookSam</v>
          </cell>
          <cell r="C2043" t="str">
            <v>UnMarked SF Nooksack Spr</v>
          </cell>
          <cell r="D2043" t="str">
            <v>U-SFNK Sp</v>
          </cell>
          <cell r="E2043">
            <v>5</v>
          </cell>
          <cell r="F2043">
            <v>7</v>
          </cell>
          <cell r="G2043">
            <v>4</v>
          </cell>
          <cell r="H2043" t="str">
            <v>TRS; includes 7B-D</v>
          </cell>
          <cell r="I2043">
            <v>1996</v>
          </cell>
          <cell r="J2043" t="str">
            <v>UM</v>
          </cell>
          <cell r="L2043">
            <v>4</v>
          </cell>
          <cell r="M2043">
            <v>276.04734102210938</v>
          </cell>
        </row>
        <row r="2044">
          <cell r="A2044" t="str">
            <v>1996-5-5-</v>
          </cell>
          <cell r="B2044" t="str">
            <v>NookSam</v>
          </cell>
          <cell r="C2044" t="str">
            <v>UnMarked SF Nooksack Spr</v>
          </cell>
          <cell r="D2044" t="str">
            <v>U-SFNK Sp</v>
          </cell>
          <cell r="E2044">
            <v>5</v>
          </cell>
          <cell r="F2044">
            <v>7</v>
          </cell>
          <cell r="G2044">
            <v>4</v>
          </cell>
          <cell r="H2044" t="str">
            <v>TRS; includes 7B-D</v>
          </cell>
          <cell r="I2044">
            <v>1996</v>
          </cell>
          <cell r="J2044" t="str">
            <v>UM</v>
          </cell>
          <cell r="L2044">
            <v>5</v>
          </cell>
          <cell r="M2044">
            <v>0</v>
          </cell>
        </row>
        <row r="2045">
          <cell r="A2045" t="str">
            <v>1996-6-3-</v>
          </cell>
          <cell r="B2045" t="str">
            <v>NookSam</v>
          </cell>
          <cell r="C2045" t="str">
            <v>Marked SF Nooksack Spr</v>
          </cell>
          <cell r="D2045" t="str">
            <v>M-SFNK Sp</v>
          </cell>
          <cell r="E2045">
            <v>6</v>
          </cell>
          <cell r="F2045">
            <v>8</v>
          </cell>
          <cell r="G2045">
            <v>4</v>
          </cell>
          <cell r="H2045" t="str">
            <v>TRS; includes 7B-D</v>
          </cell>
          <cell r="I2045">
            <v>1996</v>
          </cell>
          <cell r="J2045" t="str">
            <v>M</v>
          </cell>
          <cell r="L2045">
            <v>3</v>
          </cell>
          <cell r="M2045">
            <v>0</v>
          </cell>
        </row>
        <row r="2046">
          <cell r="A2046" t="str">
            <v>1996-6-4-</v>
          </cell>
          <cell r="B2046" t="str">
            <v>NookSam</v>
          </cell>
          <cell r="C2046" t="str">
            <v>Marked SF Nooksack Spr</v>
          </cell>
          <cell r="D2046" t="str">
            <v>M-SFNK Sp</v>
          </cell>
          <cell r="E2046">
            <v>6</v>
          </cell>
          <cell r="F2046">
            <v>8</v>
          </cell>
          <cell r="G2046">
            <v>4</v>
          </cell>
          <cell r="H2046" t="str">
            <v>TRS; includes 7B-D</v>
          </cell>
          <cell r="I2046">
            <v>1996</v>
          </cell>
          <cell r="J2046" t="str">
            <v>M</v>
          </cell>
          <cell r="L2046">
            <v>4</v>
          </cell>
          <cell r="M2046">
            <v>0</v>
          </cell>
        </row>
        <row r="2047">
          <cell r="A2047" t="str">
            <v>1996-6-5-</v>
          </cell>
          <cell r="B2047" t="str">
            <v>NookSam</v>
          </cell>
          <cell r="C2047" t="str">
            <v>Marked SF Nooksack Spr</v>
          </cell>
          <cell r="D2047" t="str">
            <v>M-SFNK Sp</v>
          </cell>
          <cell r="E2047">
            <v>6</v>
          </cell>
          <cell r="F2047">
            <v>8</v>
          </cell>
          <cell r="G2047">
            <v>4</v>
          </cell>
          <cell r="H2047" t="str">
            <v>TRS; includes 7B-D</v>
          </cell>
          <cell r="I2047">
            <v>1996</v>
          </cell>
          <cell r="J2047" t="str">
            <v>M</v>
          </cell>
          <cell r="L2047">
            <v>5</v>
          </cell>
          <cell r="M2047">
            <v>0</v>
          </cell>
        </row>
        <row r="2048">
          <cell r="A2048" t="str">
            <v>1996-7-3-SkagitSF_F_h_um</v>
          </cell>
          <cell r="B2048" t="str">
            <v>Skagit</v>
          </cell>
          <cell r="C2048" t="str">
            <v>UnMarked Skagit Summer/Fall Fing</v>
          </cell>
          <cell r="D2048" t="str">
            <v>U-Skag FF</v>
          </cell>
          <cell r="E2048">
            <v>7</v>
          </cell>
          <cell r="F2048">
            <v>10</v>
          </cell>
          <cell r="G2048">
            <v>9</v>
          </cell>
          <cell r="H2048" t="str">
            <v>TRS; includes Area 8 Net</v>
          </cell>
          <cell r="I2048">
            <v>1996</v>
          </cell>
          <cell r="J2048" t="str">
            <v>UM</v>
          </cell>
          <cell r="K2048" t="str">
            <v>H</v>
          </cell>
          <cell r="L2048">
            <v>3</v>
          </cell>
          <cell r="M2048">
            <v>0</v>
          </cell>
        </row>
        <row r="2049">
          <cell r="A2049" t="str">
            <v>1996-7-3-SkagitSF_F_n_um</v>
          </cell>
          <cell r="B2049" t="str">
            <v>Skagit</v>
          </cell>
          <cell r="C2049" t="str">
            <v>UnMarked Skagit Summer/Fall Fing</v>
          </cell>
          <cell r="D2049" t="str">
            <v>U-Skag FF</v>
          </cell>
          <cell r="E2049">
            <v>7</v>
          </cell>
          <cell r="F2049">
            <v>10</v>
          </cell>
          <cell r="G2049">
            <v>9</v>
          </cell>
          <cell r="H2049" t="str">
            <v>TRS; includes Area 8 Net</v>
          </cell>
          <cell r="I2049">
            <v>1996</v>
          </cell>
          <cell r="J2049" t="str">
            <v>UM</v>
          </cell>
          <cell r="K2049" t="str">
            <v>N</v>
          </cell>
          <cell r="L2049">
            <v>3</v>
          </cell>
          <cell r="M2049">
            <v>1863</v>
          </cell>
        </row>
        <row r="2050">
          <cell r="A2050" t="str">
            <v>1996-7-4-SkagitSF_F_h_um</v>
          </cell>
          <cell r="B2050" t="str">
            <v>Skagit</v>
          </cell>
          <cell r="C2050" t="str">
            <v>UnMarked Skagit Summer/Fall Fing</v>
          </cell>
          <cell r="D2050" t="str">
            <v>U-Skag FF</v>
          </cell>
          <cell r="E2050">
            <v>7</v>
          </cell>
          <cell r="F2050">
            <v>10</v>
          </cell>
          <cell r="G2050">
            <v>9</v>
          </cell>
          <cell r="H2050" t="str">
            <v>TRS; includes Area 8 Net</v>
          </cell>
          <cell r="I2050">
            <v>1996</v>
          </cell>
          <cell r="J2050" t="str">
            <v>UM</v>
          </cell>
          <cell r="K2050" t="str">
            <v>H</v>
          </cell>
          <cell r="L2050">
            <v>4</v>
          </cell>
          <cell r="M2050">
            <v>0</v>
          </cell>
        </row>
        <row r="2051">
          <cell r="A2051" t="str">
            <v>1996-7-4-SkagitSF_F_n_um</v>
          </cell>
          <cell r="B2051" t="str">
            <v>Skagit</v>
          </cell>
          <cell r="C2051" t="str">
            <v>UnMarked Skagit Summer/Fall Fing</v>
          </cell>
          <cell r="D2051" t="str">
            <v>U-Skag FF</v>
          </cell>
          <cell r="E2051">
            <v>7</v>
          </cell>
          <cell r="F2051">
            <v>10</v>
          </cell>
          <cell r="G2051">
            <v>9</v>
          </cell>
          <cell r="H2051" t="str">
            <v>TRS; includes Area 8 Net</v>
          </cell>
          <cell r="I2051">
            <v>1996</v>
          </cell>
          <cell r="J2051" t="str">
            <v>UM</v>
          </cell>
          <cell r="K2051" t="str">
            <v>N</v>
          </cell>
          <cell r="L2051">
            <v>4</v>
          </cell>
          <cell r="M2051">
            <v>7774.3333333333321</v>
          </cell>
        </row>
        <row r="2052">
          <cell r="A2052" t="str">
            <v>1996-7-5-SkagitSF_F_h_um</v>
          </cell>
          <cell r="B2052" t="str">
            <v>Skagit</v>
          </cell>
          <cell r="C2052" t="str">
            <v>UnMarked Skagit Summer/Fall Fing</v>
          </cell>
          <cell r="D2052" t="str">
            <v>U-Skag FF</v>
          </cell>
          <cell r="E2052">
            <v>7</v>
          </cell>
          <cell r="F2052">
            <v>10</v>
          </cell>
          <cell r="G2052">
            <v>9</v>
          </cell>
          <cell r="H2052" t="str">
            <v>TRS; includes Area 8 Net</v>
          </cell>
          <cell r="I2052">
            <v>1996</v>
          </cell>
          <cell r="J2052" t="str">
            <v>UM</v>
          </cell>
          <cell r="K2052" t="str">
            <v>H</v>
          </cell>
          <cell r="L2052">
            <v>5</v>
          </cell>
          <cell r="M2052">
            <v>0</v>
          </cell>
        </row>
        <row r="2053">
          <cell r="A2053" t="str">
            <v>1996-7-5-SkagitSF_F_n_um</v>
          </cell>
          <cell r="B2053" t="str">
            <v>Skagit</v>
          </cell>
          <cell r="C2053" t="str">
            <v>UnMarked Skagit Summer/Fall Fing</v>
          </cell>
          <cell r="D2053" t="str">
            <v>U-Skag FF</v>
          </cell>
          <cell r="E2053">
            <v>7</v>
          </cell>
          <cell r="F2053">
            <v>10</v>
          </cell>
          <cell r="G2053">
            <v>9</v>
          </cell>
          <cell r="H2053" t="str">
            <v>TRS; includes Area 8 Net</v>
          </cell>
          <cell r="I2053">
            <v>1996</v>
          </cell>
          <cell r="J2053" t="str">
            <v>UM</v>
          </cell>
          <cell r="K2053" t="str">
            <v>N</v>
          </cell>
          <cell r="L2053">
            <v>5</v>
          </cell>
          <cell r="M2053">
            <v>1016.666666666667</v>
          </cell>
        </row>
        <row r="2054">
          <cell r="A2054" t="str">
            <v>1996-8-3-SkagitSF_F_h_m</v>
          </cell>
          <cell r="B2054" t="str">
            <v>Skagit</v>
          </cell>
          <cell r="C2054" t="str">
            <v>Marked Skagit Summer/Fall Fing</v>
          </cell>
          <cell r="D2054" t="str">
            <v>M-Skag FF</v>
          </cell>
          <cell r="E2054">
            <v>8</v>
          </cell>
          <cell r="F2054">
            <v>11</v>
          </cell>
          <cell r="G2054">
            <v>9</v>
          </cell>
          <cell r="H2054" t="str">
            <v>TRS; includes Area 8 Net</v>
          </cell>
          <cell r="I2054">
            <v>1996</v>
          </cell>
          <cell r="J2054" t="str">
            <v>M</v>
          </cell>
          <cell r="K2054" t="str">
            <v>H</v>
          </cell>
          <cell r="L2054">
            <v>3</v>
          </cell>
          <cell r="M2054">
            <v>0</v>
          </cell>
        </row>
        <row r="2055">
          <cell r="A2055" t="str">
            <v>1996-8-3-SkagitSF_F_n_m</v>
          </cell>
          <cell r="B2055" t="str">
            <v>Skagit</v>
          </cell>
          <cell r="C2055" t="str">
            <v>Marked Skagit Summer/Fall Fing</v>
          </cell>
          <cell r="D2055" t="str">
            <v>M-Skag FF</v>
          </cell>
          <cell r="E2055">
            <v>8</v>
          </cell>
          <cell r="F2055">
            <v>11</v>
          </cell>
          <cell r="G2055">
            <v>9</v>
          </cell>
          <cell r="H2055" t="str">
            <v>TRS; includes Area 8 Net</v>
          </cell>
          <cell r="I2055">
            <v>1996</v>
          </cell>
          <cell r="J2055" t="str">
            <v>M</v>
          </cell>
          <cell r="K2055" t="str">
            <v>N</v>
          </cell>
          <cell r="L2055">
            <v>3</v>
          </cell>
        </row>
        <row r="2056">
          <cell r="A2056" t="str">
            <v>1996-8-4-SkagitSF_F_h_m</v>
          </cell>
          <cell r="B2056" t="str">
            <v>Skagit</v>
          </cell>
          <cell r="C2056" t="str">
            <v>Marked Skagit Summer/Fall Fing</v>
          </cell>
          <cell r="D2056" t="str">
            <v>M-Skag FF</v>
          </cell>
          <cell r="E2056">
            <v>8</v>
          </cell>
          <cell r="F2056">
            <v>11</v>
          </cell>
          <cell r="G2056">
            <v>9</v>
          </cell>
          <cell r="H2056" t="str">
            <v>TRS; includes Area 8 Net</v>
          </cell>
          <cell r="I2056">
            <v>1996</v>
          </cell>
          <cell r="J2056" t="str">
            <v>M</v>
          </cell>
          <cell r="K2056" t="str">
            <v>H</v>
          </cell>
          <cell r="L2056">
            <v>4</v>
          </cell>
          <cell r="M2056">
            <v>0</v>
          </cell>
        </row>
        <row r="2057">
          <cell r="A2057" t="str">
            <v>1996-8-4-SkagitSF_F_n_m</v>
          </cell>
          <cell r="B2057" t="str">
            <v>Skagit</v>
          </cell>
          <cell r="C2057" t="str">
            <v>Marked Skagit Summer/Fall Fing</v>
          </cell>
          <cell r="D2057" t="str">
            <v>M-Skag FF</v>
          </cell>
          <cell r="E2057">
            <v>8</v>
          </cell>
          <cell r="F2057">
            <v>11</v>
          </cell>
          <cell r="G2057">
            <v>9</v>
          </cell>
          <cell r="H2057" t="str">
            <v>TRS; includes Area 8 Net</v>
          </cell>
          <cell r="I2057">
            <v>1996</v>
          </cell>
          <cell r="J2057" t="str">
            <v>M</v>
          </cell>
          <cell r="K2057" t="str">
            <v>N</v>
          </cell>
          <cell r="L2057">
            <v>4</v>
          </cell>
        </row>
        <row r="2058">
          <cell r="A2058" t="str">
            <v>1996-8-5-SkagitSF_F_h_m</v>
          </cell>
          <cell r="B2058" t="str">
            <v>Skagit</v>
          </cell>
          <cell r="C2058" t="str">
            <v>Marked Skagit Summer/Fall Fing</v>
          </cell>
          <cell r="D2058" t="str">
            <v>M-Skag FF</v>
          </cell>
          <cell r="E2058">
            <v>8</v>
          </cell>
          <cell r="F2058">
            <v>11</v>
          </cell>
          <cell r="G2058">
            <v>9</v>
          </cell>
          <cell r="H2058" t="str">
            <v>TRS; includes Area 8 Net</v>
          </cell>
          <cell r="I2058">
            <v>1996</v>
          </cell>
          <cell r="J2058" t="str">
            <v>M</v>
          </cell>
          <cell r="K2058" t="str">
            <v>H</v>
          </cell>
          <cell r="L2058">
            <v>5</v>
          </cell>
          <cell r="M2058">
            <v>0</v>
          </cell>
        </row>
        <row r="2059">
          <cell r="A2059" t="str">
            <v>1996-8-5-SkagitSF_F_n_m</v>
          </cell>
          <cell r="B2059" t="str">
            <v>Skagit</v>
          </cell>
          <cell r="C2059" t="str">
            <v>Marked Skagit Summer/Fall Fing</v>
          </cell>
          <cell r="D2059" t="str">
            <v>M-Skag FF</v>
          </cell>
          <cell r="E2059">
            <v>8</v>
          </cell>
          <cell r="F2059">
            <v>11</v>
          </cell>
          <cell r="G2059">
            <v>9</v>
          </cell>
          <cell r="H2059" t="str">
            <v>TRS; includes Area 8 Net</v>
          </cell>
          <cell r="I2059">
            <v>1996</v>
          </cell>
          <cell r="J2059" t="str">
            <v>M</v>
          </cell>
          <cell r="K2059" t="str">
            <v>N</v>
          </cell>
          <cell r="L2059">
            <v>5</v>
          </cell>
        </row>
        <row r="2060">
          <cell r="A2060" t="str">
            <v>1996-9-3-SkagitSF_Y_h_um</v>
          </cell>
          <cell r="B2060" t="str">
            <v>Skagit</v>
          </cell>
          <cell r="C2060" t="str">
            <v>UnMarked Skagit Summer/Fall Year</v>
          </cell>
          <cell r="D2060" t="str">
            <v>U-SkagFYr</v>
          </cell>
          <cell r="E2060">
            <v>9</v>
          </cell>
          <cell r="F2060">
            <v>13</v>
          </cell>
          <cell r="G2060">
            <v>12</v>
          </cell>
          <cell r="H2060" t="str">
            <v>TRS; includes Area 8 Net</v>
          </cell>
          <cell r="I2060">
            <v>1996</v>
          </cell>
          <cell r="J2060" t="str">
            <v>UM</v>
          </cell>
          <cell r="K2060" t="str">
            <v>H</v>
          </cell>
          <cell r="L2060">
            <v>3</v>
          </cell>
        </row>
        <row r="2061">
          <cell r="A2061" t="str">
            <v>1996-9-3-SkagitSF_Y_n_um</v>
          </cell>
          <cell r="B2061" t="str">
            <v>Skagit</v>
          </cell>
          <cell r="C2061" t="str">
            <v>UnMarked Skagit Summer/Fall Year</v>
          </cell>
          <cell r="D2061" t="str">
            <v>U-SkagFYr</v>
          </cell>
          <cell r="E2061">
            <v>9</v>
          </cell>
          <cell r="F2061">
            <v>13</v>
          </cell>
          <cell r="G2061">
            <v>12</v>
          </cell>
          <cell r="H2061" t="str">
            <v>TRS; includes Area 8 Net</v>
          </cell>
          <cell r="I2061">
            <v>1996</v>
          </cell>
          <cell r="J2061" t="str">
            <v>UM</v>
          </cell>
          <cell r="K2061" t="str">
            <v>N</v>
          </cell>
          <cell r="L2061">
            <v>3</v>
          </cell>
          <cell r="M2061">
            <v>8.3333333333333321</v>
          </cell>
        </row>
        <row r="2062">
          <cell r="A2062" t="str">
            <v>1996-9-4-SkagitSF_Y_h_um</v>
          </cell>
          <cell r="B2062" t="str">
            <v>Skagit</v>
          </cell>
          <cell r="C2062" t="str">
            <v>UnMarked Skagit Summer/Fall Year</v>
          </cell>
          <cell r="D2062" t="str">
            <v>U-SkagFYr</v>
          </cell>
          <cell r="E2062">
            <v>9</v>
          </cell>
          <cell r="F2062">
            <v>13</v>
          </cell>
          <cell r="G2062">
            <v>12</v>
          </cell>
          <cell r="H2062" t="str">
            <v>TRS; includes Area 8 Net</v>
          </cell>
          <cell r="I2062">
            <v>1996</v>
          </cell>
          <cell r="J2062" t="str">
            <v>UM</v>
          </cell>
          <cell r="K2062" t="str">
            <v>H</v>
          </cell>
          <cell r="L2062">
            <v>4</v>
          </cell>
        </row>
        <row r="2063">
          <cell r="A2063" t="str">
            <v>1996-9-4-SkagitSF_Y_n_um</v>
          </cell>
          <cell r="B2063" t="str">
            <v>Skagit</v>
          </cell>
          <cell r="C2063" t="str">
            <v>UnMarked Skagit Summer/Fall Year</v>
          </cell>
          <cell r="D2063" t="str">
            <v>U-SkagFYr</v>
          </cell>
          <cell r="E2063">
            <v>9</v>
          </cell>
          <cell r="F2063">
            <v>13</v>
          </cell>
          <cell r="G2063">
            <v>12</v>
          </cell>
          <cell r="H2063" t="str">
            <v>TRS; includes Area 8 Net</v>
          </cell>
          <cell r="I2063">
            <v>1996</v>
          </cell>
          <cell r="J2063" t="str">
            <v>UM</v>
          </cell>
          <cell r="K2063" t="str">
            <v>N</v>
          </cell>
          <cell r="L2063">
            <v>4</v>
          </cell>
          <cell r="M2063">
            <v>25</v>
          </cell>
        </row>
        <row r="2064">
          <cell r="A2064" t="str">
            <v>1996-9-5-SkagitSF_Y_h_um</v>
          </cell>
          <cell r="B2064" t="str">
            <v>Skagit</v>
          </cell>
          <cell r="C2064" t="str">
            <v>UnMarked Skagit Summer/Fall Year</v>
          </cell>
          <cell r="D2064" t="str">
            <v>U-SkagFYr</v>
          </cell>
          <cell r="E2064">
            <v>9</v>
          </cell>
          <cell r="F2064">
            <v>13</v>
          </cell>
          <cell r="G2064">
            <v>12</v>
          </cell>
          <cell r="H2064" t="str">
            <v>TRS; includes Area 8 Net</v>
          </cell>
          <cell r="I2064">
            <v>1996</v>
          </cell>
          <cell r="J2064" t="str">
            <v>UM</v>
          </cell>
          <cell r="K2064" t="str">
            <v>H</v>
          </cell>
          <cell r="L2064">
            <v>5</v>
          </cell>
        </row>
        <row r="2065">
          <cell r="A2065" t="str">
            <v>1996-9-5-SkagitSF_Y_n_um</v>
          </cell>
          <cell r="B2065" t="str">
            <v>Skagit</v>
          </cell>
          <cell r="C2065" t="str">
            <v>UnMarked Skagit Summer/Fall Year</v>
          </cell>
          <cell r="D2065" t="str">
            <v>U-SkagFYr</v>
          </cell>
          <cell r="E2065">
            <v>9</v>
          </cell>
          <cell r="F2065">
            <v>13</v>
          </cell>
          <cell r="G2065">
            <v>12</v>
          </cell>
          <cell r="H2065" t="str">
            <v>TRS; includes Area 8 Net</v>
          </cell>
          <cell r="I2065">
            <v>1996</v>
          </cell>
          <cell r="J2065" t="str">
            <v>UM</v>
          </cell>
          <cell r="K2065" t="str">
            <v>N</v>
          </cell>
          <cell r="L2065">
            <v>5</v>
          </cell>
          <cell r="M2065">
            <v>112.6666666666667</v>
          </cell>
        </row>
        <row r="2066">
          <cell r="A2066" t="str">
            <v>1996-10-3-SkagitSF_Y_h_m</v>
          </cell>
          <cell r="B2066" t="str">
            <v>Skagit</v>
          </cell>
          <cell r="C2066" t="str">
            <v>Marked Skagit Summer/Fall Year</v>
          </cell>
          <cell r="D2066" t="str">
            <v>M-SkagFYr</v>
          </cell>
          <cell r="E2066">
            <v>10</v>
          </cell>
          <cell r="F2066">
            <v>14</v>
          </cell>
          <cell r="G2066">
            <v>12</v>
          </cell>
          <cell r="H2066" t="str">
            <v>TRS; includes Area 8 Net</v>
          </cell>
          <cell r="I2066">
            <v>1996</v>
          </cell>
          <cell r="J2066" t="str">
            <v>M</v>
          </cell>
          <cell r="K2066" t="str">
            <v>H</v>
          </cell>
          <cell r="L2066">
            <v>3</v>
          </cell>
        </row>
        <row r="2067">
          <cell r="A2067" t="str">
            <v>1996-10-3-SkagitSF_Y_n_m</v>
          </cell>
          <cell r="B2067" t="str">
            <v>Skagit</v>
          </cell>
          <cell r="C2067" t="str">
            <v>Marked Skagit Summer/Fall Year</v>
          </cell>
          <cell r="D2067" t="str">
            <v>M-SkagFYr</v>
          </cell>
          <cell r="E2067">
            <v>10</v>
          </cell>
          <cell r="F2067">
            <v>14</v>
          </cell>
          <cell r="G2067">
            <v>12</v>
          </cell>
          <cell r="H2067" t="str">
            <v>TRS; includes Area 8 Net</v>
          </cell>
          <cell r="I2067">
            <v>1996</v>
          </cell>
          <cell r="J2067" t="str">
            <v>M</v>
          </cell>
          <cell r="K2067" t="str">
            <v>N</v>
          </cell>
          <cell r="L2067">
            <v>3</v>
          </cell>
        </row>
        <row r="2068">
          <cell r="A2068" t="str">
            <v>1996-10-4-SkagitSF_Y_h_m</v>
          </cell>
          <cell r="B2068" t="str">
            <v>Skagit</v>
          </cell>
          <cell r="C2068" t="str">
            <v>Marked Skagit Summer/Fall Year</v>
          </cell>
          <cell r="D2068" t="str">
            <v>M-SkagFYr</v>
          </cell>
          <cell r="E2068">
            <v>10</v>
          </cell>
          <cell r="F2068">
            <v>14</v>
          </cell>
          <cell r="G2068">
            <v>12</v>
          </cell>
          <cell r="H2068" t="str">
            <v>TRS; includes Area 8 Net</v>
          </cell>
          <cell r="I2068">
            <v>1996</v>
          </cell>
          <cell r="J2068" t="str">
            <v>M</v>
          </cell>
          <cell r="K2068" t="str">
            <v>H</v>
          </cell>
          <cell r="L2068">
            <v>4</v>
          </cell>
        </row>
        <row r="2069">
          <cell r="A2069" t="str">
            <v>1996-10-4-SkagitSF_Y_n_m</v>
          </cell>
          <cell r="B2069" t="str">
            <v>Skagit</v>
          </cell>
          <cell r="C2069" t="str">
            <v>Marked Skagit Summer/Fall Year</v>
          </cell>
          <cell r="D2069" t="str">
            <v>M-SkagFYr</v>
          </cell>
          <cell r="E2069">
            <v>10</v>
          </cell>
          <cell r="F2069">
            <v>14</v>
          </cell>
          <cell r="G2069">
            <v>12</v>
          </cell>
          <cell r="H2069" t="str">
            <v>TRS; includes Area 8 Net</v>
          </cell>
          <cell r="I2069">
            <v>1996</v>
          </cell>
          <cell r="J2069" t="str">
            <v>M</v>
          </cell>
          <cell r="K2069" t="str">
            <v>N</v>
          </cell>
          <cell r="L2069">
            <v>4</v>
          </cell>
        </row>
        <row r="2070">
          <cell r="A2070" t="str">
            <v>1996-10-5-SkagitSF_Y_h_m</v>
          </cell>
          <cell r="B2070" t="str">
            <v>Skagit</v>
          </cell>
          <cell r="C2070" t="str">
            <v>Marked Skagit Summer/Fall Year</v>
          </cell>
          <cell r="D2070" t="str">
            <v>M-SkagFYr</v>
          </cell>
          <cell r="E2070">
            <v>10</v>
          </cell>
          <cell r="F2070">
            <v>14</v>
          </cell>
          <cell r="G2070">
            <v>12</v>
          </cell>
          <cell r="H2070" t="str">
            <v>TRS; includes Area 8 Net</v>
          </cell>
          <cell r="I2070">
            <v>1996</v>
          </cell>
          <cell r="J2070" t="str">
            <v>M</v>
          </cell>
          <cell r="K2070" t="str">
            <v>H</v>
          </cell>
          <cell r="L2070">
            <v>5</v>
          </cell>
        </row>
        <row r="2071">
          <cell r="A2071" t="str">
            <v>1996-10-5-SkagitSF_Y_n_m</v>
          </cell>
          <cell r="B2071" t="str">
            <v>Skagit</v>
          </cell>
          <cell r="C2071" t="str">
            <v>Marked Skagit Summer/Fall Year</v>
          </cell>
          <cell r="D2071" t="str">
            <v>M-SkagFYr</v>
          </cell>
          <cell r="E2071">
            <v>10</v>
          </cell>
          <cell r="F2071">
            <v>14</v>
          </cell>
          <cell r="G2071">
            <v>12</v>
          </cell>
          <cell r="H2071" t="str">
            <v>TRS; includes Area 8 Net</v>
          </cell>
          <cell r="I2071">
            <v>1996</v>
          </cell>
          <cell r="J2071" t="str">
            <v>M</v>
          </cell>
          <cell r="K2071" t="str">
            <v>N</v>
          </cell>
          <cell r="L2071">
            <v>5</v>
          </cell>
        </row>
        <row r="2072">
          <cell r="A2072" t="str">
            <v>1996-11-3-SkagitSpring_h_um</v>
          </cell>
          <cell r="B2072" t="str">
            <v>Skagit</v>
          </cell>
          <cell r="C2072" t="str">
            <v>UnMarked Skagit Spring Year</v>
          </cell>
          <cell r="D2072" t="str">
            <v>U-SkagSpY</v>
          </cell>
          <cell r="E2072">
            <v>11</v>
          </cell>
          <cell r="F2072">
            <v>16</v>
          </cell>
          <cell r="G2072">
            <v>15</v>
          </cell>
          <cell r="H2072" t="str">
            <v>TRS; includes Area 8 Net</v>
          </cell>
          <cell r="I2072">
            <v>1996</v>
          </cell>
          <cell r="J2072" t="str">
            <v>UM</v>
          </cell>
          <cell r="K2072" t="str">
            <v>H</v>
          </cell>
          <cell r="L2072">
            <v>3</v>
          </cell>
          <cell r="M2072">
            <v>0</v>
          </cell>
        </row>
        <row r="2073">
          <cell r="A2073" t="str">
            <v>1996-11-3-SkagitSpring_n_um</v>
          </cell>
          <cell r="B2073" t="str">
            <v>Skagit</v>
          </cell>
          <cell r="C2073" t="str">
            <v>UnMarked Skagit Spring Year</v>
          </cell>
          <cell r="D2073" t="str">
            <v>U-SkagSpY</v>
          </cell>
          <cell r="E2073">
            <v>11</v>
          </cell>
          <cell r="F2073">
            <v>16</v>
          </cell>
          <cell r="G2073">
            <v>15</v>
          </cell>
          <cell r="H2073" t="str">
            <v>TRS; includes Area 8 Net</v>
          </cell>
          <cell r="I2073">
            <v>1996</v>
          </cell>
          <cell r="J2073" t="str">
            <v>UM</v>
          </cell>
          <cell r="K2073" t="str">
            <v>N</v>
          </cell>
          <cell r="L2073">
            <v>3</v>
          </cell>
          <cell r="M2073">
            <v>105.4222222222222</v>
          </cell>
        </row>
        <row r="2074">
          <cell r="A2074" t="str">
            <v>1996-11-4-SkagitSpring_h_um</v>
          </cell>
          <cell r="B2074" t="str">
            <v>Skagit</v>
          </cell>
          <cell r="C2074" t="str">
            <v>UnMarked Skagit Spring Year</v>
          </cell>
          <cell r="D2074" t="str">
            <v>U-SkagSpY</v>
          </cell>
          <cell r="E2074">
            <v>11</v>
          </cell>
          <cell r="F2074">
            <v>16</v>
          </cell>
          <cell r="G2074">
            <v>15</v>
          </cell>
          <cell r="H2074" t="str">
            <v>TRS; includes Area 8 Net</v>
          </cell>
          <cell r="I2074">
            <v>1996</v>
          </cell>
          <cell r="J2074" t="str">
            <v>UM</v>
          </cell>
          <cell r="K2074" t="str">
            <v>H</v>
          </cell>
          <cell r="L2074">
            <v>4</v>
          </cell>
          <cell r="M2074">
            <v>0</v>
          </cell>
        </row>
        <row r="2075">
          <cell r="A2075" t="str">
            <v>1996-11-4-SkagitSpring_n_um</v>
          </cell>
          <cell r="B2075" t="str">
            <v>Skagit</v>
          </cell>
          <cell r="C2075" t="str">
            <v>UnMarked Skagit Spring Year</v>
          </cell>
          <cell r="D2075" t="str">
            <v>U-SkagSpY</v>
          </cell>
          <cell r="E2075">
            <v>11</v>
          </cell>
          <cell r="F2075">
            <v>16</v>
          </cell>
          <cell r="G2075">
            <v>15</v>
          </cell>
          <cell r="H2075" t="str">
            <v>TRS; includes Area 8 Net</v>
          </cell>
          <cell r="I2075">
            <v>1996</v>
          </cell>
          <cell r="J2075" t="str">
            <v>UM</v>
          </cell>
          <cell r="K2075" t="str">
            <v>N</v>
          </cell>
          <cell r="L2075">
            <v>4</v>
          </cell>
          <cell r="M2075">
            <v>725.86666666666667</v>
          </cell>
        </row>
        <row r="2076">
          <cell r="A2076" t="str">
            <v>1996-11-5-SkagitSpring_h_um</v>
          </cell>
          <cell r="B2076" t="str">
            <v>Skagit</v>
          </cell>
          <cell r="C2076" t="str">
            <v>UnMarked Skagit Spring Year</v>
          </cell>
          <cell r="D2076" t="str">
            <v>U-SkagSpY</v>
          </cell>
          <cell r="E2076">
            <v>11</v>
          </cell>
          <cell r="F2076">
            <v>16</v>
          </cell>
          <cell r="G2076">
            <v>15</v>
          </cell>
          <cell r="H2076" t="str">
            <v>TRS; includes Area 8 Net</v>
          </cell>
          <cell r="I2076">
            <v>1996</v>
          </cell>
          <cell r="J2076" t="str">
            <v>UM</v>
          </cell>
          <cell r="K2076" t="str">
            <v>H</v>
          </cell>
          <cell r="L2076">
            <v>5</v>
          </cell>
          <cell r="M2076">
            <v>0</v>
          </cell>
        </row>
        <row r="2077">
          <cell r="A2077" t="str">
            <v>1996-11-5-SkagitSpring_n_um</v>
          </cell>
          <cell r="B2077" t="str">
            <v>Skagit</v>
          </cell>
          <cell r="C2077" t="str">
            <v>UnMarked Skagit Spring Year</v>
          </cell>
          <cell r="D2077" t="str">
            <v>U-SkagSpY</v>
          </cell>
          <cell r="E2077">
            <v>11</v>
          </cell>
          <cell r="F2077">
            <v>16</v>
          </cell>
          <cell r="G2077">
            <v>15</v>
          </cell>
          <cell r="H2077" t="str">
            <v>TRS; includes Area 8 Net</v>
          </cell>
          <cell r="I2077">
            <v>1996</v>
          </cell>
          <cell r="J2077" t="str">
            <v>UM</v>
          </cell>
          <cell r="K2077" t="str">
            <v>N</v>
          </cell>
          <cell r="L2077">
            <v>5</v>
          </cell>
          <cell r="M2077">
            <v>267.71111111111111</v>
          </cell>
        </row>
        <row r="2078">
          <cell r="A2078" t="str">
            <v>1996-12-3-SkagitSpring_h_m</v>
          </cell>
          <cell r="B2078" t="str">
            <v>Skagit</v>
          </cell>
          <cell r="C2078" t="str">
            <v>Marked Skagit Spring Year</v>
          </cell>
          <cell r="D2078" t="str">
            <v>M-SkagSpY</v>
          </cell>
          <cell r="E2078">
            <v>12</v>
          </cell>
          <cell r="F2078">
            <v>17</v>
          </cell>
          <cell r="G2078">
            <v>15</v>
          </cell>
          <cell r="H2078" t="str">
            <v>TRS; includes Area 8 Net</v>
          </cell>
          <cell r="I2078">
            <v>1996</v>
          </cell>
          <cell r="J2078" t="str">
            <v>M</v>
          </cell>
          <cell r="K2078" t="str">
            <v>H</v>
          </cell>
          <cell r="L2078">
            <v>3</v>
          </cell>
          <cell r="M2078">
            <v>931.62991863294314</v>
          </cell>
        </row>
        <row r="2079">
          <cell r="A2079" t="str">
            <v>1996-12-3-SkagitSpring_n_m</v>
          </cell>
          <cell r="B2079" t="str">
            <v>Skagit</v>
          </cell>
          <cell r="C2079" t="str">
            <v>Marked Skagit Spring Year</v>
          </cell>
          <cell r="D2079" t="str">
            <v>M-SkagSpY</v>
          </cell>
          <cell r="E2079">
            <v>12</v>
          </cell>
          <cell r="F2079">
            <v>17</v>
          </cell>
          <cell r="G2079">
            <v>15</v>
          </cell>
          <cell r="H2079" t="str">
            <v>TRS; includes Area 8 Net</v>
          </cell>
          <cell r="I2079">
            <v>1996</v>
          </cell>
          <cell r="J2079" t="str">
            <v>M</v>
          </cell>
          <cell r="K2079" t="str">
            <v>N</v>
          </cell>
          <cell r="L2079">
            <v>3</v>
          </cell>
        </row>
        <row r="2080">
          <cell r="A2080" t="str">
            <v>1996-12-4-SkagitSpring_h_m</v>
          </cell>
          <cell r="B2080" t="str">
            <v>Skagit</v>
          </cell>
          <cell r="C2080" t="str">
            <v>Marked Skagit Spring Year</v>
          </cell>
          <cell r="D2080" t="str">
            <v>M-SkagSpY</v>
          </cell>
          <cell r="E2080">
            <v>12</v>
          </cell>
          <cell r="F2080">
            <v>17</v>
          </cell>
          <cell r="G2080">
            <v>15</v>
          </cell>
          <cell r="H2080" t="str">
            <v>TRS; includes Area 8 Net</v>
          </cell>
          <cell r="I2080">
            <v>1996</v>
          </cell>
          <cell r="J2080" t="str">
            <v>M</v>
          </cell>
          <cell r="K2080" t="str">
            <v>H</v>
          </cell>
          <cell r="L2080">
            <v>4</v>
          </cell>
          <cell r="M2080">
            <v>0</v>
          </cell>
        </row>
        <row r="2081">
          <cell r="A2081" t="str">
            <v>1996-12-4-SkagitSpring_n_m</v>
          </cell>
          <cell r="B2081" t="str">
            <v>Skagit</v>
          </cell>
          <cell r="C2081" t="str">
            <v>Marked Skagit Spring Year</v>
          </cell>
          <cell r="D2081" t="str">
            <v>M-SkagSpY</v>
          </cell>
          <cell r="E2081">
            <v>12</v>
          </cell>
          <cell r="F2081">
            <v>17</v>
          </cell>
          <cell r="G2081">
            <v>15</v>
          </cell>
          <cell r="H2081" t="str">
            <v>TRS; includes Area 8 Net</v>
          </cell>
          <cell r="I2081">
            <v>1996</v>
          </cell>
          <cell r="J2081" t="str">
            <v>M</v>
          </cell>
          <cell r="K2081" t="str">
            <v>N</v>
          </cell>
          <cell r="L2081">
            <v>4</v>
          </cell>
        </row>
        <row r="2082">
          <cell r="A2082" t="str">
            <v>1996-12-5-SkagitSpring_h_m</v>
          </cell>
          <cell r="B2082" t="str">
            <v>Skagit</v>
          </cell>
          <cell r="C2082" t="str">
            <v>Marked Skagit Spring Year</v>
          </cell>
          <cell r="D2082" t="str">
            <v>M-SkagSpY</v>
          </cell>
          <cell r="E2082">
            <v>12</v>
          </cell>
          <cell r="F2082">
            <v>17</v>
          </cell>
          <cell r="G2082">
            <v>15</v>
          </cell>
          <cell r="H2082" t="str">
            <v>TRS; includes Area 8 Net</v>
          </cell>
          <cell r="I2082">
            <v>1996</v>
          </cell>
          <cell r="J2082" t="str">
            <v>M</v>
          </cell>
          <cell r="K2082" t="str">
            <v>H</v>
          </cell>
          <cell r="L2082">
            <v>5</v>
          </cell>
          <cell r="M2082">
            <v>0</v>
          </cell>
        </row>
        <row r="2083">
          <cell r="A2083" t="str">
            <v>1996-12-5-SkagitSpring_n_m</v>
          </cell>
          <cell r="B2083" t="str">
            <v>Skagit</v>
          </cell>
          <cell r="C2083" t="str">
            <v>Marked Skagit Spring Year</v>
          </cell>
          <cell r="D2083" t="str">
            <v>M-SkagSpY</v>
          </cell>
          <cell r="E2083">
            <v>12</v>
          </cell>
          <cell r="F2083">
            <v>17</v>
          </cell>
          <cell r="G2083">
            <v>15</v>
          </cell>
          <cell r="H2083" t="str">
            <v>TRS; includes Area 8 Net</v>
          </cell>
          <cell r="I2083">
            <v>1996</v>
          </cell>
          <cell r="J2083" t="str">
            <v>M</v>
          </cell>
          <cell r="K2083" t="str">
            <v>N</v>
          </cell>
          <cell r="L2083">
            <v>5</v>
          </cell>
        </row>
        <row r="2084">
          <cell r="A2084" t="str">
            <v>1996-13-3-</v>
          </cell>
          <cell r="B2084" t="str">
            <v>StSno</v>
          </cell>
          <cell r="C2084" t="str">
            <v>UnMarked Snohomish Fall Fing</v>
          </cell>
          <cell r="D2084" t="str">
            <v>U-Snoh FF</v>
          </cell>
          <cell r="E2084">
            <v>13</v>
          </cell>
          <cell r="F2084">
            <v>19</v>
          </cell>
          <cell r="G2084">
            <v>18</v>
          </cell>
          <cell r="H2084" t="str">
            <v>ETRS; includes FW sport, no FW net</v>
          </cell>
          <cell r="I2084">
            <v>1996</v>
          </cell>
          <cell r="J2084" t="str">
            <v>UM</v>
          </cell>
          <cell r="L2084">
            <v>3</v>
          </cell>
          <cell r="M2084">
            <v>1386.4717221309811</v>
          </cell>
        </row>
        <row r="2085">
          <cell r="A2085" t="str">
            <v>1996-13-4-</v>
          </cell>
          <cell r="B2085" t="str">
            <v>StSno</v>
          </cell>
          <cell r="C2085" t="str">
            <v>UnMarked Snohomish Fall Fing</v>
          </cell>
          <cell r="D2085" t="str">
            <v>U-Snoh FF</v>
          </cell>
          <cell r="E2085">
            <v>13</v>
          </cell>
          <cell r="F2085">
            <v>19</v>
          </cell>
          <cell r="G2085">
            <v>18</v>
          </cell>
          <cell r="H2085" t="str">
            <v>ETRS; includes FW sport, no FW net</v>
          </cell>
          <cell r="I2085">
            <v>1996</v>
          </cell>
          <cell r="J2085" t="str">
            <v>UM</v>
          </cell>
          <cell r="L2085">
            <v>4</v>
          </cell>
          <cell r="M2085">
            <v>2750.4733075737031</v>
          </cell>
        </row>
        <row r="2086">
          <cell r="A2086" t="str">
            <v>1996-13-5-</v>
          </cell>
          <cell r="B2086" t="str">
            <v>StSno</v>
          </cell>
          <cell r="C2086" t="str">
            <v>UnMarked Snohomish Fall Fing</v>
          </cell>
          <cell r="D2086" t="str">
            <v>U-Snoh FF</v>
          </cell>
          <cell r="E2086">
            <v>13</v>
          </cell>
          <cell r="F2086">
            <v>19</v>
          </cell>
          <cell r="G2086">
            <v>18</v>
          </cell>
          <cell r="H2086" t="str">
            <v>ETRS; includes FW sport, no FW net</v>
          </cell>
          <cell r="I2086">
            <v>1996</v>
          </cell>
          <cell r="J2086" t="str">
            <v>UM</v>
          </cell>
          <cell r="L2086">
            <v>5</v>
          </cell>
          <cell r="M2086">
            <v>241.8429834407452</v>
          </cell>
        </row>
        <row r="2087">
          <cell r="A2087" t="str">
            <v>1996-14-3-</v>
          </cell>
          <cell r="B2087" t="str">
            <v>StSno</v>
          </cell>
          <cell r="C2087" t="str">
            <v>Marked Snohomish Fall Fing</v>
          </cell>
          <cell r="D2087" t="str">
            <v>M-Snoh FF</v>
          </cell>
          <cell r="E2087">
            <v>14</v>
          </cell>
          <cell r="F2087">
            <v>20</v>
          </cell>
          <cell r="G2087">
            <v>18</v>
          </cell>
          <cell r="H2087" t="str">
            <v>ETRS; includes FW sport, no FW net</v>
          </cell>
          <cell r="I2087">
            <v>1996</v>
          </cell>
          <cell r="J2087" t="str">
            <v>M</v>
          </cell>
          <cell r="L2087">
            <v>3</v>
          </cell>
          <cell r="M2087">
            <v>0</v>
          </cell>
        </row>
        <row r="2088">
          <cell r="A2088" t="str">
            <v>1996-14-4-</v>
          </cell>
          <cell r="B2088" t="str">
            <v>StSno</v>
          </cell>
          <cell r="C2088" t="str">
            <v>Marked Snohomish Fall Fing</v>
          </cell>
          <cell r="D2088" t="str">
            <v>M-Snoh FF</v>
          </cell>
          <cell r="E2088">
            <v>14</v>
          </cell>
          <cell r="F2088">
            <v>20</v>
          </cell>
          <cell r="G2088">
            <v>18</v>
          </cell>
          <cell r="H2088" t="str">
            <v>ETRS; includes FW sport, no FW net</v>
          </cell>
          <cell r="I2088">
            <v>1996</v>
          </cell>
          <cell r="J2088" t="str">
            <v>M</v>
          </cell>
          <cell r="L2088">
            <v>4</v>
          </cell>
          <cell r="M2088">
            <v>0</v>
          </cell>
        </row>
        <row r="2089">
          <cell r="A2089" t="str">
            <v>1996-14-5-</v>
          </cell>
          <cell r="B2089" t="str">
            <v>StSno</v>
          </cell>
          <cell r="C2089" t="str">
            <v>Marked Snohomish Fall Fing</v>
          </cell>
          <cell r="D2089" t="str">
            <v>M-Snoh FF</v>
          </cell>
          <cell r="E2089">
            <v>14</v>
          </cell>
          <cell r="F2089">
            <v>20</v>
          </cell>
          <cell r="G2089">
            <v>18</v>
          </cell>
          <cell r="H2089" t="str">
            <v>ETRS; includes FW sport, no FW net</v>
          </cell>
          <cell r="I2089">
            <v>1996</v>
          </cell>
          <cell r="J2089" t="str">
            <v>M</v>
          </cell>
          <cell r="L2089">
            <v>5</v>
          </cell>
          <cell r="M2089">
            <v>0</v>
          </cell>
        </row>
        <row r="2090">
          <cell r="A2090" t="str">
            <v>1996-15-3-</v>
          </cell>
          <cell r="B2090" t="str">
            <v>StSno</v>
          </cell>
          <cell r="C2090" t="str">
            <v>UnMarked Snohomish Fall Year</v>
          </cell>
          <cell r="D2090" t="str">
            <v>U-SnohFYr</v>
          </cell>
          <cell r="E2090">
            <v>15</v>
          </cell>
          <cell r="F2090">
            <v>22</v>
          </cell>
          <cell r="G2090">
            <v>21</v>
          </cell>
          <cell r="H2090" t="str">
            <v>ETRS; includes FW sport, no FW net</v>
          </cell>
          <cell r="I2090">
            <v>1996</v>
          </cell>
          <cell r="J2090" t="str">
            <v>UM</v>
          </cell>
          <cell r="L2090">
            <v>3</v>
          </cell>
          <cell r="M2090">
            <v>481.76303378284348</v>
          </cell>
        </row>
        <row r="2091">
          <cell r="A2091" t="str">
            <v>1996-15-4-</v>
          </cell>
          <cell r="B2091" t="str">
            <v>StSno</v>
          </cell>
          <cell r="C2091" t="str">
            <v>UnMarked Snohomish Fall Year</v>
          </cell>
          <cell r="D2091" t="str">
            <v>U-SnohFYr</v>
          </cell>
          <cell r="E2091">
            <v>15</v>
          </cell>
          <cell r="F2091">
            <v>22</v>
          </cell>
          <cell r="G2091">
            <v>21</v>
          </cell>
          <cell r="H2091" t="str">
            <v>ETRS; includes FW sport, no FW net</v>
          </cell>
          <cell r="I2091">
            <v>1996</v>
          </cell>
          <cell r="J2091" t="str">
            <v>UM</v>
          </cell>
          <cell r="L2091">
            <v>4</v>
          </cell>
          <cell r="M2091">
            <v>4026.296324185163</v>
          </cell>
        </row>
        <row r="2092">
          <cell r="A2092" t="str">
            <v>1996-15-5-</v>
          </cell>
          <cell r="B2092" t="str">
            <v>StSno</v>
          </cell>
          <cell r="C2092" t="str">
            <v>UnMarked Snohomish Fall Year</v>
          </cell>
          <cell r="D2092" t="str">
            <v>U-SnohFYr</v>
          </cell>
          <cell r="E2092">
            <v>15</v>
          </cell>
          <cell r="F2092">
            <v>22</v>
          </cell>
          <cell r="G2092">
            <v>21</v>
          </cell>
          <cell r="H2092" t="str">
            <v>ETRS; includes FW sport, no FW net</v>
          </cell>
          <cell r="I2092">
            <v>1996</v>
          </cell>
          <cell r="J2092" t="str">
            <v>UM</v>
          </cell>
          <cell r="L2092">
            <v>5</v>
          </cell>
          <cell r="M2092">
            <v>306.30536238833952</v>
          </cell>
        </row>
        <row r="2093">
          <cell r="A2093" t="str">
            <v>1996-16-3-</v>
          </cell>
          <cell r="B2093" t="str">
            <v>StSno</v>
          </cell>
          <cell r="C2093" t="str">
            <v>Marked Snohomish Fall Year</v>
          </cell>
          <cell r="D2093" t="str">
            <v>M-SnohFYr</v>
          </cell>
          <cell r="E2093">
            <v>16</v>
          </cell>
          <cell r="F2093">
            <v>23</v>
          </cell>
          <cell r="G2093">
            <v>21</v>
          </cell>
          <cell r="H2093" t="str">
            <v>ETRS; includes FW sport, no FW net</v>
          </cell>
          <cell r="I2093">
            <v>1996</v>
          </cell>
          <cell r="J2093" t="str">
            <v>M</v>
          </cell>
          <cell r="L2093">
            <v>3</v>
          </cell>
          <cell r="M2093">
            <v>13.375993748260809</v>
          </cell>
        </row>
        <row r="2094">
          <cell r="A2094" t="str">
            <v>1996-16-4-</v>
          </cell>
          <cell r="B2094" t="str">
            <v>StSno</v>
          </cell>
          <cell r="C2094" t="str">
            <v>Marked Snohomish Fall Year</v>
          </cell>
          <cell r="D2094" t="str">
            <v>M-SnohFYr</v>
          </cell>
          <cell r="E2094">
            <v>16</v>
          </cell>
          <cell r="F2094">
            <v>23</v>
          </cell>
          <cell r="G2094">
            <v>21</v>
          </cell>
          <cell r="H2094" t="str">
            <v>ETRS; includes FW sport, no FW net</v>
          </cell>
          <cell r="I2094">
            <v>1996</v>
          </cell>
          <cell r="J2094" t="str">
            <v>M</v>
          </cell>
          <cell r="L2094">
            <v>4</v>
          </cell>
          <cell r="M2094">
            <v>225.0658316570628</v>
          </cell>
        </row>
        <row r="2095">
          <cell r="A2095" t="str">
            <v>1996-16-5-</v>
          </cell>
          <cell r="B2095" t="str">
            <v>StSno</v>
          </cell>
          <cell r="C2095" t="str">
            <v>Marked Snohomish Fall Year</v>
          </cell>
          <cell r="D2095" t="str">
            <v>M-SnohFYr</v>
          </cell>
          <cell r="E2095">
            <v>16</v>
          </cell>
          <cell r="F2095">
            <v>23</v>
          </cell>
          <cell r="G2095">
            <v>21</v>
          </cell>
          <cell r="H2095" t="str">
            <v>ETRS; includes FW sport, no FW net</v>
          </cell>
          <cell r="I2095">
            <v>1996</v>
          </cell>
          <cell r="J2095" t="str">
            <v>M</v>
          </cell>
          <cell r="L2095">
            <v>5</v>
          </cell>
          <cell r="M2095">
            <v>0</v>
          </cell>
        </row>
        <row r="2096">
          <cell r="A2096" t="str">
            <v>1996-17-3-</v>
          </cell>
          <cell r="B2096" t="str">
            <v>StSno</v>
          </cell>
          <cell r="C2096" t="str">
            <v>UnMarked Stillaguamish Fall Fing</v>
          </cell>
          <cell r="D2096" t="str">
            <v>U-Stil FF</v>
          </cell>
          <cell r="E2096">
            <v>17</v>
          </cell>
          <cell r="F2096">
            <v>25</v>
          </cell>
          <cell r="G2096">
            <v>24</v>
          </cell>
          <cell r="H2096" t="str">
            <v>ETRS</v>
          </cell>
          <cell r="I2096">
            <v>1996</v>
          </cell>
          <cell r="J2096" t="str">
            <v>UM</v>
          </cell>
          <cell r="L2096">
            <v>3</v>
          </cell>
          <cell r="M2096">
            <v>357.30225209954449</v>
          </cell>
        </row>
        <row r="2097">
          <cell r="A2097" t="str">
            <v>1996-17-4-</v>
          </cell>
          <cell r="B2097" t="str">
            <v>StSno</v>
          </cell>
          <cell r="C2097" t="str">
            <v>UnMarked Stillaguamish Fall Fing</v>
          </cell>
          <cell r="D2097" t="str">
            <v>U-Stil FF</v>
          </cell>
          <cell r="E2097">
            <v>17</v>
          </cell>
          <cell r="F2097">
            <v>25</v>
          </cell>
          <cell r="G2097">
            <v>24</v>
          </cell>
          <cell r="H2097" t="str">
            <v>ETRS</v>
          </cell>
          <cell r="I2097">
            <v>1996</v>
          </cell>
          <cell r="J2097" t="str">
            <v>UM</v>
          </cell>
          <cell r="L2097">
            <v>4</v>
          </cell>
          <cell r="M2097">
            <v>364.82244483529291</v>
          </cell>
        </row>
        <row r="2098">
          <cell r="A2098" t="str">
            <v>1996-17-5-</v>
          </cell>
          <cell r="B2098" t="str">
            <v>StSno</v>
          </cell>
          <cell r="C2098" t="str">
            <v>UnMarked Stillaguamish Fall Fing</v>
          </cell>
          <cell r="D2098" t="str">
            <v>U-Stil FF</v>
          </cell>
          <cell r="E2098">
            <v>17</v>
          </cell>
          <cell r="F2098">
            <v>25</v>
          </cell>
          <cell r="G2098">
            <v>24</v>
          </cell>
          <cell r="H2098" t="str">
            <v>ETRS</v>
          </cell>
          <cell r="I2098">
            <v>1996</v>
          </cell>
          <cell r="J2098" t="str">
            <v>UM</v>
          </cell>
          <cell r="L2098">
            <v>5</v>
          </cell>
          <cell r="M2098">
            <v>51.133785209831892</v>
          </cell>
        </row>
        <row r="2099">
          <cell r="A2099" t="str">
            <v>1996-18-3-</v>
          </cell>
          <cell r="B2099" t="str">
            <v>StSno</v>
          </cell>
          <cell r="C2099" t="str">
            <v>Marked Stillaguamish Fall Fing</v>
          </cell>
          <cell r="D2099" t="str">
            <v>M-Stil FF</v>
          </cell>
          <cell r="E2099">
            <v>18</v>
          </cell>
          <cell r="F2099">
            <v>26</v>
          </cell>
          <cell r="G2099">
            <v>24</v>
          </cell>
          <cell r="H2099" t="str">
            <v>ETRS</v>
          </cell>
          <cell r="I2099">
            <v>1996</v>
          </cell>
          <cell r="J2099" t="str">
            <v>M</v>
          </cell>
          <cell r="L2099">
            <v>3</v>
          </cell>
          <cell r="M2099">
            <v>377.45635548037961</v>
          </cell>
        </row>
        <row r="2100">
          <cell r="A2100" t="str">
            <v>1996-18-4-</v>
          </cell>
          <cell r="B2100" t="str">
            <v>StSno</v>
          </cell>
          <cell r="C2100" t="str">
            <v>Marked Stillaguamish Fall Fing</v>
          </cell>
          <cell r="D2100" t="str">
            <v>M-Stil FF</v>
          </cell>
          <cell r="E2100">
            <v>18</v>
          </cell>
          <cell r="F2100">
            <v>26</v>
          </cell>
          <cell r="G2100">
            <v>24</v>
          </cell>
          <cell r="H2100" t="str">
            <v>ETRS</v>
          </cell>
          <cell r="I2100">
            <v>1996</v>
          </cell>
          <cell r="J2100" t="str">
            <v>M</v>
          </cell>
          <cell r="L2100">
            <v>4</v>
          </cell>
          <cell r="M2100">
            <v>411.31839226251822</v>
          </cell>
        </row>
        <row r="2101">
          <cell r="A2101" t="str">
            <v>1996-18-5-</v>
          </cell>
          <cell r="B2101" t="str">
            <v>StSno</v>
          </cell>
          <cell r="C2101" t="str">
            <v>Marked Stillaguamish Fall Fing</v>
          </cell>
          <cell r="D2101" t="str">
            <v>M-Stil FF</v>
          </cell>
          <cell r="E2101">
            <v>18</v>
          </cell>
          <cell r="F2101">
            <v>26</v>
          </cell>
          <cell r="G2101">
            <v>24</v>
          </cell>
          <cell r="H2101" t="str">
            <v>ETRS</v>
          </cell>
          <cell r="I2101">
            <v>1996</v>
          </cell>
          <cell r="J2101" t="str">
            <v>M</v>
          </cell>
          <cell r="L2101">
            <v>5</v>
          </cell>
          <cell r="M2101">
            <v>28.725021001296099</v>
          </cell>
        </row>
        <row r="2102">
          <cell r="A2102" t="str">
            <v>1996-19-3-</v>
          </cell>
          <cell r="B2102" t="str">
            <v>StSno</v>
          </cell>
          <cell r="C2102" t="str">
            <v>UnMarked Tulalip Fall Fing</v>
          </cell>
          <cell r="D2102" t="str">
            <v>U-Tula FF</v>
          </cell>
          <cell r="E2102">
            <v>19</v>
          </cell>
          <cell r="F2102">
            <v>28</v>
          </cell>
          <cell r="G2102">
            <v>27</v>
          </cell>
          <cell r="H2102" t="str">
            <v>TRS; includes 8D catch (excludes 8A)</v>
          </cell>
          <cell r="I2102">
            <v>1996</v>
          </cell>
          <cell r="J2102" t="str">
            <v>UM</v>
          </cell>
          <cell r="L2102">
            <v>3</v>
          </cell>
          <cell r="M2102">
            <v>6606.9783578597217</v>
          </cell>
        </row>
        <row r="2103">
          <cell r="A2103" t="str">
            <v>1996-19-4-</v>
          </cell>
          <cell r="B2103" t="str">
            <v>StSno</v>
          </cell>
          <cell r="C2103" t="str">
            <v>UnMarked Tulalip Fall Fing</v>
          </cell>
          <cell r="D2103" t="str">
            <v>U-Tula FF</v>
          </cell>
          <cell r="E2103">
            <v>19</v>
          </cell>
          <cell r="F2103">
            <v>28</v>
          </cell>
          <cell r="G2103">
            <v>27</v>
          </cell>
          <cell r="H2103" t="str">
            <v>TRS; includes 8D catch (excludes 8A)</v>
          </cell>
          <cell r="I2103">
            <v>1996</v>
          </cell>
          <cell r="J2103" t="str">
            <v>UM</v>
          </cell>
          <cell r="L2103">
            <v>4</v>
          </cell>
          <cell r="M2103">
            <v>7390.631736772958</v>
          </cell>
        </row>
        <row r="2104">
          <cell r="A2104" t="str">
            <v>1996-19-5-</v>
          </cell>
          <cell r="B2104" t="str">
            <v>StSno</v>
          </cell>
          <cell r="C2104" t="str">
            <v>UnMarked Tulalip Fall Fing</v>
          </cell>
          <cell r="D2104" t="str">
            <v>U-Tula FF</v>
          </cell>
          <cell r="E2104">
            <v>19</v>
          </cell>
          <cell r="F2104">
            <v>28</v>
          </cell>
          <cell r="G2104">
            <v>27</v>
          </cell>
          <cell r="H2104" t="str">
            <v>TRS; includes 8D catch (excludes 8A)</v>
          </cell>
          <cell r="I2104">
            <v>1996</v>
          </cell>
          <cell r="J2104" t="str">
            <v>UM</v>
          </cell>
          <cell r="L2104">
            <v>5</v>
          </cell>
          <cell r="M2104">
            <v>155.4814766531756</v>
          </cell>
        </row>
        <row r="2105">
          <cell r="A2105" t="str">
            <v>1996-20-3-</v>
          </cell>
          <cell r="B2105" t="str">
            <v>StSno</v>
          </cell>
          <cell r="C2105" t="str">
            <v>Marked Tulalip Fall Fing</v>
          </cell>
          <cell r="D2105" t="str">
            <v>M-Tula FF</v>
          </cell>
          <cell r="E2105">
            <v>20</v>
          </cell>
          <cell r="F2105">
            <v>29</v>
          </cell>
          <cell r="G2105">
            <v>27</v>
          </cell>
          <cell r="H2105" t="str">
            <v>TRS; includes 8D catch (excludes 8A)</v>
          </cell>
          <cell r="I2105">
            <v>1996</v>
          </cell>
          <cell r="J2105" t="str">
            <v>M</v>
          </cell>
          <cell r="L2105">
            <v>3</v>
          </cell>
          <cell r="M2105">
            <v>0</v>
          </cell>
        </row>
        <row r="2106">
          <cell r="A2106" t="str">
            <v>1996-20-4-</v>
          </cell>
          <cell r="B2106" t="str">
            <v>StSno</v>
          </cell>
          <cell r="C2106" t="str">
            <v>Marked Tulalip Fall Fing</v>
          </cell>
          <cell r="D2106" t="str">
            <v>M-Tula FF</v>
          </cell>
          <cell r="E2106">
            <v>20</v>
          </cell>
          <cell r="F2106">
            <v>29</v>
          </cell>
          <cell r="G2106">
            <v>27</v>
          </cell>
          <cell r="H2106" t="str">
            <v>TRS; includes 8D catch (excludes 8A)</v>
          </cell>
          <cell r="I2106">
            <v>1996</v>
          </cell>
          <cell r="J2106" t="str">
            <v>M</v>
          </cell>
          <cell r="L2106">
            <v>4</v>
          </cell>
          <cell r="M2106">
            <v>0</v>
          </cell>
        </row>
        <row r="2107">
          <cell r="A2107" t="str">
            <v>1996-20-5-</v>
          </cell>
          <cell r="B2107" t="str">
            <v>StSno</v>
          </cell>
          <cell r="C2107" t="str">
            <v>Marked Tulalip Fall Fing</v>
          </cell>
          <cell r="D2107" t="str">
            <v>M-Tula FF</v>
          </cell>
          <cell r="E2107">
            <v>20</v>
          </cell>
          <cell r="F2107">
            <v>29</v>
          </cell>
          <cell r="G2107">
            <v>27</v>
          </cell>
          <cell r="H2107" t="str">
            <v>TRS; includes 8D catch (excludes 8A)</v>
          </cell>
          <cell r="I2107">
            <v>1996</v>
          </cell>
          <cell r="J2107" t="str">
            <v>M</v>
          </cell>
          <cell r="L2107">
            <v>5</v>
          </cell>
          <cell r="M2107">
            <v>29.908488714145289</v>
          </cell>
        </row>
        <row r="2108">
          <cell r="A2108" t="str">
            <v>1996-21-3-</v>
          </cell>
          <cell r="B2108" t="str">
            <v>MPS</v>
          </cell>
          <cell r="C2108" t="str">
            <v>UnMarked Mid PS Fall Fing</v>
          </cell>
          <cell r="D2108" t="str">
            <v>U-MidPSFF</v>
          </cell>
          <cell r="E2108">
            <v>21</v>
          </cell>
          <cell r="F2108">
            <v>31</v>
          </cell>
          <cell r="G2108">
            <v>30</v>
          </cell>
          <cell r="H2108" t="str">
            <v>TRS; includes 10A, 10E, 11A</v>
          </cell>
          <cell r="I2108">
            <v>1996</v>
          </cell>
          <cell r="J2108" t="str">
            <v>UM</v>
          </cell>
          <cell r="L2108">
            <v>3</v>
          </cell>
          <cell r="M2108">
            <v>16396.095910586529</v>
          </cell>
        </row>
        <row r="2109">
          <cell r="A2109" t="str">
            <v>1996-21-4-</v>
          </cell>
          <cell r="B2109" t="str">
            <v>MPS</v>
          </cell>
          <cell r="C2109" t="str">
            <v>UnMarked Mid PS Fall Fing</v>
          </cell>
          <cell r="D2109" t="str">
            <v>U-MidPSFF</v>
          </cell>
          <cell r="E2109">
            <v>21</v>
          </cell>
          <cell r="F2109">
            <v>31</v>
          </cell>
          <cell r="G2109">
            <v>30</v>
          </cell>
          <cell r="H2109" t="str">
            <v>TRS; includes 10A, 10E, 11A</v>
          </cell>
          <cell r="I2109">
            <v>1996</v>
          </cell>
          <cell r="J2109" t="str">
            <v>UM</v>
          </cell>
          <cell r="L2109">
            <v>4</v>
          </cell>
          <cell r="M2109">
            <v>27666.500585516031</v>
          </cell>
        </row>
        <row r="2110">
          <cell r="A2110" t="str">
            <v>1996-21-5-</v>
          </cell>
          <cell r="B2110" t="str">
            <v>MPS</v>
          </cell>
          <cell r="C2110" t="str">
            <v>UnMarked Mid PS Fall Fing</v>
          </cell>
          <cell r="D2110" t="str">
            <v>U-MidPSFF</v>
          </cell>
          <cell r="E2110">
            <v>21</v>
          </cell>
          <cell r="F2110">
            <v>31</v>
          </cell>
          <cell r="G2110">
            <v>30</v>
          </cell>
          <cell r="H2110" t="str">
            <v>TRS; includes 10A, 10E, 11A</v>
          </cell>
          <cell r="I2110">
            <v>1996</v>
          </cell>
          <cell r="J2110" t="str">
            <v>UM</v>
          </cell>
          <cell r="L2110">
            <v>5</v>
          </cell>
          <cell r="M2110">
            <v>1253.8770014924</v>
          </cell>
        </row>
        <row r="2111">
          <cell r="A2111" t="str">
            <v>1996-22-3-</v>
          </cell>
          <cell r="B2111" t="str">
            <v>MPS</v>
          </cell>
          <cell r="C2111" t="str">
            <v>Marked Mid PS Fall Fing</v>
          </cell>
          <cell r="D2111" t="str">
            <v>M-MidPSFF</v>
          </cell>
          <cell r="E2111">
            <v>22</v>
          </cell>
          <cell r="F2111">
            <v>32</v>
          </cell>
          <cell r="G2111">
            <v>30</v>
          </cell>
          <cell r="H2111" t="str">
            <v>TRS; includes 10A, 10E, 11A</v>
          </cell>
          <cell r="I2111">
            <v>1996</v>
          </cell>
          <cell r="J2111" t="str">
            <v>M</v>
          </cell>
          <cell r="L2111">
            <v>3</v>
          </cell>
          <cell r="M2111">
            <v>2855.1332481547438</v>
          </cell>
        </row>
        <row r="2112">
          <cell r="A2112" t="str">
            <v>1996-22-4-</v>
          </cell>
          <cell r="B2112" t="str">
            <v>MPS</v>
          </cell>
          <cell r="C2112" t="str">
            <v>Marked Mid PS Fall Fing</v>
          </cell>
          <cell r="D2112" t="str">
            <v>M-MidPSFF</v>
          </cell>
          <cell r="E2112">
            <v>22</v>
          </cell>
          <cell r="F2112">
            <v>32</v>
          </cell>
          <cell r="G2112">
            <v>30</v>
          </cell>
          <cell r="H2112" t="str">
            <v>TRS; includes 10A, 10E, 11A</v>
          </cell>
          <cell r="I2112">
            <v>1996</v>
          </cell>
          <cell r="J2112" t="str">
            <v>M</v>
          </cell>
          <cell r="L2112">
            <v>4</v>
          </cell>
          <cell r="M2112">
            <v>2207.8513125181912</v>
          </cell>
        </row>
        <row r="2113">
          <cell r="A2113" t="str">
            <v>1996-22-5-</v>
          </cell>
          <cell r="B2113" t="str">
            <v>MPS</v>
          </cell>
          <cell r="C2113" t="str">
            <v>Marked Mid PS Fall Fing</v>
          </cell>
          <cell r="D2113" t="str">
            <v>M-MidPSFF</v>
          </cell>
          <cell r="E2113">
            <v>22</v>
          </cell>
          <cell r="F2113">
            <v>32</v>
          </cell>
          <cell r="G2113">
            <v>30</v>
          </cell>
          <cell r="H2113" t="str">
            <v>TRS; includes 10A, 10E, 11A</v>
          </cell>
          <cell r="I2113">
            <v>1996</v>
          </cell>
          <cell r="J2113" t="str">
            <v>M</v>
          </cell>
          <cell r="L2113">
            <v>5</v>
          </cell>
          <cell r="M2113">
            <v>44.89587983304002</v>
          </cell>
        </row>
        <row r="2114">
          <cell r="A2114" t="str">
            <v>1996-23-3-</v>
          </cell>
          <cell r="B2114" t="str">
            <v>MPS</v>
          </cell>
          <cell r="C2114" t="str">
            <v>UnMarked UW Accelerated</v>
          </cell>
          <cell r="D2114" t="str">
            <v>U-UWAc FF</v>
          </cell>
          <cell r="E2114">
            <v>23</v>
          </cell>
          <cell r="F2114">
            <v>34</v>
          </cell>
          <cell r="G2114">
            <v>33</v>
          </cell>
          <cell r="H2114" t="str">
            <v>ETRS</v>
          </cell>
          <cell r="I2114">
            <v>1996</v>
          </cell>
          <cell r="J2114" t="str">
            <v>UM</v>
          </cell>
          <cell r="L2114">
            <v>3</v>
          </cell>
          <cell r="M2114">
            <v>837.43443668266923</v>
          </cell>
        </row>
        <row r="2115">
          <cell r="A2115" t="str">
            <v>1996-23-4-</v>
          </cell>
          <cell r="B2115" t="str">
            <v>MPS</v>
          </cell>
          <cell r="C2115" t="str">
            <v>UnMarked UW Accelerated</v>
          </cell>
          <cell r="D2115" t="str">
            <v>U-UWAc FF</v>
          </cell>
          <cell r="E2115">
            <v>23</v>
          </cell>
          <cell r="F2115">
            <v>34</v>
          </cell>
          <cell r="G2115">
            <v>33</v>
          </cell>
          <cell r="H2115" t="str">
            <v>ETRS</v>
          </cell>
          <cell r="I2115">
            <v>1996</v>
          </cell>
          <cell r="J2115" t="str">
            <v>UM</v>
          </cell>
          <cell r="L2115">
            <v>4</v>
          </cell>
          <cell r="M2115">
            <v>399.40343947266598</v>
          </cell>
        </row>
        <row r="2116">
          <cell r="A2116" t="str">
            <v>1996-23-5-</v>
          </cell>
          <cell r="B2116" t="str">
            <v>MPS</v>
          </cell>
          <cell r="C2116" t="str">
            <v>UnMarked UW Accelerated</v>
          </cell>
          <cell r="D2116" t="str">
            <v>U-UWAc FF</v>
          </cell>
          <cell r="E2116">
            <v>23</v>
          </cell>
          <cell r="F2116">
            <v>34</v>
          </cell>
          <cell r="G2116">
            <v>33</v>
          </cell>
          <cell r="H2116" t="str">
            <v>ETRS</v>
          </cell>
          <cell r="I2116">
            <v>1996</v>
          </cell>
          <cell r="J2116" t="str">
            <v>UM</v>
          </cell>
          <cell r="L2116">
            <v>5</v>
          </cell>
          <cell r="M2116">
            <v>14.845026429157659</v>
          </cell>
        </row>
        <row r="2117">
          <cell r="A2117" t="str">
            <v>1996-24-3-</v>
          </cell>
          <cell r="B2117" t="str">
            <v>MPS</v>
          </cell>
          <cell r="C2117" t="str">
            <v>Marked UW Accelerated</v>
          </cell>
          <cell r="D2117" t="str">
            <v>M-UWAc FF</v>
          </cell>
          <cell r="E2117">
            <v>24</v>
          </cell>
          <cell r="F2117">
            <v>35</v>
          </cell>
          <cell r="G2117">
            <v>33</v>
          </cell>
          <cell r="H2117" t="str">
            <v>ETRS</v>
          </cell>
          <cell r="I2117">
            <v>1996</v>
          </cell>
          <cell r="J2117" t="str">
            <v>M</v>
          </cell>
          <cell r="L2117">
            <v>3</v>
          </cell>
          <cell r="M2117">
            <v>0</v>
          </cell>
        </row>
        <row r="2118">
          <cell r="A2118" t="str">
            <v>1996-24-4-</v>
          </cell>
          <cell r="B2118" t="str">
            <v>MPS</v>
          </cell>
          <cell r="C2118" t="str">
            <v>Marked UW Accelerated</v>
          </cell>
          <cell r="D2118" t="str">
            <v>M-UWAc FF</v>
          </cell>
          <cell r="E2118">
            <v>24</v>
          </cell>
          <cell r="F2118">
            <v>35</v>
          </cell>
          <cell r="G2118">
            <v>33</v>
          </cell>
          <cell r="H2118" t="str">
            <v>ETRS</v>
          </cell>
          <cell r="I2118">
            <v>1996</v>
          </cell>
          <cell r="J2118" t="str">
            <v>M</v>
          </cell>
          <cell r="L2118">
            <v>4</v>
          </cell>
          <cell r="M2118">
            <v>0</v>
          </cell>
        </row>
        <row r="2119">
          <cell r="A2119" t="str">
            <v>1996-24-5-</v>
          </cell>
          <cell r="B2119" t="str">
            <v>MPS</v>
          </cell>
          <cell r="C2119" t="str">
            <v>Marked UW Accelerated</v>
          </cell>
          <cell r="D2119" t="str">
            <v>M-UWAc FF</v>
          </cell>
          <cell r="E2119">
            <v>24</v>
          </cell>
          <cell r="F2119">
            <v>35</v>
          </cell>
          <cell r="G2119">
            <v>33</v>
          </cell>
          <cell r="H2119" t="str">
            <v>ETRS</v>
          </cell>
          <cell r="I2119">
            <v>1996</v>
          </cell>
          <cell r="J2119" t="str">
            <v>M</v>
          </cell>
          <cell r="L2119">
            <v>5</v>
          </cell>
          <cell r="M2119">
            <v>0</v>
          </cell>
        </row>
        <row r="2120">
          <cell r="A2120" t="str">
            <v>1996-25-3-</v>
          </cell>
          <cell r="B2120" t="str">
            <v>SPS</v>
          </cell>
          <cell r="C2120" t="str">
            <v>UnMarked South Puget Sound Fall Fing</v>
          </cell>
          <cell r="D2120" t="str">
            <v>U-SPSd FF</v>
          </cell>
          <cell r="E2120">
            <v>25</v>
          </cell>
          <cell r="F2120">
            <v>37</v>
          </cell>
          <cell r="G2120">
            <v>36</v>
          </cell>
          <cell r="H2120" t="str">
            <v>TRS; includes 13A, 13C, and 13D-K</v>
          </cell>
          <cell r="I2120">
            <v>1996</v>
          </cell>
          <cell r="J2120" t="str">
            <v>UM</v>
          </cell>
          <cell r="L2120">
            <v>3</v>
          </cell>
          <cell r="M2120">
            <v>6431.8785035024084</v>
          </cell>
        </row>
        <row r="2121">
          <cell r="A2121" t="str">
            <v>1996-25-4-</v>
          </cell>
          <cell r="B2121" t="str">
            <v>SPS</v>
          </cell>
          <cell r="C2121" t="str">
            <v>UnMarked South Puget Sound Fall Fing</v>
          </cell>
          <cell r="D2121" t="str">
            <v>U-SPSd FF</v>
          </cell>
          <cell r="E2121">
            <v>25</v>
          </cell>
          <cell r="F2121">
            <v>37</v>
          </cell>
          <cell r="G2121">
            <v>36</v>
          </cell>
          <cell r="H2121" t="str">
            <v>TRS; includes 13A, 13C, and 13D-K</v>
          </cell>
          <cell r="I2121">
            <v>1996</v>
          </cell>
          <cell r="J2121" t="str">
            <v>UM</v>
          </cell>
          <cell r="L2121">
            <v>4</v>
          </cell>
          <cell r="M2121">
            <v>29159.652535236972</v>
          </cell>
        </row>
        <row r="2122">
          <cell r="A2122" t="str">
            <v>1996-25-5-</v>
          </cell>
          <cell r="B2122" t="str">
            <v>SPS</v>
          </cell>
          <cell r="C2122" t="str">
            <v>UnMarked South Puget Sound Fall Fing</v>
          </cell>
          <cell r="D2122" t="str">
            <v>U-SPSd FF</v>
          </cell>
          <cell r="E2122">
            <v>25</v>
          </cell>
          <cell r="F2122">
            <v>37</v>
          </cell>
          <cell r="G2122">
            <v>36</v>
          </cell>
          <cell r="H2122" t="str">
            <v>TRS; includes 13A, 13C, and 13D-K</v>
          </cell>
          <cell r="I2122">
            <v>1996</v>
          </cell>
          <cell r="J2122" t="str">
            <v>UM</v>
          </cell>
          <cell r="L2122">
            <v>5</v>
          </cell>
          <cell r="M2122">
            <v>63.387010231956083</v>
          </cell>
        </row>
        <row r="2123">
          <cell r="A2123" t="str">
            <v>1996-26-3-</v>
          </cell>
          <cell r="B2123" t="str">
            <v>SPS</v>
          </cell>
          <cell r="C2123" t="str">
            <v>Marked South Puget Sound Fall Fing</v>
          </cell>
          <cell r="D2123" t="str">
            <v>M-SPSd FF</v>
          </cell>
          <cell r="E2123">
            <v>26</v>
          </cell>
          <cell r="F2123">
            <v>38</v>
          </cell>
          <cell r="G2123">
            <v>36</v>
          </cell>
          <cell r="H2123" t="str">
            <v>TRS; includes 13A, 13C, and 13D-K</v>
          </cell>
          <cell r="I2123">
            <v>1996</v>
          </cell>
          <cell r="J2123" t="str">
            <v>M</v>
          </cell>
          <cell r="L2123">
            <v>3</v>
          </cell>
          <cell r="M2123">
            <v>931.42500712098558</v>
          </cell>
        </row>
        <row r="2124">
          <cell r="A2124" t="str">
            <v>1996-26-4-</v>
          </cell>
          <cell r="B2124" t="str">
            <v>SPS</v>
          </cell>
          <cell r="C2124" t="str">
            <v>Marked South Puget Sound Fall Fing</v>
          </cell>
          <cell r="D2124" t="str">
            <v>M-SPSd FF</v>
          </cell>
          <cell r="E2124">
            <v>26</v>
          </cell>
          <cell r="F2124">
            <v>38</v>
          </cell>
          <cell r="G2124">
            <v>36</v>
          </cell>
          <cell r="H2124" t="str">
            <v>TRS; includes 13A, 13C, and 13D-K</v>
          </cell>
          <cell r="I2124">
            <v>1996</v>
          </cell>
          <cell r="J2124" t="str">
            <v>M</v>
          </cell>
          <cell r="L2124">
            <v>4</v>
          </cell>
          <cell r="M2124">
            <v>2937.7271344056562</v>
          </cell>
        </row>
        <row r="2125">
          <cell r="A2125" t="str">
            <v>1996-26-5-</v>
          </cell>
          <cell r="B2125" t="str">
            <v>SPS</v>
          </cell>
          <cell r="C2125" t="str">
            <v>Marked South Puget Sound Fall Fing</v>
          </cell>
          <cell r="D2125" t="str">
            <v>M-SPSd FF</v>
          </cell>
          <cell r="E2125">
            <v>26</v>
          </cell>
          <cell r="F2125">
            <v>38</v>
          </cell>
          <cell r="G2125">
            <v>36</v>
          </cell>
          <cell r="H2125" t="str">
            <v>TRS; includes 13A, 13C, and 13D-K</v>
          </cell>
          <cell r="I2125">
            <v>1996</v>
          </cell>
          <cell r="J2125" t="str">
            <v>M</v>
          </cell>
          <cell r="L2125">
            <v>5</v>
          </cell>
          <cell r="M2125">
            <v>1.553215340566596</v>
          </cell>
        </row>
        <row r="2126">
          <cell r="A2126" t="str">
            <v>1996-27-3-</v>
          </cell>
          <cell r="B2126" t="str">
            <v>SPS</v>
          </cell>
          <cell r="C2126" t="str">
            <v>UnMarked South Puget Sound Fall Year</v>
          </cell>
          <cell r="D2126" t="str">
            <v>U-SPS Fyr</v>
          </cell>
          <cell r="E2126">
            <v>27</v>
          </cell>
          <cell r="F2126">
            <v>40</v>
          </cell>
          <cell r="G2126">
            <v>39</v>
          </cell>
          <cell r="H2126" t="str">
            <v>TRS</v>
          </cell>
          <cell r="I2126">
            <v>1996</v>
          </cell>
          <cell r="J2126" t="str">
            <v>UM</v>
          </cell>
          <cell r="L2126">
            <v>3</v>
          </cell>
          <cell r="M2126">
            <v>333.71052682312541</v>
          </cell>
        </row>
        <row r="2127">
          <cell r="A2127" t="str">
            <v>1996-27-4-</v>
          </cell>
          <cell r="B2127" t="str">
            <v>SPS</v>
          </cell>
          <cell r="C2127" t="str">
            <v>UnMarked South Puget Sound Fall Year</v>
          </cell>
          <cell r="D2127" t="str">
            <v>U-SPS Fyr</v>
          </cell>
          <cell r="E2127">
            <v>27</v>
          </cell>
          <cell r="F2127">
            <v>40</v>
          </cell>
          <cell r="G2127">
            <v>39</v>
          </cell>
          <cell r="H2127" t="str">
            <v>TRS</v>
          </cell>
          <cell r="I2127">
            <v>1996</v>
          </cell>
          <cell r="J2127" t="str">
            <v>UM</v>
          </cell>
          <cell r="L2127">
            <v>4</v>
          </cell>
          <cell r="M2127">
            <v>815.43753882721398</v>
          </cell>
        </row>
        <row r="2128">
          <cell r="A2128" t="str">
            <v>1996-27-5-</v>
          </cell>
          <cell r="B2128" t="str">
            <v>SPS</v>
          </cell>
          <cell r="C2128" t="str">
            <v>UnMarked South Puget Sound Fall Year</v>
          </cell>
          <cell r="D2128" t="str">
            <v>U-SPS Fyr</v>
          </cell>
          <cell r="E2128">
            <v>27</v>
          </cell>
          <cell r="F2128">
            <v>40</v>
          </cell>
          <cell r="G2128">
            <v>39</v>
          </cell>
          <cell r="H2128" t="str">
            <v>TRS</v>
          </cell>
          <cell r="I2128">
            <v>1996</v>
          </cell>
          <cell r="J2128" t="str">
            <v>UM</v>
          </cell>
          <cell r="L2128">
            <v>5</v>
          </cell>
          <cell r="M2128">
            <v>371.9488722505136</v>
          </cell>
        </row>
        <row r="2129">
          <cell r="A2129" t="str">
            <v>1996-28-3-</v>
          </cell>
          <cell r="B2129" t="str">
            <v>SPS</v>
          </cell>
          <cell r="C2129" t="str">
            <v>Marked South Puget Sound Fall Year</v>
          </cell>
          <cell r="D2129" t="str">
            <v>M-SPS Fyr</v>
          </cell>
          <cell r="E2129">
            <v>28</v>
          </cell>
          <cell r="F2129">
            <v>41</v>
          </cell>
          <cell r="G2129">
            <v>39</v>
          </cell>
          <cell r="H2129" t="str">
            <v>TRS</v>
          </cell>
          <cell r="I2129">
            <v>1996</v>
          </cell>
          <cell r="J2129" t="str">
            <v>M</v>
          </cell>
          <cell r="L2129">
            <v>3</v>
          </cell>
          <cell r="M2129">
            <v>139.021713497863</v>
          </cell>
        </row>
        <row r="2130">
          <cell r="A2130" t="str">
            <v>1996-28-4-</v>
          </cell>
          <cell r="B2130" t="str">
            <v>SPS</v>
          </cell>
          <cell r="C2130" t="str">
            <v>Marked South Puget Sound Fall Year</v>
          </cell>
          <cell r="D2130" t="str">
            <v>M-SPS Fyr</v>
          </cell>
          <cell r="E2130">
            <v>28</v>
          </cell>
          <cell r="F2130">
            <v>41</v>
          </cell>
          <cell r="G2130">
            <v>39</v>
          </cell>
          <cell r="H2130" t="str">
            <v>TRS</v>
          </cell>
          <cell r="I2130">
            <v>1996</v>
          </cell>
          <cell r="J2130" t="str">
            <v>M</v>
          </cell>
          <cell r="L2130">
            <v>4</v>
          </cell>
          <cell r="M2130">
            <v>204.0205236657672</v>
          </cell>
        </row>
        <row r="2131">
          <cell r="A2131" t="str">
            <v>1996-28-5-</v>
          </cell>
          <cell r="B2131" t="str">
            <v>SPS</v>
          </cell>
          <cell r="C2131" t="str">
            <v>Marked South Puget Sound Fall Year</v>
          </cell>
          <cell r="D2131" t="str">
            <v>M-SPS Fyr</v>
          </cell>
          <cell r="E2131">
            <v>28</v>
          </cell>
          <cell r="F2131">
            <v>41</v>
          </cell>
          <cell r="G2131">
            <v>39</v>
          </cell>
          <cell r="H2131" t="str">
            <v>TRS</v>
          </cell>
          <cell r="I2131">
            <v>1996</v>
          </cell>
          <cell r="J2131" t="str">
            <v>M</v>
          </cell>
          <cell r="L2131">
            <v>5</v>
          </cell>
          <cell r="M2131">
            <v>26.86409352523842</v>
          </cell>
        </row>
        <row r="2132">
          <cell r="A2132" t="str">
            <v>1996-29-3-</v>
          </cell>
          <cell r="B2132" t="str">
            <v>MPS</v>
          </cell>
          <cell r="C2132" t="str">
            <v>UnMarked White River Spring Fing</v>
          </cell>
          <cell r="D2132" t="str">
            <v>U-WhiteSp</v>
          </cell>
          <cell r="E2132">
            <v>29</v>
          </cell>
          <cell r="F2132">
            <v>43</v>
          </cell>
          <cell r="G2132">
            <v>42</v>
          </cell>
          <cell r="H2132" t="str">
            <v>ETRS; includes FW net (FW spt assumed 0)</v>
          </cell>
          <cell r="I2132">
            <v>1996</v>
          </cell>
          <cell r="J2132" t="str">
            <v>UM</v>
          </cell>
          <cell r="L2132">
            <v>3</v>
          </cell>
          <cell r="M2132">
            <v>333</v>
          </cell>
        </row>
        <row r="2133">
          <cell r="A2133" t="str">
            <v>1996-29-4-</v>
          </cell>
          <cell r="B2133" t="str">
            <v>MPS</v>
          </cell>
          <cell r="C2133" t="str">
            <v>UnMarked White River Spring Fing</v>
          </cell>
          <cell r="D2133" t="str">
            <v>U-WhiteSp</v>
          </cell>
          <cell r="E2133">
            <v>29</v>
          </cell>
          <cell r="F2133">
            <v>43</v>
          </cell>
          <cell r="G2133">
            <v>42</v>
          </cell>
          <cell r="H2133" t="str">
            <v>ETRS; includes FW net (FW spt assumed 0)</v>
          </cell>
          <cell r="I2133">
            <v>1996</v>
          </cell>
          <cell r="J2133" t="str">
            <v>UM</v>
          </cell>
          <cell r="L2133">
            <v>4</v>
          </cell>
          <cell r="M2133">
            <v>344</v>
          </cell>
        </row>
        <row r="2134">
          <cell r="A2134" t="str">
            <v>1996-29-5-</v>
          </cell>
          <cell r="B2134" t="str">
            <v>MPS</v>
          </cell>
          <cell r="C2134" t="str">
            <v>UnMarked White River Spring Fing</v>
          </cell>
          <cell r="D2134" t="str">
            <v>U-WhiteSp</v>
          </cell>
          <cell r="E2134">
            <v>29</v>
          </cell>
          <cell r="F2134">
            <v>43</v>
          </cell>
          <cell r="G2134">
            <v>42</v>
          </cell>
          <cell r="H2134" t="str">
            <v>ETRS; includes FW net (FW spt assumed 0)</v>
          </cell>
          <cell r="I2134">
            <v>1996</v>
          </cell>
          <cell r="J2134" t="str">
            <v>UM</v>
          </cell>
          <cell r="L2134">
            <v>5</v>
          </cell>
          <cell r="M2134">
            <v>5</v>
          </cell>
        </row>
        <row r="2135">
          <cell r="A2135" t="str">
            <v>1996-30-3-</v>
          </cell>
          <cell r="B2135" t="str">
            <v>MPS</v>
          </cell>
          <cell r="C2135" t="str">
            <v>Marked White River Spring Fing</v>
          </cell>
          <cell r="D2135" t="str">
            <v>M-WhiteSp</v>
          </cell>
          <cell r="E2135">
            <v>30</v>
          </cell>
          <cell r="F2135">
            <v>44</v>
          </cell>
          <cell r="G2135">
            <v>42</v>
          </cell>
          <cell r="H2135" t="str">
            <v>ETRS; includes FW net (FW spt assumed 0)</v>
          </cell>
          <cell r="I2135">
            <v>1996</v>
          </cell>
          <cell r="J2135" t="str">
            <v>M</v>
          </cell>
          <cell r="L2135">
            <v>3</v>
          </cell>
          <cell r="M2135">
            <v>238</v>
          </cell>
        </row>
        <row r="2136">
          <cell r="A2136" t="str">
            <v>1996-30-4-</v>
          </cell>
          <cell r="B2136" t="str">
            <v>MPS</v>
          </cell>
          <cell r="C2136" t="str">
            <v>Marked White River Spring Fing</v>
          </cell>
          <cell r="D2136" t="str">
            <v>M-WhiteSp</v>
          </cell>
          <cell r="E2136">
            <v>30</v>
          </cell>
          <cell r="F2136">
            <v>44</v>
          </cell>
          <cell r="G2136">
            <v>42</v>
          </cell>
          <cell r="H2136" t="str">
            <v>ETRS; includes FW net (FW spt assumed 0)</v>
          </cell>
          <cell r="I2136">
            <v>1996</v>
          </cell>
          <cell r="J2136" t="str">
            <v>M</v>
          </cell>
          <cell r="L2136">
            <v>4</v>
          </cell>
          <cell r="M2136">
            <v>228</v>
          </cell>
        </row>
        <row r="2137">
          <cell r="A2137" t="str">
            <v>1996-30-5-</v>
          </cell>
          <cell r="B2137" t="str">
            <v>MPS</v>
          </cell>
          <cell r="C2137" t="str">
            <v>Marked White River Spring Fing</v>
          </cell>
          <cell r="D2137" t="str">
            <v>M-WhiteSp</v>
          </cell>
          <cell r="E2137">
            <v>30</v>
          </cell>
          <cell r="F2137">
            <v>44</v>
          </cell>
          <cell r="G2137">
            <v>42</v>
          </cell>
          <cell r="H2137" t="str">
            <v>ETRS; includes FW net (FW spt assumed 0)</v>
          </cell>
          <cell r="I2137">
            <v>1996</v>
          </cell>
          <cell r="J2137" t="str">
            <v>M</v>
          </cell>
          <cell r="L2137">
            <v>5</v>
          </cell>
          <cell r="M2137">
            <v>5</v>
          </cell>
        </row>
        <row r="2138">
          <cell r="A2138" t="str">
            <v>1996-31-3-Area12B_tribs_nat_F_n_um</v>
          </cell>
          <cell r="B2138" t="str">
            <v>HC</v>
          </cell>
          <cell r="C2138" t="str">
            <v>UnMarked Hood Canal Fall Fing</v>
          </cell>
          <cell r="D2138" t="str">
            <v>U-HdCl FF</v>
          </cell>
          <cell r="E2138">
            <v>31</v>
          </cell>
          <cell r="F2138">
            <v>46</v>
          </cell>
          <cell r="G2138">
            <v>45</v>
          </cell>
          <cell r="H2138" t="str">
            <v>TRS; incl FW net, FW sport, 12H, HC net</v>
          </cell>
          <cell r="I2138">
            <v>1996</v>
          </cell>
          <cell r="J2138" t="str">
            <v>UM</v>
          </cell>
          <cell r="K2138" t="str">
            <v>N</v>
          </cell>
          <cell r="L2138">
            <v>3</v>
          </cell>
          <cell r="M2138">
            <v>12.187616151857011</v>
          </cell>
        </row>
        <row r="2139">
          <cell r="A2139" t="str">
            <v>1996-31-3-HoodsportHat_F_h_um</v>
          </cell>
          <cell r="B2139" t="str">
            <v>HC</v>
          </cell>
          <cell r="C2139" t="str">
            <v>UnMarked Hood Canal Fall Fing</v>
          </cell>
          <cell r="D2139" t="str">
            <v>U-HdCl FF</v>
          </cell>
          <cell r="E2139">
            <v>31</v>
          </cell>
          <cell r="F2139">
            <v>46</v>
          </cell>
          <cell r="G2139">
            <v>45</v>
          </cell>
          <cell r="H2139" t="str">
            <v>TRS; incl FW net, FW sport, 12H, HC net</v>
          </cell>
          <cell r="I2139">
            <v>1996</v>
          </cell>
          <cell r="J2139" t="str">
            <v>UM</v>
          </cell>
          <cell r="K2139" t="str">
            <v>H</v>
          </cell>
          <cell r="L2139">
            <v>3</v>
          </cell>
          <cell r="M2139">
            <v>2160.8296565675232</v>
          </cell>
        </row>
        <row r="2140">
          <cell r="A2140" t="str">
            <v>1996-31-3-SkokR_nat_n_um</v>
          </cell>
          <cell r="B2140" t="str">
            <v>HC</v>
          </cell>
          <cell r="C2140" t="str">
            <v>UnMarked Hood Canal Fall Fing</v>
          </cell>
          <cell r="D2140" t="str">
            <v>U-HdCl FF</v>
          </cell>
          <cell r="E2140">
            <v>31</v>
          </cell>
          <cell r="F2140">
            <v>46</v>
          </cell>
          <cell r="G2140">
            <v>45</v>
          </cell>
          <cell r="H2140" t="str">
            <v>TRS; incl FW net, FW sport, 12H, HC net</v>
          </cell>
          <cell r="I2140">
            <v>1996</v>
          </cell>
          <cell r="J2140" t="str">
            <v>UM</v>
          </cell>
          <cell r="K2140" t="str">
            <v>N</v>
          </cell>
          <cell r="L2140">
            <v>3</v>
          </cell>
          <cell r="M2140">
            <v>64.869751546257064</v>
          </cell>
        </row>
        <row r="2141">
          <cell r="A2141" t="str">
            <v>1996-31-3-SkokR_hat_h_um</v>
          </cell>
          <cell r="B2141" t="str">
            <v>HC</v>
          </cell>
          <cell r="C2141" t="str">
            <v>UnMarked Hood Canal Fall Fing</v>
          </cell>
          <cell r="D2141" t="str">
            <v>U-HdCl FF</v>
          </cell>
          <cell r="E2141">
            <v>31</v>
          </cell>
          <cell r="F2141">
            <v>46</v>
          </cell>
          <cell r="G2141">
            <v>45</v>
          </cell>
          <cell r="H2141" t="str">
            <v>TRS; incl FW net, FW sport, 12H, HC net</v>
          </cell>
          <cell r="I2141">
            <v>1996</v>
          </cell>
          <cell r="J2141" t="str">
            <v>UM</v>
          </cell>
          <cell r="K2141" t="str">
            <v>H</v>
          </cell>
          <cell r="L2141">
            <v>3</v>
          </cell>
          <cell r="M2141">
            <v>1670.5195774026511</v>
          </cell>
        </row>
        <row r="2142">
          <cell r="A2142" t="str">
            <v>1996-31-3-Area12CD_tribs_nat_n_um</v>
          </cell>
          <cell r="B2142" t="str">
            <v>HC</v>
          </cell>
          <cell r="C2142" t="str">
            <v>UnMarked Hood Canal Fall Fing</v>
          </cell>
          <cell r="D2142" t="str">
            <v>U-HdCl FF</v>
          </cell>
          <cell r="E2142">
            <v>31</v>
          </cell>
          <cell r="F2142">
            <v>46</v>
          </cell>
          <cell r="G2142">
            <v>45</v>
          </cell>
          <cell r="H2142" t="str">
            <v>TRS; incl FW net, FW sport, 12H, HC net</v>
          </cell>
          <cell r="I2142">
            <v>1996</v>
          </cell>
          <cell r="J2142" t="str">
            <v>UM</v>
          </cell>
          <cell r="K2142" t="str">
            <v>N</v>
          </cell>
          <cell r="L2142">
            <v>3</v>
          </cell>
          <cell r="M2142">
            <v>0.50781733966070863</v>
          </cell>
        </row>
        <row r="2143">
          <cell r="A2143" t="str">
            <v>1996-31-4-Area12B_tribs_nat_F_n_um</v>
          </cell>
          <cell r="B2143" t="str">
            <v>HC</v>
          </cell>
          <cell r="C2143" t="str">
            <v>UnMarked Hood Canal Fall Fing</v>
          </cell>
          <cell r="D2143" t="str">
            <v>U-HdCl FF</v>
          </cell>
          <cell r="E2143">
            <v>31</v>
          </cell>
          <cell r="F2143">
            <v>46</v>
          </cell>
          <cell r="G2143">
            <v>45</v>
          </cell>
          <cell r="H2143" t="str">
            <v>TRS; incl FW net, FW sport, 12H, HC net</v>
          </cell>
          <cell r="I2143">
            <v>1996</v>
          </cell>
          <cell r="J2143" t="str">
            <v>UM</v>
          </cell>
          <cell r="K2143" t="str">
            <v>N</v>
          </cell>
          <cell r="L2143">
            <v>4</v>
          </cell>
          <cell r="M2143">
            <v>11.81829445028559</v>
          </cell>
        </row>
        <row r="2144">
          <cell r="A2144" t="str">
            <v>1996-31-4-HoodsportHat_F_h_um</v>
          </cell>
          <cell r="B2144" t="str">
            <v>HC</v>
          </cell>
          <cell r="C2144" t="str">
            <v>UnMarked Hood Canal Fall Fing</v>
          </cell>
          <cell r="D2144" t="str">
            <v>U-HdCl FF</v>
          </cell>
          <cell r="E2144">
            <v>31</v>
          </cell>
          <cell r="F2144">
            <v>46</v>
          </cell>
          <cell r="G2144">
            <v>45</v>
          </cell>
          <cell r="H2144" t="str">
            <v>TRS; incl FW net, FW sport, 12H, HC net</v>
          </cell>
          <cell r="I2144">
            <v>1996</v>
          </cell>
          <cell r="J2144" t="str">
            <v>UM</v>
          </cell>
          <cell r="K2144" t="str">
            <v>H</v>
          </cell>
          <cell r="L2144">
            <v>4</v>
          </cell>
          <cell r="M2144">
            <v>1112.043565699747</v>
          </cell>
        </row>
        <row r="2145">
          <cell r="A2145" t="str">
            <v>1996-31-4-SkokR_nat_n_um</v>
          </cell>
          <cell r="B2145" t="str">
            <v>HC</v>
          </cell>
          <cell r="C2145" t="str">
            <v>UnMarked Hood Canal Fall Fing</v>
          </cell>
          <cell r="D2145" t="str">
            <v>U-HdCl FF</v>
          </cell>
          <cell r="E2145">
            <v>31</v>
          </cell>
          <cell r="F2145">
            <v>46</v>
          </cell>
          <cell r="G2145">
            <v>45</v>
          </cell>
          <cell r="H2145" t="str">
            <v>TRS; incl FW net, FW sport, 12H, HC net</v>
          </cell>
          <cell r="I2145">
            <v>1996</v>
          </cell>
          <cell r="J2145" t="str">
            <v>UM</v>
          </cell>
          <cell r="K2145" t="str">
            <v>N</v>
          </cell>
          <cell r="L2145">
            <v>4</v>
          </cell>
          <cell r="M2145">
            <v>62.904001499400813</v>
          </cell>
        </row>
        <row r="2146">
          <cell r="A2146" t="str">
            <v>1996-31-4-SkokR_hat_h_um</v>
          </cell>
          <cell r="B2146" t="str">
            <v>HC</v>
          </cell>
          <cell r="C2146" t="str">
            <v>UnMarked Hood Canal Fall Fing</v>
          </cell>
          <cell r="D2146" t="str">
            <v>U-HdCl FF</v>
          </cell>
          <cell r="E2146">
            <v>31</v>
          </cell>
          <cell r="F2146">
            <v>46</v>
          </cell>
          <cell r="G2146">
            <v>45</v>
          </cell>
          <cell r="H2146" t="str">
            <v>TRS; incl FW net, FW sport, 12H, HC net</v>
          </cell>
          <cell r="I2146">
            <v>1996</v>
          </cell>
          <cell r="J2146" t="str">
            <v>UM</v>
          </cell>
          <cell r="K2146" t="str">
            <v>H</v>
          </cell>
          <cell r="L2146">
            <v>4</v>
          </cell>
          <cell r="M2146">
            <v>1845.8808155306419</v>
          </cell>
        </row>
        <row r="2147">
          <cell r="A2147" t="str">
            <v>1996-31-4-Area12CD_tribs_nat_n_um</v>
          </cell>
          <cell r="B2147" t="str">
            <v>HC</v>
          </cell>
          <cell r="C2147" t="str">
            <v>UnMarked Hood Canal Fall Fing</v>
          </cell>
          <cell r="D2147" t="str">
            <v>U-HdCl FF</v>
          </cell>
          <cell r="E2147">
            <v>31</v>
          </cell>
          <cell r="F2147">
            <v>46</v>
          </cell>
          <cell r="G2147">
            <v>45</v>
          </cell>
          <cell r="H2147" t="str">
            <v>TRS; incl FW net, FW sport, 12H, HC net</v>
          </cell>
          <cell r="I2147">
            <v>1996</v>
          </cell>
          <cell r="J2147" t="str">
            <v>UM</v>
          </cell>
          <cell r="K2147" t="str">
            <v>N</v>
          </cell>
          <cell r="L2147">
            <v>4</v>
          </cell>
          <cell r="M2147">
            <v>0.49242893542856597</v>
          </cell>
        </row>
        <row r="2148">
          <cell r="A2148" t="str">
            <v>1996-31-5-Area12B_tribs_nat_F_n_um</v>
          </cell>
          <cell r="B2148" t="str">
            <v>HC</v>
          </cell>
          <cell r="C2148" t="str">
            <v>UnMarked Hood Canal Fall Fing</v>
          </cell>
          <cell r="D2148" t="str">
            <v>U-HdCl FF</v>
          </cell>
          <cell r="E2148">
            <v>31</v>
          </cell>
          <cell r="F2148">
            <v>46</v>
          </cell>
          <cell r="G2148">
            <v>45</v>
          </cell>
          <cell r="H2148" t="str">
            <v>TRS; incl FW net, FW sport, 12H, HC net</v>
          </cell>
          <cell r="I2148">
            <v>1996</v>
          </cell>
          <cell r="J2148" t="str">
            <v>UM</v>
          </cell>
          <cell r="K2148" t="str">
            <v>N</v>
          </cell>
          <cell r="L2148">
            <v>5</v>
          </cell>
          <cell r="M2148">
            <v>0</v>
          </cell>
        </row>
        <row r="2149">
          <cell r="A2149" t="str">
            <v>1996-31-5-HoodsportHat_F_h_um</v>
          </cell>
          <cell r="B2149" t="str">
            <v>HC</v>
          </cell>
          <cell r="C2149" t="str">
            <v>UnMarked Hood Canal Fall Fing</v>
          </cell>
          <cell r="D2149" t="str">
            <v>U-HdCl FF</v>
          </cell>
          <cell r="E2149">
            <v>31</v>
          </cell>
          <cell r="F2149">
            <v>46</v>
          </cell>
          <cell r="G2149">
            <v>45</v>
          </cell>
          <cell r="H2149" t="str">
            <v>TRS; incl FW net, FW sport, 12H, HC net</v>
          </cell>
          <cell r="I2149">
            <v>1996</v>
          </cell>
          <cell r="J2149" t="str">
            <v>UM</v>
          </cell>
          <cell r="K2149" t="str">
            <v>H</v>
          </cell>
          <cell r="L2149">
            <v>5</v>
          </cell>
          <cell r="M2149">
            <v>29.377969733089991</v>
          </cell>
        </row>
        <row r="2150">
          <cell r="A2150" t="str">
            <v>1996-31-5-SkokR_nat_n_um</v>
          </cell>
          <cell r="B2150" t="str">
            <v>HC</v>
          </cell>
          <cell r="C2150" t="str">
            <v>UnMarked Hood Canal Fall Fing</v>
          </cell>
          <cell r="D2150" t="str">
            <v>U-HdCl FF</v>
          </cell>
          <cell r="E2150">
            <v>31</v>
          </cell>
          <cell r="F2150">
            <v>46</v>
          </cell>
          <cell r="G2150">
            <v>45</v>
          </cell>
          <cell r="H2150" t="str">
            <v>TRS; incl FW net, FW sport, 12H, HC net</v>
          </cell>
          <cell r="I2150">
            <v>1996</v>
          </cell>
          <cell r="J2150" t="str">
            <v>UM</v>
          </cell>
          <cell r="K2150" t="str">
            <v>N</v>
          </cell>
          <cell r="L2150">
            <v>5</v>
          </cell>
          <cell r="M2150">
            <v>0</v>
          </cell>
        </row>
        <row r="2151">
          <cell r="A2151" t="str">
            <v>1996-31-5-SkokR_hat_h_um</v>
          </cell>
          <cell r="B2151" t="str">
            <v>HC</v>
          </cell>
          <cell r="C2151" t="str">
            <v>UnMarked Hood Canal Fall Fing</v>
          </cell>
          <cell r="D2151" t="str">
            <v>U-HdCl FF</v>
          </cell>
          <cell r="E2151">
            <v>31</v>
          </cell>
          <cell r="F2151">
            <v>46</v>
          </cell>
          <cell r="G2151">
            <v>45</v>
          </cell>
          <cell r="H2151" t="str">
            <v>TRS; incl FW net, FW sport, 12H, HC net</v>
          </cell>
          <cell r="I2151">
            <v>1996</v>
          </cell>
          <cell r="J2151" t="str">
            <v>UM</v>
          </cell>
          <cell r="K2151" t="str">
            <v>H</v>
          </cell>
          <cell r="L2151">
            <v>5</v>
          </cell>
          <cell r="M2151">
            <v>0</v>
          </cell>
        </row>
        <row r="2152">
          <cell r="A2152" t="str">
            <v>1996-31-5-Area12CD_tribs_nat_n_um</v>
          </cell>
          <cell r="B2152" t="str">
            <v>HC</v>
          </cell>
          <cell r="C2152" t="str">
            <v>UnMarked Hood Canal Fall Fing</v>
          </cell>
          <cell r="D2152" t="str">
            <v>U-HdCl FF</v>
          </cell>
          <cell r="E2152">
            <v>31</v>
          </cell>
          <cell r="F2152">
            <v>46</v>
          </cell>
          <cell r="G2152">
            <v>45</v>
          </cell>
          <cell r="H2152" t="str">
            <v>TRS; incl FW net, FW sport, 12H, HC net</v>
          </cell>
          <cell r="I2152">
            <v>1996</v>
          </cell>
          <cell r="J2152" t="str">
            <v>UM</v>
          </cell>
          <cell r="K2152" t="str">
            <v>N</v>
          </cell>
          <cell r="L2152">
            <v>5</v>
          </cell>
          <cell r="M2152">
            <v>0</v>
          </cell>
        </row>
        <row r="2153">
          <cell r="A2153" t="str">
            <v>1996-32-3-HoodsportHat_F_h_m</v>
          </cell>
          <cell r="B2153" t="str">
            <v>HC</v>
          </cell>
          <cell r="C2153" t="str">
            <v>Marked Hood Canal Fall Fing</v>
          </cell>
          <cell r="D2153" t="str">
            <v>M-HdCl FF</v>
          </cell>
          <cell r="E2153">
            <v>32</v>
          </cell>
          <cell r="F2153">
            <v>47</v>
          </cell>
          <cell r="G2153">
            <v>45</v>
          </cell>
          <cell r="H2153" t="str">
            <v>TRS; incl FW net, FW sport, 12H, HC net</v>
          </cell>
          <cell r="I2153">
            <v>1996</v>
          </cell>
          <cell r="J2153" t="str">
            <v>M</v>
          </cell>
          <cell r="K2153" t="str">
            <v>H</v>
          </cell>
          <cell r="L2153">
            <v>3</v>
          </cell>
          <cell r="M2153">
            <v>362.94768415220409</v>
          </cell>
        </row>
        <row r="2154">
          <cell r="A2154" t="str">
            <v>1996-32-3-SkokR_hat_h_m</v>
          </cell>
          <cell r="B2154" t="str">
            <v>HC</v>
          </cell>
          <cell r="C2154" t="str">
            <v>Marked Hood Canal Fall Fing</v>
          </cell>
          <cell r="D2154" t="str">
            <v>M-HdCl FF</v>
          </cell>
          <cell r="E2154">
            <v>32</v>
          </cell>
          <cell r="F2154">
            <v>47</v>
          </cell>
          <cell r="G2154">
            <v>45</v>
          </cell>
          <cell r="H2154" t="str">
            <v>TRS; incl FW net, FW sport, 12H, HC net</v>
          </cell>
          <cell r="I2154">
            <v>1996</v>
          </cell>
          <cell r="J2154" t="str">
            <v>M</v>
          </cell>
          <cell r="K2154" t="str">
            <v>H</v>
          </cell>
          <cell r="L2154">
            <v>3</v>
          </cell>
          <cell r="M2154">
            <v>344.12267696169351</v>
          </cell>
        </row>
        <row r="2155">
          <cell r="A2155" t="str">
            <v>1996-32-4-HoodsportHat_F_h_m</v>
          </cell>
          <cell r="B2155" t="str">
            <v>HC</v>
          </cell>
          <cell r="C2155" t="str">
            <v>Marked Hood Canal Fall Fing</v>
          </cell>
          <cell r="D2155" t="str">
            <v>M-HdCl FF</v>
          </cell>
          <cell r="E2155">
            <v>32</v>
          </cell>
          <cell r="F2155">
            <v>47</v>
          </cell>
          <cell r="G2155">
            <v>45</v>
          </cell>
          <cell r="H2155" t="str">
            <v>TRS; incl FW net, FW sport, 12H, HC net</v>
          </cell>
          <cell r="I2155">
            <v>1996</v>
          </cell>
          <cell r="J2155" t="str">
            <v>M</v>
          </cell>
          <cell r="K2155" t="str">
            <v>H</v>
          </cell>
          <cell r="L2155">
            <v>4</v>
          </cell>
          <cell r="M2155">
            <v>195.73196540047479</v>
          </cell>
        </row>
        <row r="2156">
          <cell r="A2156" t="str">
            <v>1996-32-4-SkokR_hat_h_m</v>
          </cell>
          <cell r="B2156" t="str">
            <v>HC</v>
          </cell>
          <cell r="C2156" t="str">
            <v>Marked Hood Canal Fall Fing</v>
          </cell>
          <cell r="D2156" t="str">
            <v>M-HdCl FF</v>
          </cell>
          <cell r="E2156">
            <v>32</v>
          </cell>
          <cell r="F2156">
            <v>47</v>
          </cell>
          <cell r="G2156">
            <v>45</v>
          </cell>
          <cell r="H2156" t="str">
            <v>TRS; incl FW net, FW sport, 12H, HC net</v>
          </cell>
          <cell r="I2156">
            <v>1996</v>
          </cell>
          <cell r="J2156" t="str">
            <v>M</v>
          </cell>
          <cell r="K2156" t="str">
            <v>H</v>
          </cell>
          <cell r="L2156">
            <v>4</v>
          </cell>
          <cell r="M2156">
            <v>107.7116735499356</v>
          </cell>
        </row>
        <row r="2157">
          <cell r="A2157" t="str">
            <v>1996-32-5-HoodsportHat_F_h_m</v>
          </cell>
          <cell r="B2157" t="str">
            <v>HC</v>
          </cell>
          <cell r="C2157" t="str">
            <v>Marked Hood Canal Fall Fing</v>
          </cell>
          <cell r="D2157" t="str">
            <v>M-HdCl FF</v>
          </cell>
          <cell r="E2157">
            <v>32</v>
          </cell>
          <cell r="F2157">
            <v>47</v>
          </cell>
          <cell r="G2157">
            <v>45</v>
          </cell>
          <cell r="H2157" t="str">
            <v>TRS; incl FW net, FW sport, 12H, HC net</v>
          </cell>
          <cell r="I2157">
            <v>1996</v>
          </cell>
          <cell r="J2157" t="str">
            <v>M</v>
          </cell>
          <cell r="K2157" t="str">
            <v>H</v>
          </cell>
          <cell r="L2157">
            <v>5</v>
          </cell>
          <cell r="M2157">
            <v>5.0371758221790133</v>
          </cell>
        </row>
        <row r="2158">
          <cell r="A2158" t="str">
            <v>1996-32-5-SkokR_hat_h_m</v>
          </cell>
          <cell r="B2158" t="str">
            <v>HC</v>
          </cell>
          <cell r="C2158" t="str">
            <v>Marked Hood Canal Fall Fing</v>
          </cell>
          <cell r="D2158" t="str">
            <v>M-HdCl FF</v>
          </cell>
          <cell r="E2158">
            <v>32</v>
          </cell>
          <cell r="F2158">
            <v>47</v>
          </cell>
          <cell r="G2158">
            <v>45</v>
          </cell>
          <cell r="H2158" t="str">
            <v>TRS; incl FW net, FW sport, 12H, HC net</v>
          </cell>
          <cell r="I2158">
            <v>1996</v>
          </cell>
          <cell r="J2158" t="str">
            <v>M</v>
          </cell>
          <cell r="K2158" t="str">
            <v>H</v>
          </cell>
          <cell r="L2158">
            <v>5</v>
          </cell>
          <cell r="M2158">
            <v>0</v>
          </cell>
        </row>
        <row r="2159">
          <cell r="A2159" t="str">
            <v>1996-33-3-HoodsportHat_Y_h_um</v>
          </cell>
          <cell r="B2159" t="str">
            <v>HC</v>
          </cell>
          <cell r="C2159" t="str">
            <v>UnMarked Hood Canal Fall Year</v>
          </cell>
          <cell r="D2159" t="str">
            <v>U-HdCl FY</v>
          </cell>
          <cell r="E2159">
            <v>33</v>
          </cell>
          <cell r="F2159">
            <v>49</v>
          </cell>
          <cell r="G2159">
            <v>48</v>
          </cell>
          <cell r="H2159" t="str">
            <v>TRS; incl FW net, FW sport, 12H, HC net</v>
          </cell>
          <cell r="I2159">
            <v>1996</v>
          </cell>
          <cell r="J2159" t="str">
            <v>UM</v>
          </cell>
          <cell r="K2159" t="str">
            <v>H</v>
          </cell>
          <cell r="L2159">
            <v>3</v>
          </cell>
          <cell r="M2159">
            <v>112.19926710617609</v>
          </cell>
        </row>
        <row r="2160">
          <cell r="A2160" t="str">
            <v>1996-33-4-HoodsportHat_Y_h_um</v>
          </cell>
          <cell r="B2160" t="str">
            <v>HC</v>
          </cell>
          <cell r="C2160" t="str">
            <v>UnMarked Hood Canal Fall Year</v>
          </cell>
          <cell r="D2160" t="str">
            <v>U-HdCl FY</v>
          </cell>
          <cell r="E2160">
            <v>33</v>
          </cell>
          <cell r="F2160">
            <v>49</v>
          </cell>
          <cell r="G2160">
            <v>48</v>
          </cell>
          <cell r="H2160" t="str">
            <v>TRS; incl FW net, FW sport, 12H, HC net</v>
          </cell>
          <cell r="I2160">
            <v>1996</v>
          </cell>
          <cell r="J2160" t="str">
            <v>UM</v>
          </cell>
          <cell r="K2160" t="str">
            <v>H</v>
          </cell>
          <cell r="L2160">
            <v>4</v>
          </cell>
          <cell r="M2160">
            <v>0.23457707226767391</v>
          </cell>
        </row>
        <row r="2161">
          <cell r="A2161" t="str">
            <v>1996-33-5-HoodsportHat_Y_h_um</v>
          </cell>
          <cell r="B2161" t="str">
            <v>HC</v>
          </cell>
          <cell r="C2161" t="str">
            <v>UnMarked Hood Canal Fall Year</v>
          </cell>
          <cell r="D2161" t="str">
            <v>U-HdCl FY</v>
          </cell>
          <cell r="E2161">
            <v>33</v>
          </cell>
          <cell r="F2161">
            <v>49</v>
          </cell>
          <cell r="G2161">
            <v>48</v>
          </cell>
          <cell r="H2161" t="str">
            <v>TRS; incl FW net, FW sport, 12H, HC net</v>
          </cell>
          <cell r="I2161">
            <v>1996</v>
          </cell>
          <cell r="J2161" t="str">
            <v>UM</v>
          </cell>
          <cell r="K2161" t="str">
            <v>H</v>
          </cell>
          <cell r="L2161">
            <v>5</v>
          </cell>
          <cell r="M2161">
            <v>2.4046161400625619E-2</v>
          </cell>
        </row>
        <row r="2162">
          <cell r="A2162" t="str">
            <v>1996-34-3-HoodsportHat_Y_h_m</v>
          </cell>
          <cell r="B2162" t="str">
            <v>HC</v>
          </cell>
          <cell r="C2162" t="str">
            <v>Marked Hood Canal Fall Year</v>
          </cell>
          <cell r="D2162" t="str">
            <v>M-HdCl FY</v>
          </cell>
          <cell r="E2162">
            <v>34</v>
          </cell>
          <cell r="F2162">
            <v>50</v>
          </cell>
          <cell r="G2162">
            <v>48</v>
          </cell>
          <cell r="H2162" t="str">
            <v>TRS; incl FW net, FW sport, 12H, HC net</v>
          </cell>
          <cell r="I2162">
            <v>1996</v>
          </cell>
          <cell r="J2162" t="str">
            <v>M</v>
          </cell>
          <cell r="K2162" t="str">
            <v>H</v>
          </cell>
          <cell r="L2162">
            <v>3</v>
          </cell>
          <cell r="M2162">
            <v>13.14825070957607</v>
          </cell>
        </row>
        <row r="2163">
          <cell r="A2163" t="str">
            <v>1996-34-4-HoodsportHat_Y_h_m</v>
          </cell>
          <cell r="B2163" t="str">
            <v>HC</v>
          </cell>
          <cell r="C2163" t="str">
            <v>Marked Hood Canal Fall Year</v>
          </cell>
          <cell r="D2163" t="str">
            <v>M-HdCl FY</v>
          </cell>
          <cell r="E2163">
            <v>34</v>
          </cell>
          <cell r="F2163">
            <v>50</v>
          </cell>
          <cell r="G2163">
            <v>48</v>
          </cell>
          <cell r="H2163" t="str">
            <v>TRS; incl FW net, FW sport, 12H, HC net</v>
          </cell>
          <cell r="I2163">
            <v>1996</v>
          </cell>
          <cell r="J2163" t="str">
            <v>M</v>
          </cell>
          <cell r="K2163" t="str">
            <v>H</v>
          </cell>
          <cell r="L2163">
            <v>4</v>
          </cell>
          <cell r="M2163">
            <v>1.765803346606609</v>
          </cell>
        </row>
        <row r="2164">
          <cell r="A2164" t="str">
            <v>1996-34-5-HoodsportHat_Y_h_m</v>
          </cell>
          <cell r="B2164" t="str">
            <v>HC</v>
          </cell>
          <cell r="C2164" t="str">
            <v>Marked Hood Canal Fall Year</v>
          </cell>
          <cell r="D2164" t="str">
            <v>M-HdCl FY</v>
          </cell>
          <cell r="E2164">
            <v>34</v>
          </cell>
          <cell r="F2164">
            <v>50</v>
          </cell>
          <cell r="G2164">
            <v>48</v>
          </cell>
          <cell r="H2164" t="str">
            <v>TRS; incl FW net, FW sport, 12H, HC net</v>
          </cell>
          <cell r="I2164">
            <v>1996</v>
          </cell>
          <cell r="J2164" t="str">
            <v>M</v>
          </cell>
          <cell r="K2164" t="str">
            <v>H</v>
          </cell>
          <cell r="L2164">
            <v>5</v>
          </cell>
          <cell r="M2164">
            <v>8.6453848609431709</v>
          </cell>
        </row>
        <row r="2165">
          <cell r="A2165" t="str">
            <v>1996-35-3-Dungeness_n_um</v>
          </cell>
          <cell r="B2165" t="str">
            <v>JDF</v>
          </cell>
          <cell r="C2165" t="str">
            <v>UnMarked JDF Tribs. Fall</v>
          </cell>
          <cell r="D2165" t="str">
            <v>U-SJDF FF</v>
          </cell>
          <cell r="E2165">
            <v>35</v>
          </cell>
          <cell r="F2165">
            <v>52</v>
          </cell>
          <cell r="G2165">
            <v>51</v>
          </cell>
          <cell r="H2165" t="str">
            <v>ETRS; includes 6D</v>
          </cell>
          <cell r="I2165">
            <v>1996</v>
          </cell>
          <cell r="J2165" t="str">
            <v>UM</v>
          </cell>
          <cell r="K2165" t="str">
            <v>N</v>
          </cell>
          <cell r="L2165">
            <v>3</v>
          </cell>
          <cell r="M2165">
            <v>4.9728260869565224</v>
          </cell>
        </row>
        <row r="2166">
          <cell r="A2166" t="str">
            <v>1996-35-3-Elwha_n_um</v>
          </cell>
          <cell r="B2166" t="str">
            <v>JDF</v>
          </cell>
          <cell r="C2166" t="str">
            <v>UnMarked JDF Tribs. Fall</v>
          </cell>
          <cell r="D2166" t="str">
            <v>U-SJDF FF</v>
          </cell>
          <cell r="E2166">
            <v>35</v>
          </cell>
          <cell r="F2166">
            <v>52</v>
          </cell>
          <cell r="G2166">
            <v>51</v>
          </cell>
          <cell r="H2166" t="str">
            <v>ETRS; includes 6D</v>
          </cell>
          <cell r="I2166">
            <v>1996</v>
          </cell>
          <cell r="J2166" t="str">
            <v>UM</v>
          </cell>
          <cell r="K2166" t="str">
            <v>N</v>
          </cell>
          <cell r="L2166">
            <v>3</v>
          </cell>
          <cell r="M2166">
            <v>564.37599999999998</v>
          </cell>
        </row>
        <row r="2167">
          <cell r="A2167" t="str">
            <v>1996-35-4-Dungeness_n_um</v>
          </cell>
          <cell r="B2167" t="str">
            <v>JDF</v>
          </cell>
          <cell r="C2167" t="str">
            <v>UnMarked JDF Tribs. Fall</v>
          </cell>
          <cell r="D2167" t="str">
            <v>U-SJDF FF</v>
          </cell>
          <cell r="E2167">
            <v>35</v>
          </cell>
          <cell r="F2167">
            <v>52</v>
          </cell>
          <cell r="G2167">
            <v>51</v>
          </cell>
          <cell r="H2167" t="str">
            <v>ETRS; includes 6D</v>
          </cell>
          <cell r="I2167">
            <v>1996</v>
          </cell>
          <cell r="J2167" t="str">
            <v>UM</v>
          </cell>
          <cell r="K2167" t="str">
            <v>N</v>
          </cell>
          <cell r="L2167">
            <v>4</v>
          </cell>
          <cell r="M2167">
            <v>112.3858695652174</v>
          </cell>
        </row>
        <row r="2168">
          <cell r="A2168" t="str">
            <v>1996-35-4-Elwha_n_um</v>
          </cell>
          <cell r="B2168" t="str">
            <v>JDF</v>
          </cell>
          <cell r="C2168" t="str">
            <v>UnMarked JDF Tribs. Fall</v>
          </cell>
          <cell r="D2168" t="str">
            <v>U-SJDF FF</v>
          </cell>
          <cell r="E2168">
            <v>35</v>
          </cell>
          <cell r="F2168">
            <v>52</v>
          </cell>
          <cell r="G2168">
            <v>51</v>
          </cell>
          <cell r="H2168" t="str">
            <v>ETRS; includes 6D</v>
          </cell>
          <cell r="I2168">
            <v>1996</v>
          </cell>
          <cell r="J2168" t="str">
            <v>UM</v>
          </cell>
          <cell r="K2168" t="str">
            <v>N</v>
          </cell>
          <cell r="L2168">
            <v>4</v>
          </cell>
          <cell r="M2168">
            <v>508.93200000000002</v>
          </cell>
        </row>
        <row r="2169">
          <cell r="A2169" t="str">
            <v>1996-35-5-Dungeness_n_um</v>
          </cell>
          <cell r="B2169" t="str">
            <v>JDF</v>
          </cell>
          <cell r="C2169" t="str">
            <v>UnMarked JDF Tribs. Fall</v>
          </cell>
          <cell r="D2169" t="str">
            <v>U-SJDF FF</v>
          </cell>
          <cell r="E2169">
            <v>35</v>
          </cell>
          <cell r="F2169">
            <v>52</v>
          </cell>
          <cell r="G2169">
            <v>51</v>
          </cell>
          <cell r="H2169" t="str">
            <v>ETRS; includes 6D</v>
          </cell>
          <cell r="I2169">
            <v>1996</v>
          </cell>
          <cell r="J2169" t="str">
            <v>UM</v>
          </cell>
          <cell r="K2169" t="str">
            <v>N</v>
          </cell>
          <cell r="L2169">
            <v>5</v>
          </cell>
          <cell r="M2169">
            <v>66</v>
          </cell>
        </row>
        <row r="2170">
          <cell r="A2170" t="str">
            <v>1996-35-5-Elwha_n_um</v>
          </cell>
          <cell r="B2170" t="str">
            <v>JDF</v>
          </cell>
          <cell r="C2170" t="str">
            <v>UnMarked JDF Tribs. Fall</v>
          </cell>
          <cell r="D2170" t="str">
            <v>U-SJDF FF</v>
          </cell>
          <cell r="E2170">
            <v>35</v>
          </cell>
          <cell r="F2170">
            <v>52</v>
          </cell>
          <cell r="G2170">
            <v>51</v>
          </cell>
          <cell r="H2170" t="str">
            <v>ETRS; includes 6D</v>
          </cell>
          <cell r="I2170">
            <v>1996</v>
          </cell>
          <cell r="J2170" t="str">
            <v>UM</v>
          </cell>
          <cell r="K2170" t="str">
            <v>N</v>
          </cell>
          <cell r="L2170">
            <v>5</v>
          </cell>
          <cell r="M2170">
            <v>418</v>
          </cell>
        </row>
        <row r="2171">
          <cell r="A2171" t="str">
            <v>1996-36-3-Dungeness_n_m</v>
          </cell>
          <cell r="B2171" t="str">
            <v>JDF</v>
          </cell>
          <cell r="C2171" t="str">
            <v>Marked JDF Tribs. Fall</v>
          </cell>
          <cell r="D2171" t="str">
            <v>M-SJDF FF</v>
          </cell>
          <cell r="E2171">
            <v>36</v>
          </cell>
          <cell r="F2171">
            <v>53</v>
          </cell>
          <cell r="G2171">
            <v>51</v>
          </cell>
          <cell r="H2171" t="str">
            <v>ETRS; includes 6D</v>
          </cell>
          <cell r="I2171">
            <v>1996</v>
          </cell>
          <cell r="J2171" t="str">
            <v>M</v>
          </cell>
          <cell r="K2171" t="str">
            <v>N</v>
          </cell>
          <cell r="L2171">
            <v>3</v>
          </cell>
          <cell r="M2171">
            <v>0</v>
          </cell>
        </row>
        <row r="2172">
          <cell r="A2172" t="str">
            <v>1996-36-3-Elwha_n_m</v>
          </cell>
          <cell r="B2172" t="str">
            <v>JDF</v>
          </cell>
          <cell r="C2172" t="str">
            <v>Marked JDF Tribs. Fall</v>
          </cell>
          <cell r="D2172" t="str">
            <v>M-SJDF FF</v>
          </cell>
          <cell r="E2172">
            <v>36</v>
          </cell>
          <cell r="F2172">
            <v>53</v>
          </cell>
          <cell r="G2172">
            <v>51</v>
          </cell>
          <cell r="H2172" t="str">
            <v>ETRS; includes 6D</v>
          </cell>
          <cell r="I2172">
            <v>1996</v>
          </cell>
          <cell r="J2172" t="str">
            <v>M</v>
          </cell>
          <cell r="K2172" t="str">
            <v>N</v>
          </cell>
          <cell r="L2172">
            <v>3</v>
          </cell>
          <cell r="M2172">
            <v>67.623999999999995</v>
          </cell>
        </row>
        <row r="2173">
          <cell r="A2173" t="str">
            <v>1996-36-4-Dungeness_n_m</v>
          </cell>
          <cell r="B2173" t="str">
            <v>JDF</v>
          </cell>
          <cell r="C2173" t="str">
            <v>Marked JDF Tribs. Fall</v>
          </cell>
          <cell r="D2173" t="str">
            <v>M-SJDF FF</v>
          </cell>
          <cell r="E2173">
            <v>36</v>
          </cell>
          <cell r="F2173">
            <v>53</v>
          </cell>
          <cell r="G2173">
            <v>51</v>
          </cell>
          <cell r="H2173" t="str">
            <v>ETRS; includes 6D</v>
          </cell>
          <cell r="I2173">
            <v>1996</v>
          </cell>
          <cell r="J2173" t="str">
            <v>M</v>
          </cell>
          <cell r="K2173" t="str">
            <v>N</v>
          </cell>
          <cell r="L2173">
            <v>4</v>
          </cell>
          <cell r="M2173">
            <v>0</v>
          </cell>
        </row>
        <row r="2174">
          <cell r="A2174" t="str">
            <v>1996-36-4-Elwha_n_m</v>
          </cell>
          <cell r="B2174" t="str">
            <v>JDF</v>
          </cell>
          <cell r="C2174" t="str">
            <v>Marked JDF Tribs. Fall</v>
          </cell>
          <cell r="D2174" t="str">
            <v>M-SJDF FF</v>
          </cell>
          <cell r="E2174">
            <v>36</v>
          </cell>
          <cell r="F2174">
            <v>53</v>
          </cell>
          <cell r="G2174">
            <v>51</v>
          </cell>
          <cell r="H2174" t="str">
            <v>ETRS; includes 6D</v>
          </cell>
          <cell r="I2174">
            <v>1996</v>
          </cell>
          <cell r="J2174" t="str">
            <v>M</v>
          </cell>
          <cell r="K2174" t="str">
            <v>N</v>
          </cell>
          <cell r="L2174">
            <v>4</v>
          </cell>
          <cell r="M2174">
            <v>295.06799999999998</v>
          </cell>
        </row>
        <row r="2175">
          <cell r="A2175" t="str">
            <v>1996-36-5-Dungeness_n_m</v>
          </cell>
          <cell r="B2175" t="str">
            <v>JDF</v>
          </cell>
          <cell r="C2175" t="str">
            <v>Marked JDF Tribs. Fall</v>
          </cell>
          <cell r="D2175" t="str">
            <v>M-SJDF FF</v>
          </cell>
          <cell r="E2175">
            <v>36</v>
          </cell>
          <cell r="F2175">
            <v>53</v>
          </cell>
          <cell r="G2175">
            <v>51</v>
          </cell>
          <cell r="H2175" t="str">
            <v>ETRS; includes 6D</v>
          </cell>
          <cell r="I2175">
            <v>1996</v>
          </cell>
          <cell r="J2175" t="str">
            <v>M</v>
          </cell>
          <cell r="K2175" t="str">
            <v>N</v>
          </cell>
          <cell r="L2175">
            <v>5</v>
          </cell>
          <cell r="M2175">
            <v>0</v>
          </cell>
        </row>
        <row r="2176">
          <cell r="A2176" t="str">
            <v>1996-36-5-Elwha_n_m</v>
          </cell>
          <cell r="B2176" t="str">
            <v>JDF</v>
          </cell>
          <cell r="C2176" t="str">
            <v>Marked JDF Tribs. Fall</v>
          </cell>
          <cell r="D2176" t="str">
            <v>M-SJDF FF</v>
          </cell>
          <cell r="E2176">
            <v>36</v>
          </cell>
          <cell r="F2176">
            <v>53</v>
          </cell>
          <cell r="G2176">
            <v>51</v>
          </cell>
          <cell r="H2176" t="str">
            <v>ETRS; includes 6D</v>
          </cell>
          <cell r="I2176">
            <v>1996</v>
          </cell>
          <cell r="J2176" t="str">
            <v>M</v>
          </cell>
          <cell r="K2176" t="str">
            <v>N</v>
          </cell>
          <cell r="L2176">
            <v>5</v>
          </cell>
          <cell r="M2176">
            <v>23</v>
          </cell>
        </row>
        <row r="2177">
          <cell r="A2177" t="str">
            <v>1996-65-3-</v>
          </cell>
          <cell r="B2177" t="str">
            <v>MPS</v>
          </cell>
          <cell r="C2177" t="str">
            <v>UnMarked White Sp Year</v>
          </cell>
          <cell r="D2177" t="str">
            <v>U-WhtSpYr</v>
          </cell>
          <cell r="E2177">
            <v>65</v>
          </cell>
          <cell r="F2177">
            <v>55</v>
          </cell>
          <cell r="G2177">
            <v>54</v>
          </cell>
          <cell r="H2177" t="str">
            <v>ETRS; includes FW net (FW spt assumed 0)</v>
          </cell>
          <cell r="I2177">
            <v>1996</v>
          </cell>
          <cell r="J2177" t="str">
            <v>UM</v>
          </cell>
          <cell r="L2177">
            <v>3</v>
          </cell>
          <cell r="M2177">
            <v>9</v>
          </cell>
        </row>
        <row r="2178">
          <cell r="A2178" t="str">
            <v>1996-65-4-</v>
          </cell>
          <cell r="B2178" t="str">
            <v>MPS</v>
          </cell>
          <cell r="C2178" t="str">
            <v>UnMarked White Sp Year</v>
          </cell>
          <cell r="D2178" t="str">
            <v>U-WhtSpYr</v>
          </cell>
          <cell r="E2178">
            <v>65</v>
          </cell>
          <cell r="F2178">
            <v>55</v>
          </cell>
          <cell r="G2178">
            <v>54</v>
          </cell>
          <cell r="H2178" t="str">
            <v>ETRS; includes FW net (FW spt assumed 0)</v>
          </cell>
          <cell r="I2178">
            <v>1996</v>
          </cell>
          <cell r="J2178" t="str">
            <v>UM</v>
          </cell>
          <cell r="L2178">
            <v>4</v>
          </cell>
          <cell r="M2178">
            <v>0</v>
          </cell>
        </row>
        <row r="2179">
          <cell r="A2179" t="str">
            <v>1996-65-5-</v>
          </cell>
          <cell r="B2179" t="str">
            <v>MPS</v>
          </cell>
          <cell r="C2179" t="str">
            <v>UnMarked White Sp Year</v>
          </cell>
          <cell r="D2179" t="str">
            <v>U-WhtSpYr</v>
          </cell>
          <cell r="E2179">
            <v>65</v>
          </cell>
          <cell r="F2179">
            <v>55</v>
          </cell>
          <cell r="G2179">
            <v>54</v>
          </cell>
          <cell r="H2179" t="str">
            <v>ETRS; includes FW net (FW spt assumed 0)</v>
          </cell>
          <cell r="I2179">
            <v>1996</v>
          </cell>
          <cell r="J2179" t="str">
            <v>UM</v>
          </cell>
          <cell r="L2179">
            <v>5</v>
          </cell>
          <cell r="M2179">
            <v>0</v>
          </cell>
        </row>
        <row r="2180">
          <cell r="A2180" t="str">
            <v>1996-66-3-</v>
          </cell>
          <cell r="B2180" t="str">
            <v>MPS</v>
          </cell>
          <cell r="C2180" t="str">
            <v>Marked White Sp Year</v>
          </cell>
          <cell r="D2180" t="str">
            <v>M-WhtSpYr</v>
          </cell>
          <cell r="E2180">
            <v>66</v>
          </cell>
          <cell r="F2180">
            <v>56</v>
          </cell>
          <cell r="G2180">
            <v>54</v>
          </cell>
          <cell r="H2180" t="str">
            <v>ETRS; includes FW net (FW spt assumed 0)</v>
          </cell>
          <cell r="I2180">
            <v>1996</v>
          </cell>
          <cell r="J2180" t="str">
            <v>M</v>
          </cell>
          <cell r="L2180">
            <v>3</v>
          </cell>
          <cell r="M2180">
            <v>167</v>
          </cell>
        </row>
        <row r="2181">
          <cell r="A2181" t="str">
            <v>1996-66-4-</v>
          </cell>
          <cell r="B2181" t="str">
            <v>MPS</v>
          </cell>
          <cell r="C2181" t="str">
            <v>Marked White Sp Year</v>
          </cell>
          <cell r="D2181" t="str">
            <v>M-WhtSpYr</v>
          </cell>
          <cell r="E2181">
            <v>66</v>
          </cell>
          <cell r="F2181">
            <v>56</v>
          </cell>
          <cell r="G2181">
            <v>54</v>
          </cell>
          <cell r="H2181" t="str">
            <v>ETRS; includes FW net (FW spt assumed 0)</v>
          </cell>
          <cell r="I2181">
            <v>1996</v>
          </cell>
          <cell r="J2181" t="str">
            <v>M</v>
          </cell>
          <cell r="L2181">
            <v>4</v>
          </cell>
          <cell r="M2181">
            <v>90</v>
          </cell>
        </row>
        <row r="2182">
          <cell r="A2182" t="str">
            <v>1996-66-5-</v>
          </cell>
          <cell r="B2182" t="str">
            <v>MPS</v>
          </cell>
          <cell r="C2182" t="str">
            <v>Marked White Sp Year</v>
          </cell>
          <cell r="D2182" t="str">
            <v>M-WhtSpYr</v>
          </cell>
          <cell r="E2182">
            <v>66</v>
          </cell>
          <cell r="F2182">
            <v>56</v>
          </cell>
          <cell r="G2182">
            <v>54</v>
          </cell>
          <cell r="H2182" t="str">
            <v>ETRS; includes FW net (FW spt assumed 0)</v>
          </cell>
          <cell r="I2182">
            <v>1996</v>
          </cell>
          <cell r="J2182" t="str">
            <v>M</v>
          </cell>
          <cell r="L2182">
            <v>5</v>
          </cell>
          <cell r="M2182">
            <v>6</v>
          </cell>
        </row>
        <row r="2183">
          <cell r="A2183" t="str">
            <v>1996-75-3-</v>
          </cell>
          <cell r="B2183" t="str">
            <v>JDF</v>
          </cell>
          <cell r="C2183" t="str">
            <v>UnMarked Hoko River</v>
          </cell>
          <cell r="D2183" t="str">
            <v>U-Hoko Rv</v>
          </cell>
          <cell r="E2183">
            <v>75</v>
          </cell>
          <cell r="F2183">
            <v>58</v>
          </cell>
          <cell r="G2183">
            <v>57</v>
          </cell>
          <cell r="H2183" t="str">
            <v>ETRS; esc only, no FW fishery</v>
          </cell>
          <cell r="I2183">
            <v>1996</v>
          </cell>
          <cell r="J2183" t="str">
            <v>UM</v>
          </cell>
          <cell r="L2183">
            <v>3</v>
          </cell>
          <cell r="M2183">
            <v>50.221925142801162</v>
          </cell>
        </row>
        <row r="2184">
          <cell r="A2184" t="str">
            <v>1996-75-4-</v>
          </cell>
          <cell r="B2184" t="str">
            <v>JDF</v>
          </cell>
          <cell r="C2184" t="str">
            <v>UnMarked Hoko River</v>
          </cell>
          <cell r="D2184" t="str">
            <v>U-Hoko Rv</v>
          </cell>
          <cell r="E2184">
            <v>75</v>
          </cell>
          <cell r="F2184">
            <v>58</v>
          </cell>
          <cell r="G2184">
            <v>57</v>
          </cell>
          <cell r="H2184" t="str">
            <v>ETRS; esc only, no FW fishery</v>
          </cell>
          <cell r="I2184">
            <v>1996</v>
          </cell>
          <cell r="J2184" t="str">
            <v>UM</v>
          </cell>
          <cell r="L2184">
            <v>4</v>
          </cell>
          <cell r="M2184">
            <v>55.7</v>
          </cell>
        </row>
        <row r="2185">
          <cell r="A2185" t="str">
            <v>1996-75-5-</v>
          </cell>
          <cell r="B2185" t="str">
            <v>JDF</v>
          </cell>
          <cell r="C2185" t="str">
            <v>UnMarked Hoko River</v>
          </cell>
          <cell r="D2185" t="str">
            <v>U-Hoko Rv</v>
          </cell>
          <cell r="E2185">
            <v>75</v>
          </cell>
          <cell r="F2185">
            <v>58</v>
          </cell>
          <cell r="G2185">
            <v>57</v>
          </cell>
          <cell r="H2185" t="str">
            <v>ETRS; esc only, no FW fishery</v>
          </cell>
          <cell r="I2185">
            <v>1996</v>
          </cell>
          <cell r="J2185" t="str">
            <v>UM</v>
          </cell>
          <cell r="L2185">
            <v>5</v>
          </cell>
          <cell r="M2185">
            <v>403.54064722692618</v>
          </cell>
        </row>
        <row r="2186">
          <cell r="A2186" t="str">
            <v>1996-76-3-</v>
          </cell>
          <cell r="B2186" t="str">
            <v>JDF</v>
          </cell>
          <cell r="C2186" t="str">
            <v>Marked Hoko River</v>
          </cell>
          <cell r="D2186" t="str">
            <v>M-Hoko Rv</v>
          </cell>
          <cell r="E2186">
            <v>76</v>
          </cell>
          <cell r="F2186">
            <v>59</v>
          </cell>
          <cell r="G2186">
            <v>57</v>
          </cell>
          <cell r="H2186" t="str">
            <v>ETRS; esc only, no FW fishery</v>
          </cell>
          <cell r="I2186">
            <v>1996</v>
          </cell>
          <cell r="J2186" t="str">
            <v>M</v>
          </cell>
          <cell r="L2186">
            <v>3</v>
          </cell>
          <cell r="M2186">
            <v>91.87807485719884</v>
          </cell>
        </row>
        <row r="2187">
          <cell r="A2187" t="str">
            <v>1996-76-4-</v>
          </cell>
          <cell r="B2187" t="str">
            <v>JDF</v>
          </cell>
          <cell r="C2187" t="str">
            <v>Marked Hoko River</v>
          </cell>
          <cell r="D2187" t="str">
            <v>M-Hoko Rv</v>
          </cell>
          <cell r="E2187">
            <v>76</v>
          </cell>
          <cell r="F2187">
            <v>59</v>
          </cell>
          <cell r="G2187">
            <v>57</v>
          </cell>
          <cell r="H2187" t="str">
            <v>ETRS; esc only, no FW fishery</v>
          </cell>
          <cell r="I2187">
            <v>1996</v>
          </cell>
          <cell r="J2187" t="str">
            <v>M</v>
          </cell>
          <cell r="L2187">
            <v>4</v>
          </cell>
          <cell r="M2187">
            <v>259.89999999999998</v>
          </cell>
        </row>
        <row r="2188">
          <cell r="A2188" t="str">
            <v>1996-76-5-</v>
          </cell>
          <cell r="B2188" t="str">
            <v>JDF</v>
          </cell>
          <cell r="C2188" t="str">
            <v>Marked Hoko River</v>
          </cell>
          <cell r="D2188" t="str">
            <v>M-Hoko Rv</v>
          </cell>
          <cell r="E2188">
            <v>76</v>
          </cell>
          <cell r="F2188">
            <v>59</v>
          </cell>
          <cell r="G2188">
            <v>57</v>
          </cell>
          <cell r="H2188" t="str">
            <v>ETRS; esc only, no FW fishery</v>
          </cell>
          <cell r="I2188">
            <v>1996</v>
          </cell>
          <cell r="J2188" t="str">
            <v>M</v>
          </cell>
          <cell r="L2188">
            <v>5</v>
          </cell>
          <cell r="M2188">
            <v>402.75935277307377</v>
          </cell>
        </row>
        <row r="2189">
          <cell r="A2189" t="str">
            <v>1996-37-3-</v>
          </cell>
          <cell r="B2189" t="str">
            <v>ColR</v>
          </cell>
          <cell r="C2189" t="str">
            <v>UnMarked CR Oregon Hatchery Tule</v>
          </cell>
          <cell r="D2189" t="str">
            <v>U-OR Tule</v>
          </cell>
          <cell r="E2189">
            <v>37</v>
          </cell>
          <cell r="F2189">
            <v>61</v>
          </cell>
          <cell r="G2189">
            <v>60</v>
          </cell>
          <cell r="I2189">
            <v>1996</v>
          </cell>
          <cell r="J2189" t="str">
            <v>UM</v>
          </cell>
          <cell r="L2189">
            <v>3</v>
          </cell>
          <cell r="M2189">
            <v>15004.71175</v>
          </cell>
        </row>
        <row r="2190">
          <cell r="A2190" t="str">
            <v>1996-37-4-</v>
          </cell>
          <cell r="B2190" t="str">
            <v>ColR</v>
          </cell>
          <cell r="C2190" t="str">
            <v>UnMarked CR Oregon Hatchery Tule</v>
          </cell>
          <cell r="D2190" t="str">
            <v>U-OR Tule</v>
          </cell>
          <cell r="E2190">
            <v>37</v>
          </cell>
          <cell r="F2190">
            <v>61</v>
          </cell>
          <cell r="G2190">
            <v>60</v>
          </cell>
          <cell r="I2190">
            <v>1996</v>
          </cell>
          <cell r="J2190" t="str">
            <v>UM</v>
          </cell>
          <cell r="L2190">
            <v>4</v>
          </cell>
          <cell r="M2190">
            <v>2142.6329999999998</v>
          </cell>
        </row>
        <row r="2191">
          <cell r="A2191" t="str">
            <v>1996-37-5-</v>
          </cell>
          <cell r="B2191" t="str">
            <v>ColR</v>
          </cell>
          <cell r="C2191" t="str">
            <v>UnMarked CR Oregon Hatchery Tule</v>
          </cell>
          <cell r="D2191" t="str">
            <v>U-OR Tule</v>
          </cell>
          <cell r="E2191">
            <v>37</v>
          </cell>
          <cell r="F2191">
            <v>61</v>
          </cell>
          <cell r="G2191">
            <v>60</v>
          </cell>
          <cell r="I2191">
            <v>1996</v>
          </cell>
          <cell r="J2191" t="str">
            <v>UM</v>
          </cell>
          <cell r="L2191">
            <v>5</v>
          </cell>
          <cell r="M2191">
            <v>0</v>
          </cell>
        </row>
        <row r="2192">
          <cell r="A2192" t="str">
            <v>1996-38-3-</v>
          </cell>
          <cell r="B2192" t="str">
            <v>ColR</v>
          </cell>
          <cell r="C2192" t="str">
            <v>Marked CR Oregon Hatchery Tule</v>
          </cell>
          <cell r="D2192" t="str">
            <v>M-OR Tule</v>
          </cell>
          <cell r="E2192">
            <v>38</v>
          </cell>
          <cell r="F2192">
            <v>62</v>
          </cell>
          <cell r="G2192">
            <v>60</v>
          </cell>
          <cell r="I2192">
            <v>1996</v>
          </cell>
          <cell r="J2192" t="str">
            <v>M</v>
          </cell>
          <cell r="L2192">
            <v>3</v>
          </cell>
          <cell r="M2192">
            <v>464.06325000000112</v>
          </cell>
        </row>
        <row r="2193">
          <cell r="A2193" t="str">
            <v>1996-38-4-</v>
          </cell>
          <cell r="B2193" t="str">
            <v>ColR</v>
          </cell>
          <cell r="C2193" t="str">
            <v>Marked CR Oregon Hatchery Tule</v>
          </cell>
          <cell r="D2193" t="str">
            <v>M-OR Tule</v>
          </cell>
          <cell r="E2193">
            <v>38</v>
          </cell>
          <cell r="F2193">
            <v>62</v>
          </cell>
          <cell r="G2193">
            <v>60</v>
          </cell>
          <cell r="I2193">
            <v>1996</v>
          </cell>
          <cell r="J2193" t="str">
            <v>M</v>
          </cell>
          <cell r="L2193">
            <v>4</v>
          </cell>
          <cell r="M2193">
            <v>66.26700000000028</v>
          </cell>
        </row>
        <row r="2194">
          <cell r="A2194" t="str">
            <v>1996-38-5-</v>
          </cell>
          <cell r="B2194" t="str">
            <v>ColR</v>
          </cell>
          <cell r="C2194" t="str">
            <v>Marked CR Oregon Hatchery Tule</v>
          </cell>
          <cell r="D2194" t="str">
            <v>M-OR Tule</v>
          </cell>
          <cell r="E2194">
            <v>38</v>
          </cell>
          <cell r="F2194">
            <v>62</v>
          </cell>
          <cell r="G2194">
            <v>60</v>
          </cell>
          <cell r="I2194">
            <v>1996</v>
          </cell>
          <cell r="J2194" t="str">
            <v>M</v>
          </cell>
          <cell r="L2194">
            <v>5</v>
          </cell>
          <cell r="M2194">
            <v>0</v>
          </cell>
        </row>
        <row r="2195">
          <cell r="A2195" t="str">
            <v>1996-39-3-</v>
          </cell>
          <cell r="B2195" t="str">
            <v>ColR</v>
          </cell>
          <cell r="C2195" t="str">
            <v>UnMarked CR Washington Hatchery Tule</v>
          </cell>
          <cell r="D2195" t="str">
            <v>U-WA Tule</v>
          </cell>
          <cell r="E2195">
            <v>39</v>
          </cell>
          <cell r="F2195">
            <v>64</v>
          </cell>
          <cell r="G2195">
            <v>63</v>
          </cell>
          <cell r="I2195">
            <v>1996</v>
          </cell>
          <cell r="J2195" t="str">
            <v>UM</v>
          </cell>
          <cell r="L2195">
            <v>3</v>
          </cell>
          <cell r="M2195">
            <v>18435.795750000001</v>
          </cell>
        </row>
        <row r="2196">
          <cell r="A2196" t="str">
            <v>1996-39-4-</v>
          </cell>
          <cell r="B2196" t="str">
            <v>ColR</v>
          </cell>
          <cell r="C2196" t="str">
            <v>UnMarked CR Washington Hatchery Tule</v>
          </cell>
          <cell r="D2196" t="str">
            <v>U-WA Tule</v>
          </cell>
          <cell r="E2196">
            <v>39</v>
          </cell>
          <cell r="F2196">
            <v>64</v>
          </cell>
          <cell r="G2196">
            <v>63</v>
          </cell>
          <cell r="I2196">
            <v>1996</v>
          </cell>
          <cell r="J2196" t="str">
            <v>UM</v>
          </cell>
          <cell r="L2196">
            <v>4</v>
          </cell>
          <cell r="M2196">
            <v>30368.323499999999</v>
          </cell>
        </row>
        <row r="2197">
          <cell r="A2197" t="str">
            <v>1996-39-5-</v>
          </cell>
          <cell r="B2197" t="str">
            <v>ColR</v>
          </cell>
          <cell r="C2197" t="str">
            <v>UnMarked CR Washington Hatchery Tule</v>
          </cell>
          <cell r="D2197" t="str">
            <v>U-WA Tule</v>
          </cell>
          <cell r="E2197">
            <v>39</v>
          </cell>
          <cell r="F2197">
            <v>64</v>
          </cell>
          <cell r="G2197">
            <v>63</v>
          </cell>
          <cell r="I2197">
            <v>1996</v>
          </cell>
          <cell r="J2197" t="str">
            <v>UM</v>
          </cell>
          <cell r="L2197">
            <v>5</v>
          </cell>
          <cell r="M2197">
            <v>1734.3842500000001</v>
          </cell>
        </row>
        <row r="2198">
          <cell r="A2198" t="str">
            <v>1996-40-3-</v>
          </cell>
          <cell r="B2198" t="str">
            <v>ColR</v>
          </cell>
          <cell r="C2198" t="str">
            <v>Marked CR Washington Hatchery Tule</v>
          </cell>
          <cell r="D2198" t="str">
            <v>M-WA Tule</v>
          </cell>
          <cell r="E2198">
            <v>40</v>
          </cell>
          <cell r="F2198">
            <v>65</v>
          </cell>
          <cell r="G2198">
            <v>63</v>
          </cell>
          <cell r="I2198">
            <v>1996</v>
          </cell>
          <cell r="J2198" t="str">
            <v>M</v>
          </cell>
          <cell r="L2198">
            <v>3</v>
          </cell>
          <cell r="M2198">
            <v>570.17925000000105</v>
          </cell>
        </row>
        <row r="2199">
          <cell r="A2199" t="str">
            <v>1996-40-4-</v>
          </cell>
          <cell r="B2199" t="str">
            <v>ColR</v>
          </cell>
          <cell r="C2199" t="str">
            <v>Marked CR Washington Hatchery Tule</v>
          </cell>
          <cell r="D2199" t="str">
            <v>M-WA Tule</v>
          </cell>
          <cell r="E2199">
            <v>40</v>
          </cell>
          <cell r="F2199">
            <v>65</v>
          </cell>
          <cell r="G2199">
            <v>63</v>
          </cell>
          <cell r="I2199">
            <v>1996</v>
          </cell>
          <cell r="J2199" t="str">
            <v>M</v>
          </cell>
          <cell r="L2199">
            <v>4</v>
          </cell>
          <cell r="M2199">
            <v>939.22650000000067</v>
          </cell>
        </row>
        <row r="2200">
          <cell r="A2200" t="str">
            <v>1996-40-5-</v>
          </cell>
          <cell r="B2200" t="str">
            <v>ColR</v>
          </cell>
          <cell r="C2200" t="str">
            <v>Marked CR Washington Hatchery Tule</v>
          </cell>
          <cell r="D2200" t="str">
            <v>M-WA Tule</v>
          </cell>
          <cell r="E2200">
            <v>40</v>
          </cell>
          <cell r="F2200">
            <v>65</v>
          </cell>
          <cell r="G2200">
            <v>63</v>
          </cell>
          <cell r="I2200">
            <v>1996</v>
          </cell>
          <cell r="J2200" t="str">
            <v>M</v>
          </cell>
          <cell r="L2200">
            <v>5</v>
          </cell>
          <cell r="M2200">
            <v>53.640750000000033</v>
          </cell>
        </row>
        <row r="2201">
          <cell r="A2201" t="str">
            <v>1996-41-3-</v>
          </cell>
          <cell r="B2201" t="str">
            <v>ColR</v>
          </cell>
          <cell r="C2201" t="str">
            <v>UnMarked Lower Columbia River Wild</v>
          </cell>
          <cell r="D2201" t="str">
            <v>U-LCRWild</v>
          </cell>
          <cell r="E2201">
            <v>41</v>
          </cell>
          <cell r="F2201">
            <v>67</v>
          </cell>
          <cell r="G2201">
            <v>66</v>
          </cell>
          <cell r="I2201">
            <v>1996</v>
          </cell>
          <cell r="J2201" t="str">
            <v>UM</v>
          </cell>
          <cell r="L2201">
            <v>3</v>
          </cell>
          <cell r="M2201">
            <v>1290.9000000000001</v>
          </cell>
        </row>
        <row r="2202">
          <cell r="A2202" t="str">
            <v>1996-41-4-</v>
          </cell>
          <cell r="B2202" t="str">
            <v>ColR</v>
          </cell>
          <cell r="C2202" t="str">
            <v>UnMarked Lower Columbia River Wild</v>
          </cell>
          <cell r="D2202" t="str">
            <v>U-LCRWild</v>
          </cell>
          <cell r="E2202">
            <v>41</v>
          </cell>
          <cell r="F2202">
            <v>67</v>
          </cell>
          <cell r="G2202">
            <v>66</v>
          </cell>
          <cell r="I2202">
            <v>1996</v>
          </cell>
          <cell r="J2202" t="str">
            <v>UM</v>
          </cell>
          <cell r="L2202">
            <v>4</v>
          </cell>
          <cell r="M2202">
            <v>7844.7</v>
          </cell>
        </row>
        <row r="2203">
          <cell r="A2203" t="str">
            <v>1996-41-5-</v>
          </cell>
          <cell r="B2203" t="str">
            <v>ColR</v>
          </cell>
          <cell r="C2203" t="str">
            <v>UnMarked Lower Columbia River Wild</v>
          </cell>
          <cell r="D2203" t="str">
            <v>U-LCRWild</v>
          </cell>
          <cell r="E2203">
            <v>41</v>
          </cell>
          <cell r="F2203">
            <v>67</v>
          </cell>
          <cell r="G2203">
            <v>66</v>
          </cell>
          <cell r="I2203">
            <v>1996</v>
          </cell>
          <cell r="J2203" t="str">
            <v>UM</v>
          </cell>
          <cell r="L2203">
            <v>5</v>
          </cell>
          <cell r="M2203">
            <v>5379.0810000000001</v>
          </cell>
        </row>
        <row r="2204">
          <cell r="A2204" t="str">
            <v>1996-42-3-</v>
          </cell>
          <cell r="B2204" t="str">
            <v>ColR</v>
          </cell>
          <cell r="C2204" t="str">
            <v>Marked Lower Columbia River Wild</v>
          </cell>
          <cell r="D2204" t="str">
            <v>M-LCRWild</v>
          </cell>
          <cell r="E2204">
            <v>42</v>
          </cell>
          <cell r="F2204">
            <v>68</v>
          </cell>
          <cell r="G2204">
            <v>66</v>
          </cell>
          <cell r="I2204">
            <v>1996</v>
          </cell>
          <cell r="J2204" t="str">
            <v>M</v>
          </cell>
          <cell r="L2204">
            <v>3</v>
          </cell>
          <cell r="M2204">
            <v>9.0999999999999091</v>
          </cell>
        </row>
        <row r="2205">
          <cell r="A2205" t="str">
            <v>1996-42-4-</v>
          </cell>
          <cell r="B2205" t="str">
            <v>ColR</v>
          </cell>
          <cell r="C2205" t="str">
            <v>Marked Lower Columbia River Wild</v>
          </cell>
          <cell r="D2205" t="str">
            <v>M-LCRWild</v>
          </cell>
          <cell r="E2205">
            <v>42</v>
          </cell>
          <cell r="F2205">
            <v>68</v>
          </cell>
          <cell r="G2205">
            <v>66</v>
          </cell>
          <cell r="I2205">
            <v>1996</v>
          </cell>
          <cell r="J2205" t="str">
            <v>M</v>
          </cell>
          <cell r="L2205">
            <v>4</v>
          </cell>
          <cell r="M2205">
            <v>55.300000000000182</v>
          </cell>
        </row>
        <row r="2206">
          <cell r="A2206" t="str">
            <v>1996-42-5-</v>
          </cell>
          <cell r="B2206" t="str">
            <v>ColR</v>
          </cell>
          <cell r="C2206" t="str">
            <v>Marked Lower Columbia River Wild</v>
          </cell>
          <cell r="D2206" t="str">
            <v>M-LCRWild</v>
          </cell>
          <cell r="E2206">
            <v>42</v>
          </cell>
          <cell r="F2206">
            <v>68</v>
          </cell>
          <cell r="G2206">
            <v>66</v>
          </cell>
          <cell r="I2206">
            <v>1996</v>
          </cell>
          <cell r="J2206" t="str">
            <v>M</v>
          </cell>
          <cell r="L2206">
            <v>5</v>
          </cell>
          <cell r="M2206">
            <v>37.918999999999869</v>
          </cell>
        </row>
        <row r="2207">
          <cell r="A2207" t="str">
            <v>1996-43-3-</v>
          </cell>
          <cell r="B2207" t="str">
            <v>ColR</v>
          </cell>
          <cell r="C2207" t="str">
            <v>UnMarked CR Bonneville Pool Hatchery</v>
          </cell>
          <cell r="D2207" t="str">
            <v>U-BPHTule</v>
          </cell>
          <cell r="E2207">
            <v>43</v>
          </cell>
          <cell r="F2207">
            <v>70</v>
          </cell>
          <cell r="G2207">
            <v>69</v>
          </cell>
          <cell r="I2207">
            <v>1996</v>
          </cell>
          <cell r="J2207" t="str">
            <v>UM</v>
          </cell>
          <cell r="L2207">
            <v>3</v>
          </cell>
          <cell r="M2207">
            <v>27451</v>
          </cell>
        </row>
        <row r="2208">
          <cell r="A2208" t="str">
            <v>1996-43-4-</v>
          </cell>
          <cell r="B2208" t="str">
            <v>ColR</v>
          </cell>
          <cell r="C2208" t="str">
            <v>UnMarked CR Bonneville Pool Hatchery</v>
          </cell>
          <cell r="D2208" t="str">
            <v>U-BPHTule</v>
          </cell>
          <cell r="E2208">
            <v>43</v>
          </cell>
          <cell r="F2208">
            <v>70</v>
          </cell>
          <cell r="G2208">
            <v>69</v>
          </cell>
          <cell r="I2208">
            <v>1996</v>
          </cell>
          <cell r="J2208" t="str">
            <v>UM</v>
          </cell>
          <cell r="L2208">
            <v>4</v>
          </cell>
          <cell r="M2208">
            <v>4559</v>
          </cell>
        </row>
        <row r="2209">
          <cell r="A2209" t="str">
            <v>1996-43-5-</v>
          </cell>
          <cell r="B2209" t="str">
            <v>ColR</v>
          </cell>
          <cell r="C2209" t="str">
            <v>UnMarked CR Bonneville Pool Hatchery</v>
          </cell>
          <cell r="D2209" t="str">
            <v>U-BPHTule</v>
          </cell>
          <cell r="E2209">
            <v>43</v>
          </cell>
          <cell r="F2209">
            <v>70</v>
          </cell>
          <cell r="G2209">
            <v>69</v>
          </cell>
          <cell r="I2209">
            <v>1996</v>
          </cell>
          <cell r="J2209" t="str">
            <v>UM</v>
          </cell>
          <cell r="L2209">
            <v>5</v>
          </cell>
          <cell r="M2209">
            <v>125.13</v>
          </cell>
        </row>
        <row r="2210">
          <cell r="A2210" t="str">
            <v>1996-44-3-</v>
          </cell>
          <cell r="B2210" t="str">
            <v>ColR</v>
          </cell>
          <cell r="C2210" t="str">
            <v>Marked CR Bonneville Pool Hatchery</v>
          </cell>
          <cell r="D2210" t="str">
            <v>M-BPHTule</v>
          </cell>
          <cell r="E2210">
            <v>44</v>
          </cell>
          <cell r="F2210">
            <v>71</v>
          </cell>
          <cell r="G2210">
            <v>69</v>
          </cell>
          <cell r="I2210">
            <v>1996</v>
          </cell>
          <cell r="J2210" t="str">
            <v>M</v>
          </cell>
          <cell r="L2210">
            <v>3</v>
          </cell>
          <cell r="M2210">
            <v>849</v>
          </cell>
        </row>
        <row r="2211">
          <cell r="A2211" t="str">
            <v>1996-44-4-</v>
          </cell>
          <cell r="B2211" t="str">
            <v>ColR</v>
          </cell>
          <cell r="C2211" t="str">
            <v>Marked CR Bonneville Pool Hatchery</v>
          </cell>
          <cell r="D2211" t="str">
            <v>M-BPHTule</v>
          </cell>
          <cell r="E2211">
            <v>44</v>
          </cell>
          <cell r="F2211">
            <v>71</v>
          </cell>
          <cell r="G2211">
            <v>69</v>
          </cell>
          <cell r="I2211">
            <v>1996</v>
          </cell>
          <cell r="J2211" t="str">
            <v>M</v>
          </cell>
          <cell r="L2211">
            <v>4</v>
          </cell>
          <cell r="M2211">
            <v>141</v>
          </cell>
        </row>
        <row r="2212">
          <cell r="A2212" t="str">
            <v>1996-44-5-</v>
          </cell>
          <cell r="B2212" t="str">
            <v>ColR</v>
          </cell>
          <cell r="C2212" t="str">
            <v>Marked CR Bonneville Pool Hatchery</v>
          </cell>
          <cell r="D2212" t="str">
            <v>M-BPHTule</v>
          </cell>
          <cell r="E2212">
            <v>44</v>
          </cell>
          <cell r="F2212">
            <v>71</v>
          </cell>
          <cell r="G2212">
            <v>69</v>
          </cell>
          <cell r="I2212">
            <v>1996</v>
          </cell>
          <cell r="J2212" t="str">
            <v>M</v>
          </cell>
          <cell r="L2212">
            <v>5</v>
          </cell>
          <cell r="M2212">
            <v>3.870000000000005</v>
          </cell>
        </row>
        <row r="2213">
          <cell r="A2213" t="str">
            <v>1996-45-3-</v>
          </cell>
          <cell r="B2213" t="str">
            <v>ColR</v>
          </cell>
          <cell r="C2213" t="str">
            <v>UnMarked Columbia R Upriver Summer</v>
          </cell>
          <cell r="D2213" t="str">
            <v>U-UpCR Su</v>
          </cell>
          <cell r="E2213">
            <v>45</v>
          </cell>
          <cell r="F2213">
            <v>73</v>
          </cell>
          <cell r="G2213">
            <v>72</v>
          </cell>
          <cell r="I2213">
            <v>1996</v>
          </cell>
          <cell r="J2213" t="str">
            <v>UM</v>
          </cell>
          <cell r="L2213">
            <v>3</v>
          </cell>
          <cell r="M2213">
            <v>858.67253433197823</v>
          </cell>
        </row>
        <row r="2214">
          <cell r="A2214" t="str">
            <v>1996-45-4-</v>
          </cell>
          <cell r="B2214" t="str">
            <v>ColR</v>
          </cell>
          <cell r="C2214" t="str">
            <v>UnMarked Columbia R Upriver Summer</v>
          </cell>
          <cell r="D2214" t="str">
            <v>U-UpCR Su</v>
          </cell>
          <cell r="E2214">
            <v>45</v>
          </cell>
          <cell r="F2214">
            <v>73</v>
          </cell>
          <cell r="G2214">
            <v>72</v>
          </cell>
          <cell r="I2214">
            <v>1996</v>
          </cell>
          <cell r="J2214" t="str">
            <v>UM</v>
          </cell>
          <cell r="L2214">
            <v>4</v>
          </cell>
          <cell r="M2214">
            <v>4369.078708746717</v>
          </cell>
        </row>
        <row r="2215">
          <cell r="A2215" t="str">
            <v>1996-45-5-</v>
          </cell>
          <cell r="B2215" t="str">
            <v>ColR</v>
          </cell>
          <cell r="C2215" t="str">
            <v>UnMarked Columbia R Upriver Summer</v>
          </cell>
          <cell r="D2215" t="str">
            <v>U-UpCR Su</v>
          </cell>
          <cell r="E2215">
            <v>45</v>
          </cell>
          <cell r="F2215">
            <v>73</v>
          </cell>
          <cell r="G2215">
            <v>72</v>
          </cell>
          <cell r="I2215">
            <v>1996</v>
          </cell>
          <cell r="J2215" t="str">
            <v>UM</v>
          </cell>
          <cell r="L2215">
            <v>5</v>
          </cell>
          <cell r="M2215">
            <v>6489.8487569213039</v>
          </cell>
        </row>
        <row r="2216">
          <cell r="A2216" t="str">
            <v>1996-46-3-</v>
          </cell>
          <cell r="B2216" t="str">
            <v>ColR</v>
          </cell>
          <cell r="C2216" t="str">
            <v>Marked Columbia R Upriver Summer</v>
          </cell>
          <cell r="D2216" t="str">
            <v>M-UpCR Su</v>
          </cell>
          <cell r="E2216">
            <v>46</v>
          </cell>
          <cell r="F2216">
            <v>74</v>
          </cell>
          <cell r="G2216">
            <v>72</v>
          </cell>
          <cell r="I2216">
            <v>1996</v>
          </cell>
          <cell r="J2216" t="str">
            <v>M</v>
          </cell>
          <cell r="L2216">
            <v>3</v>
          </cell>
          <cell r="M2216">
            <v>26.55688250511275</v>
          </cell>
        </row>
        <row r="2217">
          <cell r="A2217" t="str">
            <v>1996-46-4-</v>
          </cell>
          <cell r="B2217" t="str">
            <v>ColR</v>
          </cell>
          <cell r="C2217" t="str">
            <v>Marked Columbia R Upriver Summer</v>
          </cell>
          <cell r="D2217" t="str">
            <v>M-UpCR Su</v>
          </cell>
          <cell r="E2217">
            <v>46</v>
          </cell>
          <cell r="F2217">
            <v>74</v>
          </cell>
          <cell r="G2217">
            <v>72</v>
          </cell>
          <cell r="I2217">
            <v>1996</v>
          </cell>
          <cell r="J2217" t="str">
            <v>M</v>
          </cell>
          <cell r="L2217">
            <v>4</v>
          </cell>
          <cell r="M2217">
            <v>135.1261456313423</v>
          </cell>
        </row>
        <row r="2218">
          <cell r="A2218" t="str">
            <v>1996-46-5-</v>
          </cell>
          <cell r="B2218" t="str">
            <v>ColR</v>
          </cell>
          <cell r="C2218" t="str">
            <v>Marked Columbia R Upriver Summer</v>
          </cell>
          <cell r="D2218" t="str">
            <v>M-UpCR Su</v>
          </cell>
          <cell r="E2218">
            <v>46</v>
          </cell>
          <cell r="F2218">
            <v>74</v>
          </cell>
          <cell r="G2218">
            <v>72</v>
          </cell>
          <cell r="I2218">
            <v>1996</v>
          </cell>
          <cell r="J2218" t="str">
            <v>M</v>
          </cell>
          <cell r="L2218">
            <v>5</v>
          </cell>
          <cell r="M2218">
            <v>200.71697186354601</v>
          </cell>
        </row>
        <row r="2219">
          <cell r="A2219" t="str">
            <v>1996-47-3-</v>
          </cell>
          <cell r="B2219" t="str">
            <v>ColR</v>
          </cell>
          <cell r="C2219" t="str">
            <v>UnMarked Columbia R Upriver Bright</v>
          </cell>
          <cell r="D2219" t="str">
            <v>U-UpCR Br</v>
          </cell>
          <cell r="E2219">
            <v>47</v>
          </cell>
          <cell r="F2219">
            <v>76</v>
          </cell>
          <cell r="G2219">
            <v>75</v>
          </cell>
          <cell r="I2219">
            <v>1996</v>
          </cell>
          <cell r="J2219" t="str">
            <v>UM</v>
          </cell>
          <cell r="L2219">
            <v>3</v>
          </cell>
          <cell r="M2219">
            <v>74439.652779059776</v>
          </cell>
        </row>
        <row r="2220">
          <cell r="A2220" t="str">
            <v>1996-47-4-</v>
          </cell>
          <cell r="B2220" t="str">
            <v>ColR</v>
          </cell>
          <cell r="C2220" t="str">
            <v>UnMarked Columbia R Upriver Bright</v>
          </cell>
          <cell r="D2220" t="str">
            <v>U-UpCR Br</v>
          </cell>
          <cell r="E2220">
            <v>47</v>
          </cell>
          <cell r="F2220">
            <v>76</v>
          </cell>
          <cell r="G2220">
            <v>75</v>
          </cell>
          <cell r="I2220">
            <v>1996</v>
          </cell>
          <cell r="J2220" t="str">
            <v>UM</v>
          </cell>
          <cell r="L2220">
            <v>4</v>
          </cell>
          <cell r="M2220">
            <v>94679.519408769658</v>
          </cell>
        </row>
        <row r="2221">
          <cell r="A2221" t="str">
            <v>1996-47-5-</v>
          </cell>
          <cell r="B2221" t="str">
            <v>ColR</v>
          </cell>
          <cell r="C2221" t="str">
            <v>UnMarked Columbia R Upriver Bright</v>
          </cell>
          <cell r="D2221" t="str">
            <v>U-UpCR Br</v>
          </cell>
          <cell r="E2221">
            <v>47</v>
          </cell>
          <cell r="F2221">
            <v>76</v>
          </cell>
          <cell r="G2221">
            <v>75</v>
          </cell>
          <cell r="I2221">
            <v>1996</v>
          </cell>
          <cell r="J2221" t="str">
            <v>UM</v>
          </cell>
          <cell r="L2221">
            <v>5</v>
          </cell>
          <cell r="M2221">
            <v>28112.85356009566</v>
          </cell>
        </row>
        <row r="2222">
          <cell r="A2222" t="str">
            <v>1996-48-3-</v>
          </cell>
          <cell r="B2222" t="str">
            <v>ColR</v>
          </cell>
          <cell r="C2222" t="str">
            <v>Marked Columbia R Upriver Bright</v>
          </cell>
          <cell r="D2222" t="str">
            <v>M-UpCR Br</v>
          </cell>
          <cell r="E2222">
            <v>48</v>
          </cell>
          <cell r="F2222">
            <v>77</v>
          </cell>
          <cell r="G2222">
            <v>75</v>
          </cell>
          <cell r="I2222">
            <v>1996</v>
          </cell>
          <cell r="J2222" t="str">
            <v>M</v>
          </cell>
          <cell r="L2222">
            <v>3</v>
          </cell>
          <cell r="M2222">
            <v>751.91568463697331</v>
          </cell>
        </row>
        <row r="2223">
          <cell r="A2223" t="str">
            <v>1996-48-4-</v>
          </cell>
          <cell r="B2223" t="str">
            <v>ColR</v>
          </cell>
          <cell r="C2223" t="str">
            <v>Marked Columbia R Upriver Bright</v>
          </cell>
          <cell r="D2223" t="str">
            <v>M-UpCR Br</v>
          </cell>
          <cell r="E2223">
            <v>48</v>
          </cell>
          <cell r="F2223">
            <v>77</v>
          </cell>
          <cell r="G2223">
            <v>75</v>
          </cell>
          <cell r="I2223">
            <v>1996</v>
          </cell>
          <cell r="J2223" t="str">
            <v>M</v>
          </cell>
          <cell r="L2223">
            <v>4</v>
          </cell>
          <cell r="M2223">
            <v>956.35878190676158</v>
          </cell>
        </row>
        <row r="2224">
          <cell r="A2224" t="str">
            <v>1996-48-5-</v>
          </cell>
          <cell r="B2224" t="str">
            <v>ColR</v>
          </cell>
          <cell r="C2224" t="str">
            <v>Marked Columbia R Upriver Bright</v>
          </cell>
          <cell r="D2224" t="str">
            <v>M-UpCR Br</v>
          </cell>
          <cell r="E2224">
            <v>48</v>
          </cell>
          <cell r="F2224">
            <v>77</v>
          </cell>
          <cell r="G2224">
            <v>75</v>
          </cell>
          <cell r="I2224">
            <v>1996</v>
          </cell>
          <cell r="J2224" t="str">
            <v>M</v>
          </cell>
          <cell r="L2224">
            <v>5</v>
          </cell>
          <cell r="M2224">
            <v>283.96821777874362</v>
          </cell>
        </row>
        <row r="2225">
          <cell r="A2225" t="str">
            <v>1996-49-3-</v>
          </cell>
          <cell r="B2225" t="str">
            <v>ColR</v>
          </cell>
          <cell r="C2225" t="str">
            <v>UnMarked Cowlitz River Spring</v>
          </cell>
          <cell r="D2225" t="str">
            <v>U-Cowl Sp</v>
          </cell>
          <cell r="E2225">
            <v>49</v>
          </cell>
          <cell r="F2225">
            <v>79</v>
          </cell>
          <cell r="G2225">
            <v>78</v>
          </cell>
          <cell r="I2225">
            <v>1996</v>
          </cell>
          <cell r="J2225" t="str">
            <v>UM</v>
          </cell>
          <cell r="L2225">
            <v>3</v>
          </cell>
          <cell r="M2225">
            <v>3020.58</v>
          </cell>
        </row>
        <row r="2226">
          <cell r="A2226" t="str">
            <v>1996-49-4-</v>
          </cell>
          <cell r="B2226" t="str">
            <v>ColR</v>
          </cell>
          <cell r="C2226" t="str">
            <v>UnMarked Cowlitz River Spring</v>
          </cell>
          <cell r="D2226" t="str">
            <v>U-Cowl Sp</v>
          </cell>
          <cell r="E2226">
            <v>49</v>
          </cell>
          <cell r="F2226">
            <v>79</v>
          </cell>
          <cell r="G2226">
            <v>78</v>
          </cell>
          <cell r="I2226">
            <v>1996</v>
          </cell>
          <cell r="J2226" t="str">
            <v>UM</v>
          </cell>
          <cell r="L2226">
            <v>4</v>
          </cell>
          <cell r="M2226">
            <v>781.81999999999994</v>
          </cell>
        </row>
        <row r="2227">
          <cell r="A2227" t="str">
            <v>1996-49-5-</v>
          </cell>
          <cell r="B2227" t="str">
            <v>ColR</v>
          </cell>
          <cell r="C2227" t="str">
            <v>UnMarked Cowlitz River Spring</v>
          </cell>
          <cell r="D2227" t="str">
            <v>U-Cowl Sp</v>
          </cell>
          <cell r="E2227">
            <v>49</v>
          </cell>
          <cell r="F2227">
            <v>79</v>
          </cell>
          <cell r="G2227">
            <v>78</v>
          </cell>
          <cell r="I2227">
            <v>1996</v>
          </cell>
          <cell r="J2227" t="str">
            <v>UM</v>
          </cell>
          <cell r="L2227">
            <v>5</v>
          </cell>
          <cell r="M2227">
            <v>217.28</v>
          </cell>
        </row>
        <row r="2228">
          <cell r="A2228" t="str">
            <v>1996-50-3-</v>
          </cell>
          <cell r="B2228" t="str">
            <v>ColR</v>
          </cell>
          <cell r="C2228" t="str">
            <v>Marked Cowlitz River Spring</v>
          </cell>
          <cell r="D2228" t="str">
            <v>M-Cowl Sp</v>
          </cell>
          <cell r="E2228">
            <v>50</v>
          </cell>
          <cell r="F2228">
            <v>80</v>
          </cell>
          <cell r="G2228">
            <v>78</v>
          </cell>
          <cell r="I2228">
            <v>1996</v>
          </cell>
          <cell r="J2228" t="str">
            <v>M</v>
          </cell>
          <cell r="L2228">
            <v>3</v>
          </cell>
          <cell r="M2228">
            <v>93.420000000000073</v>
          </cell>
        </row>
        <row r="2229">
          <cell r="A2229" t="str">
            <v>1996-50-4-</v>
          </cell>
          <cell r="B2229" t="str">
            <v>ColR</v>
          </cell>
          <cell r="C2229" t="str">
            <v>Marked Cowlitz River Spring</v>
          </cell>
          <cell r="D2229" t="str">
            <v>M-Cowl Sp</v>
          </cell>
          <cell r="E2229">
            <v>50</v>
          </cell>
          <cell r="F2229">
            <v>80</v>
          </cell>
          <cell r="G2229">
            <v>78</v>
          </cell>
          <cell r="I2229">
            <v>1996</v>
          </cell>
          <cell r="J2229" t="str">
            <v>M</v>
          </cell>
          <cell r="L2229">
            <v>4</v>
          </cell>
          <cell r="M2229">
            <v>24.18000000000006</v>
          </cell>
        </row>
        <row r="2230">
          <cell r="A2230" t="str">
            <v>1996-50-5-</v>
          </cell>
          <cell r="B2230" t="str">
            <v>ColR</v>
          </cell>
          <cell r="C2230" t="str">
            <v>Marked Cowlitz River Spring</v>
          </cell>
          <cell r="D2230" t="str">
            <v>M-Cowl Sp</v>
          </cell>
          <cell r="E2230">
            <v>50</v>
          </cell>
          <cell r="F2230">
            <v>80</v>
          </cell>
          <cell r="G2230">
            <v>78</v>
          </cell>
          <cell r="I2230">
            <v>1996</v>
          </cell>
          <cell r="J2230" t="str">
            <v>M</v>
          </cell>
          <cell r="L2230">
            <v>5</v>
          </cell>
          <cell r="M2230">
            <v>6.7199999999999989</v>
          </cell>
        </row>
        <row r="2231">
          <cell r="A2231" t="str">
            <v>1996-51-3-</v>
          </cell>
          <cell r="B2231" t="str">
            <v>ColR</v>
          </cell>
          <cell r="C2231" t="str">
            <v>UnMarked Willamette River Spring</v>
          </cell>
          <cell r="D2231" t="str">
            <v>U-Will Sp</v>
          </cell>
          <cell r="E2231">
            <v>51</v>
          </cell>
          <cell r="F2231">
            <v>82</v>
          </cell>
          <cell r="G2231">
            <v>81</v>
          </cell>
          <cell r="I2231">
            <v>1996</v>
          </cell>
          <cell r="J2231" t="str">
            <v>UM</v>
          </cell>
          <cell r="L2231">
            <v>3</v>
          </cell>
          <cell r="M2231">
            <v>13739.08</v>
          </cell>
        </row>
        <row r="2232">
          <cell r="A2232" t="str">
            <v>1996-51-4-</v>
          </cell>
          <cell r="B2232" t="str">
            <v>ColR</v>
          </cell>
          <cell r="C2232" t="str">
            <v>UnMarked Willamette River Spring</v>
          </cell>
          <cell r="D2232" t="str">
            <v>U-Will Sp</v>
          </cell>
          <cell r="E2232">
            <v>51</v>
          </cell>
          <cell r="F2232">
            <v>82</v>
          </cell>
          <cell r="G2232">
            <v>81</v>
          </cell>
          <cell r="I2232">
            <v>1996</v>
          </cell>
          <cell r="J2232" t="str">
            <v>UM</v>
          </cell>
          <cell r="L2232">
            <v>4</v>
          </cell>
          <cell r="M2232">
            <v>18325.240000000002</v>
          </cell>
        </row>
        <row r="2233">
          <cell r="A2233" t="str">
            <v>1996-51-5-</v>
          </cell>
          <cell r="B2233" t="str">
            <v>ColR</v>
          </cell>
          <cell r="C2233" t="str">
            <v>UnMarked Willamette River Spring</v>
          </cell>
          <cell r="D2233" t="str">
            <v>U-Will Sp</v>
          </cell>
          <cell r="E2233">
            <v>51</v>
          </cell>
          <cell r="F2233">
            <v>82</v>
          </cell>
          <cell r="G2233">
            <v>81</v>
          </cell>
          <cell r="I2233">
            <v>1996</v>
          </cell>
          <cell r="J2233" t="str">
            <v>UM</v>
          </cell>
          <cell r="L2233">
            <v>5</v>
          </cell>
          <cell r="M2233">
            <v>292.94</v>
          </cell>
        </row>
        <row r="2234">
          <cell r="A2234" t="str">
            <v>1996-52-3-</v>
          </cell>
          <cell r="B2234" t="str">
            <v>ColR</v>
          </cell>
          <cell r="C2234" t="str">
            <v>Marked Willamette River Spring</v>
          </cell>
          <cell r="D2234" t="str">
            <v>M-Will Sp</v>
          </cell>
          <cell r="E2234">
            <v>52</v>
          </cell>
          <cell r="F2234">
            <v>83</v>
          </cell>
          <cell r="G2234">
            <v>81</v>
          </cell>
          <cell r="I2234">
            <v>1996</v>
          </cell>
          <cell r="J2234" t="str">
            <v>M</v>
          </cell>
          <cell r="L2234">
            <v>3</v>
          </cell>
          <cell r="M2234">
            <v>424.92000000000007</v>
          </cell>
        </row>
        <row r="2235">
          <cell r="A2235" t="str">
            <v>1996-52-4-</v>
          </cell>
          <cell r="B2235" t="str">
            <v>ColR</v>
          </cell>
          <cell r="C2235" t="str">
            <v>Marked Willamette River Spring</v>
          </cell>
          <cell r="D2235" t="str">
            <v>M-Will Sp</v>
          </cell>
          <cell r="E2235">
            <v>52</v>
          </cell>
          <cell r="F2235">
            <v>83</v>
          </cell>
          <cell r="G2235">
            <v>81</v>
          </cell>
          <cell r="I2235">
            <v>1996</v>
          </cell>
          <cell r="J2235" t="str">
            <v>M</v>
          </cell>
          <cell r="L2235">
            <v>4</v>
          </cell>
          <cell r="M2235">
            <v>566.76000000000204</v>
          </cell>
        </row>
        <row r="2236">
          <cell r="A2236" t="str">
            <v>1996-52-5-</v>
          </cell>
          <cell r="B2236" t="str">
            <v>ColR</v>
          </cell>
          <cell r="C2236" t="str">
            <v>Marked Willamette River Spring</v>
          </cell>
          <cell r="D2236" t="str">
            <v>M-Will Sp</v>
          </cell>
          <cell r="E2236">
            <v>52</v>
          </cell>
          <cell r="F2236">
            <v>83</v>
          </cell>
          <cell r="G2236">
            <v>81</v>
          </cell>
          <cell r="I2236">
            <v>1996</v>
          </cell>
          <cell r="J2236" t="str">
            <v>M</v>
          </cell>
          <cell r="L2236">
            <v>5</v>
          </cell>
          <cell r="M2236">
            <v>9.0600000000000023</v>
          </cell>
        </row>
        <row r="2237">
          <cell r="A2237" t="str">
            <v>1996-53-3-</v>
          </cell>
          <cell r="B2237" t="str">
            <v>ColR</v>
          </cell>
          <cell r="C2237" t="str">
            <v>UnMarked Snake River Fall</v>
          </cell>
          <cell r="D2237" t="str">
            <v>U-Snake F</v>
          </cell>
          <cell r="E2237">
            <v>53</v>
          </cell>
          <cell r="F2237">
            <v>85</v>
          </cell>
          <cell r="G2237">
            <v>84</v>
          </cell>
          <cell r="I2237">
            <v>1996</v>
          </cell>
          <cell r="J2237" t="str">
            <v>UM</v>
          </cell>
          <cell r="L2237">
            <v>3</v>
          </cell>
          <cell r="M2237">
            <v>708.28546701310381</v>
          </cell>
        </row>
        <row r="2238">
          <cell r="A2238" t="str">
            <v>1996-53-4-</v>
          </cell>
          <cell r="B2238" t="str">
            <v>ColR</v>
          </cell>
          <cell r="C2238" t="str">
            <v>UnMarked Snake River Fall</v>
          </cell>
          <cell r="D2238" t="str">
            <v>U-Snake F</v>
          </cell>
          <cell r="E2238">
            <v>53</v>
          </cell>
          <cell r="F2238">
            <v>85</v>
          </cell>
          <cell r="G2238">
            <v>84</v>
          </cell>
          <cell r="I2238">
            <v>1996</v>
          </cell>
          <cell r="J2238" t="str">
            <v>UM</v>
          </cell>
          <cell r="L2238">
            <v>4</v>
          </cell>
          <cell r="M2238">
            <v>872.29412074251854</v>
          </cell>
        </row>
        <row r="2239">
          <cell r="A2239" t="str">
            <v>1996-53-5-</v>
          </cell>
          <cell r="B2239" t="str">
            <v>ColR</v>
          </cell>
          <cell r="C2239" t="str">
            <v>UnMarked Snake River Fall</v>
          </cell>
          <cell r="D2239" t="str">
            <v>U-Snake F</v>
          </cell>
          <cell r="E2239">
            <v>53</v>
          </cell>
          <cell r="F2239">
            <v>85</v>
          </cell>
          <cell r="G2239">
            <v>84</v>
          </cell>
          <cell r="I2239">
            <v>1996</v>
          </cell>
          <cell r="J2239" t="str">
            <v>UM</v>
          </cell>
          <cell r="L2239">
            <v>5</v>
          </cell>
          <cell r="M2239">
            <v>230.00921477472201</v>
          </cell>
        </row>
        <row r="2240">
          <cell r="A2240" t="str">
            <v>1996-54-3-</v>
          </cell>
          <cell r="B2240" t="str">
            <v>ColR</v>
          </cell>
          <cell r="C2240" t="str">
            <v>Marked Snake River Fall</v>
          </cell>
          <cell r="D2240" t="str">
            <v>M-Snake F</v>
          </cell>
          <cell r="E2240">
            <v>54</v>
          </cell>
          <cell r="F2240">
            <v>86</v>
          </cell>
          <cell r="G2240">
            <v>84</v>
          </cell>
          <cell r="I2240">
            <v>1996</v>
          </cell>
          <cell r="J2240" t="str">
            <v>M</v>
          </cell>
          <cell r="L2240">
            <v>3</v>
          </cell>
          <cell r="M2240">
            <v>598.14606929015304</v>
          </cell>
        </row>
        <row r="2241">
          <cell r="A2241" t="str">
            <v>1996-54-4-</v>
          </cell>
          <cell r="B2241" t="str">
            <v>ColR</v>
          </cell>
          <cell r="C2241" t="str">
            <v>Marked Snake River Fall</v>
          </cell>
          <cell r="D2241" t="str">
            <v>M-Snake F</v>
          </cell>
          <cell r="E2241">
            <v>54</v>
          </cell>
          <cell r="F2241">
            <v>86</v>
          </cell>
          <cell r="G2241">
            <v>84</v>
          </cell>
          <cell r="I2241">
            <v>1996</v>
          </cell>
          <cell r="J2241" t="str">
            <v>M</v>
          </cell>
          <cell r="L2241">
            <v>4</v>
          </cell>
          <cell r="M2241">
            <v>1132.827688581056</v>
          </cell>
        </row>
        <row r="2242">
          <cell r="A2242" t="str">
            <v>1996-54-5-</v>
          </cell>
          <cell r="B2242" t="str">
            <v>ColR</v>
          </cell>
          <cell r="C2242" t="str">
            <v>Marked Snake River Fall</v>
          </cell>
          <cell r="D2242" t="str">
            <v>M-Snake F</v>
          </cell>
          <cell r="E2242">
            <v>54</v>
          </cell>
          <cell r="F2242">
            <v>86</v>
          </cell>
          <cell r="G2242">
            <v>84</v>
          </cell>
          <cell r="I2242">
            <v>1996</v>
          </cell>
          <cell r="J2242" t="str">
            <v>M</v>
          </cell>
          <cell r="L2242">
            <v>5</v>
          </cell>
          <cell r="M2242">
            <v>82.169007350878985</v>
          </cell>
        </row>
        <row r="2243">
          <cell r="A2243" t="str">
            <v>1996-55-3-</v>
          </cell>
          <cell r="B2243" t="str">
            <v>WA_NCoast_OR_CA</v>
          </cell>
          <cell r="C2243" t="str">
            <v>UnMarked Oregon North Coast Fall</v>
          </cell>
          <cell r="D2243" t="str">
            <v>U-OR No F</v>
          </cell>
          <cell r="E2243">
            <v>55</v>
          </cell>
          <cell r="F2243">
            <v>88</v>
          </cell>
          <cell r="G2243">
            <v>87</v>
          </cell>
          <cell r="I2243">
            <v>1996</v>
          </cell>
          <cell r="J2243" t="str">
            <v>UM</v>
          </cell>
          <cell r="L2243">
            <v>3</v>
          </cell>
          <cell r="M2243">
            <v>13692.393157742919</v>
          </cell>
        </row>
        <row r="2244">
          <cell r="A2244" t="str">
            <v>1996-55-4-</v>
          </cell>
          <cell r="B2244" t="str">
            <v>WA_NCoast_OR_CA</v>
          </cell>
          <cell r="C2244" t="str">
            <v>UnMarked Oregon North Coast Fall</v>
          </cell>
          <cell r="D2244" t="str">
            <v>U-OR No F</v>
          </cell>
          <cell r="E2244">
            <v>55</v>
          </cell>
          <cell r="F2244">
            <v>88</v>
          </cell>
          <cell r="G2244">
            <v>87</v>
          </cell>
          <cell r="I2244">
            <v>1996</v>
          </cell>
          <cell r="J2244" t="str">
            <v>UM</v>
          </cell>
          <cell r="L2244">
            <v>4</v>
          </cell>
          <cell r="M2244">
            <v>83000.206564957014</v>
          </cell>
        </row>
        <row r="2245">
          <cell r="A2245" t="str">
            <v>1996-55-5-</v>
          </cell>
          <cell r="B2245" t="str">
            <v>WA_NCoast_OR_CA</v>
          </cell>
          <cell r="C2245" t="str">
            <v>UnMarked Oregon North Coast Fall</v>
          </cell>
          <cell r="D2245" t="str">
            <v>U-OR No F</v>
          </cell>
          <cell r="E2245">
            <v>55</v>
          </cell>
          <cell r="F2245">
            <v>88</v>
          </cell>
          <cell r="G2245">
            <v>87</v>
          </cell>
          <cell r="I2245">
            <v>1996</v>
          </cell>
          <cell r="J2245" t="str">
            <v>UM</v>
          </cell>
          <cell r="L2245">
            <v>5</v>
          </cell>
          <cell r="M2245">
            <v>39392.552502768543</v>
          </cell>
        </row>
        <row r="2246">
          <cell r="A2246" t="str">
            <v>1996-56-3-</v>
          </cell>
          <cell r="B2246" t="str">
            <v>WA_NCoast_OR_CA</v>
          </cell>
          <cell r="C2246" t="str">
            <v>Marked Oregon North Coast Fall</v>
          </cell>
          <cell r="D2246" t="str">
            <v>M-OR No F</v>
          </cell>
          <cell r="E2246">
            <v>56</v>
          </cell>
          <cell r="F2246">
            <v>89</v>
          </cell>
          <cell r="G2246">
            <v>87</v>
          </cell>
          <cell r="I2246">
            <v>1996</v>
          </cell>
          <cell r="J2246" t="str">
            <v>M</v>
          </cell>
          <cell r="L2246">
            <v>3</v>
          </cell>
          <cell r="M2246">
            <v>138.30700159336271</v>
          </cell>
        </row>
        <row r="2247">
          <cell r="A2247" t="str">
            <v>1996-56-4-</v>
          </cell>
          <cell r="B2247" t="str">
            <v>WA_NCoast_OR_CA</v>
          </cell>
          <cell r="C2247" t="str">
            <v>Marked Oregon North Coast Fall</v>
          </cell>
          <cell r="D2247" t="str">
            <v>M-OR No F</v>
          </cell>
          <cell r="E2247">
            <v>56</v>
          </cell>
          <cell r="F2247">
            <v>89</v>
          </cell>
          <cell r="G2247">
            <v>87</v>
          </cell>
          <cell r="I2247">
            <v>1996</v>
          </cell>
          <cell r="J2247" t="str">
            <v>M</v>
          </cell>
          <cell r="L2247">
            <v>4</v>
          </cell>
          <cell r="M2247">
            <v>838.38592489855364</v>
          </cell>
        </row>
        <row r="2248">
          <cell r="A2248" t="str">
            <v>1996-56-5-</v>
          </cell>
          <cell r="B2248" t="str">
            <v>WA_NCoast_OR_CA</v>
          </cell>
          <cell r="C2248" t="str">
            <v>Marked Oregon North Coast Fall</v>
          </cell>
          <cell r="D2248" t="str">
            <v>M-OR No F</v>
          </cell>
          <cell r="E2248">
            <v>56</v>
          </cell>
          <cell r="F2248">
            <v>89</v>
          </cell>
          <cell r="G2248">
            <v>87</v>
          </cell>
          <cell r="I2248">
            <v>1996</v>
          </cell>
          <cell r="J2248" t="str">
            <v>M</v>
          </cell>
          <cell r="L2248">
            <v>5</v>
          </cell>
          <cell r="M2248">
            <v>397.90457073503791</v>
          </cell>
        </row>
        <row r="2249">
          <cell r="A2249" t="str">
            <v>1996-57-3-</v>
          </cell>
          <cell r="B2249" t="str">
            <v>Canada</v>
          </cell>
          <cell r="C2249" t="str">
            <v>UnMarked WCVI Total Fall</v>
          </cell>
          <cell r="D2249" t="str">
            <v>U-WCVI Tl</v>
          </cell>
          <cell r="E2249">
            <v>57</v>
          </cell>
          <cell r="F2249">
            <v>91</v>
          </cell>
          <cell r="G2249">
            <v>90</v>
          </cell>
          <cell r="I2249">
            <v>1996</v>
          </cell>
          <cell r="J2249" t="str">
            <v>UM</v>
          </cell>
          <cell r="L2249">
            <v>3</v>
          </cell>
          <cell r="M2249">
            <v>56779.651246794187</v>
          </cell>
        </row>
        <row r="2250">
          <cell r="A2250" t="str">
            <v>1996-57-4-</v>
          </cell>
          <cell r="B2250" t="str">
            <v>Canada</v>
          </cell>
          <cell r="C2250" t="str">
            <v>UnMarked WCVI Total Fall</v>
          </cell>
          <cell r="D2250" t="str">
            <v>U-WCVI Tl</v>
          </cell>
          <cell r="E2250">
            <v>57</v>
          </cell>
          <cell r="F2250">
            <v>91</v>
          </cell>
          <cell r="G2250">
            <v>90</v>
          </cell>
          <cell r="I2250">
            <v>1996</v>
          </cell>
          <cell r="J2250" t="str">
            <v>UM</v>
          </cell>
          <cell r="L2250">
            <v>4</v>
          </cell>
          <cell r="M2250">
            <v>21610.535385877301</v>
          </cell>
        </row>
        <row r="2251">
          <cell r="A2251" t="str">
            <v>1996-57-5-</v>
          </cell>
          <cell r="B2251" t="str">
            <v>Canada</v>
          </cell>
          <cell r="C2251" t="str">
            <v>UnMarked WCVI Total Fall</v>
          </cell>
          <cell r="D2251" t="str">
            <v>U-WCVI Tl</v>
          </cell>
          <cell r="E2251">
            <v>57</v>
          </cell>
          <cell r="F2251">
            <v>91</v>
          </cell>
          <cell r="G2251">
            <v>90</v>
          </cell>
          <cell r="I2251">
            <v>1996</v>
          </cell>
          <cell r="J2251" t="str">
            <v>UM</v>
          </cell>
          <cell r="L2251">
            <v>5</v>
          </cell>
          <cell r="M2251">
            <v>23065.429091972321</v>
          </cell>
        </row>
        <row r="2252">
          <cell r="A2252" t="str">
            <v>1996-58-3-</v>
          </cell>
          <cell r="B2252" t="str">
            <v>Canada</v>
          </cell>
          <cell r="C2252" t="str">
            <v>Marked WCVI Total Fall</v>
          </cell>
          <cell r="D2252" t="str">
            <v>M-WCVI Tl</v>
          </cell>
          <cell r="E2252">
            <v>58</v>
          </cell>
          <cell r="F2252">
            <v>92</v>
          </cell>
          <cell r="G2252">
            <v>90</v>
          </cell>
          <cell r="I2252">
            <v>1996</v>
          </cell>
          <cell r="J2252" t="str">
            <v>M</v>
          </cell>
          <cell r="L2252">
            <v>3</v>
          </cell>
          <cell r="M2252">
            <v>1789.348753205805</v>
          </cell>
        </row>
        <row r="2253">
          <cell r="A2253" t="str">
            <v>1996-58-4-</v>
          </cell>
          <cell r="B2253" t="str">
            <v>Canada</v>
          </cell>
          <cell r="C2253" t="str">
            <v>Marked WCVI Total Fall</v>
          </cell>
          <cell r="D2253" t="str">
            <v>M-WCVI Tl</v>
          </cell>
          <cell r="E2253">
            <v>58</v>
          </cell>
          <cell r="F2253">
            <v>92</v>
          </cell>
          <cell r="G2253">
            <v>90</v>
          </cell>
          <cell r="I2253">
            <v>1996</v>
          </cell>
          <cell r="J2253" t="str">
            <v>M</v>
          </cell>
          <cell r="L2253">
            <v>4</v>
          </cell>
          <cell r="M2253">
            <v>698.46461412270207</v>
          </cell>
        </row>
        <row r="2254">
          <cell r="A2254" t="str">
            <v>1996-58-5-</v>
          </cell>
          <cell r="B2254" t="str">
            <v>Canada</v>
          </cell>
          <cell r="C2254" t="str">
            <v>Marked WCVI Total Fall</v>
          </cell>
          <cell r="D2254" t="str">
            <v>M-WCVI Tl</v>
          </cell>
          <cell r="E2254">
            <v>58</v>
          </cell>
          <cell r="F2254">
            <v>92</v>
          </cell>
          <cell r="G2254">
            <v>90</v>
          </cell>
          <cell r="I2254">
            <v>1996</v>
          </cell>
          <cell r="J2254" t="str">
            <v>M</v>
          </cell>
          <cell r="L2254">
            <v>5</v>
          </cell>
          <cell r="M2254">
            <v>834.57090802768255</v>
          </cell>
        </row>
        <row r="2255">
          <cell r="A2255" t="str">
            <v>1996-59-3-</v>
          </cell>
          <cell r="B2255" t="str">
            <v>Canada</v>
          </cell>
          <cell r="C2255" t="str">
            <v>UnMarked Fraser River Late</v>
          </cell>
          <cell r="D2255" t="str">
            <v>U-FrasRLt</v>
          </cell>
          <cell r="E2255">
            <v>59</v>
          </cell>
          <cell r="F2255">
            <v>94</v>
          </cell>
          <cell r="G2255">
            <v>93</v>
          </cell>
          <cell r="I2255">
            <v>1996</v>
          </cell>
          <cell r="J2255" t="str">
            <v>UM</v>
          </cell>
          <cell r="L2255">
            <v>3</v>
          </cell>
          <cell r="M2255">
            <v>25972.7151908411</v>
          </cell>
        </row>
        <row r="2256">
          <cell r="A2256" t="str">
            <v>1996-59-4-</v>
          </cell>
          <cell r="B2256" t="str">
            <v>Canada</v>
          </cell>
          <cell r="C2256" t="str">
            <v>UnMarked Fraser River Late</v>
          </cell>
          <cell r="D2256" t="str">
            <v>U-FrasRLt</v>
          </cell>
          <cell r="E2256">
            <v>59</v>
          </cell>
          <cell r="F2256">
            <v>94</v>
          </cell>
          <cell r="G2256">
            <v>93</v>
          </cell>
          <cell r="I2256">
            <v>1996</v>
          </cell>
          <cell r="J2256" t="str">
            <v>UM</v>
          </cell>
          <cell r="L2256">
            <v>4</v>
          </cell>
          <cell r="M2256">
            <v>39245.882780073487</v>
          </cell>
        </row>
        <row r="2257">
          <cell r="A2257" t="str">
            <v>1996-59-5-</v>
          </cell>
          <cell r="B2257" t="str">
            <v>Canada</v>
          </cell>
          <cell r="C2257" t="str">
            <v>UnMarked Fraser River Late</v>
          </cell>
          <cell r="D2257" t="str">
            <v>U-FrasRLt</v>
          </cell>
          <cell r="E2257">
            <v>59</v>
          </cell>
          <cell r="F2257">
            <v>94</v>
          </cell>
          <cell r="G2257">
            <v>93</v>
          </cell>
          <cell r="I2257">
            <v>1996</v>
          </cell>
          <cell r="J2257" t="str">
            <v>UM</v>
          </cell>
          <cell r="L2257">
            <v>5</v>
          </cell>
          <cell r="M2257">
            <v>984.51976570440468</v>
          </cell>
        </row>
        <row r="2258">
          <cell r="A2258" t="str">
            <v>1996-60-3-</v>
          </cell>
          <cell r="B2258" t="str">
            <v>Canada</v>
          </cell>
          <cell r="C2258" t="str">
            <v>Marked Fraser River Late</v>
          </cell>
          <cell r="D2258" t="str">
            <v>M-FrasRLt</v>
          </cell>
          <cell r="E2258">
            <v>60</v>
          </cell>
          <cell r="F2258">
            <v>95</v>
          </cell>
          <cell r="G2258">
            <v>93</v>
          </cell>
          <cell r="I2258">
            <v>1996</v>
          </cell>
          <cell r="J2258" t="str">
            <v>M</v>
          </cell>
          <cell r="L2258">
            <v>3</v>
          </cell>
          <cell r="M2258">
            <v>619.168979177805</v>
          </cell>
        </row>
        <row r="2259">
          <cell r="A2259" t="str">
            <v>1996-60-4-</v>
          </cell>
          <cell r="B2259" t="str">
            <v>Canada</v>
          </cell>
          <cell r="C2259" t="str">
            <v>Marked Fraser River Late</v>
          </cell>
          <cell r="D2259" t="str">
            <v>M-FrasRLt</v>
          </cell>
          <cell r="E2259">
            <v>60</v>
          </cell>
          <cell r="F2259">
            <v>95</v>
          </cell>
          <cell r="G2259">
            <v>93</v>
          </cell>
          <cell r="I2259">
            <v>1996</v>
          </cell>
          <cell r="J2259" t="str">
            <v>M</v>
          </cell>
          <cell r="L2259">
            <v>4</v>
          </cell>
          <cell r="M2259">
            <v>786.06662553274214</v>
          </cell>
        </row>
        <row r="2260">
          <cell r="A2260" t="str">
            <v>1996-60-5-</v>
          </cell>
          <cell r="B2260" t="str">
            <v>Canada</v>
          </cell>
          <cell r="C2260" t="str">
            <v>Marked Fraser River Late</v>
          </cell>
          <cell r="D2260" t="str">
            <v>M-FrasRLt</v>
          </cell>
          <cell r="E2260">
            <v>60</v>
          </cell>
          <cell r="F2260">
            <v>95</v>
          </cell>
          <cell r="G2260">
            <v>93</v>
          </cell>
          <cell r="I2260">
            <v>1996</v>
          </cell>
          <cell r="J2260" t="str">
            <v>M</v>
          </cell>
          <cell r="L2260">
            <v>5</v>
          </cell>
          <cell r="M2260">
            <v>1.4073706681003999</v>
          </cell>
        </row>
        <row r="2261">
          <cell r="A2261" t="str">
            <v>1996-61-3-</v>
          </cell>
          <cell r="B2261" t="str">
            <v>Canada</v>
          </cell>
          <cell r="C2261" t="str">
            <v>UnMarked Fraser River Early</v>
          </cell>
          <cell r="D2261" t="str">
            <v>U-FrasREr</v>
          </cell>
          <cell r="E2261">
            <v>61</v>
          </cell>
          <cell r="F2261">
            <v>97</v>
          </cell>
          <cell r="G2261">
            <v>96</v>
          </cell>
          <cell r="I2261">
            <v>1996</v>
          </cell>
          <cell r="J2261" t="str">
            <v>UM</v>
          </cell>
          <cell r="L2261">
            <v>3</v>
          </cell>
          <cell r="M2261">
            <v>81871.576119081961</v>
          </cell>
        </row>
        <row r="2262">
          <cell r="A2262" t="str">
            <v>1996-61-4-</v>
          </cell>
          <cell r="B2262" t="str">
            <v>Canada</v>
          </cell>
          <cell r="C2262" t="str">
            <v>UnMarked Fraser River Early</v>
          </cell>
          <cell r="D2262" t="str">
            <v>U-FrasREr</v>
          </cell>
          <cell r="E2262">
            <v>61</v>
          </cell>
          <cell r="F2262">
            <v>97</v>
          </cell>
          <cell r="G2262">
            <v>96</v>
          </cell>
          <cell r="I2262">
            <v>1996</v>
          </cell>
          <cell r="J2262" t="str">
            <v>UM</v>
          </cell>
          <cell r="L2262">
            <v>4</v>
          </cell>
          <cell r="M2262">
            <v>122150.25853784529</v>
          </cell>
        </row>
        <row r="2263">
          <cell r="A2263" t="str">
            <v>1996-61-5-</v>
          </cell>
          <cell r="B2263" t="str">
            <v>Canada</v>
          </cell>
          <cell r="C2263" t="str">
            <v>UnMarked Fraser River Early</v>
          </cell>
          <cell r="D2263" t="str">
            <v>U-FrasREr</v>
          </cell>
          <cell r="E2263">
            <v>61</v>
          </cell>
          <cell r="F2263">
            <v>97</v>
          </cell>
          <cell r="G2263">
            <v>96</v>
          </cell>
          <cell r="I2263">
            <v>1996</v>
          </cell>
          <cell r="J2263" t="str">
            <v>UM</v>
          </cell>
          <cell r="L2263">
            <v>5</v>
          </cell>
          <cell r="M2263">
            <v>11093.93669402205</v>
          </cell>
        </row>
        <row r="2264">
          <cell r="A2264" t="str">
            <v>1996-62-3-</v>
          </cell>
          <cell r="B2264" t="str">
            <v>Canada</v>
          </cell>
          <cell r="C2264" t="str">
            <v>Marked Fraser River Early</v>
          </cell>
          <cell r="D2264" t="str">
            <v>M-FrasREr</v>
          </cell>
          <cell r="E2264">
            <v>62</v>
          </cell>
          <cell r="F2264">
            <v>98</v>
          </cell>
          <cell r="G2264">
            <v>96</v>
          </cell>
          <cell r="I2264">
            <v>1996</v>
          </cell>
          <cell r="J2264" t="str">
            <v>M</v>
          </cell>
          <cell r="L2264">
            <v>3</v>
          </cell>
          <cell r="M2264">
            <v>826.98561736446572</v>
          </cell>
        </row>
        <row r="2265">
          <cell r="A2265" t="str">
            <v>1996-62-4-</v>
          </cell>
          <cell r="B2265" t="str">
            <v>Canada</v>
          </cell>
          <cell r="C2265" t="str">
            <v>Marked Fraser River Early</v>
          </cell>
          <cell r="D2265" t="str">
            <v>M-FrasREr</v>
          </cell>
          <cell r="E2265">
            <v>62</v>
          </cell>
          <cell r="F2265">
            <v>98</v>
          </cell>
          <cell r="G2265">
            <v>96</v>
          </cell>
          <cell r="I2265">
            <v>1996</v>
          </cell>
          <cell r="J2265" t="str">
            <v>M</v>
          </cell>
          <cell r="L2265">
            <v>4</v>
          </cell>
          <cell r="M2265">
            <v>1233.840995331775</v>
          </cell>
        </row>
        <row r="2266">
          <cell r="A2266" t="str">
            <v>1996-62-5-</v>
          </cell>
          <cell r="B2266" t="str">
            <v>Canada</v>
          </cell>
          <cell r="C2266" t="str">
            <v>Marked Fraser River Early</v>
          </cell>
          <cell r="D2266" t="str">
            <v>M-FrasREr</v>
          </cell>
          <cell r="E2266">
            <v>62</v>
          </cell>
          <cell r="F2266">
            <v>98</v>
          </cell>
          <cell r="G2266">
            <v>96</v>
          </cell>
          <cell r="I2266">
            <v>1996</v>
          </cell>
          <cell r="J2266" t="str">
            <v>M</v>
          </cell>
          <cell r="L2266">
            <v>5</v>
          </cell>
          <cell r="M2266">
            <v>112.0599666062826</v>
          </cell>
        </row>
        <row r="2267">
          <cell r="A2267" t="str">
            <v>1996-63-3-</v>
          </cell>
          <cell r="B2267" t="str">
            <v>Canada</v>
          </cell>
          <cell r="C2267" t="str">
            <v>UnMarked Lower Georgia Strait</v>
          </cell>
          <cell r="D2267" t="str">
            <v>U-LwGeo S</v>
          </cell>
          <cell r="E2267">
            <v>63</v>
          </cell>
          <cell r="F2267">
            <v>100</v>
          </cell>
          <cell r="G2267">
            <v>99</v>
          </cell>
          <cell r="I2267">
            <v>1996</v>
          </cell>
          <cell r="J2267" t="str">
            <v>UM</v>
          </cell>
          <cell r="L2267">
            <v>3</v>
          </cell>
          <cell r="M2267">
            <v>12904.57443485015</v>
          </cell>
        </row>
        <row r="2268">
          <cell r="A2268" t="str">
            <v>1996-63-4-</v>
          </cell>
          <cell r="B2268" t="str">
            <v>Canada</v>
          </cell>
          <cell r="C2268" t="str">
            <v>UnMarked Lower Georgia Strait</v>
          </cell>
          <cell r="D2268" t="str">
            <v>U-LwGeo S</v>
          </cell>
          <cell r="E2268">
            <v>63</v>
          </cell>
          <cell r="F2268">
            <v>100</v>
          </cell>
          <cell r="G2268">
            <v>99</v>
          </cell>
          <cell r="I2268">
            <v>1996</v>
          </cell>
          <cell r="J2268" t="str">
            <v>UM</v>
          </cell>
          <cell r="L2268">
            <v>4</v>
          </cell>
          <cell r="M2268">
            <v>13949.7872134068</v>
          </cell>
        </row>
        <row r="2269">
          <cell r="A2269" t="str">
            <v>1996-63-5-</v>
          </cell>
          <cell r="B2269" t="str">
            <v>Canada</v>
          </cell>
          <cell r="C2269" t="str">
            <v>UnMarked Lower Georgia Strait</v>
          </cell>
          <cell r="D2269" t="str">
            <v>U-LwGeo S</v>
          </cell>
          <cell r="E2269">
            <v>63</v>
          </cell>
          <cell r="F2269">
            <v>100</v>
          </cell>
          <cell r="G2269">
            <v>99</v>
          </cell>
          <cell r="I2269">
            <v>1996</v>
          </cell>
          <cell r="J2269" t="str">
            <v>UM</v>
          </cell>
          <cell r="L2269">
            <v>5</v>
          </cell>
          <cell r="M2269">
            <v>273.84794792665241</v>
          </cell>
        </row>
        <row r="2270">
          <cell r="A2270" t="str">
            <v>1996-64-3-</v>
          </cell>
          <cell r="B2270" t="str">
            <v>Canada</v>
          </cell>
          <cell r="C2270" t="str">
            <v>Marked Lower Georgia Strait</v>
          </cell>
          <cell r="D2270" t="str">
            <v>M-LwGeo S</v>
          </cell>
          <cell r="E2270">
            <v>64</v>
          </cell>
          <cell r="F2270">
            <v>101</v>
          </cell>
          <cell r="G2270">
            <v>99</v>
          </cell>
          <cell r="I2270">
            <v>1996</v>
          </cell>
          <cell r="J2270" t="str">
            <v>M</v>
          </cell>
          <cell r="L2270">
            <v>3</v>
          </cell>
          <cell r="M2270">
            <v>130.34923671565781</v>
          </cell>
        </row>
        <row r="2271">
          <cell r="A2271" t="str">
            <v>1996-64-4-</v>
          </cell>
          <cell r="B2271" t="str">
            <v>Canada</v>
          </cell>
          <cell r="C2271" t="str">
            <v>Marked Lower Georgia Strait</v>
          </cell>
          <cell r="D2271" t="str">
            <v>M-LwGeo S</v>
          </cell>
          <cell r="E2271">
            <v>64</v>
          </cell>
          <cell r="F2271">
            <v>101</v>
          </cell>
          <cell r="G2271">
            <v>99</v>
          </cell>
          <cell r="I2271">
            <v>1996</v>
          </cell>
          <cell r="J2271" t="str">
            <v>M</v>
          </cell>
          <cell r="L2271">
            <v>4</v>
          </cell>
          <cell r="M2271">
            <v>140.9069415495633</v>
          </cell>
        </row>
        <row r="2272">
          <cell r="A2272" t="str">
            <v>1996-64-5-</v>
          </cell>
          <cell r="B2272" t="str">
            <v>Canada</v>
          </cell>
          <cell r="C2272" t="str">
            <v>Marked Lower Georgia Strait</v>
          </cell>
          <cell r="D2272" t="str">
            <v>M-LwGeo S</v>
          </cell>
          <cell r="E2272">
            <v>64</v>
          </cell>
          <cell r="F2272">
            <v>101</v>
          </cell>
          <cell r="G2272">
            <v>99</v>
          </cell>
          <cell r="I2272">
            <v>1996</v>
          </cell>
          <cell r="J2272" t="str">
            <v>M</v>
          </cell>
          <cell r="L2272">
            <v>5</v>
          </cell>
          <cell r="M2272">
            <v>2.7661408881480161</v>
          </cell>
        </row>
        <row r="2273">
          <cell r="A2273" t="str">
            <v>1996-67-3-</v>
          </cell>
          <cell r="B2273" t="str">
            <v>ColR</v>
          </cell>
          <cell r="C2273" t="str">
            <v>UnMarked Lower Columbia Naturals</v>
          </cell>
          <cell r="D2273" t="str">
            <v>U-LColNat</v>
          </cell>
          <cell r="E2273">
            <v>67</v>
          </cell>
          <cell r="F2273">
            <v>103</v>
          </cell>
          <cell r="G2273">
            <v>102</v>
          </cell>
          <cell r="I2273">
            <v>1996</v>
          </cell>
          <cell r="J2273" t="str">
            <v>UM</v>
          </cell>
          <cell r="L2273">
            <v>3</v>
          </cell>
          <cell r="M2273">
            <v>2795.25</v>
          </cell>
        </row>
        <row r="2274">
          <cell r="A2274" t="str">
            <v>1996-67-4-</v>
          </cell>
          <cell r="B2274" t="str">
            <v>ColR</v>
          </cell>
          <cell r="C2274" t="str">
            <v>UnMarked Lower Columbia Naturals</v>
          </cell>
          <cell r="D2274" t="str">
            <v>U-LColNat</v>
          </cell>
          <cell r="E2274">
            <v>67</v>
          </cell>
          <cell r="F2274">
            <v>103</v>
          </cell>
          <cell r="G2274">
            <v>102</v>
          </cell>
          <cell r="I2274">
            <v>1996</v>
          </cell>
          <cell r="J2274" t="str">
            <v>UM</v>
          </cell>
          <cell r="L2274">
            <v>4</v>
          </cell>
          <cell r="M2274">
            <v>2717.5499999999961</v>
          </cell>
        </row>
        <row r="2275">
          <cell r="A2275" t="str">
            <v>1996-67-5-</v>
          </cell>
          <cell r="B2275" t="str">
            <v>ColR</v>
          </cell>
          <cell r="C2275" t="str">
            <v>UnMarked Lower Columbia Naturals</v>
          </cell>
          <cell r="D2275" t="str">
            <v>U-LColNat</v>
          </cell>
          <cell r="E2275">
            <v>67</v>
          </cell>
          <cell r="F2275">
            <v>103</v>
          </cell>
          <cell r="G2275">
            <v>102</v>
          </cell>
          <cell r="I2275">
            <v>1996</v>
          </cell>
          <cell r="J2275" t="str">
            <v>UM</v>
          </cell>
          <cell r="L2275">
            <v>5</v>
          </cell>
          <cell r="M2275">
            <v>144.97499999999991</v>
          </cell>
        </row>
        <row r="2276">
          <cell r="A2276" t="str">
            <v>1996-68-3-</v>
          </cell>
          <cell r="B2276" t="str">
            <v>ColR</v>
          </cell>
          <cell r="C2276" t="str">
            <v>Marked Lower Columbia Naturals</v>
          </cell>
          <cell r="D2276" t="str">
            <v>M-LColNat</v>
          </cell>
          <cell r="E2276">
            <v>68</v>
          </cell>
          <cell r="F2276">
            <v>104</v>
          </cell>
          <cell r="G2276">
            <v>102</v>
          </cell>
          <cell r="I2276">
            <v>1996</v>
          </cell>
          <cell r="J2276" t="str">
            <v>M</v>
          </cell>
          <cell r="L2276">
            <v>3</v>
          </cell>
          <cell r="M2276">
            <v>0</v>
          </cell>
        </row>
        <row r="2277">
          <cell r="A2277" t="str">
            <v>1996-68-4-</v>
          </cell>
          <cell r="B2277" t="str">
            <v>ColR</v>
          </cell>
          <cell r="C2277" t="str">
            <v>Marked Lower Columbia Naturals</v>
          </cell>
          <cell r="D2277" t="str">
            <v>M-LColNat</v>
          </cell>
          <cell r="E2277">
            <v>68</v>
          </cell>
          <cell r="F2277">
            <v>104</v>
          </cell>
          <cell r="G2277">
            <v>102</v>
          </cell>
          <cell r="I2277">
            <v>1996</v>
          </cell>
          <cell r="J2277" t="str">
            <v>M</v>
          </cell>
          <cell r="L2277">
            <v>4</v>
          </cell>
          <cell r="M2277">
            <v>0</v>
          </cell>
        </row>
        <row r="2278">
          <cell r="A2278" t="str">
            <v>1996-68-5-</v>
          </cell>
          <cell r="B2278" t="str">
            <v>ColR</v>
          </cell>
          <cell r="C2278" t="str">
            <v>Marked Lower Columbia Naturals</v>
          </cell>
          <cell r="D2278" t="str">
            <v>M-LColNat</v>
          </cell>
          <cell r="E2278">
            <v>68</v>
          </cell>
          <cell r="F2278">
            <v>104</v>
          </cell>
          <cell r="G2278">
            <v>102</v>
          </cell>
          <cell r="I2278">
            <v>1996</v>
          </cell>
          <cell r="J2278" t="str">
            <v>M</v>
          </cell>
          <cell r="L2278">
            <v>5</v>
          </cell>
          <cell r="M2278">
            <v>0</v>
          </cell>
        </row>
        <row r="2279">
          <cell r="A2279" t="str">
            <v>1996-69-3-</v>
          </cell>
          <cell r="B2279" t="str">
            <v>WA_NCoast_OR_CA</v>
          </cell>
          <cell r="C2279" t="str">
            <v>UnMarked Central Valley Fall</v>
          </cell>
          <cell r="D2279" t="str">
            <v>U-CentVal</v>
          </cell>
          <cell r="E2279">
            <v>69</v>
          </cell>
          <cell r="F2279">
            <v>106</v>
          </cell>
          <cell r="G2279">
            <v>105</v>
          </cell>
          <cell r="I2279">
            <v>1996</v>
          </cell>
          <cell r="J2279" t="str">
            <v>UM</v>
          </cell>
          <cell r="L2279">
            <v>3</v>
          </cell>
          <cell r="M2279">
            <v>120725.914428</v>
          </cell>
        </row>
        <row r="2280">
          <cell r="A2280" t="str">
            <v>1996-69-4-</v>
          </cell>
          <cell r="B2280" t="str">
            <v>WA_NCoast_OR_CA</v>
          </cell>
          <cell r="C2280" t="str">
            <v>UnMarked Central Valley Fall</v>
          </cell>
          <cell r="D2280" t="str">
            <v>U-CentVal</v>
          </cell>
          <cell r="E2280">
            <v>69</v>
          </cell>
          <cell r="F2280">
            <v>106</v>
          </cell>
          <cell r="G2280">
            <v>105</v>
          </cell>
          <cell r="I2280">
            <v>1996</v>
          </cell>
          <cell r="J2280" t="str">
            <v>UM</v>
          </cell>
          <cell r="L2280">
            <v>4</v>
          </cell>
          <cell r="M2280">
            <v>221585.5391400001</v>
          </cell>
        </row>
        <row r="2281">
          <cell r="A2281" t="str">
            <v>1996-69-5-</v>
          </cell>
          <cell r="B2281" t="str">
            <v>WA_NCoast_OR_CA</v>
          </cell>
          <cell r="C2281" t="str">
            <v>UnMarked Central Valley Fall</v>
          </cell>
          <cell r="D2281" t="str">
            <v>U-CentVal</v>
          </cell>
          <cell r="E2281">
            <v>69</v>
          </cell>
          <cell r="F2281">
            <v>106</v>
          </cell>
          <cell r="G2281">
            <v>105</v>
          </cell>
          <cell r="I2281">
            <v>1996</v>
          </cell>
          <cell r="J2281" t="str">
            <v>UM</v>
          </cell>
          <cell r="L2281">
            <v>5</v>
          </cell>
          <cell r="M2281">
            <v>1528.1761320000001</v>
          </cell>
        </row>
        <row r="2282">
          <cell r="A2282" t="str">
            <v>1996-70-3-</v>
          </cell>
          <cell r="B2282" t="str">
            <v>WA_NCoast_OR_CA</v>
          </cell>
          <cell r="C2282" t="str">
            <v>Marked Central Valley Fall</v>
          </cell>
          <cell r="D2282" t="str">
            <v>M-CentVal</v>
          </cell>
          <cell r="E2282">
            <v>70</v>
          </cell>
          <cell r="F2282">
            <v>107</v>
          </cell>
          <cell r="G2282">
            <v>105</v>
          </cell>
          <cell r="I2282">
            <v>1996</v>
          </cell>
          <cell r="J2282" t="str">
            <v>M</v>
          </cell>
          <cell r="L2282">
            <v>3</v>
          </cell>
          <cell r="M2282">
            <v>2463.794172000009</v>
          </cell>
        </row>
        <row r="2283">
          <cell r="A2283" t="str">
            <v>1996-70-4-</v>
          </cell>
          <cell r="B2283" t="str">
            <v>WA_NCoast_OR_CA</v>
          </cell>
          <cell r="C2283" t="str">
            <v>Marked Central Valley Fall</v>
          </cell>
          <cell r="D2283" t="str">
            <v>M-CentVal</v>
          </cell>
          <cell r="E2283">
            <v>70</v>
          </cell>
          <cell r="F2283">
            <v>107</v>
          </cell>
          <cell r="G2283">
            <v>105</v>
          </cell>
          <cell r="I2283">
            <v>1996</v>
          </cell>
          <cell r="J2283" t="str">
            <v>M</v>
          </cell>
          <cell r="L2283">
            <v>4</v>
          </cell>
          <cell r="M2283">
            <v>4522.1538599999913</v>
          </cell>
        </row>
        <row r="2284">
          <cell r="A2284" t="str">
            <v>1996-70-5-</v>
          </cell>
          <cell r="B2284" t="str">
            <v>WA_NCoast_OR_CA</v>
          </cell>
          <cell r="C2284" t="str">
            <v>Marked Central Valley Fall</v>
          </cell>
          <cell r="D2284" t="str">
            <v>M-CentVal</v>
          </cell>
          <cell r="E2284">
            <v>70</v>
          </cell>
          <cell r="F2284">
            <v>107</v>
          </cell>
          <cell r="G2284">
            <v>105</v>
          </cell>
          <cell r="I2284">
            <v>1996</v>
          </cell>
          <cell r="J2284" t="str">
            <v>M</v>
          </cell>
          <cell r="L2284">
            <v>5</v>
          </cell>
          <cell r="M2284">
            <v>31.187268000000131</v>
          </cell>
        </row>
        <row r="2285">
          <cell r="A2285" t="str">
            <v>1996-71-3-</v>
          </cell>
          <cell r="B2285" t="str">
            <v>WA_NCoast_OR_CA</v>
          </cell>
          <cell r="C2285" t="str">
            <v>UnMarked WA North Coast Fall</v>
          </cell>
          <cell r="D2285" t="str">
            <v>U-WA NCst</v>
          </cell>
          <cell r="E2285">
            <v>71</v>
          </cell>
          <cell r="F2285">
            <v>109</v>
          </cell>
          <cell r="G2285">
            <v>108</v>
          </cell>
          <cell r="I2285">
            <v>1996</v>
          </cell>
          <cell r="J2285" t="str">
            <v>UM</v>
          </cell>
          <cell r="L2285">
            <v>3</v>
          </cell>
          <cell r="M2285">
            <v>5909.0589208567962</v>
          </cell>
        </row>
        <row r="2286">
          <cell r="A2286" t="str">
            <v>1996-71-4-</v>
          </cell>
          <cell r="B2286" t="str">
            <v>WA_NCoast_OR_CA</v>
          </cell>
          <cell r="C2286" t="str">
            <v>UnMarked WA North Coast Fall</v>
          </cell>
          <cell r="D2286" t="str">
            <v>U-WA NCst</v>
          </cell>
          <cell r="E2286">
            <v>71</v>
          </cell>
          <cell r="F2286">
            <v>109</v>
          </cell>
          <cell r="G2286">
            <v>108</v>
          </cell>
          <cell r="I2286">
            <v>1996</v>
          </cell>
          <cell r="J2286" t="str">
            <v>UM</v>
          </cell>
          <cell r="L2286">
            <v>4</v>
          </cell>
          <cell r="M2286">
            <v>23518.841212147869</v>
          </cell>
        </row>
        <row r="2287">
          <cell r="A2287" t="str">
            <v>1996-71-5-</v>
          </cell>
          <cell r="B2287" t="str">
            <v>WA_NCoast_OR_CA</v>
          </cell>
          <cell r="C2287" t="str">
            <v>UnMarked WA North Coast Fall</v>
          </cell>
          <cell r="D2287" t="str">
            <v>U-WA NCst</v>
          </cell>
          <cell r="E2287">
            <v>71</v>
          </cell>
          <cell r="F2287">
            <v>109</v>
          </cell>
          <cell r="G2287">
            <v>108</v>
          </cell>
          <cell r="I2287">
            <v>1996</v>
          </cell>
          <cell r="J2287" t="str">
            <v>UM</v>
          </cell>
          <cell r="L2287">
            <v>5</v>
          </cell>
          <cell r="M2287">
            <v>28060.886849778581</v>
          </cell>
        </row>
        <row r="2288">
          <cell r="A2288" t="str">
            <v>1996-72-3-</v>
          </cell>
          <cell r="B2288" t="str">
            <v>WA_NCoast_OR_CA</v>
          </cell>
          <cell r="C2288" t="str">
            <v>Marked WA North Coast Fall</v>
          </cell>
          <cell r="D2288" t="str">
            <v>M-WA NCst</v>
          </cell>
          <cell r="E2288">
            <v>72</v>
          </cell>
          <cell r="F2288">
            <v>110</v>
          </cell>
          <cell r="G2288">
            <v>108</v>
          </cell>
          <cell r="I2288">
            <v>1996</v>
          </cell>
          <cell r="J2288" t="str">
            <v>M</v>
          </cell>
          <cell r="L2288">
            <v>3</v>
          </cell>
          <cell r="M2288">
            <v>664.4039080324734</v>
          </cell>
        </row>
        <row r="2289">
          <cell r="A2289" t="str">
            <v>1996-72-4-</v>
          </cell>
          <cell r="B2289" t="str">
            <v>WA_NCoast_OR_CA</v>
          </cell>
          <cell r="C2289" t="str">
            <v>Marked WA North Coast Fall</v>
          </cell>
          <cell r="D2289" t="str">
            <v>M-WA NCst</v>
          </cell>
          <cell r="E2289">
            <v>72</v>
          </cell>
          <cell r="F2289">
            <v>110</v>
          </cell>
          <cell r="G2289">
            <v>108</v>
          </cell>
          <cell r="I2289">
            <v>1996</v>
          </cell>
          <cell r="J2289" t="str">
            <v>M</v>
          </cell>
          <cell r="L2289">
            <v>4</v>
          </cell>
          <cell r="M2289">
            <v>1347.3920307954029</v>
          </cell>
        </row>
        <row r="2290">
          <cell r="A2290" t="str">
            <v>1996-72-5-</v>
          </cell>
          <cell r="B2290" t="str">
            <v>WA_NCoast_OR_CA</v>
          </cell>
          <cell r="C2290" t="str">
            <v>Marked WA North Coast Fall</v>
          </cell>
          <cell r="D2290" t="str">
            <v>M-WA NCst</v>
          </cell>
          <cell r="E2290">
            <v>72</v>
          </cell>
          <cell r="F2290">
            <v>110</v>
          </cell>
          <cell r="G2290">
            <v>108</v>
          </cell>
          <cell r="I2290">
            <v>1996</v>
          </cell>
          <cell r="J2290" t="str">
            <v>M</v>
          </cell>
          <cell r="L2290">
            <v>5</v>
          </cell>
          <cell r="M2290">
            <v>1211.4724194432069</v>
          </cell>
        </row>
        <row r="2291">
          <cell r="A2291" t="str">
            <v>1996-73-3-</v>
          </cell>
          <cell r="B2291" t="str">
            <v>WA_NCoast_OR_CA</v>
          </cell>
          <cell r="C2291" t="str">
            <v>UnMarked Willapa Bay</v>
          </cell>
          <cell r="D2291" t="str">
            <v>U-Willapa</v>
          </cell>
          <cell r="E2291">
            <v>73</v>
          </cell>
          <cell r="F2291">
            <v>112</v>
          </cell>
          <cell r="G2291">
            <v>111</v>
          </cell>
          <cell r="I2291">
            <v>1996</v>
          </cell>
          <cell r="J2291" t="str">
            <v>UM</v>
          </cell>
          <cell r="L2291">
            <v>3</v>
          </cell>
          <cell r="M2291">
            <v>3200.8454999999999</v>
          </cell>
        </row>
        <row r="2292">
          <cell r="A2292" t="str">
            <v>1996-73-4-</v>
          </cell>
          <cell r="B2292" t="str">
            <v>WA_NCoast_OR_CA</v>
          </cell>
          <cell r="C2292" t="str">
            <v>UnMarked Willapa Bay</v>
          </cell>
          <cell r="D2292" t="str">
            <v>U-Willapa</v>
          </cell>
          <cell r="E2292">
            <v>73</v>
          </cell>
          <cell r="F2292">
            <v>112</v>
          </cell>
          <cell r="G2292">
            <v>111</v>
          </cell>
          <cell r="I2292">
            <v>1996</v>
          </cell>
          <cell r="J2292" t="str">
            <v>UM</v>
          </cell>
          <cell r="L2292">
            <v>4</v>
          </cell>
          <cell r="M2292">
            <v>41698.780500000001</v>
          </cell>
        </row>
        <row r="2293">
          <cell r="A2293" t="str">
            <v>1996-73-5-</v>
          </cell>
          <cell r="B2293" t="str">
            <v>WA_NCoast_OR_CA</v>
          </cell>
          <cell r="C2293" t="str">
            <v>UnMarked Willapa Bay</v>
          </cell>
          <cell r="D2293" t="str">
            <v>U-Willapa</v>
          </cell>
          <cell r="E2293">
            <v>73</v>
          </cell>
          <cell r="F2293">
            <v>112</v>
          </cell>
          <cell r="G2293">
            <v>111</v>
          </cell>
          <cell r="I2293">
            <v>1996</v>
          </cell>
          <cell r="J2293" t="str">
            <v>UM</v>
          </cell>
          <cell r="L2293">
            <v>5</v>
          </cell>
          <cell r="M2293">
            <v>9179.3739999999998</v>
          </cell>
        </row>
        <row r="2294">
          <cell r="A2294" t="str">
            <v>1996-74-3-</v>
          </cell>
          <cell r="B2294" t="str">
            <v>WA_NCoast_OR_CA</v>
          </cell>
          <cell r="C2294" t="str">
            <v>Marked Willapa Bay</v>
          </cell>
          <cell r="D2294" t="str">
            <v>M-Willapa</v>
          </cell>
          <cell r="E2294">
            <v>74</v>
          </cell>
          <cell r="F2294">
            <v>113</v>
          </cell>
          <cell r="G2294">
            <v>111</v>
          </cell>
          <cell r="I2294">
            <v>1996</v>
          </cell>
          <cell r="J2294" t="str">
            <v>M</v>
          </cell>
          <cell r="L2294">
            <v>3</v>
          </cell>
          <cell r="M2294">
            <v>0</v>
          </cell>
        </row>
        <row r="2295">
          <cell r="A2295" t="str">
            <v>1996-74-4-</v>
          </cell>
          <cell r="B2295" t="str">
            <v>WA_NCoast_OR_CA</v>
          </cell>
          <cell r="C2295" t="str">
            <v>Marked Willapa Bay</v>
          </cell>
          <cell r="D2295" t="str">
            <v>M-Willapa</v>
          </cell>
          <cell r="E2295">
            <v>74</v>
          </cell>
          <cell r="F2295">
            <v>113</v>
          </cell>
          <cell r="G2295">
            <v>111</v>
          </cell>
          <cell r="I2295">
            <v>1996</v>
          </cell>
          <cell r="J2295" t="str">
            <v>M</v>
          </cell>
          <cell r="L2295">
            <v>4</v>
          </cell>
          <cell r="M2295">
            <v>0</v>
          </cell>
        </row>
        <row r="2296">
          <cell r="A2296" t="str">
            <v>1996-74-5-</v>
          </cell>
          <cell r="B2296" t="str">
            <v>WA_NCoast_OR_CA</v>
          </cell>
          <cell r="C2296" t="str">
            <v>Marked Willapa Bay</v>
          </cell>
          <cell r="D2296" t="str">
            <v>M-Willapa</v>
          </cell>
          <cell r="E2296">
            <v>74</v>
          </cell>
          <cell r="F2296">
            <v>113</v>
          </cell>
          <cell r="G2296">
            <v>111</v>
          </cell>
          <cell r="I2296">
            <v>1996</v>
          </cell>
          <cell r="J2296" t="str">
            <v>M</v>
          </cell>
          <cell r="L2296">
            <v>5</v>
          </cell>
          <cell r="M2296">
            <v>0</v>
          </cell>
        </row>
        <row r="2297">
          <cell r="A2297" t="str">
            <v>1996-77-3-</v>
          </cell>
          <cell r="B2297" t="str">
            <v>WA_NCoast_OR_CA</v>
          </cell>
          <cell r="C2297" t="str">
            <v>UnMarked OR Mid Coast Fall</v>
          </cell>
          <cell r="D2297" t="str">
            <v>U-MidORCst</v>
          </cell>
          <cell r="E2297">
            <v>77</v>
          </cell>
          <cell r="F2297">
            <v>115</v>
          </cell>
          <cell r="G2297">
            <v>114</v>
          </cell>
          <cell r="I2297">
            <v>1996</v>
          </cell>
          <cell r="J2297" t="str">
            <v>UM</v>
          </cell>
          <cell r="L2297">
            <v>3</v>
          </cell>
          <cell r="M2297">
            <v>11753.088624114889</v>
          </cell>
        </row>
        <row r="2298">
          <cell r="A2298" t="str">
            <v>1996-77-4-</v>
          </cell>
          <cell r="B2298" t="str">
            <v>WA_NCoast_OR_CA</v>
          </cell>
          <cell r="C2298" t="str">
            <v>UnMarked OR Mid Coast Fall</v>
          </cell>
          <cell r="D2298" t="str">
            <v>U-MidORCst</v>
          </cell>
          <cell r="E2298">
            <v>77</v>
          </cell>
          <cell r="F2298">
            <v>115</v>
          </cell>
          <cell r="G2298">
            <v>114</v>
          </cell>
          <cell r="I2298">
            <v>1996</v>
          </cell>
          <cell r="J2298" t="str">
            <v>UM</v>
          </cell>
          <cell r="L2298">
            <v>4</v>
          </cell>
          <cell r="M2298">
            <v>44247.510746405409</v>
          </cell>
        </row>
        <row r="2299">
          <cell r="A2299" t="str">
            <v>1996-77-5-</v>
          </cell>
          <cell r="B2299" t="str">
            <v>WA_NCoast_OR_CA</v>
          </cell>
          <cell r="C2299" t="str">
            <v>UnMarked OR Mid Coast Fall</v>
          </cell>
          <cell r="D2299" t="str">
            <v>U-MidORCst</v>
          </cell>
          <cell r="E2299">
            <v>77</v>
          </cell>
          <cell r="F2299">
            <v>115</v>
          </cell>
          <cell r="G2299">
            <v>114</v>
          </cell>
          <cell r="I2299">
            <v>1996</v>
          </cell>
          <cell r="J2299" t="str">
            <v>UM</v>
          </cell>
          <cell r="L2299">
            <v>5</v>
          </cell>
          <cell r="M2299">
            <v>6496.9748853912943</v>
          </cell>
        </row>
        <row r="2300">
          <cell r="A2300" t="str">
            <v>1996-78-3-</v>
          </cell>
          <cell r="B2300" t="str">
            <v>WA_NCoast_OR_CA</v>
          </cell>
          <cell r="C2300" t="str">
            <v>Marked OR Mid Coast Fall</v>
          </cell>
          <cell r="D2300" t="str">
            <v>M-MidORCst</v>
          </cell>
          <cell r="E2300">
            <v>78</v>
          </cell>
          <cell r="F2300">
            <v>116</v>
          </cell>
          <cell r="G2300">
            <v>114</v>
          </cell>
          <cell r="I2300">
            <v>1996</v>
          </cell>
          <cell r="J2300" t="str">
            <v>M</v>
          </cell>
          <cell r="L2300">
            <v>3</v>
          </cell>
          <cell r="M2300">
            <v>118.7180669102509</v>
          </cell>
        </row>
        <row r="2301">
          <cell r="A2301" t="str">
            <v>1996-78-4-</v>
          </cell>
          <cell r="B2301" t="str">
            <v>WA_NCoast_OR_CA</v>
          </cell>
          <cell r="C2301" t="str">
            <v>Marked OR Mid Coast Fall</v>
          </cell>
          <cell r="D2301" t="str">
            <v>M-MidORCst</v>
          </cell>
          <cell r="E2301">
            <v>78</v>
          </cell>
          <cell r="F2301">
            <v>116</v>
          </cell>
          <cell r="G2301">
            <v>114</v>
          </cell>
          <cell r="I2301">
            <v>1996</v>
          </cell>
          <cell r="J2301" t="str">
            <v>M</v>
          </cell>
          <cell r="L2301">
            <v>4</v>
          </cell>
          <cell r="M2301">
            <v>446.94455299399118</v>
          </cell>
        </row>
        <row r="2302">
          <cell r="A2302" t="str">
            <v>1996-78-5-</v>
          </cell>
          <cell r="B2302" t="str">
            <v>WA_NCoast_OR_CA</v>
          </cell>
          <cell r="C2302" t="str">
            <v>Marked OR Mid Coast Fall</v>
          </cell>
          <cell r="D2302" t="str">
            <v>M-MidORCst</v>
          </cell>
          <cell r="E2302">
            <v>78</v>
          </cell>
          <cell r="F2302">
            <v>116</v>
          </cell>
          <cell r="G2302">
            <v>114</v>
          </cell>
          <cell r="I2302">
            <v>1996</v>
          </cell>
          <cell r="J2302" t="str">
            <v>M</v>
          </cell>
          <cell r="L2302">
            <v>5</v>
          </cell>
          <cell r="M2302">
            <v>65.626008943346278</v>
          </cell>
        </row>
        <row r="2303">
          <cell r="A2303" t="str">
            <v>1997-1-3-</v>
          </cell>
          <cell r="B2303" t="str">
            <v>NookSam</v>
          </cell>
          <cell r="C2303" t="str">
            <v>UnMarked Nooksack/Samish Fall</v>
          </cell>
          <cell r="D2303" t="str">
            <v>U-NkSm FF</v>
          </cell>
          <cell r="E2303">
            <v>1</v>
          </cell>
          <cell r="F2303">
            <v>2</v>
          </cell>
          <cell r="G2303">
            <v>1</v>
          </cell>
          <cell r="H2303" t="str">
            <v>TRS; includes 7B-D</v>
          </cell>
          <cell r="I2303">
            <v>1997</v>
          </cell>
          <cell r="J2303" t="str">
            <v>UM</v>
          </cell>
          <cell r="L2303">
            <v>3</v>
          </cell>
          <cell r="M2303">
            <v>40361.856112576919</v>
          </cell>
        </row>
        <row r="2304">
          <cell r="A2304" t="str">
            <v>1997-1-4-</v>
          </cell>
          <cell r="B2304" t="str">
            <v>NookSam</v>
          </cell>
          <cell r="C2304" t="str">
            <v>UnMarked Nooksack/Samish Fall</v>
          </cell>
          <cell r="D2304" t="str">
            <v>U-NkSm FF</v>
          </cell>
          <cell r="E2304">
            <v>1</v>
          </cell>
          <cell r="F2304">
            <v>2</v>
          </cell>
          <cell r="G2304">
            <v>1</v>
          </cell>
          <cell r="H2304" t="str">
            <v>TRS; includes 7B-D</v>
          </cell>
          <cell r="I2304">
            <v>1997</v>
          </cell>
          <cell r="J2304" t="str">
            <v>UM</v>
          </cell>
          <cell r="L2304">
            <v>4</v>
          </cell>
          <cell r="M2304">
            <v>1723.7876048079729</v>
          </cell>
        </row>
        <row r="2305">
          <cell r="A2305" t="str">
            <v>1997-1-5-</v>
          </cell>
          <cell r="B2305" t="str">
            <v>NookSam</v>
          </cell>
          <cell r="C2305" t="str">
            <v>UnMarked Nooksack/Samish Fall</v>
          </cell>
          <cell r="D2305" t="str">
            <v>U-NkSm FF</v>
          </cell>
          <cell r="E2305">
            <v>1</v>
          </cell>
          <cell r="F2305">
            <v>2</v>
          </cell>
          <cell r="G2305">
            <v>1</v>
          </cell>
          <cell r="H2305" t="str">
            <v>TRS; includes 7B-D</v>
          </cell>
          <cell r="I2305">
            <v>1997</v>
          </cell>
          <cell r="J2305" t="str">
            <v>UM</v>
          </cell>
          <cell r="L2305">
            <v>5</v>
          </cell>
          <cell r="M2305">
            <v>0</v>
          </cell>
        </row>
        <row r="2306">
          <cell r="A2306" t="str">
            <v>1997-2-3-</v>
          </cell>
          <cell r="B2306" t="str">
            <v>NookSam</v>
          </cell>
          <cell r="C2306" t="str">
            <v>Marked Nooksack/Samish Fall</v>
          </cell>
          <cell r="D2306" t="str">
            <v>M-NkSm FF</v>
          </cell>
          <cell r="E2306">
            <v>2</v>
          </cell>
          <cell r="F2306">
            <v>3</v>
          </cell>
          <cell r="G2306">
            <v>1</v>
          </cell>
          <cell r="H2306" t="str">
            <v>TRS; includes 7B-D</v>
          </cell>
          <cell r="I2306">
            <v>1997</v>
          </cell>
          <cell r="J2306" t="str">
            <v>M</v>
          </cell>
          <cell r="L2306">
            <v>3</v>
          </cell>
          <cell r="M2306">
            <v>1231.4731529633091</v>
          </cell>
        </row>
        <row r="2307">
          <cell r="A2307" t="str">
            <v>1997-2-4-</v>
          </cell>
          <cell r="B2307" t="str">
            <v>NookSam</v>
          </cell>
          <cell r="C2307" t="str">
            <v>Marked Nooksack/Samish Fall</v>
          </cell>
          <cell r="D2307" t="str">
            <v>M-NkSm FF</v>
          </cell>
          <cell r="E2307">
            <v>2</v>
          </cell>
          <cell r="F2307">
            <v>3</v>
          </cell>
          <cell r="G2307">
            <v>1</v>
          </cell>
          <cell r="H2307" t="str">
            <v>TRS; includes 7B-D</v>
          </cell>
          <cell r="I2307">
            <v>1997</v>
          </cell>
          <cell r="J2307" t="str">
            <v>M</v>
          </cell>
          <cell r="L2307">
            <v>4</v>
          </cell>
          <cell r="M2307">
            <v>52.594165907807977</v>
          </cell>
        </row>
        <row r="2308">
          <cell r="A2308" t="str">
            <v>1997-2-5-</v>
          </cell>
          <cell r="B2308" t="str">
            <v>NookSam</v>
          </cell>
          <cell r="C2308" t="str">
            <v>Marked Nooksack/Samish Fall</v>
          </cell>
          <cell r="D2308" t="str">
            <v>M-NkSm FF</v>
          </cell>
          <cell r="E2308">
            <v>2</v>
          </cell>
          <cell r="F2308">
            <v>3</v>
          </cell>
          <cell r="G2308">
            <v>1</v>
          </cell>
          <cell r="H2308" t="str">
            <v>TRS; includes 7B-D</v>
          </cell>
          <cell r="I2308">
            <v>1997</v>
          </cell>
          <cell r="J2308" t="str">
            <v>M</v>
          </cell>
          <cell r="L2308">
            <v>5</v>
          </cell>
          <cell r="M2308">
            <v>0</v>
          </cell>
        </row>
        <row r="2309">
          <cell r="A2309" t="str">
            <v>1997-3-3-</v>
          </cell>
          <cell r="B2309" t="str">
            <v>NookSam</v>
          </cell>
          <cell r="C2309" t="str">
            <v>UnMarked NF Nooksack Spr</v>
          </cell>
          <cell r="D2309" t="str">
            <v>U-NFNK Sp</v>
          </cell>
          <cell r="E2309">
            <v>3</v>
          </cell>
          <cell r="F2309">
            <v>5</v>
          </cell>
          <cell r="G2309">
            <v>4</v>
          </cell>
          <cell r="H2309" t="str">
            <v>TRS; includes 7B-D</v>
          </cell>
          <cell r="I2309">
            <v>1997</v>
          </cell>
          <cell r="J2309" t="str">
            <v>UM</v>
          </cell>
          <cell r="L2309">
            <v>3</v>
          </cell>
          <cell r="M2309">
            <v>11.273463824254129</v>
          </cell>
        </row>
        <row r="2310">
          <cell r="A2310" t="str">
            <v>1997-3-4-</v>
          </cell>
          <cell r="B2310" t="str">
            <v>NookSam</v>
          </cell>
          <cell r="C2310" t="str">
            <v>UnMarked NF Nooksack Spr</v>
          </cell>
          <cell r="D2310" t="str">
            <v>U-NFNK Sp</v>
          </cell>
          <cell r="E2310">
            <v>3</v>
          </cell>
          <cell r="F2310">
            <v>5</v>
          </cell>
          <cell r="G2310">
            <v>4</v>
          </cell>
          <cell r="H2310" t="str">
            <v>TRS; includes 7B-D</v>
          </cell>
          <cell r="I2310">
            <v>1997</v>
          </cell>
          <cell r="J2310" t="str">
            <v>UM</v>
          </cell>
          <cell r="L2310">
            <v>4</v>
          </cell>
          <cell r="M2310">
            <v>45.936124496075877</v>
          </cell>
        </row>
        <row r="2311">
          <cell r="A2311" t="str">
            <v>1997-3-5-</v>
          </cell>
          <cell r="B2311" t="str">
            <v>NookSam</v>
          </cell>
          <cell r="C2311" t="str">
            <v>UnMarked NF Nooksack Spr</v>
          </cell>
          <cell r="D2311" t="str">
            <v>U-NFNK Sp</v>
          </cell>
          <cell r="E2311">
            <v>3</v>
          </cell>
          <cell r="F2311">
            <v>5</v>
          </cell>
          <cell r="G2311">
            <v>4</v>
          </cell>
          <cell r="H2311" t="str">
            <v>TRS; includes 7B-D</v>
          </cell>
          <cell r="I2311">
            <v>1997</v>
          </cell>
          <cell r="J2311" t="str">
            <v>UM</v>
          </cell>
          <cell r="L2311">
            <v>5</v>
          </cell>
          <cell r="M2311">
            <v>11.92482628073394</v>
          </cell>
        </row>
        <row r="2312">
          <cell r="A2312" t="str">
            <v>1997-4-3-</v>
          </cell>
          <cell r="B2312" t="str">
            <v>NookSam</v>
          </cell>
          <cell r="C2312" t="str">
            <v>Marked NF Nooksack Spr</v>
          </cell>
          <cell r="D2312" t="str">
            <v>M-NFNK Sp</v>
          </cell>
          <cell r="E2312">
            <v>4</v>
          </cell>
          <cell r="F2312">
            <v>6</v>
          </cell>
          <cell r="G2312">
            <v>4</v>
          </cell>
          <cell r="H2312" t="str">
            <v>TRS; includes 7B-D</v>
          </cell>
          <cell r="I2312">
            <v>1997</v>
          </cell>
          <cell r="J2312" t="str">
            <v>M</v>
          </cell>
          <cell r="L2312">
            <v>3</v>
          </cell>
          <cell r="M2312">
            <v>803.54645843374908</v>
          </cell>
        </row>
        <row r="2313">
          <cell r="A2313" t="str">
            <v>1997-4-4-</v>
          </cell>
          <cell r="B2313" t="str">
            <v>NookSam</v>
          </cell>
          <cell r="C2313" t="str">
            <v>Marked NF Nooksack Spr</v>
          </cell>
          <cell r="D2313" t="str">
            <v>M-NFNK Sp</v>
          </cell>
          <cell r="E2313">
            <v>4</v>
          </cell>
          <cell r="F2313">
            <v>6</v>
          </cell>
          <cell r="G2313">
            <v>4</v>
          </cell>
          <cell r="H2313" t="str">
            <v>TRS; includes 7B-D</v>
          </cell>
          <cell r="I2313">
            <v>1997</v>
          </cell>
          <cell r="J2313" t="str">
            <v>M</v>
          </cell>
          <cell r="L2313">
            <v>4</v>
          </cell>
          <cell r="M2313">
            <v>551.78344905452047</v>
          </cell>
        </row>
        <row r="2314">
          <cell r="A2314" t="str">
            <v>1997-4-5-</v>
          </cell>
          <cell r="B2314" t="str">
            <v>NookSam</v>
          </cell>
          <cell r="C2314" t="str">
            <v>Marked NF Nooksack Spr</v>
          </cell>
          <cell r="D2314" t="str">
            <v>M-NFNK Sp</v>
          </cell>
          <cell r="E2314">
            <v>4</v>
          </cell>
          <cell r="F2314">
            <v>6</v>
          </cell>
          <cell r="G2314">
            <v>4</v>
          </cell>
          <cell r="H2314" t="str">
            <v>TRS; includes 7B-D</v>
          </cell>
          <cell r="I2314">
            <v>1997</v>
          </cell>
          <cell r="J2314" t="str">
            <v>M</v>
          </cell>
          <cell r="L2314">
            <v>5</v>
          </cell>
          <cell r="M2314">
            <v>62.744519761941703</v>
          </cell>
        </row>
        <row r="2315">
          <cell r="A2315" t="str">
            <v>1997-5-3-</v>
          </cell>
          <cell r="B2315" t="str">
            <v>NookSam</v>
          </cell>
          <cell r="C2315" t="str">
            <v>UnMarked SF Nooksack Spr</v>
          </cell>
          <cell r="D2315" t="str">
            <v>U-SFNK Sp</v>
          </cell>
          <cell r="E2315">
            <v>5</v>
          </cell>
          <cell r="F2315">
            <v>7</v>
          </cell>
          <cell r="G2315">
            <v>4</v>
          </cell>
          <cell r="H2315" t="str">
            <v>TRS; includes 7B-D</v>
          </cell>
          <cell r="I2315">
            <v>1997</v>
          </cell>
          <cell r="J2315" t="str">
            <v>UM</v>
          </cell>
          <cell r="L2315">
            <v>3</v>
          </cell>
          <cell r="M2315">
            <v>5.4254878090130987</v>
          </cell>
        </row>
        <row r="2316">
          <cell r="A2316" t="str">
            <v>1997-5-4-</v>
          </cell>
          <cell r="B2316" t="str">
            <v>NookSam</v>
          </cell>
          <cell r="C2316" t="str">
            <v>UnMarked SF Nooksack Spr</v>
          </cell>
          <cell r="D2316" t="str">
            <v>U-SFNK Sp</v>
          </cell>
          <cell r="E2316">
            <v>5</v>
          </cell>
          <cell r="F2316">
            <v>7</v>
          </cell>
          <cell r="G2316">
            <v>4</v>
          </cell>
          <cell r="H2316" t="str">
            <v>TRS; includes 7B-D</v>
          </cell>
          <cell r="I2316">
            <v>1997</v>
          </cell>
          <cell r="J2316" t="str">
            <v>UM</v>
          </cell>
          <cell r="L2316">
            <v>4</v>
          </cell>
          <cell r="M2316">
            <v>707.48055111640861</v>
          </cell>
        </row>
        <row r="2317">
          <cell r="A2317" t="str">
            <v>1997-5-5-</v>
          </cell>
          <cell r="B2317" t="str">
            <v>NookSam</v>
          </cell>
          <cell r="C2317" t="str">
            <v>UnMarked SF Nooksack Spr</v>
          </cell>
          <cell r="D2317" t="str">
            <v>U-SFNK Sp</v>
          </cell>
          <cell r="E2317">
            <v>5</v>
          </cell>
          <cell r="F2317">
            <v>7</v>
          </cell>
          <cell r="G2317">
            <v>4</v>
          </cell>
          <cell r="H2317" t="str">
            <v>TRS; includes 7B-D</v>
          </cell>
          <cell r="I2317">
            <v>1997</v>
          </cell>
          <cell r="J2317" t="str">
            <v>UM</v>
          </cell>
          <cell r="L2317">
            <v>5</v>
          </cell>
          <cell r="M2317">
            <v>39.334513633353467</v>
          </cell>
        </row>
        <row r="2318">
          <cell r="A2318" t="str">
            <v>1997-6-3-</v>
          </cell>
          <cell r="B2318" t="str">
            <v>NookSam</v>
          </cell>
          <cell r="C2318" t="str">
            <v>Marked SF Nooksack Spr</v>
          </cell>
          <cell r="D2318" t="str">
            <v>M-SFNK Sp</v>
          </cell>
          <cell r="E2318">
            <v>6</v>
          </cell>
          <cell r="F2318">
            <v>8</v>
          </cell>
          <cell r="G2318">
            <v>4</v>
          </cell>
          <cell r="H2318" t="str">
            <v>TRS; includes 7B-D</v>
          </cell>
          <cell r="I2318">
            <v>1997</v>
          </cell>
          <cell r="J2318" t="str">
            <v>M</v>
          </cell>
          <cell r="L2318">
            <v>3</v>
          </cell>
          <cell r="M2318">
            <v>0</v>
          </cell>
        </row>
        <row r="2319">
          <cell r="A2319" t="str">
            <v>1997-6-4-</v>
          </cell>
          <cell r="B2319" t="str">
            <v>NookSam</v>
          </cell>
          <cell r="C2319" t="str">
            <v>Marked SF Nooksack Spr</v>
          </cell>
          <cell r="D2319" t="str">
            <v>M-SFNK Sp</v>
          </cell>
          <cell r="E2319">
            <v>6</v>
          </cell>
          <cell r="F2319">
            <v>8</v>
          </cell>
          <cell r="G2319">
            <v>4</v>
          </cell>
          <cell r="H2319" t="str">
            <v>TRS; includes 7B-D</v>
          </cell>
          <cell r="I2319">
            <v>1997</v>
          </cell>
          <cell r="J2319" t="str">
            <v>M</v>
          </cell>
          <cell r="L2319">
            <v>4</v>
          </cell>
          <cell r="M2319">
            <v>0</v>
          </cell>
        </row>
        <row r="2320">
          <cell r="A2320" t="str">
            <v>1997-6-5-</v>
          </cell>
          <cell r="B2320" t="str">
            <v>NookSam</v>
          </cell>
          <cell r="C2320" t="str">
            <v>Marked SF Nooksack Spr</v>
          </cell>
          <cell r="D2320" t="str">
            <v>M-SFNK Sp</v>
          </cell>
          <cell r="E2320">
            <v>6</v>
          </cell>
          <cell r="F2320">
            <v>8</v>
          </cell>
          <cell r="G2320">
            <v>4</v>
          </cell>
          <cell r="H2320" t="str">
            <v>TRS; includes 7B-D</v>
          </cell>
          <cell r="I2320">
            <v>1997</v>
          </cell>
          <cell r="J2320" t="str">
            <v>M</v>
          </cell>
          <cell r="L2320">
            <v>5</v>
          </cell>
          <cell r="M2320">
            <v>0</v>
          </cell>
        </row>
        <row r="2321">
          <cell r="A2321" t="str">
            <v>1997-7-3-SkagitSF_F_h_um</v>
          </cell>
          <cell r="B2321" t="str">
            <v>Skagit</v>
          </cell>
          <cell r="C2321" t="str">
            <v>UnMarked Skagit Summer/Fall Fing</v>
          </cell>
          <cell r="D2321" t="str">
            <v>U-Skag FF</v>
          </cell>
          <cell r="E2321">
            <v>7</v>
          </cell>
          <cell r="F2321">
            <v>10</v>
          </cell>
          <cell r="G2321">
            <v>9</v>
          </cell>
          <cell r="H2321" t="str">
            <v>TRS; includes Area 8 Net</v>
          </cell>
          <cell r="I2321">
            <v>1997</v>
          </cell>
          <cell r="J2321" t="str">
            <v>UM</v>
          </cell>
          <cell r="K2321" t="str">
            <v>H</v>
          </cell>
          <cell r="L2321">
            <v>3</v>
          </cell>
          <cell r="M2321">
            <v>0</v>
          </cell>
        </row>
        <row r="2322">
          <cell r="A2322" t="str">
            <v>1997-7-3-SkagitSF_F_n_um</v>
          </cell>
          <cell r="B2322" t="str">
            <v>Skagit</v>
          </cell>
          <cell r="C2322" t="str">
            <v>UnMarked Skagit Summer/Fall Fing</v>
          </cell>
          <cell r="D2322" t="str">
            <v>U-Skag FF</v>
          </cell>
          <cell r="E2322">
            <v>7</v>
          </cell>
          <cell r="F2322">
            <v>10</v>
          </cell>
          <cell r="G2322">
            <v>9</v>
          </cell>
          <cell r="H2322" t="str">
            <v>TRS; includes Area 8 Net</v>
          </cell>
          <cell r="I2322">
            <v>1997</v>
          </cell>
          <cell r="J2322" t="str">
            <v>UM</v>
          </cell>
          <cell r="K2322" t="str">
            <v>N</v>
          </cell>
          <cell r="L2322">
            <v>3</v>
          </cell>
          <cell r="M2322">
            <v>1082.2117488866049</v>
          </cell>
        </row>
        <row r="2323">
          <cell r="A2323" t="str">
            <v>1997-7-4-SkagitSF_F_h_um</v>
          </cell>
          <cell r="B2323" t="str">
            <v>Skagit</v>
          </cell>
          <cell r="C2323" t="str">
            <v>UnMarked Skagit Summer/Fall Fing</v>
          </cell>
          <cell r="D2323" t="str">
            <v>U-Skag FF</v>
          </cell>
          <cell r="E2323">
            <v>7</v>
          </cell>
          <cell r="F2323">
            <v>10</v>
          </cell>
          <cell r="G2323">
            <v>9</v>
          </cell>
          <cell r="H2323" t="str">
            <v>TRS; includes Area 8 Net</v>
          </cell>
          <cell r="I2323">
            <v>1997</v>
          </cell>
          <cell r="J2323" t="str">
            <v>UM</v>
          </cell>
          <cell r="K2323" t="str">
            <v>H</v>
          </cell>
          <cell r="L2323">
            <v>4</v>
          </cell>
          <cell r="M2323">
            <v>0</v>
          </cell>
        </row>
        <row r="2324">
          <cell r="A2324" t="str">
            <v>1997-7-4-SkagitSF_F_n_um</v>
          </cell>
          <cell r="B2324" t="str">
            <v>Skagit</v>
          </cell>
          <cell r="C2324" t="str">
            <v>UnMarked Skagit Summer/Fall Fing</v>
          </cell>
          <cell r="D2324" t="str">
            <v>U-Skag FF</v>
          </cell>
          <cell r="E2324">
            <v>7</v>
          </cell>
          <cell r="F2324">
            <v>10</v>
          </cell>
          <cell r="G2324">
            <v>9</v>
          </cell>
          <cell r="H2324" t="str">
            <v>TRS; includes Area 8 Net</v>
          </cell>
          <cell r="I2324">
            <v>1997</v>
          </cell>
          <cell r="J2324" t="str">
            <v>UM</v>
          </cell>
          <cell r="K2324" t="str">
            <v>N</v>
          </cell>
          <cell r="L2324">
            <v>4</v>
          </cell>
          <cell r="M2324">
            <v>3792.6849109283999</v>
          </cell>
        </row>
        <row r="2325">
          <cell r="A2325" t="str">
            <v>1997-7-5-SkagitSF_F_h_um</v>
          </cell>
          <cell r="B2325" t="str">
            <v>Skagit</v>
          </cell>
          <cell r="C2325" t="str">
            <v>UnMarked Skagit Summer/Fall Fing</v>
          </cell>
          <cell r="D2325" t="str">
            <v>U-Skag FF</v>
          </cell>
          <cell r="E2325">
            <v>7</v>
          </cell>
          <cell r="F2325">
            <v>10</v>
          </cell>
          <cell r="G2325">
            <v>9</v>
          </cell>
          <cell r="H2325" t="str">
            <v>TRS; includes Area 8 Net</v>
          </cell>
          <cell r="I2325">
            <v>1997</v>
          </cell>
          <cell r="J2325" t="str">
            <v>UM</v>
          </cell>
          <cell r="K2325" t="str">
            <v>H</v>
          </cell>
          <cell r="L2325">
            <v>5</v>
          </cell>
          <cell r="M2325">
            <v>0</v>
          </cell>
        </row>
        <row r="2326">
          <cell r="A2326" t="str">
            <v>1997-7-5-SkagitSF_F_n_um</v>
          </cell>
          <cell r="B2326" t="str">
            <v>Skagit</v>
          </cell>
          <cell r="C2326" t="str">
            <v>UnMarked Skagit Summer/Fall Fing</v>
          </cell>
          <cell r="D2326" t="str">
            <v>U-Skag FF</v>
          </cell>
          <cell r="E2326">
            <v>7</v>
          </cell>
          <cell r="F2326">
            <v>10</v>
          </cell>
          <cell r="G2326">
            <v>9</v>
          </cell>
          <cell r="H2326" t="str">
            <v>TRS; includes Area 8 Net</v>
          </cell>
          <cell r="I2326">
            <v>1997</v>
          </cell>
          <cell r="J2326" t="str">
            <v>UM</v>
          </cell>
          <cell r="K2326" t="str">
            <v>N</v>
          </cell>
          <cell r="L2326">
            <v>5</v>
          </cell>
          <cell r="M2326">
            <v>965.1566152792052</v>
          </cell>
        </row>
        <row r="2327">
          <cell r="A2327" t="str">
            <v>1997-8-3-SkagitSF_F_h_m</v>
          </cell>
          <cell r="B2327" t="str">
            <v>Skagit</v>
          </cell>
          <cell r="C2327" t="str">
            <v>Marked Skagit Summer/Fall Fing</v>
          </cell>
          <cell r="D2327" t="str">
            <v>M-Skag FF</v>
          </cell>
          <cell r="E2327">
            <v>8</v>
          </cell>
          <cell r="F2327">
            <v>11</v>
          </cell>
          <cell r="G2327">
            <v>9</v>
          </cell>
          <cell r="H2327" t="str">
            <v>TRS; includes Area 8 Net</v>
          </cell>
          <cell r="I2327">
            <v>1997</v>
          </cell>
          <cell r="J2327" t="str">
            <v>M</v>
          </cell>
          <cell r="K2327" t="str">
            <v>H</v>
          </cell>
          <cell r="L2327">
            <v>3</v>
          </cell>
          <cell r="M2327">
            <v>2</v>
          </cell>
        </row>
        <row r="2328">
          <cell r="A2328" t="str">
            <v>1997-8-3-SkagitSF_F_n_m</v>
          </cell>
          <cell r="B2328" t="str">
            <v>Skagit</v>
          </cell>
          <cell r="C2328" t="str">
            <v>Marked Skagit Summer/Fall Fing</v>
          </cell>
          <cell r="D2328" t="str">
            <v>M-Skag FF</v>
          </cell>
          <cell r="E2328">
            <v>8</v>
          </cell>
          <cell r="F2328">
            <v>11</v>
          </cell>
          <cell r="G2328">
            <v>9</v>
          </cell>
          <cell r="H2328" t="str">
            <v>TRS; includes Area 8 Net</v>
          </cell>
          <cell r="I2328">
            <v>1997</v>
          </cell>
          <cell r="J2328" t="str">
            <v>M</v>
          </cell>
          <cell r="K2328" t="str">
            <v>N</v>
          </cell>
          <cell r="L2328">
            <v>3</v>
          </cell>
        </row>
        <row r="2329">
          <cell r="A2329" t="str">
            <v>1997-8-4-SkagitSF_F_h_m</v>
          </cell>
          <cell r="B2329" t="str">
            <v>Skagit</v>
          </cell>
          <cell r="C2329" t="str">
            <v>Marked Skagit Summer/Fall Fing</v>
          </cell>
          <cell r="D2329" t="str">
            <v>M-Skag FF</v>
          </cell>
          <cell r="E2329">
            <v>8</v>
          </cell>
          <cell r="F2329">
            <v>11</v>
          </cell>
          <cell r="G2329">
            <v>9</v>
          </cell>
          <cell r="H2329" t="str">
            <v>TRS; includes Area 8 Net</v>
          </cell>
          <cell r="I2329">
            <v>1997</v>
          </cell>
          <cell r="J2329" t="str">
            <v>M</v>
          </cell>
          <cell r="K2329" t="str">
            <v>H</v>
          </cell>
          <cell r="L2329">
            <v>4</v>
          </cell>
          <cell r="M2329">
            <v>0</v>
          </cell>
        </row>
        <row r="2330">
          <cell r="A2330" t="str">
            <v>1997-8-4-SkagitSF_F_n_m</v>
          </cell>
          <cell r="B2330" t="str">
            <v>Skagit</v>
          </cell>
          <cell r="C2330" t="str">
            <v>Marked Skagit Summer/Fall Fing</v>
          </cell>
          <cell r="D2330" t="str">
            <v>M-Skag FF</v>
          </cell>
          <cell r="E2330">
            <v>8</v>
          </cell>
          <cell r="F2330">
            <v>11</v>
          </cell>
          <cell r="G2330">
            <v>9</v>
          </cell>
          <cell r="H2330" t="str">
            <v>TRS; includes Area 8 Net</v>
          </cell>
          <cell r="I2330">
            <v>1997</v>
          </cell>
          <cell r="J2330" t="str">
            <v>M</v>
          </cell>
          <cell r="K2330" t="str">
            <v>N</v>
          </cell>
          <cell r="L2330">
            <v>4</v>
          </cell>
        </row>
        <row r="2331">
          <cell r="A2331" t="str">
            <v>1997-8-5-SkagitSF_F_h_m</v>
          </cell>
          <cell r="B2331" t="str">
            <v>Skagit</v>
          </cell>
          <cell r="C2331" t="str">
            <v>Marked Skagit Summer/Fall Fing</v>
          </cell>
          <cell r="D2331" t="str">
            <v>M-Skag FF</v>
          </cell>
          <cell r="E2331">
            <v>8</v>
          </cell>
          <cell r="F2331">
            <v>11</v>
          </cell>
          <cell r="G2331">
            <v>9</v>
          </cell>
          <cell r="H2331" t="str">
            <v>TRS; includes Area 8 Net</v>
          </cell>
          <cell r="I2331">
            <v>1997</v>
          </cell>
          <cell r="J2331" t="str">
            <v>M</v>
          </cell>
          <cell r="K2331" t="str">
            <v>H</v>
          </cell>
          <cell r="L2331">
            <v>5</v>
          </cell>
          <cell r="M2331">
            <v>0</v>
          </cell>
        </row>
        <row r="2332">
          <cell r="A2332" t="str">
            <v>1997-8-5-SkagitSF_F_n_m</v>
          </cell>
          <cell r="B2332" t="str">
            <v>Skagit</v>
          </cell>
          <cell r="C2332" t="str">
            <v>Marked Skagit Summer/Fall Fing</v>
          </cell>
          <cell r="D2332" t="str">
            <v>M-Skag FF</v>
          </cell>
          <cell r="E2332">
            <v>8</v>
          </cell>
          <cell r="F2332">
            <v>11</v>
          </cell>
          <cell r="G2332">
            <v>9</v>
          </cell>
          <cell r="H2332" t="str">
            <v>TRS; includes Area 8 Net</v>
          </cell>
          <cell r="I2332">
            <v>1997</v>
          </cell>
          <cell r="J2332" t="str">
            <v>M</v>
          </cell>
          <cell r="K2332" t="str">
            <v>N</v>
          </cell>
          <cell r="L2332">
            <v>5</v>
          </cell>
        </row>
        <row r="2333">
          <cell r="A2333" t="str">
            <v>1997-9-3-SkagitSF_Y_h_um</v>
          </cell>
          <cell r="B2333" t="str">
            <v>Skagit</v>
          </cell>
          <cell r="C2333" t="str">
            <v>UnMarked Skagit Summer/Fall Year</v>
          </cell>
          <cell r="D2333" t="str">
            <v>U-SkagFYr</v>
          </cell>
          <cell r="E2333">
            <v>9</v>
          </cell>
          <cell r="F2333">
            <v>13</v>
          </cell>
          <cell r="G2333">
            <v>12</v>
          </cell>
          <cell r="H2333" t="str">
            <v>TRS; includes Area 8 Net</v>
          </cell>
          <cell r="I2333">
            <v>1997</v>
          </cell>
          <cell r="J2333" t="str">
            <v>UM</v>
          </cell>
          <cell r="K2333" t="str">
            <v>H</v>
          </cell>
          <cell r="L2333">
            <v>3</v>
          </cell>
        </row>
        <row r="2334">
          <cell r="A2334" t="str">
            <v>1997-9-3-SkagitSF_Y_n_um</v>
          </cell>
          <cell r="B2334" t="str">
            <v>Skagit</v>
          </cell>
          <cell r="C2334" t="str">
            <v>UnMarked Skagit Summer/Fall Year</v>
          </cell>
          <cell r="D2334" t="str">
            <v>U-SkagFYr</v>
          </cell>
          <cell r="E2334">
            <v>9</v>
          </cell>
          <cell r="F2334">
            <v>13</v>
          </cell>
          <cell r="G2334">
            <v>12</v>
          </cell>
          <cell r="H2334" t="str">
            <v>TRS; includes Area 8 Net</v>
          </cell>
          <cell r="I2334">
            <v>1997</v>
          </cell>
          <cell r="J2334" t="str">
            <v>UM</v>
          </cell>
          <cell r="K2334" t="str">
            <v>N</v>
          </cell>
          <cell r="L2334">
            <v>3</v>
          </cell>
          <cell r="M2334">
            <v>0</v>
          </cell>
        </row>
        <row r="2335">
          <cell r="A2335" t="str">
            <v>1997-9-4-SkagitSF_Y_h_um</v>
          </cell>
          <cell r="B2335" t="str">
            <v>Skagit</v>
          </cell>
          <cell r="C2335" t="str">
            <v>UnMarked Skagit Summer/Fall Year</v>
          </cell>
          <cell r="D2335" t="str">
            <v>U-SkagFYr</v>
          </cell>
          <cell r="E2335">
            <v>9</v>
          </cell>
          <cell r="F2335">
            <v>13</v>
          </cell>
          <cell r="G2335">
            <v>12</v>
          </cell>
          <cell r="H2335" t="str">
            <v>TRS; includes Area 8 Net</v>
          </cell>
          <cell r="I2335">
            <v>1997</v>
          </cell>
          <cell r="J2335" t="str">
            <v>UM</v>
          </cell>
          <cell r="K2335" t="str">
            <v>H</v>
          </cell>
          <cell r="L2335">
            <v>4</v>
          </cell>
        </row>
        <row r="2336">
          <cell r="A2336" t="str">
            <v>1997-9-4-SkagitSF_Y_n_um</v>
          </cell>
          <cell r="B2336" t="str">
            <v>Skagit</v>
          </cell>
          <cell r="C2336" t="str">
            <v>UnMarked Skagit Summer/Fall Year</v>
          </cell>
          <cell r="D2336" t="str">
            <v>U-SkagFYr</v>
          </cell>
          <cell r="E2336">
            <v>9</v>
          </cell>
          <cell r="F2336">
            <v>13</v>
          </cell>
          <cell r="G2336">
            <v>12</v>
          </cell>
          <cell r="H2336" t="str">
            <v>TRS; includes Area 8 Net</v>
          </cell>
          <cell r="I2336">
            <v>1997</v>
          </cell>
          <cell r="J2336" t="str">
            <v>UM</v>
          </cell>
          <cell r="K2336" t="str">
            <v>N</v>
          </cell>
          <cell r="L2336">
            <v>4</v>
          </cell>
          <cell r="M2336">
            <v>179.81931483384719</v>
          </cell>
        </row>
        <row r="2337">
          <cell r="A2337" t="str">
            <v>1997-9-5-SkagitSF_Y_h_um</v>
          </cell>
          <cell r="B2337" t="str">
            <v>Skagit</v>
          </cell>
          <cell r="C2337" t="str">
            <v>UnMarked Skagit Summer/Fall Year</v>
          </cell>
          <cell r="D2337" t="str">
            <v>U-SkagFYr</v>
          </cell>
          <cell r="E2337">
            <v>9</v>
          </cell>
          <cell r="F2337">
            <v>13</v>
          </cell>
          <cell r="G2337">
            <v>12</v>
          </cell>
          <cell r="H2337" t="str">
            <v>TRS; includes Area 8 Net</v>
          </cell>
          <cell r="I2337">
            <v>1997</v>
          </cell>
          <cell r="J2337" t="str">
            <v>UM</v>
          </cell>
          <cell r="K2337" t="str">
            <v>H</v>
          </cell>
          <cell r="L2337">
            <v>5</v>
          </cell>
        </row>
        <row r="2338">
          <cell r="A2338" t="str">
            <v>1997-9-5-SkagitSF_Y_n_um</v>
          </cell>
          <cell r="B2338" t="str">
            <v>Skagit</v>
          </cell>
          <cell r="C2338" t="str">
            <v>UnMarked Skagit Summer/Fall Year</v>
          </cell>
          <cell r="D2338" t="str">
            <v>U-SkagFYr</v>
          </cell>
          <cell r="E2338">
            <v>9</v>
          </cell>
          <cell r="F2338">
            <v>13</v>
          </cell>
          <cell r="G2338">
            <v>12</v>
          </cell>
          <cell r="H2338" t="str">
            <v>TRS; includes Area 8 Net</v>
          </cell>
          <cell r="I2338">
            <v>1997</v>
          </cell>
          <cell r="J2338" t="str">
            <v>UM</v>
          </cell>
          <cell r="K2338" t="str">
            <v>N</v>
          </cell>
          <cell r="L2338">
            <v>5</v>
          </cell>
          <cell r="M2338">
            <v>71.237410071942449</v>
          </cell>
        </row>
        <row r="2339">
          <cell r="A2339" t="str">
            <v>1997-10-3-SkagitSF_Y_h_m</v>
          </cell>
          <cell r="B2339" t="str">
            <v>Skagit</v>
          </cell>
          <cell r="C2339" t="str">
            <v>Marked Skagit Summer/Fall Year</v>
          </cell>
          <cell r="D2339" t="str">
            <v>M-SkagFYr</v>
          </cell>
          <cell r="E2339">
            <v>10</v>
          </cell>
          <cell r="F2339">
            <v>14</v>
          </cell>
          <cell r="G2339">
            <v>12</v>
          </cell>
          <cell r="H2339" t="str">
            <v>TRS; includes Area 8 Net</v>
          </cell>
          <cell r="I2339">
            <v>1997</v>
          </cell>
          <cell r="J2339" t="str">
            <v>M</v>
          </cell>
          <cell r="K2339" t="str">
            <v>H</v>
          </cell>
          <cell r="L2339">
            <v>3</v>
          </cell>
        </row>
        <row r="2340">
          <cell r="A2340" t="str">
            <v>1997-10-3-SkagitSF_Y_n_m</v>
          </cell>
          <cell r="B2340" t="str">
            <v>Skagit</v>
          </cell>
          <cell r="C2340" t="str">
            <v>Marked Skagit Summer/Fall Year</v>
          </cell>
          <cell r="D2340" t="str">
            <v>M-SkagFYr</v>
          </cell>
          <cell r="E2340">
            <v>10</v>
          </cell>
          <cell r="F2340">
            <v>14</v>
          </cell>
          <cell r="G2340">
            <v>12</v>
          </cell>
          <cell r="H2340" t="str">
            <v>TRS; includes Area 8 Net</v>
          </cell>
          <cell r="I2340">
            <v>1997</v>
          </cell>
          <cell r="J2340" t="str">
            <v>M</v>
          </cell>
          <cell r="K2340" t="str">
            <v>N</v>
          </cell>
          <cell r="L2340">
            <v>3</v>
          </cell>
        </row>
        <row r="2341">
          <cell r="A2341" t="str">
            <v>1997-10-4-SkagitSF_Y_h_m</v>
          </cell>
          <cell r="B2341" t="str">
            <v>Skagit</v>
          </cell>
          <cell r="C2341" t="str">
            <v>Marked Skagit Summer/Fall Year</v>
          </cell>
          <cell r="D2341" t="str">
            <v>M-SkagFYr</v>
          </cell>
          <cell r="E2341">
            <v>10</v>
          </cell>
          <cell r="F2341">
            <v>14</v>
          </cell>
          <cell r="G2341">
            <v>12</v>
          </cell>
          <cell r="H2341" t="str">
            <v>TRS; includes Area 8 Net</v>
          </cell>
          <cell r="I2341">
            <v>1997</v>
          </cell>
          <cell r="J2341" t="str">
            <v>M</v>
          </cell>
          <cell r="K2341" t="str">
            <v>H</v>
          </cell>
          <cell r="L2341">
            <v>4</v>
          </cell>
        </row>
        <row r="2342">
          <cell r="A2342" t="str">
            <v>1997-10-4-SkagitSF_Y_n_m</v>
          </cell>
          <cell r="B2342" t="str">
            <v>Skagit</v>
          </cell>
          <cell r="C2342" t="str">
            <v>Marked Skagit Summer/Fall Year</v>
          </cell>
          <cell r="D2342" t="str">
            <v>M-SkagFYr</v>
          </cell>
          <cell r="E2342">
            <v>10</v>
          </cell>
          <cell r="F2342">
            <v>14</v>
          </cell>
          <cell r="G2342">
            <v>12</v>
          </cell>
          <cell r="H2342" t="str">
            <v>TRS; includes Area 8 Net</v>
          </cell>
          <cell r="I2342">
            <v>1997</v>
          </cell>
          <cell r="J2342" t="str">
            <v>M</v>
          </cell>
          <cell r="K2342" t="str">
            <v>N</v>
          </cell>
          <cell r="L2342">
            <v>4</v>
          </cell>
        </row>
        <row r="2343">
          <cell r="A2343" t="str">
            <v>1997-10-5-SkagitSF_Y_h_m</v>
          </cell>
          <cell r="B2343" t="str">
            <v>Skagit</v>
          </cell>
          <cell r="C2343" t="str">
            <v>Marked Skagit Summer/Fall Year</v>
          </cell>
          <cell r="D2343" t="str">
            <v>M-SkagFYr</v>
          </cell>
          <cell r="E2343">
            <v>10</v>
          </cell>
          <cell r="F2343">
            <v>14</v>
          </cell>
          <cell r="G2343">
            <v>12</v>
          </cell>
          <cell r="H2343" t="str">
            <v>TRS; includes Area 8 Net</v>
          </cell>
          <cell r="I2343">
            <v>1997</v>
          </cell>
          <cell r="J2343" t="str">
            <v>M</v>
          </cell>
          <cell r="K2343" t="str">
            <v>H</v>
          </cell>
          <cell r="L2343">
            <v>5</v>
          </cell>
        </row>
        <row r="2344">
          <cell r="A2344" t="str">
            <v>1997-10-5-SkagitSF_Y_n_m</v>
          </cell>
          <cell r="B2344" t="str">
            <v>Skagit</v>
          </cell>
          <cell r="C2344" t="str">
            <v>Marked Skagit Summer/Fall Year</v>
          </cell>
          <cell r="D2344" t="str">
            <v>M-SkagFYr</v>
          </cell>
          <cell r="E2344">
            <v>10</v>
          </cell>
          <cell r="F2344">
            <v>14</v>
          </cell>
          <cell r="G2344">
            <v>12</v>
          </cell>
          <cell r="H2344" t="str">
            <v>TRS; includes Area 8 Net</v>
          </cell>
          <cell r="I2344">
            <v>1997</v>
          </cell>
          <cell r="J2344" t="str">
            <v>M</v>
          </cell>
          <cell r="K2344" t="str">
            <v>N</v>
          </cell>
          <cell r="L2344">
            <v>5</v>
          </cell>
        </row>
        <row r="2345">
          <cell r="A2345" t="str">
            <v>1997-11-3-SkagitSpring_h_um</v>
          </cell>
          <cell r="B2345" t="str">
            <v>Skagit</v>
          </cell>
          <cell r="C2345" t="str">
            <v>UnMarked Skagit Spring Year</v>
          </cell>
          <cell r="D2345" t="str">
            <v>U-SkagSpY</v>
          </cell>
          <cell r="E2345">
            <v>11</v>
          </cell>
          <cell r="F2345">
            <v>16</v>
          </cell>
          <cell r="G2345">
            <v>15</v>
          </cell>
          <cell r="H2345" t="str">
            <v>TRS; includes Area 8 Net</v>
          </cell>
          <cell r="I2345">
            <v>1997</v>
          </cell>
          <cell r="J2345" t="str">
            <v>UM</v>
          </cell>
          <cell r="K2345" t="str">
            <v>H</v>
          </cell>
          <cell r="L2345">
            <v>3</v>
          </cell>
          <cell r="M2345">
            <v>0</v>
          </cell>
        </row>
        <row r="2346">
          <cell r="A2346" t="str">
            <v>1997-11-3-SkagitSpring_n_um</v>
          </cell>
          <cell r="B2346" t="str">
            <v>Skagit</v>
          </cell>
          <cell r="C2346" t="str">
            <v>UnMarked Skagit Spring Year</v>
          </cell>
          <cell r="D2346" t="str">
            <v>U-SkagSpY</v>
          </cell>
          <cell r="E2346">
            <v>11</v>
          </cell>
          <cell r="F2346">
            <v>16</v>
          </cell>
          <cell r="G2346">
            <v>15</v>
          </cell>
          <cell r="H2346" t="str">
            <v>TRS; includes Area 8 Net</v>
          </cell>
          <cell r="I2346">
            <v>1997</v>
          </cell>
          <cell r="J2346" t="str">
            <v>UM</v>
          </cell>
          <cell r="K2346" t="str">
            <v>N</v>
          </cell>
          <cell r="L2346">
            <v>3</v>
          </cell>
          <cell r="M2346">
            <v>97.666666666666657</v>
          </cell>
        </row>
        <row r="2347">
          <cell r="A2347" t="str">
            <v>1997-11-4-SkagitSpring_h_um</v>
          </cell>
          <cell r="B2347" t="str">
            <v>Skagit</v>
          </cell>
          <cell r="C2347" t="str">
            <v>UnMarked Skagit Spring Year</v>
          </cell>
          <cell r="D2347" t="str">
            <v>U-SkagSpY</v>
          </cell>
          <cell r="E2347">
            <v>11</v>
          </cell>
          <cell r="F2347">
            <v>16</v>
          </cell>
          <cell r="G2347">
            <v>15</v>
          </cell>
          <cell r="H2347" t="str">
            <v>TRS; includes Area 8 Net</v>
          </cell>
          <cell r="I2347">
            <v>1997</v>
          </cell>
          <cell r="J2347" t="str">
            <v>UM</v>
          </cell>
          <cell r="K2347" t="str">
            <v>H</v>
          </cell>
          <cell r="L2347">
            <v>4</v>
          </cell>
          <cell r="M2347">
            <v>0</v>
          </cell>
        </row>
        <row r="2348">
          <cell r="A2348" t="str">
            <v>1997-11-4-SkagitSpring_n_um</v>
          </cell>
          <cell r="B2348" t="str">
            <v>Skagit</v>
          </cell>
          <cell r="C2348" t="str">
            <v>UnMarked Skagit Spring Year</v>
          </cell>
          <cell r="D2348" t="str">
            <v>U-SkagSpY</v>
          </cell>
          <cell r="E2348">
            <v>11</v>
          </cell>
          <cell r="F2348">
            <v>16</v>
          </cell>
          <cell r="G2348">
            <v>15</v>
          </cell>
          <cell r="H2348" t="str">
            <v>TRS; includes Area 8 Net</v>
          </cell>
          <cell r="I2348">
            <v>1997</v>
          </cell>
          <cell r="J2348" t="str">
            <v>UM</v>
          </cell>
          <cell r="K2348" t="str">
            <v>N</v>
          </cell>
          <cell r="L2348">
            <v>4</v>
          </cell>
          <cell r="M2348">
            <v>711.8888888888888</v>
          </cell>
        </row>
        <row r="2349">
          <cell r="A2349" t="str">
            <v>1997-11-5-SkagitSpring_h_um</v>
          </cell>
          <cell r="B2349" t="str">
            <v>Skagit</v>
          </cell>
          <cell r="C2349" t="str">
            <v>UnMarked Skagit Spring Year</v>
          </cell>
          <cell r="D2349" t="str">
            <v>U-SkagSpY</v>
          </cell>
          <cell r="E2349">
            <v>11</v>
          </cell>
          <cell r="F2349">
            <v>16</v>
          </cell>
          <cell r="G2349">
            <v>15</v>
          </cell>
          <cell r="H2349" t="str">
            <v>TRS; includes Area 8 Net</v>
          </cell>
          <cell r="I2349">
            <v>1997</v>
          </cell>
          <cell r="J2349" t="str">
            <v>UM</v>
          </cell>
          <cell r="K2349" t="str">
            <v>H</v>
          </cell>
          <cell r="L2349">
            <v>5</v>
          </cell>
          <cell r="M2349">
            <v>0</v>
          </cell>
        </row>
        <row r="2350">
          <cell r="A2350" t="str">
            <v>1997-11-5-SkagitSpring_n_um</v>
          </cell>
          <cell r="B2350" t="str">
            <v>Skagit</v>
          </cell>
          <cell r="C2350" t="str">
            <v>UnMarked Skagit Spring Year</v>
          </cell>
          <cell r="D2350" t="str">
            <v>U-SkagSpY</v>
          </cell>
          <cell r="E2350">
            <v>11</v>
          </cell>
          <cell r="F2350">
            <v>16</v>
          </cell>
          <cell r="G2350">
            <v>15</v>
          </cell>
          <cell r="H2350" t="str">
            <v>TRS; includes Area 8 Net</v>
          </cell>
          <cell r="I2350">
            <v>1997</v>
          </cell>
          <cell r="J2350" t="str">
            <v>UM</v>
          </cell>
          <cell r="K2350" t="str">
            <v>N</v>
          </cell>
          <cell r="L2350">
            <v>5</v>
          </cell>
          <cell r="M2350">
            <v>254.4444444444444</v>
          </cell>
        </row>
        <row r="2351">
          <cell r="A2351" t="str">
            <v>1997-12-3-SkagitSpring_h_m</v>
          </cell>
          <cell r="B2351" t="str">
            <v>Skagit</v>
          </cell>
          <cell r="C2351" t="str">
            <v>Marked Skagit Spring Year</v>
          </cell>
          <cell r="D2351" t="str">
            <v>M-SkagSpY</v>
          </cell>
          <cell r="E2351">
            <v>12</v>
          </cell>
          <cell r="F2351">
            <v>17</v>
          </cell>
          <cell r="G2351">
            <v>15</v>
          </cell>
          <cell r="H2351" t="str">
            <v>TRS; includes Area 8 Net</v>
          </cell>
          <cell r="I2351">
            <v>1997</v>
          </cell>
          <cell r="J2351" t="str">
            <v>M</v>
          </cell>
          <cell r="K2351" t="str">
            <v>H</v>
          </cell>
          <cell r="L2351">
            <v>3</v>
          </cell>
          <cell r="M2351">
            <v>635.9303510365537</v>
          </cell>
        </row>
        <row r="2352">
          <cell r="A2352" t="str">
            <v>1997-12-3-SkagitSpring_n_m</v>
          </cell>
          <cell r="B2352" t="str">
            <v>Skagit</v>
          </cell>
          <cell r="C2352" t="str">
            <v>Marked Skagit Spring Year</v>
          </cell>
          <cell r="D2352" t="str">
            <v>M-SkagSpY</v>
          </cell>
          <cell r="E2352">
            <v>12</v>
          </cell>
          <cell r="F2352">
            <v>17</v>
          </cell>
          <cell r="G2352">
            <v>15</v>
          </cell>
          <cell r="H2352" t="str">
            <v>TRS; includes Area 8 Net</v>
          </cell>
          <cell r="I2352">
            <v>1997</v>
          </cell>
          <cell r="J2352" t="str">
            <v>M</v>
          </cell>
          <cell r="K2352" t="str">
            <v>N</v>
          </cell>
          <cell r="L2352">
            <v>3</v>
          </cell>
        </row>
        <row r="2353">
          <cell r="A2353" t="str">
            <v>1997-12-4-SkagitSpring_h_m</v>
          </cell>
          <cell r="B2353" t="str">
            <v>Skagit</v>
          </cell>
          <cell r="C2353" t="str">
            <v>Marked Skagit Spring Year</v>
          </cell>
          <cell r="D2353" t="str">
            <v>M-SkagSpY</v>
          </cell>
          <cell r="E2353">
            <v>12</v>
          </cell>
          <cell r="F2353">
            <v>17</v>
          </cell>
          <cell r="G2353">
            <v>15</v>
          </cell>
          <cell r="H2353" t="str">
            <v>TRS; includes Area 8 Net</v>
          </cell>
          <cell r="I2353">
            <v>1997</v>
          </cell>
          <cell r="J2353" t="str">
            <v>M</v>
          </cell>
          <cell r="K2353" t="str">
            <v>H</v>
          </cell>
          <cell r="L2353">
            <v>4</v>
          </cell>
          <cell r="M2353">
            <v>705.22783790723622</v>
          </cell>
        </row>
        <row r="2354">
          <cell r="A2354" t="str">
            <v>1997-12-4-SkagitSpring_n_m</v>
          </cell>
          <cell r="B2354" t="str">
            <v>Skagit</v>
          </cell>
          <cell r="C2354" t="str">
            <v>Marked Skagit Spring Year</v>
          </cell>
          <cell r="D2354" t="str">
            <v>M-SkagSpY</v>
          </cell>
          <cell r="E2354">
            <v>12</v>
          </cell>
          <cell r="F2354">
            <v>17</v>
          </cell>
          <cell r="G2354">
            <v>15</v>
          </cell>
          <cell r="H2354" t="str">
            <v>TRS; includes Area 8 Net</v>
          </cell>
          <cell r="I2354">
            <v>1997</v>
          </cell>
          <cell r="J2354" t="str">
            <v>M</v>
          </cell>
          <cell r="K2354" t="str">
            <v>N</v>
          </cell>
          <cell r="L2354">
            <v>4</v>
          </cell>
        </row>
        <row r="2355">
          <cell r="A2355" t="str">
            <v>1997-12-5-SkagitSpring_h_m</v>
          </cell>
          <cell r="B2355" t="str">
            <v>Skagit</v>
          </cell>
          <cell r="C2355" t="str">
            <v>Marked Skagit Spring Year</v>
          </cell>
          <cell r="D2355" t="str">
            <v>M-SkagSpY</v>
          </cell>
          <cell r="E2355">
            <v>12</v>
          </cell>
          <cell r="F2355">
            <v>17</v>
          </cell>
          <cell r="G2355">
            <v>15</v>
          </cell>
          <cell r="H2355" t="str">
            <v>TRS; includes Area 8 Net</v>
          </cell>
          <cell r="I2355">
            <v>1997</v>
          </cell>
          <cell r="J2355" t="str">
            <v>M</v>
          </cell>
          <cell r="K2355" t="str">
            <v>H</v>
          </cell>
          <cell r="L2355">
            <v>5</v>
          </cell>
          <cell r="M2355">
            <v>0</v>
          </cell>
        </row>
        <row r="2356">
          <cell r="A2356" t="str">
            <v>1997-12-5-SkagitSpring_n_m</v>
          </cell>
          <cell r="B2356" t="str">
            <v>Skagit</v>
          </cell>
          <cell r="C2356" t="str">
            <v>Marked Skagit Spring Year</v>
          </cell>
          <cell r="D2356" t="str">
            <v>M-SkagSpY</v>
          </cell>
          <cell r="E2356">
            <v>12</v>
          </cell>
          <cell r="F2356">
            <v>17</v>
          </cell>
          <cell r="G2356">
            <v>15</v>
          </cell>
          <cell r="H2356" t="str">
            <v>TRS; includes Area 8 Net</v>
          </cell>
          <cell r="I2356">
            <v>1997</v>
          </cell>
          <cell r="J2356" t="str">
            <v>M</v>
          </cell>
          <cell r="K2356" t="str">
            <v>N</v>
          </cell>
          <cell r="L2356">
            <v>5</v>
          </cell>
        </row>
        <row r="2357">
          <cell r="A2357" t="str">
            <v>1997-13-3-</v>
          </cell>
          <cell r="B2357" t="str">
            <v>StSno</v>
          </cell>
          <cell r="C2357" t="str">
            <v>UnMarked Snohomish Fall Fing</v>
          </cell>
          <cell r="D2357" t="str">
            <v>U-Snoh FF</v>
          </cell>
          <cell r="E2357">
            <v>13</v>
          </cell>
          <cell r="F2357">
            <v>19</v>
          </cell>
          <cell r="G2357">
            <v>18</v>
          </cell>
          <cell r="H2357" t="str">
            <v>ETRS; includes FW sport, no FW net</v>
          </cell>
          <cell r="I2357">
            <v>1997</v>
          </cell>
          <cell r="J2357" t="str">
            <v>UM</v>
          </cell>
          <cell r="L2357">
            <v>3</v>
          </cell>
          <cell r="M2357">
            <v>1423.3761687789849</v>
          </cell>
        </row>
        <row r="2358">
          <cell r="A2358" t="str">
            <v>1997-13-4-</v>
          </cell>
          <cell r="B2358" t="str">
            <v>StSno</v>
          </cell>
          <cell r="C2358" t="str">
            <v>UnMarked Snohomish Fall Fing</v>
          </cell>
          <cell r="D2358" t="str">
            <v>U-Snoh FF</v>
          </cell>
          <cell r="E2358">
            <v>13</v>
          </cell>
          <cell r="F2358">
            <v>19</v>
          </cell>
          <cell r="G2358">
            <v>18</v>
          </cell>
          <cell r="H2358" t="str">
            <v>ETRS; includes FW sport, no FW net</v>
          </cell>
          <cell r="I2358">
            <v>1997</v>
          </cell>
          <cell r="J2358" t="str">
            <v>UM</v>
          </cell>
          <cell r="L2358">
            <v>4</v>
          </cell>
          <cell r="M2358">
            <v>4428.9819387496864</v>
          </cell>
        </row>
        <row r="2359">
          <cell r="A2359" t="str">
            <v>1997-13-5-</v>
          </cell>
          <cell r="B2359" t="str">
            <v>StSno</v>
          </cell>
          <cell r="C2359" t="str">
            <v>UnMarked Snohomish Fall Fing</v>
          </cell>
          <cell r="D2359" t="str">
            <v>U-Snoh FF</v>
          </cell>
          <cell r="E2359">
            <v>13</v>
          </cell>
          <cell r="F2359">
            <v>19</v>
          </cell>
          <cell r="G2359">
            <v>18</v>
          </cell>
          <cell r="H2359" t="str">
            <v>ETRS; includes FW sport, no FW net</v>
          </cell>
          <cell r="I2359">
            <v>1997</v>
          </cell>
          <cell r="J2359" t="str">
            <v>UM</v>
          </cell>
          <cell r="L2359">
            <v>5</v>
          </cell>
          <cell r="M2359">
            <v>418.21932797433601</v>
          </cell>
        </row>
        <row r="2360">
          <cell r="A2360" t="str">
            <v>1997-14-3-</v>
          </cell>
          <cell r="B2360" t="str">
            <v>StSno</v>
          </cell>
          <cell r="C2360" t="str">
            <v>Marked Snohomish Fall Fing</v>
          </cell>
          <cell r="D2360" t="str">
            <v>M-Snoh FF</v>
          </cell>
          <cell r="E2360">
            <v>14</v>
          </cell>
          <cell r="F2360">
            <v>20</v>
          </cell>
          <cell r="G2360">
            <v>18</v>
          </cell>
          <cell r="H2360" t="str">
            <v>ETRS; includes FW sport, no FW net</v>
          </cell>
          <cell r="I2360">
            <v>1997</v>
          </cell>
          <cell r="J2360" t="str">
            <v>M</v>
          </cell>
          <cell r="L2360">
            <v>3</v>
          </cell>
          <cell r="M2360">
            <v>21.792779629420259</v>
          </cell>
        </row>
        <row r="2361">
          <cell r="A2361" t="str">
            <v>1997-14-4-</v>
          </cell>
          <cell r="B2361" t="str">
            <v>StSno</v>
          </cell>
          <cell r="C2361" t="str">
            <v>Marked Snohomish Fall Fing</v>
          </cell>
          <cell r="D2361" t="str">
            <v>M-Snoh FF</v>
          </cell>
          <cell r="E2361">
            <v>14</v>
          </cell>
          <cell r="F2361">
            <v>20</v>
          </cell>
          <cell r="G2361">
            <v>18</v>
          </cell>
          <cell r="H2361" t="str">
            <v>ETRS; includes FW sport, no FW net</v>
          </cell>
          <cell r="I2361">
            <v>1997</v>
          </cell>
          <cell r="J2361" t="str">
            <v>M</v>
          </cell>
          <cell r="L2361">
            <v>4</v>
          </cell>
          <cell r="M2361">
            <v>21.792779629420259</v>
          </cell>
        </row>
        <row r="2362">
          <cell r="A2362" t="str">
            <v>1997-14-5-</v>
          </cell>
          <cell r="B2362" t="str">
            <v>StSno</v>
          </cell>
          <cell r="C2362" t="str">
            <v>Marked Snohomish Fall Fing</v>
          </cell>
          <cell r="D2362" t="str">
            <v>M-Snoh FF</v>
          </cell>
          <cell r="E2362">
            <v>14</v>
          </cell>
          <cell r="F2362">
            <v>20</v>
          </cell>
          <cell r="G2362">
            <v>18</v>
          </cell>
          <cell r="H2362" t="str">
            <v>ETRS; includes FW sport, no FW net</v>
          </cell>
          <cell r="I2362">
            <v>1997</v>
          </cell>
          <cell r="J2362" t="str">
            <v>M</v>
          </cell>
          <cell r="L2362">
            <v>5</v>
          </cell>
          <cell r="M2362">
            <v>0</v>
          </cell>
        </row>
        <row r="2363">
          <cell r="A2363" t="str">
            <v>1997-15-3-</v>
          </cell>
          <cell r="B2363" t="str">
            <v>StSno</v>
          </cell>
          <cell r="C2363" t="str">
            <v>UnMarked Snohomish Fall Year</v>
          </cell>
          <cell r="D2363" t="str">
            <v>U-SnohFYr</v>
          </cell>
          <cell r="E2363">
            <v>15</v>
          </cell>
          <cell r="F2363">
            <v>22</v>
          </cell>
          <cell r="G2363">
            <v>21</v>
          </cell>
          <cell r="H2363" t="str">
            <v>ETRS; includes FW sport, no FW net</v>
          </cell>
          <cell r="I2363">
            <v>1997</v>
          </cell>
          <cell r="J2363" t="str">
            <v>UM</v>
          </cell>
          <cell r="L2363">
            <v>3</v>
          </cell>
          <cell r="M2363">
            <v>196.13501666478231</v>
          </cell>
        </row>
        <row r="2364">
          <cell r="A2364" t="str">
            <v>1997-15-4-</v>
          </cell>
          <cell r="B2364" t="str">
            <v>StSno</v>
          </cell>
          <cell r="C2364" t="str">
            <v>UnMarked Snohomish Fall Year</v>
          </cell>
          <cell r="D2364" t="str">
            <v>U-SnohFYr</v>
          </cell>
          <cell r="E2364">
            <v>15</v>
          </cell>
          <cell r="F2364">
            <v>22</v>
          </cell>
          <cell r="G2364">
            <v>21</v>
          </cell>
          <cell r="H2364" t="str">
            <v>ETRS; includes FW sport, no FW net</v>
          </cell>
          <cell r="I2364">
            <v>1997</v>
          </cell>
          <cell r="J2364" t="str">
            <v>UM</v>
          </cell>
          <cell r="L2364">
            <v>4</v>
          </cell>
          <cell r="M2364">
            <v>1375.8396850823599</v>
          </cell>
        </row>
        <row r="2365">
          <cell r="A2365" t="str">
            <v>1997-15-5-</v>
          </cell>
          <cell r="B2365" t="str">
            <v>StSno</v>
          </cell>
          <cell r="C2365" t="str">
            <v>UnMarked Snohomish Fall Year</v>
          </cell>
          <cell r="D2365" t="str">
            <v>U-SnohFYr</v>
          </cell>
          <cell r="E2365">
            <v>15</v>
          </cell>
          <cell r="F2365">
            <v>22</v>
          </cell>
          <cell r="G2365">
            <v>21</v>
          </cell>
          <cell r="H2365" t="str">
            <v>ETRS; includes FW sport, no FW net</v>
          </cell>
          <cell r="I2365">
            <v>1997</v>
          </cell>
          <cell r="J2365" t="str">
            <v>UM</v>
          </cell>
          <cell r="L2365">
            <v>5</v>
          </cell>
          <cell r="M2365">
            <v>727.26126073090541</v>
          </cell>
        </row>
        <row r="2366">
          <cell r="A2366" t="str">
            <v>1997-16-3-</v>
          </cell>
          <cell r="B2366" t="str">
            <v>StSno</v>
          </cell>
          <cell r="C2366" t="str">
            <v>Marked Snohomish Fall Year</v>
          </cell>
          <cell r="D2366" t="str">
            <v>M-SnohFYr</v>
          </cell>
          <cell r="E2366">
            <v>16</v>
          </cell>
          <cell r="F2366">
            <v>23</v>
          </cell>
          <cell r="G2366">
            <v>21</v>
          </cell>
          <cell r="H2366" t="str">
            <v>ETRS; includes FW sport, no FW net</v>
          </cell>
          <cell r="I2366">
            <v>1997</v>
          </cell>
          <cell r="J2366" t="str">
            <v>M</v>
          </cell>
          <cell r="L2366">
            <v>3</v>
          </cell>
          <cell r="M2366">
            <v>0</v>
          </cell>
        </row>
        <row r="2367">
          <cell r="A2367" t="str">
            <v>1997-16-4-</v>
          </cell>
          <cell r="B2367" t="str">
            <v>StSno</v>
          </cell>
          <cell r="C2367" t="str">
            <v>Marked Snohomish Fall Year</v>
          </cell>
          <cell r="D2367" t="str">
            <v>M-SnohFYr</v>
          </cell>
          <cell r="E2367">
            <v>16</v>
          </cell>
          <cell r="F2367">
            <v>23</v>
          </cell>
          <cell r="G2367">
            <v>21</v>
          </cell>
          <cell r="H2367" t="str">
            <v>ETRS; includes FW sport, no FW net</v>
          </cell>
          <cell r="I2367">
            <v>1997</v>
          </cell>
          <cell r="J2367" t="str">
            <v>M</v>
          </cell>
          <cell r="L2367">
            <v>4</v>
          </cell>
          <cell r="M2367">
            <v>65.378338888260771</v>
          </cell>
        </row>
        <row r="2368">
          <cell r="A2368" t="str">
            <v>1997-16-5-</v>
          </cell>
          <cell r="B2368" t="str">
            <v>StSno</v>
          </cell>
          <cell r="C2368" t="str">
            <v>Marked Snohomish Fall Year</v>
          </cell>
          <cell r="D2368" t="str">
            <v>M-SnohFYr</v>
          </cell>
          <cell r="E2368">
            <v>16</v>
          </cell>
          <cell r="F2368">
            <v>23</v>
          </cell>
          <cell r="G2368">
            <v>21</v>
          </cell>
          <cell r="H2368" t="str">
            <v>ETRS; includes FW sport, no FW net</v>
          </cell>
          <cell r="I2368">
            <v>1997</v>
          </cell>
          <cell r="J2368" t="str">
            <v>M</v>
          </cell>
          <cell r="L2368">
            <v>5</v>
          </cell>
          <cell r="M2368">
            <v>21.792779629420259</v>
          </cell>
        </row>
        <row r="2369">
          <cell r="A2369" t="str">
            <v>1997-17-3-</v>
          </cell>
          <cell r="B2369" t="str">
            <v>StSno</v>
          </cell>
          <cell r="C2369" t="str">
            <v>UnMarked Stillaguamish Fall Fing</v>
          </cell>
          <cell r="D2369" t="str">
            <v>U-Stil FF</v>
          </cell>
          <cell r="E2369">
            <v>17</v>
          </cell>
          <cell r="F2369">
            <v>25</v>
          </cell>
          <cell r="G2369">
            <v>24</v>
          </cell>
          <cell r="H2369" t="str">
            <v>ETRS</v>
          </cell>
          <cell r="I2369">
            <v>1997</v>
          </cell>
          <cell r="J2369" t="str">
            <v>UM</v>
          </cell>
          <cell r="L2369">
            <v>3</v>
          </cell>
          <cell r="M2369">
            <v>239.12690474290869</v>
          </cell>
        </row>
        <row r="2370">
          <cell r="A2370" t="str">
            <v>1997-17-4-</v>
          </cell>
          <cell r="B2370" t="str">
            <v>StSno</v>
          </cell>
          <cell r="C2370" t="str">
            <v>UnMarked Stillaguamish Fall Fing</v>
          </cell>
          <cell r="D2370" t="str">
            <v>U-Stil FF</v>
          </cell>
          <cell r="E2370">
            <v>17</v>
          </cell>
          <cell r="F2370">
            <v>25</v>
          </cell>
          <cell r="G2370">
            <v>24</v>
          </cell>
          <cell r="H2370" t="str">
            <v>ETRS</v>
          </cell>
          <cell r="I2370">
            <v>1997</v>
          </cell>
          <cell r="J2370" t="str">
            <v>UM</v>
          </cell>
          <cell r="L2370">
            <v>4</v>
          </cell>
          <cell r="M2370">
            <v>458.54210712820861</v>
          </cell>
        </row>
        <row r="2371">
          <cell r="A2371" t="str">
            <v>1997-17-5-</v>
          </cell>
          <cell r="B2371" t="str">
            <v>StSno</v>
          </cell>
          <cell r="C2371" t="str">
            <v>UnMarked Stillaguamish Fall Fing</v>
          </cell>
          <cell r="D2371" t="str">
            <v>U-Stil FF</v>
          </cell>
          <cell r="E2371">
            <v>17</v>
          </cell>
          <cell r="F2371">
            <v>25</v>
          </cell>
          <cell r="G2371">
            <v>24</v>
          </cell>
          <cell r="H2371" t="str">
            <v>ETRS</v>
          </cell>
          <cell r="I2371">
            <v>1997</v>
          </cell>
          <cell r="J2371" t="str">
            <v>UM</v>
          </cell>
          <cell r="L2371">
            <v>5</v>
          </cell>
          <cell r="M2371">
            <v>16.208807841916041</v>
          </cell>
        </row>
        <row r="2372">
          <cell r="A2372" t="str">
            <v>1997-18-3-</v>
          </cell>
          <cell r="B2372" t="str">
            <v>StSno</v>
          </cell>
          <cell r="C2372" t="str">
            <v>Marked Stillaguamish Fall Fing</v>
          </cell>
          <cell r="D2372" t="str">
            <v>M-Stil FF</v>
          </cell>
          <cell r="E2372">
            <v>18</v>
          </cell>
          <cell r="F2372">
            <v>26</v>
          </cell>
          <cell r="G2372">
            <v>24</v>
          </cell>
          <cell r="H2372" t="str">
            <v>ETRS</v>
          </cell>
          <cell r="I2372">
            <v>1997</v>
          </cell>
          <cell r="J2372" t="str">
            <v>M</v>
          </cell>
          <cell r="L2372">
            <v>3</v>
          </cell>
          <cell r="M2372">
            <v>292.97117246366258</v>
          </cell>
        </row>
        <row r="2373">
          <cell r="A2373" t="str">
            <v>1997-18-4-</v>
          </cell>
          <cell r="B2373" t="str">
            <v>StSno</v>
          </cell>
          <cell r="C2373" t="str">
            <v>Marked Stillaguamish Fall Fing</v>
          </cell>
          <cell r="D2373" t="str">
            <v>M-Stil FF</v>
          </cell>
          <cell r="E2373">
            <v>18</v>
          </cell>
          <cell r="F2373">
            <v>26</v>
          </cell>
          <cell r="G2373">
            <v>24</v>
          </cell>
          <cell r="H2373" t="str">
            <v>ETRS</v>
          </cell>
          <cell r="I2373">
            <v>1997</v>
          </cell>
          <cell r="J2373" t="str">
            <v>M</v>
          </cell>
          <cell r="L2373">
            <v>4</v>
          </cell>
          <cell r="M2373">
            <v>561.64647152735836</v>
          </cell>
        </row>
        <row r="2374">
          <cell r="A2374" t="str">
            <v>1997-18-5-</v>
          </cell>
          <cell r="B2374" t="str">
            <v>StSno</v>
          </cell>
          <cell r="C2374" t="str">
            <v>Marked Stillaguamish Fall Fing</v>
          </cell>
          <cell r="D2374" t="str">
            <v>M-Stil FF</v>
          </cell>
          <cell r="E2374">
            <v>18</v>
          </cell>
          <cell r="F2374">
            <v>26</v>
          </cell>
          <cell r="G2374">
            <v>24</v>
          </cell>
          <cell r="H2374" t="str">
            <v>ETRS</v>
          </cell>
          <cell r="I2374">
            <v>1997</v>
          </cell>
          <cell r="J2374" t="str">
            <v>M</v>
          </cell>
          <cell r="L2374">
            <v>5</v>
          </cell>
          <cell r="M2374">
            <v>8.9093535941701099</v>
          </cell>
        </row>
        <row r="2375">
          <cell r="A2375" t="str">
            <v>1997-19-3-</v>
          </cell>
          <cell r="B2375" t="str">
            <v>StSno</v>
          </cell>
          <cell r="C2375" t="str">
            <v>UnMarked Tulalip Fall Fing</v>
          </cell>
          <cell r="D2375" t="str">
            <v>U-Tula FF</v>
          </cell>
          <cell r="E2375">
            <v>19</v>
          </cell>
          <cell r="F2375">
            <v>28</v>
          </cell>
          <cell r="G2375">
            <v>27</v>
          </cell>
          <cell r="H2375" t="str">
            <v>TRS; includes 8D catch (excludes 8A)</v>
          </cell>
          <cell r="I2375">
            <v>1997</v>
          </cell>
          <cell r="J2375" t="str">
            <v>UM</v>
          </cell>
          <cell r="L2375">
            <v>3</v>
          </cell>
          <cell r="M2375">
            <v>6708.0778628952967</v>
          </cell>
        </row>
        <row r="2376">
          <cell r="A2376" t="str">
            <v>1997-19-4-</v>
          </cell>
          <cell r="B2376" t="str">
            <v>StSno</v>
          </cell>
          <cell r="C2376" t="str">
            <v>UnMarked Tulalip Fall Fing</v>
          </cell>
          <cell r="D2376" t="str">
            <v>U-Tula FF</v>
          </cell>
          <cell r="E2376">
            <v>19</v>
          </cell>
          <cell r="F2376">
            <v>28</v>
          </cell>
          <cell r="G2376">
            <v>27</v>
          </cell>
          <cell r="H2376" t="str">
            <v>TRS; includes 8D catch (excludes 8A)</v>
          </cell>
          <cell r="I2376">
            <v>1997</v>
          </cell>
          <cell r="J2376" t="str">
            <v>UM</v>
          </cell>
          <cell r="L2376">
            <v>4</v>
          </cell>
          <cell r="M2376">
            <v>5049.9221971047036</v>
          </cell>
        </row>
        <row r="2377">
          <cell r="A2377" t="str">
            <v>1997-19-5-</v>
          </cell>
          <cell r="B2377" t="str">
            <v>StSno</v>
          </cell>
          <cell r="C2377" t="str">
            <v>UnMarked Tulalip Fall Fing</v>
          </cell>
          <cell r="D2377" t="str">
            <v>U-Tula FF</v>
          </cell>
          <cell r="E2377">
            <v>19</v>
          </cell>
          <cell r="F2377">
            <v>28</v>
          </cell>
          <cell r="G2377">
            <v>27</v>
          </cell>
          <cell r="H2377" t="str">
            <v>TRS; includes 8D catch (excludes 8A)</v>
          </cell>
          <cell r="I2377">
            <v>1997</v>
          </cell>
          <cell r="J2377" t="str">
            <v>UM</v>
          </cell>
          <cell r="L2377">
            <v>5</v>
          </cell>
          <cell r="M2377">
            <v>0</v>
          </cell>
        </row>
        <row r="2378">
          <cell r="A2378" t="str">
            <v>1997-20-3-</v>
          </cell>
          <cell r="B2378" t="str">
            <v>StSno</v>
          </cell>
          <cell r="C2378" t="str">
            <v>Marked Tulalip Fall Fing</v>
          </cell>
          <cell r="D2378" t="str">
            <v>M-Tula FF</v>
          </cell>
          <cell r="E2378">
            <v>20</v>
          </cell>
          <cell r="F2378">
            <v>29</v>
          </cell>
          <cell r="G2378">
            <v>27</v>
          </cell>
          <cell r="H2378" t="str">
            <v>TRS; includes 8D catch (excludes 8A)</v>
          </cell>
          <cell r="I2378">
            <v>1997</v>
          </cell>
          <cell r="J2378" t="str">
            <v>M</v>
          </cell>
          <cell r="L2378">
            <v>3</v>
          </cell>
          <cell r="M2378">
            <v>0</v>
          </cell>
        </row>
        <row r="2379">
          <cell r="A2379" t="str">
            <v>1997-20-4-</v>
          </cell>
          <cell r="B2379" t="str">
            <v>StSno</v>
          </cell>
          <cell r="C2379" t="str">
            <v>Marked Tulalip Fall Fing</v>
          </cell>
          <cell r="D2379" t="str">
            <v>M-Tula FF</v>
          </cell>
          <cell r="E2379">
            <v>20</v>
          </cell>
          <cell r="F2379">
            <v>29</v>
          </cell>
          <cell r="G2379">
            <v>27</v>
          </cell>
          <cell r="H2379" t="str">
            <v>TRS; includes 8D catch (excludes 8A)</v>
          </cell>
          <cell r="I2379">
            <v>1997</v>
          </cell>
          <cell r="J2379" t="str">
            <v>M</v>
          </cell>
          <cell r="L2379">
            <v>4</v>
          </cell>
          <cell r="M2379">
            <v>0</v>
          </cell>
        </row>
        <row r="2380">
          <cell r="A2380" t="str">
            <v>1997-20-5-</v>
          </cell>
          <cell r="B2380" t="str">
            <v>StSno</v>
          </cell>
          <cell r="C2380" t="str">
            <v>Marked Tulalip Fall Fing</v>
          </cell>
          <cell r="D2380" t="str">
            <v>M-Tula FF</v>
          </cell>
          <cell r="E2380">
            <v>20</v>
          </cell>
          <cell r="F2380">
            <v>29</v>
          </cell>
          <cell r="G2380">
            <v>27</v>
          </cell>
          <cell r="H2380" t="str">
            <v>TRS; includes 8D catch (excludes 8A)</v>
          </cell>
          <cell r="I2380">
            <v>1997</v>
          </cell>
          <cell r="J2380" t="str">
            <v>M</v>
          </cell>
          <cell r="L2380">
            <v>5</v>
          </cell>
          <cell r="M2380">
            <v>0</v>
          </cell>
        </row>
        <row r="2381">
          <cell r="A2381" t="str">
            <v>1997-21-3-</v>
          </cell>
          <cell r="B2381" t="str">
            <v>MPS</v>
          </cell>
          <cell r="C2381" t="str">
            <v>UnMarked Mid PS Fall Fing</v>
          </cell>
          <cell r="D2381" t="str">
            <v>U-MidPSFF</v>
          </cell>
          <cell r="E2381">
            <v>21</v>
          </cell>
          <cell r="F2381">
            <v>31</v>
          </cell>
          <cell r="G2381">
            <v>30</v>
          </cell>
          <cell r="H2381" t="str">
            <v>TRS; includes 10A, 10E, 11A</v>
          </cell>
          <cell r="I2381">
            <v>1997</v>
          </cell>
          <cell r="J2381" t="str">
            <v>UM</v>
          </cell>
          <cell r="L2381">
            <v>3</v>
          </cell>
          <cell r="M2381">
            <v>15087.039147711659</v>
          </cell>
        </row>
        <row r="2382">
          <cell r="A2382" t="str">
            <v>1997-21-4-</v>
          </cell>
          <cell r="B2382" t="str">
            <v>MPS</v>
          </cell>
          <cell r="C2382" t="str">
            <v>UnMarked Mid PS Fall Fing</v>
          </cell>
          <cell r="D2382" t="str">
            <v>U-MidPSFF</v>
          </cell>
          <cell r="E2382">
            <v>21</v>
          </cell>
          <cell r="F2382">
            <v>31</v>
          </cell>
          <cell r="G2382">
            <v>30</v>
          </cell>
          <cell r="H2382" t="str">
            <v>TRS; includes 10A, 10E, 11A</v>
          </cell>
          <cell r="I2382">
            <v>1997</v>
          </cell>
          <cell r="J2382" t="str">
            <v>UM</v>
          </cell>
          <cell r="L2382">
            <v>4</v>
          </cell>
          <cell r="M2382">
            <v>18104.41478548709</v>
          </cell>
        </row>
        <row r="2383">
          <cell r="A2383" t="str">
            <v>1997-21-5-</v>
          </cell>
          <cell r="B2383" t="str">
            <v>MPS</v>
          </cell>
          <cell r="C2383" t="str">
            <v>UnMarked Mid PS Fall Fing</v>
          </cell>
          <cell r="D2383" t="str">
            <v>U-MidPSFF</v>
          </cell>
          <cell r="E2383">
            <v>21</v>
          </cell>
          <cell r="F2383">
            <v>31</v>
          </cell>
          <cell r="G2383">
            <v>30</v>
          </cell>
          <cell r="H2383" t="str">
            <v>TRS; includes 10A, 10E, 11A</v>
          </cell>
          <cell r="I2383">
            <v>1997</v>
          </cell>
          <cell r="J2383" t="str">
            <v>UM</v>
          </cell>
          <cell r="L2383">
            <v>5</v>
          </cell>
          <cell r="M2383">
            <v>1394.851368785449</v>
          </cell>
        </row>
        <row r="2384">
          <cell r="A2384" t="str">
            <v>1997-22-3-</v>
          </cell>
          <cell r="B2384" t="str">
            <v>MPS</v>
          </cell>
          <cell r="C2384" t="str">
            <v>Marked Mid PS Fall Fing</v>
          </cell>
          <cell r="D2384" t="str">
            <v>M-MidPSFF</v>
          </cell>
          <cell r="E2384">
            <v>22</v>
          </cell>
          <cell r="F2384">
            <v>32</v>
          </cell>
          <cell r="G2384">
            <v>30</v>
          </cell>
          <cell r="H2384" t="str">
            <v>TRS; includes 10A, 10E, 11A</v>
          </cell>
          <cell r="I2384">
            <v>1997</v>
          </cell>
          <cell r="J2384" t="str">
            <v>M</v>
          </cell>
          <cell r="L2384">
            <v>3</v>
          </cell>
          <cell r="M2384">
            <v>1037.819381449661</v>
          </cell>
        </row>
        <row r="2385">
          <cell r="A2385" t="str">
            <v>1997-22-4-</v>
          </cell>
          <cell r="B2385" t="str">
            <v>MPS</v>
          </cell>
          <cell r="C2385" t="str">
            <v>Marked Mid PS Fall Fing</v>
          </cell>
          <cell r="D2385" t="str">
            <v>M-MidPSFF</v>
          </cell>
          <cell r="E2385">
            <v>22</v>
          </cell>
          <cell r="F2385">
            <v>32</v>
          </cell>
          <cell r="G2385">
            <v>30</v>
          </cell>
          <cell r="H2385" t="str">
            <v>TRS; includes 10A, 10E, 11A</v>
          </cell>
          <cell r="I2385">
            <v>1997</v>
          </cell>
          <cell r="J2385" t="str">
            <v>M</v>
          </cell>
          <cell r="L2385">
            <v>4</v>
          </cell>
          <cell r="M2385">
            <v>1521.4862586357181</v>
          </cell>
        </row>
        <row r="2386">
          <cell r="A2386" t="str">
            <v>1997-22-5-</v>
          </cell>
          <cell r="B2386" t="str">
            <v>MPS</v>
          </cell>
          <cell r="C2386" t="str">
            <v>Marked Mid PS Fall Fing</v>
          </cell>
          <cell r="D2386" t="str">
            <v>M-MidPSFF</v>
          </cell>
          <cell r="E2386">
            <v>22</v>
          </cell>
          <cell r="F2386">
            <v>32</v>
          </cell>
          <cell r="G2386">
            <v>30</v>
          </cell>
          <cell r="H2386" t="str">
            <v>TRS; includes 10A, 10E, 11A</v>
          </cell>
          <cell r="I2386">
            <v>1997</v>
          </cell>
          <cell r="J2386" t="str">
            <v>M</v>
          </cell>
          <cell r="L2386">
            <v>5</v>
          </cell>
          <cell r="M2386">
            <v>67.517031381899415</v>
          </cell>
        </row>
        <row r="2387">
          <cell r="A2387" t="str">
            <v>1997-23-3-</v>
          </cell>
          <cell r="B2387" t="str">
            <v>MPS</v>
          </cell>
          <cell r="C2387" t="str">
            <v>UnMarked UW Accelerated</v>
          </cell>
          <cell r="D2387" t="str">
            <v>U-UWAc FF</v>
          </cell>
          <cell r="E2387">
            <v>23</v>
          </cell>
          <cell r="F2387">
            <v>34</v>
          </cell>
          <cell r="G2387">
            <v>33</v>
          </cell>
          <cell r="H2387" t="str">
            <v>ETRS</v>
          </cell>
          <cell r="I2387">
            <v>1997</v>
          </cell>
          <cell r="J2387" t="str">
            <v>UM</v>
          </cell>
          <cell r="L2387">
            <v>3</v>
          </cell>
          <cell r="M2387">
            <v>958.93810437586012</v>
          </cell>
        </row>
        <row r="2388">
          <cell r="A2388" t="str">
            <v>1997-23-4-</v>
          </cell>
          <cell r="B2388" t="str">
            <v>MPS</v>
          </cell>
          <cell r="C2388" t="str">
            <v>UnMarked UW Accelerated</v>
          </cell>
          <cell r="D2388" t="str">
            <v>U-UWAc FF</v>
          </cell>
          <cell r="E2388">
            <v>23</v>
          </cell>
          <cell r="F2388">
            <v>34</v>
          </cell>
          <cell r="G2388">
            <v>33</v>
          </cell>
          <cell r="H2388" t="str">
            <v>ETRS</v>
          </cell>
          <cell r="I2388">
            <v>1997</v>
          </cell>
          <cell r="J2388" t="str">
            <v>UM</v>
          </cell>
          <cell r="L2388">
            <v>4</v>
          </cell>
          <cell r="M2388">
            <v>457.35303010264079</v>
          </cell>
        </row>
        <row r="2389">
          <cell r="A2389" t="str">
            <v>1997-23-5-</v>
          </cell>
          <cell r="B2389" t="str">
            <v>MPS</v>
          </cell>
          <cell r="C2389" t="str">
            <v>UnMarked UW Accelerated</v>
          </cell>
          <cell r="D2389" t="str">
            <v>U-UWAc FF</v>
          </cell>
          <cell r="E2389">
            <v>23</v>
          </cell>
          <cell r="F2389">
            <v>34</v>
          </cell>
          <cell r="G2389">
            <v>33</v>
          </cell>
          <cell r="H2389" t="str">
            <v>ETRS</v>
          </cell>
          <cell r="I2389">
            <v>1997</v>
          </cell>
          <cell r="J2389" t="str">
            <v>UM</v>
          </cell>
          <cell r="L2389">
            <v>5</v>
          </cell>
          <cell r="M2389">
            <v>16.99889672530897</v>
          </cell>
        </row>
        <row r="2390">
          <cell r="A2390" t="str">
            <v>1997-24-3-</v>
          </cell>
          <cell r="B2390" t="str">
            <v>MPS</v>
          </cell>
          <cell r="C2390" t="str">
            <v>Marked UW Accelerated</v>
          </cell>
          <cell r="D2390" t="str">
            <v>M-UWAc FF</v>
          </cell>
          <cell r="E2390">
            <v>24</v>
          </cell>
          <cell r="F2390">
            <v>35</v>
          </cell>
          <cell r="G2390">
            <v>33</v>
          </cell>
          <cell r="H2390" t="str">
            <v>ETRS</v>
          </cell>
          <cell r="I2390">
            <v>1997</v>
          </cell>
          <cell r="J2390" t="str">
            <v>M</v>
          </cell>
          <cell r="L2390">
            <v>3</v>
          </cell>
          <cell r="M2390">
            <v>0</v>
          </cell>
        </row>
        <row r="2391">
          <cell r="A2391" t="str">
            <v>1997-24-4-</v>
          </cell>
          <cell r="B2391" t="str">
            <v>MPS</v>
          </cell>
          <cell r="C2391" t="str">
            <v>Marked UW Accelerated</v>
          </cell>
          <cell r="D2391" t="str">
            <v>M-UWAc FF</v>
          </cell>
          <cell r="E2391">
            <v>24</v>
          </cell>
          <cell r="F2391">
            <v>35</v>
          </cell>
          <cell r="G2391">
            <v>33</v>
          </cell>
          <cell r="H2391" t="str">
            <v>ETRS</v>
          </cell>
          <cell r="I2391">
            <v>1997</v>
          </cell>
          <cell r="J2391" t="str">
            <v>M</v>
          </cell>
          <cell r="L2391">
            <v>4</v>
          </cell>
          <cell r="M2391">
            <v>0</v>
          </cell>
        </row>
        <row r="2392">
          <cell r="A2392" t="str">
            <v>1997-24-5-</v>
          </cell>
          <cell r="B2392" t="str">
            <v>MPS</v>
          </cell>
          <cell r="C2392" t="str">
            <v>Marked UW Accelerated</v>
          </cell>
          <cell r="D2392" t="str">
            <v>M-UWAc FF</v>
          </cell>
          <cell r="E2392">
            <v>24</v>
          </cell>
          <cell r="F2392">
            <v>35</v>
          </cell>
          <cell r="G2392">
            <v>33</v>
          </cell>
          <cell r="H2392" t="str">
            <v>ETRS</v>
          </cell>
          <cell r="I2392">
            <v>1997</v>
          </cell>
          <cell r="J2392" t="str">
            <v>M</v>
          </cell>
          <cell r="L2392">
            <v>5</v>
          </cell>
          <cell r="M2392">
            <v>0</v>
          </cell>
        </row>
        <row r="2393">
          <cell r="A2393" t="str">
            <v>1997-25-3-</v>
          </cell>
          <cell r="B2393" t="str">
            <v>SPS</v>
          </cell>
          <cell r="C2393" t="str">
            <v>UnMarked South Puget Sound Fall Fing</v>
          </cell>
          <cell r="D2393" t="str">
            <v>U-SPSd FF</v>
          </cell>
          <cell r="E2393">
            <v>25</v>
          </cell>
          <cell r="F2393">
            <v>37</v>
          </cell>
          <cell r="G2393">
            <v>36</v>
          </cell>
          <cell r="H2393" t="str">
            <v>TRS; includes 13A, 13C, and 13D-K</v>
          </cell>
          <cell r="I2393">
            <v>1997</v>
          </cell>
          <cell r="J2393" t="str">
            <v>UM</v>
          </cell>
          <cell r="L2393">
            <v>3</v>
          </cell>
          <cell r="M2393">
            <v>14010.258180289209</v>
          </cell>
        </row>
        <row r="2394">
          <cell r="A2394" t="str">
            <v>1997-25-4-</v>
          </cell>
          <cell r="B2394" t="str">
            <v>SPS</v>
          </cell>
          <cell r="C2394" t="str">
            <v>UnMarked South Puget Sound Fall Fing</v>
          </cell>
          <cell r="D2394" t="str">
            <v>U-SPSd FF</v>
          </cell>
          <cell r="E2394">
            <v>25</v>
          </cell>
          <cell r="F2394">
            <v>37</v>
          </cell>
          <cell r="G2394">
            <v>36</v>
          </cell>
          <cell r="H2394" t="str">
            <v>TRS; includes 13A, 13C, and 13D-K</v>
          </cell>
          <cell r="I2394">
            <v>1997</v>
          </cell>
          <cell r="J2394" t="str">
            <v>UM</v>
          </cell>
          <cell r="L2394">
            <v>4</v>
          </cell>
          <cell r="M2394">
            <v>7952.02017635427</v>
          </cell>
        </row>
        <row r="2395">
          <cell r="A2395" t="str">
            <v>1997-25-5-</v>
          </cell>
          <cell r="B2395" t="str">
            <v>SPS</v>
          </cell>
          <cell r="C2395" t="str">
            <v>UnMarked South Puget Sound Fall Fing</v>
          </cell>
          <cell r="D2395" t="str">
            <v>U-SPSd FF</v>
          </cell>
          <cell r="E2395">
            <v>25</v>
          </cell>
          <cell r="F2395">
            <v>37</v>
          </cell>
          <cell r="G2395">
            <v>36</v>
          </cell>
          <cell r="H2395" t="str">
            <v>TRS; includes 13A, 13C, and 13D-K</v>
          </cell>
          <cell r="I2395">
            <v>1997</v>
          </cell>
          <cell r="J2395" t="str">
            <v>UM</v>
          </cell>
          <cell r="L2395">
            <v>5</v>
          </cell>
          <cell r="M2395">
            <v>1169.4452361908729</v>
          </cell>
        </row>
        <row r="2396">
          <cell r="A2396" t="str">
            <v>1997-26-3-</v>
          </cell>
          <cell r="B2396" t="str">
            <v>SPS</v>
          </cell>
          <cell r="C2396" t="str">
            <v>Marked South Puget Sound Fall Fing</v>
          </cell>
          <cell r="D2396" t="str">
            <v>M-SPSd FF</v>
          </cell>
          <cell r="E2396">
            <v>26</v>
          </cell>
          <cell r="F2396">
            <v>38</v>
          </cell>
          <cell r="G2396">
            <v>36</v>
          </cell>
          <cell r="H2396" t="str">
            <v>TRS; includes 13A, 13C, and 13D-K</v>
          </cell>
          <cell r="I2396">
            <v>1997</v>
          </cell>
          <cell r="J2396" t="str">
            <v>M</v>
          </cell>
          <cell r="L2396">
            <v>3</v>
          </cell>
          <cell r="M2396">
            <v>610.87791242649212</v>
          </cell>
        </row>
        <row r="2397">
          <cell r="A2397" t="str">
            <v>1997-26-4-</v>
          </cell>
          <cell r="B2397" t="str">
            <v>SPS</v>
          </cell>
          <cell r="C2397" t="str">
            <v>Marked South Puget Sound Fall Fing</v>
          </cell>
          <cell r="D2397" t="str">
            <v>M-SPSd FF</v>
          </cell>
          <cell r="E2397">
            <v>26</v>
          </cell>
          <cell r="F2397">
            <v>38</v>
          </cell>
          <cell r="G2397">
            <v>36</v>
          </cell>
          <cell r="H2397" t="str">
            <v>TRS; includes 13A, 13C, and 13D-K</v>
          </cell>
          <cell r="I2397">
            <v>1997</v>
          </cell>
          <cell r="J2397" t="str">
            <v>M</v>
          </cell>
          <cell r="L2397">
            <v>4</v>
          </cell>
          <cell r="M2397">
            <v>580.69360404736472</v>
          </cell>
        </row>
        <row r="2398">
          <cell r="A2398" t="str">
            <v>1997-26-5-</v>
          </cell>
          <cell r="B2398" t="str">
            <v>SPS</v>
          </cell>
          <cell r="C2398" t="str">
            <v>Marked South Puget Sound Fall Fing</v>
          </cell>
          <cell r="D2398" t="str">
            <v>M-SPSd FF</v>
          </cell>
          <cell r="E2398">
            <v>26</v>
          </cell>
          <cell r="F2398">
            <v>38</v>
          </cell>
          <cell r="G2398">
            <v>36</v>
          </cell>
          <cell r="H2398" t="str">
            <v>TRS; includes 13A, 13C, and 13D-K</v>
          </cell>
          <cell r="I2398">
            <v>1997</v>
          </cell>
          <cell r="J2398" t="str">
            <v>M</v>
          </cell>
          <cell r="L2398">
            <v>5</v>
          </cell>
          <cell r="M2398">
            <v>55.405838253536999</v>
          </cell>
        </row>
        <row r="2399">
          <cell r="A2399" t="str">
            <v>1997-27-3-</v>
          </cell>
          <cell r="B2399" t="str">
            <v>SPS</v>
          </cell>
          <cell r="C2399" t="str">
            <v>UnMarked South Puget Sound Fall Year</v>
          </cell>
          <cell r="D2399" t="str">
            <v>U-SPS Fyr</v>
          </cell>
          <cell r="E2399">
            <v>27</v>
          </cell>
          <cell r="F2399">
            <v>40</v>
          </cell>
          <cell r="G2399">
            <v>39</v>
          </cell>
          <cell r="H2399" t="str">
            <v>TRS</v>
          </cell>
          <cell r="I2399">
            <v>1997</v>
          </cell>
          <cell r="J2399" t="str">
            <v>UM</v>
          </cell>
          <cell r="L2399">
            <v>3</v>
          </cell>
          <cell r="M2399">
            <v>258.67655288535229</v>
          </cell>
        </row>
        <row r="2400">
          <cell r="A2400" t="str">
            <v>1997-27-4-</v>
          </cell>
          <cell r="B2400" t="str">
            <v>SPS</v>
          </cell>
          <cell r="C2400" t="str">
            <v>UnMarked South Puget Sound Fall Year</v>
          </cell>
          <cell r="D2400" t="str">
            <v>U-SPS Fyr</v>
          </cell>
          <cell r="E2400">
            <v>27</v>
          </cell>
          <cell r="F2400">
            <v>40</v>
          </cell>
          <cell r="G2400">
            <v>39</v>
          </cell>
          <cell r="H2400" t="str">
            <v>TRS</v>
          </cell>
          <cell r="I2400">
            <v>1997</v>
          </cell>
          <cell r="J2400" t="str">
            <v>UM</v>
          </cell>
          <cell r="L2400">
            <v>4</v>
          </cell>
          <cell r="M2400">
            <v>867.84406495250164</v>
          </cell>
        </row>
        <row r="2401">
          <cell r="A2401" t="str">
            <v>1997-27-5-</v>
          </cell>
          <cell r="B2401" t="str">
            <v>SPS</v>
          </cell>
          <cell r="C2401" t="str">
            <v>UnMarked South Puget Sound Fall Year</v>
          </cell>
          <cell r="D2401" t="str">
            <v>U-SPS Fyr</v>
          </cell>
          <cell r="E2401">
            <v>27</v>
          </cell>
          <cell r="F2401">
            <v>40</v>
          </cell>
          <cell r="G2401">
            <v>39</v>
          </cell>
          <cell r="H2401" t="str">
            <v>TRS</v>
          </cell>
          <cell r="I2401">
            <v>1997</v>
          </cell>
          <cell r="J2401" t="str">
            <v>UM</v>
          </cell>
          <cell r="L2401">
            <v>5</v>
          </cell>
          <cell r="M2401">
            <v>306.48722900300311</v>
          </cell>
        </row>
        <row r="2402">
          <cell r="A2402" t="str">
            <v>1997-28-3-</v>
          </cell>
          <cell r="B2402" t="str">
            <v>SPS</v>
          </cell>
          <cell r="C2402" t="str">
            <v>Marked South Puget Sound Fall Year</v>
          </cell>
          <cell r="D2402" t="str">
            <v>M-SPS Fyr</v>
          </cell>
          <cell r="E2402">
            <v>28</v>
          </cell>
          <cell r="F2402">
            <v>41</v>
          </cell>
          <cell r="G2402">
            <v>39</v>
          </cell>
          <cell r="H2402" t="str">
            <v>TRS</v>
          </cell>
          <cell r="I2402">
            <v>1997</v>
          </cell>
          <cell r="J2402" t="str">
            <v>M</v>
          </cell>
          <cell r="L2402">
            <v>3</v>
          </cell>
          <cell r="M2402">
            <v>44.121344571198847</v>
          </cell>
        </row>
        <row r="2403">
          <cell r="A2403" t="str">
            <v>1997-28-4-</v>
          </cell>
          <cell r="B2403" t="str">
            <v>SPS</v>
          </cell>
          <cell r="C2403" t="str">
            <v>Marked South Puget Sound Fall Year</v>
          </cell>
          <cell r="D2403" t="str">
            <v>M-SPS Fyr</v>
          </cell>
          <cell r="E2403">
            <v>28</v>
          </cell>
          <cell r="F2403">
            <v>41</v>
          </cell>
          <cell r="G2403">
            <v>39</v>
          </cell>
          <cell r="H2403" t="str">
            <v>TRS</v>
          </cell>
          <cell r="I2403">
            <v>1997</v>
          </cell>
          <cell r="J2403" t="str">
            <v>M</v>
          </cell>
          <cell r="L2403">
            <v>4</v>
          </cell>
          <cell r="M2403">
            <v>280.64833525135663</v>
          </cell>
        </row>
        <row r="2404">
          <cell r="A2404" t="str">
            <v>1997-28-5-</v>
          </cell>
          <cell r="B2404" t="str">
            <v>SPS</v>
          </cell>
          <cell r="C2404" t="str">
            <v>Marked South Puget Sound Fall Year</v>
          </cell>
          <cell r="D2404" t="str">
            <v>M-SPS Fyr</v>
          </cell>
          <cell r="E2404">
            <v>28</v>
          </cell>
          <cell r="F2404">
            <v>41</v>
          </cell>
          <cell r="G2404">
            <v>39</v>
          </cell>
          <cell r="H2404" t="str">
            <v>TRS</v>
          </cell>
          <cell r="I2404">
            <v>1997</v>
          </cell>
          <cell r="J2404" t="str">
            <v>M</v>
          </cell>
          <cell r="L2404">
            <v>5</v>
          </cell>
          <cell r="M2404">
            <v>26.282064317501789</v>
          </cell>
        </row>
        <row r="2405">
          <cell r="A2405" t="str">
            <v>1997-29-3-</v>
          </cell>
          <cell r="B2405" t="str">
            <v>MPS</v>
          </cell>
          <cell r="C2405" t="str">
            <v>UnMarked White River Spring Fing</v>
          </cell>
          <cell r="D2405" t="str">
            <v>U-WhiteSp</v>
          </cell>
          <cell r="E2405">
            <v>29</v>
          </cell>
          <cell r="F2405">
            <v>43</v>
          </cell>
          <cell r="G2405">
            <v>42</v>
          </cell>
          <cell r="H2405" t="str">
            <v>ETRS; includes FW net (FW spt assumed 0)</v>
          </cell>
          <cell r="I2405">
            <v>1997</v>
          </cell>
          <cell r="J2405" t="str">
            <v>UM</v>
          </cell>
          <cell r="L2405">
            <v>3</v>
          </cell>
          <cell r="M2405">
            <v>131</v>
          </cell>
        </row>
        <row r="2406">
          <cell r="A2406" t="str">
            <v>1997-29-4-</v>
          </cell>
          <cell r="B2406" t="str">
            <v>MPS</v>
          </cell>
          <cell r="C2406" t="str">
            <v>UnMarked White River Spring Fing</v>
          </cell>
          <cell r="D2406" t="str">
            <v>U-WhiteSp</v>
          </cell>
          <cell r="E2406">
            <v>29</v>
          </cell>
          <cell r="F2406">
            <v>43</v>
          </cell>
          <cell r="G2406">
            <v>42</v>
          </cell>
          <cell r="H2406" t="str">
            <v>ETRS; includes FW net (FW spt assumed 0)</v>
          </cell>
          <cell r="I2406">
            <v>1997</v>
          </cell>
          <cell r="J2406" t="str">
            <v>UM</v>
          </cell>
          <cell r="L2406">
            <v>4</v>
          </cell>
          <cell r="M2406">
            <v>306</v>
          </cell>
        </row>
        <row r="2407">
          <cell r="A2407" t="str">
            <v>1997-29-5-</v>
          </cell>
          <cell r="B2407" t="str">
            <v>MPS</v>
          </cell>
          <cell r="C2407" t="str">
            <v>UnMarked White River Spring Fing</v>
          </cell>
          <cell r="D2407" t="str">
            <v>U-WhiteSp</v>
          </cell>
          <cell r="E2407">
            <v>29</v>
          </cell>
          <cell r="F2407">
            <v>43</v>
          </cell>
          <cell r="G2407">
            <v>42</v>
          </cell>
          <cell r="H2407" t="str">
            <v>ETRS; includes FW net (FW spt assumed 0)</v>
          </cell>
          <cell r="I2407">
            <v>1997</v>
          </cell>
          <cell r="J2407" t="str">
            <v>UM</v>
          </cell>
          <cell r="L2407">
            <v>5</v>
          </cell>
          <cell r="M2407">
            <v>27</v>
          </cell>
        </row>
        <row r="2408">
          <cell r="A2408" t="str">
            <v>1997-30-3-</v>
          </cell>
          <cell r="B2408" t="str">
            <v>MPS</v>
          </cell>
          <cell r="C2408" t="str">
            <v>Marked White River Spring Fing</v>
          </cell>
          <cell r="D2408" t="str">
            <v>M-WhiteSp</v>
          </cell>
          <cell r="E2408">
            <v>30</v>
          </cell>
          <cell r="F2408">
            <v>44</v>
          </cell>
          <cell r="G2408">
            <v>42</v>
          </cell>
          <cell r="H2408" t="str">
            <v>ETRS; includes FW net (FW spt assumed 0)</v>
          </cell>
          <cell r="I2408">
            <v>1997</v>
          </cell>
          <cell r="J2408" t="str">
            <v>M</v>
          </cell>
          <cell r="L2408">
            <v>3</v>
          </cell>
          <cell r="M2408">
            <v>137</v>
          </cell>
        </row>
        <row r="2409">
          <cell r="A2409" t="str">
            <v>1997-30-4-</v>
          </cell>
          <cell r="B2409" t="str">
            <v>MPS</v>
          </cell>
          <cell r="C2409" t="str">
            <v>Marked White River Spring Fing</v>
          </cell>
          <cell r="D2409" t="str">
            <v>M-WhiteSp</v>
          </cell>
          <cell r="E2409">
            <v>30</v>
          </cell>
          <cell r="F2409">
            <v>44</v>
          </cell>
          <cell r="G2409">
            <v>42</v>
          </cell>
          <cell r="H2409" t="str">
            <v>ETRS; includes FW net (FW spt assumed 0)</v>
          </cell>
          <cell r="I2409">
            <v>1997</v>
          </cell>
          <cell r="J2409" t="str">
            <v>M</v>
          </cell>
          <cell r="L2409">
            <v>4</v>
          </cell>
          <cell r="M2409">
            <v>321</v>
          </cell>
        </row>
        <row r="2410">
          <cell r="A2410" t="str">
            <v>1997-30-5-</v>
          </cell>
          <cell r="B2410" t="str">
            <v>MPS</v>
          </cell>
          <cell r="C2410" t="str">
            <v>Marked White River Spring Fing</v>
          </cell>
          <cell r="D2410" t="str">
            <v>M-WhiteSp</v>
          </cell>
          <cell r="E2410">
            <v>30</v>
          </cell>
          <cell r="F2410">
            <v>44</v>
          </cell>
          <cell r="G2410">
            <v>42</v>
          </cell>
          <cell r="H2410" t="str">
            <v>ETRS; includes FW net (FW spt assumed 0)</v>
          </cell>
          <cell r="I2410">
            <v>1997</v>
          </cell>
          <cell r="J2410" t="str">
            <v>M</v>
          </cell>
          <cell r="L2410">
            <v>5</v>
          </cell>
          <cell r="M2410">
            <v>26</v>
          </cell>
        </row>
        <row r="2411">
          <cell r="A2411" t="str">
            <v>1997-31-3-Area12B_tribs_nat_F_n_um</v>
          </cell>
          <cell r="B2411" t="str">
            <v>HC</v>
          </cell>
          <cell r="C2411" t="str">
            <v>UnMarked Hood Canal Fall Fing</v>
          </cell>
          <cell r="D2411" t="str">
            <v>U-HdCl FF</v>
          </cell>
          <cell r="E2411">
            <v>31</v>
          </cell>
          <cell r="F2411">
            <v>46</v>
          </cell>
          <cell r="G2411">
            <v>45</v>
          </cell>
          <cell r="H2411" t="str">
            <v>TRS; incl FW net, FW sport, 12H, HC net</v>
          </cell>
          <cell r="I2411">
            <v>1997</v>
          </cell>
          <cell r="J2411" t="str">
            <v>UM</v>
          </cell>
          <cell r="K2411" t="str">
            <v>N</v>
          </cell>
          <cell r="L2411">
            <v>3</v>
          </cell>
          <cell r="M2411">
            <v>0.99181513198057669</v>
          </cell>
        </row>
        <row r="2412">
          <cell r="A2412" t="str">
            <v>1997-31-3-HoodsportHat_F_h_um</v>
          </cell>
          <cell r="B2412" t="str">
            <v>HC</v>
          </cell>
          <cell r="C2412" t="str">
            <v>UnMarked Hood Canal Fall Fing</v>
          </cell>
          <cell r="D2412" t="str">
            <v>U-HdCl FF</v>
          </cell>
          <cell r="E2412">
            <v>31</v>
          </cell>
          <cell r="F2412">
            <v>46</v>
          </cell>
          <cell r="G2412">
            <v>45</v>
          </cell>
          <cell r="H2412" t="str">
            <v>TRS; incl FW net, FW sport, 12H, HC net</v>
          </cell>
          <cell r="I2412">
            <v>1997</v>
          </cell>
          <cell r="J2412" t="str">
            <v>UM</v>
          </cell>
          <cell r="K2412" t="str">
            <v>H</v>
          </cell>
          <cell r="L2412">
            <v>3</v>
          </cell>
          <cell r="M2412">
            <v>751.67554030887209</v>
          </cell>
        </row>
        <row r="2413">
          <cell r="A2413" t="str">
            <v>1997-31-3-SkokR_nat_n_um</v>
          </cell>
          <cell r="B2413" t="str">
            <v>HC</v>
          </cell>
          <cell r="C2413" t="str">
            <v>UnMarked Hood Canal Fall Fing</v>
          </cell>
          <cell r="D2413" t="str">
            <v>U-HdCl FF</v>
          </cell>
          <cell r="E2413">
            <v>31</v>
          </cell>
          <cell r="F2413">
            <v>46</v>
          </cell>
          <cell r="G2413">
            <v>45</v>
          </cell>
          <cell r="H2413" t="str">
            <v>TRS; incl FW net, FW sport, 12H, HC net</v>
          </cell>
          <cell r="I2413">
            <v>1997</v>
          </cell>
          <cell r="J2413" t="str">
            <v>UM</v>
          </cell>
          <cell r="K2413" t="str">
            <v>N</v>
          </cell>
          <cell r="L2413">
            <v>3</v>
          </cell>
          <cell r="M2413">
            <v>9.6162969406656735</v>
          </cell>
        </row>
        <row r="2414">
          <cell r="A2414" t="str">
            <v>1997-31-3-SkokR_hat_h_um</v>
          </cell>
          <cell r="B2414" t="str">
            <v>HC</v>
          </cell>
          <cell r="C2414" t="str">
            <v>UnMarked Hood Canal Fall Fing</v>
          </cell>
          <cell r="D2414" t="str">
            <v>U-HdCl FF</v>
          </cell>
          <cell r="E2414">
            <v>31</v>
          </cell>
          <cell r="F2414">
            <v>46</v>
          </cell>
          <cell r="G2414">
            <v>45</v>
          </cell>
          <cell r="H2414" t="str">
            <v>TRS; incl FW net, FW sport, 12H, HC net</v>
          </cell>
          <cell r="I2414">
            <v>1997</v>
          </cell>
          <cell r="J2414" t="str">
            <v>UM</v>
          </cell>
          <cell r="K2414" t="str">
            <v>H</v>
          </cell>
          <cell r="L2414">
            <v>3</v>
          </cell>
          <cell r="M2414">
            <v>320.53119732728459</v>
          </cell>
        </row>
        <row r="2415">
          <cell r="A2415" t="str">
            <v>1997-31-3-Area12CD_tribs_nat_n_um</v>
          </cell>
          <cell r="B2415" t="str">
            <v>HC</v>
          </cell>
          <cell r="C2415" t="str">
            <v>UnMarked Hood Canal Fall Fing</v>
          </cell>
          <cell r="D2415" t="str">
            <v>U-HdCl FF</v>
          </cell>
          <cell r="E2415">
            <v>31</v>
          </cell>
          <cell r="F2415">
            <v>46</v>
          </cell>
          <cell r="G2415">
            <v>45</v>
          </cell>
          <cell r="H2415" t="str">
            <v>TRS; incl FW net, FW sport, 12H, HC net</v>
          </cell>
          <cell r="I2415">
            <v>1997</v>
          </cell>
          <cell r="J2415" t="str">
            <v>UM</v>
          </cell>
          <cell r="K2415" t="str">
            <v>N</v>
          </cell>
          <cell r="L2415">
            <v>3</v>
          </cell>
          <cell r="M2415">
            <v>1.1580122176533461</v>
          </cell>
        </row>
        <row r="2416">
          <cell r="A2416" t="str">
            <v>1997-31-4-Area12B_tribs_nat_F_n_um</v>
          </cell>
          <cell r="B2416" t="str">
            <v>HC</v>
          </cell>
          <cell r="C2416" t="str">
            <v>UnMarked Hood Canal Fall Fing</v>
          </cell>
          <cell r="D2416" t="str">
            <v>U-HdCl FF</v>
          </cell>
          <cell r="E2416">
            <v>31</v>
          </cell>
          <cell r="F2416">
            <v>46</v>
          </cell>
          <cell r="G2416">
            <v>45</v>
          </cell>
          <cell r="H2416" t="str">
            <v>TRS; incl FW net, FW sport, 12H, HC net</v>
          </cell>
          <cell r="I2416">
            <v>1997</v>
          </cell>
          <cell r="J2416" t="str">
            <v>UM</v>
          </cell>
          <cell r="K2416" t="str">
            <v>N</v>
          </cell>
          <cell r="L2416">
            <v>4</v>
          </cell>
          <cell r="M2416">
            <v>4.6980716778027327</v>
          </cell>
        </row>
        <row r="2417">
          <cell r="A2417" t="str">
            <v>1997-31-4-HoodsportHat_F_h_um</v>
          </cell>
          <cell r="B2417" t="str">
            <v>HC</v>
          </cell>
          <cell r="C2417" t="str">
            <v>UnMarked Hood Canal Fall Fing</v>
          </cell>
          <cell r="D2417" t="str">
            <v>U-HdCl FF</v>
          </cell>
          <cell r="E2417">
            <v>31</v>
          </cell>
          <cell r="F2417">
            <v>46</v>
          </cell>
          <cell r="G2417">
            <v>45</v>
          </cell>
          <cell r="H2417" t="str">
            <v>TRS; incl FW net, FW sport, 12H, HC net</v>
          </cell>
          <cell r="I2417">
            <v>1997</v>
          </cell>
          <cell r="J2417" t="str">
            <v>UM</v>
          </cell>
          <cell r="K2417" t="str">
            <v>H</v>
          </cell>
          <cell r="L2417">
            <v>4</v>
          </cell>
          <cell r="M2417">
            <v>3338.1458883380128</v>
          </cell>
        </row>
        <row r="2418">
          <cell r="A2418" t="str">
            <v>1997-31-4-SkokR_nat_n_um</v>
          </cell>
          <cell r="B2418" t="str">
            <v>HC</v>
          </cell>
          <cell r="C2418" t="str">
            <v>UnMarked Hood Canal Fall Fing</v>
          </cell>
          <cell r="D2418" t="str">
            <v>U-HdCl FF</v>
          </cell>
          <cell r="E2418">
            <v>31</v>
          </cell>
          <cell r="F2418">
            <v>46</v>
          </cell>
          <cell r="G2418">
            <v>45</v>
          </cell>
          <cell r="H2418" t="str">
            <v>TRS; incl FW net, FW sport, 12H, HC net</v>
          </cell>
          <cell r="I2418">
            <v>1997</v>
          </cell>
          <cell r="J2418" t="str">
            <v>UM</v>
          </cell>
          <cell r="K2418" t="str">
            <v>N</v>
          </cell>
          <cell r="L2418">
            <v>4</v>
          </cell>
          <cell r="M2418">
            <v>45.550880245258462</v>
          </cell>
        </row>
        <row r="2419">
          <cell r="A2419" t="str">
            <v>1997-31-4-SkokR_hat_h_um</v>
          </cell>
          <cell r="B2419" t="str">
            <v>HC</v>
          </cell>
          <cell r="C2419" t="str">
            <v>UnMarked Hood Canal Fall Fing</v>
          </cell>
          <cell r="D2419" t="str">
            <v>U-HdCl FF</v>
          </cell>
          <cell r="E2419">
            <v>31</v>
          </cell>
          <cell r="F2419">
            <v>46</v>
          </cell>
          <cell r="G2419">
            <v>45</v>
          </cell>
          <cell r="H2419" t="str">
            <v>TRS; incl FW net, FW sport, 12H, HC net</v>
          </cell>
          <cell r="I2419">
            <v>1997</v>
          </cell>
          <cell r="J2419" t="str">
            <v>UM</v>
          </cell>
          <cell r="K2419" t="str">
            <v>H</v>
          </cell>
          <cell r="L2419">
            <v>4</v>
          </cell>
          <cell r="M2419">
            <v>1483.33421547388</v>
          </cell>
        </row>
        <row r="2420">
          <cell r="A2420" t="str">
            <v>1997-31-4-Area12CD_tribs_nat_n_um</v>
          </cell>
          <cell r="B2420" t="str">
            <v>HC</v>
          </cell>
          <cell r="C2420" t="str">
            <v>UnMarked Hood Canal Fall Fing</v>
          </cell>
          <cell r="D2420" t="str">
            <v>U-HdCl FF</v>
          </cell>
          <cell r="E2420">
            <v>31</v>
          </cell>
          <cell r="F2420">
            <v>46</v>
          </cell>
          <cell r="G2420">
            <v>45</v>
          </cell>
          <cell r="H2420" t="str">
            <v>TRS; incl FW net, FW sport, 12H, HC net</v>
          </cell>
          <cell r="I2420">
            <v>1997</v>
          </cell>
          <cell r="J2420" t="str">
            <v>UM</v>
          </cell>
          <cell r="K2420" t="str">
            <v>N</v>
          </cell>
          <cell r="L2420">
            <v>4</v>
          </cell>
          <cell r="M2420">
            <v>5.4853210309895344</v>
          </cell>
        </row>
        <row r="2421">
          <cell r="A2421" t="str">
            <v>1997-31-5-Area12B_tribs_nat_F_n_um</v>
          </cell>
          <cell r="B2421" t="str">
            <v>HC</v>
          </cell>
          <cell r="C2421" t="str">
            <v>UnMarked Hood Canal Fall Fing</v>
          </cell>
          <cell r="D2421" t="str">
            <v>U-HdCl FF</v>
          </cell>
          <cell r="E2421">
            <v>31</v>
          </cell>
          <cell r="F2421">
            <v>46</v>
          </cell>
          <cell r="G2421">
            <v>45</v>
          </cell>
          <cell r="H2421" t="str">
            <v>TRS; incl FW net, FW sport, 12H, HC net</v>
          </cell>
          <cell r="I2421">
            <v>1997</v>
          </cell>
          <cell r="J2421" t="str">
            <v>UM</v>
          </cell>
          <cell r="K2421" t="str">
            <v>N</v>
          </cell>
          <cell r="L2421">
            <v>5</v>
          </cell>
          <cell r="M2421">
            <v>0.31320477852018208</v>
          </cell>
        </row>
        <row r="2422">
          <cell r="A2422" t="str">
            <v>1997-31-5-HoodsportHat_F_h_um</v>
          </cell>
          <cell r="B2422" t="str">
            <v>HC</v>
          </cell>
          <cell r="C2422" t="str">
            <v>UnMarked Hood Canal Fall Fing</v>
          </cell>
          <cell r="D2422" t="str">
            <v>U-HdCl FF</v>
          </cell>
          <cell r="E2422">
            <v>31</v>
          </cell>
          <cell r="F2422">
            <v>46</v>
          </cell>
          <cell r="G2422">
            <v>45</v>
          </cell>
          <cell r="H2422" t="str">
            <v>TRS; incl FW net, FW sport, 12H, HC net</v>
          </cell>
          <cell r="I2422">
            <v>1997</v>
          </cell>
          <cell r="J2422" t="str">
            <v>UM</v>
          </cell>
          <cell r="K2422" t="str">
            <v>H</v>
          </cell>
          <cell r="L2422">
            <v>5</v>
          </cell>
          <cell r="M2422">
            <v>385.11200590670848</v>
          </cell>
        </row>
        <row r="2423">
          <cell r="A2423" t="str">
            <v>1997-31-5-SkokR_nat_n_um</v>
          </cell>
          <cell r="B2423" t="str">
            <v>HC</v>
          </cell>
          <cell r="C2423" t="str">
            <v>UnMarked Hood Canal Fall Fing</v>
          </cell>
          <cell r="D2423" t="str">
            <v>U-HdCl FF</v>
          </cell>
          <cell r="E2423">
            <v>31</v>
          </cell>
          <cell r="F2423">
            <v>46</v>
          </cell>
          <cell r="G2423">
            <v>45</v>
          </cell>
          <cell r="H2423" t="str">
            <v>TRS; incl FW net, FW sport, 12H, HC net</v>
          </cell>
          <cell r="I2423">
            <v>1997</v>
          </cell>
          <cell r="J2423" t="str">
            <v>UM</v>
          </cell>
          <cell r="K2423" t="str">
            <v>N</v>
          </cell>
          <cell r="L2423">
            <v>5</v>
          </cell>
          <cell r="M2423">
            <v>3.036725349683898</v>
          </cell>
        </row>
        <row r="2424">
          <cell r="A2424" t="str">
            <v>1997-31-5-SkokR_hat_h_um</v>
          </cell>
          <cell r="B2424" t="str">
            <v>HC</v>
          </cell>
          <cell r="C2424" t="str">
            <v>UnMarked Hood Canal Fall Fing</v>
          </cell>
          <cell r="D2424" t="str">
            <v>U-HdCl FF</v>
          </cell>
          <cell r="E2424">
            <v>31</v>
          </cell>
          <cell r="F2424">
            <v>46</v>
          </cell>
          <cell r="G2424">
            <v>45</v>
          </cell>
          <cell r="H2424" t="str">
            <v>TRS; incl FW net, FW sport, 12H, HC net</v>
          </cell>
          <cell r="I2424">
            <v>1997</v>
          </cell>
          <cell r="J2424" t="str">
            <v>UM</v>
          </cell>
          <cell r="K2424" t="str">
            <v>H</v>
          </cell>
          <cell r="L2424">
            <v>5</v>
          </cell>
          <cell r="M2424">
            <v>112.6844018038486</v>
          </cell>
        </row>
        <row r="2425">
          <cell r="A2425" t="str">
            <v>1997-31-5-Area12CD_tribs_nat_n_um</v>
          </cell>
          <cell r="B2425" t="str">
            <v>HC</v>
          </cell>
          <cell r="C2425" t="str">
            <v>UnMarked Hood Canal Fall Fing</v>
          </cell>
          <cell r="D2425" t="str">
            <v>U-HdCl FF</v>
          </cell>
          <cell r="E2425">
            <v>31</v>
          </cell>
          <cell r="F2425">
            <v>46</v>
          </cell>
          <cell r="G2425">
            <v>45</v>
          </cell>
          <cell r="H2425" t="str">
            <v>TRS; incl FW net, FW sport, 12H, HC net</v>
          </cell>
          <cell r="I2425">
            <v>1997</v>
          </cell>
          <cell r="J2425" t="str">
            <v>UM</v>
          </cell>
          <cell r="K2425" t="str">
            <v>N</v>
          </cell>
          <cell r="L2425">
            <v>5</v>
          </cell>
          <cell r="M2425">
            <v>0.3656880687326356</v>
          </cell>
        </row>
        <row r="2426">
          <cell r="A2426" t="str">
            <v>1997-32-3-HoodsportHat_F_h_m</v>
          </cell>
          <cell r="B2426" t="str">
            <v>HC</v>
          </cell>
          <cell r="C2426" t="str">
            <v>Marked Hood Canal Fall Fing</v>
          </cell>
          <cell r="D2426" t="str">
            <v>M-HdCl FF</v>
          </cell>
          <cell r="E2426">
            <v>32</v>
          </cell>
          <cell r="F2426">
            <v>47</v>
          </cell>
          <cell r="G2426">
            <v>45</v>
          </cell>
          <cell r="H2426" t="str">
            <v>TRS; incl FW net, FW sport, 12H, HC net</v>
          </cell>
          <cell r="I2426">
            <v>1997</v>
          </cell>
          <cell r="J2426" t="str">
            <v>M</v>
          </cell>
          <cell r="K2426" t="str">
            <v>H</v>
          </cell>
          <cell r="L2426">
            <v>3</v>
          </cell>
          <cell r="M2426">
            <v>55.66076796563484</v>
          </cell>
        </row>
        <row r="2427">
          <cell r="A2427" t="str">
            <v>1997-32-3-SkokR_hat_h_m</v>
          </cell>
          <cell r="B2427" t="str">
            <v>HC</v>
          </cell>
          <cell r="C2427" t="str">
            <v>Marked Hood Canal Fall Fing</v>
          </cell>
          <cell r="D2427" t="str">
            <v>M-HdCl FF</v>
          </cell>
          <cell r="E2427">
            <v>32</v>
          </cell>
          <cell r="F2427">
            <v>47</v>
          </cell>
          <cell r="G2427">
            <v>45</v>
          </cell>
          <cell r="H2427" t="str">
            <v>TRS; incl FW net, FW sport, 12H, HC net</v>
          </cell>
          <cell r="I2427">
            <v>1997</v>
          </cell>
          <cell r="J2427" t="str">
            <v>M</v>
          </cell>
          <cell r="K2427" t="str">
            <v>H</v>
          </cell>
          <cell r="L2427">
            <v>3</v>
          </cell>
          <cell r="M2427">
            <v>57.124877378690137</v>
          </cell>
        </row>
        <row r="2428">
          <cell r="A2428" t="str">
            <v>1997-32-4-HoodsportHat_F_h_m</v>
          </cell>
          <cell r="B2428" t="str">
            <v>HC</v>
          </cell>
          <cell r="C2428" t="str">
            <v>Marked Hood Canal Fall Fing</v>
          </cell>
          <cell r="D2428" t="str">
            <v>M-HdCl FF</v>
          </cell>
          <cell r="E2428">
            <v>32</v>
          </cell>
          <cell r="F2428">
            <v>47</v>
          </cell>
          <cell r="G2428">
            <v>45</v>
          </cell>
          <cell r="H2428" t="str">
            <v>TRS; incl FW net, FW sport, 12H, HC net</v>
          </cell>
          <cell r="I2428">
            <v>1997</v>
          </cell>
          <cell r="J2428" t="str">
            <v>M</v>
          </cell>
          <cell r="K2428" t="str">
            <v>H</v>
          </cell>
          <cell r="L2428">
            <v>4</v>
          </cell>
          <cell r="M2428">
            <v>560.69774674375117</v>
          </cell>
        </row>
        <row r="2429">
          <cell r="A2429" t="str">
            <v>1997-32-4-SkokR_hat_h_m</v>
          </cell>
          <cell r="B2429" t="str">
            <v>HC</v>
          </cell>
          <cell r="C2429" t="str">
            <v>Marked Hood Canal Fall Fing</v>
          </cell>
          <cell r="D2429" t="str">
            <v>M-HdCl FF</v>
          </cell>
          <cell r="E2429">
            <v>32</v>
          </cell>
          <cell r="F2429">
            <v>47</v>
          </cell>
          <cell r="G2429">
            <v>45</v>
          </cell>
          <cell r="H2429" t="str">
            <v>TRS; incl FW net, FW sport, 12H, HC net</v>
          </cell>
          <cell r="I2429">
            <v>1997</v>
          </cell>
          <cell r="J2429" t="str">
            <v>M</v>
          </cell>
          <cell r="K2429" t="str">
            <v>H</v>
          </cell>
          <cell r="L2429">
            <v>4</v>
          </cell>
          <cell r="M2429">
            <v>305.56298050179021</v>
          </cell>
        </row>
        <row r="2430">
          <cell r="A2430" t="str">
            <v>1997-32-5-HoodsportHat_F_h_m</v>
          </cell>
          <cell r="B2430" t="str">
            <v>HC</v>
          </cell>
          <cell r="C2430" t="str">
            <v>Marked Hood Canal Fall Fing</v>
          </cell>
          <cell r="D2430" t="str">
            <v>M-HdCl FF</v>
          </cell>
          <cell r="E2430">
            <v>32</v>
          </cell>
          <cell r="F2430">
            <v>47</v>
          </cell>
          <cell r="G2430">
            <v>45</v>
          </cell>
          <cell r="H2430" t="str">
            <v>TRS; incl FW net, FW sport, 12H, HC net</v>
          </cell>
          <cell r="I2430">
            <v>1997</v>
          </cell>
          <cell r="J2430" t="str">
            <v>M</v>
          </cell>
          <cell r="K2430" t="str">
            <v>H</v>
          </cell>
          <cell r="L2430">
            <v>5</v>
          </cell>
          <cell r="M2430">
            <v>67.783971905819755</v>
          </cell>
        </row>
        <row r="2431">
          <cell r="A2431" t="str">
            <v>1997-32-5-SkokR_hat_h_m</v>
          </cell>
          <cell r="B2431" t="str">
            <v>HC</v>
          </cell>
          <cell r="C2431" t="str">
            <v>Marked Hood Canal Fall Fing</v>
          </cell>
          <cell r="D2431" t="str">
            <v>M-HdCl FF</v>
          </cell>
          <cell r="E2431">
            <v>32</v>
          </cell>
          <cell r="F2431">
            <v>47</v>
          </cell>
          <cell r="G2431">
            <v>45</v>
          </cell>
          <cell r="H2431" t="str">
            <v>TRS; incl FW net, FW sport, 12H, HC net</v>
          </cell>
          <cell r="I2431">
            <v>1997</v>
          </cell>
          <cell r="J2431" t="str">
            <v>M</v>
          </cell>
          <cell r="K2431" t="str">
            <v>H</v>
          </cell>
          <cell r="L2431">
            <v>5</v>
          </cell>
          <cell r="M2431">
            <v>6.575411261196046</v>
          </cell>
        </row>
        <row r="2432">
          <cell r="A2432" t="str">
            <v>1997-33-3-HoodsportHat_Y_h_um</v>
          </cell>
          <cell r="B2432" t="str">
            <v>HC</v>
          </cell>
          <cell r="C2432" t="str">
            <v>UnMarked Hood Canal Fall Year</v>
          </cell>
          <cell r="D2432" t="str">
            <v>U-HdCl FY</v>
          </cell>
          <cell r="E2432">
            <v>33</v>
          </cell>
          <cell r="F2432">
            <v>49</v>
          </cell>
          <cell r="G2432">
            <v>48</v>
          </cell>
          <cell r="H2432" t="str">
            <v>TRS; incl FW net, FW sport, 12H, HC net</v>
          </cell>
          <cell r="I2432">
            <v>1997</v>
          </cell>
          <cell r="J2432" t="str">
            <v>UM</v>
          </cell>
          <cell r="K2432" t="str">
            <v>H</v>
          </cell>
          <cell r="L2432">
            <v>3</v>
          </cell>
          <cell r="M2432">
            <v>98.829352090316036</v>
          </cell>
        </row>
        <row r="2433">
          <cell r="A2433" t="str">
            <v>1997-33-4-HoodsportHat_Y_h_um</v>
          </cell>
          <cell r="B2433" t="str">
            <v>HC</v>
          </cell>
          <cell r="C2433" t="str">
            <v>UnMarked Hood Canal Fall Year</v>
          </cell>
          <cell r="D2433" t="str">
            <v>U-HdCl FY</v>
          </cell>
          <cell r="E2433">
            <v>33</v>
          </cell>
          <cell r="F2433">
            <v>49</v>
          </cell>
          <cell r="G2433">
            <v>48</v>
          </cell>
          <cell r="H2433" t="str">
            <v>TRS; incl FW net, FW sport, 12H, HC net</v>
          </cell>
          <cell r="I2433">
            <v>1997</v>
          </cell>
          <cell r="J2433" t="str">
            <v>UM</v>
          </cell>
          <cell r="K2433" t="str">
            <v>H</v>
          </cell>
          <cell r="L2433">
            <v>4</v>
          </cell>
          <cell r="M2433">
            <v>110.81300779003431</v>
          </cell>
        </row>
        <row r="2434">
          <cell r="A2434" t="str">
            <v>1997-33-5-HoodsportHat_Y_h_um</v>
          </cell>
          <cell r="B2434" t="str">
            <v>HC</v>
          </cell>
          <cell r="C2434" t="str">
            <v>UnMarked Hood Canal Fall Year</v>
          </cell>
          <cell r="D2434" t="str">
            <v>U-HdCl FY</v>
          </cell>
          <cell r="E2434">
            <v>33</v>
          </cell>
          <cell r="F2434">
            <v>49</v>
          </cell>
          <cell r="G2434">
            <v>48</v>
          </cell>
          <cell r="H2434" t="str">
            <v>TRS; incl FW net, FW sport, 12H, HC net</v>
          </cell>
          <cell r="I2434">
            <v>1997</v>
          </cell>
          <cell r="J2434" t="str">
            <v>UM</v>
          </cell>
          <cell r="K2434" t="str">
            <v>H</v>
          </cell>
          <cell r="L2434">
            <v>5</v>
          </cell>
          <cell r="M2434">
            <v>0</v>
          </cell>
        </row>
        <row r="2435">
          <cell r="A2435" t="str">
            <v>1997-34-3-HoodsportHat_Y_h_m</v>
          </cell>
          <cell r="B2435" t="str">
            <v>HC</v>
          </cell>
          <cell r="C2435" t="str">
            <v>Marked Hood Canal Fall Year</v>
          </cell>
          <cell r="D2435" t="str">
            <v>M-HdCl FY</v>
          </cell>
          <cell r="E2435">
            <v>34</v>
          </cell>
          <cell r="F2435">
            <v>50</v>
          </cell>
          <cell r="G2435">
            <v>48</v>
          </cell>
          <cell r="H2435" t="str">
            <v>TRS; incl FW net, FW sport, 12H, HC net</v>
          </cell>
          <cell r="I2435">
            <v>1997</v>
          </cell>
          <cell r="J2435" t="str">
            <v>M</v>
          </cell>
          <cell r="K2435" t="str">
            <v>H</v>
          </cell>
          <cell r="L2435">
            <v>3</v>
          </cell>
          <cell r="M2435">
            <v>34.266820070200311</v>
          </cell>
        </row>
        <row r="2436">
          <cell r="A2436" t="str">
            <v>1997-34-4-HoodsportHat_Y_h_m</v>
          </cell>
          <cell r="B2436" t="str">
            <v>HC</v>
          </cell>
          <cell r="C2436" t="str">
            <v>Marked Hood Canal Fall Year</v>
          </cell>
          <cell r="D2436" t="str">
            <v>M-HdCl FY</v>
          </cell>
          <cell r="E2436">
            <v>34</v>
          </cell>
          <cell r="F2436">
            <v>50</v>
          </cell>
          <cell r="G2436">
            <v>48</v>
          </cell>
          <cell r="H2436" t="str">
            <v>TRS; incl FW net, FW sport, 12H, HC net</v>
          </cell>
          <cell r="I2436">
            <v>1997</v>
          </cell>
          <cell r="J2436" t="str">
            <v>M</v>
          </cell>
          <cell r="K2436" t="str">
            <v>H</v>
          </cell>
          <cell r="L2436">
            <v>4</v>
          </cell>
          <cell r="M2436">
            <v>12.98579969267352</v>
          </cell>
        </row>
        <row r="2437">
          <cell r="A2437" t="str">
            <v>1997-34-5-HoodsportHat_Y_h_m</v>
          </cell>
          <cell r="B2437" t="str">
            <v>HC</v>
          </cell>
          <cell r="C2437" t="str">
            <v>Marked Hood Canal Fall Year</v>
          </cell>
          <cell r="D2437" t="str">
            <v>M-HdCl FY</v>
          </cell>
          <cell r="E2437">
            <v>34</v>
          </cell>
          <cell r="F2437">
            <v>50</v>
          </cell>
          <cell r="G2437">
            <v>48</v>
          </cell>
          <cell r="H2437" t="str">
            <v>TRS; incl FW net, FW sport, 12H, HC net</v>
          </cell>
          <cell r="I2437">
            <v>1997</v>
          </cell>
          <cell r="J2437" t="str">
            <v>M</v>
          </cell>
          <cell r="K2437" t="str">
            <v>H</v>
          </cell>
          <cell r="L2437">
            <v>5</v>
          </cell>
          <cell r="M2437">
            <v>0</v>
          </cell>
        </row>
        <row r="2438">
          <cell r="A2438" t="str">
            <v>1997-35-3-Dungeness_n_um</v>
          </cell>
          <cell r="B2438" t="str">
            <v>JDF</v>
          </cell>
          <cell r="C2438" t="str">
            <v>UnMarked JDF Tribs. Fall</v>
          </cell>
          <cell r="D2438" t="str">
            <v>U-SJDF FF</v>
          </cell>
          <cell r="E2438">
            <v>35</v>
          </cell>
          <cell r="F2438">
            <v>52</v>
          </cell>
          <cell r="G2438">
            <v>51</v>
          </cell>
          <cell r="H2438" t="str">
            <v>ETRS; includes 6D</v>
          </cell>
          <cell r="I2438">
            <v>1997</v>
          </cell>
          <cell r="J2438" t="str">
            <v>UM</v>
          </cell>
          <cell r="K2438" t="str">
            <v>N</v>
          </cell>
          <cell r="L2438">
            <v>3</v>
          </cell>
          <cell r="M2438">
            <v>8</v>
          </cell>
        </row>
        <row r="2439">
          <cell r="A2439" t="str">
            <v>1997-35-3-Elwha_n_um</v>
          </cell>
          <cell r="B2439" t="str">
            <v>JDF</v>
          </cell>
          <cell r="C2439" t="str">
            <v>UnMarked JDF Tribs. Fall</v>
          </cell>
          <cell r="D2439" t="str">
            <v>U-SJDF FF</v>
          </cell>
          <cell r="E2439">
            <v>35</v>
          </cell>
          <cell r="F2439">
            <v>52</v>
          </cell>
          <cell r="G2439">
            <v>51</v>
          </cell>
          <cell r="H2439" t="str">
            <v>ETRS; includes 6D</v>
          </cell>
          <cell r="I2439">
            <v>1997</v>
          </cell>
          <cell r="J2439" t="str">
            <v>UM</v>
          </cell>
          <cell r="K2439" t="str">
            <v>N</v>
          </cell>
          <cell r="L2439">
            <v>3</v>
          </cell>
          <cell r="M2439">
            <v>260</v>
          </cell>
        </row>
        <row r="2440">
          <cell r="A2440" t="str">
            <v>1997-35-4-Dungeness_n_um</v>
          </cell>
          <cell r="B2440" t="str">
            <v>JDF</v>
          </cell>
          <cell r="C2440" t="str">
            <v>UnMarked JDF Tribs. Fall</v>
          </cell>
          <cell r="D2440" t="str">
            <v>U-SJDF FF</v>
          </cell>
          <cell r="E2440">
            <v>35</v>
          </cell>
          <cell r="F2440">
            <v>52</v>
          </cell>
          <cell r="G2440">
            <v>51</v>
          </cell>
          <cell r="H2440" t="str">
            <v>ETRS; includes 6D</v>
          </cell>
          <cell r="I2440">
            <v>1997</v>
          </cell>
          <cell r="J2440" t="str">
            <v>UM</v>
          </cell>
          <cell r="K2440" t="str">
            <v>N</v>
          </cell>
          <cell r="L2440">
            <v>4</v>
          </cell>
          <cell r="M2440">
            <v>13</v>
          </cell>
        </row>
        <row r="2441">
          <cell r="A2441" t="str">
            <v>1997-35-4-Elwha_n_um</v>
          </cell>
          <cell r="B2441" t="str">
            <v>JDF</v>
          </cell>
          <cell r="C2441" t="str">
            <v>UnMarked JDF Tribs. Fall</v>
          </cell>
          <cell r="D2441" t="str">
            <v>U-SJDF FF</v>
          </cell>
          <cell r="E2441">
            <v>35</v>
          </cell>
          <cell r="F2441">
            <v>52</v>
          </cell>
          <cell r="G2441">
            <v>51</v>
          </cell>
          <cell r="H2441" t="str">
            <v>ETRS; includes 6D</v>
          </cell>
          <cell r="I2441">
            <v>1997</v>
          </cell>
          <cell r="J2441" t="str">
            <v>UM</v>
          </cell>
          <cell r="K2441" t="str">
            <v>N</v>
          </cell>
          <cell r="L2441">
            <v>4</v>
          </cell>
          <cell r="M2441">
            <v>1761</v>
          </cell>
        </row>
        <row r="2442">
          <cell r="A2442" t="str">
            <v>1997-35-5-Dungeness_n_um</v>
          </cell>
          <cell r="B2442" t="str">
            <v>JDF</v>
          </cell>
          <cell r="C2442" t="str">
            <v>UnMarked JDF Tribs. Fall</v>
          </cell>
          <cell r="D2442" t="str">
            <v>U-SJDF FF</v>
          </cell>
          <cell r="E2442">
            <v>35</v>
          </cell>
          <cell r="F2442">
            <v>52</v>
          </cell>
          <cell r="G2442">
            <v>51</v>
          </cell>
          <cell r="H2442" t="str">
            <v>ETRS; includes 6D</v>
          </cell>
          <cell r="I2442">
            <v>1997</v>
          </cell>
          <cell r="J2442" t="str">
            <v>UM</v>
          </cell>
          <cell r="K2442" t="str">
            <v>N</v>
          </cell>
          <cell r="L2442">
            <v>5</v>
          </cell>
          <cell r="M2442">
            <v>31</v>
          </cell>
        </row>
        <row r="2443">
          <cell r="A2443" t="str">
            <v>1997-35-5-Elwha_n_um</v>
          </cell>
          <cell r="B2443" t="str">
            <v>JDF</v>
          </cell>
          <cell r="C2443" t="str">
            <v>UnMarked JDF Tribs. Fall</v>
          </cell>
          <cell r="D2443" t="str">
            <v>U-SJDF FF</v>
          </cell>
          <cell r="E2443">
            <v>35</v>
          </cell>
          <cell r="F2443">
            <v>52</v>
          </cell>
          <cell r="G2443">
            <v>51</v>
          </cell>
          <cell r="H2443" t="str">
            <v>ETRS; includes 6D</v>
          </cell>
          <cell r="I2443">
            <v>1997</v>
          </cell>
          <cell r="J2443" t="str">
            <v>UM</v>
          </cell>
          <cell r="K2443" t="str">
            <v>N</v>
          </cell>
          <cell r="L2443">
            <v>5</v>
          </cell>
          <cell r="M2443">
            <v>165</v>
          </cell>
        </row>
        <row r="2444">
          <cell r="A2444" t="str">
            <v>1997-36-3-Dungeness_n_m</v>
          </cell>
          <cell r="B2444" t="str">
            <v>JDF</v>
          </cell>
          <cell r="C2444" t="str">
            <v>Marked JDF Tribs. Fall</v>
          </cell>
          <cell r="D2444" t="str">
            <v>M-SJDF FF</v>
          </cell>
          <cell r="E2444">
            <v>36</v>
          </cell>
          <cell r="F2444">
            <v>53</v>
          </cell>
          <cell r="G2444">
            <v>51</v>
          </cell>
          <cell r="H2444" t="str">
            <v>ETRS; includes 6D</v>
          </cell>
          <cell r="I2444">
            <v>1997</v>
          </cell>
          <cell r="J2444" t="str">
            <v>M</v>
          </cell>
          <cell r="K2444" t="str">
            <v>N</v>
          </cell>
          <cell r="L2444">
            <v>3</v>
          </cell>
          <cell r="M2444">
            <v>0</v>
          </cell>
        </row>
        <row r="2445">
          <cell r="A2445" t="str">
            <v>1997-36-3-Elwha_n_m</v>
          </cell>
          <cell r="B2445" t="str">
            <v>JDF</v>
          </cell>
          <cell r="C2445" t="str">
            <v>Marked JDF Tribs. Fall</v>
          </cell>
          <cell r="D2445" t="str">
            <v>M-SJDF FF</v>
          </cell>
          <cell r="E2445">
            <v>36</v>
          </cell>
          <cell r="F2445">
            <v>53</v>
          </cell>
          <cell r="G2445">
            <v>51</v>
          </cell>
          <cell r="H2445" t="str">
            <v>ETRS; includes 6D</v>
          </cell>
          <cell r="I2445">
            <v>1997</v>
          </cell>
          <cell r="J2445" t="str">
            <v>M</v>
          </cell>
          <cell r="K2445" t="str">
            <v>N</v>
          </cell>
          <cell r="L2445">
            <v>3</v>
          </cell>
          <cell r="M2445">
            <v>47.895000000000003</v>
          </cell>
        </row>
        <row r="2446">
          <cell r="A2446" t="str">
            <v>1997-36-4-Dungeness_n_m</v>
          </cell>
          <cell r="B2446" t="str">
            <v>JDF</v>
          </cell>
          <cell r="C2446" t="str">
            <v>Marked JDF Tribs. Fall</v>
          </cell>
          <cell r="D2446" t="str">
            <v>M-SJDF FF</v>
          </cell>
          <cell r="E2446">
            <v>36</v>
          </cell>
          <cell r="F2446">
            <v>53</v>
          </cell>
          <cell r="G2446">
            <v>51</v>
          </cell>
          <cell r="H2446" t="str">
            <v>ETRS; includes 6D</v>
          </cell>
          <cell r="I2446">
            <v>1997</v>
          </cell>
          <cell r="J2446" t="str">
            <v>M</v>
          </cell>
          <cell r="K2446" t="str">
            <v>N</v>
          </cell>
          <cell r="L2446">
            <v>4</v>
          </cell>
          <cell r="M2446">
            <v>0</v>
          </cell>
        </row>
        <row r="2447">
          <cell r="A2447" t="str">
            <v>1997-36-4-Elwha_n_m</v>
          </cell>
          <cell r="B2447" t="str">
            <v>JDF</v>
          </cell>
          <cell r="C2447" t="str">
            <v>Marked JDF Tribs. Fall</v>
          </cell>
          <cell r="D2447" t="str">
            <v>M-SJDF FF</v>
          </cell>
          <cell r="E2447">
            <v>36</v>
          </cell>
          <cell r="F2447">
            <v>53</v>
          </cell>
          <cell r="G2447">
            <v>51</v>
          </cell>
          <cell r="H2447" t="str">
            <v>ETRS; includes 6D</v>
          </cell>
          <cell r="I2447">
            <v>1997</v>
          </cell>
          <cell r="J2447" t="str">
            <v>M</v>
          </cell>
          <cell r="K2447" t="str">
            <v>N</v>
          </cell>
          <cell r="L2447">
            <v>4</v>
          </cell>
          <cell r="M2447">
            <v>211.00399999999999</v>
          </cell>
        </row>
        <row r="2448">
          <cell r="A2448" t="str">
            <v>1997-36-5-Dungeness_n_m</v>
          </cell>
          <cell r="B2448" t="str">
            <v>JDF</v>
          </cell>
          <cell r="C2448" t="str">
            <v>Marked JDF Tribs. Fall</v>
          </cell>
          <cell r="D2448" t="str">
            <v>M-SJDF FF</v>
          </cell>
          <cell r="E2448">
            <v>36</v>
          </cell>
          <cell r="F2448">
            <v>53</v>
          </cell>
          <cell r="G2448">
            <v>51</v>
          </cell>
          <cell r="H2448" t="str">
            <v>ETRS; includes 6D</v>
          </cell>
          <cell r="I2448">
            <v>1997</v>
          </cell>
          <cell r="J2448" t="str">
            <v>M</v>
          </cell>
          <cell r="K2448" t="str">
            <v>N</v>
          </cell>
          <cell r="L2448">
            <v>5</v>
          </cell>
          <cell r="M2448">
            <v>0</v>
          </cell>
        </row>
        <row r="2449">
          <cell r="A2449" t="str">
            <v>1997-36-5-Elwha_n_m</v>
          </cell>
          <cell r="B2449" t="str">
            <v>JDF</v>
          </cell>
          <cell r="C2449" t="str">
            <v>Marked JDF Tribs. Fall</v>
          </cell>
          <cell r="D2449" t="str">
            <v>M-SJDF FF</v>
          </cell>
          <cell r="E2449">
            <v>36</v>
          </cell>
          <cell r="F2449">
            <v>53</v>
          </cell>
          <cell r="G2449">
            <v>51</v>
          </cell>
          <cell r="H2449" t="str">
            <v>ETRS; includes 6D</v>
          </cell>
          <cell r="I2449">
            <v>1997</v>
          </cell>
          <cell r="J2449" t="str">
            <v>M</v>
          </cell>
          <cell r="K2449" t="str">
            <v>N</v>
          </cell>
          <cell r="L2449">
            <v>5</v>
          </cell>
          <cell r="M2449">
            <v>96</v>
          </cell>
        </row>
        <row r="2450">
          <cell r="A2450" t="str">
            <v>1997-65-3-</v>
          </cell>
          <cell r="B2450" t="str">
            <v>MPS</v>
          </cell>
          <cell r="C2450" t="str">
            <v>UnMarked White Sp Year</v>
          </cell>
          <cell r="D2450" t="str">
            <v>U-WhtSpYr</v>
          </cell>
          <cell r="E2450">
            <v>65</v>
          </cell>
          <cell r="F2450">
            <v>55</v>
          </cell>
          <cell r="G2450">
            <v>54</v>
          </cell>
          <cell r="H2450" t="str">
            <v>ETRS; includes FW net (FW spt assumed 0)</v>
          </cell>
          <cell r="I2450">
            <v>1997</v>
          </cell>
          <cell r="J2450" t="str">
            <v>UM</v>
          </cell>
          <cell r="L2450">
            <v>3</v>
          </cell>
          <cell r="M2450">
            <v>2</v>
          </cell>
        </row>
        <row r="2451">
          <cell r="A2451" t="str">
            <v>1997-65-4-</v>
          </cell>
          <cell r="B2451" t="str">
            <v>MPS</v>
          </cell>
          <cell r="C2451" t="str">
            <v>UnMarked White Sp Year</v>
          </cell>
          <cell r="D2451" t="str">
            <v>U-WhtSpYr</v>
          </cell>
          <cell r="E2451">
            <v>65</v>
          </cell>
          <cell r="F2451">
            <v>55</v>
          </cell>
          <cell r="G2451">
            <v>54</v>
          </cell>
          <cell r="H2451" t="str">
            <v>ETRS; includes FW net (FW spt assumed 0)</v>
          </cell>
          <cell r="I2451">
            <v>1997</v>
          </cell>
          <cell r="J2451" t="str">
            <v>UM</v>
          </cell>
          <cell r="L2451">
            <v>4</v>
          </cell>
          <cell r="M2451">
            <v>9</v>
          </cell>
        </row>
        <row r="2452">
          <cell r="A2452" t="str">
            <v>1997-65-5-</v>
          </cell>
          <cell r="B2452" t="str">
            <v>MPS</v>
          </cell>
          <cell r="C2452" t="str">
            <v>UnMarked White Sp Year</v>
          </cell>
          <cell r="D2452" t="str">
            <v>U-WhtSpYr</v>
          </cell>
          <cell r="E2452">
            <v>65</v>
          </cell>
          <cell r="F2452">
            <v>55</v>
          </cell>
          <cell r="G2452">
            <v>54</v>
          </cell>
          <cell r="H2452" t="str">
            <v>ETRS; includes FW net (FW spt assumed 0)</v>
          </cell>
          <cell r="I2452">
            <v>1997</v>
          </cell>
          <cell r="J2452" t="str">
            <v>UM</v>
          </cell>
          <cell r="L2452">
            <v>5</v>
          </cell>
          <cell r="M2452">
            <v>0</v>
          </cell>
        </row>
        <row r="2453">
          <cell r="A2453" t="str">
            <v>1997-66-3-</v>
          </cell>
          <cell r="B2453" t="str">
            <v>MPS</v>
          </cell>
          <cell r="C2453" t="str">
            <v>Marked White Sp Year</v>
          </cell>
          <cell r="D2453" t="str">
            <v>M-WhtSpYr</v>
          </cell>
          <cell r="E2453">
            <v>66</v>
          </cell>
          <cell r="F2453">
            <v>56</v>
          </cell>
          <cell r="G2453">
            <v>54</v>
          </cell>
          <cell r="H2453" t="str">
            <v>ETRS; includes FW net (FW spt assumed 0)</v>
          </cell>
          <cell r="I2453">
            <v>1997</v>
          </cell>
          <cell r="J2453" t="str">
            <v>M</v>
          </cell>
          <cell r="L2453">
            <v>3</v>
          </cell>
          <cell r="M2453">
            <v>141</v>
          </cell>
        </row>
        <row r="2454">
          <cell r="A2454" t="str">
            <v>1997-66-4-</v>
          </cell>
          <cell r="B2454" t="str">
            <v>MPS</v>
          </cell>
          <cell r="C2454" t="str">
            <v>Marked White Sp Year</v>
          </cell>
          <cell r="D2454" t="str">
            <v>M-WhtSpYr</v>
          </cell>
          <cell r="E2454">
            <v>66</v>
          </cell>
          <cell r="F2454">
            <v>56</v>
          </cell>
          <cell r="G2454">
            <v>54</v>
          </cell>
          <cell r="H2454" t="str">
            <v>ETRS; includes FW net (FW spt assumed 0)</v>
          </cell>
          <cell r="I2454">
            <v>1997</v>
          </cell>
          <cell r="J2454" t="str">
            <v>M</v>
          </cell>
          <cell r="L2454">
            <v>4</v>
          </cell>
          <cell r="M2454">
            <v>146</v>
          </cell>
        </row>
        <row r="2455">
          <cell r="A2455" t="str">
            <v>1997-66-5-</v>
          </cell>
          <cell r="B2455" t="str">
            <v>MPS</v>
          </cell>
          <cell r="C2455" t="str">
            <v>Marked White Sp Year</v>
          </cell>
          <cell r="D2455" t="str">
            <v>M-WhtSpYr</v>
          </cell>
          <cell r="E2455">
            <v>66</v>
          </cell>
          <cell r="F2455">
            <v>56</v>
          </cell>
          <cell r="G2455">
            <v>54</v>
          </cell>
          <cell r="H2455" t="str">
            <v>ETRS; includes FW net (FW spt assumed 0)</v>
          </cell>
          <cell r="I2455">
            <v>1997</v>
          </cell>
          <cell r="J2455" t="str">
            <v>M</v>
          </cell>
          <cell r="L2455">
            <v>5</v>
          </cell>
          <cell r="M2455">
            <v>8</v>
          </cell>
        </row>
        <row r="2456">
          <cell r="A2456" t="str">
            <v>1997-75-3-</v>
          </cell>
          <cell r="B2456" t="str">
            <v>JDF</v>
          </cell>
          <cell r="C2456" t="str">
            <v>UnMarked Hoko River</v>
          </cell>
          <cell r="D2456" t="str">
            <v>U-Hoko Rv</v>
          </cell>
          <cell r="E2456">
            <v>75</v>
          </cell>
          <cell r="F2456">
            <v>58</v>
          </cell>
          <cell r="G2456">
            <v>57</v>
          </cell>
          <cell r="H2456" t="str">
            <v>ETRS; esc only, no FW fishery</v>
          </cell>
          <cell r="I2456">
            <v>1997</v>
          </cell>
          <cell r="J2456" t="str">
            <v>UM</v>
          </cell>
          <cell r="L2456">
            <v>3</v>
          </cell>
          <cell r="M2456">
            <v>78.557415516048209</v>
          </cell>
        </row>
        <row r="2457">
          <cell r="A2457" t="str">
            <v>1997-75-4-</v>
          </cell>
          <cell r="B2457" t="str">
            <v>JDF</v>
          </cell>
          <cell r="C2457" t="str">
            <v>UnMarked Hoko River</v>
          </cell>
          <cell r="D2457" t="str">
            <v>U-Hoko Rv</v>
          </cell>
          <cell r="E2457">
            <v>75</v>
          </cell>
          <cell r="F2457">
            <v>58</v>
          </cell>
          <cell r="G2457">
            <v>57</v>
          </cell>
          <cell r="H2457" t="str">
            <v>ETRS; esc only, no FW fishery</v>
          </cell>
          <cell r="I2457">
            <v>1997</v>
          </cell>
          <cell r="J2457" t="str">
            <v>UM</v>
          </cell>
          <cell r="L2457">
            <v>4</v>
          </cell>
          <cell r="M2457">
            <v>208.40176170882731</v>
          </cell>
        </row>
        <row r="2458">
          <cell r="A2458" t="str">
            <v>1997-75-5-</v>
          </cell>
          <cell r="B2458" t="str">
            <v>JDF</v>
          </cell>
          <cell r="C2458" t="str">
            <v>UnMarked Hoko River</v>
          </cell>
          <cell r="D2458" t="str">
            <v>U-Hoko Rv</v>
          </cell>
          <cell r="E2458">
            <v>75</v>
          </cell>
          <cell r="F2458">
            <v>58</v>
          </cell>
          <cell r="G2458">
            <v>57</v>
          </cell>
          <cell r="H2458" t="str">
            <v>ETRS; esc only, no FW fishery</v>
          </cell>
          <cell r="I2458">
            <v>1997</v>
          </cell>
          <cell r="J2458" t="str">
            <v>UM</v>
          </cell>
          <cell r="L2458">
            <v>5</v>
          </cell>
          <cell r="M2458">
            <v>143.8354255150868</v>
          </cell>
        </row>
        <row r="2459">
          <cell r="A2459" t="str">
            <v>1997-76-3-</v>
          </cell>
          <cell r="B2459" t="str">
            <v>JDF</v>
          </cell>
          <cell r="C2459" t="str">
            <v>Marked Hoko River</v>
          </cell>
          <cell r="D2459" t="str">
            <v>M-Hoko Rv</v>
          </cell>
          <cell r="E2459">
            <v>76</v>
          </cell>
          <cell r="F2459">
            <v>59</v>
          </cell>
          <cell r="G2459">
            <v>57</v>
          </cell>
          <cell r="H2459" t="str">
            <v>ETRS; esc only, no FW fishery</v>
          </cell>
          <cell r="I2459">
            <v>1997</v>
          </cell>
          <cell r="J2459" t="str">
            <v>M</v>
          </cell>
          <cell r="L2459">
            <v>3</v>
          </cell>
          <cell r="M2459">
            <v>26.613913045475989</v>
          </cell>
        </row>
        <row r="2460">
          <cell r="A2460" t="str">
            <v>1997-76-4-</v>
          </cell>
          <cell r="B2460" t="str">
            <v>JDF</v>
          </cell>
          <cell r="C2460" t="str">
            <v>Marked Hoko River</v>
          </cell>
          <cell r="D2460" t="str">
            <v>M-Hoko Rv</v>
          </cell>
          <cell r="E2460">
            <v>76</v>
          </cell>
          <cell r="F2460">
            <v>59</v>
          </cell>
          <cell r="G2460">
            <v>57</v>
          </cell>
          <cell r="H2460" t="str">
            <v>ETRS; esc only, no FW fishery</v>
          </cell>
          <cell r="I2460">
            <v>1997</v>
          </cell>
          <cell r="J2460" t="str">
            <v>M</v>
          </cell>
          <cell r="L2460">
            <v>4</v>
          </cell>
          <cell r="M2460">
            <v>253.8326842145616</v>
          </cell>
        </row>
        <row r="2461">
          <cell r="A2461" t="str">
            <v>1997-76-5-</v>
          </cell>
          <cell r="B2461" t="str">
            <v>JDF</v>
          </cell>
          <cell r="C2461" t="str">
            <v>Marked Hoko River</v>
          </cell>
          <cell r="D2461" t="str">
            <v>M-Hoko Rv</v>
          </cell>
          <cell r="E2461">
            <v>76</v>
          </cell>
          <cell r="F2461">
            <v>59</v>
          </cell>
          <cell r="G2461">
            <v>57</v>
          </cell>
          <cell r="H2461" t="str">
            <v>ETRS; esc only, no FW fishery</v>
          </cell>
          <cell r="I2461">
            <v>1997</v>
          </cell>
          <cell r="J2461" t="str">
            <v>M</v>
          </cell>
          <cell r="L2461">
            <v>5</v>
          </cell>
          <cell r="M2461">
            <v>179.75880000000001</v>
          </cell>
        </row>
        <row r="2462">
          <cell r="A2462" t="str">
            <v>1997-37-3-</v>
          </cell>
          <cell r="B2462" t="str">
            <v>ColR</v>
          </cell>
          <cell r="C2462" t="str">
            <v>UnMarked CR Oregon Hatchery Tule</v>
          </cell>
          <cell r="D2462" t="str">
            <v>U-OR Tule</v>
          </cell>
          <cell r="E2462">
            <v>37</v>
          </cell>
          <cell r="F2462">
            <v>61</v>
          </cell>
          <cell r="G2462">
            <v>60</v>
          </cell>
          <cell r="I2462">
            <v>1997</v>
          </cell>
          <cell r="J2462" t="str">
            <v>UM</v>
          </cell>
          <cell r="L2462">
            <v>3</v>
          </cell>
          <cell r="M2462">
            <v>9225.5244999999995</v>
          </cell>
        </row>
        <row r="2463">
          <cell r="A2463" t="str">
            <v>1997-37-4-</v>
          </cell>
          <cell r="B2463" t="str">
            <v>ColR</v>
          </cell>
          <cell r="C2463" t="str">
            <v>UnMarked CR Oregon Hatchery Tule</v>
          </cell>
          <cell r="D2463" t="str">
            <v>U-OR Tule</v>
          </cell>
          <cell r="E2463">
            <v>37</v>
          </cell>
          <cell r="F2463">
            <v>61</v>
          </cell>
          <cell r="G2463">
            <v>60</v>
          </cell>
          <cell r="I2463">
            <v>1997</v>
          </cell>
          <cell r="J2463" t="str">
            <v>UM</v>
          </cell>
          <cell r="L2463">
            <v>4</v>
          </cell>
          <cell r="M2463">
            <v>7924.5119999999997</v>
          </cell>
        </row>
        <row r="2464">
          <cell r="A2464" t="str">
            <v>1997-37-5-</v>
          </cell>
          <cell r="B2464" t="str">
            <v>ColR</v>
          </cell>
          <cell r="C2464" t="str">
            <v>UnMarked CR Oregon Hatchery Tule</v>
          </cell>
          <cell r="D2464" t="str">
            <v>U-OR Tule</v>
          </cell>
          <cell r="E2464">
            <v>37</v>
          </cell>
          <cell r="F2464">
            <v>61</v>
          </cell>
          <cell r="G2464">
            <v>60</v>
          </cell>
          <cell r="I2464">
            <v>1997</v>
          </cell>
          <cell r="J2464" t="str">
            <v>UM</v>
          </cell>
          <cell r="L2464">
            <v>5</v>
          </cell>
          <cell r="M2464">
            <v>219.82624999999999</v>
          </cell>
        </row>
        <row r="2465">
          <cell r="A2465" t="str">
            <v>1997-38-3-</v>
          </cell>
          <cell r="B2465" t="str">
            <v>ColR</v>
          </cell>
          <cell r="C2465" t="str">
            <v>Marked CR Oregon Hatchery Tule</v>
          </cell>
          <cell r="D2465" t="str">
            <v>M-OR Tule</v>
          </cell>
          <cell r="E2465">
            <v>38</v>
          </cell>
          <cell r="F2465">
            <v>62</v>
          </cell>
          <cell r="G2465">
            <v>60</v>
          </cell>
          <cell r="I2465">
            <v>1997</v>
          </cell>
          <cell r="J2465" t="str">
            <v>M</v>
          </cell>
          <cell r="L2465">
            <v>3</v>
          </cell>
          <cell r="M2465">
            <v>285.32550000000077</v>
          </cell>
        </row>
        <row r="2466">
          <cell r="A2466" t="str">
            <v>1997-38-4-</v>
          </cell>
          <cell r="B2466" t="str">
            <v>ColR</v>
          </cell>
          <cell r="C2466" t="str">
            <v>Marked CR Oregon Hatchery Tule</v>
          </cell>
          <cell r="D2466" t="str">
            <v>M-OR Tule</v>
          </cell>
          <cell r="E2466">
            <v>38</v>
          </cell>
          <cell r="F2466">
            <v>62</v>
          </cell>
          <cell r="G2466">
            <v>60</v>
          </cell>
          <cell r="I2466">
            <v>1997</v>
          </cell>
          <cell r="J2466" t="str">
            <v>M</v>
          </cell>
          <cell r="L2466">
            <v>4</v>
          </cell>
          <cell r="M2466">
            <v>245.0880000000007</v>
          </cell>
        </row>
        <row r="2467">
          <cell r="A2467" t="str">
            <v>1997-38-5-</v>
          </cell>
          <cell r="B2467" t="str">
            <v>ColR</v>
          </cell>
          <cell r="C2467" t="str">
            <v>Marked CR Oregon Hatchery Tule</v>
          </cell>
          <cell r="D2467" t="str">
            <v>M-OR Tule</v>
          </cell>
          <cell r="E2467">
            <v>38</v>
          </cell>
          <cell r="F2467">
            <v>62</v>
          </cell>
          <cell r="G2467">
            <v>60</v>
          </cell>
          <cell r="I2467">
            <v>1997</v>
          </cell>
          <cell r="J2467" t="str">
            <v>M</v>
          </cell>
          <cell r="L2467">
            <v>5</v>
          </cell>
          <cell r="M2467">
            <v>6.7987500000000134</v>
          </cell>
        </row>
        <row r="2468">
          <cell r="A2468" t="str">
            <v>1997-39-3-</v>
          </cell>
          <cell r="B2468" t="str">
            <v>ColR</v>
          </cell>
          <cell r="C2468" t="str">
            <v>UnMarked CR Washington Hatchery Tule</v>
          </cell>
          <cell r="D2468" t="str">
            <v>U-WA Tule</v>
          </cell>
          <cell r="E2468">
            <v>39</v>
          </cell>
          <cell r="F2468">
            <v>64</v>
          </cell>
          <cell r="G2468">
            <v>63</v>
          </cell>
          <cell r="I2468">
            <v>1997</v>
          </cell>
          <cell r="J2468" t="str">
            <v>UM</v>
          </cell>
          <cell r="L2468">
            <v>3</v>
          </cell>
          <cell r="M2468">
            <v>2440.52</v>
          </cell>
        </row>
        <row r="2469">
          <cell r="A2469" t="str">
            <v>1997-39-4-</v>
          </cell>
          <cell r="B2469" t="str">
            <v>ColR</v>
          </cell>
          <cell r="C2469" t="str">
            <v>UnMarked CR Washington Hatchery Tule</v>
          </cell>
          <cell r="D2469" t="str">
            <v>U-WA Tule</v>
          </cell>
          <cell r="E2469">
            <v>39</v>
          </cell>
          <cell r="F2469">
            <v>64</v>
          </cell>
          <cell r="G2469">
            <v>63</v>
          </cell>
          <cell r="I2469">
            <v>1997</v>
          </cell>
          <cell r="J2469" t="str">
            <v>UM</v>
          </cell>
          <cell r="L2469">
            <v>4</v>
          </cell>
          <cell r="M2469">
            <v>27604.7935</v>
          </cell>
        </row>
        <row r="2470">
          <cell r="A2470" t="str">
            <v>1997-39-5-</v>
          </cell>
          <cell r="B2470" t="str">
            <v>ColR</v>
          </cell>
          <cell r="C2470" t="str">
            <v>UnMarked CR Washington Hatchery Tule</v>
          </cell>
          <cell r="D2470" t="str">
            <v>U-WA Tule</v>
          </cell>
          <cell r="E2470">
            <v>39</v>
          </cell>
          <cell r="F2470">
            <v>64</v>
          </cell>
          <cell r="G2470">
            <v>63</v>
          </cell>
          <cell r="I2470">
            <v>1997</v>
          </cell>
          <cell r="J2470" t="str">
            <v>UM</v>
          </cell>
          <cell r="L2470">
            <v>5</v>
          </cell>
          <cell r="M2470">
            <v>4213.4859999999999</v>
          </cell>
        </row>
        <row r="2471">
          <cell r="A2471" t="str">
            <v>1997-40-3-</v>
          </cell>
          <cell r="B2471" t="str">
            <v>ColR</v>
          </cell>
          <cell r="C2471" t="str">
            <v>Marked CR Washington Hatchery Tule</v>
          </cell>
          <cell r="D2471" t="str">
            <v>M-WA Tule</v>
          </cell>
          <cell r="E2471">
            <v>40</v>
          </cell>
          <cell r="F2471">
            <v>65</v>
          </cell>
          <cell r="G2471">
            <v>63</v>
          </cell>
          <cell r="I2471">
            <v>1997</v>
          </cell>
          <cell r="J2471" t="str">
            <v>M</v>
          </cell>
          <cell r="L2471">
            <v>3</v>
          </cell>
          <cell r="M2471">
            <v>75.480000000000018</v>
          </cell>
        </row>
        <row r="2472">
          <cell r="A2472" t="str">
            <v>1997-40-4-</v>
          </cell>
          <cell r="B2472" t="str">
            <v>ColR</v>
          </cell>
          <cell r="C2472" t="str">
            <v>Marked CR Washington Hatchery Tule</v>
          </cell>
          <cell r="D2472" t="str">
            <v>M-WA Tule</v>
          </cell>
          <cell r="E2472">
            <v>40</v>
          </cell>
          <cell r="F2472">
            <v>65</v>
          </cell>
          <cell r="G2472">
            <v>63</v>
          </cell>
          <cell r="I2472">
            <v>1997</v>
          </cell>
          <cell r="J2472" t="str">
            <v>M</v>
          </cell>
          <cell r="L2472">
            <v>4</v>
          </cell>
          <cell r="M2472">
            <v>853.75649999999951</v>
          </cell>
        </row>
        <row r="2473">
          <cell r="A2473" t="str">
            <v>1997-40-5-</v>
          </cell>
          <cell r="B2473" t="str">
            <v>ColR</v>
          </cell>
          <cell r="C2473" t="str">
            <v>Marked CR Washington Hatchery Tule</v>
          </cell>
          <cell r="D2473" t="str">
            <v>M-WA Tule</v>
          </cell>
          <cell r="E2473">
            <v>40</v>
          </cell>
          <cell r="F2473">
            <v>65</v>
          </cell>
          <cell r="G2473">
            <v>63</v>
          </cell>
          <cell r="I2473">
            <v>1997</v>
          </cell>
          <cell r="J2473" t="str">
            <v>M</v>
          </cell>
          <cell r="L2473">
            <v>5</v>
          </cell>
          <cell r="M2473">
            <v>130.31400000000031</v>
          </cell>
        </row>
        <row r="2474">
          <cell r="A2474" t="str">
            <v>1997-41-3-</v>
          </cell>
          <cell r="B2474" t="str">
            <v>ColR</v>
          </cell>
          <cell r="C2474" t="str">
            <v>UnMarked Lower Columbia River Wild</v>
          </cell>
          <cell r="D2474" t="str">
            <v>U-LCRWild</v>
          </cell>
          <cell r="E2474">
            <v>41</v>
          </cell>
          <cell r="F2474">
            <v>67</v>
          </cell>
          <cell r="G2474">
            <v>66</v>
          </cell>
          <cell r="I2474">
            <v>1997</v>
          </cell>
          <cell r="J2474" t="str">
            <v>UM</v>
          </cell>
          <cell r="L2474">
            <v>3</v>
          </cell>
          <cell r="M2474">
            <v>950.30100000000004</v>
          </cell>
        </row>
        <row r="2475">
          <cell r="A2475" t="str">
            <v>1997-41-4-</v>
          </cell>
          <cell r="B2475" t="str">
            <v>ColR</v>
          </cell>
          <cell r="C2475" t="str">
            <v>UnMarked Lower Columbia River Wild</v>
          </cell>
          <cell r="D2475" t="str">
            <v>U-LCRWild</v>
          </cell>
          <cell r="E2475">
            <v>41</v>
          </cell>
          <cell r="F2475">
            <v>67</v>
          </cell>
          <cell r="G2475">
            <v>66</v>
          </cell>
          <cell r="I2475">
            <v>1997</v>
          </cell>
          <cell r="J2475" t="str">
            <v>UM</v>
          </cell>
          <cell r="L2475">
            <v>4</v>
          </cell>
          <cell r="M2475">
            <v>6252.9210000000003</v>
          </cell>
        </row>
        <row r="2476">
          <cell r="A2476" t="str">
            <v>1997-41-5-</v>
          </cell>
          <cell r="B2476" t="str">
            <v>ColR</v>
          </cell>
          <cell r="C2476" t="str">
            <v>UnMarked Lower Columbia River Wild</v>
          </cell>
          <cell r="D2476" t="str">
            <v>U-LCRWild</v>
          </cell>
          <cell r="E2476">
            <v>41</v>
          </cell>
          <cell r="F2476">
            <v>67</v>
          </cell>
          <cell r="G2476">
            <v>66</v>
          </cell>
          <cell r="I2476">
            <v>1997</v>
          </cell>
          <cell r="J2476" t="str">
            <v>UM</v>
          </cell>
          <cell r="L2476">
            <v>5</v>
          </cell>
          <cell r="M2476">
            <v>5033.5169999999998</v>
          </cell>
        </row>
        <row r="2477">
          <cell r="A2477" t="str">
            <v>1997-42-3-</v>
          </cell>
          <cell r="B2477" t="str">
            <v>ColR</v>
          </cell>
          <cell r="C2477" t="str">
            <v>Marked Lower Columbia River Wild</v>
          </cell>
          <cell r="D2477" t="str">
            <v>M-LCRWild</v>
          </cell>
          <cell r="E2477">
            <v>42</v>
          </cell>
          <cell r="F2477">
            <v>68</v>
          </cell>
          <cell r="G2477">
            <v>66</v>
          </cell>
          <cell r="I2477">
            <v>1997</v>
          </cell>
          <cell r="J2477" t="str">
            <v>M</v>
          </cell>
          <cell r="L2477">
            <v>3</v>
          </cell>
          <cell r="M2477">
            <v>6.6989999999999554</v>
          </cell>
        </row>
        <row r="2478">
          <cell r="A2478" t="str">
            <v>1997-42-4-</v>
          </cell>
          <cell r="B2478" t="str">
            <v>ColR</v>
          </cell>
          <cell r="C2478" t="str">
            <v>Marked Lower Columbia River Wild</v>
          </cell>
          <cell r="D2478" t="str">
            <v>M-LCRWild</v>
          </cell>
          <cell r="E2478">
            <v>42</v>
          </cell>
          <cell r="F2478">
            <v>68</v>
          </cell>
          <cell r="G2478">
            <v>66</v>
          </cell>
          <cell r="I2478">
            <v>1997</v>
          </cell>
          <cell r="J2478" t="str">
            <v>M</v>
          </cell>
          <cell r="L2478">
            <v>4</v>
          </cell>
          <cell r="M2478">
            <v>44.078999999999724</v>
          </cell>
        </row>
        <row r="2479">
          <cell r="A2479" t="str">
            <v>1997-42-5-</v>
          </cell>
          <cell r="B2479" t="str">
            <v>ColR</v>
          </cell>
          <cell r="C2479" t="str">
            <v>Marked Lower Columbia River Wild</v>
          </cell>
          <cell r="D2479" t="str">
            <v>M-LCRWild</v>
          </cell>
          <cell r="E2479">
            <v>42</v>
          </cell>
          <cell r="F2479">
            <v>68</v>
          </cell>
          <cell r="G2479">
            <v>66</v>
          </cell>
          <cell r="I2479">
            <v>1997</v>
          </cell>
          <cell r="J2479" t="str">
            <v>M</v>
          </cell>
          <cell r="L2479">
            <v>5</v>
          </cell>
          <cell r="M2479">
            <v>35.483000000000182</v>
          </cell>
        </row>
        <row r="2480">
          <cell r="A2480" t="str">
            <v>1997-43-3-</v>
          </cell>
          <cell r="B2480" t="str">
            <v>ColR</v>
          </cell>
          <cell r="C2480" t="str">
            <v>UnMarked CR Bonneville Pool Hatchery</v>
          </cell>
          <cell r="D2480" t="str">
            <v>U-BPHTule</v>
          </cell>
          <cell r="E2480">
            <v>43</v>
          </cell>
          <cell r="F2480">
            <v>70</v>
          </cell>
          <cell r="G2480">
            <v>69</v>
          </cell>
          <cell r="I2480">
            <v>1997</v>
          </cell>
          <cell r="J2480" t="str">
            <v>UM</v>
          </cell>
          <cell r="L2480">
            <v>3</v>
          </cell>
          <cell r="M2480">
            <v>11931</v>
          </cell>
        </row>
        <row r="2481">
          <cell r="A2481" t="str">
            <v>1997-43-4-</v>
          </cell>
          <cell r="B2481" t="str">
            <v>ColR</v>
          </cell>
          <cell r="C2481" t="str">
            <v>UnMarked CR Bonneville Pool Hatchery</v>
          </cell>
          <cell r="D2481" t="str">
            <v>U-BPHTule</v>
          </cell>
          <cell r="E2481">
            <v>43</v>
          </cell>
          <cell r="F2481">
            <v>70</v>
          </cell>
          <cell r="G2481">
            <v>69</v>
          </cell>
          <cell r="I2481">
            <v>1997</v>
          </cell>
          <cell r="J2481" t="str">
            <v>UM</v>
          </cell>
          <cell r="L2481">
            <v>4</v>
          </cell>
          <cell r="M2481">
            <v>14162</v>
          </cell>
        </row>
        <row r="2482">
          <cell r="A2482" t="str">
            <v>1997-43-5-</v>
          </cell>
          <cell r="B2482" t="str">
            <v>ColR</v>
          </cell>
          <cell r="C2482" t="str">
            <v>UnMarked CR Bonneville Pool Hatchery</v>
          </cell>
          <cell r="D2482" t="str">
            <v>U-BPHTule</v>
          </cell>
          <cell r="E2482">
            <v>43</v>
          </cell>
          <cell r="F2482">
            <v>70</v>
          </cell>
          <cell r="G2482">
            <v>69</v>
          </cell>
          <cell r="I2482">
            <v>1997</v>
          </cell>
          <cell r="J2482" t="str">
            <v>UM</v>
          </cell>
          <cell r="L2482">
            <v>5</v>
          </cell>
          <cell r="M2482">
            <v>434.56</v>
          </cell>
        </row>
        <row r="2483">
          <cell r="A2483" t="str">
            <v>1997-44-3-</v>
          </cell>
          <cell r="B2483" t="str">
            <v>ColR</v>
          </cell>
          <cell r="C2483" t="str">
            <v>Marked CR Bonneville Pool Hatchery</v>
          </cell>
          <cell r="D2483" t="str">
            <v>M-BPHTule</v>
          </cell>
          <cell r="E2483">
            <v>44</v>
          </cell>
          <cell r="F2483">
            <v>71</v>
          </cell>
          <cell r="G2483">
            <v>69</v>
          </cell>
          <cell r="I2483">
            <v>1997</v>
          </cell>
          <cell r="J2483" t="str">
            <v>M</v>
          </cell>
          <cell r="L2483">
            <v>3</v>
          </cell>
          <cell r="M2483">
            <v>369</v>
          </cell>
        </row>
        <row r="2484">
          <cell r="A2484" t="str">
            <v>1997-44-4-</v>
          </cell>
          <cell r="B2484" t="str">
            <v>ColR</v>
          </cell>
          <cell r="C2484" t="str">
            <v>Marked CR Bonneville Pool Hatchery</v>
          </cell>
          <cell r="D2484" t="str">
            <v>M-BPHTule</v>
          </cell>
          <cell r="E2484">
            <v>44</v>
          </cell>
          <cell r="F2484">
            <v>71</v>
          </cell>
          <cell r="G2484">
            <v>69</v>
          </cell>
          <cell r="I2484">
            <v>1997</v>
          </cell>
          <cell r="J2484" t="str">
            <v>M</v>
          </cell>
          <cell r="L2484">
            <v>4</v>
          </cell>
          <cell r="M2484">
            <v>438</v>
          </cell>
        </row>
        <row r="2485">
          <cell r="A2485" t="str">
            <v>1997-44-5-</v>
          </cell>
          <cell r="B2485" t="str">
            <v>ColR</v>
          </cell>
          <cell r="C2485" t="str">
            <v>Marked CR Bonneville Pool Hatchery</v>
          </cell>
          <cell r="D2485" t="str">
            <v>M-BPHTule</v>
          </cell>
          <cell r="E2485">
            <v>44</v>
          </cell>
          <cell r="F2485">
            <v>71</v>
          </cell>
          <cell r="G2485">
            <v>69</v>
          </cell>
          <cell r="I2485">
            <v>1997</v>
          </cell>
          <cell r="J2485" t="str">
            <v>M</v>
          </cell>
          <cell r="L2485">
            <v>5</v>
          </cell>
          <cell r="M2485">
            <v>13.44</v>
          </cell>
        </row>
        <row r="2486">
          <cell r="A2486" t="str">
            <v>1997-45-3-</v>
          </cell>
          <cell r="B2486" t="str">
            <v>ColR</v>
          </cell>
          <cell r="C2486" t="str">
            <v>UnMarked Columbia R Upriver Summer</v>
          </cell>
          <cell r="D2486" t="str">
            <v>U-UpCR Su</v>
          </cell>
          <cell r="E2486">
            <v>45</v>
          </cell>
          <cell r="F2486">
            <v>73</v>
          </cell>
          <cell r="G2486">
            <v>72</v>
          </cell>
          <cell r="I2486">
            <v>1997</v>
          </cell>
          <cell r="J2486" t="str">
            <v>UM</v>
          </cell>
          <cell r="L2486">
            <v>3</v>
          </cell>
          <cell r="M2486">
            <v>537.56054949375255</v>
          </cell>
        </row>
        <row r="2487">
          <cell r="A2487" t="str">
            <v>1997-45-4-</v>
          </cell>
          <cell r="B2487" t="str">
            <v>ColR</v>
          </cell>
          <cell r="C2487" t="str">
            <v>UnMarked Columbia R Upriver Summer</v>
          </cell>
          <cell r="D2487" t="str">
            <v>U-UpCR Su</v>
          </cell>
          <cell r="E2487">
            <v>45</v>
          </cell>
          <cell r="F2487">
            <v>73</v>
          </cell>
          <cell r="G2487">
            <v>72</v>
          </cell>
          <cell r="I2487">
            <v>1997</v>
          </cell>
          <cell r="J2487" t="str">
            <v>UM</v>
          </cell>
          <cell r="L2487">
            <v>4</v>
          </cell>
          <cell r="M2487">
            <v>6079.7180257041364</v>
          </cell>
        </row>
        <row r="2488">
          <cell r="A2488" t="str">
            <v>1997-45-5-</v>
          </cell>
          <cell r="B2488" t="str">
            <v>ColR</v>
          </cell>
          <cell r="C2488" t="str">
            <v>UnMarked Columbia R Upriver Summer</v>
          </cell>
          <cell r="D2488" t="str">
            <v>U-UpCR Su</v>
          </cell>
          <cell r="E2488">
            <v>45</v>
          </cell>
          <cell r="F2488">
            <v>73</v>
          </cell>
          <cell r="G2488">
            <v>72</v>
          </cell>
          <cell r="I2488">
            <v>1997</v>
          </cell>
          <cell r="J2488" t="str">
            <v>UM</v>
          </cell>
          <cell r="L2488">
            <v>5</v>
          </cell>
          <cell r="M2488">
            <v>10560.45142480211</v>
          </cell>
        </row>
        <row r="2489">
          <cell r="A2489" t="str">
            <v>1997-46-3-</v>
          </cell>
          <cell r="B2489" t="str">
            <v>ColR</v>
          </cell>
          <cell r="C2489" t="str">
            <v>Marked Columbia R Upriver Summer</v>
          </cell>
          <cell r="D2489" t="str">
            <v>M-UpCR Su</v>
          </cell>
          <cell r="E2489">
            <v>46</v>
          </cell>
          <cell r="F2489">
            <v>74</v>
          </cell>
          <cell r="G2489">
            <v>72</v>
          </cell>
          <cell r="I2489">
            <v>1997</v>
          </cell>
          <cell r="J2489" t="str">
            <v>M</v>
          </cell>
          <cell r="L2489">
            <v>3</v>
          </cell>
          <cell r="M2489">
            <v>16.625584004961411</v>
          </cell>
        </row>
        <row r="2490">
          <cell r="A2490" t="str">
            <v>1997-46-4-</v>
          </cell>
          <cell r="B2490" t="str">
            <v>ColR</v>
          </cell>
          <cell r="C2490" t="str">
            <v>Marked Columbia R Upriver Summer</v>
          </cell>
          <cell r="D2490" t="str">
            <v>M-UpCR Su</v>
          </cell>
          <cell r="E2490">
            <v>46</v>
          </cell>
          <cell r="F2490">
            <v>74</v>
          </cell>
          <cell r="G2490">
            <v>72</v>
          </cell>
          <cell r="I2490">
            <v>1997</v>
          </cell>
          <cell r="J2490" t="str">
            <v>M</v>
          </cell>
          <cell r="L2490">
            <v>4</v>
          </cell>
          <cell r="M2490">
            <v>188.03251625889061</v>
          </cell>
        </row>
        <row r="2491">
          <cell r="A2491" t="str">
            <v>1997-46-5-</v>
          </cell>
          <cell r="B2491" t="str">
            <v>ColR</v>
          </cell>
          <cell r="C2491" t="str">
            <v>Marked Columbia R Upriver Summer</v>
          </cell>
          <cell r="D2491" t="str">
            <v>M-UpCR Su</v>
          </cell>
          <cell r="E2491">
            <v>46</v>
          </cell>
          <cell r="F2491">
            <v>74</v>
          </cell>
          <cell r="G2491">
            <v>72</v>
          </cell>
          <cell r="I2491">
            <v>1997</v>
          </cell>
          <cell r="J2491" t="str">
            <v>M</v>
          </cell>
          <cell r="L2491">
            <v>5</v>
          </cell>
          <cell r="M2491">
            <v>326.61189973614819</v>
          </cell>
        </row>
        <row r="2492">
          <cell r="A2492" t="str">
            <v>1997-47-3-</v>
          </cell>
          <cell r="B2492" t="str">
            <v>ColR</v>
          </cell>
          <cell r="C2492" t="str">
            <v>UnMarked Columbia R Upriver Bright</v>
          </cell>
          <cell r="D2492" t="str">
            <v>U-UpCR Br</v>
          </cell>
          <cell r="E2492">
            <v>47</v>
          </cell>
          <cell r="F2492">
            <v>76</v>
          </cell>
          <cell r="G2492">
            <v>75</v>
          </cell>
          <cell r="I2492">
            <v>1997</v>
          </cell>
          <cell r="J2492" t="str">
            <v>UM</v>
          </cell>
          <cell r="L2492">
            <v>3</v>
          </cell>
          <cell r="M2492">
            <v>25806.627126654879</v>
          </cell>
        </row>
        <row r="2493">
          <cell r="A2493" t="str">
            <v>1997-47-4-</v>
          </cell>
          <cell r="B2493" t="str">
            <v>ColR</v>
          </cell>
          <cell r="C2493" t="str">
            <v>UnMarked Columbia R Upriver Bright</v>
          </cell>
          <cell r="D2493" t="str">
            <v>U-UpCR Br</v>
          </cell>
          <cell r="E2493">
            <v>47</v>
          </cell>
          <cell r="F2493">
            <v>76</v>
          </cell>
          <cell r="G2493">
            <v>75</v>
          </cell>
          <cell r="I2493">
            <v>1997</v>
          </cell>
          <cell r="J2493" t="str">
            <v>UM</v>
          </cell>
          <cell r="L2493">
            <v>4</v>
          </cell>
          <cell r="M2493">
            <v>150837.04792568591</v>
          </cell>
        </row>
        <row r="2494">
          <cell r="A2494" t="str">
            <v>1997-47-5-</v>
          </cell>
          <cell r="B2494" t="str">
            <v>ColR</v>
          </cell>
          <cell r="C2494" t="str">
            <v>UnMarked Columbia R Upriver Bright</v>
          </cell>
          <cell r="D2494" t="str">
            <v>U-UpCR Br</v>
          </cell>
          <cell r="E2494">
            <v>47</v>
          </cell>
          <cell r="F2494">
            <v>76</v>
          </cell>
          <cell r="G2494">
            <v>75</v>
          </cell>
          <cell r="I2494">
            <v>1997</v>
          </cell>
          <cell r="J2494" t="str">
            <v>UM</v>
          </cell>
          <cell r="L2494">
            <v>5</v>
          </cell>
          <cell r="M2494">
            <v>38484.443931208742</v>
          </cell>
        </row>
        <row r="2495">
          <cell r="A2495" t="str">
            <v>1997-48-3-</v>
          </cell>
          <cell r="B2495" t="str">
            <v>ColR</v>
          </cell>
          <cell r="C2495" t="str">
            <v>Marked Columbia R Upriver Bright</v>
          </cell>
          <cell r="D2495" t="str">
            <v>M-UpCR Br</v>
          </cell>
          <cell r="E2495">
            <v>48</v>
          </cell>
          <cell r="F2495">
            <v>77</v>
          </cell>
          <cell r="G2495">
            <v>75</v>
          </cell>
          <cell r="I2495">
            <v>1997</v>
          </cell>
          <cell r="J2495" t="str">
            <v>M</v>
          </cell>
          <cell r="L2495">
            <v>3</v>
          </cell>
          <cell r="M2495">
            <v>260.67300127934141</v>
          </cell>
        </row>
        <row r="2496">
          <cell r="A2496" t="str">
            <v>1997-48-4-</v>
          </cell>
          <cell r="B2496" t="str">
            <v>ColR</v>
          </cell>
          <cell r="C2496" t="str">
            <v>Marked Columbia R Upriver Bright</v>
          </cell>
          <cell r="D2496" t="str">
            <v>M-UpCR Br</v>
          </cell>
          <cell r="E2496">
            <v>48</v>
          </cell>
          <cell r="F2496">
            <v>77</v>
          </cell>
          <cell r="G2496">
            <v>75</v>
          </cell>
          <cell r="I2496">
            <v>1997</v>
          </cell>
          <cell r="J2496" t="str">
            <v>M</v>
          </cell>
          <cell r="L2496">
            <v>4</v>
          </cell>
          <cell r="M2496">
            <v>1523.606544703885</v>
          </cell>
        </row>
        <row r="2497">
          <cell r="A2497" t="str">
            <v>1997-48-5-</v>
          </cell>
          <cell r="B2497" t="str">
            <v>ColR</v>
          </cell>
          <cell r="C2497" t="str">
            <v>Marked Columbia R Upriver Bright</v>
          </cell>
          <cell r="D2497" t="str">
            <v>M-UpCR Br</v>
          </cell>
          <cell r="E2497">
            <v>48</v>
          </cell>
          <cell r="F2497">
            <v>77</v>
          </cell>
          <cell r="G2497">
            <v>75</v>
          </cell>
          <cell r="I2497">
            <v>1997</v>
          </cell>
          <cell r="J2497" t="str">
            <v>M</v>
          </cell>
          <cell r="L2497">
            <v>5</v>
          </cell>
          <cell r="M2497">
            <v>388.73175688089401</v>
          </cell>
        </row>
        <row r="2498">
          <cell r="A2498" t="str">
            <v>1997-49-3-</v>
          </cell>
          <cell r="B2498" t="str">
            <v>ColR</v>
          </cell>
          <cell r="C2498" t="str">
            <v>UnMarked Cowlitz River Spring</v>
          </cell>
          <cell r="D2498" t="str">
            <v>U-Cowl Sp</v>
          </cell>
          <cell r="E2498">
            <v>49</v>
          </cell>
          <cell r="F2498">
            <v>79</v>
          </cell>
          <cell r="G2498">
            <v>78</v>
          </cell>
          <cell r="I2498">
            <v>1997</v>
          </cell>
          <cell r="J2498" t="str">
            <v>UM</v>
          </cell>
          <cell r="L2498">
            <v>3</v>
          </cell>
          <cell r="M2498">
            <v>2097.14</v>
          </cell>
        </row>
        <row r="2499">
          <cell r="A2499" t="str">
            <v>1997-49-4-</v>
          </cell>
          <cell r="B2499" t="str">
            <v>ColR</v>
          </cell>
          <cell r="C2499" t="str">
            <v>UnMarked Cowlitz River Spring</v>
          </cell>
          <cell r="D2499" t="str">
            <v>U-Cowl Sp</v>
          </cell>
          <cell r="E2499">
            <v>49</v>
          </cell>
          <cell r="F2499">
            <v>79</v>
          </cell>
          <cell r="G2499">
            <v>78</v>
          </cell>
          <cell r="I2499">
            <v>1997</v>
          </cell>
          <cell r="J2499" t="str">
            <v>UM</v>
          </cell>
          <cell r="L2499">
            <v>4</v>
          </cell>
          <cell r="M2499">
            <v>2327.0300000000002</v>
          </cell>
        </row>
        <row r="2500">
          <cell r="A2500" t="str">
            <v>1997-49-5-</v>
          </cell>
          <cell r="B2500" t="str">
            <v>ColR</v>
          </cell>
          <cell r="C2500" t="str">
            <v>UnMarked Cowlitz River Spring</v>
          </cell>
          <cell r="D2500" t="str">
            <v>U-Cowl Sp</v>
          </cell>
          <cell r="E2500">
            <v>49</v>
          </cell>
          <cell r="F2500">
            <v>79</v>
          </cell>
          <cell r="G2500">
            <v>78</v>
          </cell>
          <cell r="I2500">
            <v>1997</v>
          </cell>
          <cell r="J2500" t="str">
            <v>UM</v>
          </cell>
          <cell r="L2500">
            <v>5</v>
          </cell>
          <cell r="M2500">
            <v>16.489999999999998</v>
          </cell>
        </row>
        <row r="2501">
          <cell r="A2501" t="str">
            <v>1997-50-3-</v>
          </cell>
          <cell r="B2501" t="str">
            <v>ColR</v>
          </cell>
          <cell r="C2501" t="str">
            <v>Marked Cowlitz River Spring</v>
          </cell>
          <cell r="D2501" t="str">
            <v>M-Cowl Sp</v>
          </cell>
          <cell r="E2501">
            <v>50</v>
          </cell>
          <cell r="F2501">
            <v>80</v>
          </cell>
          <cell r="G2501">
            <v>78</v>
          </cell>
          <cell r="I2501">
            <v>1997</v>
          </cell>
          <cell r="J2501" t="str">
            <v>M</v>
          </cell>
          <cell r="L2501">
            <v>3</v>
          </cell>
          <cell r="M2501">
            <v>64.860000000000127</v>
          </cell>
        </row>
        <row r="2502">
          <cell r="A2502" t="str">
            <v>1997-50-4-</v>
          </cell>
          <cell r="B2502" t="str">
            <v>ColR</v>
          </cell>
          <cell r="C2502" t="str">
            <v>Marked Cowlitz River Spring</v>
          </cell>
          <cell r="D2502" t="str">
            <v>M-Cowl Sp</v>
          </cell>
          <cell r="E2502">
            <v>50</v>
          </cell>
          <cell r="F2502">
            <v>80</v>
          </cell>
          <cell r="G2502">
            <v>78</v>
          </cell>
          <cell r="I2502">
            <v>1997</v>
          </cell>
          <cell r="J2502" t="str">
            <v>M</v>
          </cell>
          <cell r="L2502">
            <v>4</v>
          </cell>
          <cell r="M2502">
            <v>71.970000000000255</v>
          </cell>
        </row>
        <row r="2503">
          <cell r="A2503" t="str">
            <v>1997-50-5-</v>
          </cell>
          <cell r="B2503" t="str">
            <v>ColR</v>
          </cell>
          <cell r="C2503" t="str">
            <v>Marked Cowlitz River Spring</v>
          </cell>
          <cell r="D2503" t="str">
            <v>M-Cowl Sp</v>
          </cell>
          <cell r="E2503">
            <v>50</v>
          </cell>
          <cell r="F2503">
            <v>80</v>
          </cell>
          <cell r="G2503">
            <v>78</v>
          </cell>
          <cell r="I2503">
            <v>1997</v>
          </cell>
          <cell r="J2503" t="str">
            <v>M</v>
          </cell>
          <cell r="L2503">
            <v>5</v>
          </cell>
          <cell r="M2503">
            <v>0.51000000000000156</v>
          </cell>
        </row>
        <row r="2504">
          <cell r="A2504" t="str">
            <v>1997-51-3-</v>
          </cell>
          <cell r="B2504" t="str">
            <v>ColR</v>
          </cell>
          <cell r="C2504" t="str">
            <v>UnMarked Willamette River Spring</v>
          </cell>
          <cell r="D2504" t="str">
            <v>U-Will Sp</v>
          </cell>
          <cell r="E2504">
            <v>51</v>
          </cell>
          <cell r="F2504">
            <v>82</v>
          </cell>
          <cell r="G2504">
            <v>81</v>
          </cell>
          <cell r="I2504">
            <v>1997</v>
          </cell>
          <cell r="J2504" t="str">
            <v>UM</v>
          </cell>
          <cell r="L2504">
            <v>3</v>
          </cell>
          <cell r="M2504">
            <v>18139.97</v>
          </cell>
        </row>
        <row r="2505">
          <cell r="A2505" t="str">
            <v>1997-51-4-</v>
          </cell>
          <cell r="B2505" t="str">
            <v>ColR</v>
          </cell>
          <cell r="C2505" t="str">
            <v>UnMarked Willamette River Spring</v>
          </cell>
          <cell r="D2505" t="str">
            <v>U-Will Sp</v>
          </cell>
          <cell r="E2505">
            <v>51</v>
          </cell>
          <cell r="F2505">
            <v>82</v>
          </cell>
          <cell r="G2505">
            <v>81</v>
          </cell>
          <cell r="I2505">
            <v>1997</v>
          </cell>
          <cell r="J2505" t="str">
            <v>UM</v>
          </cell>
          <cell r="L2505">
            <v>4</v>
          </cell>
          <cell r="M2505">
            <v>15028.21</v>
          </cell>
        </row>
        <row r="2506">
          <cell r="A2506" t="str">
            <v>1997-51-5-</v>
          </cell>
          <cell r="B2506" t="str">
            <v>ColR</v>
          </cell>
          <cell r="C2506" t="str">
            <v>UnMarked Willamette River Spring</v>
          </cell>
          <cell r="D2506" t="str">
            <v>U-Will Sp</v>
          </cell>
          <cell r="E2506">
            <v>51</v>
          </cell>
          <cell r="F2506">
            <v>82</v>
          </cell>
          <cell r="G2506">
            <v>81</v>
          </cell>
          <cell r="I2506">
            <v>1997</v>
          </cell>
          <cell r="J2506" t="str">
            <v>UM</v>
          </cell>
          <cell r="L2506">
            <v>5</v>
          </cell>
          <cell r="M2506">
            <v>335.62</v>
          </cell>
        </row>
        <row r="2507">
          <cell r="A2507" t="str">
            <v>1997-52-3-</v>
          </cell>
          <cell r="B2507" t="str">
            <v>ColR</v>
          </cell>
          <cell r="C2507" t="str">
            <v>Marked Willamette River Spring</v>
          </cell>
          <cell r="D2507" t="str">
            <v>M-Will Sp</v>
          </cell>
          <cell r="E2507">
            <v>52</v>
          </cell>
          <cell r="F2507">
            <v>83</v>
          </cell>
          <cell r="G2507">
            <v>81</v>
          </cell>
          <cell r="I2507">
            <v>1997</v>
          </cell>
          <cell r="J2507" t="str">
            <v>M</v>
          </cell>
          <cell r="L2507">
            <v>3</v>
          </cell>
          <cell r="M2507">
            <v>561.02999999999884</v>
          </cell>
        </row>
        <row r="2508">
          <cell r="A2508" t="str">
            <v>1997-52-4-</v>
          </cell>
          <cell r="B2508" t="str">
            <v>ColR</v>
          </cell>
          <cell r="C2508" t="str">
            <v>Marked Willamette River Spring</v>
          </cell>
          <cell r="D2508" t="str">
            <v>M-Will Sp</v>
          </cell>
          <cell r="E2508">
            <v>52</v>
          </cell>
          <cell r="F2508">
            <v>83</v>
          </cell>
          <cell r="G2508">
            <v>81</v>
          </cell>
          <cell r="I2508">
            <v>1997</v>
          </cell>
          <cell r="J2508" t="str">
            <v>M</v>
          </cell>
          <cell r="L2508">
            <v>4</v>
          </cell>
          <cell r="M2508">
            <v>464.79000000000087</v>
          </cell>
        </row>
        <row r="2509">
          <cell r="A2509" t="str">
            <v>1997-52-5-</v>
          </cell>
          <cell r="B2509" t="str">
            <v>ColR</v>
          </cell>
          <cell r="C2509" t="str">
            <v>Marked Willamette River Spring</v>
          </cell>
          <cell r="D2509" t="str">
            <v>M-Will Sp</v>
          </cell>
          <cell r="E2509">
            <v>52</v>
          </cell>
          <cell r="F2509">
            <v>83</v>
          </cell>
          <cell r="G2509">
            <v>81</v>
          </cell>
          <cell r="I2509">
            <v>1997</v>
          </cell>
          <cell r="J2509" t="str">
            <v>M</v>
          </cell>
          <cell r="L2509">
            <v>5</v>
          </cell>
          <cell r="M2509">
            <v>10.38</v>
          </cell>
        </row>
        <row r="2510">
          <cell r="A2510" t="str">
            <v>1997-53-3-</v>
          </cell>
          <cell r="B2510" t="str">
            <v>ColR</v>
          </cell>
          <cell r="C2510" t="str">
            <v>UnMarked Snake River Fall</v>
          </cell>
          <cell r="D2510" t="str">
            <v>U-Snake F</v>
          </cell>
          <cell r="E2510">
            <v>53</v>
          </cell>
          <cell r="F2510">
            <v>85</v>
          </cell>
          <cell r="G2510">
            <v>84</v>
          </cell>
          <cell r="I2510">
            <v>1997</v>
          </cell>
          <cell r="J2510" t="str">
            <v>UM</v>
          </cell>
          <cell r="L2510">
            <v>3</v>
          </cell>
          <cell r="M2510">
            <v>252.94553191643581</v>
          </cell>
        </row>
        <row r="2511">
          <cell r="A2511" t="str">
            <v>1997-53-4-</v>
          </cell>
          <cell r="B2511" t="str">
            <v>ColR</v>
          </cell>
          <cell r="C2511" t="str">
            <v>UnMarked Snake River Fall</v>
          </cell>
          <cell r="D2511" t="str">
            <v>U-Snake F</v>
          </cell>
          <cell r="E2511">
            <v>53</v>
          </cell>
          <cell r="F2511">
            <v>85</v>
          </cell>
          <cell r="G2511">
            <v>84</v>
          </cell>
          <cell r="I2511">
            <v>1997</v>
          </cell>
          <cell r="J2511" t="str">
            <v>UM</v>
          </cell>
          <cell r="L2511">
            <v>4</v>
          </cell>
          <cell r="M2511">
            <v>1291.1432881472981</v>
          </cell>
        </row>
        <row r="2512">
          <cell r="A2512" t="str">
            <v>1997-53-5-</v>
          </cell>
          <cell r="B2512" t="str">
            <v>ColR</v>
          </cell>
          <cell r="C2512" t="str">
            <v>UnMarked Snake River Fall</v>
          </cell>
          <cell r="D2512" t="str">
            <v>U-Snake F</v>
          </cell>
          <cell r="E2512">
            <v>53</v>
          </cell>
          <cell r="F2512">
            <v>85</v>
          </cell>
          <cell r="G2512">
            <v>84</v>
          </cell>
          <cell r="I2512">
            <v>1997</v>
          </cell>
          <cell r="J2512" t="str">
            <v>UM</v>
          </cell>
          <cell r="L2512">
            <v>5</v>
          </cell>
          <cell r="M2512">
            <v>357.86381653694878</v>
          </cell>
        </row>
        <row r="2513">
          <cell r="A2513" t="str">
            <v>1997-54-3-</v>
          </cell>
          <cell r="B2513" t="str">
            <v>ColR</v>
          </cell>
          <cell r="C2513" t="str">
            <v>Marked Snake River Fall</v>
          </cell>
          <cell r="D2513" t="str">
            <v>M-Snake F</v>
          </cell>
          <cell r="E2513">
            <v>54</v>
          </cell>
          <cell r="F2513">
            <v>86</v>
          </cell>
          <cell r="G2513">
            <v>84</v>
          </cell>
          <cell r="I2513">
            <v>1997</v>
          </cell>
          <cell r="J2513" t="str">
            <v>M</v>
          </cell>
          <cell r="L2513">
            <v>3</v>
          </cell>
          <cell r="M2513">
            <v>511.75434014934439</v>
          </cell>
        </row>
        <row r="2514">
          <cell r="A2514" t="str">
            <v>1997-54-4-</v>
          </cell>
          <cell r="B2514" t="str">
            <v>ColR</v>
          </cell>
          <cell r="C2514" t="str">
            <v>Marked Snake River Fall</v>
          </cell>
          <cell r="D2514" t="str">
            <v>M-Snake F</v>
          </cell>
          <cell r="E2514">
            <v>54</v>
          </cell>
          <cell r="F2514">
            <v>86</v>
          </cell>
          <cell r="G2514">
            <v>84</v>
          </cell>
          <cell r="I2514">
            <v>1997</v>
          </cell>
          <cell r="J2514" t="str">
            <v>M</v>
          </cell>
          <cell r="L2514">
            <v>4</v>
          </cell>
          <cell r="M2514">
            <v>700.2022414629505</v>
          </cell>
        </row>
        <row r="2515">
          <cell r="A2515" t="str">
            <v>1997-54-5-</v>
          </cell>
          <cell r="B2515" t="str">
            <v>ColR</v>
          </cell>
          <cell r="C2515" t="str">
            <v>Marked Snake River Fall</v>
          </cell>
          <cell r="D2515" t="str">
            <v>M-Snake F</v>
          </cell>
          <cell r="E2515">
            <v>54</v>
          </cell>
          <cell r="F2515">
            <v>86</v>
          </cell>
          <cell r="G2515">
            <v>84</v>
          </cell>
          <cell r="I2515">
            <v>1997</v>
          </cell>
          <cell r="J2515" t="str">
            <v>M</v>
          </cell>
          <cell r="L2515">
            <v>5</v>
          </cell>
          <cell r="M2515">
            <v>251.96049537341449</v>
          </cell>
        </row>
        <row r="2516">
          <cell r="A2516" t="str">
            <v>1997-55-3-</v>
          </cell>
          <cell r="B2516" t="str">
            <v>WA_NCoast_OR_CA</v>
          </cell>
          <cell r="C2516" t="str">
            <v>UnMarked Oregon North Coast Fall</v>
          </cell>
          <cell r="D2516" t="str">
            <v>U-OR No F</v>
          </cell>
          <cell r="E2516">
            <v>55</v>
          </cell>
          <cell r="F2516">
            <v>88</v>
          </cell>
          <cell r="G2516">
            <v>87</v>
          </cell>
          <cell r="I2516">
            <v>1997</v>
          </cell>
          <cell r="J2516" t="str">
            <v>UM</v>
          </cell>
          <cell r="L2516">
            <v>3</v>
          </cell>
          <cell r="M2516">
            <v>7633.9695218088355</v>
          </cell>
        </row>
        <row r="2517">
          <cell r="A2517" t="str">
            <v>1997-55-4-</v>
          </cell>
          <cell r="B2517" t="str">
            <v>WA_NCoast_OR_CA</v>
          </cell>
          <cell r="C2517" t="str">
            <v>UnMarked Oregon North Coast Fall</v>
          </cell>
          <cell r="D2517" t="str">
            <v>U-OR No F</v>
          </cell>
          <cell r="E2517">
            <v>55</v>
          </cell>
          <cell r="F2517">
            <v>88</v>
          </cell>
          <cell r="G2517">
            <v>87</v>
          </cell>
          <cell r="I2517">
            <v>1997</v>
          </cell>
          <cell r="J2517" t="str">
            <v>UM</v>
          </cell>
          <cell r="L2517">
            <v>4</v>
          </cell>
          <cell r="M2517">
            <v>23435.788743738241</v>
          </cell>
        </row>
        <row r="2518">
          <cell r="A2518" t="str">
            <v>1997-55-5-</v>
          </cell>
          <cell r="B2518" t="str">
            <v>WA_NCoast_OR_CA</v>
          </cell>
          <cell r="C2518" t="str">
            <v>UnMarked Oregon North Coast Fall</v>
          </cell>
          <cell r="D2518" t="str">
            <v>U-OR No F</v>
          </cell>
          <cell r="E2518">
            <v>55</v>
          </cell>
          <cell r="F2518">
            <v>88</v>
          </cell>
          <cell r="G2518">
            <v>87</v>
          </cell>
          <cell r="I2518">
            <v>1997</v>
          </cell>
          <cell r="J2518" t="str">
            <v>UM</v>
          </cell>
          <cell r="L2518">
            <v>5</v>
          </cell>
          <cell r="M2518">
            <v>55896.003129460427</v>
          </cell>
        </row>
        <row r="2519">
          <cell r="A2519" t="str">
            <v>1997-56-3-</v>
          </cell>
          <cell r="B2519" t="str">
            <v>WA_NCoast_OR_CA</v>
          </cell>
          <cell r="C2519" t="str">
            <v>Marked Oregon North Coast Fall</v>
          </cell>
          <cell r="D2519" t="str">
            <v>M-OR No F</v>
          </cell>
          <cell r="E2519">
            <v>56</v>
          </cell>
          <cell r="F2519">
            <v>89</v>
          </cell>
          <cell r="G2519">
            <v>87</v>
          </cell>
          <cell r="I2519">
            <v>1997</v>
          </cell>
          <cell r="J2519" t="str">
            <v>M</v>
          </cell>
          <cell r="L2519">
            <v>3</v>
          </cell>
          <cell r="M2519">
            <v>77.110803250594472</v>
          </cell>
        </row>
        <row r="2520">
          <cell r="A2520" t="str">
            <v>1997-56-4-</v>
          </cell>
          <cell r="B2520" t="str">
            <v>WA_NCoast_OR_CA</v>
          </cell>
          <cell r="C2520" t="str">
            <v>Marked Oregon North Coast Fall</v>
          </cell>
          <cell r="D2520" t="str">
            <v>M-OR No F</v>
          </cell>
          <cell r="E2520">
            <v>56</v>
          </cell>
          <cell r="F2520">
            <v>89</v>
          </cell>
          <cell r="G2520">
            <v>87</v>
          </cell>
          <cell r="I2520">
            <v>1997</v>
          </cell>
          <cell r="J2520" t="str">
            <v>M</v>
          </cell>
          <cell r="L2520">
            <v>4</v>
          </cell>
          <cell r="M2520">
            <v>236.72513882563729</v>
          </cell>
        </row>
        <row r="2521">
          <cell r="A2521" t="str">
            <v>1997-56-5-</v>
          </cell>
          <cell r="B2521" t="str">
            <v>WA_NCoast_OR_CA</v>
          </cell>
          <cell r="C2521" t="str">
            <v>Marked Oregon North Coast Fall</v>
          </cell>
          <cell r="D2521" t="str">
            <v>M-OR No F</v>
          </cell>
          <cell r="E2521">
            <v>56</v>
          </cell>
          <cell r="F2521">
            <v>89</v>
          </cell>
          <cell r="G2521">
            <v>87</v>
          </cell>
          <cell r="I2521">
            <v>1997</v>
          </cell>
          <cell r="J2521" t="str">
            <v>M</v>
          </cell>
          <cell r="L2521">
            <v>5</v>
          </cell>
          <cell r="M2521">
            <v>564.60609221677441</v>
          </cell>
        </row>
        <row r="2522">
          <cell r="A2522" t="str">
            <v>1997-57-3-</v>
          </cell>
          <cell r="B2522" t="str">
            <v>Canada</v>
          </cell>
          <cell r="C2522" t="str">
            <v>UnMarked WCVI Total Fall</v>
          </cell>
          <cell r="D2522" t="str">
            <v>U-WCVI Tl</v>
          </cell>
          <cell r="E2522">
            <v>57</v>
          </cell>
          <cell r="F2522">
            <v>91</v>
          </cell>
          <cell r="G2522">
            <v>90</v>
          </cell>
          <cell r="I2522">
            <v>1997</v>
          </cell>
          <cell r="J2522" t="str">
            <v>UM</v>
          </cell>
          <cell r="L2522">
            <v>3</v>
          </cell>
          <cell r="M2522">
            <v>52444.593173945061</v>
          </cell>
        </row>
        <row r="2523">
          <cell r="A2523" t="str">
            <v>1997-57-4-</v>
          </cell>
          <cell r="B2523" t="str">
            <v>Canada</v>
          </cell>
          <cell r="C2523" t="str">
            <v>UnMarked WCVI Total Fall</v>
          </cell>
          <cell r="D2523" t="str">
            <v>U-WCVI Tl</v>
          </cell>
          <cell r="E2523">
            <v>57</v>
          </cell>
          <cell r="F2523">
            <v>91</v>
          </cell>
          <cell r="G2523">
            <v>90</v>
          </cell>
          <cell r="I2523">
            <v>1997</v>
          </cell>
          <cell r="J2523" t="str">
            <v>UM</v>
          </cell>
          <cell r="L2523">
            <v>4</v>
          </cell>
          <cell r="M2523">
            <v>83435.929283128964</v>
          </cell>
        </row>
        <row r="2524">
          <cell r="A2524" t="str">
            <v>1997-57-5-</v>
          </cell>
          <cell r="B2524" t="str">
            <v>Canada</v>
          </cell>
          <cell r="C2524" t="str">
            <v>UnMarked WCVI Total Fall</v>
          </cell>
          <cell r="D2524" t="str">
            <v>U-WCVI Tl</v>
          </cell>
          <cell r="E2524">
            <v>57</v>
          </cell>
          <cell r="F2524">
            <v>91</v>
          </cell>
          <cell r="G2524">
            <v>90</v>
          </cell>
          <cell r="I2524">
            <v>1997</v>
          </cell>
          <cell r="J2524" t="str">
            <v>UM</v>
          </cell>
          <cell r="L2524">
            <v>5</v>
          </cell>
          <cell r="M2524">
            <v>6345.7506219507004</v>
          </cell>
        </row>
        <row r="2525">
          <cell r="A2525" t="str">
            <v>1997-58-3-</v>
          </cell>
          <cell r="B2525" t="str">
            <v>Canada</v>
          </cell>
          <cell r="C2525" t="str">
            <v>Marked WCVI Total Fall</v>
          </cell>
          <cell r="D2525" t="str">
            <v>M-WCVI Tl</v>
          </cell>
          <cell r="E2525">
            <v>58</v>
          </cell>
          <cell r="F2525">
            <v>92</v>
          </cell>
          <cell r="G2525">
            <v>90</v>
          </cell>
          <cell r="I2525">
            <v>1997</v>
          </cell>
          <cell r="J2525" t="str">
            <v>M</v>
          </cell>
          <cell r="L2525">
            <v>3</v>
          </cell>
          <cell r="M2525">
            <v>1946.406826054942</v>
          </cell>
        </row>
        <row r="2526">
          <cell r="A2526" t="str">
            <v>1997-58-4-</v>
          </cell>
          <cell r="B2526" t="str">
            <v>Canada</v>
          </cell>
          <cell r="C2526" t="str">
            <v>Marked WCVI Total Fall</v>
          </cell>
          <cell r="D2526" t="str">
            <v>M-WCVI Tl</v>
          </cell>
          <cell r="E2526">
            <v>58</v>
          </cell>
          <cell r="F2526">
            <v>92</v>
          </cell>
          <cell r="G2526">
            <v>90</v>
          </cell>
          <cell r="I2526">
            <v>1997</v>
          </cell>
          <cell r="J2526" t="str">
            <v>M</v>
          </cell>
          <cell r="L2526">
            <v>4</v>
          </cell>
          <cell r="M2526">
            <v>2461.0707168710292</v>
          </cell>
        </row>
        <row r="2527">
          <cell r="A2527" t="str">
            <v>1997-58-5-</v>
          </cell>
          <cell r="B2527" t="str">
            <v>Canada</v>
          </cell>
          <cell r="C2527" t="str">
            <v>Marked WCVI Total Fall</v>
          </cell>
          <cell r="D2527" t="str">
            <v>M-WCVI Tl</v>
          </cell>
          <cell r="E2527">
            <v>58</v>
          </cell>
          <cell r="F2527">
            <v>92</v>
          </cell>
          <cell r="G2527">
            <v>90</v>
          </cell>
          <cell r="I2527">
            <v>1997</v>
          </cell>
          <cell r="J2527" t="str">
            <v>M</v>
          </cell>
          <cell r="L2527">
            <v>5</v>
          </cell>
          <cell r="M2527">
            <v>161.24937804929979</v>
          </cell>
        </row>
        <row r="2528">
          <cell r="A2528" t="str">
            <v>1997-59-3-</v>
          </cell>
          <cell r="B2528" t="str">
            <v>Canada</v>
          </cell>
          <cell r="C2528" t="str">
            <v>UnMarked Fraser River Late</v>
          </cell>
          <cell r="D2528" t="str">
            <v>U-FrasRLt</v>
          </cell>
          <cell r="E2528">
            <v>59</v>
          </cell>
          <cell r="F2528">
            <v>94</v>
          </cell>
          <cell r="G2528">
            <v>93</v>
          </cell>
          <cell r="I2528">
            <v>1997</v>
          </cell>
          <cell r="J2528" t="str">
            <v>UM</v>
          </cell>
          <cell r="L2528">
            <v>3</v>
          </cell>
          <cell r="M2528">
            <v>95023.251672089304</v>
          </cell>
        </row>
        <row r="2529">
          <cell r="A2529" t="str">
            <v>1997-59-4-</v>
          </cell>
          <cell r="B2529" t="str">
            <v>Canada</v>
          </cell>
          <cell r="C2529" t="str">
            <v>UnMarked Fraser River Late</v>
          </cell>
          <cell r="D2529" t="str">
            <v>U-FrasRLt</v>
          </cell>
          <cell r="E2529">
            <v>59</v>
          </cell>
          <cell r="F2529">
            <v>94</v>
          </cell>
          <cell r="G2529">
            <v>93</v>
          </cell>
          <cell r="I2529">
            <v>1997</v>
          </cell>
          <cell r="J2529" t="str">
            <v>UM</v>
          </cell>
          <cell r="L2529">
            <v>4</v>
          </cell>
          <cell r="M2529">
            <v>57038.545619248383</v>
          </cell>
        </row>
        <row r="2530">
          <cell r="A2530" t="str">
            <v>1997-59-5-</v>
          </cell>
          <cell r="B2530" t="str">
            <v>Canada</v>
          </cell>
          <cell r="C2530" t="str">
            <v>UnMarked Fraser River Late</v>
          </cell>
          <cell r="D2530" t="str">
            <v>U-FrasRLt</v>
          </cell>
          <cell r="E2530">
            <v>59</v>
          </cell>
          <cell r="F2530">
            <v>94</v>
          </cell>
          <cell r="G2530">
            <v>93</v>
          </cell>
          <cell r="I2530">
            <v>1997</v>
          </cell>
          <cell r="J2530" t="str">
            <v>UM</v>
          </cell>
          <cell r="L2530">
            <v>5</v>
          </cell>
          <cell r="M2530">
            <v>2500.7331577046471</v>
          </cell>
        </row>
        <row r="2531">
          <cell r="A2531" t="str">
            <v>1997-60-3-</v>
          </cell>
          <cell r="B2531" t="str">
            <v>Canada</v>
          </cell>
          <cell r="C2531" t="str">
            <v>Marked Fraser River Late</v>
          </cell>
          <cell r="D2531" t="str">
            <v>M-FrasRLt</v>
          </cell>
          <cell r="E2531">
            <v>60</v>
          </cell>
          <cell r="F2531">
            <v>95</v>
          </cell>
          <cell r="G2531">
            <v>93</v>
          </cell>
          <cell r="I2531">
            <v>1997</v>
          </cell>
          <cell r="J2531" t="str">
            <v>M</v>
          </cell>
          <cell r="L2531">
            <v>3</v>
          </cell>
          <cell r="M2531">
            <v>3761.565850884077</v>
          </cell>
        </row>
        <row r="2532">
          <cell r="A2532" t="str">
            <v>1997-60-4-</v>
          </cell>
          <cell r="B2532" t="str">
            <v>Canada</v>
          </cell>
          <cell r="C2532" t="str">
            <v>Marked Fraser River Late</v>
          </cell>
          <cell r="D2532" t="str">
            <v>M-FrasRLt</v>
          </cell>
          <cell r="E2532">
            <v>60</v>
          </cell>
          <cell r="F2532">
            <v>95</v>
          </cell>
          <cell r="G2532">
            <v>93</v>
          </cell>
          <cell r="I2532">
            <v>1997</v>
          </cell>
          <cell r="J2532" t="str">
            <v>M</v>
          </cell>
          <cell r="L2532">
            <v>4</v>
          </cell>
          <cell r="M2532">
            <v>2055.7715582675478</v>
          </cell>
        </row>
        <row r="2533">
          <cell r="A2533" t="str">
            <v>1997-60-5-</v>
          </cell>
          <cell r="B2533" t="str">
            <v>Canada</v>
          </cell>
          <cell r="C2533" t="str">
            <v>Marked Fraser River Late</v>
          </cell>
          <cell r="D2533" t="str">
            <v>M-FrasRLt</v>
          </cell>
          <cell r="E2533">
            <v>60</v>
          </cell>
          <cell r="F2533">
            <v>95</v>
          </cell>
          <cell r="G2533">
            <v>93</v>
          </cell>
          <cell r="I2533">
            <v>1997</v>
          </cell>
          <cell r="J2533" t="str">
            <v>M</v>
          </cell>
          <cell r="L2533">
            <v>5</v>
          </cell>
          <cell r="M2533">
            <v>0</v>
          </cell>
        </row>
        <row r="2534">
          <cell r="A2534" t="str">
            <v>1997-61-3-</v>
          </cell>
          <cell r="B2534" t="str">
            <v>Canada</v>
          </cell>
          <cell r="C2534" t="str">
            <v>UnMarked Fraser River Early</v>
          </cell>
          <cell r="D2534" t="str">
            <v>U-FrasREr</v>
          </cell>
          <cell r="E2534">
            <v>61</v>
          </cell>
          <cell r="F2534">
            <v>97</v>
          </cell>
          <cell r="G2534">
            <v>96</v>
          </cell>
          <cell r="I2534">
            <v>1997</v>
          </cell>
          <cell r="J2534" t="str">
            <v>UM</v>
          </cell>
          <cell r="L2534">
            <v>3</v>
          </cell>
          <cell r="M2534">
            <v>71103.677574827132</v>
          </cell>
        </row>
        <row r="2535">
          <cell r="A2535" t="str">
            <v>1997-61-4-</v>
          </cell>
          <cell r="B2535" t="str">
            <v>Canada</v>
          </cell>
          <cell r="C2535" t="str">
            <v>UnMarked Fraser River Early</v>
          </cell>
          <cell r="D2535" t="str">
            <v>U-FrasREr</v>
          </cell>
          <cell r="E2535">
            <v>61</v>
          </cell>
          <cell r="F2535">
            <v>97</v>
          </cell>
          <cell r="G2535">
            <v>96</v>
          </cell>
          <cell r="I2535">
            <v>1997</v>
          </cell>
          <cell r="J2535" t="str">
            <v>UM</v>
          </cell>
          <cell r="L2535">
            <v>4</v>
          </cell>
          <cell r="M2535">
            <v>133751.06640860031</v>
          </cell>
        </row>
        <row r="2536">
          <cell r="A2536" t="str">
            <v>1997-61-5-</v>
          </cell>
          <cell r="B2536" t="str">
            <v>Canada</v>
          </cell>
          <cell r="C2536" t="str">
            <v>UnMarked Fraser River Early</v>
          </cell>
          <cell r="D2536" t="str">
            <v>U-FrasREr</v>
          </cell>
          <cell r="E2536">
            <v>61</v>
          </cell>
          <cell r="F2536">
            <v>97</v>
          </cell>
          <cell r="G2536">
            <v>96</v>
          </cell>
          <cell r="I2536">
            <v>1997</v>
          </cell>
          <cell r="J2536" t="str">
            <v>UM</v>
          </cell>
          <cell r="L2536">
            <v>5</v>
          </cell>
          <cell r="M2536">
            <v>14217.64619474336</v>
          </cell>
        </row>
        <row r="2537">
          <cell r="A2537" t="str">
            <v>1997-62-3-</v>
          </cell>
          <cell r="B2537" t="str">
            <v>Canada</v>
          </cell>
          <cell r="C2537" t="str">
            <v>Marked Fraser River Early</v>
          </cell>
          <cell r="D2537" t="str">
            <v>M-FrasREr</v>
          </cell>
          <cell r="E2537">
            <v>62</v>
          </cell>
          <cell r="F2537">
            <v>98</v>
          </cell>
          <cell r="G2537">
            <v>96</v>
          </cell>
          <cell r="I2537">
            <v>1997</v>
          </cell>
          <cell r="J2537" t="str">
            <v>M</v>
          </cell>
          <cell r="L2537">
            <v>3</v>
          </cell>
          <cell r="M2537">
            <v>718.218965402295</v>
          </cell>
        </row>
        <row r="2538">
          <cell r="A2538" t="str">
            <v>1997-62-4-</v>
          </cell>
          <cell r="B2538" t="str">
            <v>Canada</v>
          </cell>
          <cell r="C2538" t="str">
            <v>Marked Fraser River Early</v>
          </cell>
          <cell r="D2538" t="str">
            <v>M-FrasREr</v>
          </cell>
          <cell r="E2538">
            <v>62</v>
          </cell>
          <cell r="F2538">
            <v>98</v>
          </cell>
          <cell r="G2538">
            <v>96</v>
          </cell>
          <cell r="I2538">
            <v>1997</v>
          </cell>
          <cell r="J2538" t="str">
            <v>M</v>
          </cell>
          <cell r="L2538">
            <v>4</v>
          </cell>
          <cell r="M2538">
            <v>1351.020872814144</v>
          </cell>
        </row>
        <row r="2539">
          <cell r="A2539" t="str">
            <v>1997-62-5-</v>
          </cell>
          <cell r="B2539" t="str">
            <v>Canada</v>
          </cell>
          <cell r="C2539" t="str">
            <v>Marked Fraser River Early</v>
          </cell>
          <cell r="D2539" t="str">
            <v>M-FrasREr</v>
          </cell>
          <cell r="E2539">
            <v>62</v>
          </cell>
          <cell r="F2539">
            <v>98</v>
          </cell>
          <cell r="G2539">
            <v>96</v>
          </cell>
          <cell r="I2539">
            <v>1997</v>
          </cell>
          <cell r="J2539" t="str">
            <v>M</v>
          </cell>
          <cell r="L2539">
            <v>5</v>
          </cell>
          <cell r="M2539">
            <v>143.61258782568979</v>
          </cell>
        </row>
        <row r="2540">
          <cell r="A2540" t="str">
            <v>1997-63-3-</v>
          </cell>
          <cell r="B2540" t="str">
            <v>Canada</v>
          </cell>
          <cell r="C2540" t="str">
            <v>UnMarked Lower Georgia Strait</v>
          </cell>
          <cell r="D2540" t="str">
            <v>U-LwGeo S</v>
          </cell>
          <cell r="E2540">
            <v>63</v>
          </cell>
          <cell r="F2540">
            <v>100</v>
          </cell>
          <cell r="G2540">
            <v>99</v>
          </cell>
          <cell r="I2540">
            <v>1997</v>
          </cell>
          <cell r="J2540" t="str">
            <v>UM</v>
          </cell>
          <cell r="L2540">
            <v>3</v>
          </cell>
          <cell r="M2540">
            <v>14266.75782296414</v>
          </cell>
        </row>
        <row r="2541">
          <cell r="A2541" t="str">
            <v>1997-63-4-</v>
          </cell>
          <cell r="B2541" t="str">
            <v>Canada</v>
          </cell>
          <cell r="C2541" t="str">
            <v>UnMarked Lower Georgia Strait</v>
          </cell>
          <cell r="D2541" t="str">
            <v>U-LwGeo S</v>
          </cell>
          <cell r="E2541">
            <v>63</v>
          </cell>
          <cell r="F2541">
            <v>100</v>
          </cell>
          <cell r="G2541">
            <v>99</v>
          </cell>
          <cell r="I2541">
            <v>1997</v>
          </cell>
          <cell r="J2541" t="str">
            <v>UM</v>
          </cell>
          <cell r="L2541">
            <v>4</v>
          </cell>
          <cell r="M2541">
            <v>7637.1595884156222</v>
          </cell>
        </row>
        <row r="2542">
          <cell r="A2542" t="str">
            <v>1997-63-5-</v>
          </cell>
          <cell r="B2542" t="str">
            <v>Canada</v>
          </cell>
          <cell r="C2542" t="str">
            <v>UnMarked Lower Georgia Strait</v>
          </cell>
          <cell r="D2542" t="str">
            <v>U-LwGeo S</v>
          </cell>
          <cell r="E2542">
            <v>63</v>
          </cell>
          <cell r="F2542">
            <v>100</v>
          </cell>
          <cell r="G2542">
            <v>99</v>
          </cell>
          <cell r="I2542">
            <v>1997</v>
          </cell>
          <cell r="J2542" t="str">
            <v>UM</v>
          </cell>
          <cell r="L2542">
            <v>5</v>
          </cell>
          <cell r="M2542">
            <v>440.00644564725371</v>
          </cell>
        </row>
        <row r="2543">
          <cell r="A2543" t="str">
            <v>1997-64-3-</v>
          </cell>
          <cell r="B2543" t="str">
            <v>Canada</v>
          </cell>
          <cell r="C2543" t="str">
            <v>Marked Lower Georgia Strait</v>
          </cell>
          <cell r="D2543" t="str">
            <v>M-LwGeo S</v>
          </cell>
          <cell r="E2543">
            <v>64</v>
          </cell>
          <cell r="F2543">
            <v>101</v>
          </cell>
          <cell r="G2543">
            <v>99</v>
          </cell>
          <cell r="I2543">
            <v>1997</v>
          </cell>
          <cell r="J2543" t="str">
            <v>M</v>
          </cell>
          <cell r="L2543">
            <v>3</v>
          </cell>
          <cell r="M2543">
            <v>144.1086648784258</v>
          </cell>
        </row>
        <row r="2544">
          <cell r="A2544" t="str">
            <v>1997-64-4-</v>
          </cell>
          <cell r="B2544" t="str">
            <v>Canada</v>
          </cell>
          <cell r="C2544" t="str">
            <v>Marked Lower Georgia Strait</v>
          </cell>
          <cell r="D2544" t="str">
            <v>M-LwGeo S</v>
          </cell>
          <cell r="E2544">
            <v>64</v>
          </cell>
          <cell r="F2544">
            <v>101</v>
          </cell>
          <cell r="G2544">
            <v>99</v>
          </cell>
          <cell r="I2544">
            <v>1997</v>
          </cell>
          <cell r="J2544" t="str">
            <v>M</v>
          </cell>
          <cell r="L2544">
            <v>4</v>
          </cell>
          <cell r="M2544">
            <v>77.143026145612566</v>
          </cell>
        </row>
        <row r="2545">
          <cell r="A2545" t="str">
            <v>1997-64-5-</v>
          </cell>
          <cell r="B2545" t="str">
            <v>Canada</v>
          </cell>
          <cell r="C2545" t="str">
            <v>Marked Lower Georgia Strait</v>
          </cell>
          <cell r="D2545" t="str">
            <v>M-LwGeo S</v>
          </cell>
          <cell r="E2545">
            <v>64</v>
          </cell>
          <cell r="F2545">
            <v>101</v>
          </cell>
          <cell r="G2545">
            <v>99</v>
          </cell>
          <cell r="I2545">
            <v>1997</v>
          </cell>
          <cell r="J2545" t="str">
            <v>M</v>
          </cell>
          <cell r="L2545">
            <v>5</v>
          </cell>
          <cell r="M2545">
            <v>4.4445095519924394</v>
          </cell>
        </row>
        <row r="2546">
          <cell r="A2546" t="str">
            <v>1997-67-3-</v>
          </cell>
          <cell r="B2546" t="str">
            <v>ColR</v>
          </cell>
          <cell r="C2546" t="str">
            <v>UnMarked Lower Columbia Naturals</v>
          </cell>
          <cell r="D2546" t="str">
            <v>U-LColNat</v>
          </cell>
          <cell r="E2546">
            <v>67</v>
          </cell>
          <cell r="F2546">
            <v>103</v>
          </cell>
          <cell r="G2546">
            <v>102</v>
          </cell>
          <cell r="I2546">
            <v>1997</v>
          </cell>
          <cell r="J2546" t="str">
            <v>UM</v>
          </cell>
          <cell r="L2546">
            <v>3</v>
          </cell>
          <cell r="M2546">
            <v>975.14999999999964</v>
          </cell>
        </row>
        <row r="2547">
          <cell r="A2547" t="str">
            <v>1997-67-4-</v>
          </cell>
          <cell r="B2547" t="str">
            <v>ColR</v>
          </cell>
          <cell r="C2547" t="str">
            <v>UnMarked Lower Columbia Naturals</v>
          </cell>
          <cell r="D2547" t="str">
            <v>U-LColNat</v>
          </cell>
          <cell r="E2547">
            <v>67</v>
          </cell>
          <cell r="F2547">
            <v>103</v>
          </cell>
          <cell r="G2547">
            <v>102</v>
          </cell>
          <cell r="I2547">
            <v>1997</v>
          </cell>
          <cell r="J2547" t="str">
            <v>UM</v>
          </cell>
          <cell r="L2547">
            <v>4</v>
          </cell>
          <cell r="M2547">
            <v>2969.849999999999</v>
          </cell>
        </row>
        <row r="2548">
          <cell r="A2548" t="str">
            <v>1997-67-5-</v>
          </cell>
          <cell r="B2548" t="str">
            <v>ColR</v>
          </cell>
          <cell r="C2548" t="str">
            <v>UnMarked Lower Columbia Naturals</v>
          </cell>
          <cell r="D2548" t="str">
            <v>U-LColNat</v>
          </cell>
          <cell r="E2548">
            <v>67</v>
          </cell>
          <cell r="F2548">
            <v>103</v>
          </cell>
          <cell r="G2548">
            <v>102</v>
          </cell>
          <cell r="I2548">
            <v>1997</v>
          </cell>
          <cell r="J2548" t="str">
            <v>UM</v>
          </cell>
          <cell r="L2548">
            <v>5</v>
          </cell>
          <cell r="M2548">
            <v>370.57499999999982</v>
          </cell>
        </row>
        <row r="2549">
          <cell r="A2549" t="str">
            <v>1997-68-3-</v>
          </cell>
          <cell r="B2549" t="str">
            <v>ColR</v>
          </cell>
          <cell r="C2549" t="str">
            <v>Marked Lower Columbia Naturals</v>
          </cell>
          <cell r="D2549" t="str">
            <v>M-LColNat</v>
          </cell>
          <cell r="E2549">
            <v>68</v>
          </cell>
          <cell r="F2549">
            <v>104</v>
          </cell>
          <cell r="G2549">
            <v>102</v>
          </cell>
          <cell r="I2549">
            <v>1997</v>
          </cell>
          <cell r="J2549" t="str">
            <v>M</v>
          </cell>
          <cell r="L2549">
            <v>3</v>
          </cell>
          <cell r="M2549">
            <v>0</v>
          </cell>
        </row>
        <row r="2550">
          <cell r="A2550" t="str">
            <v>1997-68-4-</v>
          </cell>
          <cell r="B2550" t="str">
            <v>ColR</v>
          </cell>
          <cell r="C2550" t="str">
            <v>Marked Lower Columbia Naturals</v>
          </cell>
          <cell r="D2550" t="str">
            <v>M-LColNat</v>
          </cell>
          <cell r="E2550">
            <v>68</v>
          </cell>
          <cell r="F2550">
            <v>104</v>
          </cell>
          <cell r="G2550">
            <v>102</v>
          </cell>
          <cell r="I2550">
            <v>1997</v>
          </cell>
          <cell r="J2550" t="str">
            <v>M</v>
          </cell>
          <cell r="L2550">
            <v>4</v>
          </cell>
          <cell r="M2550">
            <v>0</v>
          </cell>
        </row>
        <row r="2551">
          <cell r="A2551" t="str">
            <v>1997-68-5-</v>
          </cell>
          <cell r="B2551" t="str">
            <v>ColR</v>
          </cell>
          <cell r="C2551" t="str">
            <v>Marked Lower Columbia Naturals</v>
          </cell>
          <cell r="D2551" t="str">
            <v>M-LColNat</v>
          </cell>
          <cell r="E2551">
            <v>68</v>
          </cell>
          <cell r="F2551">
            <v>104</v>
          </cell>
          <cell r="G2551">
            <v>102</v>
          </cell>
          <cell r="I2551">
            <v>1997</v>
          </cell>
          <cell r="J2551" t="str">
            <v>M</v>
          </cell>
          <cell r="L2551">
            <v>5</v>
          </cell>
          <cell r="M2551">
            <v>0</v>
          </cell>
        </row>
        <row r="2552">
          <cell r="A2552" t="str">
            <v>1997-69-3-</v>
          </cell>
          <cell r="B2552" t="str">
            <v>WA_NCoast_OR_CA</v>
          </cell>
          <cell r="C2552" t="str">
            <v>UnMarked Central Valley Fall</v>
          </cell>
          <cell r="D2552" t="str">
            <v>U-CentVal</v>
          </cell>
          <cell r="E2552">
            <v>69</v>
          </cell>
          <cell r="F2552">
            <v>106</v>
          </cell>
          <cell r="G2552">
            <v>105</v>
          </cell>
          <cell r="I2552">
            <v>1997</v>
          </cell>
          <cell r="J2552" t="str">
            <v>UM</v>
          </cell>
          <cell r="L2552">
            <v>3</v>
          </cell>
          <cell r="M2552">
            <v>327577.71876666672</v>
          </cell>
        </row>
        <row r="2553">
          <cell r="A2553" t="str">
            <v>1997-69-4-</v>
          </cell>
          <cell r="B2553" t="str">
            <v>WA_NCoast_OR_CA</v>
          </cell>
          <cell r="C2553" t="str">
            <v>UnMarked Central Valley Fall</v>
          </cell>
          <cell r="D2553" t="str">
            <v>U-CentVal</v>
          </cell>
          <cell r="E2553">
            <v>69</v>
          </cell>
          <cell r="F2553">
            <v>106</v>
          </cell>
          <cell r="G2553">
            <v>105</v>
          </cell>
          <cell r="I2553">
            <v>1997</v>
          </cell>
          <cell r="J2553" t="str">
            <v>UM</v>
          </cell>
          <cell r="L2553">
            <v>4</v>
          </cell>
          <cell r="M2553">
            <v>64664.692535757582</v>
          </cell>
        </row>
        <row r="2554">
          <cell r="A2554" t="str">
            <v>1997-69-5-</v>
          </cell>
          <cell r="B2554" t="str">
            <v>WA_NCoast_OR_CA</v>
          </cell>
          <cell r="C2554" t="str">
            <v>UnMarked Central Valley Fall</v>
          </cell>
          <cell r="D2554" t="str">
            <v>U-CentVal</v>
          </cell>
          <cell r="E2554">
            <v>69</v>
          </cell>
          <cell r="F2554">
            <v>106</v>
          </cell>
          <cell r="G2554">
            <v>105</v>
          </cell>
          <cell r="I2554">
            <v>1997</v>
          </cell>
          <cell r="J2554" t="str">
            <v>UM</v>
          </cell>
          <cell r="L2554">
            <v>5</v>
          </cell>
          <cell r="M2554">
            <v>850.85121757575757</v>
          </cell>
        </row>
        <row r="2555">
          <cell r="A2555" t="str">
            <v>1997-70-3-</v>
          </cell>
          <cell r="B2555" t="str">
            <v>WA_NCoast_OR_CA</v>
          </cell>
          <cell r="C2555" t="str">
            <v>Marked Central Valley Fall</v>
          </cell>
          <cell r="D2555" t="str">
            <v>M-CentVal</v>
          </cell>
          <cell r="E2555">
            <v>70</v>
          </cell>
          <cell r="F2555">
            <v>107</v>
          </cell>
          <cell r="G2555">
            <v>105</v>
          </cell>
          <cell r="I2555">
            <v>1997</v>
          </cell>
          <cell r="J2555" t="str">
            <v>M</v>
          </cell>
          <cell r="L2555">
            <v>3</v>
          </cell>
          <cell r="M2555">
            <v>6685.2595666666748</v>
          </cell>
        </row>
        <row r="2556">
          <cell r="A2556" t="str">
            <v>1997-70-4-</v>
          </cell>
          <cell r="B2556" t="str">
            <v>WA_NCoast_OR_CA</v>
          </cell>
          <cell r="C2556" t="str">
            <v>Marked Central Valley Fall</v>
          </cell>
          <cell r="D2556" t="str">
            <v>M-CentVal</v>
          </cell>
          <cell r="E2556">
            <v>70</v>
          </cell>
          <cell r="F2556">
            <v>107</v>
          </cell>
          <cell r="G2556">
            <v>105</v>
          </cell>
          <cell r="I2556">
            <v>1997</v>
          </cell>
          <cell r="J2556" t="str">
            <v>M</v>
          </cell>
          <cell r="L2556">
            <v>4</v>
          </cell>
          <cell r="M2556">
            <v>1319.6876027705659</v>
          </cell>
        </row>
        <row r="2557">
          <cell r="A2557" t="str">
            <v>1997-70-5-</v>
          </cell>
          <cell r="B2557" t="str">
            <v>WA_NCoast_OR_CA</v>
          </cell>
          <cell r="C2557" t="str">
            <v>Marked Central Valley Fall</v>
          </cell>
          <cell r="D2557" t="str">
            <v>M-CentVal</v>
          </cell>
          <cell r="E2557">
            <v>70</v>
          </cell>
          <cell r="F2557">
            <v>107</v>
          </cell>
          <cell r="G2557">
            <v>105</v>
          </cell>
          <cell r="I2557">
            <v>1997</v>
          </cell>
          <cell r="J2557" t="str">
            <v>M</v>
          </cell>
          <cell r="L2557">
            <v>5</v>
          </cell>
          <cell r="M2557">
            <v>17.36431056277058</v>
          </cell>
        </row>
        <row r="2558">
          <cell r="A2558" t="str">
            <v>1997-71-3-</v>
          </cell>
          <cell r="B2558" t="str">
            <v>WA_NCoast_OR_CA</v>
          </cell>
          <cell r="C2558" t="str">
            <v>UnMarked WA North Coast Fall</v>
          </cell>
          <cell r="D2558" t="str">
            <v>U-WA NCst</v>
          </cell>
          <cell r="E2558">
            <v>71</v>
          </cell>
          <cell r="F2558">
            <v>109</v>
          </cell>
          <cell r="G2558">
            <v>108</v>
          </cell>
          <cell r="I2558">
            <v>1997</v>
          </cell>
          <cell r="J2558" t="str">
            <v>UM</v>
          </cell>
          <cell r="L2558">
            <v>3</v>
          </cell>
          <cell r="M2558">
            <v>1137.5022805063829</v>
          </cell>
        </row>
        <row r="2559">
          <cell r="A2559" t="str">
            <v>1997-71-4-</v>
          </cell>
          <cell r="B2559" t="str">
            <v>WA_NCoast_OR_CA</v>
          </cell>
          <cell r="C2559" t="str">
            <v>UnMarked WA North Coast Fall</v>
          </cell>
          <cell r="D2559" t="str">
            <v>U-WA NCst</v>
          </cell>
          <cell r="E2559">
            <v>71</v>
          </cell>
          <cell r="F2559">
            <v>109</v>
          </cell>
          <cell r="G2559">
            <v>108</v>
          </cell>
          <cell r="I2559">
            <v>1997</v>
          </cell>
          <cell r="J2559" t="str">
            <v>UM</v>
          </cell>
          <cell r="L2559">
            <v>4</v>
          </cell>
          <cell r="M2559">
            <v>12089.36976800577</v>
          </cell>
        </row>
        <row r="2560">
          <cell r="A2560" t="str">
            <v>1997-71-5-</v>
          </cell>
          <cell r="B2560" t="str">
            <v>WA_NCoast_OR_CA</v>
          </cell>
          <cell r="C2560" t="str">
            <v>UnMarked WA North Coast Fall</v>
          </cell>
          <cell r="D2560" t="str">
            <v>U-WA NCst</v>
          </cell>
          <cell r="E2560">
            <v>71</v>
          </cell>
          <cell r="F2560">
            <v>109</v>
          </cell>
          <cell r="G2560">
            <v>108</v>
          </cell>
          <cell r="I2560">
            <v>1997</v>
          </cell>
          <cell r="J2560" t="str">
            <v>UM</v>
          </cell>
          <cell r="L2560">
            <v>5</v>
          </cell>
          <cell r="M2560">
            <v>27293.22509704113</v>
          </cell>
        </row>
        <row r="2561">
          <cell r="A2561" t="str">
            <v>1997-72-3-</v>
          </cell>
          <cell r="B2561" t="str">
            <v>WA_NCoast_OR_CA</v>
          </cell>
          <cell r="C2561" t="str">
            <v>Marked WA North Coast Fall</v>
          </cell>
          <cell r="D2561" t="str">
            <v>M-WA NCst</v>
          </cell>
          <cell r="E2561">
            <v>72</v>
          </cell>
          <cell r="F2561">
            <v>110</v>
          </cell>
          <cell r="G2561">
            <v>108</v>
          </cell>
          <cell r="I2561">
            <v>1997</v>
          </cell>
          <cell r="J2561" t="str">
            <v>M</v>
          </cell>
          <cell r="L2561">
            <v>3</v>
          </cell>
          <cell r="M2561">
            <v>88.956255046200354</v>
          </cell>
        </row>
        <row r="2562">
          <cell r="A2562" t="str">
            <v>1997-72-4-</v>
          </cell>
          <cell r="B2562" t="str">
            <v>WA_NCoast_OR_CA</v>
          </cell>
          <cell r="C2562" t="str">
            <v>Marked WA North Coast Fall</v>
          </cell>
          <cell r="D2562" t="str">
            <v>M-WA NCst</v>
          </cell>
          <cell r="E2562">
            <v>72</v>
          </cell>
          <cell r="F2562">
            <v>110</v>
          </cell>
          <cell r="G2562">
            <v>108</v>
          </cell>
          <cell r="I2562">
            <v>1997</v>
          </cell>
          <cell r="J2562" t="str">
            <v>M</v>
          </cell>
          <cell r="L2562">
            <v>4</v>
          </cell>
          <cell r="M2562">
            <v>1410.605192161654</v>
          </cell>
        </row>
        <row r="2563">
          <cell r="A2563" t="str">
            <v>1997-72-5-</v>
          </cell>
          <cell r="B2563" t="str">
            <v>WA_NCoast_OR_CA</v>
          </cell>
          <cell r="C2563" t="str">
            <v>Marked WA North Coast Fall</v>
          </cell>
          <cell r="D2563" t="str">
            <v>M-WA NCst</v>
          </cell>
          <cell r="E2563">
            <v>72</v>
          </cell>
          <cell r="F2563">
            <v>110</v>
          </cell>
          <cell r="G2563">
            <v>108</v>
          </cell>
          <cell r="I2563">
            <v>1997</v>
          </cell>
          <cell r="J2563" t="str">
            <v>M</v>
          </cell>
          <cell r="L2563">
            <v>5</v>
          </cell>
          <cell r="M2563">
            <v>545.95781436315758</v>
          </cell>
        </row>
        <row r="2564">
          <cell r="A2564" t="str">
            <v>1997-73-3-</v>
          </cell>
          <cell r="B2564" t="str">
            <v>WA_NCoast_OR_CA</v>
          </cell>
          <cell r="C2564" t="str">
            <v>UnMarked Willapa Bay</v>
          </cell>
          <cell r="D2564" t="str">
            <v>U-Willapa</v>
          </cell>
          <cell r="E2564">
            <v>73</v>
          </cell>
          <cell r="F2564">
            <v>112</v>
          </cell>
          <cell r="G2564">
            <v>111</v>
          </cell>
          <cell r="I2564">
            <v>1997</v>
          </cell>
          <cell r="J2564" t="str">
            <v>UM</v>
          </cell>
          <cell r="L2564">
            <v>3</v>
          </cell>
          <cell r="M2564">
            <v>540.2007000000001</v>
          </cell>
        </row>
        <row r="2565">
          <cell r="A2565" t="str">
            <v>1997-73-4-</v>
          </cell>
          <cell r="B2565" t="str">
            <v>WA_NCoast_OR_CA</v>
          </cell>
          <cell r="C2565" t="str">
            <v>UnMarked Willapa Bay</v>
          </cell>
          <cell r="D2565" t="str">
            <v>U-Willapa</v>
          </cell>
          <cell r="E2565">
            <v>73</v>
          </cell>
          <cell r="F2565">
            <v>112</v>
          </cell>
          <cell r="G2565">
            <v>111</v>
          </cell>
          <cell r="I2565">
            <v>1997</v>
          </cell>
          <cell r="J2565" t="str">
            <v>UM</v>
          </cell>
          <cell r="L2565">
            <v>4</v>
          </cell>
          <cell r="M2565">
            <v>12794.1</v>
          </cell>
        </row>
        <row r="2566">
          <cell r="A2566" t="str">
            <v>1997-73-5-</v>
          </cell>
          <cell r="B2566" t="str">
            <v>WA_NCoast_OR_CA</v>
          </cell>
          <cell r="C2566" t="str">
            <v>UnMarked Willapa Bay</v>
          </cell>
          <cell r="D2566" t="str">
            <v>U-Willapa</v>
          </cell>
          <cell r="E2566">
            <v>73</v>
          </cell>
          <cell r="F2566">
            <v>112</v>
          </cell>
          <cell r="G2566">
            <v>111</v>
          </cell>
          <cell r="I2566">
            <v>1997</v>
          </cell>
          <cell r="J2566" t="str">
            <v>UM</v>
          </cell>
          <cell r="L2566">
            <v>5</v>
          </cell>
          <cell r="M2566">
            <v>18512.811600000001</v>
          </cell>
        </row>
        <row r="2567">
          <cell r="A2567" t="str">
            <v>1997-74-3-</v>
          </cell>
          <cell r="B2567" t="str">
            <v>WA_NCoast_OR_CA</v>
          </cell>
          <cell r="C2567" t="str">
            <v>Marked Willapa Bay</v>
          </cell>
          <cell r="D2567" t="str">
            <v>M-Willapa</v>
          </cell>
          <cell r="E2567">
            <v>74</v>
          </cell>
          <cell r="F2567">
            <v>113</v>
          </cell>
          <cell r="G2567">
            <v>111</v>
          </cell>
          <cell r="I2567">
            <v>1997</v>
          </cell>
          <cell r="J2567" t="str">
            <v>M</v>
          </cell>
          <cell r="L2567">
            <v>3</v>
          </cell>
          <cell r="M2567">
            <v>0</v>
          </cell>
        </row>
        <row r="2568">
          <cell r="A2568" t="str">
            <v>1997-74-4-</v>
          </cell>
          <cell r="B2568" t="str">
            <v>WA_NCoast_OR_CA</v>
          </cell>
          <cell r="C2568" t="str">
            <v>Marked Willapa Bay</v>
          </cell>
          <cell r="D2568" t="str">
            <v>M-Willapa</v>
          </cell>
          <cell r="E2568">
            <v>74</v>
          </cell>
          <cell r="F2568">
            <v>113</v>
          </cell>
          <cell r="G2568">
            <v>111</v>
          </cell>
          <cell r="I2568">
            <v>1997</v>
          </cell>
          <cell r="J2568" t="str">
            <v>M</v>
          </cell>
          <cell r="L2568">
            <v>4</v>
          </cell>
          <cell r="M2568">
            <v>0</v>
          </cell>
        </row>
        <row r="2569">
          <cell r="A2569" t="str">
            <v>1997-74-5-</v>
          </cell>
          <cell r="B2569" t="str">
            <v>WA_NCoast_OR_CA</v>
          </cell>
          <cell r="C2569" t="str">
            <v>Marked Willapa Bay</v>
          </cell>
          <cell r="D2569" t="str">
            <v>M-Willapa</v>
          </cell>
          <cell r="E2569">
            <v>74</v>
          </cell>
          <cell r="F2569">
            <v>113</v>
          </cell>
          <cell r="G2569">
            <v>111</v>
          </cell>
          <cell r="I2569">
            <v>1997</v>
          </cell>
          <cell r="J2569" t="str">
            <v>M</v>
          </cell>
          <cell r="L2569">
            <v>5</v>
          </cell>
          <cell r="M2569">
            <v>0</v>
          </cell>
        </row>
        <row r="2570">
          <cell r="A2570" t="str">
            <v>1997-77-3-</v>
          </cell>
          <cell r="B2570" t="str">
            <v>WA_NCoast_OR_CA</v>
          </cell>
          <cell r="C2570" t="str">
            <v>UnMarked OR Mid Coast Fall</v>
          </cell>
          <cell r="D2570" t="str">
            <v>U-MidORCst</v>
          </cell>
          <cell r="E2570">
            <v>77</v>
          </cell>
          <cell r="F2570">
            <v>115</v>
          </cell>
          <cell r="G2570">
            <v>114</v>
          </cell>
          <cell r="I2570">
            <v>1997</v>
          </cell>
          <cell r="J2570" t="str">
            <v>UM</v>
          </cell>
          <cell r="L2570">
            <v>3</v>
          </cell>
          <cell r="M2570">
            <v>10176.837967483891</v>
          </cell>
        </row>
        <row r="2571">
          <cell r="A2571" t="str">
            <v>1997-77-4-</v>
          </cell>
          <cell r="B2571" t="str">
            <v>WA_NCoast_OR_CA</v>
          </cell>
          <cell r="C2571" t="str">
            <v>UnMarked OR Mid Coast Fall</v>
          </cell>
          <cell r="D2571" t="str">
            <v>U-MidORCst</v>
          </cell>
          <cell r="E2571">
            <v>77</v>
          </cell>
          <cell r="F2571">
            <v>115</v>
          </cell>
          <cell r="G2571">
            <v>114</v>
          </cell>
          <cell r="I2571">
            <v>1997</v>
          </cell>
          <cell r="J2571" t="str">
            <v>UM</v>
          </cell>
          <cell r="L2571">
            <v>4</v>
          </cell>
          <cell r="M2571">
            <v>13633.627604895721</v>
          </cell>
        </row>
        <row r="2572">
          <cell r="A2572" t="str">
            <v>1997-77-5-</v>
          </cell>
          <cell r="B2572" t="str">
            <v>WA_NCoast_OR_CA</v>
          </cell>
          <cell r="C2572" t="str">
            <v>UnMarked OR Mid Coast Fall</v>
          </cell>
          <cell r="D2572" t="str">
            <v>U-MidORCst</v>
          </cell>
          <cell r="E2572">
            <v>77</v>
          </cell>
          <cell r="F2572">
            <v>115</v>
          </cell>
          <cell r="G2572">
            <v>114</v>
          </cell>
          <cell r="I2572">
            <v>1997</v>
          </cell>
          <cell r="J2572" t="str">
            <v>UM</v>
          </cell>
          <cell r="L2572">
            <v>5</v>
          </cell>
          <cell r="M2572">
            <v>19738.261287103611</v>
          </cell>
        </row>
        <row r="2573">
          <cell r="A2573" t="str">
            <v>1997-78-3-</v>
          </cell>
          <cell r="B2573" t="str">
            <v>WA_NCoast_OR_CA</v>
          </cell>
          <cell r="C2573" t="str">
            <v>Marked OR Mid Coast Fall</v>
          </cell>
          <cell r="D2573" t="str">
            <v>M-MidORCst</v>
          </cell>
          <cell r="E2573">
            <v>78</v>
          </cell>
          <cell r="F2573">
            <v>116</v>
          </cell>
          <cell r="G2573">
            <v>114</v>
          </cell>
          <cell r="I2573">
            <v>1997</v>
          </cell>
          <cell r="J2573" t="str">
            <v>M</v>
          </cell>
          <cell r="L2573">
            <v>3</v>
          </cell>
          <cell r="M2573">
            <v>102.7963431058979</v>
          </cell>
        </row>
        <row r="2574">
          <cell r="A2574" t="str">
            <v>1997-78-4-</v>
          </cell>
          <cell r="B2574" t="str">
            <v>WA_NCoast_OR_CA</v>
          </cell>
          <cell r="C2574" t="str">
            <v>Marked OR Mid Coast Fall</v>
          </cell>
          <cell r="D2574" t="str">
            <v>M-MidORCst</v>
          </cell>
          <cell r="E2574">
            <v>78</v>
          </cell>
          <cell r="F2574">
            <v>116</v>
          </cell>
          <cell r="G2574">
            <v>114</v>
          </cell>
          <cell r="I2574">
            <v>1997</v>
          </cell>
          <cell r="J2574" t="str">
            <v>M</v>
          </cell>
          <cell r="L2574">
            <v>4</v>
          </cell>
          <cell r="M2574">
            <v>137.71341015046161</v>
          </cell>
        </row>
        <row r="2575">
          <cell r="A2575" t="str">
            <v>1997-78-5-</v>
          </cell>
          <cell r="B2575" t="str">
            <v>WA_NCoast_OR_CA</v>
          </cell>
          <cell r="C2575" t="str">
            <v>Marked OR Mid Coast Fall</v>
          </cell>
          <cell r="D2575" t="str">
            <v>M-MidORCst</v>
          </cell>
          <cell r="E2575">
            <v>78</v>
          </cell>
          <cell r="F2575">
            <v>116</v>
          </cell>
          <cell r="G2575">
            <v>114</v>
          </cell>
          <cell r="I2575">
            <v>1997</v>
          </cell>
          <cell r="J2575" t="str">
            <v>M</v>
          </cell>
          <cell r="L2575">
            <v>5</v>
          </cell>
          <cell r="M2575">
            <v>199.3763766374104</v>
          </cell>
        </row>
        <row r="2576">
          <cell r="A2576" t="str">
            <v>1998-1-3-</v>
          </cell>
          <cell r="B2576" t="str">
            <v>NookSam</v>
          </cell>
          <cell r="C2576" t="str">
            <v>UnMarked Nooksack/Samish Fall</v>
          </cell>
          <cell r="D2576" t="str">
            <v>U-NkSm FF</v>
          </cell>
          <cell r="E2576">
            <v>1</v>
          </cell>
          <cell r="F2576">
            <v>2</v>
          </cell>
          <cell r="G2576">
            <v>1</v>
          </cell>
          <cell r="H2576" t="str">
            <v>TRS; includes 7B-D</v>
          </cell>
          <cell r="I2576">
            <v>1998</v>
          </cell>
          <cell r="J2576" t="str">
            <v>UM</v>
          </cell>
          <cell r="L2576">
            <v>3</v>
          </cell>
          <cell r="M2576">
            <v>1716.3901578941261</v>
          </cell>
        </row>
        <row r="2577">
          <cell r="A2577" t="str">
            <v>1998-1-4-</v>
          </cell>
          <cell r="B2577" t="str">
            <v>NookSam</v>
          </cell>
          <cell r="C2577" t="str">
            <v>UnMarked Nooksack/Samish Fall</v>
          </cell>
          <cell r="D2577" t="str">
            <v>U-NkSm FF</v>
          </cell>
          <cell r="E2577">
            <v>1</v>
          </cell>
          <cell r="F2577">
            <v>2</v>
          </cell>
          <cell r="G2577">
            <v>1</v>
          </cell>
          <cell r="H2577" t="str">
            <v>TRS; includes 7B-D</v>
          </cell>
          <cell r="I2577">
            <v>1998</v>
          </cell>
          <cell r="J2577" t="str">
            <v>UM</v>
          </cell>
          <cell r="L2577">
            <v>4</v>
          </cell>
          <cell r="M2577">
            <v>38464.022062971642</v>
          </cell>
        </row>
        <row r="2578">
          <cell r="A2578" t="str">
            <v>1998-1-5-</v>
          </cell>
          <cell r="B2578" t="str">
            <v>NookSam</v>
          </cell>
          <cell r="C2578" t="str">
            <v>UnMarked Nooksack/Samish Fall</v>
          </cell>
          <cell r="D2578" t="str">
            <v>U-NkSm FF</v>
          </cell>
          <cell r="E2578">
            <v>1</v>
          </cell>
          <cell r="F2578">
            <v>2</v>
          </cell>
          <cell r="G2578">
            <v>1</v>
          </cell>
          <cell r="H2578" t="str">
            <v>TRS; includes 7B-D</v>
          </cell>
          <cell r="I2578">
            <v>1998</v>
          </cell>
          <cell r="J2578" t="str">
            <v>UM</v>
          </cell>
          <cell r="L2578">
            <v>5</v>
          </cell>
          <cell r="M2578">
            <v>112.5501742881394</v>
          </cell>
        </row>
        <row r="2579">
          <cell r="A2579" t="str">
            <v>1998-2-3-</v>
          </cell>
          <cell r="B2579" t="str">
            <v>NookSam</v>
          </cell>
          <cell r="C2579" t="str">
            <v>Marked Nooksack/Samish Fall</v>
          </cell>
          <cell r="D2579" t="str">
            <v>M-NkSm FF</v>
          </cell>
          <cell r="E2579">
            <v>2</v>
          </cell>
          <cell r="F2579">
            <v>3</v>
          </cell>
          <cell r="G2579">
            <v>1</v>
          </cell>
          <cell r="H2579" t="str">
            <v>TRS; includes 7B-D</v>
          </cell>
          <cell r="I2579">
            <v>1998</v>
          </cell>
          <cell r="J2579" t="str">
            <v>M</v>
          </cell>
          <cell r="L2579">
            <v>3</v>
          </cell>
          <cell r="M2579">
            <v>43.296344907282148</v>
          </cell>
        </row>
        <row r="2580">
          <cell r="A2580" t="str">
            <v>1998-2-4-</v>
          </cell>
          <cell r="B2580" t="str">
            <v>NookSam</v>
          </cell>
          <cell r="C2580" t="str">
            <v>Marked Nooksack/Samish Fall</v>
          </cell>
          <cell r="D2580" t="str">
            <v>M-NkSm FF</v>
          </cell>
          <cell r="E2580">
            <v>2</v>
          </cell>
          <cell r="F2580">
            <v>3</v>
          </cell>
          <cell r="G2580">
            <v>1</v>
          </cell>
          <cell r="H2580" t="str">
            <v>TRS; includes 7B-D</v>
          </cell>
          <cell r="I2580">
            <v>1998</v>
          </cell>
          <cell r="J2580" t="str">
            <v>M</v>
          </cell>
          <cell r="L2580">
            <v>4</v>
          </cell>
          <cell r="M2580">
            <v>970.26399161073277</v>
          </cell>
        </row>
        <row r="2581">
          <cell r="A2581" t="str">
            <v>1998-2-5-</v>
          </cell>
          <cell r="B2581" t="str">
            <v>NookSam</v>
          </cell>
          <cell r="C2581" t="str">
            <v>Marked Nooksack/Samish Fall</v>
          </cell>
          <cell r="D2581" t="str">
            <v>M-NkSm FF</v>
          </cell>
          <cell r="E2581">
            <v>2</v>
          </cell>
          <cell r="F2581">
            <v>3</v>
          </cell>
          <cell r="G2581">
            <v>1</v>
          </cell>
          <cell r="H2581" t="str">
            <v>TRS; includes 7B-D</v>
          </cell>
          <cell r="I2581">
            <v>1998</v>
          </cell>
          <cell r="J2581" t="str">
            <v>M</v>
          </cell>
          <cell r="L2581">
            <v>5</v>
          </cell>
          <cell r="M2581">
            <v>2.8391045840840761</v>
          </cell>
        </row>
        <row r="2582">
          <cell r="A2582" t="str">
            <v>1998-3-3-</v>
          </cell>
          <cell r="B2582" t="str">
            <v>NookSam</v>
          </cell>
          <cell r="C2582" t="str">
            <v>UnMarked NF Nooksack Spr</v>
          </cell>
          <cell r="D2582" t="str">
            <v>U-NFNK Sp</v>
          </cell>
          <cell r="E2582">
            <v>3</v>
          </cell>
          <cell r="F2582">
            <v>5</v>
          </cell>
          <cell r="G2582">
            <v>4</v>
          </cell>
          <cell r="H2582" t="str">
            <v>TRS; includes 7B-D</v>
          </cell>
          <cell r="I2582">
            <v>1998</v>
          </cell>
          <cell r="J2582" t="str">
            <v>UM</v>
          </cell>
          <cell r="L2582">
            <v>3</v>
          </cell>
          <cell r="M2582">
            <v>7.0326559799323913</v>
          </cell>
        </row>
        <row r="2583">
          <cell r="A2583" t="str">
            <v>1998-3-4-</v>
          </cell>
          <cell r="B2583" t="str">
            <v>NookSam</v>
          </cell>
          <cell r="C2583" t="str">
            <v>UnMarked NF Nooksack Spr</v>
          </cell>
          <cell r="D2583" t="str">
            <v>U-NFNK Sp</v>
          </cell>
          <cell r="E2583">
            <v>3</v>
          </cell>
          <cell r="F2583">
            <v>5</v>
          </cell>
          <cell r="G2583">
            <v>4</v>
          </cell>
          <cell r="H2583" t="str">
            <v>TRS; includes 7B-D</v>
          </cell>
          <cell r="I2583">
            <v>1998</v>
          </cell>
          <cell r="J2583" t="str">
            <v>UM</v>
          </cell>
          <cell r="L2583">
            <v>4</v>
          </cell>
          <cell r="M2583">
            <v>32.000736708848677</v>
          </cell>
        </row>
        <row r="2584">
          <cell r="A2584" t="str">
            <v>1998-3-5-</v>
          </cell>
          <cell r="B2584" t="str">
            <v>NookSam</v>
          </cell>
          <cell r="C2584" t="str">
            <v>UnMarked NF Nooksack Spr</v>
          </cell>
          <cell r="D2584" t="str">
            <v>U-NFNK Sp</v>
          </cell>
          <cell r="E2584">
            <v>3</v>
          </cell>
          <cell r="F2584">
            <v>5</v>
          </cell>
          <cell r="G2584">
            <v>4</v>
          </cell>
          <cell r="H2584" t="str">
            <v>TRS; includes 7B-D</v>
          </cell>
          <cell r="I2584">
            <v>1998</v>
          </cell>
          <cell r="J2584" t="str">
            <v>UM</v>
          </cell>
          <cell r="L2584">
            <v>5</v>
          </cell>
          <cell r="M2584">
            <v>7.6868406484649672</v>
          </cell>
        </row>
        <row r="2585">
          <cell r="A2585" t="str">
            <v>1998-4-3-</v>
          </cell>
          <cell r="B2585" t="str">
            <v>NookSam</v>
          </cell>
          <cell r="C2585" t="str">
            <v>Marked NF Nooksack Spr</v>
          </cell>
          <cell r="D2585" t="str">
            <v>M-NFNK Sp</v>
          </cell>
          <cell r="E2585">
            <v>4</v>
          </cell>
          <cell r="F2585">
            <v>6</v>
          </cell>
          <cell r="G2585">
            <v>4</v>
          </cell>
          <cell r="H2585" t="str">
            <v>TRS; includes 7B-D</v>
          </cell>
          <cell r="I2585">
            <v>1998</v>
          </cell>
          <cell r="J2585" t="str">
            <v>M</v>
          </cell>
          <cell r="L2585">
            <v>3</v>
          </cell>
          <cell r="M2585">
            <v>647.14626077875516</v>
          </cell>
        </row>
        <row r="2586">
          <cell r="A2586" t="str">
            <v>1998-4-4-</v>
          </cell>
          <cell r="B2586" t="str">
            <v>NookSam</v>
          </cell>
          <cell r="C2586" t="str">
            <v>Marked NF Nooksack Spr</v>
          </cell>
          <cell r="D2586" t="str">
            <v>M-NFNK Sp</v>
          </cell>
          <cell r="E2586">
            <v>4</v>
          </cell>
          <cell r="F2586">
            <v>6</v>
          </cell>
          <cell r="G2586">
            <v>4</v>
          </cell>
          <cell r="H2586" t="str">
            <v>TRS; includes 7B-D</v>
          </cell>
          <cell r="I2586">
            <v>1998</v>
          </cell>
          <cell r="J2586" t="str">
            <v>M</v>
          </cell>
          <cell r="L2586">
            <v>4</v>
          </cell>
          <cell r="M2586">
            <v>815.42273863442585</v>
          </cell>
        </row>
        <row r="2587">
          <cell r="A2587" t="str">
            <v>1998-4-5-</v>
          </cell>
          <cell r="B2587" t="str">
            <v>NookSam</v>
          </cell>
          <cell r="C2587" t="str">
            <v>Marked NF Nooksack Spr</v>
          </cell>
          <cell r="D2587" t="str">
            <v>M-NFNK Sp</v>
          </cell>
          <cell r="E2587">
            <v>4</v>
          </cell>
          <cell r="F2587">
            <v>6</v>
          </cell>
          <cell r="G2587">
            <v>4</v>
          </cell>
          <cell r="H2587" t="str">
            <v>TRS; includes 7B-D</v>
          </cell>
          <cell r="I2587">
            <v>1998</v>
          </cell>
          <cell r="J2587" t="str">
            <v>M</v>
          </cell>
          <cell r="L2587">
            <v>5</v>
          </cell>
          <cell r="M2587">
            <v>97.544751316935887</v>
          </cell>
        </row>
        <row r="2588">
          <cell r="A2588" t="str">
            <v>1998-5-3-</v>
          </cell>
          <cell r="B2588" t="str">
            <v>NookSam</v>
          </cell>
          <cell r="C2588" t="str">
            <v>UnMarked SF Nooksack Spr</v>
          </cell>
          <cell r="D2588" t="str">
            <v>U-SFNK Sp</v>
          </cell>
          <cell r="E2588">
            <v>5</v>
          </cell>
          <cell r="F2588">
            <v>7</v>
          </cell>
          <cell r="G2588">
            <v>4</v>
          </cell>
          <cell r="H2588" t="str">
            <v>TRS; includes 7B-D</v>
          </cell>
          <cell r="I2588">
            <v>1998</v>
          </cell>
          <cell r="J2588" t="str">
            <v>UM</v>
          </cell>
          <cell r="L2588">
            <v>3</v>
          </cell>
          <cell r="M2588">
            <v>9.5242049232126309</v>
          </cell>
        </row>
        <row r="2589">
          <cell r="A2589" t="str">
            <v>1998-5-4-</v>
          </cell>
          <cell r="B2589" t="str">
            <v>NookSam</v>
          </cell>
          <cell r="C2589" t="str">
            <v>UnMarked SF Nooksack Spr</v>
          </cell>
          <cell r="D2589" t="str">
            <v>U-SFNK Sp</v>
          </cell>
          <cell r="E2589">
            <v>5</v>
          </cell>
          <cell r="F2589">
            <v>7</v>
          </cell>
          <cell r="G2589">
            <v>4</v>
          </cell>
          <cell r="H2589" t="str">
            <v>TRS; includes 7B-D</v>
          </cell>
          <cell r="I2589">
            <v>1998</v>
          </cell>
          <cell r="J2589" t="str">
            <v>UM</v>
          </cell>
          <cell r="L2589">
            <v>4</v>
          </cell>
          <cell r="M2589">
            <v>5.5059760964402393</v>
          </cell>
        </row>
        <row r="2590">
          <cell r="A2590" t="str">
            <v>1998-5-5-</v>
          </cell>
          <cell r="B2590" t="str">
            <v>NookSam</v>
          </cell>
          <cell r="C2590" t="str">
            <v>UnMarked SF Nooksack Spr</v>
          </cell>
          <cell r="D2590" t="str">
            <v>U-SFNK Sp</v>
          </cell>
          <cell r="E2590">
            <v>5</v>
          </cell>
          <cell r="F2590">
            <v>7</v>
          </cell>
          <cell r="G2590">
            <v>4</v>
          </cell>
          <cell r="H2590" t="str">
            <v>TRS; includes 7B-D</v>
          </cell>
          <cell r="I2590">
            <v>1998</v>
          </cell>
          <cell r="J2590" t="str">
            <v>UM</v>
          </cell>
          <cell r="L2590">
            <v>5</v>
          </cell>
          <cell r="M2590">
            <v>121.3677545320168</v>
          </cell>
        </row>
        <row r="2591">
          <cell r="A2591" t="str">
            <v>1998-6-3-</v>
          </cell>
          <cell r="B2591" t="str">
            <v>NookSam</v>
          </cell>
          <cell r="C2591" t="str">
            <v>Marked SF Nooksack Spr</v>
          </cell>
          <cell r="D2591" t="str">
            <v>M-SFNK Sp</v>
          </cell>
          <cell r="E2591">
            <v>6</v>
          </cell>
          <cell r="F2591">
            <v>8</v>
          </cell>
          <cell r="G2591">
            <v>4</v>
          </cell>
          <cell r="H2591" t="str">
            <v>TRS; includes 7B-D</v>
          </cell>
          <cell r="I2591">
            <v>1998</v>
          </cell>
          <cell r="J2591" t="str">
            <v>M</v>
          </cell>
          <cell r="L2591">
            <v>3</v>
          </cell>
          <cell r="M2591">
            <v>0</v>
          </cell>
        </row>
        <row r="2592">
          <cell r="A2592" t="str">
            <v>1998-6-4-</v>
          </cell>
          <cell r="B2592" t="str">
            <v>NookSam</v>
          </cell>
          <cell r="C2592" t="str">
            <v>Marked SF Nooksack Spr</v>
          </cell>
          <cell r="D2592" t="str">
            <v>M-SFNK Sp</v>
          </cell>
          <cell r="E2592">
            <v>6</v>
          </cell>
          <cell r="F2592">
            <v>8</v>
          </cell>
          <cell r="G2592">
            <v>4</v>
          </cell>
          <cell r="H2592" t="str">
            <v>TRS; includes 7B-D</v>
          </cell>
          <cell r="I2592">
            <v>1998</v>
          </cell>
          <cell r="J2592" t="str">
            <v>M</v>
          </cell>
          <cell r="L2592">
            <v>4</v>
          </cell>
          <cell r="M2592">
            <v>0</v>
          </cell>
        </row>
        <row r="2593">
          <cell r="A2593" t="str">
            <v>1998-6-5-</v>
          </cell>
          <cell r="B2593" t="str">
            <v>NookSam</v>
          </cell>
          <cell r="C2593" t="str">
            <v>Marked SF Nooksack Spr</v>
          </cell>
          <cell r="D2593" t="str">
            <v>M-SFNK Sp</v>
          </cell>
          <cell r="E2593">
            <v>6</v>
          </cell>
          <cell r="F2593">
            <v>8</v>
          </cell>
          <cell r="G2593">
            <v>4</v>
          </cell>
          <cell r="H2593" t="str">
            <v>TRS; includes 7B-D</v>
          </cell>
          <cell r="I2593">
            <v>1998</v>
          </cell>
          <cell r="J2593" t="str">
            <v>M</v>
          </cell>
          <cell r="L2593">
            <v>5</v>
          </cell>
          <cell r="M2593">
            <v>0</v>
          </cell>
        </row>
        <row r="2594">
          <cell r="A2594" t="str">
            <v>1998-7-3-SkagitSF_F_h_um</v>
          </cell>
          <cell r="B2594" t="str">
            <v>Skagit</v>
          </cell>
          <cell r="C2594" t="str">
            <v>UnMarked Skagit Summer/Fall Fing</v>
          </cell>
          <cell r="D2594" t="str">
            <v>U-Skag FF</v>
          </cell>
          <cell r="E2594">
            <v>7</v>
          </cell>
          <cell r="F2594">
            <v>10</v>
          </cell>
          <cell r="G2594">
            <v>9</v>
          </cell>
          <cell r="H2594" t="str">
            <v>TRS; includes Area 8 Net</v>
          </cell>
          <cell r="I2594">
            <v>1998</v>
          </cell>
          <cell r="J2594" t="str">
            <v>UM</v>
          </cell>
          <cell r="K2594" t="str">
            <v>H</v>
          </cell>
          <cell r="L2594">
            <v>3</v>
          </cell>
          <cell r="M2594">
            <v>0</v>
          </cell>
        </row>
        <row r="2595">
          <cell r="A2595" t="str">
            <v>1998-7-3-SkagitSF_F_n_um</v>
          </cell>
          <cell r="B2595" t="str">
            <v>Skagit</v>
          </cell>
          <cell r="C2595" t="str">
            <v>UnMarked Skagit Summer/Fall Fing</v>
          </cell>
          <cell r="D2595" t="str">
            <v>U-Skag FF</v>
          </cell>
          <cell r="E2595">
            <v>7</v>
          </cell>
          <cell r="F2595">
            <v>10</v>
          </cell>
          <cell r="G2595">
            <v>9</v>
          </cell>
          <cell r="H2595" t="str">
            <v>TRS; includes Area 8 Net</v>
          </cell>
          <cell r="I2595">
            <v>1998</v>
          </cell>
          <cell r="J2595" t="str">
            <v>UM</v>
          </cell>
          <cell r="K2595" t="str">
            <v>N</v>
          </cell>
          <cell r="L2595">
            <v>3</v>
          </cell>
          <cell r="M2595">
            <v>964.01798392074318</v>
          </cell>
        </row>
        <row r="2596">
          <cell r="A2596" t="str">
            <v>1998-7-4-SkagitSF_F_h_um</v>
          </cell>
          <cell r="B2596" t="str">
            <v>Skagit</v>
          </cell>
          <cell r="C2596" t="str">
            <v>UnMarked Skagit Summer/Fall Fing</v>
          </cell>
          <cell r="D2596" t="str">
            <v>U-Skag FF</v>
          </cell>
          <cell r="E2596">
            <v>7</v>
          </cell>
          <cell r="F2596">
            <v>10</v>
          </cell>
          <cell r="G2596">
            <v>9</v>
          </cell>
          <cell r="H2596" t="str">
            <v>TRS; includes Area 8 Net</v>
          </cell>
          <cell r="I2596">
            <v>1998</v>
          </cell>
          <cell r="J2596" t="str">
            <v>UM</v>
          </cell>
          <cell r="K2596" t="str">
            <v>H</v>
          </cell>
          <cell r="L2596">
            <v>4</v>
          </cell>
          <cell r="M2596">
            <v>0</v>
          </cell>
        </row>
        <row r="2597">
          <cell r="A2597" t="str">
            <v>1998-7-4-SkagitSF_F_n_um</v>
          </cell>
          <cell r="B2597" t="str">
            <v>Skagit</v>
          </cell>
          <cell r="C2597" t="str">
            <v>UnMarked Skagit Summer/Fall Fing</v>
          </cell>
          <cell r="D2597" t="str">
            <v>U-Skag FF</v>
          </cell>
          <cell r="E2597">
            <v>7</v>
          </cell>
          <cell r="F2597">
            <v>10</v>
          </cell>
          <cell r="G2597">
            <v>9</v>
          </cell>
          <cell r="H2597" t="str">
            <v>TRS; includes Area 8 Net</v>
          </cell>
          <cell r="I2597">
            <v>1998</v>
          </cell>
          <cell r="J2597" t="str">
            <v>UM</v>
          </cell>
          <cell r="K2597" t="str">
            <v>N</v>
          </cell>
          <cell r="L2597">
            <v>4</v>
          </cell>
          <cell r="M2597">
            <v>10287.553109183849</v>
          </cell>
        </row>
        <row r="2598">
          <cell r="A2598" t="str">
            <v>1998-7-5-SkagitSF_F_h_um</v>
          </cell>
          <cell r="B2598" t="str">
            <v>Skagit</v>
          </cell>
          <cell r="C2598" t="str">
            <v>UnMarked Skagit Summer/Fall Fing</v>
          </cell>
          <cell r="D2598" t="str">
            <v>U-Skag FF</v>
          </cell>
          <cell r="E2598">
            <v>7</v>
          </cell>
          <cell r="F2598">
            <v>10</v>
          </cell>
          <cell r="G2598">
            <v>9</v>
          </cell>
          <cell r="H2598" t="str">
            <v>TRS; includes Area 8 Net</v>
          </cell>
          <cell r="I2598">
            <v>1998</v>
          </cell>
          <cell r="J2598" t="str">
            <v>UM</v>
          </cell>
          <cell r="K2598" t="str">
            <v>H</v>
          </cell>
          <cell r="L2598">
            <v>5</v>
          </cell>
          <cell r="M2598">
            <v>0</v>
          </cell>
        </row>
        <row r="2599">
          <cell r="A2599" t="str">
            <v>1998-7-5-SkagitSF_F_n_um</v>
          </cell>
          <cell r="B2599" t="str">
            <v>Skagit</v>
          </cell>
          <cell r="C2599" t="str">
            <v>UnMarked Skagit Summer/Fall Fing</v>
          </cell>
          <cell r="D2599" t="str">
            <v>U-Skag FF</v>
          </cell>
          <cell r="E2599">
            <v>7</v>
          </cell>
          <cell r="F2599">
            <v>10</v>
          </cell>
          <cell r="G2599">
            <v>9</v>
          </cell>
          <cell r="H2599" t="str">
            <v>TRS; includes Area 8 Net</v>
          </cell>
          <cell r="I2599">
            <v>1998</v>
          </cell>
          <cell r="J2599" t="str">
            <v>UM</v>
          </cell>
          <cell r="K2599" t="str">
            <v>N</v>
          </cell>
          <cell r="L2599">
            <v>5</v>
          </cell>
          <cell r="M2599">
            <v>2281.083255891243</v>
          </cell>
        </row>
        <row r="2600">
          <cell r="A2600" t="str">
            <v>1998-8-3-SkagitSF_F_h_m</v>
          </cell>
          <cell r="B2600" t="str">
            <v>Skagit</v>
          </cell>
          <cell r="C2600" t="str">
            <v>Marked Skagit Summer/Fall Fing</v>
          </cell>
          <cell r="D2600" t="str">
            <v>M-Skag FF</v>
          </cell>
          <cell r="E2600">
            <v>8</v>
          </cell>
          <cell r="F2600">
            <v>11</v>
          </cell>
          <cell r="G2600">
            <v>9</v>
          </cell>
          <cell r="H2600" t="str">
            <v>TRS; includes Area 8 Net</v>
          </cell>
          <cell r="I2600">
            <v>1998</v>
          </cell>
          <cell r="J2600" t="str">
            <v>M</v>
          </cell>
          <cell r="K2600" t="str">
            <v>H</v>
          </cell>
          <cell r="L2600">
            <v>3</v>
          </cell>
          <cell r="M2600">
            <v>90.720000000000013</v>
          </cell>
        </row>
        <row r="2601">
          <cell r="A2601" t="str">
            <v>1998-8-3-SkagitSF_F_n_m</v>
          </cell>
          <cell r="B2601" t="str">
            <v>Skagit</v>
          </cell>
          <cell r="C2601" t="str">
            <v>Marked Skagit Summer/Fall Fing</v>
          </cell>
          <cell r="D2601" t="str">
            <v>M-Skag FF</v>
          </cell>
          <cell r="E2601">
            <v>8</v>
          </cell>
          <cell r="F2601">
            <v>11</v>
          </cell>
          <cell r="G2601">
            <v>9</v>
          </cell>
          <cell r="H2601" t="str">
            <v>TRS; includes Area 8 Net</v>
          </cell>
          <cell r="I2601">
            <v>1998</v>
          </cell>
          <cell r="J2601" t="str">
            <v>M</v>
          </cell>
          <cell r="K2601" t="str">
            <v>N</v>
          </cell>
          <cell r="L2601">
            <v>3</v>
          </cell>
        </row>
        <row r="2602">
          <cell r="A2602" t="str">
            <v>1998-8-4-SkagitSF_F_h_m</v>
          </cell>
          <cell r="B2602" t="str">
            <v>Skagit</v>
          </cell>
          <cell r="C2602" t="str">
            <v>Marked Skagit Summer/Fall Fing</v>
          </cell>
          <cell r="D2602" t="str">
            <v>M-Skag FF</v>
          </cell>
          <cell r="E2602">
            <v>8</v>
          </cell>
          <cell r="F2602">
            <v>11</v>
          </cell>
          <cell r="G2602">
            <v>9</v>
          </cell>
          <cell r="H2602" t="str">
            <v>TRS; includes Area 8 Net</v>
          </cell>
          <cell r="I2602">
            <v>1998</v>
          </cell>
          <cell r="J2602" t="str">
            <v>M</v>
          </cell>
          <cell r="K2602" t="str">
            <v>H</v>
          </cell>
          <cell r="L2602">
            <v>4</v>
          </cell>
          <cell r="M2602">
            <v>60.48</v>
          </cell>
        </row>
        <row r="2603">
          <cell r="A2603" t="str">
            <v>1998-8-4-SkagitSF_F_n_m</v>
          </cell>
          <cell r="B2603" t="str">
            <v>Skagit</v>
          </cell>
          <cell r="C2603" t="str">
            <v>Marked Skagit Summer/Fall Fing</v>
          </cell>
          <cell r="D2603" t="str">
            <v>M-Skag FF</v>
          </cell>
          <cell r="E2603">
            <v>8</v>
          </cell>
          <cell r="F2603">
            <v>11</v>
          </cell>
          <cell r="G2603">
            <v>9</v>
          </cell>
          <cell r="H2603" t="str">
            <v>TRS; includes Area 8 Net</v>
          </cell>
          <cell r="I2603">
            <v>1998</v>
          </cell>
          <cell r="J2603" t="str">
            <v>M</v>
          </cell>
          <cell r="K2603" t="str">
            <v>N</v>
          </cell>
          <cell r="L2603">
            <v>4</v>
          </cell>
        </row>
        <row r="2604">
          <cell r="A2604" t="str">
            <v>1998-8-5-SkagitSF_F_h_m</v>
          </cell>
          <cell r="B2604" t="str">
            <v>Skagit</v>
          </cell>
          <cell r="C2604" t="str">
            <v>Marked Skagit Summer/Fall Fing</v>
          </cell>
          <cell r="D2604" t="str">
            <v>M-Skag FF</v>
          </cell>
          <cell r="E2604">
            <v>8</v>
          </cell>
          <cell r="F2604">
            <v>11</v>
          </cell>
          <cell r="G2604">
            <v>9</v>
          </cell>
          <cell r="H2604" t="str">
            <v>TRS; includes Area 8 Net</v>
          </cell>
          <cell r="I2604">
            <v>1998</v>
          </cell>
          <cell r="J2604" t="str">
            <v>M</v>
          </cell>
          <cell r="K2604" t="str">
            <v>H</v>
          </cell>
          <cell r="L2604">
            <v>5</v>
          </cell>
          <cell r="M2604">
            <v>0</v>
          </cell>
        </row>
        <row r="2605">
          <cell r="A2605" t="str">
            <v>1998-8-5-SkagitSF_F_n_m</v>
          </cell>
          <cell r="B2605" t="str">
            <v>Skagit</v>
          </cell>
          <cell r="C2605" t="str">
            <v>Marked Skagit Summer/Fall Fing</v>
          </cell>
          <cell r="D2605" t="str">
            <v>M-Skag FF</v>
          </cell>
          <cell r="E2605">
            <v>8</v>
          </cell>
          <cell r="F2605">
            <v>11</v>
          </cell>
          <cell r="G2605">
            <v>9</v>
          </cell>
          <cell r="H2605" t="str">
            <v>TRS; includes Area 8 Net</v>
          </cell>
          <cell r="I2605">
            <v>1998</v>
          </cell>
          <cell r="J2605" t="str">
            <v>M</v>
          </cell>
          <cell r="K2605" t="str">
            <v>N</v>
          </cell>
          <cell r="L2605">
            <v>5</v>
          </cell>
        </row>
        <row r="2606">
          <cell r="A2606" t="str">
            <v>1998-9-3-SkagitSF_Y_h_um</v>
          </cell>
          <cell r="B2606" t="str">
            <v>Skagit</v>
          </cell>
          <cell r="C2606" t="str">
            <v>UnMarked Skagit Summer/Fall Year</v>
          </cell>
          <cell r="D2606" t="str">
            <v>U-SkagFYr</v>
          </cell>
          <cell r="E2606">
            <v>9</v>
          </cell>
          <cell r="F2606">
            <v>13</v>
          </cell>
          <cell r="G2606">
            <v>12</v>
          </cell>
          <cell r="H2606" t="str">
            <v>TRS; includes Area 8 Net</v>
          </cell>
          <cell r="I2606">
            <v>1998</v>
          </cell>
          <cell r="J2606" t="str">
            <v>UM</v>
          </cell>
          <cell r="K2606" t="str">
            <v>H</v>
          </cell>
          <cell r="L2606">
            <v>3</v>
          </cell>
        </row>
        <row r="2607">
          <cell r="A2607" t="str">
            <v>1998-9-3-SkagitSF_Y_n_um</v>
          </cell>
          <cell r="B2607" t="str">
            <v>Skagit</v>
          </cell>
          <cell r="C2607" t="str">
            <v>UnMarked Skagit Summer/Fall Year</v>
          </cell>
          <cell r="D2607" t="str">
            <v>U-SkagFYr</v>
          </cell>
          <cell r="E2607">
            <v>9</v>
          </cell>
          <cell r="F2607">
            <v>13</v>
          </cell>
          <cell r="G2607">
            <v>12</v>
          </cell>
          <cell r="H2607" t="str">
            <v>TRS; includes Area 8 Net</v>
          </cell>
          <cell r="I2607">
            <v>1998</v>
          </cell>
          <cell r="J2607" t="str">
            <v>UM</v>
          </cell>
          <cell r="K2607" t="str">
            <v>N</v>
          </cell>
          <cell r="L2607">
            <v>3</v>
          </cell>
          <cell r="M2607">
            <v>415.53994698276551</v>
          </cell>
        </row>
        <row r="2608">
          <cell r="A2608" t="str">
            <v>1998-9-4-SkagitSF_Y_h_um</v>
          </cell>
          <cell r="B2608" t="str">
            <v>Skagit</v>
          </cell>
          <cell r="C2608" t="str">
            <v>UnMarked Skagit Summer/Fall Year</v>
          </cell>
          <cell r="D2608" t="str">
            <v>U-SkagFYr</v>
          </cell>
          <cell r="E2608">
            <v>9</v>
          </cell>
          <cell r="F2608">
            <v>13</v>
          </cell>
          <cell r="G2608">
            <v>12</v>
          </cell>
          <cell r="H2608" t="str">
            <v>TRS; includes Area 8 Net</v>
          </cell>
          <cell r="I2608">
            <v>1998</v>
          </cell>
          <cell r="J2608" t="str">
            <v>UM</v>
          </cell>
          <cell r="K2608" t="str">
            <v>H</v>
          </cell>
          <cell r="L2608">
            <v>4</v>
          </cell>
        </row>
        <row r="2609">
          <cell r="A2609" t="str">
            <v>1998-9-4-SkagitSF_Y_n_um</v>
          </cell>
          <cell r="B2609" t="str">
            <v>Skagit</v>
          </cell>
          <cell r="C2609" t="str">
            <v>UnMarked Skagit Summer/Fall Year</v>
          </cell>
          <cell r="D2609" t="str">
            <v>U-SkagFYr</v>
          </cell>
          <cell r="E2609">
            <v>9</v>
          </cell>
          <cell r="F2609">
            <v>13</v>
          </cell>
          <cell r="G2609">
            <v>12</v>
          </cell>
          <cell r="H2609" t="str">
            <v>TRS; includes Area 8 Net</v>
          </cell>
          <cell r="I2609">
            <v>1998</v>
          </cell>
          <cell r="J2609" t="str">
            <v>UM</v>
          </cell>
          <cell r="K2609" t="str">
            <v>N</v>
          </cell>
          <cell r="L2609">
            <v>4</v>
          </cell>
          <cell r="M2609">
            <v>124.83744219538831</v>
          </cell>
        </row>
        <row r="2610">
          <cell r="A2610" t="str">
            <v>1998-9-5-SkagitSF_Y_h_um</v>
          </cell>
          <cell r="B2610" t="str">
            <v>Skagit</v>
          </cell>
          <cell r="C2610" t="str">
            <v>UnMarked Skagit Summer/Fall Year</v>
          </cell>
          <cell r="D2610" t="str">
            <v>U-SkagFYr</v>
          </cell>
          <cell r="E2610">
            <v>9</v>
          </cell>
          <cell r="F2610">
            <v>13</v>
          </cell>
          <cell r="G2610">
            <v>12</v>
          </cell>
          <cell r="H2610" t="str">
            <v>TRS; includes Area 8 Net</v>
          </cell>
          <cell r="I2610">
            <v>1998</v>
          </cell>
          <cell r="J2610" t="str">
            <v>UM</v>
          </cell>
          <cell r="K2610" t="str">
            <v>H</v>
          </cell>
          <cell r="L2610">
            <v>5</v>
          </cell>
        </row>
        <row r="2611">
          <cell r="A2611" t="str">
            <v>1998-9-5-SkagitSF_Y_n_um</v>
          </cell>
          <cell r="B2611" t="str">
            <v>Skagit</v>
          </cell>
          <cell r="C2611" t="str">
            <v>UnMarked Skagit Summer/Fall Year</v>
          </cell>
          <cell r="D2611" t="str">
            <v>U-SkagFYr</v>
          </cell>
          <cell r="E2611">
            <v>9</v>
          </cell>
          <cell r="F2611">
            <v>13</v>
          </cell>
          <cell r="G2611">
            <v>12</v>
          </cell>
          <cell r="H2611" t="str">
            <v>TRS; includes Area 8 Net</v>
          </cell>
          <cell r="I2611">
            <v>1998</v>
          </cell>
          <cell r="J2611" t="str">
            <v>UM</v>
          </cell>
          <cell r="K2611" t="str">
            <v>N</v>
          </cell>
          <cell r="L2611">
            <v>5</v>
          </cell>
          <cell r="M2611">
            <v>295.96624780413691</v>
          </cell>
        </row>
        <row r="2612">
          <cell r="A2612" t="str">
            <v>1998-10-3-SkagitSF_Y_h_m</v>
          </cell>
          <cell r="B2612" t="str">
            <v>Skagit</v>
          </cell>
          <cell r="C2612" t="str">
            <v>Marked Skagit Summer/Fall Year</v>
          </cell>
          <cell r="D2612" t="str">
            <v>M-SkagFYr</v>
          </cell>
          <cell r="E2612">
            <v>10</v>
          </cell>
          <cell r="F2612">
            <v>14</v>
          </cell>
          <cell r="G2612">
            <v>12</v>
          </cell>
          <cell r="H2612" t="str">
            <v>TRS; includes Area 8 Net</v>
          </cell>
          <cell r="I2612">
            <v>1998</v>
          </cell>
          <cell r="J2612" t="str">
            <v>M</v>
          </cell>
          <cell r="K2612" t="str">
            <v>H</v>
          </cell>
          <cell r="L2612">
            <v>3</v>
          </cell>
        </row>
        <row r="2613">
          <cell r="A2613" t="str">
            <v>1998-10-3-SkagitSF_Y_n_m</v>
          </cell>
          <cell r="B2613" t="str">
            <v>Skagit</v>
          </cell>
          <cell r="C2613" t="str">
            <v>Marked Skagit Summer/Fall Year</v>
          </cell>
          <cell r="D2613" t="str">
            <v>M-SkagFYr</v>
          </cell>
          <cell r="E2613">
            <v>10</v>
          </cell>
          <cell r="F2613">
            <v>14</v>
          </cell>
          <cell r="G2613">
            <v>12</v>
          </cell>
          <cell r="H2613" t="str">
            <v>TRS; includes Area 8 Net</v>
          </cell>
          <cell r="I2613">
            <v>1998</v>
          </cell>
          <cell r="J2613" t="str">
            <v>M</v>
          </cell>
          <cell r="K2613" t="str">
            <v>N</v>
          </cell>
          <cell r="L2613">
            <v>3</v>
          </cell>
        </row>
        <row r="2614">
          <cell r="A2614" t="str">
            <v>1998-10-4-SkagitSF_Y_h_m</v>
          </cell>
          <cell r="B2614" t="str">
            <v>Skagit</v>
          </cell>
          <cell r="C2614" t="str">
            <v>Marked Skagit Summer/Fall Year</v>
          </cell>
          <cell r="D2614" t="str">
            <v>M-SkagFYr</v>
          </cell>
          <cell r="E2614">
            <v>10</v>
          </cell>
          <cell r="F2614">
            <v>14</v>
          </cell>
          <cell r="G2614">
            <v>12</v>
          </cell>
          <cell r="H2614" t="str">
            <v>TRS; includes Area 8 Net</v>
          </cell>
          <cell r="I2614">
            <v>1998</v>
          </cell>
          <cell r="J2614" t="str">
            <v>M</v>
          </cell>
          <cell r="K2614" t="str">
            <v>H</v>
          </cell>
          <cell r="L2614">
            <v>4</v>
          </cell>
        </row>
        <row r="2615">
          <cell r="A2615" t="str">
            <v>1998-10-4-SkagitSF_Y_n_m</v>
          </cell>
          <cell r="B2615" t="str">
            <v>Skagit</v>
          </cell>
          <cell r="C2615" t="str">
            <v>Marked Skagit Summer/Fall Year</v>
          </cell>
          <cell r="D2615" t="str">
            <v>M-SkagFYr</v>
          </cell>
          <cell r="E2615">
            <v>10</v>
          </cell>
          <cell r="F2615">
            <v>14</v>
          </cell>
          <cell r="G2615">
            <v>12</v>
          </cell>
          <cell r="H2615" t="str">
            <v>TRS; includes Area 8 Net</v>
          </cell>
          <cell r="I2615">
            <v>1998</v>
          </cell>
          <cell r="J2615" t="str">
            <v>M</v>
          </cell>
          <cell r="K2615" t="str">
            <v>N</v>
          </cell>
          <cell r="L2615">
            <v>4</v>
          </cell>
        </row>
        <row r="2616">
          <cell r="A2616" t="str">
            <v>1998-10-5-SkagitSF_Y_h_m</v>
          </cell>
          <cell r="B2616" t="str">
            <v>Skagit</v>
          </cell>
          <cell r="C2616" t="str">
            <v>Marked Skagit Summer/Fall Year</v>
          </cell>
          <cell r="D2616" t="str">
            <v>M-SkagFYr</v>
          </cell>
          <cell r="E2616">
            <v>10</v>
          </cell>
          <cell r="F2616">
            <v>14</v>
          </cell>
          <cell r="G2616">
            <v>12</v>
          </cell>
          <cell r="H2616" t="str">
            <v>TRS; includes Area 8 Net</v>
          </cell>
          <cell r="I2616">
            <v>1998</v>
          </cell>
          <cell r="J2616" t="str">
            <v>M</v>
          </cell>
          <cell r="K2616" t="str">
            <v>H</v>
          </cell>
          <cell r="L2616">
            <v>5</v>
          </cell>
        </row>
        <row r="2617">
          <cell r="A2617" t="str">
            <v>1998-10-5-SkagitSF_Y_n_m</v>
          </cell>
          <cell r="B2617" t="str">
            <v>Skagit</v>
          </cell>
          <cell r="C2617" t="str">
            <v>Marked Skagit Summer/Fall Year</v>
          </cell>
          <cell r="D2617" t="str">
            <v>M-SkagFYr</v>
          </cell>
          <cell r="E2617">
            <v>10</v>
          </cell>
          <cell r="F2617">
            <v>14</v>
          </cell>
          <cell r="G2617">
            <v>12</v>
          </cell>
          <cell r="H2617" t="str">
            <v>TRS; includes Area 8 Net</v>
          </cell>
          <cell r="I2617">
            <v>1998</v>
          </cell>
          <cell r="J2617" t="str">
            <v>M</v>
          </cell>
          <cell r="K2617" t="str">
            <v>N</v>
          </cell>
          <cell r="L2617">
            <v>5</v>
          </cell>
        </row>
        <row r="2618">
          <cell r="A2618" t="str">
            <v>1998-11-3-SkagitSpring_h_um</v>
          </cell>
          <cell r="B2618" t="str">
            <v>Skagit</v>
          </cell>
          <cell r="C2618" t="str">
            <v>UnMarked Skagit Spring Year</v>
          </cell>
          <cell r="D2618" t="str">
            <v>U-SkagSpY</v>
          </cell>
          <cell r="E2618">
            <v>11</v>
          </cell>
          <cell r="F2618">
            <v>16</v>
          </cell>
          <cell r="G2618">
            <v>15</v>
          </cell>
          <cell r="H2618" t="str">
            <v>TRS; includes Area 8 Net</v>
          </cell>
          <cell r="I2618">
            <v>1998</v>
          </cell>
          <cell r="J2618" t="str">
            <v>UM</v>
          </cell>
          <cell r="K2618" t="str">
            <v>H</v>
          </cell>
          <cell r="L2618">
            <v>3</v>
          </cell>
          <cell r="M2618">
            <v>0</v>
          </cell>
        </row>
        <row r="2619">
          <cell r="A2619" t="str">
            <v>1998-11-3-SkagitSpring_n_um</v>
          </cell>
          <cell r="B2619" t="str">
            <v>Skagit</v>
          </cell>
          <cell r="C2619" t="str">
            <v>UnMarked Skagit Spring Year</v>
          </cell>
          <cell r="D2619" t="str">
            <v>U-SkagSpY</v>
          </cell>
          <cell r="E2619">
            <v>11</v>
          </cell>
          <cell r="F2619">
            <v>16</v>
          </cell>
          <cell r="G2619">
            <v>15</v>
          </cell>
          <cell r="H2619" t="str">
            <v>TRS; includes Area 8 Net</v>
          </cell>
          <cell r="I2619">
            <v>1998</v>
          </cell>
          <cell r="J2619" t="str">
            <v>UM</v>
          </cell>
          <cell r="K2619" t="str">
            <v>N</v>
          </cell>
          <cell r="L2619">
            <v>3</v>
          </cell>
          <cell r="M2619">
            <v>58.251004524886888</v>
          </cell>
        </row>
        <row r="2620">
          <cell r="A2620" t="str">
            <v>1998-11-4-SkagitSpring_h_um</v>
          </cell>
          <cell r="B2620" t="str">
            <v>Skagit</v>
          </cell>
          <cell r="C2620" t="str">
            <v>UnMarked Skagit Spring Year</v>
          </cell>
          <cell r="D2620" t="str">
            <v>U-SkagSpY</v>
          </cell>
          <cell r="E2620">
            <v>11</v>
          </cell>
          <cell r="F2620">
            <v>16</v>
          </cell>
          <cell r="G2620">
            <v>15</v>
          </cell>
          <cell r="H2620" t="str">
            <v>TRS; includes Area 8 Net</v>
          </cell>
          <cell r="I2620">
            <v>1998</v>
          </cell>
          <cell r="J2620" t="str">
            <v>UM</v>
          </cell>
          <cell r="K2620" t="str">
            <v>H</v>
          </cell>
          <cell r="L2620">
            <v>4</v>
          </cell>
          <cell r="M2620">
            <v>0</v>
          </cell>
        </row>
        <row r="2621">
          <cell r="A2621" t="str">
            <v>1998-11-4-SkagitSpring_n_um</v>
          </cell>
          <cell r="B2621" t="str">
            <v>Skagit</v>
          </cell>
          <cell r="C2621" t="str">
            <v>UnMarked Skagit Spring Year</v>
          </cell>
          <cell r="D2621" t="str">
            <v>U-SkagSpY</v>
          </cell>
          <cell r="E2621">
            <v>11</v>
          </cell>
          <cell r="F2621">
            <v>16</v>
          </cell>
          <cell r="G2621">
            <v>15</v>
          </cell>
          <cell r="H2621" t="str">
            <v>TRS; includes Area 8 Net</v>
          </cell>
          <cell r="I2621">
            <v>1998</v>
          </cell>
          <cell r="J2621" t="str">
            <v>UM</v>
          </cell>
          <cell r="K2621" t="str">
            <v>N</v>
          </cell>
          <cell r="L2621">
            <v>4</v>
          </cell>
          <cell r="M2621">
            <v>588.10052488687791</v>
          </cell>
        </row>
        <row r="2622">
          <cell r="A2622" t="str">
            <v>1998-11-5-SkagitSpring_h_um</v>
          </cell>
          <cell r="B2622" t="str">
            <v>Skagit</v>
          </cell>
          <cell r="C2622" t="str">
            <v>UnMarked Skagit Spring Year</v>
          </cell>
          <cell r="D2622" t="str">
            <v>U-SkagSpY</v>
          </cell>
          <cell r="E2622">
            <v>11</v>
          </cell>
          <cell r="F2622">
            <v>16</v>
          </cell>
          <cell r="G2622">
            <v>15</v>
          </cell>
          <cell r="H2622" t="str">
            <v>TRS; includes Area 8 Net</v>
          </cell>
          <cell r="I2622">
            <v>1998</v>
          </cell>
          <cell r="J2622" t="str">
            <v>UM</v>
          </cell>
          <cell r="K2622" t="str">
            <v>H</v>
          </cell>
          <cell r="L2622">
            <v>5</v>
          </cell>
          <cell r="M2622">
            <v>0</v>
          </cell>
        </row>
        <row r="2623">
          <cell r="A2623" t="str">
            <v>1998-11-5-SkagitSpring_n_um</v>
          </cell>
          <cell r="B2623" t="str">
            <v>Skagit</v>
          </cell>
          <cell r="C2623" t="str">
            <v>UnMarked Skagit Spring Year</v>
          </cell>
          <cell r="D2623" t="str">
            <v>U-SkagSpY</v>
          </cell>
          <cell r="E2623">
            <v>11</v>
          </cell>
          <cell r="F2623">
            <v>16</v>
          </cell>
          <cell r="G2623">
            <v>15</v>
          </cell>
          <cell r="H2623" t="str">
            <v>TRS; includes Area 8 Net</v>
          </cell>
          <cell r="I2623">
            <v>1998</v>
          </cell>
          <cell r="J2623" t="str">
            <v>UM</v>
          </cell>
          <cell r="K2623" t="str">
            <v>N</v>
          </cell>
          <cell r="L2623">
            <v>5</v>
          </cell>
          <cell r="M2623">
            <v>413.05339366515852</v>
          </cell>
        </row>
        <row r="2624">
          <cell r="A2624" t="str">
            <v>1998-12-3-SkagitSpring_h_m</v>
          </cell>
          <cell r="B2624" t="str">
            <v>Skagit</v>
          </cell>
          <cell r="C2624" t="str">
            <v>Marked Skagit Spring Year</v>
          </cell>
          <cell r="D2624" t="str">
            <v>M-SkagSpY</v>
          </cell>
          <cell r="E2624">
            <v>12</v>
          </cell>
          <cell r="F2624">
            <v>17</v>
          </cell>
          <cell r="G2624">
            <v>15</v>
          </cell>
          <cell r="H2624" t="str">
            <v>TRS; includes Area 8 Net</v>
          </cell>
          <cell r="I2624">
            <v>1998</v>
          </cell>
          <cell r="J2624" t="str">
            <v>M</v>
          </cell>
          <cell r="K2624" t="str">
            <v>H</v>
          </cell>
          <cell r="L2624">
            <v>3</v>
          </cell>
          <cell r="M2624">
            <v>509.88726861760267</v>
          </cell>
        </row>
        <row r="2625">
          <cell r="A2625" t="str">
            <v>1998-12-3-SkagitSpring_n_m</v>
          </cell>
          <cell r="B2625" t="str">
            <v>Skagit</v>
          </cell>
          <cell r="C2625" t="str">
            <v>Marked Skagit Spring Year</v>
          </cell>
          <cell r="D2625" t="str">
            <v>M-SkagSpY</v>
          </cell>
          <cell r="E2625">
            <v>12</v>
          </cell>
          <cell r="F2625">
            <v>17</v>
          </cell>
          <cell r="G2625">
            <v>15</v>
          </cell>
          <cell r="H2625" t="str">
            <v>TRS; includes Area 8 Net</v>
          </cell>
          <cell r="I2625">
            <v>1998</v>
          </cell>
          <cell r="J2625" t="str">
            <v>M</v>
          </cell>
          <cell r="K2625" t="str">
            <v>N</v>
          </cell>
          <cell r="L2625">
            <v>3</v>
          </cell>
        </row>
        <row r="2626">
          <cell r="A2626" t="str">
            <v>1998-12-4-SkagitSpring_h_m</v>
          </cell>
          <cell r="B2626" t="str">
            <v>Skagit</v>
          </cell>
          <cell r="C2626" t="str">
            <v>Marked Skagit Spring Year</v>
          </cell>
          <cell r="D2626" t="str">
            <v>M-SkagSpY</v>
          </cell>
          <cell r="E2626">
            <v>12</v>
          </cell>
          <cell r="F2626">
            <v>17</v>
          </cell>
          <cell r="G2626">
            <v>15</v>
          </cell>
          <cell r="H2626" t="str">
            <v>TRS; includes Area 8 Net</v>
          </cell>
          <cell r="I2626">
            <v>1998</v>
          </cell>
          <cell r="J2626" t="str">
            <v>M</v>
          </cell>
          <cell r="K2626" t="str">
            <v>H</v>
          </cell>
          <cell r="L2626">
            <v>4</v>
          </cell>
          <cell r="M2626">
            <v>747.21700116059139</v>
          </cell>
        </row>
        <row r="2627">
          <cell r="A2627" t="str">
            <v>1998-12-4-SkagitSpring_n_m</v>
          </cell>
          <cell r="B2627" t="str">
            <v>Skagit</v>
          </cell>
          <cell r="C2627" t="str">
            <v>Marked Skagit Spring Year</v>
          </cell>
          <cell r="D2627" t="str">
            <v>M-SkagSpY</v>
          </cell>
          <cell r="E2627">
            <v>12</v>
          </cell>
          <cell r="F2627">
            <v>17</v>
          </cell>
          <cell r="G2627">
            <v>15</v>
          </cell>
          <cell r="H2627" t="str">
            <v>TRS; includes Area 8 Net</v>
          </cell>
          <cell r="I2627">
            <v>1998</v>
          </cell>
          <cell r="J2627" t="str">
            <v>M</v>
          </cell>
          <cell r="K2627" t="str">
            <v>N</v>
          </cell>
          <cell r="L2627">
            <v>4</v>
          </cell>
        </row>
        <row r="2628">
          <cell r="A2628" t="str">
            <v>1998-12-5-SkagitSpring_h_m</v>
          </cell>
          <cell r="B2628" t="str">
            <v>Skagit</v>
          </cell>
          <cell r="C2628" t="str">
            <v>Marked Skagit Spring Year</v>
          </cell>
          <cell r="D2628" t="str">
            <v>M-SkagSpY</v>
          </cell>
          <cell r="E2628">
            <v>12</v>
          </cell>
          <cell r="F2628">
            <v>17</v>
          </cell>
          <cell r="G2628">
            <v>15</v>
          </cell>
          <cell r="H2628" t="str">
            <v>TRS; includes Area 8 Net</v>
          </cell>
          <cell r="I2628">
            <v>1998</v>
          </cell>
          <cell r="J2628" t="str">
            <v>M</v>
          </cell>
          <cell r="K2628" t="str">
            <v>H</v>
          </cell>
          <cell r="L2628">
            <v>5</v>
          </cell>
          <cell r="M2628">
            <v>22.746012472148848</v>
          </cell>
        </row>
        <row r="2629">
          <cell r="A2629" t="str">
            <v>1998-12-5-SkagitSpring_n_m</v>
          </cell>
          <cell r="B2629" t="str">
            <v>Skagit</v>
          </cell>
          <cell r="C2629" t="str">
            <v>Marked Skagit Spring Year</v>
          </cell>
          <cell r="D2629" t="str">
            <v>M-SkagSpY</v>
          </cell>
          <cell r="E2629">
            <v>12</v>
          </cell>
          <cell r="F2629">
            <v>17</v>
          </cell>
          <cell r="G2629">
            <v>15</v>
          </cell>
          <cell r="H2629" t="str">
            <v>TRS; includes Area 8 Net</v>
          </cell>
          <cell r="I2629">
            <v>1998</v>
          </cell>
          <cell r="J2629" t="str">
            <v>M</v>
          </cell>
          <cell r="K2629" t="str">
            <v>N</v>
          </cell>
          <cell r="L2629">
            <v>5</v>
          </cell>
        </row>
        <row r="2630">
          <cell r="A2630" t="str">
            <v>1998-13-3-</v>
          </cell>
          <cell r="B2630" t="str">
            <v>StSno</v>
          </cell>
          <cell r="C2630" t="str">
            <v>UnMarked Snohomish Fall Fing</v>
          </cell>
          <cell r="D2630" t="str">
            <v>U-Snoh FF</v>
          </cell>
          <cell r="E2630">
            <v>13</v>
          </cell>
          <cell r="F2630">
            <v>19</v>
          </cell>
          <cell r="G2630">
            <v>18</v>
          </cell>
          <cell r="H2630" t="str">
            <v>ETRS; includes FW sport, no FW net</v>
          </cell>
          <cell r="I2630">
            <v>1998</v>
          </cell>
          <cell r="J2630" t="str">
            <v>UM</v>
          </cell>
          <cell r="L2630">
            <v>3</v>
          </cell>
          <cell r="M2630">
            <v>1876.907437491368</v>
          </cell>
        </row>
        <row r="2631">
          <cell r="A2631" t="str">
            <v>1998-13-4-</v>
          </cell>
          <cell r="B2631" t="str">
            <v>StSno</v>
          </cell>
          <cell r="C2631" t="str">
            <v>UnMarked Snohomish Fall Fing</v>
          </cell>
          <cell r="D2631" t="str">
            <v>U-Snoh FF</v>
          </cell>
          <cell r="E2631">
            <v>13</v>
          </cell>
          <cell r="F2631">
            <v>19</v>
          </cell>
          <cell r="G2631">
            <v>18</v>
          </cell>
          <cell r="H2631" t="str">
            <v>ETRS; includes FW sport, no FW net</v>
          </cell>
          <cell r="I2631">
            <v>1998</v>
          </cell>
          <cell r="J2631" t="str">
            <v>UM</v>
          </cell>
          <cell r="L2631">
            <v>4</v>
          </cell>
          <cell r="M2631">
            <v>5530.0295807700904</v>
          </cell>
        </row>
        <row r="2632">
          <cell r="A2632" t="str">
            <v>1998-13-5-</v>
          </cell>
          <cell r="B2632" t="str">
            <v>StSno</v>
          </cell>
          <cell r="C2632" t="str">
            <v>UnMarked Snohomish Fall Fing</v>
          </cell>
          <cell r="D2632" t="str">
            <v>U-Snoh FF</v>
          </cell>
          <cell r="E2632">
            <v>13</v>
          </cell>
          <cell r="F2632">
            <v>19</v>
          </cell>
          <cell r="G2632">
            <v>18</v>
          </cell>
          <cell r="H2632" t="str">
            <v>ETRS; includes FW sport, no FW net</v>
          </cell>
          <cell r="I2632">
            <v>1998</v>
          </cell>
          <cell r="J2632" t="str">
            <v>UM</v>
          </cell>
          <cell r="L2632">
            <v>5</v>
          </cell>
          <cell r="M2632">
            <v>666.24639912535872</v>
          </cell>
        </row>
        <row r="2633">
          <cell r="A2633" t="str">
            <v>1998-14-3-</v>
          </cell>
          <cell r="B2633" t="str">
            <v>StSno</v>
          </cell>
          <cell r="C2633" t="str">
            <v>Marked Snohomish Fall Fing</v>
          </cell>
          <cell r="D2633" t="str">
            <v>M-Snoh FF</v>
          </cell>
          <cell r="E2633">
            <v>14</v>
          </cell>
          <cell r="F2633">
            <v>20</v>
          </cell>
          <cell r="G2633">
            <v>18</v>
          </cell>
          <cell r="H2633" t="str">
            <v>ETRS; includes FW sport, no FW net</v>
          </cell>
          <cell r="I2633">
            <v>1998</v>
          </cell>
          <cell r="J2633" t="str">
            <v>M</v>
          </cell>
          <cell r="L2633">
            <v>3</v>
          </cell>
          <cell r="M2633">
            <v>0</v>
          </cell>
        </row>
        <row r="2634">
          <cell r="A2634" t="str">
            <v>1998-14-4-</v>
          </cell>
          <cell r="B2634" t="str">
            <v>StSno</v>
          </cell>
          <cell r="C2634" t="str">
            <v>Marked Snohomish Fall Fing</v>
          </cell>
          <cell r="D2634" t="str">
            <v>M-Snoh FF</v>
          </cell>
          <cell r="E2634">
            <v>14</v>
          </cell>
          <cell r="F2634">
            <v>20</v>
          </cell>
          <cell r="G2634">
            <v>18</v>
          </cell>
          <cell r="H2634" t="str">
            <v>ETRS; includes FW sport, no FW net</v>
          </cell>
          <cell r="I2634">
            <v>1998</v>
          </cell>
          <cell r="J2634" t="str">
            <v>M</v>
          </cell>
          <cell r="L2634">
            <v>4</v>
          </cell>
          <cell r="M2634">
            <v>0</v>
          </cell>
        </row>
        <row r="2635">
          <cell r="A2635" t="str">
            <v>1998-14-5-</v>
          </cell>
          <cell r="B2635" t="str">
            <v>StSno</v>
          </cell>
          <cell r="C2635" t="str">
            <v>Marked Snohomish Fall Fing</v>
          </cell>
          <cell r="D2635" t="str">
            <v>M-Snoh FF</v>
          </cell>
          <cell r="E2635">
            <v>14</v>
          </cell>
          <cell r="F2635">
            <v>20</v>
          </cell>
          <cell r="G2635">
            <v>18</v>
          </cell>
          <cell r="H2635" t="str">
            <v>ETRS; includes FW sport, no FW net</v>
          </cell>
          <cell r="I2635">
            <v>1998</v>
          </cell>
          <cell r="J2635" t="str">
            <v>M</v>
          </cell>
          <cell r="L2635">
            <v>5</v>
          </cell>
          <cell r="M2635">
            <v>0</v>
          </cell>
        </row>
        <row r="2636">
          <cell r="A2636" t="str">
            <v>1998-15-3-</v>
          </cell>
          <cell r="B2636" t="str">
            <v>StSno</v>
          </cell>
          <cell r="C2636" t="str">
            <v>UnMarked Snohomish Fall Year</v>
          </cell>
          <cell r="D2636" t="str">
            <v>U-SnohFYr</v>
          </cell>
          <cell r="E2636">
            <v>15</v>
          </cell>
          <cell r="F2636">
            <v>22</v>
          </cell>
          <cell r="G2636">
            <v>21</v>
          </cell>
          <cell r="H2636" t="str">
            <v>ETRS; includes FW sport, no FW net</v>
          </cell>
          <cell r="I2636">
            <v>1998</v>
          </cell>
          <cell r="J2636" t="str">
            <v>UM</v>
          </cell>
          <cell r="L2636">
            <v>3</v>
          </cell>
          <cell r="M2636">
            <v>404.96605771497951</v>
          </cell>
        </row>
        <row r="2637">
          <cell r="A2637" t="str">
            <v>1998-15-4-</v>
          </cell>
          <cell r="B2637" t="str">
            <v>StSno</v>
          </cell>
          <cell r="C2637" t="str">
            <v>UnMarked Snohomish Fall Year</v>
          </cell>
          <cell r="D2637" t="str">
            <v>U-SnohFYr</v>
          </cell>
          <cell r="E2637">
            <v>15</v>
          </cell>
          <cell r="F2637">
            <v>22</v>
          </cell>
          <cell r="G2637">
            <v>21</v>
          </cell>
          <cell r="H2637" t="str">
            <v>ETRS; includes FW sport, no FW net</v>
          </cell>
          <cell r="I2637">
            <v>1998</v>
          </cell>
          <cell r="J2637" t="str">
            <v>UM</v>
          </cell>
          <cell r="L2637">
            <v>4</v>
          </cell>
          <cell r="M2637">
            <v>2938.1873795619222</v>
          </cell>
        </row>
        <row r="2638">
          <cell r="A2638" t="str">
            <v>1998-15-5-</v>
          </cell>
          <cell r="B2638" t="str">
            <v>StSno</v>
          </cell>
          <cell r="C2638" t="str">
            <v>UnMarked Snohomish Fall Year</v>
          </cell>
          <cell r="D2638" t="str">
            <v>U-SnohFYr</v>
          </cell>
          <cell r="E2638">
            <v>15</v>
          </cell>
          <cell r="F2638">
            <v>22</v>
          </cell>
          <cell r="G2638">
            <v>21</v>
          </cell>
          <cell r="H2638" t="str">
            <v>ETRS; includes FW sport, no FW net</v>
          </cell>
          <cell r="I2638">
            <v>1998</v>
          </cell>
          <cell r="J2638" t="str">
            <v>UM</v>
          </cell>
          <cell r="L2638">
            <v>5</v>
          </cell>
          <cell r="M2638">
            <v>699.8244422058566</v>
          </cell>
        </row>
        <row r="2639">
          <cell r="A2639" t="str">
            <v>1998-16-3-</v>
          </cell>
          <cell r="B2639" t="str">
            <v>StSno</v>
          </cell>
          <cell r="C2639" t="str">
            <v>Marked Snohomish Fall Year</v>
          </cell>
          <cell r="D2639" t="str">
            <v>M-SnohFYr</v>
          </cell>
          <cell r="E2639">
            <v>16</v>
          </cell>
          <cell r="F2639">
            <v>23</v>
          </cell>
          <cell r="G2639">
            <v>21</v>
          </cell>
          <cell r="H2639" t="str">
            <v>ETRS; includes FW sport, no FW net</v>
          </cell>
          <cell r="I2639">
            <v>1998</v>
          </cell>
          <cell r="J2639" t="str">
            <v>M</v>
          </cell>
          <cell r="L2639">
            <v>3</v>
          </cell>
          <cell r="M2639">
            <v>0</v>
          </cell>
        </row>
        <row r="2640">
          <cell r="A2640" t="str">
            <v>1998-16-4-</v>
          </cell>
          <cell r="B2640" t="str">
            <v>StSno</v>
          </cell>
          <cell r="C2640" t="str">
            <v>Marked Snohomish Fall Year</v>
          </cell>
          <cell r="D2640" t="str">
            <v>M-SnohFYr</v>
          </cell>
          <cell r="E2640">
            <v>16</v>
          </cell>
          <cell r="F2640">
            <v>23</v>
          </cell>
          <cell r="G2640">
            <v>21</v>
          </cell>
          <cell r="H2640" t="str">
            <v>ETRS; includes FW sport, no FW net</v>
          </cell>
          <cell r="I2640">
            <v>1998</v>
          </cell>
          <cell r="J2640" t="str">
            <v>M</v>
          </cell>
          <cell r="L2640">
            <v>4</v>
          </cell>
          <cell r="M2640">
            <v>0</v>
          </cell>
        </row>
        <row r="2641">
          <cell r="A2641" t="str">
            <v>1998-16-5-</v>
          </cell>
          <cell r="B2641" t="str">
            <v>StSno</v>
          </cell>
          <cell r="C2641" t="str">
            <v>Marked Snohomish Fall Year</v>
          </cell>
          <cell r="D2641" t="str">
            <v>M-SnohFYr</v>
          </cell>
          <cell r="E2641">
            <v>16</v>
          </cell>
          <cell r="F2641">
            <v>23</v>
          </cell>
          <cell r="G2641">
            <v>21</v>
          </cell>
          <cell r="H2641" t="str">
            <v>ETRS; includes FW sport, no FW net</v>
          </cell>
          <cell r="I2641">
            <v>1998</v>
          </cell>
          <cell r="J2641" t="str">
            <v>M</v>
          </cell>
          <cell r="L2641">
            <v>5</v>
          </cell>
          <cell r="M2641">
            <v>0</v>
          </cell>
        </row>
        <row r="2642">
          <cell r="A2642" t="str">
            <v>1998-17-3-</v>
          </cell>
          <cell r="B2642" t="str">
            <v>StSno</v>
          </cell>
          <cell r="C2642" t="str">
            <v>UnMarked Stillaguamish Fall Fing</v>
          </cell>
          <cell r="D2642" t="str">
            <v>U-Stil FF</v>
          </cell>
          <cell r="E2642">
            <v>17</v>
          </cell>
          <cell r="F2642">
            <v>25</v>
          </cell>
          <cell r="G2642">
            <v>24</v>
          </cell>
          <cell r="H2642" t="str">
            <v>ETRS</v>
          </cell>
          <cell r="I2642">
            <v>1998</v>
          </cell>
          <cell r="J2642" t="str">
            <v>UM</v>
          </cell>
          <cell r="L2642">
            <v>3</v>
          </cell>
          <cell r="M2642">
            <v>110.298004333774</v>
          </cell>
        </row>
        <row r="2643">
          <cell r="A2643" t="str">
            <v>1998-17-4-</v>
          </cell>
          <cell r="B2643" t="str">
            <v>StSno</v>
          </cell>
          <cell r="C2643" t="str">
            <v>UnMarked Stillaguamish Fall Fing</v>
          </cell>
          <cell r="D2643" t="str">
            <v>U-Stil FF</v>
          </cell>
          <cell r="E2643">
            <v>17</v>
          </cell>
          <cell r="F2643">
            <v>25</v>
          </cell>
          <cell r="G2643">
            <v>24</v>
          </cell>
          <cell r="H2643" t="str">
            <v>ETRS</v>
          </cell>
          <cell r="I2643">
            <v>1998</v>
          </cell>
          <cell r="J2643" t="str">
            <v>UM</v>
          </cell>
          <cell r="L2643">
            <v>4</v>
          </cell>
          <cell r="M2643">
            <v>747.33393622502842</v>
          </cell>
        </row>
        <row r="2644">
          <cell r="A2644" t="str">
            <v>1998-17-5-</v>
          </cell>
          <cell r="B2644" t="str">
            <v>StSno</v>
          </cell>
          <cell r="C2644" t="str">
            <v>UnMarked Stillaguamish Fall Fing</v>
          </cell>
          <cell r="D2644" t="str">
            <v>U-Stil FF</v>
          </cell>
          <cell r="E2644">
            <v>17</v>
          </cell>
          <cell r="F2644">
            <v>25</v>
          </cell>
          <cell r="G2644">
            <v>24</v>
          </cell>
          <cell r="H2644" t="str">
            <v>ETRS</v>
          </cell>
          <cell r="I2644">
            <v>1998</v>
          </cell>
          <cell r="J2644" t="str">
            <v>UM</v>
          </cell>
          <cell r="L2644">
            <v>5</v>
          </cell>
          <cell r="M2644">
            <v>112.36296327971699</v>
          </cell>
        </row>
        <row r="2645">
          <cell r="A2645" t="str">
            <v>1998-18-3-</v>
          </cell>
          <cell r="B2645" t="str">
            <v>StSno</v>
          </cell>
          <cell r="C2645" t="str">
            <v>Marked Stillaguamish Fall Fing</v>
          </cell>
          <cell r="D2645" t="str">
            <v>M-Stil FF</v>
          </cell>
          <cell r="E2645">
            <v>18</v>
          </cell>
          <cell r="F2645">
            <v>26</v>
          </cell>
          <cell r="G2645">
            <v>24</v>
          </cell>
          <cell r="H2645" t="str">
            <v>ETRS</v>
          </cell>
          <cell r="I2645">
            <v>1998</v>
          </cell>
          <cell r="J2645" t="str">
            <v>M</v>
          </cell>
          <cell r="L2645">
            <v>3</v>
          </cell>
          <cell r="M2645">
            <v>117.32675080769199</v>
          </cell>
        </row>
        <row r="2646">
          <cell r="A2646" t="str">
            <v>1998-18-4-</v>
          </cell>
          <cell r="B2646" t="str">
            <v>StSno</v>
          </cell>
          <cell r="C2646" t="str">
            <v>Marked Stillaguamish Fall Fing</v>
          </cell>
          <cell r="D2646" t="str">
            <v>M-Stil FF</v>
          </cell>
          <cell r="E2646">
            <v>18</v>
          </cell>
          <cell r="F2646">
            <v>26</v>
          </cell>
          <cell r="G2646">
            <v>24</v>
          </cell>
          <cell r="H2646" t="str">
            <v>ETRS</v>
          </cell>
          <cell r="I2646">
            <v>1998</v>
          </cell>
          <cell r="J2646" t="str">
            <v>M</v>
          </cell>
          <cell r="L2646">
            <v>4</v>
          </cell>
          <cell r="M2646">
            <v>838.31038740513134</v>
          </cell>
        </row>
        <row r="2647">
          <cell r="A2647" t="str">
            <v>1998-18-5-</v>
          </cell>
          <cell r="B2647" t="str">
            <v>StSno</v>
          </cell>
          <cell r="C2647" t="str">
            <v>Marked Stillaguamish Fall Fing</v>
          </cell>
          <cell r="D2647" t="str">
            <v>M-Stil FF</v>
          </cell>
          <cell r="E2647">
            <v>18</v>
          </cell>
          <cell r="F2647">
            <v>26</v>
          </cell>
          <cell r="G2647">
            <v>24</v>
          </cell>
          <cell r="H2647" t="str">
            <v>ETRS</v>
          </cell>
          <cell r="I2647">
            <v>1998</v>
          </cell>
          <cell r="J2647" t="str">
            <v>M</v>
          </cell>
          <cell r="L2647">
            <v>5</v>
          </cell>
          <cell r="M2647">
            <v>62.584197762002553</v>
          </cell>
        </row>
        <row r="2648">
          <cell r="A2648" t="str">
            <v>1998-19-3-</v>
          </cell>
          <cell r="B2648" t="str">
            <v>StSno</v>
          </cell>
          <cell r="C2648" t="str">
            <v>UnMarked Tulalip Fall Fing</v>
          </cell>
          <cell r="D2648" t="str">
            <v>U-Tula FF</v>
          </cell>
          <cell r="E2648">
            <v>19</v>
          </cell>
          <cell r="F2648">
            <v>28</v>
          </cell>
          <cell r="G2648">
            <v>27</v>
          </cell>
          <cell r="H2648" t="str">
            <v>TRS; includes 8D catch (excludes 8A)</v>
          </cell>
          <cell r="I2648">
            <v>1998</v>
          </cell>
          <cell r="J2648" t="str">
            <v>UM</v>
          </cell>
          <cell r="L2648">
            <v>3</v>
          </cell>
          <cell r="M2648">
            <v>1076.490211032276</v>
          </cell>
        </row>
        <row r="2649">
          <cell r="A2649" t="str">
            <v>1998-19-4-</v>
          </cell>
          <cell r="B2649" t="str">
            <v>StSno</v>
          </cell>
          <cell r="C2649" t="str">
            <v>UnMarked Tulalip Fall Fing</v>
          </cell>
          <cell r="D2649" t="str">
            <v>U-Tula FF</v>
          </cell>
          <cell r="E2649">
            <v>19</v>
          </cell>
          <cell r="F2649">
            <v>28</v>
          </cell>
          <cell r="G2649">
            <v>27</v>
          </cell>
          <cell r="H2649" t="str">
            <v>TRS; includes 8D catch (excludes 8A)</v>
          </cell>
          <cell r="I2649">
            <v>1998</v>
          </cell>
          <cell r="J2649" t="str">
            <v>UM</v>
          </cell>
          <cell r="L2649">
            <v>4</v>
          </cell>
          <cell r="M2649">
            <v>6096.7047247173887</v>
          </cell>
        </row>
        <row r="2650">
          <cell r="A2650" t="str">
            <v>1998-19-5-</v>
          </cell>
          <cell r="B2650" t="str">
            <v>StSno</v>
          </cell>
          <cell r="C2650" t="str">
            <v>UnMarked Tulalip Fall Fing</v>
          </cell>
          <cell r="D2650" t="str">
            <v>U-Tula FF</v>
          </cell>
          <cell r="E2650">
            <v>19</v>
          </cell>
          <cell r="F2650">
            <v>28</v>
          </cell>
          <cell r="G2650">
            <v>27</v>
          </cell>
          <cell r="H2650" t="str">
            <v>TRS; includes 8D catch (excludes 8A)</v>
          </cell>
          <cell r="I2650">
            <v>1998</v>
          </cell>
          <cell r="J2650" t="str">
            <v>UM</v>
          </cell>
          <cell r="L2650">
            <v>5</v>
          </cell>
          <cell r="M2650">
            <v>140.8051242503368</v>
          </cell>
        </row>
        <row r="2651">
          <cell r="A2651" t="str">
            <v>1998-20-3-</v>
          </cell>
          <cell r="B2651" t="str">
            <v>StSno</v>
          </cell>
          <cell r="C2651" t="str">
            <v>Marked Tulalip Fall Fing</v>
          </cell>
          <cell r="D2651" t="str">
            <v>M-Tula FF</v>
          </cell>
          <cell r="E2651">
            <v>20</v>
          </cell>
          <cell r="F2651">
            <v>29</v>
          </cell>
          <cell r="G2651">
            <v>27</v>
          </cell>
          <cell r="H2651" t="str">
            <v>TRS; includes 8D catch (excludes 8A)</v>
          </cell>
          <cell r="I2651">
            <v>1998</v>
          </cell>
          <cell r="J2651" t="str">
            <v>M</v>
          </cell>
          <cell r="L2651">
            <v>3</v>
          </cell>
          <cell r="M2651">
            <v>0</v>
          </cell>
        </row>
        <row r="2652">
          <cell r="A2652" t="str">
            <v>1998-20-4-</v>
          </cell>
          <cell r="B2652" t="str">
            <v>StSno</v>
          </cell>
          <cell r="C2652" t="str">
            <v>Marked Tulalip Fall Fing</v>
          </cell>
          <cell r="D2652" t="str">
            <v>M-Tula FF</v>
          </cell>
          <cell r="E2652">
            <v>20</v>
          </cell>
          <cell r="F2652">
            <v>29</v>
          </cell>
          <cell r="G2652">
            <v>27</v>
          </cell>
          <cell r="H2652" t="str">
            <v>TRS; includes 8D catch (excludes 8A)</v>
          </cell>
          <cell r="I2652">
            <v>1998</v>
          </cell>
          <cell r="J2652" t="str">
            <v>M</v>
          </cell>
          <cell r="L2652">
            <v>4</v>
          </cell>
          <cell r="M2652">
            <v>0</v>
          </cell>
        </row>
        <row r="2653">
          <cell r="A2653" t="str">
            <v>1998-20-5-</v>
          </cell>
          <cell r="B2653" t="str">
            <v>StSno</v>
          </cell>
          <cell r="C2653" t="str">
            <v>Marked Tulalip Fall Fing</v>
          </cell>
          <cell r="D2653" t="str">
            <v>M-Tula FF</v>
          </cell>
          <cell r="E2653">
            <v>20</v>
          </cell>
          <cell r="F2653">
            <v>29</v>
          </cell>
          <cell r="G2653">
            <v>27</v>
          </cell>
          <cell r="H2653" t="str">
            <v>TRS; includes 8D catch (excludes 8A)</v>
          </cell>
          <cell r="I2653">
            <v>1998</v>
          </cell>
          <cell r="J2653" t="str">
            <v>M</v>
          </cell>
          <cell r="L2653">
            <v>5</v>
          </cell>
          <cell r="M2653">
            <v>0</v>
          </cell>
        </row>
        <row r="2654">
          <cell r="A2654" t="str">
            <v>1998-21-3-</v>
          </cell>
          <cell r="B2654" t="str">
            <v>MPS</v>
          </cell>
          <cell r="C2654" t="str">
            <v>UnMarked Mid PS Fall Fing</v>
          </cell>
          <cell r="D2654" t="str">
            <v>U-MidPSFF</v>
          </cell>
          <cell r="E2654">
            <v>21</v>
          </cell>
          <cell r="F2654">
            <v>31</v>
          </cell>
          <cell r="G2654">
            <v>30</v>
          </cell>
          <cell r="H2654" t="str">
            <v>TRS; includes 10A, 10E, 11A</v>
          </cell>
          <cell r="I2654">
            <v>1998</v>
          </cell>
          <cell r="J2654" t="str">
            <v>UM</v>
          </cell>
          <cell r="L2654">
            <v>3</v>
          </cell>
          <cell r="M2654">
            <v>14593.96882133482</v>
          </cell>
        </row>
        <row r="2655">
          <cell r="A2655" t="str">
            <v>1998-21-4-</v>
          </cell>
          <cell r="B2655" t="str">
            <v>MPS</v>
          </cell>
          <cell r="C2655" t="str">
            <v>UnMarked Mid PS Fall Fing</v>
          </cell>
          <cell r="D2655" t="str">
            <v>U-MidPSFF</v>
          </cell>
          <cell r="E2655">
            <v>21</v>
          </cell>
          <cell r="F2655">
            <v>31</v>
          </cell>
          <cell r="G2655">
            <v>30</v>
          </cell>
          <cell r="H2655" t="str">
            <v>TRS; includes 10A, 10E, 11A</v>
          </cell>
          <cell r="I2655">
            <v>1998</v>
          </cell>
          <cell r="J2655" t="str">
            <v>UM</v>
          </cell>
          <cell r="L2655">
            <v>4</v>
          </cell>
          <cell r="M2655">
            <v>23582.819562483441</v>
          </cell>
        </row>
        <row r="2656">
          <cell r="A2656" t="str">
            <v>1998-21-5-</v>
          </cell>
          <cell r="B2656" t="str">
            <v>MPS</v>
          </cell>
          <cell r="C2656" t="str">
            <v>UnMarked Mid PS Fall Fing</v>
          </cell>
          <cell r="D2656" t="str">
            <v>U-MidPSFF</v>
          </cell>
          <cell r="E2656">
            <v>21</v>
          </cell>
          <cell r="F2656">
            <v>31</v>
          </cell>
          <cell r="G2656">
            <v>30</v>
          </cell>
          <cell r="H2656" t="str">
            <v>TRS; includes 10A, 10E, 11A</v>
          </cell>
          <cell r="I2656">
            <v>1998</v>
          </cell>
          <cell r="J2656" t="str">
            <v>UM</v>
          </cell>
          <cell r="L2656">
            <v>5</v>
          </cell>
          <cell r="M2656">
            <v>1706.2143231297839</v>
          </cell>
        </row>
        <row r="2657">
          <cell r="A2657" t="str">
            <v>1998-22-3-</v>
          </cell>
          <cell r="B2657" t="str">
            <v>MPS</v>
          </cell>
          <cell r="C2657" t="str">
            <v>Marked Mid PS Fall Fing</v>
          </cell>
          <cell r="D2657" t="str">
            <v>M-MidPSFF</v>
          </cell>
          <cell r="E2657">
            <v>22</v>
          </cell>
          <cell r="F2657">
            <v>32</v>
          </cell>
          <cell r="G2657">
            <v>30</v>
          </cell>
          <cell r="H2657" t="str">
            <v>TRS; includes 10A, 10E, 11A</v>
          </cell>
          <cell r="I2657">
            <v>1998</v>
          </cell>
          <cell r="J2657" t="str">
            <v>M</v>
          </cell>
          <cell r="L2657">
            <v>3</v>
          </cell>
          <cell r="M2657">
            <v>465.78962893077028</v>
          </cell>
        </row>
        <row r="2658">
          <cell r="A2658" t="str">
            <v>1998-22-4-</v>
          </cell>
          <cell r="B2658" t="str">
            <v>MPS</v>
          </cell>
          <cell r="C2658" t="str">
            <v>Marked Mid PS Fall Fing</v>
          </cell>
          <cell r="D2658" t="str">
            <v>M-MidPSFF</v>
          </cell>
          <cell r="E2658">
            <v>22</v>
          </cell>
          <cell r="F2658">
            <v>32</v>
          </cell>
          <cell r="G2658">
            <v>30</v>
          </cell>
          <cell r="H2658" t="str">
            <v>TRS; includes 10A, 10E, 11A</v>
          </cell>
          <cell r="I2658">
            <v>1998</v>
          </cell>
          <cell r="J2658" t="str">
            <v>M</v>
          </cell>
          <cell r="L2658">
            <v>4</v>
          </cell>
          <cell r="M2658">
            <v>1322.936862020427</v>
          </cell>
        </row>
        <row r="2659">
          <cell r="A2659" t="str">
            <v>1998-22-5-</v>
          </cell>
          <cell r="B2659" t="str">
            <v>MPS</v>
          </cell>
          <cell r="C2659" t="str">
            <v>Marked Mid PS Fall Fing</v>
          </cell>
          <cell r="D2659" t="str">
            <v>M-MidPSFF</v>
          </cell>
          <cell r="E2659">
            <v>22</v>
          </cell>
          <cell r="F2659">
            <v>32</v>
          </cell>
          <cell r="G2659">
            <v>30</v>
          </cell>
          <cell r="H2659" t="str">
            <v>TRS; includes 10A, 10E, 11A</v>
          </cell>
          <cell r="I2659">
            <v>1998</v>
          </cell>
          <cell r="J2659" t="str">
            <v>M</v>
          </cell>
          <cell r="L2659">
            <v>5</v>
          </cell>
          <cell r="M2659">
            <v>49.521041478092187</v>
          </cell>
        </row>
        <row r="2660">
          <cell r="A2660" t="str">
            <v>1998-23-3-</v>
          </cell>
          <cell r="B2660" t="str">
            <v>MPS</v>
          </cell>
          <cell r="C2660" t="str">
            <v>UnMarked UW Accelerated</v>
          </cell>
          <cell r="D2660" t="str">
            <v>U-UWAc FF</v>
          </cell>
          <cell r="E2660">
            <v>23</v>
          </cell>
          <cell r="F2660">
            <v>34</v>
          </cell>
          <cell r="G2660">
            <v>33</v>
          </cell>
          <cell r="H2660" t="str">
            <v>ETRS</v>
          </cell>
          <cell r="I2660">
            <v>1998</v>
          </cell>
          <cell r="J2660" t="str">
            <v>UM</v>
          </cell>
          <cell r="L2660">
            <v>3</v>
          </cell>
          <cell r="M2660">
            <v>1737.5319191522631</v>
          </cell>
        </row>
        <row r="2661">
          <cell r="A2661" t="str">
            <v>1998-23-4-</v>
          </cell>
          <cell r="B2661" t="str">
            <v>MPS</v>
          </cell>
          <cell r="C2661" t="str">
            <v>UnMarked UW Accelerated</v>
          </cell>
          <cell r="D2661" t="str">
            <v>U-UWAc FF</v>
          </cell>
          <cell r="E2661">
            <v>23</v>
          </cell>
          <cell r="F2661">
            <v>34</v>
          </cell>
          <cell r="G2661">
            <v>33</v>
          </cell>
          <cell r="H2661" t="str">
            <v>ETRS</v>
          </cell>
          <cell r="I2661">
            <v>1998</v>
          </cell>
          <cell r="J2661" t="str">
            <v>UM</v>
          </cell>
          <cell r="L2661">
            <v>4</v>
          </cell>
          <cell r="M2661">
            <v>828.69320188456265</v>
          </cell>
        </row>
        <row r="2662">
          <cell r="A2662" t="str">
            <v>1998-23-5-</v>
          </cell>
          <cell r="B2662" t="str">
            <v>MPS</v>
          </cell>
          <cell r="C2662" t="str">
            <v>UnMarked UW Accelerated</v>
          </cell>
          <cell r="D2662" t="str">
            <v>U-UWAc FF</v>
          </cell>
          <cell r="E2662">
            <v>23</v>
          </cell>
          <cell r="F2662">
            <v>34</v>
          </cell>
          <cell r="G2662">
            <v>33</v>
          </cell>
          <cell r="H2662" t="str">
            <v>ETRS</v>
          </cell>
          <cell r="I2662">
            <v>1998</v>
          </cell>
          <cell r="J2662" t="str">
            <v>UM</v>
          </cell>
          <cell r="L2662">
            <v>5</v>
          </cell>
          <cell r="M2662">
            <v>30.8008676637386</v>
          </cell>
        </row>
        <row r="2663">
          <cell r="A2663" t="str">
            <v>1998-24-3-</v>
          </cell>
          <cell r="B2663" t="str">
            <v>MPS</v>
          </cell>
          <cell r="C2663" t="str">
            <v>Marked UW Accelerated</v>
          </cell>
          <cell r="D2663" t="str">
            <v>M-UWAc FF</v>
          </cell>
          <cell r="E2663">
            <v>24</v>
          </cell>
          <cell r="F2663">
            <v>35</v>
          </cell>
          <cell r="G2663">
            <v>33</v>
          </cell>
          <cell r="H2663" t="str">
            <v>ETRS</v>
          </cell>
          <cell r="I2663">
            <v>1998</v>
          </cell>
          <cell r="J2663" t="str">
            <v>M</v>
          </cell>
          <cell r="L2663">
            <v>3</v>
          </cell>
          <cell r="M2663">
            <v>0</v>
          </cell>
        </row>
        <row r="2664">
          <cell r="A2664" t="str">
            <v>1998-24-4-</v>
          </cell>
          <cell r="B2664" t="str">
            <v>MPS</v>
          </cell>
          <cell r="C2664" t="str">
            <v>Marked UW Accelerated</v>
          </cell>
          <cell r="D2664" t="str">
            <v>M-UWAc FF</v>
          </cell>
          <cell r="E2664">
            <v>24</v>
          </cell>
          <cell r="F2664">
            <v>35</v>
          </cell>
          <cell r="G2664">
            <v>33</v>
          </cell>
          <cell r="H2664" t="str">
            <v>ETRS</v>
          </cell>
          <cell r="I2664">
            <v>1998</v>
          </cell>
          <cell r="J2664" t="str">
            <v>M</v>
          </cell>
          <cell r="L2664">
            <v>4</v>
          </cell>
          <cell r="M2664">
            <v>0</v>
          </cell>
        </row>
        <row r="2665">
          <cell r="A2665" t="str">
            <v>1998-24-5-</v>
          </cell>
          <cell r="B2665" t="str">
            <v>MPS</v>
          </cell>
          <cell r="C2665" t="str">
            <v>Marked UW Accelerated</v>
          </cell>
          <cell r="D2665" t="str">
            <v>M-UWAc FF</v>
          </cell>
          <cell r="E2665">
            <v>24</v>
          </cell>
          <cell r="F2665">
            <v>35</v>
          </cell>
          <cell r="G2665">
            <v>33</v>
          </cell>
          <cell r="H2665" t="str">
            <v>ETRS</v>
          </cell>
          <cell r="I2665">
            <v>1998</v>
          </cell>
          <cell r="J2665" t="str">
            <v>M</v>
          </cell>
          <cell r="L2665">
            <v>5</v>
          </cell>
          <cell r="M2665">
            <v>0</v>
          </cell>
        </row>
        <row r="2666">
          <cell r="A2666" t="str">
            <v>1998-25-3-</v>
          </cell>
          <cell r="B2666" t="str">
            <v>SPS</v>
          </cell>
          <cell r="C2666" t="str">
            <v>UnMarked South Puget Sound Fall Fing</v>
          </cell>
          <cell r="D2666" t="str">
            <v>U-SPSd FF</v>
          </cell>
          <cell r="E2666">
            <v>25</v>
          </cell>
          <cell r="F2666">
            <v>37</v>
          </cell>
          <cell r="G2666">
            <v>36</v>
          </cell>
          <cell r="H2666" t="str">
            <v>TRS; includes 13A, 13C, and 13D-K</v>
          </cell>
          <cell r="I2666">
            <v>1998</v>
          </cell>
          <cell r="J2666" t="str">
            <v>UM</v>
          </cell>
          <cell r="L2666">
            <v>3</v>
          </cell>
          <cell r="M2666">
            <v>12766.090101687299</v>
          </cell>
        </row>
        <row r="2667">
          <cell r="A2667" t="str">
            <v>1998-25-4-</v>
          </cell>
          <cell r="B2667" t="str">
            <v>SPS</v>
          </cell>
          <cell r="C2667" t="str">
            <v>UnMarked South Puget Sound Fall Fing</v>
          </cell>
          <cell r="D2667" t="str">
            <v>U-SPSd FF</v>
          </cell>
          <cell r="E2667">
            <v>25</v>
          </cell>
          <cell r="F2667">
            <v>37</v>
          </cell>
          <cell r="G2667">
            <v>36</v>
          </cell>
          <cell r="H2667" t="str">
            <v>TRS; includes 13A, 13C, and 13D-K</v>
          </cell>
          <cell r="I2667">
            <v>1998</v>
          </cell>
          <cell r="J2667" t="str">
            <v>UM</v>
          </cell>
          <cell r="L2667">
            <v>4</v>
          </cell>
          <cell r="M2667">
            <v>23585.32558613961</v>
          </cell>
        </row>
        <row r="2668">
          <cell r="A2668" t="str">
            <v>1998-25-5-</v>
          </cell>
          <cell r="B2668" t="str">
            <v>SPS</v>
          </cell>
          <cell r="C2668" t="str">
            <v>UnMarked South Puget Sound Fall Fing</v>
          </cell>
          <cell r="D2668" t="str">
            <v>U-SPSd FF</v>
          </cell>
          <cell r="E2668">
            <v>25</v>
          </cell>
          <cell r="F2668">
            <v>37</v>
          </cell>
          <cell r="G2668">
            <v>36</v>
          </cell>
          <cell r="H2668" t="str">
            <v>TRS; includes 13A, 13C, and 13D-K</v>
          </cell>
          <cell r="I2668">
            <v>1998</v>
          </cell>
          <cell r="J2668" t="str">
            <v>UM</v>
          </cell>
          <cell r="L2668">
            <v>5</v>
          </cell>
          <cell r="M2668">
            <v>1216.4109730854909</v>
          </cell>
        </row>
        <row r="2669">
          <cell r="A2669" t="str">
            <v>1998-26-3-</v>
          </cell>
          <cell r="B2669" t="str">
            <v>SPS</v>
          </cell>
          <cell r="C2669" t="str">
            <v>Marked South Puget Sound Fall Fing</v>
          </cell>
          <cell r="D2669" t="str">
            <v>M-SPSd FF</v>
          </cell>
          <cell r="E2669">
            <v>26</v>
          </cell>
          <cell r="F2669">
            <v>38</v>
          </cell>
          <cell r="G2669">
            <v>36</v>
          </cell>
          <cell r="H2669" t="str">
            <v>TRS; includes 13A, 13C, and 13D-K</v>
          </cell>
          <cell r="I2669">
            <v>1998</v>
          </cell>
          <cell r="J2669" t="str">
            <v>M</v>
          </cell>
          <cell r="L2669">
            <v>3</v>
          </cell>
          <cell r="M2669">
            <v>409.7523379688983</v>
          </cell>
        </row>
        <row r="2670">
          <cell r="A2670" t="str">
            <v>1998-26-4-</v>
          </cell>
          <cell r="B2670" t="str">
            <v>SPS</v>
          </cell>
          <cell r="C2670" t="str">
            <v>Marked South Puget Sound Fall Fing</v>
          </cell>
          <cell r="D2670" t="str">
            <v>M-SPSd FF</v>
          </cell>
          <cell r="E2670">
            <v>26</v>
          </cell>
          <cell r="F2670">
            <v>38</v>
          </cell>
          <cell r="G2670">
            <v>36</v>
          </cell>
          <cell r="H2670" t="str">
            <v>TRS; includes 13A, 13C, and 13D-K</v>
          </cell>
          <cell r="I2670">
            <v>1998</v>
          </cell>
          <cell r="J2670" t="str">
            <v>M</v>
          </cell>
          <cell r="L2670">
            <v>4</v>
          </cell>
          <cell r="M2670">
            <v>861.81694998594924</v>
          </cell>
        </row>
        <row r="2671">
          <cell r="A2671" t="str">
            <v>1998-26-5-</v>
          </cell>
          <cell r="B2671" t="str">
            <v>SPS</v>
          </cell>
          <cell r="C2671" t="str">
            <v>Marked South Puget Sound Fall Fing</v>
          </cell>
          <cell r="D2671" t="str">
            <v>M-SPSd FF</v>
          </cell>
          <cell r="E2671">
            <v>26</v>
          </cell>
          <cell r="F2671">
            <v>38</v>
          </cell>
          <cell r="G2671">
            <v>36</v>
          </cell>
          <cell r="H2671" t="str">
            <v>TRS; includes 13A, 13C, and 13D-K</v>
          </cell>
          <cell r="I2671">
            <v>1998</v>
          </cell>
          <cell r="J2671" t="str">
            <v>M</v>
          </cell>
          <cell r="L2671">
            <v>5</v>
          </cell>
          <cell r="M2671">
            <v>102.2176316497634</v>
          </cell>
        </row>
        <row r="2672">
          <cell r="A2672" t="str">
            <v>1998-27-3-</v>
          </cell>
          <cell r="B2672" t="str">
            <v>SPS</v>
          </cell>
          <cell r="C2672" t="str">
            <v>UnMarked South Puget Sound Fall Year</v>
          </cell>
          <cell r="D2672" t="str">
            <v>U-SPS Fyr</v>
          </cell>
          <cell r="E2672">
            <v>27</v>
          </cell>
          <cell r="F2672">
            <v>40</v>
          </cell>
          <cell r="G2672">
            <v>39</v>
          </cell>
          <cell r="H2672" t="str">
            <v>TRS</v>
          </cell>
          <cell r="I2672">
            <v>1998</v>
          </cell>
          <cell r="J2672" t="str">
            <v>UM</v>
          </cell>
          <cell r="L2672">
            <v>3</v>
          </cell>
          <cell r="M2672">
            <v>431.39366302721407</v>
          </cell>
        </row>
        <row r="2673">
          <cell r="A2673" t="str">
            <v>1998-27-4-</v>
          </cell>
          <cell r="B2673" t="str">
            <v>SPS</v>
          </cell>
          <cell r="C2673" t="str">
            <v>UnMarked South Puget Sound Fall Year</v>
          </cell>
          <cell r="D2673" t="str">
            <v>U-SPS Fyr</v>
          </cell>
          <cell r="E2673">
            <v>27</v>
          </cell>
          <cell r="F2673">
            <v>40</v>
          </cell>
          <cell r="G2673">
            <v>39</v>
          </cell>
          <cell r="H2673" t="str">
            <v>TRS</v>
          </cell>
          <cell r="I2673">
            <v>1998</v>
          </cell>
          <cell r="J2673" t="str">
            <v>UM</v>
          </cell>
          <cell r="L2673">
            <v>4</v>
          </cell>
          <cell r="M2673">
            <v>740.63770480019093</v>
          </cell>
        </row>
        <row r="2674">
          <cell r="A2674" t="str">
            <v>1998-27-5-</v>
          </cell>
          <cell r="B2674" t="str">
            <v>SPS</v>
          </cell>
          <cell r="C2674" t="str">
            <v>UnMarked South Puget Sound Fall Year</v>
          </cell>
          <cell r="D2674" t="str">
            <v>U-SPS Fyr</v>
          </cell>
          <cell r="E2674">
            <v>27</v>
          </cell>
          <cell r="F2674">
            <v>40</v>
          </cell>
          <cell r="G2674">
            <v>39</v>
          </cell>
          <cell r="H2674" t="str">
            <v>TRS</v>
          </cell>
          <cell r="I2674">
            <v>1998</v>
          </cell>
          <cell r="J2674" t="str">
            <v>UM</v>
          </cell>
          <cell r="L2674">
            <v>5</v>
          </cell>
          <cell r="M2674">
            <v>298.67447578599661</v>
          </cell>
        </row>
        <row r="2675">
          <cell r="A2675" t="str">
            <v>1998-28-3-</v>
          </cell>
          <cell r="B2675" t="str">
            <v>SPS</v>
          </cell>
          <cell r="C2675" t="str">
            <v>Marked South Puget Sound Fall Year</v>
          </cell>
          <cell r="D2675" t="str">
            <v>M-SPS Fyr</v>
          </cell>
          <cell r="E2675">
            <v>28</v>
          </cell>
          <cell r="F2675">
            <v>41</v>
          </cell>
          <cell r="G2675">
            <v>39</v>
          </cell>
          <cell r="H2675" t="str">
            <v>TRS</v>
          </cell>
          <cell r="I2675">
            <v>1998</v>
          </cell>
          <cell r="J2675" t="str">
            <v>M</v>
          </cell>
          <cell r="L2675">
            <v>3</v>
          </cell>
          <cell r="M2675">
            <v>99.05633379771993</v>
          </cell>
        </row>
        <row r="2676">
          <cell r="A2676" t="str">
            <v>1998-28-4-</v>
          </cell>
          <cell r="B2676" t="str">
            <v>SPS</v>
          </cell>
          <cell r="C2676" t="str">
            <v>Marked South Puget Sound Fall Year</v>
          </cell>
          <cell r="D2676" t="str">
            <v>M-SPS Fyr</v>
          </cell>
          <cell r="E2676">
            <v>28</v>
          </cell>
          <cell r="F2676">
            <v>41</v>
          </cell>
          <cell r="G2676">
            <v>39</v>
          </cell>
          <cell r="H2676" t="str">
            <v>TRS</v>
          </cell>
          <cell r="I2676">
            <v>1998</v>
          </cell>
          <cell r="J2676" t="str">
            <v>M</v>
          </cell>
          <cell r="L2676">
            <v>4</v>
          </cell>
          <cell r="M2676">
            <v>159.90636094913521</v>
          </cell>
        </row>
        <row r="2677">
          <cell r="A2677" t="str">
            <v>1998-28-5-</v>
          </cell>
          <cell r="B2677" t="str">
            <v>SPS</v>
          </cell>
          <cell r="C2677" t="str">
            <v>Marked South Puget Sound Fall Year</v>
          </cell>
          <cell r="D2677" t="str">
            <v>M-SPS Fyr</v>
          </cell>
          <cell r="E2677">
            <v>28</v>
          </cell>
          <cell r="F2677">
            <v>41</v>
          </cell>
          <cell r="G2677">
            <v>39</v>
          </cell>
          <cell r="H2677" t="str">
            <v>TRS</v>
          </cell>
          <cell r="I2677">
            <v>1998</v>
          </cell>
          <cell r="J2677" t="str">
            <v>M</v>
          </cell>
          <cell r="L2677">
            <v>5</v>
          </cell>
          <cell r="M2677">
            <v>22.201958259632459</v>
          </cell>
        </row>
        <row r="2678">
          <cell r="A2678" t="str">
            <v>1998-29-3-</v>
          </cell>
          <cell r="B2678" t="str">
            <v>MPS</v>
          </cell>
          <cell r="C2678" t="str">
            <v>UnMarked White River Spring Fing</v>
          </cell>
          <cell r="D2678" t="str">
            <v>U-WhiteSp</v>
          </cell>
          <cell r="E2678">
            <v>29</v>
          </cell>
          <cell r="F2678">
            <v>43</v>
          </cell>
          <cell r="G2678">
            <v>42</v>
          </cell>
          <cell r="H2678" t="str">
            <v>ETRS; includes FW net (FW spt assumed 0)</v>
          </cell>
          <cell r="I2678">
            <v>1998</v>
          </cell>
          <cell r="J2678" t="str">
            <v>UM</v>
          </cell>
          <cell r="L2678">
            <v>3</v>
          </cell>
          <cell r="M2678">
            <v>154</v>
          </cell>
        </row>
        <row r="2679">
          <cell r="A2679" t="str">
            <v>1998-29-4-</v>
          </cell>
          <cell r="B2679" t="str">
            <v>MPS</v>
          </cell>
          <cell r="C2679" t="str">
            <v>UnMarked White River Spring Fing</v>
          </cell>
          <cell r="D2679" t="str">
            <v>U-WhiteSp</v>
          </cell>
          <cell r="E2679">
            <v>29</v>
          </cell>
          <cell r="F2679">
            <v>43</v>
          </cell>
          <cell r="G2679">
            <v>42</v>
          </cell>
          <cell r="H2679" t="str">
            <v>ETRS; includes FW net (FW spt assumed 0)</v>
          </cell>
          <cell r="I2679">
            <v>1998</v>
          </cell>
          <cell r="J2679" t="str">
            <v>UM</v>
          </cell>
          <cell r="L2679">
            <v>4</v>
          </cell>
          <cell r="M2679">
            <v>176</v>
          </cell>
        </row>
        <row r="2680">
          <cell r="A2680" t="str">
            <v>1998-29-5-</v>
          </cell>
          <cell r="B2680" t="str">
            <v>MPS</v>
          </cell>
          <cell r="C2680" t="str">
            <v>UnMarked White River Spring Fing</v>
          </cell>
          <cell r="D2680" t="str">
            <v>U-WhiteSp</v>
          </cell>
          <cell r="E2680">
            <v>29</v>
          </cell>
          <cell r="F2680">
            <v>43</v>
          </cell>
          <cell r="G2680">
            <v>42</v>
          </cell>
          <cell r="H2680" t="str">
            <v>ETRS; includes FW net (FW spt assumed 0)</v>
          </cell>
          <cell r="I2680">
            <v>1998</v>
          </cell>
          <cell r="J2680" t="str">
            <v>UM</v>
          </cell>
          <cell r="L2680">
            <v>5</v>
          </cell>
          <cell r="M2680">
            <v>37</v>
          </cell>
        </row>
        <row r="2681">
          <cell r="A2681" t="str">
            <v>1998-30-3-</v>
          </cell>
          <cell r="B2681" t="str">
            <v>MPS</v>
          </cell>
          <cell r="C2681" t="str">
            <v>Marked White River Spring Fing</v>
          </cell>
          <cell r="D2681" t="str">
            <v>M-WhiteSp</v>
          </cell>
          <cell r="E2681">
            <v>30</v>
          </cell>
          <cell r="F2681">
            <v>44</v>
          </cell>
          <cell r="G2681">
            <v>42</v>
          </cell>
          <cell r="H2681" t="str">
            <v>ETRS; includes FW net (FW spt assumed 0)</v>
          </cell>
          <cell r="I2681">
            <v>1998</v>
          </cell>
          <cell r="J2681" t="str">
            <v>M</v>
          </cell>
          <cell r="L2681">
            <v>3</v>
          </cell>
          <cell r="M2681">
            <v>131</v>
          </cell>
        </row>
        <row r="2682">
          <cell r="A2682" t="str">
            <v>1998-30-4-</v>
          </cell>
          <cell r="B2682" t="str">
            <v>MPS</v>
          </cell>
          <cell r="C2682" t="str">
            <v>Marked White River Spring Fing</v>
          </cell>
          <cell r="D2682" t="str">
            <v>M-WhiteSp</v>
          </cell>
          <cell r="E2682">
            <v>30</v>
          </cell>
          <cell r="F2682">
            <v>44</v>
          </cell>
          <cell r="G2682">
            <v>42</v>
          </cell>
          <cell r="H2682" t="str">
            <v>ETRS; includes FW net (FW spt assumed 0)</v>
          </cell>
          <cell r="I2682">
            <v>1998</v>
          </cell>
          <cell r="J2682" t="str">
            <v>M</v>
          </cell>
          <cell r="L2682">
            <v>4</v>
          </cell>
          <cell r="M2682">
            <v>135</v>
          </cell>
        </row>
        <row r="2683">
          <cell r="A2683" t="str">
            <v>1998-30-5-</v>
          </cell>
          <cell r="B2683" t="str">
            <v>MPS</v>
          </cell>
          <cell r="C2683" t="str">
            <v>Marked White River Spring Fing</v>
          </cell>
          <cell r="D2683" t="str">
            <v>M-WhiteSp</v>
          </cell>
          <cell r="E2683">
            <v>30</v>
          </cell>
          <cell r="F2683">
            <v>44</v>
          </cell>
          <cell r="G2683">
            <v>42</v>
          </cell>
          <cell r="H2683" t="str">
            <v>ETRS; includes FW net (FW spt assumed 0)</v>
          </cell>
          <cell r="I2683">
            <v>1998</v>
          </cell>
          <cell r="J2683" t="str">
            <v>M</v>
          </cell>
          <cell r="L2683">
            <v>5</v>
          </cell>
          <cell r="M2683">
            <v>28</v>
          </cell>
        </row>
        <row r="2684">
          <cell r="A2684" t="str">
            <v>1998-31-3-Area12B_tribs_nat_F_n_um</v>
          </cell>
          <cell r="B2684" t="str">
            <v>HC</v>
          </cell>
          <cell r="C2684" t="str">
            <v>UnMarked Hood Canal Fall Fing</v>
          </cell>
          <cell r="D2684" t="str">
            <v>U-HdCl FF</v>
          </cell>
          <cell r="E2684">
            <v>31</v>
          </cell>
          <cell r="F2684">
            <v>46</v>
          </cell>
          <cell r="G2684">
            <v>45</v>
          </cell>
          <cell r="H2684" t="str">
            <v>TRS; incl FW net, FW sport, 12H, HC net</v>
          </cell>
          <cell r="I2684">
            <v>1998</v>
          </cell>
          <cell r="J2684" t="str">
            <v>UM</v>
          </cell>
          <cell r="K2684" t="str">
            <v>N</v>
          </cell>
          <cell r="L2684">
            <v>3</v>
          </cell>
          <cell r="M2684">
            <v>152.07676868039451</v>
          </cell>
        </row>
        <row r="2685">
          <cell r="A2685" t="str">
            <v>1998-31-3-HoodsportHat_F_h_um</v>
          </cell>
          <cell r="B2685" t="str">
            <v>HC</v>
          </cell>
          <cell r="C2685" t="str">
            <v>UnMarked Hood Canal Fall Fing</v>
          </cell>
          <cell r="D2685" t="str">
            <v>U-HdCl FF</v>
          </cell>
          <cell r="E2685">
            <v>31</v>
          </cell>
          <cell r="F2685">
            <v>46</v>
          </cell>
          <cell r="G2685">
            <v>45</v>
          </cell>
          <cell r="H2685" t="str">
            <v>TRS; incl FW net, FW sport, 12H, HC net</v>
          </cell>
          <cell r="I2685">
            <v>1998</v>
          </cell>
          <cell r="J2685" t="str">
            <v>UM</v>
          </cell>
          <cell r="K2685" t="str">
            <v>H</v>
          </cell>
          <cell r="L2685">
            <v>3</v>
          </cell>
          <cell r="M2685">
            <v>7088.8448763123506</v>
          </cell>
        </row>
        <row r="2686">
          <cell r="A2686" t="str">
            <v>1998-31-3-SkokR_nat_n_um</v>
          </cell>
          <cell r="B2686" t="str">
            <v>HC</v>
          </cell>
          <cell r="C2686" t="str">
            <v>UnMarked Hood Canal Fall Fing</v>
          </cell>
          <cell r="D2686" t="str">
            <v>U-HdCl FF</v>
          </cell>
          <cell r="E2686">
            <v>31</v>
          </cell>
          <cell r="F2686">
            <v>46</v>
          </cell>
          <cell r="G2686">
            <v>45</v>
          </cell>
          <cell r="H2686" t="str">
            <v>TRS; incl FW net, FW sport, 12H, HC net</v>
          </cell>
          <cell r="I2686">
            <v>1998</v>
          </cell>
          <cell r="J2686" t="str">
            <v>UM</v>
          </cell>
          <cell r="K2686" t="str">
            <v>N</v>
          </cell>
          <cell r="L2686">
            <v>3</v>
          </cell>
          <cell r="M2686">
            <v>80.354963164099672</v>
          </cell>
        </row>
        <row r="2687">
          <cell r="A2687" t="str">
            <v>1998-31-3-SkokR_hat_h_um</v>
          </cell>
          <cell r="B2687" t="str">
            <v>HC</v>
          </cell>
          <cell r="C2687" t="str">
            <v>UnMarked Hood Canal Fall Fing</v>
          </cell>
          <cell r="D2687" t="str">
            <v>U-HdCl FF</v>
          </cell>
          <cell r="E2687">
            <v>31</v>
          </cell>
          <cell r="F2687">
            <v>46</v>
          </cell>
          <cell r="G2687">
            <v>45</v>
          </cell>
          <cell r="H2687" t="str">
            <v>TRS; incl FW net, FW sport, 12H, HC net</v>
          </cell>
          <cell r="I2687">
            <v>1998</v>
          </cell>
          <cell r="J2687" t="str">
            <v>UM</v>
          </cell>
          <cell r="K2687" t="str">
            <v>H</v>
          </cell>
          <cell r="L2687">
            <v>3</v>
          </cell>
          <cell r="M2687">
            <v>3296.7618584815891</v>
          </cell>
        </row>
        <row r="2688">
          <cell r="A2688" t="str">
            <v>1998-31-3-Area12CD_tribs_nat_n_um</v>
          </cell>
          <cell r="B2688" t="str">
            <v>HC</v>
          </cell>
          <cell r="C2688" t="str">
            <v>UnMarked Hood Canal Fall Fing</v>
          </cell>
          <cell r="D2688" t="str">
            <v>U-HdCl FF</v>
          </cell>
          <cell r="E2688">
            <v>31</v>
          </cell>
          <cell r="F2688">
            <v>46</v>
          </cell>
          <cell r="G2688">
            <v>45</v>
          </cell>
          <cell r="H2688" t="str">
            <v>TRS; incl FW net, FW sport, 12H, HC net</v>
          </cell>
          <cell r="I2688">
            <v>1998</v>
          </cell>
          <cell r="J2688" t="str">
            <v>UM</v>
          </cell>
          <cell r="K2688" t="str">
            <v>N</v>
          </cell>
          <cell r="L2688">
            <v>3</v>
          </cell>
          <cell r="M2688">
            <v>93.412076667325181</v>
          </cell>
        </row>
        <row r="2689">
          <cell r="A2689" t="str">
            <v>1998-31-4-Area12B_tribs_nat_F_n_um</v>
          </cell>
          <cell r="B2689" t="str">
            <v>HC</v>
          </cell>
          <cell r="C2689" t="str">
            <v>UnMarked Hood Canal Fall Fing</v>
          </cell>
          <cell r="D2689" t="str">
            <v>U-HdCl FF</v>
          </cell>
          <cell r="E2689">
            <v>31</v>
          </cell>
          <cell r="F2689">
            <v>46</v>
          </cell>
          <cell r="G2689">
            <v>45</v>
          </cell>
          <cell r="H2689" t="str">
            <v>TRS; incl FW net, FW sport, 12H, HC net</v>
          </cell>
          <cell r="I2689">
            <v>1998</v>
          </cell>
          <cell r="J2689" t="str">
            <v>UM</v>
          </cell>
          <cell r="K2689" t="str">
            <v>N</v>
          </cell>
          <cell r="L2689">
            <v>4</v>
          </cell>
          <cell r="M2689">
            <v>77.025895825134882</v>
          </cell>
        </row>
        <row r="2690">
          <cell r="A2690" t="str">
            <v>1998-31-4-HoodsportHat_F_h_um</v>
          </cell>
          <cell r="B2690" t="str">
            <v>HC</v>
          </cell>
          <cell r="C2690" t="str">
            <v>UnMarked Hood Canal Fall Fing</v>
          </cell>
          <cell r="D2690" t="str">
            <v>U-HdCl FF</v>
          </cell>
          <cell r="E2690">
            <v>31</v>
          </cell>
          <cell r="F2690">
            <v>46</v>
          </cell>
          <cell r="G2690">
            <v>45</v>
          </cell>
          <cell r="H2690" t="str">
            <v>TRS; incl FW net, FW sport, 12H, HC net</v>
          </cell>
          <cell r="I2690">
            <v>1998</v>
          </cell>
          <cell r="J2690" t="str">
            <v>UM</v>
          </cell>
          <cell r="K2690" t="str">
            <v>H</v>
          </cell>
          <cell r="L2690">
            <v>4</v>
          </cell>
          <cell r="M2690">
            <v>1372.823617090768</v>
          </cell>
        </row>
        <row r="2691">
          <cell r="A2691" t="str">
            <v>1998-31-4-SkokR_nat_n_um</v>
          </cell>
          <cell r="B2691" t="str">
            <v>HC</v>
          </cell>
          <cell r="C2691" t="str">
            <v>UnMarked Hood Canal Fall Fing</v>
          </cell>
          <cell r="D2691" t="str">
            <v>U-HdCl FF</v>
          </cell>
          <cell r="E2691">
            <v>31</v>
          </cell>
          <cell r="F2691">
            <v>46</v>
          </cell>
          <cell r="G2691">
            <v>45</v>
          </cell>
          <cell r="H2691" t="str">
            <v>TRS; incl FW net, FW sport, 12H, HC net</v>
          </cell>
          <cell r="I2691">
            <v>1998</v>
          </cell>
          <cell r="J2691" t="str">
            <v>UM</v>
          </cell>
          <cell r="K2691" t="str">
            <v>N</v>
          </cell>
          <cell r="L2691">
            <v>4</v>
          </cell>
          <cell r="M2691">
            <v>40.699267057141391</v>
          </cell>
        </row>
        <row r="2692">
          <cell r="A2692" t="str">
            <v>1998-31-4-SkokR_hat_h_um</v>
          </cell>
          <cell r="B2692" t="str">
            <v>HC</v>
          </cell>
          <cell r="C2692" t="str">
            <v>UnMarked Hood Canal Fall Fing</v>
          </cell>
          <cell r="D2692" t="str">
            <v>U-HdCl FF</v>
          </cell>
          <cell r="E2692">
            <v>31</v>
          </cell>
          <cell r="F2692">
            <v>46</v>
          </cell>
          <cell r="G2692">
            <v>45</v>
          </cell>
          <cell r="H2692" t="str">
            <v>TRS; incl FW net, FW sport, 12H, HC net</v>
          </cell>
          <cell r="I2692">
            <v>1998</v>
          </cell>
          <cell r="J2692" t="str">
            <v>UM</v>
          </cell>
          <cell r="K2692" t="str">
            <v>H</v>
          </cell>
          <cell r="L2692">
            <v>4</v>
          </cell>
          <cell r="M2692">
            <v>1511.00770028536</v>
          </cell>
        </row>
        <row r="2693">
          <cell r="A2693" t="str">
            <v>1998-31-4-Area12CD_tribs_nat_n_um</v>
          </cell>
          <cell r="B2693" t="str">
            <v>HC</v>
          </cell>
          <cell r="C2693" t="str">
            <v>UnMarked Hood Canal Fall Fing</v>
          </cell>
          <cell r="D2693" t="str">
            <v>U-HdCl FF</v>
          </cell>
          <cell r="E2693">
            <v>31</v>
          </cell>
          <cell r="F2693">
            <v>46</v>
          </cell>
          <cell r="G2693">
            <v>45</v>
          </cell>
          <cell r="H2693" t="str">
            <v>TRS; incl FW net, FW sport, 12H, HC net</v>
          </cell>
          <cell r="I2693">
            <v>1998</v>
          </cell>
          <cell r="J2693" t="str">
            <v>UM</v>
          </cell>
          <cell r="K2693" t="str">
            <v>N</v>
          </cell>
          <cell r="L2693">
            <v>4</v>
          </cell>
          <cell r="M2693">
            <v>47.312610260073789</v>
          </cell>
        </row>
        <row r="2694">
          <cell r="A2694" t="str">
            <v>1998-31-5-Area12B_tribs_nat_F_n_um</v>
          </cell>
          <cell r="B2694" t="str">
            <v>HC</v>
          </cell>
          <cell r="C2694" t="str">
            <v>UnMarked Hood Canal Fall Fing</v>
          </cell>
          <cell r="D2694" t="str">
            <v>U-HdCl FF</v>
          </cell>
          <cell r="E2694">
            <v>31</v>
          </cell>
          <cell r="F2694">
            <v>46</v>
          </cell>
          <cell r="G2694">
            <v>45</v>
          </cell>
          <cell r="H2694" t="str">
            <v>TRS; incl FW net, FW sport, 12H, HC net</v>
          </cell>
          <cell r="I2694">
            <v>1998</v>
          </cell>
          <cell r="J2694" t="str">
            <v>UM</v>
          </cell>
          <cell r="K2694" t="str">
            <v>N</v>
          </cell>
          <cell r="L2694">
            <v>5</v>
          </cell>
          <cell r="M2694">
            <v>59.250689096257581</v>
          </cell>
        </row>
        <row r="2695">
          <cell r="A2695" t="str">
            <v>1998-31-5-HoodsportHat_F_h_um</v>
          </cell>
          <cell r="B2695" t="str">
            <v>HC</v>
          </cell>
          <cell r="C2695" t="str">
            <v>UnMarked Hood Canal Fall Fing</v>
          </cell>
          <cell r="D2695" t="str">
            <v>U-HdCl FF</v>
          </cell>
          <cell r="E2695">
            <v>31</v>
          </cell>
          <cell r="F2695">
            <v>46</v>
          </cell>
          <cell r="G2695">
            <v>45</v>
          </cell>
          <cell r="H2695" t="str">
            <v>TRS; incl FW net, FW sport, 12H, HC net</v>
          </cell>
          <cell r="I2695">
            <v>1998</v>
          </cell>
          <cell r="J2695" t="str">
            <v>UM</v>
          </cell>
          <cell r="K2695" t="str">
            <v>H</v>
          </cell>
          <cell r="L2695">
            <v>5</v>
          </cell>
          <cell r="M2695">
            <v>194.2204455824035</v>
          </cell>
        </row>
        <row r="2696">
          <cell r="A2696" t="str">
            <v>1998-31-5-SkokR_nat_n_um</v>
          </cell>
          <cell r="B2696" t="str">
            <v>HC</v>
          </cell>
          <cell r="C2696" t="str">
            <v>UnMarked Hood Canal Fall Fing</v>
          </cell>
          <cell r="D2696" t="str">
            <v>U-HdCl FF</v>
          </cell>
          <cell r="E2696">
            <v>31</v>
          </cell>
          <cell r="F2696">
            <v>46</v>
          </cell>
          <cell r="G2696">
            <v>45</v>
          </cell>
          <cell r="H2696" t="str">
            <v>TRS; incl FW net, FW sport, 12H, HC net</v>
          </cell>
          <cell r="I2696">
            <v>1998</v>
          </cell>
          <cell r="J2696" t="str">
            <v>UM</v>
          </cell>
          <cell r="K2696" t="str">
            <v>N</v>
          </cell>
          <cell r="L2696">
            <v>5</v>
          </cell>
          <cell r="M2696">
            <v>31.307128505493381</v>
          </cell>
        </row>
        <row r="2697">
          <cell r="A2697" t="str">
            <v>1998-31-5-SkokR_hat_h_um</v>
          </cell>
          <cell r="B2697" t="str">
            <v>HC</v>
          </cell>
          <cell r="C2697" t="str">
            <v>UnMarked Hood Canal Fall Fing</v>
          </cell>
          <cell r="D2697" t="str">
            <v>U-HdCl FF</v>
          </cell>
          <cell r="E2697">
            <v>31</v>
          </cell>
          <cell r="F2697">
            <v>46</v>
          </cell>
          <cell r="G2697">
            <v>45</v>
          </cell>
          <cell r="H2697" t="str">
            <v>TRS; incl FW net, FW sport, 12H, HC net</v>
          </cell>
          <cell r="I2697">
            <v>1998</v>
          </cell>
          <cell r="J2697" t="str">
            <v>UM</v>
          </cell>
          <cell r="K2697" t="str">
            <v>H</v>
          </cell>
          <cell r="L2697">
            <v>5</v>
          </cell>
          <cell r="M2697">
            <v>1135.5417999435681</v>
          </cell>
        </row>
        <row r="2698">
          <cell r="A2698" t="str">
            <v>1998-31-5-Area12CD_tribs_nat_n_um</v>
          </cell>
          <cell r="B2698" t="str">
            <v>HC</v>
          </cell>
          <cell r="C2698" t="str">
            <v>UnMarked Hood Canal Fall Fing</v>
          </cell>
          <cell r="D2698" t="str">
            <v>U-HdCl FF</v>
          </cell>
          <cell r="E2698">
            <v>31</v>
          </cell>
          <cell r="F2698">
            <v>46</v>
          </cell>
          <cell r="G2698">
            <v>45</v>
          </cell>
          <cell r="H2698" t="str">
            <v>TRS; incl FW net, FW sport, 12H, HC net</v>
          </cell>
          <cell r="I2698">
            <v>1998</v>
          </cell>
          <cell r="J2698" t="str">
            <v>UM</v>
          </cell>
          <cell r="K2698" t="str">
            <v>N</v>
          </cell>
          <cell r="L2698">
            <v>5</v>
          </cell>
          <cell r="M2698">
            <v>36.394315584672142</v>
          </cell>
        </row>
        <row r="2699">
          <cell r="A2699" t="str">
            <v>1998-32-3-HoodsportHat_F_h_m</v>
          </cell>
          <cell r="B2699" t="str">
            <v>HC</v>
          </cell>
          <cell r="C2699" t="str">
            <v>Marked Hood Canal Fall Fing</v>
          </cell>
          <cell r="D2699" t="str">
            <v>M-HdCl FF</v>
          </cell>
          <cell r="E2699">
            <v>32</v>
          </cell>
          <cell r="F2699">
            <v>47</v>
          </cell>
          <cell r="G2699">
            <v>45</v>
          </cell>
          <cell r="H2699" t="str">
            <v>TRS; incl FW net, FW sport, 12H, HC net</v>
          </cell>
          <cell r="I2699">
            <v>1998</v>
          </cell>
          <cell r="J2699" t="str">
            <v>M</v>
          </cell>
          <cell r="K2699" t="str">
            <v>H</v>
          </cell>
          <cell r="L2699">
            <v>3</v>
          </cell>
          <cell r="M2699">
            <v>0</v>
          </cell>
        </row>
        <row r="2700">
          <cell r="A2700" t="str">
            <v>1998-32-3-SkokR_hat_h_m</v>
          </cell>
          <cell r="B2700" t="str">
            <v>HC</v>
          </cell>
          <cell r="C2700" t="str">
            <v>Marked Hood Canal Fall Fing</v>
          </cell>
          <cell r="D2700" t="str">
            <v>M-HdCl FF</v>
          </cell>
          <cell r="E2700">
            <v>32</v>
          </cell>
          <cell r="F2700">
            <v>47</v>
          </cell>
          <cell r="G2700">
            <v>45</v>
          </cell>
          <cell r="H2700" t="str">
            <v>TRS; incl FW net, FW sport, 12H, HC net</v>
          </cell>
          <cell r="I2700">
            <v>1998</v>
          </cell>
          <cell r="J2700" t="str">
            <v>M</v>
          </cell>
          <cell r="K2700" t="str">
            <v>H</v>
          </cell>
          <cell r="L2700">
            <v>3</v>
          </cell>
          <cell r="M2700">
            <v>218.1866291751106</v>
          </cell>
        </row>
        <row r="2701">
          <cell r="A2701" t="str">
            <v>1998-32-4-HoodsportHat_F_h_m</v>
          </cell>
          <cell r="B2701" t="str">
            <v>HC</v>
          </cell>
          <cell r="C2701" t="str">
            <v>Marked Hood Canal Fall Fing</v>
          </cell>
          <cell r="D2701" t="str">
            <v>M-HdCl FF</v>
          </cell>
          <cell r="E2701">
            <v>32</v>
          </cell>
          <cell r="F2701">
            <v>47</v>
          </cell>
          <cell r="G2701">
            <v>45</v>
          </cell>
          <cell r="H2701" t="str">
            <v>TRS; incl FW net, FW sport, 12H, HC net</v>
          </cell>
          <cell r="I2701">
            <v>1998</v>
          </cell>
          <cell r="J2701" t="str">
            <v>M</v>
          </cell>
          <cell r="K2701" t="str">
            <v>H</v>
          </cell>
          <cell r="L2701">
            <v>4</v>
          </cell>
          <cell r="M2701">
            <v>101.6561171822008</v>
          </cell>
        </row>
        <row r="2702">
          <cell r="A2702" t="str">
            <v>1998-32-4-SkokR_hat_h_m</v>
          </cell>
          <cell r="B2702" t="str">
            <v>HC</v>
          </cell>
          <cell r="C2702" t="str">
            <v>Marked Hood Canal Fall Fing</v>
          </cell>
          <cell r="D2702" t="str">
            <v>M-HdCl FF</v>
          </cell>
          <cell r="E2702">
            <v>32</v>
          </cell>
          <cell r="F2702">
            <v>47</v>
          </cell>
          <cell r="G2702">
            <v>45</v>
          </cell>
          <cell r="H2702" t="str">
            <v>TRS; incl FW net, FW sport, 12H, HC net</v>
          </cell>
          <cell r="I2702">
            <v>1998</v>
          </cell>
          <cell r="J2702" t="str">
            <v>M</v>
          </cell>
          <cell r="K2702" t="str">
            <v>H</v>
          </cell>
          <cell r="L2702">
            <v>4</v>
          </cell>
          <cell r="M2702">
            <v>269.29088437192911</v>
          </cell>
        </row>
        <row r="2703">
          <cell r="A2703" t="str">
            <v>1998-32-5-HoodsportHat_F_h_m</v>
          </cell>
          <cell r="B2703" t="str">
            <v>HC</v>
          </cell>
          <cell r="C2703" t="str">
            <v>Marked Hood Canal Fall Fing</v>
          </cell>
          <cell r="D2703" t="str">
            <v>M-HdCl FF</v>
          </cell>
          <cell r="E2703">
            <v>32</v>
          </cell>
          <cell r="F2703">
            <v>47</v>
          </cell>
          <cell r="G2703">
            <v>45</v>
          </cell>
          <cell r="H2703" t="str">
            <v>TRS; incl FW net, FW sport, 12H, HC net</v>
          </cell>
          <cell r="I2703">
            <v>1998</v>
          </cell>
          <cell r="J2703" t="str">
            <v>M</v>
          </cell>
          <cell r="K2703" t="str">
            <v>H</v>
          </cell>
          <cell r="L2703">
            <v>5</v>
          </cell>
          <cell r="M2703">
            <v>32.62259045959172</v>
          </cell>
        </row>
        <row r="2704">
          <cell r="A2704" t="str">
            <v>1998-32-5-SkokR_hat_h_m</v>
          </cell>
          <cell r="B2704" t="str">
            <v>HC</v>
          </cell>
          <cell r="C2704" t="str">
            <v>Marked Hood Canal Fall Fing</v>
          </cell>
          <cell r="D2704" t="str">
            <v>M-HdCl FF</v>
          </cell>
          <cell r="E2704">
            <v>32</v>
          </cell>
          <cell r="F2704">
            <v>47</v>
          </cell>
          <cell r="G2704">
            <v>45</v>
          </cell>
          <cell r="H2704" t="str">
            <v>TRS; incl FW net, FW sport, 12H, HC net</v>
          </cell>
          <cell r="I2704">
            <v>1998</v>
          </cell>
          <cell r="J2704" t="str">
            <v>M</v>
          </cell>
          <cell r="K2704" t="str">
            <v>H</v>
          </cell>
          <cell r="L2704">
            <v>5</v>
          </cell>
          <cell r="M2704">
            <v>233.91864979280811</v>
          </cell>
        </row>
        <row r="2705">
          <cell r="A2705" t="str">
            <v>1998-33-3-HoodsportHat_Y_h_um</v>
          </cell>
          <cell r="B2705" t="str">
            <v>HC</v>
          </cell>
          <cell r="C2705" t="str">
            <v>UnMarked Hood Canal Fall Year</v>
          </cell>
          <cell r="D2705" t="str">
            <v>U-HdCl FY</v>
          </cell>
          <cell r="E2705">
            <v>33</v>
          </cell>
          <cell r="F2705">
            <v>49</v>
          </cell>
          <cell r="G2705">
            <v>48</v>
          </cell>
          <cell r="H2705" t="str">
            <v>TRS; incl FW net, FW sport, 12H, HC net</v>
          </cell>
          <cell r="I2705">
            <v>1998</v>
          </cell>
          <cell r="J2705" t="str">
            <v>UM</v>
          </cell>
          <cell r="K2705" t="str">
            <v>H</v>
          </cell>
          <cell r="L2705">
            <v>3</v>
          </cell>
          <cell r="M2705">
            <v>0</v>
          </cell>
        </row>
        <row r="2706">
          <cell r="A2706" t="str">
            <v>1998-33-4-HoodsportHat_Y_h_um</v>
          </cell>
          <cell r="B2706" t="str">
            <v>HC</v>
          </cell>
          <cell r="C2706" t="str">
            <v>UnMarked Hood Canal Fall Year</v>
          </cell>
          <cell r="D2706" t="str">
            <v>U-HdCl FY</v>
          </cell>
          <cell r="E2706">
            <v>33</v>
          </cell>
          <cell r="F2706">
            <v>49</v>
          </cell>
          <cell r="G2706">
            <v>48</v>
          </cell>
          <cell r="H2706" t="str">
            <v>TRS; incl FW net, FW sport, 12H, HC net</v>
          </cell>
          <cell r="I2706">
            <v>1998</v>
          </cell>
          <cell r="J2706" t="str">
            <v>UM</v>
          </cell>
          <cell r="K2706" t="str">
            <v>H</v>
          </cell>
          <cell r="L2706">
            <v>4</v>
          </cell>
          <cell r="M2706">
            <v>98.000303830129468</v>
          </cell>
        </row>
        <row r="2707">
          <cell r="A2707" t="str">
            <v>1998-33-5-HoodsportHat_Y_h_um</v>
          </cell>
          <cell r="B2707" t="str">
            <v>HC</v>
          </cell>
          <cell r="C2707" t="str">
            <v>UnMarked Hood Canal Fall Year</v>
          </cell>
          <cell r="D2707" t="str">
            <v>U-HdCl FY</v>
          </cell>
          <cell r="E2707">
            <v>33</v>
          </cell>
          <cell r="F2707">
            <v>49</v>
          </cell>
          <cell r="G2707">
            <v>48</v>
          </cell>
          <cell r="H2707" t="str">
            <v>TRS; incl FW net, FW sport, 12H, HC net</v>
          </cell>
          <cell r="I2707">
            <v>1998</v>
          </cell>
          <cell r="J2707" t="str">
            <v>UM</v>
          </cell>
          <cell r="K2707" t="str">
            <v>H</v>
          </cell>
          <cell r="L2707">
            <v>5</v>
          </cell>
          <cell r="M2707">
            <v>12.81025579555495</v>
          </cell>
        </row>
        <row r="2708">
          <cell r="A2708" t="str">
            <v>1998-34-3-HoodsportHat_Y_h_m</v>
          </cell>
          <cell r="B2708" t="str">
            <v>HC</v>
          </cell>
          <cell r="C2708" t="str">
            <v>Marked Hood Canal Fall Year</v>
          </cell>
          <cell r="D2708" t="str">
            <v>M-HdCl FY</v>
          </cell>
          <cell r="E2708">
            <v>34</v>
          </cell>
          <cell r="F2708">
            <v>50</v>
          </cell>
          <cell r="G2708">
            <v>48</v>
          </cell>
          <cell r="H2708" t="str">
            <v>TRS; incl FW net, FW sport, 12H, HC net</v>
          </cell>
          <cell r="I2708">
            <v>1998</v>
          </cell>
          <cell r="J2708" t="str">
            <v>M</v>
          </cell>
          <cell r="K2708" t="str">
            <v>H</v>
          </cell>
          <cell r="L2708">
            <v>3</v>
          </cell>
          <cell r="M2708">
            <v>0</v>
          </cell>
        </row>
        <row r="2709">
          <cell r="A2709" t="str">
            <v>1998-34-4-HoodsportHat_Y_h_m</v>
          </cell>
          <cell r="B2709" t="str">
            <v>HC</v>
          </cell>
          <cell r="C2709" t="str">
            <v>Marked Hood Canal Fall Year</v>
          </cell>
          <cell r="D2709" t="str">
            <v>M-HdCl FY</v>
          </cell>
          <cell r="E2709">
            <v>34</v>
          </cell>
          <cell r="F2709">
            <v>50</v>
          </cell>
          <cell r="G2709">
            <v>48</v>
          </cell>
          <cell r="H2709" t="str">
            <v>TRS; incl FW net, FW sport, 12H, HC net</v>
          </cell>
          <cell r="I2709">
            <v>1998</v>
          </cell>
          <cell r="J2709" t="str">
            <v>M</v>
          </cell>
          <cell r="K2709" t="str">
            <v>H</v>
          </cell>
          <cell r="L2709">
            <v>4</v>
          </cell>
          <cell r="M2709">
            <v>33.979366525676767</v>
          </cell>
        </row>
        <row r="2710">
          <cell r="A2710" t="str">
            <v>1998-34-5-HoodsportHat_Y_h_m</v>
          </cell>
          <cell r="B2710" t="str">
            <v>HC</v>
          </cell>
          <cell r="C2710" t="str">
            <v>Marked Hood Canal Fall Year</v>
          </cell>
          <cell r="D2710" t="str">
            <v>M-HdCl FY</v>
          </cell>
          <cell r="E2710">
            <v>34</v>
          </cell>
          <cell r="F2710">
            <v>50</v>
          </cell>
          <cell r="G2710">
            <v>48</v>
          </cell>
          <cell r="H2710" t="str">
            <v>TRS; incl FW net, FW sport, 12H, HC net</v>
          </cell>
          <cell r="I2710">
            <v>1998</v>
          </cell>
          <cell r="J2710" t="str">
            <v>M</v>
          </cell>
          <cell r="K2710" t="str">
            <v>H</v>
          </cell>
          <cell r="L2710">
            <v>5</v>
          </cell>
          <cell r="M2710">
            <v>1.501190330364331</v>
          </cell>
        </row>
        <row r="2711">
          <cell r="A2711" t="str">
            <v>1998-35-3-Dungeness_n_um</v>
          </cell>
          <cell r="B2711" t="str">
            <v>JDF</v>
          </cell>
          <cell r="C2711" t="str">
            <v>UnMarked JDF Tribs. Fall</v>
          </cell>
          <cell r="D2711" t="str">
            <v>U-SJDF FF</v>
          </cell>
          <cell r="E2711">
            <v>35</v>
          </cell>
          <cell r="F2711">
            <v>52</v>
          </cell>
          <cell r="G2711">
            <v>51</v>
          </cell>
          <cell r="H2711" t="str">
            <v>ETRS; includes 6D</v>
          </cell>
          <cell r="I2711">
            <v>1998</v>
          </cell>
          <cell r="J2711" t="str">
            <v>UM</v>
          </cell>
          <cell r="K2711" t="str">
            <v>N</v>
          </cell>
          <cell r="L2711">
            <v>3</v>
          </cell>
          <cell r="M2711">
            <v>2.9729729729729728</v>
          </cell>
        </row>
        <row r="2712">
          <cell r="A2712" t="str">
            <v>1998-35-3-Elwha_n_um</v>
          </cell>
          <cell r="B2712" t="str">
            <v>JDF</v>
          </cell>
          <cell r="C2712" t="str">
            <v>UnMarked JDF Tribs. Fall</v>
          </cell>
          <cell r="D2712" t="str">
            <v>U-SJDF FF</v>
          </cell>
          <cell r="E2712">
            <v>35</v>
          </cell>
          <cell r="F2712">
            <v>52</v>
          </cell>
          <cell r="G2712">
            <v>51</v>
          </cell>
          <cell r="H2712" t="str">
            <v>ETRS; includes 6D</v>
          </cell>
          <cell r="I2712">
            <v>1998</v>
          </cell>
          <cell r="J2712" t="str">
            <v>UM</v>
          </cell>
          <cell r="K2712" t="str">
            <v>N</v>
          </cell>
          <cell r="L2712">
            <v>3</v>
          </cell>
          <cell r="M2712">
            <v>164.5867533522958</v>
          </cell>
        </row>
        <row r="2713">
          <cell r="A2713" t="str">
            <v>1998-35-4-Dungeness_n_um</v>
          </cell>
          <cell r="B2713" t="str">
            <v>JDF</v>
          </cell>
          <cell r="C2713" t="str">
            <v>UnMarked JDF Tribs. Fall</v>
          </cell>
          <cell r="D2713" t="str">
            <v>U-SJDF FF</v>
          </cell>
          <cell r="E2713">
            <v>35</v>
          </cell>
          <cell r="F2713">
            <v>52</v>
          </cell>
          <cell r="G2713">
            <v>51</v>
          </cell>
          <cell r="H2713" t="str">
            <v>ETRS; includes 6D</v>
          </cell>
          <cell r="I2713">
            <v>1998</v>
          </cell>
          <cell r="J2713" t="str">
            <v>UM</v>
          </cell>
          <cell r="K2713" t="str">
            <v>N</v>
          </cell>
          <cell r="L2713">
            <v>4</v>
          </cell>
          <cell r="M2713">
            <v>92.162162162162161</v>
          </cell>
        </row>
        <row r="2714">
          <cell r="A2714" t="str">
            <v>1998-35-4-Elwha_n_um</v>
          </cell>
          <cell r="B2714" t="str">
            <v>JDF</v>
          </cell>
          <cell r="C2714" t="str">
            <v>UnMarked JDF Tribs. Fall</v>
          </cell>
          <cell r="D2714" t="str">
            <v>U-SJDF FF</v>
          </cell>
          <cell r="E2714">
            <v>35</v>
          </cell>
          <cell r="F2714">
            <v>52</v>
          </cell>
          <cell r="G2714">
            <v>51</v>
          </cell>
          <cell r="H2714" t="str">
            <v>ETRS; includes 6D</v>
          </cell>
          <cell r="I2714">
            <v>1998</v>
          </cell>
          <cell r="J2714" t="str">
            <v>UM</v>
          </cell>
          <cell r="K2714" t="str">
            <v>N</v>
          </cell>
          <cell r="L2714">
            <v>4</v>
          </cell>
          <cell r="M2714">
            <v>1506.752539618042</v>
          </cell>
        </row>
        <row r="2715">
          <cell r="A2715" t="str">
            <v>1998-35-5-Dungeness_n_um</v>
          </cell>
          <cell r="B2715" t="str">
            <v>JDF</v>
          </cell>
          <cell r="C2715" t="str">
            <v>UnMarked JDF Tribs. Fall</v>
          </cell>
          <cell r="D2715" t="str">
            <v>U-SJDF FF</v>
          </cell>
          <cell r="E2715">
            <v>35</v>
          </cell>
          <cell r="F2715">
            <v>52</v>
          </cell>
          <cell r="G2715">
            <v>51</v>
          </cell>
          <cell r="H2715" t="str">
            <v>ETRS; includes 6D</v>
          </cell>
          <cell r="I2715">
            <v>1998</v>
          </cell>
          <cell r="J2715" t="str">
            <v>UM</v>
          </cell>
          <cell r="K2715" t="str">
            <v>N</v>
          </cell>
          <cell r="L2715">
            <v>5</v>
          </cell>
          <cell r="M2715">
            <v>15</v>
          </cell>
        </row>
        <row r="2716">
          <cell r="A2716" t="str">
            <v>1998-35-5-Elwha_n_um</v>
          </cell>
          <cell r="B2716" t="str">
            <v>JDF</v>
          </cell>
          <cell r="C2716" t="str">
            <v>UnMarked JDF Tribs. Fall</v>
          </cell>
          <cell r="D2716" t="str">
            <v>U-SJDF FF</v>
          </cell>
          <cell r="E2716">
            <v>35</v>
          </cell>
          <cell r="F2716">
            <v>52</v>
          </cell>
          <cell r="G2716">
            <v>51</v>
          </cell>
          <cell r="H2716" t="str">
            <v>ETRS; includes 6D</v>
          </cell>
          <cell r="I2716">
            <v>1998</v>
          </cell>
          <cell r="J2716" t="str">
            <v>UM</v>
          </cell>
          <cell r="K2716" t="str">
            <v>N</v>
          </cell>
          <cell r="L2716">
            <v>5</v>
          </cell>
          <cell r="M2716">
            <v>728</v>
          </cell>
        </row>
        <row r="2717">
          <cell r="A2717" t="str">
            <v>1998-36-3-Dungeness_n_m</v>
          </cell>
          <cell r="B2717" t="str">
            <v>JDF</v>
          </cell>
          <cell r="C2717" t="str">
            <v>Marked JDF Tribs. Fall</v>
          </cell>
          <cell r="D2717" t="str">
            <v>M-SJDF FF</v>
          </cell>
          <cell r="E2717">
            <v>36</v>
          </cell>
          <cell r="F2717">
            <v>53</v>
          </cell>
          <cell r="G2717">
            <v>51</v>
          </cell>
          <cell r="H2717" t="str">
            <v>ETRS; includes 6D</v>
          </cell>
          <cell r="I2717">
            <v>1998</v>
          </cell>
          <cell r="J2717" t="str">
            <v>M</v>
          </cell>
          <cell r="K2717" t="str">
            <v>N</v>
          </cell>
          <cell r="L2717">
            <v>3</v>
          </cell>
          <cell r="M2717">
            <v>0</v>
          </cell>
        </row>
        <row r="2718">
          <cell r="A2718" t="str">
            <v>1998-36-3-Elwha_n_m</v>
          </cell>
          <cell r="B2718" t="str">
            <v>JDF</v>
          </cell>
          <cell r="C2718" t="str">
            <v>Marked JDF Tribs. Fall</v>
          </cell>
          <cell r="D2718" t="str">
            <v>M-SJDF FF</v>
          </cell>
          <cell r="E2718">
            <v>36</v>
          </cell>
          <cell r="F2718">
            <v>53</v>
          </cell>
          <cell r="G2718">
            <v>51</v>
          </cell>
          <cell r="H2718" t="str">
            <v>ETRS; includes 6D</v>
          </cell>
          <cell r="I2718">
            <v>1998</v>
          </cell>
          <cell r="J2718" t="str">
            <v>M</v>
          </cell>
          <cell r="K2718" t="str">
            <v>N</v>
          </cell>
          <cell r="L2718">
            <v>3</v>
          </cell>
          <cell r="M2718">
            <v>0</v>
          </cell>
        </row>
        <row r="2719">
          <cell r="A2719" t="str">
            <v>1998-36-4-Dungeness_n_m</v>
          </cell>
          <cell r="B2719" t="str">
            <v>JDF</v>
          </cell>
          <cell r="C2719" t="str">
            <v>Marked JDF Tribs. Fall</v>
          </cell>
          <cell r="D2719" t="str">
            <v>M-SJDF FF</v>
          </cell>
          <cell r="E2719">
            <v>36</v>
          </cell>
          <cell r="F2719">
            <v>53</v>
          </cell>
          <cell r="G2719">
            <v>51</v>
          </cell>
          <cell r="H2719" t="str">
            <v>ETRS; includes 6D</v>
          </cell>
          <cell r="I2719">
            <v>1998</v>
          </cell>
          <cell r="J2719" t="str">
            <v>M</v>
          </cell>
          <cell r="K2719" t="str">
            <v>N</v>
          </cell>
          <cell r="L2719">
            <v>4</v>
          </cell>
          <cell r="M2719">
            <v>0</v>
          </cell>
        </row>
        <row r="2720">
          <cell r="A2720" t="str">
            <v>1998-36-4-Elwha_n_m</v>
          </cell>
          <cell r="B2720" t="str">
            <v>JDF</v>
          </cell>
          <cell r="C2720" t="str">
            <v>Marked JDF Tribs. Fall</v>
          </cell>
          <cell r="D2720" t="str">
            <v>M-SJDF FF</v>
          </cell>
          <cell r="E2720">
            <v>36</v>
          </cell>
          <cell r="F2720">
            <v>53</v>
          </cell>
          <cell r="G2720">
            <v>51</v>
          </cell>
          <cell r="H2720" t="str">
            <v>ETRS; includes 6D</v>
          </cell>
          <cell r="I2720">
            <v>1998</v>
          </cell>
          <cell r="J2720" t="str">
            <v>M</v>
          </cell>
          <cell r="K2720" t="str">
            <v>N</v>
          </cell>
          <cell r="L2720">
            <v>4</v>
          </cell>
          <cell r="M2720">
            <v>0</v>
          </cell>
        </row>
        <row r="2721">
          <cell r="A2721" t="str">
            <v>1998-36-5-Dungeness_n_m</v>
          </cell>
          <cell r="B2721" t="str">
            <v>JDF</v>
          </cell>
          <cell r="C2721" t="str">
            <v>Marked JDF Tribs. Fall</v>
          </cell>
          <cell r="D2721" t="str">
            <v>M-SJDF FF</v>
          </cell>
          <cell r="E2721">
            <v>36</v>
          </cell>
          <cell r="F2721">
            <v>53</v>
          </cell>
          <cell r="G2721">
            <v>51</v>
          </cell>
          <cell r="H2721" t="str">
            <v>ETRS; includes 6D</v>
          </cell>
          <cell r="I2721">
            <v>1998</v>
          </cell>
          <cell r="J2721" t="str">
            <v>M</v>
          </cell>
          <cell r="K2721" t="str">
            <v>N</v>
          </cell>
          <cell r="L2721">
            <v>5</v>
          </cell>
          <cell r="M2721">
            <v>0</v>
          </cell>
        </row>
        <row r="2722">
          <cell r="A2722" t="str">
            <v>1998-36-5-Elwha_n_m</v>
          </cell>
          <cell r="B2722" t="str">
            <v>JDF</v>
          </cell>
          <cell r="C2722" t="str">
            <v>Marked JDF Tribs. Fall</v>
          </cell>
          <cell r="D2722" t="str">
            <v>M-SJDF FF</v>
          </cell>
          <cell r="E2722">
            <v>36</v>
          </cell>
          <cell r="F2722">
            <v>53</v>
          </cell>
          <cell r="G2722">
            <v>51</v>
          </cell>
          <cell r="H2722" t="str">
            <v>ETRS; includes 6D</v>
          </cell>
          <cell r="I2722">
            <v>1998</v>
          </cell>
          <cell r="J2722" t="str">
            <v>M</v>
          </cell>
          <cell r="K2722" t="str">
            <v>N</v>
          </cell>
          <cell r="L2722">
            <v>5</v>
          </cell>
          <cell r="M2722">
            <v>12</v>
          </cell>
        </row>
        <row r="2723">
          <cell r="A2723" t="str">
            <v>1998-65-3-</v>
          </cell>
          <cell r="B2723" t="str">
            <v>MPS</v>
          </cell>
          <cell r="C2723" t="str">
            <v>UnMarked White Sp Year</v>
          </cell>
          <cell r="D2723" t="str">
            <v>U-WhtSpYr</v>
          </cell>
          <cell r="E2723">
            <v>65</v>
          </cell>
          <cell r="F2723">
            <v>55</v>
          </cell>
          <cell r="G2723">
            <v>54</v>
          </cell>
          <cell r="H2723" t="str">
            <v>ETRS; includes FW net (FW spt assumed 0)</v>
          </cell>
          <cell r="I2723">
            <v>1998</v>
          </cell>
          <cell r="J2723" t="str">
            <v>UM</v>
          </cell>
          <cell r="L2723">
            <v>3</v>
          </cell>
          <cell r="M2723">
            <v>1</v>
          </cell>
        </row>
        <row r="2724">
          <cell r="A2724" t="str">
            <v>1998-65-4-</v>
          </cell>
          <cell r="B2724" t="str">
            <v>MPS</v>
          </cell>
          <cell r="C2724" t="str">
            <v>UnMarked White Sp Year</v>
          </cell>
          <cell r="D2724" t="str">
            <v>U-WhtSpYr</v>
          </cell>
          <cell r="E2724">
            <v>65</v>
          </cell>
          <cell r="F2724">
            <v>55</v>
          </cell>
          <cell r="G2724">
            <v>54</v>
          </cell>
          <cell r="H2724" t="str">
            <v>ETRS; includes FW net (FW spt assumed 0)</v>
          </cell>
          <cell r="I2724">
            <v>1998</v>
          </cell>
          <cell r="J2724" t="str">
            <v>UM</v>
          </cell>
          <cell r="L2724">
            <v>4</v>
          </cell>
          <cell r="M2724">
            <v>2</v>
          </cell>
        </row>
        <row r="2725">
          <cell r="A2725" t="str">
            <v>1998-65-5-</v>
          </cell>
          <cell r="B2725" t="str">
            <v>MPS</v>
          </cell>
          <cell r="C2725" t="str">
            <v>UnMarked White Sp Year</v>
          </cell>
          <cell r="D2725" t="str">
            <v>U-WhtSpYr</v>
          </cell>
          <cell r="E2725">
            <v>65</v>
          </cell>
          <cell r="F2725">
            <v>55</v>
          </cell>
          <cell r="G2725">
            <v>54</v>
          </cell>
          <cell r="H2725" t="str">
            <v>ETRS; includes FW net (FW spt assumed 0)</v>
          </cell>
          <cell r="I2725">
            <v>1998</v>
          </cell>
          <cell r="J2725" t="str">
            <v>UM</v>
          </cell>
          <cell r="L2725">
            <v>5</v>
          </cell>
          <cell r="M2725">
            <v>1</v>
          </cell>
        </row>
        <row r="2726">
          <cell r="A2726" t="str">
            <v>1998-66-3-</v>
          </cell>
          <cell r="B2726" t="str">
            <v>MPS</v>
          </cell>
          <cell r="C2726" t="str">
            <v>Marked White Sp Year</v>
          </cell>
          <cell r="D2726" t="str">
            <v>M-WhtSpYr</v>
          </cell>
          <cell r="E2726">
            <v>66</v>
          </cell>
          <cell r="F2726">
            <v>56</v>
          </cell>
          <cell r="G2726">
            <v>54</v>
          </cell>
          <cell r="H2726" t="str">
            <v>ETRS; includes FW net (FW spt assumed 0)</v>
          </cell>
          <cell r="I2726">
            <v>1998</v>
          </cell>
          <cell r="J2726" t="str">
            <v>M</v>
          </cell>
          <cell r="L2726">
            <v>3</v>
          </cell>
          <cell r="M2726">
            <v>125</v>
          </cell>
        </row>
        <row r="2727">
          <cell r="A2727" t="str">
            <v>1998-66-4-</v>
          </cell>
          <cell r="B2727" t="str">
            <v>MPS</v>
          </cell>
          <cell r="C2727" t="str">
            <v>Marked White Sp Year</v>
          </cell>
          <cell r="D2727" t="str">
            <v>M-WhtSpYr</v>
          </cell>
          <cell r="E2727">
            <v>66</v>
          </cell>
          <cell r="F2727">
            <v>56</v>
          </cell>
          <cell r="G2727">
            <v>54</v>
          </cell>
          <cell r="H2727" t="str">
            <v>ETRS; includes FW net (FW spt assumed 0)</v>
          </cell>
          <cell r="I2727">
            <v>1998</v>
          </cell>
          <cell r="J2727" t="str">
            <v>M</v>
          </cell>
          <cell r="L2727">
            <v>4</v>
          </cell>
          <cell r="M2727">
            <v>124</v>
          </cell>
        </row>
        <row r="2728">
          <cell r="A2728" t="str">
            <v>1998-66-5-</v>
          </cell>
          <cell r="B2728" t="str">
            <v>MPS</v>
          </cell>
          <cell r="C2728" t="str">
            <v>Marked White Sp Year</v>
          </cell>
          <cell r="D2728" t="str">
            <v>M-WhtSpYr</v>
          </cell>
          <cell r="E2728">
            <v>66</v>
          </cell>
          <cell r="F2728">
            <v>56</v>
          </cell>
          <cell r="G2728">
            <v>54</v>
          </cell>
          <cell r="H2728" t="str">
            <v>ETRS; includes FW net (FW spt assumed 0)</v>
          </cell>
          <cell r="I2728">
            <v>1998</v>
          </cell>
          <cell r="J2728" t="str">
            <v>M</v>
          </cell>
          <cell r="L2728">
            <v>5</v>
          </cell>
          <cell r="M2728">
            <v>12</v>
          </cell>
        </row>
        <row r="2729">
          <cell r="A2729" t="str">
            <v>1998-75-3-</v>
          </cell>
          <cell r="B2729" t="str">
            <v>JDF</v>
          </cell>
          <cell r="C2729" t="str">
            <v>UnMarked Hoko River</v>
          </cell>
          <cell r="D2729" t="str">
            <v>U-Hoko Rv</v>
          </cell>
          <cell r="E2729">
            <v>75</v>
          </cell>
          <cell r="F2729">
            <v>58</v>
          </cell>
          <cell r="G2729">
            <v>57</v>
          </cell>
          <cell r="H2729" t="str">
            <v>ETRS; esc only, no FW fishery</v>
          </cell>
          <cell r="I2729">
            <v>1998</v>
          </cell>
          <cell r="J2729" t="str">
            <v>UM</v>
          </cell>
          <cell r="L2729">
            <v>3</v>
          </cell>
          <cell r="M2729">
            <v>27.6768675317518</v>
          </cell>
        </row>
        <row r="2730">
          <cell r="A2730" t="str">
            <v>1998-75-4-</v>
          </cell>
          <cell r="B2730" t="str">
            <v>JDF</v>
          </cell>
          <cell r="C2730" t="str">
            <v>UnMarked Hoko River</v>
          </cell>
          <cell r="D2730" t="str">
            <v>U-Hoko Rv</v>
          </cell>
          <cell r="E2730">
            <v>75</v>
          </cell>
          <cell r="F2730">
            <v>58</v>
          </cell>
          <cell r="G2730">
            <v>57</v>
          </cell>
          <cell r="H2730" t="str">
            <v>ETRS; esc only, no FW fishery</v>
          </cell>
          <cell r="I2730">
            <v>1998</v>
          </cell>
          <cell r="J2730" t="str">
            <v>UM</v>
          </cell>
          <cell r="L2730">
            <v>4</v>
          </cell>
          <cell r="M2730">
            <v>674.49842858805732</v>
          </cell>
        </row>
        <row r="2731">
          <cell r="A2731" t="str">
            <v>1998-75-5-</v>
          </cell>
          <cell r="B2731" t="str">
            <v>JDF</v>
          </cell>
          <cell r="C2731" t="str">
            <v>UnMarked Hoko River</v>
          </cell>
          <cell r="D2731" t="str">
            <v>U-Hoko Rv</v>
          </cell>
          <cell r="E2731">
            <v>75</v>
          </cell>
          <cell r="F2731">
            <v>58</v>
          </cell>
          <cell r="G2731">
            <v>57</v>
          </cell>
          <cell r="H2731" t="str">
            <v>ETRS; esc only, no FW fishery</v>
          </cell>
          <cell r="I2731">
            <v>1998</v>
          </cell>
          <cell r="J2731" t="str">
            <v>UM</v>
          </cell>
          <cell r="L2731">
            <v>5</v>
          </cell>
          <cell r="M2731">
            <v>328.55834934211367</v>
          </cell>
        </row>
        <row r="2732">
          <cell r="A2732" t="str">
            <v>1998-76-3-</v>
          </cell>
          <cell r="B2732" t="str">
            <v>JDF</v>
          </cell>
          <cell r="C2732" t="str">
            <v>Marked Hoko River</v>
          </cell>
          <cell r="D2732" t="str">
            <v>M-Hoko Rv</v>
          </cell>
          <cell r="E2732">
            <v>76</v>
          </cell>
          <cell r="F2732">
            <v>59</v>
          </cell>
          <cell r="G2732">
            <v>57</v>
          </cell>
          <cell r="H2732" t="str">
            <v>ETRS; esc only, no FW fishery</v>
          </cell>
          <cell r="I2732">
            <v>1998</v>
          </cell>
          <cell r="J2732" t="str">
            <v>M</v>
          </cell>
          <cell r="L2732">
            <v>3</v>
          </cell>
          <cell r="M2732">
            <v>31.3231324682482</v>
          </cell>
        </row>
        <row r="2733">
          <cell r="A2733" t="str">
            <v>1998-76-4-</v>
          </cell>
          <cell r="B2733" t="str">
            <v>JDF</v>
          </cell>
          <cell r="C2733" t="str">
            <v>Marked Hoko River</v>
          </cell>
          <cell r="D2733" t="str">
            <v>M-Hoko Rv</v>
          </cell>
          <cell r="E2733">
            <v>76</v>
          </cell>
          <cell r="F2733">
            <v>59</v>
          </cell>
          <cell r="G2733">
            <v>57</v>
          </cell>
          <cell r="H2733" t="str">
            <v>ETRS; esc only, no FW fishery</v>
          </cell>
          <cell r="I2733">
            <v>1998</v>
          </cell>
          <cell r="J2733" t="str">
            <v>M</v>
          </cell>
          <cell r="L2733">
            <v>4</v>
          </cell>
          <cell r="M2733">
            <v>256.50157141194268</v>
          </cell>
        </row>
        <row r="2734">
          <cell r="A2734" t="str">
            <v>1998-76-5-</v>
          </cell>
          <cell r="B2734" t="str">
            <v>JDF</v>
          </cell>
          <cell r="C2734" t="str">
            <v>Marked Hoko River</v>
          </cell>
          <cell r="D2734" t="str">
            <v>M-Hoko Rv</v>
          </cell>
          <cell r="E2734">
            <v>76</v>
          </cell>
          <cell r="F2734">
            <v>59</v>
          </cell>
          <cell r="G2734">
            <v>57</v>
          </cell>
          <cell r="H2734" t="str">
            <v>ETRS; esc only, no FW fishery</v>
          </cell>
          <cell r="I2734">
            <v>1998</v>
          </cell>
          <cell r="J2734" t="str">
            <v>M</v>
          </cell>
          <cell r="L2734">
            <v>5</v>
          </cell>
          <cell r="M2734">
            <v>364.44165065788633</v>
          </cell>
        </row>
        <row r="2735">
          <cell r="A2735" t="str">
            <v>1998-37-3-</v>
          </cell>
          <cell r="B2735" t="str">
            <v>ColR</v>
          </cell>
          <cell r="C2735" t="str">
            <v>UnMarked CR Oregon Hatchery Tule</v>
          </cell>
          <cell r="D2735" t="str">
            <v>U-OR Tule</v>
          </cell>
          <cell r="E2735">
            <v>37</v>
          </cell>
          <cell r="F2735">
            <v>61</v>
          </cell>
          <cell r="G2735">
            <v>60</v>
          </cell>
          <cell r="I2735">
            <v>1998</v>
          </cell>
          <cell r="J2735" t="str">
            <v>UM</v>
          </cell>
          <cell r="L2735">
            <v>3</v>
          </cell>
          <cell r="M2735">
            <v>8988.6504999999997</v>
          </cell>
        </row>
        <row r="2736">
          <cell r="A2736" t="str">
            <v>1998-37-4-</v>
          </cell>
          <cell r="B2736" t="str">
            <v>ColR</v>
          </cell>
          <cell r="C2736" t="str">
            <v>UnMarked CR Oregon Hatchery Tule</v>
          </cell>
          <cell r="D2736" t="str">
            <v>U-OR Tule</v>
          </cell>
          <cell r="E2736">
            <v>37</v>
          </cell>
          <cell r="F2736">
            <v>61</v>
          </cell>
          <cell r="G2736">
            <v>60</v>
          </cell>
          <cell r="I2736">
            <v>1998</v>
          </cell>
          <cell r="J2736" t="str">
            <v>UM</v>
          </cell>
          <cell r="L2736">
            <v>4</v>
          </cell>
          <cell r="M2736">
            <v>6881.9075000000003</v>
          </cell>
        </row>
        <row r="2737">
          <cell r="A2737" t="str">
            <v>1998-37-5-</v>
          </cell>
          <cell r="B2737" t="str">
            <v>ColR</v>
          </cell>
          <cell r="C2737" t="str">
            <v>UnMarked CR Oregon Hatchery Tule</v>
          </cell>
          <cell r="D2737" t="str">
            <v>U-OR Tule</v>
          </cell>
          <cell r="E2737">
            <v>37</v>
          </cell>
          <cell r="F2737">
            <v>61</v>
          </cell>
          <cell r="G2737">
            <v>60</v>
          </cell>
          <cell r="I2737">
            <v>1998</v>
          </cell>
          <cell r="J2737" t="str">
            <v>UM</v>
          </cell>
          <cell r="L2737">
            <v>5</v>
          </cell>
          <cell r="M2737">
            <v>350.82474999999999</v>
          </cell>
        </row>
        <row r="2738">
          <cell r="A2738" t="str">
            <v>1998-38-3-</v>
          </cell>
          <cell r="B2738" t="str">
            <v>ColR</v>
          </cell>
          <cell r="C2738" t="str">
            <v>Marked CR Oregon Hatchery Tule</v>
          </cell>
          <cell r="D2738" t="str">
            <v>M-OR Tule</v>
          </cell>
          <cell r="E2738">
            <v>38</v>
          </cell>
          <cell r="F2738">
            <v>62</v>
          </cell>
          <cell r="G2738">
            <v>60</v>
          </cell>
          <cell r="I2738">
            <v>1998</v>
          </cell>
          <cell r="J2738" t="str">
            <v>M</v>
          </cell>
          <cell r="L2738">
            <v>3</v>
          </cell>
          <cell r="M2738">
            <v>277.9994999999999</v>
          </cell>
        </row>
        <row r="2739">
          <cell r="A2739" t="str">
            <v>1998-38-4-</v>
          </cell>
          <cell r="B2739" t="str">
            <v>ColR</v>
          </cell>
          <cell r="C2739" t="str">
            <v>Marked CR Oregon Hatchery Tule</v>
          </cell>
          <cell r="D2739" t="str">
            <v>M-OR Tule</v>
          </cell>
          <cell r="E2739">
            <v>38</v>
          </cell>
          <cell r="F2739">
            <v>62</v>
          </cell>
          <cell r="G2739">
            <v>60</v>
          </cell>
          <cell r="I2739">
            <v>1998</v>
          </cell>
          <cell r="J2739" t="str">
            <v>M</v>
          </cell>
          <cell r="L2739">
            <v>4</v>
          </cell>
          <cell r="M2739">
            <v>212.8424999999998</v>
          </cell>
        </row>
        <row r="2740">
          <cell r="A2740" t="str">
            <v>1998-38-5-</v>
          </cell>
          <cell r="B2740" t="str">
            <v>ColR</v>
          </cell>
          <cell r="C2740" t="str">
            <v>Marked CR Oregon Hatchery Tule</v>
          </cell>
          <cell r="D2740" t="str">
            <v>M-OR Tule</v>
          </cell>
          <cell r="E2740">
            <v>38</v>
          </cell>
          <cell r="F2740">
            <v>62</v>
          </cell>
          <cell r="G2740">
            <v>60</v>
          </cell>
          <cell r="I2740">
            <v>1998</v>
          </cell>
          <cell r="J2740" t="str">
            <v>M</v>
          </cell>
          <cell r="L2740">
            <v>5</v>
          </cell>
          <cell r="M2740">
            <v>10.85025000000002</v>
          </cell>
        </row>
        <row r="2741">
          <cell r="A2741" t="str">
            <v>1998-39-3-</v>
          </cell>
          <cell r="B2741" t="str">
            <v>ColR</v>
          </cell>
          <cell r="C2741" t="str">
            <v>UnMarked CR Washington Hatchery Tule</v>
          </cell>
          <cell r="D2741" t="str">
            <v>U-WA Tule</v>
          </cell>
          <cell r="E2741">
            <v>39</v>
          </cell>
          <cell r="F2741">
            <v>64</v>
          </cell>
          <cell r="G2741">
            <v>63</v>
          </cell>
          <cell r="I2741">
            <v>1998</v>
          </cell>
          <cell r="J2741" t="str">
            <v>UM</v>
          </cell>
          <cell r="L2741">
            <v>3</v>
          </cell>
          <cell r="M2741">
            <v>10072.5285</v>
          </cell>
        </row>
        <row r="2742">
          <cell r="A2742" t="str">
            <v>1998-39-4-</v>
          </cell>
          <cell r="B2742" t="str">
            <v>ColR</v>
          </cell>
          <cell r="C2742" t="str">
            <v>UnMarked CR Washington Hatchery Tule</v>
          </cell>
          <cell r="D2742" t="str">
            <v>U-WA Tule</v>
          </cell>
          <cell r="E2742">
            <v>39</v>
          </cell>
          <cell r="F2742">
            <v>64</v>
          </cell>
          <cell r="G2742">
            <v>63</v>
          </cell>
          <cell r="I2742">
            <v>1998</v>
          </cell>
          <cell r="J2742" t="str">
            <v>UM</v>
          </cell>
          <cell r="L2742">
            <v>4</v>
          </cell>
          <cell r="M2742">
            <v>6492.5010000000002</v>
          </cell>
        </row>
        <row r="2743">
          <cell r="A2743" t="str">
            <v>1998-39-5-</v>
          </cell>
          <cell r="B2743" t="str">
            <v>ColR</v>
          </cell>
          <cell r="C2743" t="str">
            <v>UnMarked CR Washington Hatchery Tule</v>
          </cell>
          <cell r="D2743" t="str">
            <v>U-WA Tule</v>
          </cell>
          <cell r="E2743">
            <v>39</v>
          </cell>
          <cell r="F2743">
            <v>64</v>
          </cell>
          <cell r="G2743">
            <v>63</v>
          </cell>
          <cell r="I2743">
            <v>1998</v>
          </cell>
          <cell r="J2743" t="str">
            <v>UM</v>
          </cell>
          <cell r="L2743">
            <v>5</v>
          </cell>
          <cell r="M2743">
            <v>7623.93325</v>
          </cell>
        </row>
        <row r="2744">
          <cell r="A2744" t="str">
            <v>1998-40-3-</v>
          </cell>
          <cell r="B2744" t="str">
            <v>ColR</v>
          </cell>
          <cell r="C2744" t="str">
            <v>Marked CR Washington Hatchery Tule</v>
          </cell>
          <cell r="D2744" t="str">
            <v>M-WA Tule</v>
          </cell>
          <cell r="E2744">
            <v>40</v>
          </cell>
          <cell r="F2744">
            <v>65</v>
          </cell>
          <cell r="G2744">
            <v>63</v>
          </cell>
          <cell r="I2744">
            <v>1998</v>
          </cell>
          <cell r="J2744" t="str">
            <v>M</v>
          </cell>
          <cell r="L2744">
            <v>3</v>
          </cell>
          <cell r="M2744">
            <v>311.52150000000069</v>
          </cell>
        </row>
        <row r="2745">
          <cell r="A2745" t="str">
            <v>1998-40-4-</v>
          </cell>
          <cell r="B2745" t="str">
            <v>ColR</v>
          </cell>
          <cell r="C2745" t="str">
            <v>Marked CR Washington Hatchery Tule</v>
          </cell>
          <cell r="D2745" t="str">
            <v>M-WA Tule</v>
          </cell>
          <cell r="E2745">
            <v>40</v>
          </cell>
          <cell r="F2745">
            <v>65</v>
          </cell>
          <cell r="G2745">
            <v>63</v>
          </cell>
          <cell r="I2745">
            <v>1998</v>
          </cell>
          <cell r="J2745" t="str">
            <v>M</v>
          </cell>
          <cell r="L2745">
            <v>4</v>
          </cell>
          <cell r="M2745">
            <v>200.79900000000001</v>
          </cell>
        </row>
        <row r="2746">
          <cell r="A2746" t="str">
            <v>1998-40-5-</v>
          </cell>
          <cell r="B2746" t="str">
            <v>ColR</v>
          </cell>
          <cell r="C2746" t="str">
            <v>Marked CR Washington Hatchery Tule</v>
          </cell>
          <cell r="D2746" t="str">
            <v>M-WA Tule</v>
          </cell>
          <cell r="E2746">
            <v>40</v>
          </cell>
          <cell r="F2746">
            <v>65</v>
          </cell>
          <cell r="G2746">
            <v>63</v>
          </cell>
          <cell r="I2746">
            <v>1998</v>
          </cell>
          <cell r="J2746" t="str">
            <v>M</v>
          </cell>
          <cell r="L2746">
            <v>5</v>
          </cell>
          <cell r="M2746">
            <v>235.79175000000029</v>
          </cell>
        </row>
        <row r="2747">
          <cell r="A2747" t="str">
            <v>1998-41-3-</v>
          </cell>
          <cell r="B2747" t="str">
            <v>ColR</v>
          </cell>
          <cell r="C2747" t="str">
            <v>UnMarked Lower Columbia River Wild</v>
          </cell>
          <cell r="D2747" t="str">
            <v>U-LCRWild</v>
          </cell>
          <cell r="E2747">
            <v>41</v>
          </cell>
          <cell r="F2747">
            <v>67</v>
          </cell>
          <cell r="G2747">
            <v>66</v>
          </cell>
          <cell r="I2747">
            <v>1998</v>
          </cell>
          <cell r="J2747" t="str">
            <v>UM</v>
          </cell>
          <cell r="L2747">
            <v>3</v>
          </cell>
          <cell r="M2747">
            <v>414.08100000000002</v>
          </cell>
        </row>
        <row r="2748">
          <cell r="A2748" t="str">
            <v>1998-41-4-</v>
          </cell>
          <cell r="B2748" t="str">
            <v>ColR</v>
          </cell>
          <cell r="C2748" t="str">
            <v>UnMarked Lower Columbia River Wild</v>
          </cell>
          <cell r="D2748" t="str">
            <v>U-LCRWild</v>
          </cell>
          <cell r="E2748">
            <v>41</v>
          </cell>
          <cell r="F2748">
            <v>67</v>
          </cell>
          <cell r="G2748">
            <v>66</v>
          </cell>
          <cell r="I2748">
            <v>1998</v>
          </cell>
          <cell r="J2748" t="str">
            <v>UM</v>
          </cell>
          <cell r="L2748">
            <v>4</v>
          </cell>
          <cell r="M2748">
            <v>1728.8130000000001</v>
          </cell>
        </row>
        <row r="2749">
          <cell r="A2749" t="str">
            <v>1998-41-5-</v>
          </cell>
          <cell r="B2749" t="str">
            <v>ColR</v>
          </cell>
          <cell r="C2749" t="str">
            <v>UnMarked Lower Columbia River Wild</v>
          </cell>
          <cell r="D2749" t="str">
            <v>U-LCRWild</v>
          </cell>
          <cell r="E2749">
            <v>41</v>
          </cell>
          <cell r="F2749">
            <v>67</v>
          </cell>
          <cell r="G2749">
            <v>66</v>
          </cell>
          <cell r="I2749">
            <v>1998</v>
          </cell>
          <cell r="J2749" t="str">
            <v>UM</v>
          </cell>
          <cell r="L2749">
            <v>5</v>
          </cell>
          <cell r="M2749">
            <v>5059.335</v>
          </cell>
        </row>
        <row r="2750">
          <cell r="A2750" t="str">
            <v>1998-42-3-</v>
          </cell>
          <cell r="B2750" t="str">
            <v>ColR</v>
          </cell>
          <cell r="C2750" t="str">
            <v>Marked Lower Columbia River Wild</v>
          </cell>
          <cell r="D2750" t="str">
            <v>M-LCRWild</v>
          </cell>
          <cell r="E2750">
            <v>42</v>
          </cell>
          <cell r="F2750">
            <v>68</v>
          </cell>
          <cell r="G2750">
            <v>66</v>
          </cell>
          <cell r="I2750">
            <v>1998</v>
          </cell>
          <cell r="J2750" t="str">
            <v>M</v>
          </cell>
          <cell r="L2750">
            <v>3</v>
          </cell>
          <cell r="M2750">
            <v>2.9189999999999832</v>
          </cell>
        </row>
        <row r="2751">
          <cell r="A2751" t="str">
            <v>1998-42-4-</v>
          </cell>
          <cell r="B2751" t="str">
            <v>ColR</v>
          </cell>
          <cell r="C2751" t="str">
            <v>Marked Lower Columbia River Wild</v>
          </cell>
          <cell r="D2751" t="str">
            <v>M-LCRWild</v>
          </cell>
          <cell r="E2751">
            <v>42</v>
          </cell>
          <cell r="F2751">
            <v>68</v>
          </cell>
          <cell r="G2751">
            <v>66</v>
          </cell>
          <cell r="I2751">
            <v>1998</v>
          </cell>
          <cell r="J2751" t="str">
            <v>M</v>
          </cell>
          <cell r="L2751">
            <v>4</v>
          </cell>
          <cell r="M2751">
            <v>12.1869999999999</v>
          </cell>
        </row>
        <row r="2752">
          <cell r="A2752" t="str">
            <v>1998-42-5-</v>
          </cell>
          <cell r="B2752" t="str">
            <v>ColR</v>
          </cell>
          <cell r="C2752" t="str">
            <v>Marked Lower Columbia River Wild</v>
          </cell>
          <cell r="D2752" t="str">
            <v>M-LCRWild</v>
          </cell>
          <cell r="E2752">
            <v>42</v>
          </cell>
          <cell r="F2752">
            <v>68</v>
          </cell>
          <cell r="G2752">
            <v>66</v>
          </cell>
          <cell r="I2752">
            <v>1998</v>
          </cell>
          <cell r="J2752" t="str">
            <v>M</v>
          </cell>
          <cell r="L2752">
            <v>5</v>
          </cell>
          <cell r="M2752">
            <v>35.664999999999957</v>
          </cell>
        </row>
        <row r="2753">
          <cell r="A2753" t="str">
            <v>1998-43-3-</v>
          </cell>
          <cell r="B2753" t="str">
            <v>ColR</v>
          </cell>
          <cell r="C2753" t="str">
            <v>UnMarked CR Bonneville Pool Hatchery</v>
          </cell>
          <cell r="D2753" t="str">
            <v>U-BPHTule</v>
          </cell>
          <cell r="E2753">
            <v>43</v>
          </cell>
          <cell r="F2753">
            <v>70</v>
          </cell>
          <cell r="G2753">
            <v>69</v>
          </cell>
          <cell r="I2753">
            <v>1998</v>
          </cell>
          <cell r="J2753" t="str">
            <v>UM</v>
          </cell>
          <cell r="L2753">
            <v>3</v>
          </cell>
          <cell r="M2753">
            <v>10488.61</v>
          </cell>
        </row>
        <row r="2754">
          <cell r="A2754" t="str">
            <v>1998-43-4-</v>
          </cell>
          <cell r="B2754" t="str">
            <v>ColR</v>
          </cell>
          <cell r="C2754" t="str">
            <v>UnMarked CR Bonneville Pool Hatchery</v>
          </cell>
          <cell r="D2754" t="str">
            <v>U-BPHTule</v>
          </cell>
          <cell r="E2754">
            <v>43</v>
          </cell>
          <cell r="F2754">
            <v>70</v>
          </cell>
          <cell r="G2754">
            <v>69</v>
          </cell>
          <cell r="I2754">
            <v>1998</v>
          </cell>
          <cell r="J2754" t="str">
            <v>UM</v>
          </cell>
          <cell r="L2754">
            <v>4</v>
          </cell>
          <cell r="M2754">
            <v>8613.6</v>
          </cell>
        </row>
        <row r="2755">
          <cell r="A2755" t="str">
            <v>1998-43-5-</v>
          </cell>
          <cell r="B2755" t="str">
            <v>ColR</v>
          </cell>
          <cell r="C2755" t="str">
            <v>UnMarked CR Bonneville Pool Hatchery</v>
          </cell>
          <cell r="D2755" t="str">
            <v>U-BPHTule</v>
          </cell>
          <cell r="E2755">
            <v>43</v>
          </cell>
          <cell r="F2755">
            <v>70</v>
          </cell>
          <cell r="G2755">
            <v>69</v>
          </cell>
          <cell r="I2755">
            <v>1998</v>
          </cell>
          <cell r="J2755" t="str">
            <v>UM</v>
          </cell>
          <cell r="L2755">
            <v>5</v>
          </cell>
          <cell r="M2755">
            <v>452.02</v>
          </cell>
        </row>
        <row r="2756">
          <cell r="A2756" t="str">
            <v>1998-44-3-</v>
          </cell>
          <cell r="B2756" t="str">
            <v>ColR</v>
          </cell>
          <cell r="C2756" t="str">
            <v>Marked CR Bonneville Pool Hatchery</v>
          </cell>
          <cell r="D2756" t="str">
            <v>M-BPHTule</v>
          </cell>
          <cell r="E2756">
            <v>44</v>
          </cell>
          <cell r="F2756">
            <v>71</v>
          </cell>
          <cell r="G2756">
            <v>69</v>
          </cell>
          <cell r="I2756">
            <v>1998</v>
          </cell>
          <cell r="J2756" t="str">
            <v>M</v>
          </cell>
          <cell r="L2756">
            <v>3</v>
          </cell>
          <cell r="M2756">
            <v>324.38999999999942</v>
          </cell>
        </row>
        <row r="2757">
          <cell r="A2757" t="str">
            <v>1998-44-4-</v>
          </cell>
          <cell r="B2757" t="str">
            <v>ColR</v>
          </cell>
          <cell r="C2757" t="str">
            <v>Marked CR Bonneville Pool Hatchery</v>
          </cell>
          <cell r="D2757" t="str">
            <v>M-BPHTule</v>
          </cell>
          <cell r="E2757">
            <v>44</v>
          </cell>
          <cell r="F2757">
            <v>71</v>
          </cell>
          <cell r="G2757">
            <v>69</v>
          </cell>
          <cell r="I2757">
            <v>1998</v>
          </cell>
          <cell r="J2757" t="str">
            <v>M</v>
          </cell>
          <cell r="L2757">
            <v>4</v>
          </cell>
          <cell r="M2757">
            <v>266.39999999999958</v>
          </cell>
        </row>
        <row r="2758">
          <cell r="A2758" t="str">
            <v>1998-44-5-</v>
          </cell>
          <cell r="B2758" t="str">
            <v>ColR</v>
          </cell>
          <cell r="C2758" t="str">
            <v>Marked CR Bonneville Pool Hatchery</v>
          </cell>
          <cell r="D2758" t="str">
            <v>M-BPHTule</v>
          </cell>
          <cell r="E2758">
            <v>44</v>
          </cell>
          <cell r="F2758">
            <v>71</v>
          </cell>
          <cell r="G2758">
            <v>69</v>
          </cell>
          <cell r="I2758">
            <v>1998</v>
          </cell>
          <cell r="J2758" t="str">
            <v>M</v>
          </cell>
          <cell r="L2758">
            <v>5</v>
          </cell>
          <cell r="M2758">
            <v>13.98000000000002</v>
          </cell>
        </row>
        <row r="2759">
          <cell r="A2759" t="str">
            <v>1998-45-3-</v>
          </cell>
          <cell r="B2759" t="str">
            <v>ColR</v>
          </cell>
          <cell r="C2759" t="str">
            <v>UnMarked Columbia R Upriver Summer</v>
          </cell>
          <cell r="D2759" t="str">
            <v>U-UpCR Su</v>
          </cell>
          <cell r="E2759">
            <v>45</v>
          </cell>
          <cell r="F2759">
            <v>73</v>
          </cell>
          <cell r="G2759">
            <v>72</v>
          </cell>
          <cell r="I2759">
            <v>1998</v>
          </cell>
          <cell r="J2759" t="str">
            <v>UM</v>
          </cell>
          <cell r="L2759">
            <v>3</v>
          </cell>
          <cell r="M2759">
            <v>822.15237267343707</v>
          </cell>
        </row>
        <row r="2760">
          <cell r="A2760" t="str">
            <v>1998-45-4-</v>
          </cell>
          <cell r="B2760" t="str">
            <v>ColR</v>
          </cell>
          <cell r="C2760" t="str">
            <v>UnMarked Columbia R Upriver Summer</v>
          </cell>
          <cell r="D2760" t="str">
            <v>U-UpCR Su</v>
          </cell>
          <cell r="E2760">
            <v>45</v>
          </cell>
          <cell r="F2760">
            <v>73</v>
          </cell>
          <cell r="G2760">
            <v>72</v>
          </cell>
          <cell r="I2760">
            <v>1998</v>
          </cell>
          <cell r="J2760" t="str">
            <v>UM</v>
          </cell>
          <cell r="L2760">
            <v>4</v>
          </cell>
          <cell r="M2760">
            <v>6587.4420554091166</v>
          </cell>
        </row>
        <row r="2761">
          <cell r="A2761" t="str">
            <v>1998-45-5-</v>
          </cell>
          <cell r="B2761" t="str">
            <v>ColR</v>
          </cell>
          <cell r="C2761" t="str">
            <v>UnMarked Columbia R Upriver Summer</v>
          </cell>
          <cell r="D2761" t="str">
            <v>U-UpCR Su</v>
          </cell>
          <cell r="E2761">
            <v>45</v>
          </cell>
          <cell r="F2761">
            <v>73</v>
          </cell>
          <cell r="G2761">
            <v>72</v>
          </cell>
          <cell r="I2761">
            <v>1998</v>
          </cell>
          <cell r="J2761" t="str">
            <v>UM</v>
          </cell>
          <cell r="L2761">
            <v>5</v>
          </cell>
          <cell r="M2761">
            <v>7660.325571917444</v>
          </cell>
        </row>
        <row r="2762">
          <cell r="A2762" t="str">
            <v>1998-46-3-</v>
          </cell>
          <cell r="B2762" t="str">
            <v>ColR</v>
          </cell>
          <cell r="C2762" t="str">
            <v>Marked Columbia R Upriver Summer</v>
          </cell>
          <cell r="D2762" t="str">
            <v>M-UpCR Su</v>
          </cell>
          <cell r="E2762">
            <v>46</v>
          </cell>
          <cell r="F2762">
            <v>74</v>
          </cell>
          <cell r="G2762">
            <v>72</v>
          </cell>
          <cell r="I2762">
            <v>1998</v>
          </cell>
          <cell r="J2762" t="str">
            <v>M</v>
          </cell>
          <cell r="L2762">
            <v>3</v>
          </cell>
          <cell r="M2762">
            <v>25.427392969281531</v>
          </cell>
        </row>
        <row r="2763">
          <cell r="A2763" t="str">
            <v>1998-46-4-</v>
          </cell>
          <cell r="B2763" t="str">
            <v>ColR</v>
          </cell>
          <cell r="C2763" t="str">
            <v>Marked Columbia R Upriver Summer</v>
          </cell>
          <cell r="D2763" t="str">
            <v>M-UpCR Su</v>
          </cell>
          <cell r="E2763">
            <v>46</v>
          </cell>
          <cell r="F2763">
            <v>74</v>
          </cell>
          <cell r="G2763">
            <v>72</v>
          </cell>
          <cell r="I2763">
            <v>1998</v>
          </cell>
          <cell r="J2763" t="str">
            <v>M</v>
          </cell>
          <cell r="L2763">
            <v>4</v>
          </cell>
          <cell r="M2763">
            <v>203.73532130131301</v>
          </cell>
        </row>
        <row r="2764">
          <cell r="A2764" t="str">
            <v>1998-46-5-</v>
          </cell>
          <cell r="B2764" t="str">
            <v>ColR</v>
          </cell>
          <cell r="C2764" t="str">
            <v>Marked Columbia R Upriver Summer</v>
          </cell>
          <cell r="D2764" t="str">
            <v>M-UpCR Su</v>
          </cell>
          <cell r="E2764">
            <v>46</v>
          </cell>
          <cell r="F2764">
            <v>74</v>
          </cell>
          <cell r="G2764">
            <v>72</v>
          </cell>
          <cell r="I2764">
            <v>1998</v>
          </cell>
          <cell r="J2764" t="str">
            <v>M</v>
          </cell>
          <cell r="L2764">
            <v>5</v>
          </cell>
          <cell r="M2764">
            <v>236.9172857294061</v>
          </cell>
        </row>
        <row r="2765">
          <cell r="A2765" t="str">
            <v>1998-47-3-</v>
          </cell>
          <cell r="B2765" t="str">
            <v>ColR</v>
          </cell>
          <cell r="C2765" t="str">
            <v>UnMarked Columbia R Upriver Bright</v>
          </cell>
          <cell r="D2765" t="str">
            <v>U-UpCR Br</v>
          </cell>
          <cell r="E2765">
            <v>47</v>
          </cell>
          <cell r="F2765">
            <v>76</v>
          </cell>
          <cell r="G2765">
            <v>75</v>
          </cell>
          <cell r="I2765">
            <v>1998</v>
          </cell>
          <cell r="J2765" t="str">
            <v>UM</v>
          </cell>
          <cell r="L2765">
            <v>3</v>
          </cell>
          <cell r="M2765">
            <v>49106.841627505732</v>
          </cell>
        </row>
        <row r="2766">
          <cell r="A2766" t="str">
            <v>1998-47-4-</v>
          </cell>
          <cell r="B2766" t="str">
            <v>ColR</v>
          </cell>
          <cell r="C2766" t="str">
            <v>UnMarked Columbia R Upriver Bright</v>
          </cell>
          <cell r="D2766" t="str">
            <v>U-UpCR Br</v>
          </cell>
          <cell r="E2766">
            <v>47</v>
          </cell>
          <cell r="F2766">
            <v>76</v>
          </cell>
          <cell r="G2766">
            <v>75</v>
          </cell>
          <cell r="I2766">
            <v>1998</v>
          </cell>
          <cell r="J2766" t="str">
            <v>UM</v>
          </cell>
          <cell r="L2766">
            <v>4</v>
          </cell>
          <cell r="M2766">
            <v>36499.014677089312</v>
          </cell>
        </row>
        <row r="2767">
          <cell r="A2767" t="str">
            <v>1998-47-5-</v>
          </cell>
          <cell r="B2767" t="str">
            <v>ColR</v>
          </cell>
          <cell r="C2767" t="str">
            <v>UnMarked Columbia R Upriver Bright</v>
          </cell>
          <cell r="D2767" t="str">
            <v>U-UpCR Br</v>
          </cell>
          <cell r="E2767">
            <v>47</v>
          </cell>
          <cell r="F2767">
            <v>76</v>
          </cell>
          <cell r="G2767">
            <v>75</v>
          </cell>
          <cell r="I2767">
            <v>1998</v>
          </cell>
          <cell r="J2767" t="str">
            <v>UM</v>
          </cell>
          <cell r="L2767">
            <v>5</v>
          </cell>
          <cell r="M2767">
            <v>86967.045234389836</v>
          </cell>
        </row>
        <row r="2768">
          <cell r="A2768" t="str">
            <v>1998-48-3-</v>
          </cell>
          <cell r="B2768" t="str">
            <v>ColR</v>
          </cell>
          <cell r="C2768" t="str">
            <v>Marked Columbia R Upriver Bright</v>
          </cell>
          <cell r="D2768" t="str">
            <v>M-UpCR Br</v>
          </cell>
          <cell r="E2768">
            <v>48</v>
          </cell>
          <cell r="F2768">
            <v>77</v>
          </cell>
          <cell r="G2768">
            <v>75</v>
          </cell>
          <cell r="I2768">
            <v>1998</v>
          </cell>
          <cell r="J2768" t="str">
            <v>M</v>
          </cell>
          <cell r="L2768">
            <v>3</v>
          </cell>
          <cell r="M2768">
            <v>496.02870330814039</v>
          </cell>
        </row>
        <row r="2769">
          <cell r="A2769" t="str">
            <v>1998-48-4-</v>
          </cell>
          <cell r="B2769" t="str">
            <v>ColR</v>
          </cell>
          <cell r="C2769" t="str">
            <v>Marked Columbia R Upriver Bright</v>
          </cell>
          <cell r="D2769" t="str">
            <v>M-UpCR Br</v>
          </cell>
          <cell r="E2769">
            <v>48</v>
          </cell>
          <cell r="F2769">
            <v>77</v>
          </cell>
          <cell r="G2769">
            <v>75</v>
          </cell>
          <cell r="I2769">
            <v>1998</v>
          </cell>
          <cell r="J2769" t="str">
            <v>M</v>
          </cell>
          <cell r="L2769">
            <v>4</v>
          </cell>
          <cell r="M2769">
            <v>368.6769159301985</v>
          </cell>
        </row>
        <row r="2770">
          <cell r="A2770" t="str">
            <v>1998-48-5-</v>
          </cell>
          <cell r="B2770" t="str">
            <v>ColR</v>
          </cell>
          <cell r="C2770" t="str">
            <v>Marked Columbia R Upriver Bright</v>
          </cell>
          <cell r="D2770" t="str">
            <v>M-UpCR Br</v>
          </cell>
          <cell r="E2770">
            <v>48</v>
          </cell>
          <cell r="F2770">
            <v>77</v>
          </cell>
          <cell r="G2770">
            <v>75</v>
          </cell>
          <cell r="I2770">
            <v>1998</v>
          </cell>
          <cell r="J2770" t="str">
            <v>M</v>
          </cell>
          <cell r="L2770">
            <v>5</v>
          </cell>
          <cell r="M2770">
            <v>878.45500236756925</v>
          </cell>
        </row>
        <row r="2771">
          <cell r="A2771" t="str">
            <v>1998-49-3-</v>
          </cell>
          <cell r="B2771" t="str">
            <v>ColR</v>
          </cell>
          <cell r="C2771" t="str">
            <v>UnMarked Cowlitz River Spring</v>
          </cell>
          <cell r="D2771" t="str">
            <v>U-Cowl Sp</v>
          </cell>
          <cell r="E2771">
            <v>49</v>
          </cell>
          <cell r="F2771">
            <v>79</v>
          </cell>
          <cell r="G2771">
            <v>78</v>
          </cell>
          <cell r="I2771">
            <v>1998</v>
          </cell>
          <cell r="J2771" t="str">
            <v>UM</v>
          </cell>
          <cell r="L2771">
            <v>3</v>
          </cell>
          <cell r="M2771">
            <v>1373.52</v>
          </cell>
        </row>
        <row r="2772">
          <cell r="A2772" t="str">
            <v>1998-49-4-</v>
          </cell>
          <cell r="B2772" t="str">
            <v>ColR</v>
          </cell>
          <cell r="C2772" t="str">
            <v>UnMarked Cowlitz River Spring</v>
          </cell>
          <cell r="D2772" t="str">
            <v>U-Cowl Sp</v>
          </cell>
          <cell r="E2772">
            <v>49</v>
          </cell>
          <cell r="F2772">
            <v>79</v>
          </cell>
          <cell r="G2772">
            <v>78</v>
          </cell>
          <cell r="I2772">
            <v>1998</v>
          </cell>
          <cell r="J2772" t="str">
            <v>UM</v>
          </cell>
          <cell r="L2772">
            <v>4</v>
          </cell>
          <cell r="M2772">
            <v>1555.88</v>
          </cell>
        </row>
        <row r="2773">
          <cell r="A2773" t="str">
            <v>1998-49-5-</v>
          </cell>
          <cell r="B2773" t="str">
            <v>ColR</v>
          </cell>
          <cell r="C2773" t="str">
            <v>UnMarked Cowlitz River Spring</v>
          </cell>
          <cell r="D2773" t="str">
            <v>U-Cowl Sp</v>
          </cell>
          <cell r="E2773">
            <v>49</v>
          </cell>
          <cell r="F2773">
            <v>79</v>
          </cell>
          <cell r="G2773">
            <v>78</v>
          </cell>
          <cell r="I2773">
            <v>1998</v>
          </cell>
          <cell r="J2773" t="str">
            <v>UM</v>
          </cell>
          <cell r="L2773">
            <v>5</v>
          </cell>
          <cell r="M2773">
            <v>51.41</v>
          </cell>
        </row>
        <row r="2774">
          <cell r="A2774" t="str">
            <v>1998-50-3-</v>
          </cell>
          <cell r="B2774" t="str">
            <v>ColR</v>
          </cell>
          <cell r="C2774" t="str">
            <v>Marked Cowlitz River Spring</v>
          </cell>
          <cell r="D2774" t="str">
            <v>M-Cowl Sp</v>
          </cell>
          <cell r="E2774">
            <v>50</v>
          </cell>
          <cell r="F2774">
            <v>80</v>
          </cell>
          <cell r="G2774">
            <v>78</v>
          </cell>
          <cell r="I2774">
            <v>1998</v>
          </cell>
          <cell r="J2774" t="str">
            <v>M</v>
          </cell>
          <cell r="L2774">
            <v>3</v>
          </cell>
          <cell r="M2774">
            <v>42.480000000000018</v>
          </cell>
        </row>
        <row r="2775">
          <cell r="A2775" t="str">
            <v>1998-50-4-</v>
          </cell>
          <cell r="B2775" t="str">
            <v>ColR</v>
          </cell>
          <cell r="C2775" t="str">
            <v>Marked Cowlitz River Spring</v>
          </cell>
          <cell r="D2775" t="str">
            <v>M-Cowl Sp</v>
          </cell>
          <cell r="E2775">
            <v>50</v>
          </cell>
          <cell r="F2775">
            <v>80</v>
          </cell>
          <cell r="G2775">
            <v>78</v>
          </cell>
          <cell r="I2775">
            <v>1998</v>
          </cell>
          <cell r="J2775" t="str">
            <v>M</v>
          </cell>
          <cell r="L2775">
            <v>4</v>
          </cell>
          <cell r="M2775">
            <v>48.120000000000118</v>
          </cell>
        </row>
        <row r="2776">
          <cell r="A2776" t="str">
            <v>1998-50-5-</v>
          </cell>
          <cell r="B2776" t="str">
            <v>ColR</v>
          </cell>
          <cell r="C2776" t="str">
            <v>Marked Cowlitz River Spring</v>
          </cell>
          <cell r="D2776" t="str">
            <v>M-Cowl Sp</v>
          </cell>
          <cell r="E2776">
            <v>50</v>
          </cell>
          <cell r="F2776">
            <v>80</v>
          </cell>
          <cell r="G2776">
            <v>78</v>
          </cell>
          <cell r="I2776">
            <v>1998</v>
          </cell>
          <cell r="J2776" t="str">
            <v>M</v>
          </cell>
          <cell r="L2776">
            <v>5</v>
          </cell>
          <cell r="M2776">
            <v>1.590000000000003</v>
          </cell>
        </row>
        <row r="2777">
          <cell r="A2777" t="str">
            <v>1998-51-3-</v>
          </cell>
          <cell r="B2777" t="str">
            <v>ColR</v>
          </cell>
          <cell r="C2777" t="str">
            <v>UnMarked Willamette River Spring</v>
          </cell>
          <cell r="D2777" t="str">
            <v>U-Will Sp</v>
          </cell>
          <cell r="E2777">
            <v>51</v>
          </cell>
          <cell r="F2777">
            <v>82</v>
          </cell>
          <cell r="G2777">
            <v>81</v>
          </cell>
          <cell r="I2777">
            <v>1998</v>
          </cell>
          <cell r="J2777" t="str">
            <v>UM</v>
          </cell>
          <cell r="L2777">
            <v>3</v>
          </cell>
          <cell r="M2777">
            <v>18070.13</v>
          </cell>
        </row>
        <row r="2778">
          <cell r="A2778" t="str">
            <v>1998-51-4-</v>
          </cell>
          <cell r="B2778" t="str">
            <v>ColR</v>
          </cell>
          <cell r="C2778" t="str">
            <v>UnMarked Willamette River Spring</v>
          </cell>
          <cell r="D2778" t="str">
            <v>U-Will Sp</v>
          </cell>
          <cell r="E2778">
            <v>51</v>
          </cell>
          <cell r="F2778">
            <v>82</v>
          </cell>
          <cell r="G2778">
            <v>81</v>
          </cell>
          <cell r="I2778">
            <v>1998</v>
          </cell>
          <cell r="J2778" t="str">
            <v>UM</v>
          </cell>
          <cell r="L2778">
            <v>4</v>
          </cell>
          <cell r="M2778">
            <v>23660.240000000002</v>
          </cell>
        </row>
        <row r="2779">
          <cell r="A2779" t="str">
            <v>1998-51-5-</v>
          </cell>
          <cell r="B2779" t="str">
            <v>ColR</v>
          </cell>
          <cell r="C2779" t="str">
            <v>UnMarked Willamette River Spring</v>
          </cell>
          <cell r="D2779" t="str">
            <v>U-Will Sp</v>
          </cell>
          <cell r="E2779">
            <v>51</v>
          </cell>
          <cell r="F2779">
            <v>82</v>
          </cell>
          <cell r="G2779">
            <v>81</v>
          </cell>
          <cell r="I2779">
            <v>1998</v>
          </cell>
          <cell r="J2779" t="str">
            <v>UM</v>
          </cell>
          <cell r="L2779">
            <v>5</v>
          </cell>
          <cell r="M2779">
            <v>461.72</v>
          </cell>
        </row>
        <row r="2780">
          <cell r="A2780" t="str">
            <v>1998-52-3-</v>
          </cell>
          <cell r="B2780" t="str">
            <v>ColR</v>
          </cell>
          <cell r="C2780" t="str">
            <v>Marked Willamette River Spring</v>
          </cell>
          <cell r="D2780" t="str">
            <v>M-Will Sp</v>
          </cell>
          <cell r="E2780">
            <v>52</v>
          </cell>
          <cell r="F2780">
            <v>83</v>
          </cell>
          <cell r="G2780">
            <v>81</v>
          </cell>
          <cell r="I2780">
            <v>1998</v>
          </cell>
          <cell r="J2780" t="str">
            <v>M</v>
          </cell>
          <cell r="L2780">
            <v>3</v>
          </cell>
          <cell r="M2780">
            <v>558.86999999999898</v>
          </cell>
        </row>
        <row r="2781">
          <cell r="A2781" t="str">
            <v>1998-52-4-</v>
          </cell>
          <cell r="B2781" t="str">
            <v>ColR</v>
          </cell>
          <cell r="C2781" t="str">
            <v>Marked Willamette River Spring</v>
          </cell>
          <cell r="D2781" t="str">
            <v>M-Will Sp</v>
          </cell>
          <cell r="E2781">
            <v>52</v>
          </cell>
          <cell r="F2781">
            <v>83</v>
          </cell>
          <cell r="G2781">
            <v>81</v>
          </cell>
          <cell r="I2781">
            <v>1998</v>
          </cell>
          <cell r="J2781" t="str">
            <v>M</v>
          </cell>
          <cell r="L2781">
            <v>4</v>
          </cell>
          <cell r="M2781">
            <v>731.76000000000204</v>
          </cell>
        </row>
        <row r="2782">
          <cell r="A2782" t="str">
            <v>1998-52-5-</v>
          </cell>
          <cell r="B2782" t="str">
            <v>ColR</v>
          </cell>
          <cell r="C2782" t="str">
            <v>Marked Willamette River Spring</v>
          </cell>
          <cell r="D2782" t="str">
            <v>M-Will Sp</v>
          </cell>
          <cell r="E2782">
            <v>52</v>
          </cell>
          <cell r="F2782">
            <v>83</v>
          </cell>
          <cell r="G2782">
            <v>81</v>
          </cell>
          <cell r="I2782">
            <v>1998</v>
          </cell>
          <cell r="J2782" t="str">
            <v>M</v>
          </cell>
          <cell r="L2782">
            <v>5</v>
          </cell>
          <cell r="M2782">
            <v>14.28000000000003</v>
          </cell>
        </row>
        <row r="2783">
          <cell r="A2783" t="str">
            <v>1998-53-3-</v>
          </cell>
          <cell r="B2783" t="str">
            <v>ColR</v>
          </cell>
          <cell r="C2783" t="str">
            <v>UnMarked Snake River Fall</v>
          </cell>
          <cell r="D2783" t="str">
            <v>U-Snake F</v>
          </cell>
          <cell r="E2783">
            <v>53</v>
          </cell>
          <cell r="F2783">
            <v>85</v>
          </cell>
          <cell r="G2783">
            <v>84</v>
          </cell>
          <cell r="I2783">
            <v>1998</v>
          </cell>
          <cell r="J2783" t="str">
            <v>UM</v>
          </cell>
          <cell r="L2783">
            <v>3</v>
          </cell>
          <cell r="M2783">
            <v>433.80105558931552</v>
          </cell>
        </row>
        <row r="2784">
          <cell r="A2784" t="str">
            <v>1998-53-4-</v>
          </cell>
          <cell r="B2784" t="str">
            <v>ColR</v>
          </cell>
          <cell r="C2784" t="str">
            <v>UnMarked Snake River Fall</v>
          </cell>
          <cell r="D2784" t="str">
            <v>U-Snake F</v>
          </cell>
          <cell r="E2784">
            <v>53</v>
          </cell>
          <cell r="F2784">
            <v>85</v>
          </cell>
          <cell r="G2784">
            <v>84</v>
          </cell>
          <cell r="I2784">
            <v>1998</v>
          </cell>
          <cell r="J2784" t="str">
            <v>UM</v>
          </cell>
          <cell r="L2784">
            <v>4</v>
          </cell>
          <cell r="M2784">
            <v>115.17657077474389</v>
          </cell>
        </row>
        <row r="2785">
          <cell r="A2785" t="str">
            <v>1998-53-5-</v>
          </cell>
          <cell r="B2785" t="str">
            <v>ColR</v>
          </cell>
          <cell r="C2785" t="str">
            <v>UnMarked Snake River Fall</v>
          </cell>
          <cell r="D2785" t="str">
            <v>U-Snake F</v>
          </cell>
          <cell r="E2785">
            <v>53</v>
          </cell>
          <cell r="F2785">
            <v>85</v>
          </cell>
          <cell r="G2785">
            <v>84</v>
          </cell>
          <cell r="I2785">
            <v>1998</v>
          </cell>
          <cell r="J2785" t="str">
            <v>UM</v>
          </cell>
          <cell r="L2785">
            <v>5</v>
          </cell>
          <cell r="M2785">
            <v>448.5147060624131</v>
          </cell>
        </row>
        <row r="2786">
          <cell r="A2786" t="str">
            <v>1998-54-3-</v>
          </cell>
          <cell r="B2786" t="str">
            <v>ColR</v>
          </cell>
          <cell r="C2786" t="str">
            <v>Marked Snake River Fall</v>
          </cell>
          <cell r="D2786" t="str">
            <v>M-Snake F</v>
          </cell>
          <cell r="E2786">
            <v>54</v>
          </cell>
          <cell r="F2786">
            <v>86</v>
          </cell>
          <cell r="G2786">
            <v>84</v>
          </cell>
          <cell r="I2786">
            <v>1998</v>
          </cell>
          <cell r="J2786" t="str">
            <v>M</v>
          </cell>
          <cell r="L2786">
            <v>3</v>
          </cell>
          <cell r="M2786">
            <v>2173.3286135968142</v>
          </cell>
        </row>
        <row r="2787">
          <cell r="A2787" t="str">
            <v>1998-54-4-</v>
          </cell>
          <cell r="B2787" t="str">
            <v>ColR</v>
          </cell>
          <cell r="C2787" t="str">
            <v>Marked Snake River Fall</v>
          </cell>
          <cell r="D2787" t="str">
            <v>M-Snake F</v>
          </cell>
          <cell r="E2787">
            <v>54</v>
          </cell>
          <cell r="F2787">
            <v>86</v>
          </cell>
          <cell r="G2787">
            <v>84</v>
          </cell>
          <cell r="I2787">
            <v>1998</v>
          </cell>
          <cell r="J2787" t="str">
            <v>M</v>
          </cell>
          <cell r="L2787">
            <v>4</v>
          </cell>
          <cell r="M2787">
            <v>782.13183620574398</v>
          </cell>
        </row>
        <row r="2788">
          <cell r="A2788" t="str">
            <v>1998-54-5-</v>
          </cell>
          <cell r="B2788" t="str">
            <v>ColR</v>
          </cell>
          <cell r="C2788" t="str">
            <v>Marked Snake River Fall</v>
          </cell>
          <cell r="D2788" t="str">
            <v>M-Snake F</v>
          </cell>
          <cell r="E2788">
            <v>54</v>
          </cell>
          <cell r="F2788">
            <v>86</v>
          </cell>
          <cell r="G2788">
            <v>84</v>
          </cell>
          <cell r="I2788">
            <v>1998</v>
          </cell>
          <cell r="J2788" t="str">
            <v>M</v>
          </cell>
          <cell r="L2788">
            <v>5</v>
          </cell>
          <cell r="M2788">
            <v>633.98505718017589</v>
          </cell>
        </row>
        <row r="2789">
          <cell r="A2789" t="str">
            <v>1998-55-3-</v>
          </cell>
          <cell r="B2789" t="str">
            <v>WA_NCoast_OR_CA</v>
          </cell>
          <cell r="C2789" t="str">
            <v>UnMarked Oregon North Coast Fall</v>
          </cell>
          <cell r="D2789" t="str">
            <v>U-OR No F</v>
          </cell>
          <cell r="E2789">
            <v>55</v>
          </cell>
          <cell r="F2789">
            <v>88</v>
          </cell>
          <cell r="G2789">
            <v>87</v>
          </cell>
          <cell r="I2789">
            <v>1998</v>
          </cell>
          <cell r="J2789" t="str">
            <v>UM</v>
          </cell>
          <cell r="L2789">
            <v>3</v>
          </cell>
          <cell r="M2789">
            <v>5583.9194921293574</v>
          </cell>
        </row>
        <row r="2790">
          <cell r="A2790" t="str">
            <v>1998-55-4-</v>
          </cell>
          <cell r="B2790" t="str">
            <v>WA_NCoast_OR_CA</v>
          </cell>
          <cell r="C2790" t="str">
            <v>UnMarked Oregon North Coast Fall</v>
          </cell>
          <cell r="D2790" t="str">
            <v>U-OR No F</v>
          </cell>
          <cell r="E2790">
            <v>55</v>
          </cell>
          <cell r="F2790">
            <v>88</v>
          </cell>
          <cell r="G2790">
            <v>87</v>
          </cell>
          <cell r="I2790">
            <v>1998</v>
          </cell>
          <cell r="J2790" t="str">
            <v>UM</v>
          </cell>
          <cell r="L2790">
            <v>4</v>
          </cell>
          <cell r="M2790">
            <v>33298.551841508946</v>
          </cell>
        </row>
        <row r="2791">
          <cell r="A2791" t="str">
            <v>1998-55-5-</v>
          </cell>
          <cell r="B2791" t="str">
            <v>WA_NCoast_OR_CA</v>
          </cell>
          <cell r="C2791" t="str">
            <v>UnMarked Oregon North Coast Fall</v>
          </cell>
          <cell r="D2791" t="str">
            <v>U-OR No F</v>
          </cell>
          <cell r="E2791">
            <v>55</v>
          </cell>
          <cell r="F2791">
            <v>88</v>
          </cell>
          <cell r="G2791">
            <v>87</v>
          </cell>
          <cell r="I2791">
            <v>1998</v>
          </cell>
          <cell r="J2791" t="str">
            <v>UM</v>
          </cell>
          <cell r="L2791">
            <v>5</v>
          </cell>
          <cell r="M2791">
            <v>38925.401117371788</v>
          </cell>
        </row>
        <row r="2792">
          <cell r="A2792" t="str">
            <v>1998-56-3-</v>
          </cell>
          <cell r="B2792" t="str">
            <v>WA_NCoast_OR_CA</v>
          </cell>
          <cell r="C2792" t="str">
            <v>Marked Oregon North Coast Fall</v>
          </cell>
          <cell r="D2792" t="str">
            <v>M-OR No F</v>
          </cell>
          <cell r="E2792">
            <v>56</v>
          </cell>
          <cell r="F2792">
            <v>89</v>
          </cell>
          <cell r="G2792">
            <v>87</v>
          </cell>
          <cell r="I2792">
            <v>1998</v>
          </cell>
          <cell r="J2792" t="str">
            <v>M</v>
          </cell>
          <cell r="L2792">
            <v>3</v>
          </cell>
          <cell r="M2792">
            <v>56.403227193225582</v>
          </cell>
        </row>
        <row r="2793">
          <cell r="A2793" t="str">
            <v>1998-56-4-</v>
          </cell>
          <cell r="B2793" t="str">
            <v>WA_NCoast_OR_CA</v>
          </cell>
          <cell r="C2793" t="str">
            <v>Marked Oregon North Coast Fall</v>
          </cell>
          <cell r="D2793" t="str">
            <v>M-OR No F</v>
          </cell>
          <cell r="E2793">
            <v>56</v>
          </cell>
          <cell r="F2793">
            <v>89</v>
          </cell>
          <cell r="G2793">
            <v>87</v>
          </cell>
          <cell r="I2793">
            <v>1998</v>
          </cell>
          <cell r="J2793" t="str">
            <v>M</v>
          </cell>
          <cell r="L2793">
            <v>4</v>
          </cell>
          <cell r="M2793">
            <v>336.34900850008847</v>
          </cell>
        </row>
        <row r="2794">
          <cell r="A2794" t="str">
            <v>1998-56-5-</v>
          </cell>
          <cell r="B2794" t="str">
            <v>WA_NCoast_OR_CA</v>
          </cell>
          <cell r="C2794" t="str">
            <v>Marked Oregon North Coast Fall</v>
          </cell>
          <cell r="D2794" t="str">
            <v>M-OR No F</v>
          </cell>
          <cell r="E2794">
            <v>56</v>
          </cell>
          <cell r="F2794">
            <v>89</v>
          </cell>
          <cell r="G2794">
            <v>87</v>
          </cell>
          <cell r="I2794">
            <v>1998</v>
          </cell>
          <cell r="J2794" t="str">
            <v>M</v>
          </cell>
          <cell r="L2794">
            <v>5</v>
          </cell>
          <cell r="M2794">
            <v>393.18586987243913</v>
          </cell>
        </row>
        <row r="2795">
          <cell r="A2795" t="str">
            <v>1998-57-3-</v>
          </cell>
          <cell r="B2795" t="str">
            <v>Canada</v>
          </cell>
          <cell r="C2795" t="str">
            <v>UnMarked WCVI Total Fall</v>
          </cell>
          <cell r="D2795" t="str">
            <v>U-WCVI Tl</v>
          </cell>
          <cell r="E2795">
            <v>57</v>
          </cell>
          <cell r="F2795">
            <v>91</v>
          </cell>
          <cell r="G2795">
            <v>90</v>
          </cell>
          <cell r="I2795">
            <v>1998</v>
          </cell>
          <cell r="J2795" t="str">
            <v>UM</v>
          </cell>
          <cell r="L2795">
            <v>3</v>
          </cell>
          <cell r="M2795">
            <v>8527.4348192457837</v>
          </cell>
        </row>
        <row r="2796">
          <cell r="A2796" t="str">
            <v>1998-57-4-</v>
          </cell>
          <cell r="B2796" t="str">
            <v>Canada</v>
          </cell>
          <cell r="C2796" t="str">
            <v>UnMarked WCVI Total Fall</v>
          </cell>
          <cell r="D2796" t="str">
            <v>U-WCVI Tl</v>
          </cell>
          <cell r="E2796">
            <v>57</v>
          </cell>
          <cell r="F2796">
            <v>91</v>
          </cell>
          <cell r="G2796">
            <v>90</v>
          </cell>
          <cell r="I2796">
            <v>1998</v>
          </cell>
          <cell r="J2796" t="str">
            <v>UM</v>
          </cell>
          <cell r="L2796">
            <v>4</v>
          </cell>
          <cell r="M2796">
            <v>142673.36527208079</v>
          </cell>
        </row>
        <row r="2797">
          <cell r="A2797" t="str">
            <v>1998-57-5-</v>
          </cell>
          <cell r="B2797" t="str">
            <v>Canada</v>
          </cell>
          <cell r="C2797" t="str">
            <v>UnMarked WCVI Total Fall</v>
          </cell>
          <cell r="D2797" t="str">
            <v>U-WCVI Tl</v>
          </cell>
          <cell r="E2797">
            <v>57</v>
          </cell>
          <cell r="F2797">
            <v>91</v>
          </cell>
          <cell r="G2797">
            <v>90</v>
          </cell>
          <cell r="I2797">
            <v>1998</v>
          </cell>
          <cell r="J2797" t="str">
            <v>UM</v>
          </cell>
          <cell r="L2797">
            <v>5</v>
          </cell>
          <cell r="M2797">
            <v>36774.483832929684</v>
          </cell>
        </row>
        <row r="2798">
          <cell r="A2798" t="str">
            <v>1998-58-3-</v>
          </cell>
          <cell r="B2798" t="str">
            <v>Canada</v>
          </cell>
          <cell r="C2798" t="str">
            <v>Marked WCVI Total Fall</v>
          </cell>
          <cell r="D2798" t="str">
            <v>M-WCVI Tl</v>
          </cell>
          <cell r="E2798">
            <v>58</v>
          </cell>
          <cell r="F2798">
            <v>92</v>
          </cell>
          <cell r="G2798">
            <v>90</v>
          </cell>
          <cell r="I2798">
            <v>1998</v>
          </cell>
          <cell r="J2798" t="str">
            <v>M</v>
          </cell>
          <cell r="L2798">
            <v>3</v>
          </cell>
          <cell r="M2798">
            <v>274.56518075421531</v>
          </cell>
        </row>
        <row r="2799">
          <cell r="A2799" t="str">
            <v>1998-58-4-</v>
          </cell>
          <cell r="B2799" t="str">
            <v>Canada</v>
          </cell>
          <cell r="C2799" t="str">
            <v>Marked WCVI Total Fall</v>
          </cell>
          <cell r="D2799" t="str">
            <v>M-WCVI Tl</v>
          </cell>
          <cell r="E2799">
            <v>58</v>
          </cell>
          <cell r="F2799">
            <v>92</v>
          </cell>
          <cell r="G2799">
            <v>90</v>
          </cell>
          <cell r="I2799">
            <v>1998</v>
          </cell>
          <cell r="J2799" t="str">
            <v>M</v>
          </cell>
          <cell r="L2799">
            <v>4</v>
          </cell>
          <cell r="M2799">
            <v>4951.6347279192123</v>
          </cell>
        </row>
        <row r="2800">
          <cell r="A2800" t="str">
            <v>1998-58-5-</v>
          </cell>
          <cell r="B2800" t="str">
            <v>Canada</v>
          </cell>
          <cell r="C2800" t="str">
            <v>Marked WCVI Total Fall</v>
          </cell>
          <cell r="D2800" t="str">
            <v>M-WCVI Tl</v>
          </cell>
          <cell r="E2800">
            <v>58</v>
          </cell>
          <cell r="F2800">
            <v>92</v>
          </cell>
          <cell r="G2800">
            <v>90</v>
          </cell>
          <cell r="I2800">
            <v>1998</v>
          </cell>
          <cell r="J2800" t="str">
            <v>M</v>
          </cell>
          <cell r="L2800">
            <v>5</v>
          </cell>
          <cell r="M2800">
            <v>838.51616707032656</v>
          </cell>
        </row>
        <row r="2801">
          <cell r="A2801" t="str">
            <v>1998-59-3-</v>
          </cell>
          <cell r="B2801" t="str">
            <v>Canada</v>
          </cell>
          <cell r="C2801" t="str">
            <v>UnMarked Fraser River Late</v>
          </cell>
          <cell r="D2801" t="str">
            <v>U-FrasRLt</v>
          </cell>
          <cell r="E2801">
            <v>59</v>
          </cell>
          <cell r="F2801">
            <v>94</v>
          </cell>
          <cell r="G2801">
            <v>93</v>
          </cell>
          <cell r="I2801">
            <v>1998</v>
          </cell>
          <cell r="J2801" t="str">
            <v>UM</v>
          </cell>
          <cell r="L2801">
            <v>3</v>
          </cell>
          <cell r="M2801">
            <v>30834.437899983561</v>
          </cell>
        </row>
        <row r="2802">
          <cell r="A2802" t="str">
            <v>1998-59-4-</v>
          </cell>
          <cell r="B2802" t="str">
            <v>Canada</v>
          </cell>
          <cell r="C2802" t="str">
            <v>UnMarked Fraser River Late</v>
          </cell>
          <cell r="D2802" t="str">
            <v>U-FrasRLt</v>
          </cell>
          <cell r="E2802">
            <v>59</v>
          </cell>
          <cell r="F2802">
            <v>94</v>
          </cell>
          <cell r="G2802">
            <v>93</v>
          </cell>
          <cell r="I2802">
            <v>1998</v>
          </cell>
          <cell r="J2802" t="str">
            <v>UM</v>
          </cell>
          <cell r="L2802">
            <v>4</v>
          </cell>
          <cell r="M2802">
            <v>252838.8535719905</v>
          </cell>
        </row>
        <row r="2803">
          <cell r="A2803" t="str">
            <v>1998-59-5-</v>
          </cell>
          <cell r="B2803" t="str">
            <v>Canada</v>
          </cell>
          <cell r="C2803" t="str">
            <v>UnMarked Fraser River Late</v>
          </cell>
          <cell r="D2803" t="str">
            <v>U-FrasRLt</v>
          </cell>
          <cell r="E2803">
            <v>59</v>
          </cell>
          <cell r="F2803">
            <v>94</v>
          </cell>
          <cell r="G2803">
            <v>93</v>
          </cell>
          <cell r="I2803">
            <v>1998</v>
          </cell>
          <cell r="J2803" t="str">
            <v>UM</v>
          </cell>
          <cell r="L2803">
            <v>5</v>
          </cell>
          <cell r="M2803">
            <v>6050.745734740035</v>
          </cell>
        </row>
        <row r="2804">
          <cell r="A2804" t="str">
            <v>1998-60-3-</v>
          </cell>
          <cell r="B2804" t="str">
            <v>Canada</v>
          </cell>
          <cell r="C2804" t="str">
            <v>Marked Fraser River Late</v>
          </cell>
          <cell r="D2804" t="str">
            <v>M-FrasRLt</v>
          </cell>
          <cell r="E2804">
            <v>60</v>
          </cell>
          <cell r="F2804">
            <v>95</v>
          </cell>
          <cell r="G2804">
            <v>93</v>
          </cell>
          <cell r="I2804">
            <v>1998</v>
          </cell>
          <cell r="J2804" t="str">
            <v>M</v>
          </cell>
          <cell r="L2804">
            <v>3</v>
          </cell>
          <cell r="M2804">
            <v>1974.704458487103</v>
          </cell>
        </row>
        <row r="2805">
          <cell r="A2805" t="str">
            <v>1998-60-4-</v>
          </cell>
          <cell r="B2805" t="str">
            <v>Canada</v>
          </cell>
          <cell r="C2805" t="str">
            <v>Marked Fraser River Late</v>
          </cell>
          <cell r="D2805" t="str">
            <v>M-FrasRLt</v>
          </cell>
          <cell r="E2805">
            <v>60</v>
          </cell>
          <cell r="F2805">
            <v>95</v>
          </cell>
          <cell r="G2805">
            <v>93</v>
          </cell>
          <cell r="I2805">
            <v>1998</v>
          </cell>
          <cell r="J2805" t="str">
            <v>M</v>
          </cell>
          <cell r="L2805">
            <v>4</v>
          </cell>
          <cell r="M2805">
            <v>5592.4760997540434</v>
          </cell>
        </row>
        <row r="2806">
          <cell r="A2806" t="str">
            <v>1998-60-5-</v>
          </cell>
          <cell r="B2806" t="str">
            <v>Canada</v>
          </cell>
          <cell r="C2806" t="str">
            <v>Marked Fraser River Late</v>
          </cell>
          <cell r="D2806" t="str">
            <v>M-FrasRLt</v>
          </cell>
          <cell r="E2806">
            <v>60</v>
          </cell>
          <cell r="F2806">
            <v>95</v>
          </cell>
          <cell r="G2806">
            <v>93</v>
          </cell>
          <cell r="I2806">
            <v>1998</v>
          </cell>
          <cell r="J2806" t="str">
            <v>M</v>
          </cell>
          <cell r="L2806">
            <v>5</v>
          </cell>
          <cell r="M2806">
            <v>127.81249163634629</v>
          </cell>
        </row>
        <row r="2807">
          <cell r="A2807" t="str">
            <v>1998-61-3-</v>
          </cell>
          <cell r="B2807" t="str">
            <v>Canada</v>
          </cell>
          <cell r="C2807" t="str">
            <v>UnMarked Fraser River Early</v>
          </cell>
          <cell r="D2807" t="str">
            <v>U-FrasREr</v>
          </cell>
          <cell r="E2807">
            <v>61</v>
          </cell>
          <cell r="F2807">
            <v>97</v>
          </cell>
          <cell r="G2807">
            <v>96</v>
          </cell>
          <cell r="I2807">
            <v>1998</v>
          </cell>
          <cell r="J2807" t="str">
            <v>UM</v>
          </cell>
          <cell r="L2807">
            <v>3</v>
          </cell>
          <cell r="M2807">
            <v>40566.243739681362</v>
          </cell>
        </row>
        <row r="2808">
          <cell r="A2808" t="str">
            <v>1998-61-4-</v>
          </cell>
          <cell r="B2808" t="str">
            <v>Canada</v>
          </cell>
          <cell r="C2808" t="str">
            <v>UnMarked Fraser River Early</v>
          </cell>
          <cell r="D2808" t="str">
            <v>U-FrasREr</v>
          </cell>
          <cell r="E2808">
            <v>61</v>
          </cell>
          <cell r="F2808">
            <v>97</v>
          </cell>
          <cell r="G2808">
            <v>96</v>
          </cell>
          <cell r="I2808">
            <v>1998</v>
          </cell>
          <cell r="J2808" t="str">
            <v>UM</v>
          </cell>
          <cell r="L2808">
            <v>4</v>
          </cell>
          <cell r="M2808">
            <v>153840.43912514471</v>
          </cell>
        </row>
        <row r="2809">
          <cell r="A2809" t="str">
            <v>1998-61-5-</v>
          </cell>
          <cell r="B2809" t="str">
            <v>Canada</v>
          </cell>
          <cell r="C2809" t="str">
            <v>UnMarked Fraser River Early</v>
          </cell>
          <cell r="D2809" t="str">
            <v>U-FrasREr</v>
          </cell>
          <cell r="E2809">
            <v>61</v>
          </cell>
          <cell r="F2809">
            <v>97</v>
          </cell>
          <cell r="G2809">
            <v>96</v>
          </cell>
          <cell r="I2809">
            <v>1998</v>
          </cell>
          <cell r="J2809" t="str">
            <v>UM</v>
          </cell>
          <cell r="L2809">
            <v>5</v>
          </cell>
          <cell r="M2809">
            <v>13385.433045840549</v>
          </cell>
        </row>
        <row r="2810">
          <cell r="A2810" t="str">
            <v>1998-62-3-</v>
          </cell>
          <cell r="B2810" t="str">
            <v>Canada</v>
          </cell>
          <cell r="C2810" t="str">
            <v>Marked Fraser River Early</v>
          </cell>
          <cell r="D2810" t="str">
            <v>M-FrasREr</v>
          </cell>
          <cell r="E2810">
            <v>62</v>
          </cell>
          <cell r="F2810">
            <v>98</v>
          </cell>
          <cell r="G2810">
            <v>96</v>
          </cell>
          <cell r="I2810">
            <v>1998</v>
          </cell>
          <cell r="J2810" t="str">
            <v>M</v>
          </cell>
          <cell r="L2810">
            <v>3</v>
          </cell>
          <cell r="M2810">
            <v>409.76003777456208</v>
          </cell>
        </row>
        <row r="2811">
          <cell r="A2811" t="str">
            <v>1998-62-4-</v>
          </cell>
          <cell r="B2811" t="str">
            <v>Canada</v>
          </cell>
          <cell r="C2811" t="str">
            <v>Marked Fraser River Early</v>
          </cell>
          <cell r="D2811" t="str">
            <v>M-FrasREr</v>
          </cell>
          <cell r="E2811">
            <v>62</v>
          </cell>
          <cell r="F2811">
            <v>98</v>
          </cell>
          <cell r="G2811">
            <v>96</v>
          </cell>
          <cell r="I2811">
            <v>1998</v>
          </cell>
          <cell r="J2811" t="str">
            <v>M</v>
          </cell>
          <cell r="L2811">
            <v>4</v>
          </cell>
          <cell r="M2811">
            <v>1553.9438295469149</v>
          </cell>
        </row>
        <row r="2812">
          <cell r="A2812" t="str">
            <v>1998-62-5-</v>
          </cell>
          <cell r="B2812" t="str">
            <v>Canada</v>
          </cell>
          <cell r="C2812" t="str">
            <v>Marked Fraser River Early</v>
          </cell>
          <cell r="D2812" t="str">
            <v>M-FrasREr</v>
          </cell>
          <cell r="E2812">
            <v>62</v>
          </cell>
          <cell r="F2812">
            <v>98</v>
          </cell>
          <cell r="G2812">
            <v>96</v>
          </cell>
          <cell r="I2812">
            <v>1998</v>
          </cell>
          <cell r="J2812" t="str">
            <v>M</v>
          </cell>
          <cell r="L2812">
            <v>5</v>
          </cell>
          <cell r="M2812">
            <v>135.20639440243031</v>
          </cell>
        </row>
        <row r="2813">
          <cell r="A2813" t="str">
            <v>1998-63-3-</v>
          </cell>
          <cell r="B2813" t="str">
            <v>Canada</v>
          </cell>
          <cell r="C2813" t="str">
            <v>UnMarked Lower Georgia Strait</v>
          </cell>
          <cell r="D2813" t="str">
            <v>U-LwGeo S</v>
          </cell>
          <cell r="E2813">
            <v>63</v>
          </cell>
          <cell r="F2813">
            <v>100</v>
          </cell>
          <cell r="G2813">
            <v>99</v>
          </cell>
          <cell r="I2813">
            <v>1998</v>
          </cell>
          <cell r="J2813" t="str">
            <v>UM</v>
          </cell>
          <cell r="L2813">
            <v>3</v>
          </cell>
          <cell r="M2813">
            <v>9566.6011465867541</v>
          </cell>
        </row>
        <row r="2814">
          <cell r="A2814" t="str">
            <v>1998-63-4-</v>
          </cell>
          <cell r="B2814" t="str">
            <v>Canada</v>
          </cell>
          <cell r="C2814" t="str">
            <v>UnMarked Lower Georgia Strait</v>
          </cell>
          <cell r="D2814" t="str">
            <v>U-LwGeo S</v>
          </cell>
          <cell r="E2814">
            <v>63</v>
          </cell>
          <cell r="F2814">
            <v>100</v>
          </cell>
          <cell r="G2814">
            <v>99</v>
          </cell>
          <cell r="I2814">
            <v>1998</v>
          </cell>
          <cell r="J2814" t="str">
            <v>UM</v>
          </cell>
          <cell r="L2814">
            <v>4</v>
          </cell>
          <cell r="M2814">
            <v>10118.05203944526</v>
          </cell>
        </row>
        <row r="2815">
          <cell r="A2815" t="str">
            <v>1998-63-5-</v>
          </cell>
          <cell r="B2815" t="str">
            <v>Canada</v>
          </cell>
          <cell r="C2815" t="str">
            <v>UnMarked Lower Georgia Strait</v>
          </cell>
          <cell r="D2815" t="str">
            <v>U-LwGeo S</v>
          </cell>
          <cell r="E2815">
            <v>63</v>
          </cell>
          <cell r="F2815">
            <v>100</v>
          </cell>
          <cell r="G2815">
            <v>99</v>
          </cell>
          <cell r="I2815">
            <v>1998</v>
          </cell>
          <cell r="J2815" t="str">
            <v>UM</v>
          </cell>
          <cell r="L2815">
            <v>5</v>
          </cell>
          <cell r="M2815">
            <v>232.79286636221849</v>
          </cell>
        </row>
        <row r="2816">
          <cell r="A2816" t="str">
            <v>1998-64-3-</v>
          </cell>
          <cell r="B2816" t="str">
            <v>Canada</v>
          </cell>
          <cell r="C2816" t="str">
            <v>Marked Lower Georgia Strait</v>
          </cell>
          <cell r="D2816" t="str">
            <v>M-LwGeo S</v>
          </cell>
          <cell r="E2816">
            <v>64</v>
          </cell>
          <cell r="F2816">
            <v>101</v>
          </cell>
          <cell r="G2816">
            <v>99</v>
          </cell>
          <cell r="I2816">
            <v>1998</v>
          </cell>
          <cell r="J2816" t="str">
            <v>M</v>
          </cell>
          <cell r="L2816">
            <v>3</v>
          </cell>
          <cell r="M2816">
            <v>96.632334814008573</v>
          </cell>
        </row>
        <row r="2817">
          <cell r="A2817" t="str">
            <v>1998-64-4-</v>
          </cell>
          <cell r="B2817" t="str">
            <v>Canada</v>
          </cell>
          <cell r="C2817" t="str">
            <v>Marked Lower Georgia Strait</v>
          </cell>
          <cell r="D2817" t="str">
            <v>M-LwGeo S</v>
          </cell>
          <cell r="E2817">
            <v>64</v>
          </cell>
          <cell r="F2817">
            <v>101</v>
          </cell>
          <cell r="G2817">
            <v>99</v>
          </cell>
          <cell r="I2817">
            <v>1998</v>
          </cell>
          <cell r="J2817" t="str">
            <v>M</v>
          </cell>
          <cell r="L2817">
            <v>4</v>
          </cell>
          <cell r="M2817">
            <v>102.2025458529824</v>
          </cell>
        </row>
        <row r="2818">
          <cell r="A2818" t="str">
            <v>1998-64-5-</v>
          </cell>
          <cell r="B2818" t="str">
            <v>Canada</v>
          </cell>
          <cell r="C2818" t="str">
            <v>Marked Lower Georgia Strait</v>
          </cell>
          <cell r="D2818" t="str">
            <v>M-LwGeo S</v>
          </cell>
          <cell r="E2818">
            <v>64</v>
          </cell>
          <cell r="F2818">
            <v>101</v>
          </cell>
          <cell r="G2818">
            <v>99</v>
          </cell>
          <cell r="I2818">
            <v>1998</v>
          </cell>
          <cell r="J2818" t="str">
            <v>M</v>
          </cell>
          <cell r="L2818">
            <v>5</v>
          </cell>
          <cell r="M2818">
            <v>2.3514430945678559</v>
          </cell>
        </row>
        <row r="2819">
          <cell r="A2819" t="str">
            <v>1998-67-3-</v>
          </cell>
          <cell r="B2819" t="str">
            <v>ColR</v>
          </cell>
          <cell r="C2819" t="str">
            <v>UnMarked Lower Columbia Naturals</v>
          </cell>
          <cell r="D2819" t="str">
            <v>U-LColNat</v>
          </cell>
          <cell r="E2819">
            <v>67</v>
          </cell>
          <cell r="F2819">
            <v>103</v>
          </cell>
          <cell r="G2819">
            <v>102</v>
          </cell>
          <cell r="I2819">
            <v>1998</v>
          </cell>
          <cell r="J2819" t="str">
            <v>UM</v>
          </cell>
          <cell r="L2819">
            <v>3</v>
          </cell>
          <cell r="M2819">
            <v>1593.299999999999</v>
          </cell>
        </row>
        <row r="2820">
          <cell r="A2820" t="str">
            <v>1998-67-4-</v>
          </cell>
          <cell r="B2820" t="str">
            <v>ColR</v>
          </cell>
          <cell r="C2820" t="str">
            <v>UnMarked Lower Columbia Naturals</v>
          </cell>
          <cell r="D2820" t="str">
            <v>U-LColNat</v>
          </cell>
          <cell r="E2820">
            <v>67</v>
          </cell>
          <cell r="F2820">
            <v>103</v>
          </cell>
          <cell r="G2820">
            <v>102</v>
          </cell>
          <cell r="I2820">
            <v>1998</v>
          </cell>
          <cell r="J2820" t="str">
            <v>UM</v>
          </cell>
          <cell r="L2820">
            <v>4</v>
          </cell>
          <cell r="M2820">
            <v>1117.950000000001</v>
          </cell>
        </row>
        <row r="2821">
          <cell r="A2821" t="str">
            <v>1998-67-5-</v>
          </cell>
          <cell r="B2821" t="str">
            <v>ColR</v>
          </cell>
          <cell r="C2821" t="str">
            <v>UnMarked Lower Columbia Naturals</v>
          </cell>
          <cell r="D2821" t="str">
            <v>U-LColNat</v>
          </cell>
          <cell r="E2821">
            <v>67</v>
          </cell>
          <cell r="F2821">
            <v>103</v>
          </cell>
          <cell r="G2821">
            <v>102</v>
          </cell>
          <cell r="I2821">
            <v>1998</v>
          </cell>
          <cell r="J2821" t="str">
            <v>UM</v>
          </cell>
          <cell r="L2821">
            <v>5</v>
          </cell>
          <cell r="M2821">
            <v>666.60000000000036</v>
          </cell>
        </row>
        <row r="2822">
          <cell r="A2822" t="str">
            <v>1998-68-3-</v>
          </cell>
          <cell r="B2822" t="str">
            <v>ColR</v>
          </cell>
          <cell r="C2822" t="str">
            <v>Marked Lower Columbia Naturals</v>
          </cell>
          <cell r="D2822" t="str">
            <v>M-LColNat</v>
          </cell>
          <cell r="E2822">
            <v>68</v>
          </cell>
          <cell r="F2822">
            <v>104</v>
          </cell>
          <cell r="G2822">
            <v>102</v>
          </cell>
          <cell r="I2822">
            <v>1998</v>
          </cell>
          <cell r="J2822" t="str">
            <v>M</v>
          </cell>
          <cell r="L2822">
            <v>3</v>
          </cell>
          <cell r="M2822">
            <v>0</v>
          </cell>
        </row>
        <row r="2823">
          <cell r="A2823" t="str">
            <v>1998-68-4-</v>
          </cell>
          <cell r="B2823" t="str">
            <v>ColR</v>
          </cell>
          <cell r="C2823" t="str">
            <v>Marked Lower Columbia Naturals</v>
          </cell>
          <cell r="D2823" t="str">
            <v>M-LColNat</v>
          </cell>
          <cell r="E2823">
            <v>68</v>
          </cell>
          <cell r="F2823">
            <v>104</v>
          </cell>
          <cell r="G2823">
            <v>102</v>
          </cell>
          <cell r="I2823">
            <v>1998</v>
          </cell>
          <cell r="J2823" t="str">
            <v>M</v>
          </cell>
          <cell r="L2823">
            <v>4</v>
          </cell>
          <cell r="M2823">
            <v>0</v>
          </cell>
        </row>
        <row r="2824">
          <cell r="A2824" t="str">
            <v>1998-68-5-</v>
          </cell>
          <cell r="B2824" t="str">
            <v>ColR</v>
          </cell>
          <cell r="C2824" t="str">
            <v>Marked Lower Columbia Naturals</v>
          </cell>
          <cell r="D2824" t="str">
            <v>M-LColNat</v>
          </cell>
          <cell r="E2824">
            <v>68</v>
          </cell>
          <cell r="F2824">
            <v>104</v>
          </cell>
          <cell r="G2824">
            <v>102</v>
          </cell>
          <cell r="I2824">
            <v>1998</v>
          </cell>
          <cell r="J2824" t="str">
            <v>M</v>
          </cell>
          <cell r="L2824">
            <v>5</v>
          </cell>
          <cell r="M2824">
            <v>0</v>
          </cell>
        </row>
        <row r="2825">
          <cell r="A2825" t="str">
            <v>1998-69-3-</v>
          </cell>
          <cell r="B2825" t="str">
            <v>WA_NCoast_OR_CA</v>
          </cell>
          <cell r="C2825" t="str">
            <v>UnMarked Central Valley Fall</v>
          </cell>
          <cell r="D2825" t="str">
            <v>U-CentVal</v>
          </cell>
          <cell r="E2825">
            <v>69</v>
          </cell>
          <cell r="F2825">
            <v>106</v>
          </cell>
          <cell r="G2825">
            <v>105</v>
          </cell>
          <cell r="I2825">
            <v>1998</v>
          </cell>
          <cell r="J2825" t="str">
            <v>UM</v>
          </cell>
          <cell r="L2825">
            <v>3</v>
          </cell>
          <cell r="M2825">
            <v>279567.61554524611</v>
          </cell>
        </row>
        <row r="2826">
          <cell r="A2826" t="str">
            <v>1998-69-4-</v>
          </cell>
          <cell r="B2826" t="str">
            <v>WA_NCoast_OR_CA</v>
          </cell>
          <cell r="C2826" t="str">
            <v>UnMarked Central Valley Fall</v>
          </cell>
          <cell r="D2826" t="str">
            <v>U-CentVal</v>
          </cell>
          <cell r="E2826">
            <v>69</v>
          </cell>
          <cell r="F2826">
            <v>106</v>
          </cell>
          <cell r="G2826">
            <v>105</v>
          </cell>
          <cell r="I2826">
            <v>1998</v>
          </cell>
          <cell r="J2826" t="str">
            <v>UM</v>
          </cell>
          <cell r="L2826">
            <v>4</v>
          </cell>
          <cell r="M2826">
            <v>29417.189396925151</v>
          </cell>
        </row>
        <row r="2827">
          <cell r="A2827" t="str">
            <v>1998-69-5-</v>
          </cell>
          <cell r="B2827" t="str">
            <v>WA_NCoast_OR_CA</v>
          </cell>
          <cell r="C2827" t="str">
            <v>UnMarked Central Valley Fall</v>
          </cell>
          <cell r="D2827" t="str">
            <v>U-CentVal</v>
          </cell>
          <cell r="E2827">
            <v>69</v>
          </cell>
          <cell r="F2827">
            <v>106</v>
          </cell>
          <cell r="G2827">
            <v>105</v>
          </cell>
          <cell r="I2827">
            <v>1998</v>
          </cell>
          <cell r="J2827" t="str">
            <v>UM</v>
          </cell>
          <cell r="L2827">
            <v>5</v>
          </cell>
          <cell r="M2827">
            <v>417.26509782872557</v>
          </cell>
        </row>
        <row r="2828">
          <cell r="A2828" t="str">
            <v>1998-70-3-</v>
          </cell>
          <cell r="B2828" t="str">
            <v>WA_NCoast_OR_CA</v>
          </cell>
          <cell r="C2828" t="str">
            <v>Marked Central Valley Fall</v>
          </cell>
          <cell r="D2828" t="str">
            <v>M-CentVal</v>
          </cell>
          <cell r="E2828">
            <v>70</v>
          </cell>
          <cell r="F2828">
            <v>107</v>
          </cell>
          <cell r="G2828">
            <v>105</v>
          </cell>
          <cell r="I2828">
            <v>1998</v>
          </cell>
          <cell r="J2828" t="str">
            <v>M</v>
          </cell>
          <cell r="L2828">
            <v>3</v>
          </cell>
          <cell r="M2828">
            <v>5705.4615417396999</v>
          </cell>
        </row>
        <row r="2829">
          <cell r="A2829" t="str">
            <v>1998-70-4-</v>
          </cell>
          <cell r="B2829" t="str">
            <v>WA_NCoast_OR_CA</v>
          </cell>
          <cell r="C2829" t="str">
            <v>Marked Central Valley Fall</v>
          </cell>
          <cell r="D2829" t="str">
            <v>M-CentVal</v>
          </cell>
          <cell r="E2829">
            <v>70</v>
          </cell>
          <cell r="F2829">
            <v>107</v>
          </cell>
          <cell r="G2829">
            <v>105</v>
          </cell>
          <cell r="I2829">
            <v>1998</v>
          </cell>
          <cell r="J2829" t="str">
            <v>M</v>
          </cell>
          <cell r="L2829">
            <v>4</v>
          </cell>
          <cell r="M2829">
            <v>600.35080401888263</v>
          </cell>
        </row>
        <row r="2830">
          <cell r="A2830" t="str">
            <v>1998-70-5-</v>
          </cell>
          <cell r="B2830" t="str">
            <v>WA_NCoast_OR_CA</v>
          </cell>
          <cell r="C2830" t="str">
            <v>Marked Central Valley Fall</v>
          </cell>
          <cell r="D2830" t="str">
            <v>M-CentVal</v>
          </cell>
          <cell r="E2830">
            <v>70</v>
          </cell>
          <cell r="F2830">
            <v>107</v>
          </cell>
          <cell r="G2830">
            <v>105</v>
          </cell>
          <cell r="I2830">
            <v>1998</v>
          </cell>
          <cell r="J2830" t="str">
            <v>M</v>
          </cell>
          <cell r="L2830">
            <v>5</v>
          </cell>
          <cell r="M2830">
            <v>8.5156142414025453</v>
          </cell>
        </row>
        <row r="2831">
          <cell r="A2831" t="str">
            <v>1998-71-3-</v>
          </cell>
          <cell r="B2831" t="str">
            <v>WA_NCoast_OR_CA</v>
          </cell>
          <cell r="C2831" t="str">
            <v>UnMarked WA North Coast Fall</v>
          </cell>
          <cell r="D2831" t="str">
            <v>U-WA NCst</v>
          </cell>
          <cell r="E2831">
            <v>71</v>
          </cell>
          <cell r="F2831">
            <v>109</v>
          </cell>
          <cell r="G2831">
            <v>108</v>
          </cell>
          <cell r="I2831">
            <v>1998</v>
          </cell>
          <cell r="J2831" t="str">
            <v>UM</v>
          </cell>
          <cell r="L2831">
            <v>3</v>
          </cell>
          <cell r="M2831">
            <v>1678.6068827909589</v>
          </cell>
        </row>
        <row r="2832">
          <cell r="A2832" t="str">
            <v>1998-71-4-</v>
          </cell>
          <cell r="B2832" t="str">
            <v>WA_NCoast_OR_CA</v>
          </cell>
          <cell r="C2832" t="str">
            <v>UnMarked WA North Coast Fall</v>
          </cell>
          <cell r="D2832" t="str">
            <v>U-WA NCst</v>
          </cell>
          <cell r="E2832">
            <v>71</v>
          </cell>
          <cell r="F2832">
            <v>109</v>
          </cell>
          <cell r="G2832">
            <v>108</v>
          </cell>
          <cell r="I2832">
            <v>1998</v>
          </cell>
          <cell r="J2832" t="str">
            <v>UM</v>
          </cell>
          <cell r="L2832">
            <v>4</v>
          </cell>
          <cell r="M2832">
            <v>8001.9057043037337</v>
          </cell>
        </row>
        <row r="2833">
          <cell r="A2833" t="str">
            <v>1998-71-5-</v>
          </cell>
          <cell r="B2833" t="str">
            <v>WA_NCoast_OR_CA</v>
          </cell>
          <cell r="C2833" t="str">
            <v>UnMarked WA North Coast Fall</v>
          </cell>
          <cell r="D2833" t="str">
            <v>U-WA NCst</v>
          </cell>
          <cell r="E2833">
            <v>71</v>
          </cell>
          <cell r="F2833">
            <v>109</v>
          </cell>
          <cell r="G2833">
            <v>108</v>
          </cell>
          <cell r="I2833">
            <v>1998</v>
          </cell>
          <cell r="J2833" t="str">
            <v>UM</v>
          </cell>
          <cell r="L2833">
            <v>5</v>
          </cell>
          <cell r="M2833">
            <v>34822.326624855887</v>
          </cell>
        </row>
        <row r="2834">
          <cell r="A2834" t="str">
            <v>1998-72-3-</v>
          </cell>
          <cell r="B2834" t="str">
            <v>WA_NCoast_OR_CA</v>
          </cell>
          <cell r="C2834" t="str">
            <v>Marked WA North Coast Fall</v>
          </cell>
          <cell r="D2834" t="str">
            <v>M-WA NCst</v>
          </cell>
          <cell r="E2834">
            <v>72</v>
          </cell>
          <cell r="F2834">
            <v>110</v>
          </cell>
          <cell r="G2834">
            <v>108</v>
          </cell>
          <cell r="I2834">
            <v>1998</v>
          </cell>
          <cell r="J2834" t="str">
            <v>M</v>
          </cell>
          <cell r="L2834">
            <v>3</v>
          </cell>
          <cell r="M2834">
            <v>112.6699782901767</v>
          </cell>
        </row>
        <row r="2835">
          <cell r="A2835" t="str">
            <v>1998-72-4-</v>
          </cell>
          <cell r="B2835" t="str">
            <v>WA_NCoast_OR_CA</v>
          </cell>
          <cell r="C2835" t="str">
            <v>Marked WA North Coast Fall</v>
          </cell>
          <cell r="D2835" t="str">
            <v>M-WA NCst</v>
          </cell>
          <cell r="E2835">
            <v>72</v>
          </cell>
          <cell r="F2835">
            <v>110</v>
          </cell>
          <cell r="G2835">
            <v>108</v>
          </cell>
          <cell r="I2835">
            <v>1998</v>
          </cell>
          <cell r="J2835" t="str">
            <v>M</v>
          </cell>
          <cell r="L2835">
            <v>4</v>
          </cell>
          <cell r="M2835">
            <v>471.25147254115109</v>
          </cell>
        </row>
        <row r="2836">
          <cell r="A2836" t="str">
            <v>1998-72-5-</v>
          </cell>
          <cell r="B2836" t="str">
            <v>WA_NCoast_OR_CA</v>
          </cell>
          <cell r="C2836" t="str">
            <v>Marked WA North Coast Fall</v>
          </cell>
          <cell r="D2836" t="str">
            <v>M-WA NCst</v>
          </cell>
          <cell r="E2836">
            <v>72</v>
          </cell>
          <cell r="F2836">
            <v>110</v>
          </cell>
          <cell r="G2836">
            <v>108</v>
          </cell>
          <cell r="I2836">
            <v>1998</v>
          </cell>
          <cell r="J2836" t="str">
            <v>M</v>
          </cell>
          <cell r="L2836">
            <v>5</v>
          </cell>
          <cell r="M2836">
            <v>1638.473814805222</v>
          </cell>
        </row>
        <row r="2837">
          <cell r="A2837" t="str">
            <v>1998-73-3-</v>
          </cell>
          <cell r="B2837" t="str">
            <v>WA_NCoast_OR_CA</v>
          </cell>
          <cell r="C2837" t="str">
            <v>UnMarked Willapa Bay</v>
          </cell>
          <cell r="D2837" t="str">
            <v>U-Willapa</v>
          </cell>
          <cell r="E2837">
            <v>73</v>
          </cell>
          <cell r="F2837">
            <v>112</v>
          </cell>
          <cell r="G2837">
            <v>111</v>
          </cell>
          <cell r="I2837">
            <v>1998</v>
          </cell>
          <cell r="J2837" t="str">
            <v>UM</v>
          </cell>
          <cell r="L2837">
            <v>3</v>
          </cell>
          <cell r="M2837">
            <v>1536.3635203412209</v>
          </cell>
        </row>
        <row r="2838">
          <cell r="A2838" t="str">
            <v>1998-73-4-</v>
          </cell>
          <cell r="B2838" t="str">
            <v>WA_NCoast_OR_CA</v>
          </cell>
          <cell r="C2838" t="str">
            <v>UnMarked Willapa Bay</v>
          </cell>
          <cell r="D2838" t="str">
            <v>U-Willapa</v>
          </cell>
          <cell r="E2838">
            <v>73</v>
          </cell>
          <cell r="F2838">
            <v>112</v>
          </cell>
          <cell r="G2838">
            <v>111</v>
          </cell>
          <cell r="I2838">
            <v>1998</v>
          </cell>
          <cell r="J2838" t="str">
            <v>UM</v>
          </cell>
          <cell r="L2838">
            <v>4</v>
          </cell>
          <cell r="M2838">
            <v>4377.2920000000004</v>
          </cell>
        </row>
        <row r="2839">
          <cell r="A2839" t="str">
            <v>1998-73-5-</v>
          </cell>
          <cell r="B2839" t="str">
            <v>WA_NCoast_OR_CA</v>
          </cell>
          <cell r="C2839" t="str">
            <v>UnMarked Willapa Bay</v>
          </cell>
          <cell r="D2839" t="str">
            <v>U-Willapa</v>
          </cell>
          <cell r="E2839">
            <v>73</v>
          </cell>
          <cell r="F2839">
            <v>112</v>
          </cell>
          <cell r="G2839">
            <v>111</v>
          </cell>
          <cell r="I2839">
            <v>1998</v>
          </cell>
          <cell r="J2839" t="str">
            <v>UM</v>
          </cell>
          <cell r="L2839">
            <v>5</v>
          </cell>
          <cell r="M2839">
            <v>14495.966</v>
          </cell>
        </row>
        <row r="2840">
          <cell r="A2840" t="str">
            <v>1998-74-3-</v>
          </cell>
          <cell r="B2840" t="str">
            <v>WA_NCoast_OR_CA</v>
          </cell>
          <cell r="C2840" t="str">
            <v>Marked Willapa Bay</v>
          </cell>
          <cell r="D2840" t="str">
            <v>M-Willapa</v>
          </cell>
          <cell r="E2840">
            <v>74</v>
          </cell>
          <cell r="F2840">
            <v>113</v>
          </cell>
          <cell r="G2840">
            <v>111</v>
          </cell>
          <cell r="I2840">
            <v>1998</v>
          </cell>
          <cell r="J2840" t="str">
            <v>M</v>
          </cell>
          <cell r="L2840">
            <v>3</v>
          </cell>
          <cell r="M2840">
            <v>17.512479658779391</v>
          </cell>
        </row>
        <row r="2841">
          <cell r="A2841" t="str">
            <v>1998-74-4-</v>
          </cell>
          <cell r="B2841" t="str">
            <v>WA_NCoast_OR_CA</v>
          </cell>
          <cell r="C2841" t="str">
            <v>Marked Willapa Bay</v>
          </cell>
          <cell r="D2841" t="str">
            <v>M-Willapa</v>
          </cell>
          <cell r="E2841">
            <v>74</v>
          </cell>
          <cell r="F2841">
            <v>113</v>
          </cell>
          <cell r="G2841">
            <v>111</v>
          </cell>
          <cell r="I2841">
            <v>1998</v>
          </cell>
          <cell r="J2841" t="str">
            <v>M</v>
          </cell>
          <cell r="L2841">
            <v>4</v>
          </cell>
          <cell r="M2841">
            <v>0</v>
          </cell>
        </row>
        <row r="2842">
          <cell r="A2842" t="str">
            <v>1998-74-5-</v>
          </cell>
          <cell r="B2842" t="str">
            <v>WA_NCoast_OR_CA</v>
          </cell>
          <cell r="C2842" t="str">
            <v>Marked Willapa Bay</v>
          </cell>
          <cell r="D2842" t="str">
            <v>M-Willapa</v>
          </cell>
          <cell r="E2842">
            <v>74</v>
          </cell>
          <cell r="F2842">
            <v>113</v>
          </cell>
          <cell r="G2842">
            <v>111</v>
          </cell>
          <cell r="I2842">
            <v>1998</v>
          </cell>
          <cell r="J2842" t="str">
            <v>M</v>
          </cell>
          <cell r="L2842">
            <v>5</v>
          </cell>
          <cell r="M2842">
            <v>0</v>
          </cell>
        </row>
        <row r="2843">
          <cell r="A2843" t="str">
            <v>1998-77-3-</v>
          </cell>
          <cell r="B2843" t="str">
            <v>WA_NCoast_OR_CA</v>
          </cell>
          <cell r="C2843" t="str">
            <v>UnMarked OR Mid Coast Fall</v>
          </cell>
          <cell r="D2843" t="str">
            <v>U-MidORCst</v>
          </cell>
          <cell r="E2843">
            <v>77</v>
          </cell>
          <cell r="F2843">
            <v>115</v>
          </cell>
          <cell r="G2843">
            <v>114</v>
          </cell>
          <cell r="I2843">
            <v>1998</v>
          </cell>
          <cell r="J2843" t="str">
            <v>UM</v>
          </cell>
          <cell r="L2843">
            <v>3</v>
          </cell>
          <cell r="M2843">
            <v>10061.168636066401</v>
          </cell>
        </row>
        <row r="2844">
          <cell r="A2844" t="str">
            <v>1998-77-4-</v>
          </cell>
          <cell r="B2844" t="str">
            <v>WA_NCoast_OR_CA</v>
          </cell>
          <cell r="C2844" t="str">
            <v>UnMarked OR Mid Coast Fall</v>
          </cell>
          <cell r="D2844" t="str">
            <v>U-MidORCst</v>
          </cell>
          <cell r="E2844">
            <v>77</v>
          </cell>
          <cell r="F2844">
            <v>115</v>
          </cell>
          <cell r="G2844">
            <v>114</v>
          </cell>
          <cell r="I2844">
            <v>1998</v>
          </cell>
          <cell r="J2844" t="str">
            <v>UM</v>
          </cell>
          <cell r="L2844">
            <v>4</v>
          </cell>
          <cell r="M2844">
            <v>17315.232134881619</v>
          </cell>
        </row>
        <row r="2845">
          <cell r="A2845" t="str">
            <v>1998-77-5-</v>
          </cell>
          <cell r="B2845" t="str">
            <v>WA_NCoast_OR_CA</v>
          </cell>
          <cell r="C2845" t="str">
            <v>UnMarked OR Mid Coast Fall</v>
          </cell>
          <cell r="D2845" t="str">
            <v>U-MidORCst</v>
          </cell>
          <cell r="E2845">
            <v>77</v>
          </cell>
          <cell r="F2845">
            <v>115</v>
          </cell>
          <cell r="G2845">
            <v>114</v>
          </cell>
          <cell r="I2845">
            <v>1998</v>
          </cell>
          <cell r="J2845" t="str">
            <v>UM</v>
          </cell>
          <cell r="L2845">
            <v>5</v>
          </cell>
          <cell r="M2845">
            <v>10526.972174822389</v>
          </cell>
        </row>
        <row r="2846">
          <cell r="A2846" t="str">
            <v>1998-78-3-</v>
          </cell>
          <cell r="B2846" t="str">
            <v>WA_NCoast_OR_CA</v>
          </cell>
          <cell r="C2846" t="str">
            <v>Marked OR Mid Coast Fall</v>
          </cell>
          <cell r="D2846" t="str">
            <v>M-MidORCst</v>
          </cell>
          <cell r="E2846">
            <v>78</v>
          </cell>
          <cell r="F2846">
            <v>116</v>
          </cell>
          <cell r="G2846">
            <v>114</v>
          </cell>
          <cell r="I2846">
            <v>1998</v>
          </cell>
          <cell r="J2846" t="str">
            <v>M</v>
          </cell>
          <cell r="L2846">
            <v>3</v>
          </cell>
          <cell r="M2846">
            <v>101.6279660208729</v>
          </cell>
        </row>
        <row r="2847">
          <cell r="A2847" t="str">
            <v>1998-78-4-</v>
          </cell>
          <cell r="B2847" t="str">
            <v>WA_NCoast_OR_CA</v>
          </cell>
          <cell r="C2847" t="str">
            <v>Marked OR Mid Coast Fall</v>
          </cell>
          <cell r="D2847" t="str">
            <v>M-MidORCst</v>
          </cell>
          <cell r="E2847">
            <v>78</v>
          </cell>
          <cell r="F2847">
            <v>116</v>
          </cell>
          <cell r="G2847">
            <v>114</v>
          </cell>
          <cell r="I2847">
            <v>1998</v>
          </cell>
          <cell r="J2847" t="str">
            <v>M</v>
          </cell>
          <cell r="L2847">
            <v>4</v>
          </cell>
          <cell r="M2847">
            <v>174.9013346957727</v>
          </cell>
        </row>
        <row r="2848">
          <cell r="A2848" t="str">
            <v>1998-78-5-</v>
          </cell>
          <cell r="B2848" t="str">
            <v>WA_NCoast_OR_CA</v>
          </cell>
          <cell r="C2848" t="str">
            <v>Marked OR Mid Coast Fall</v>
          </cell>
          <cell r="D2848" t="str">
            <v>M-MidORCst</v>
          </cell>
          <cell r="E2848">
            <v>78</v>
          </cell>
          <cell r="F2848">
            <v>116</v>
          </cell>
          <cell r="G2848">
            <v>114</v>
          </cell>
          <cell r="I2848">
            <v>1998</v>
          </cell>
          <cell r="J2848" t="str">
            <v>M</v>
          </cell>
          <cell r="L2848">
            <v>5</v>
          </cell>
          <cell r="M2848">
            <v>106.333052270933</v>
          </cell>
        </row>
        <row r="2849">
          <cell r="A2849" t="str">
            <v>1999-1-3-</v>
          </cell>
          <cell r="B2849" t="str">
            <v>NookSam</v>
          </cell>
          <cell r="C2849" t="str">
            <v>UnMarked Nooksack/Samish Fall</v>
          </cell>
          <cell r="D2849" t="str">
            <v>U-NkSm FF</v>
          </cell>
          <cell r="E2849">
            <v>1</v>
          </cell>
          <cell r="F2849">
            <v>2</v>
          </cell>
          <cell r="G2849">
            <v>1</v>
          </cell>
          <cell r="H2849" t="str">
            <v>TRS; includes 7B-D</v>
          </cell>
          <cell r="I2849">
            <v>1999</v>
          </cell>
          <cell r="J2849" t="str">
            <v>UM</v>
          </cell>
          <cell r="L2849">
            <v>3</v>
          </cell>
          <cell r="M2849">
            <v>31197.13040018404</v>
          </cell>
        </row>
        <row r="2850">
          <cell r="A2850" t="str">
            <v>1999-1-4-</v>
          </cell>
          <cell r="B2850" t="str">
            <v>NookSam</v>
          </cell>
          <cell r="C2850" t="str">
            <v>UnMarked Nooksack/Samish Fall</v>
          </cell>
          <cell r="D2850" t="str">
            <v>U-NkSm FF</v>
          </cell>
          <cell r="E2850">
            <v>1</v>
          </cell>
          <cell r="F2850">
            <v>2</v>
          </cell>
          <cell r="G2850">
            <v>1</v>
          </cell>
          <cell r="H2850" t="str">
            <v>TRS; includes 7B-D</v>
          </cell>
          <cell r="I2850">
            <v>1999</v>
          </cell>
          <cell r="J2850" t="str">
            <v>UM</v>
          </cell>
          <cell r="L2850">
            <v>4</v>
          </cell>
          <cell r="M2850">
            <v>3029.7213177101812</v>
          </cell>
        </row>
        <row r="2851">
          <cell r="A2851" t="str">
            <v>1999-1-5-</v>
          </cell>
          <cell r="B2851" t="str">
            <v>NookSam</v>
          </cell>
          <cell r="C2851" t="str">
            <v>UnMarked Nooksack/Samish Fall</v>
          </cell>
          <cell r="D2851" t="str">
            <v>U-NkSm FF</v>
          </cell>
          <cell r="E2851">
            <v>1</v>
          </cell>
          <cell r="F2851">
            <v>2</v>
          </cell>
          <cell r="G2851">
            <v>1</v>
          </cell>
          <cell r="H2851" t="str">
            <v>TRS; includes 7B-D</v>
          </cell>
          <cell r="I2851">
            <v>1999</v>
          </cell>
          <cell r="J2851" t="str">
            <v>UM</v>
          </cell>
          <cell r="L2851">
            <v>5</v>
          </cell>
          <cell r="M2851">
            <v>7049.3515808108168</v>
          </cell>
        </row>
        <row r="2852">
          <cell r="A2852" t="str">
            <v>1999-2-3-</v>
          </cell>
          <cell r="B2852" t="str">
            <v>NookSam</v>
          </cell>
          <cell r="C2852" t="str">
            <v>Marked Nooksack/Samish Fall</v>
          </cell>
          <cell r="D2852" t="str">
            <v>M-NkSm FF</v>
          </cell>
          <cell r="E2852">
            <v>2</v>
          </cell>
          <cell r="F2852">
            <v>3</v>
          </cell>
          <cell r="G2852">
            <v>1</v>
          </cell>
          <cell r="H2852" t="str">
            <v>TRS; includes 7B-D</v>
          </cell>
          <cell r="I2852">
            <v>1999</v>
          </cell>
          <cell r="J2852" t="str">
            <v>M</v>
          </cell>
          <cell r="L2852">
            <v>3</v>
          </cell>
          <cell r="M2852">
            <v>1323.382266753626</v>
          </cell>
        </row>
        <row r="2853">
          <cell r="A2853" t="str">
            <v>1999-2-4-</v>
          </cell>
          <cell r="B2853" t="str">
            <v>NookSam</v>
          </cell>
          <cell r="C2853" t="str">
            <v>Marked Nooksack/Samish Fall</v>
          </cell>
          <cell r="D2853" t="str">
            <v>M-NkSm FF</v>
          </cell>
          <cell r="E2853">
            <v>2</v>
          </cell>
          <cell r="F2853">
            <v>3</v>
          </cell>
          <cell r="G2853">
            <v>1</v>
          </cell>
          <cell r="H2853" t="str">
            <v>TRS; includes 7B-D</v>
          </cell>
          <cell r="I2853">
            <v>1999</v>
          </cell>
          <cell r="J2853" t="str">
            <v>M</v>
          </cell>
          <cell r="L2853">
            <v>4</v>
          </cell>
          <cell r="M2853">
            <v>128.5207778289579</v>
          </cell>
        </row>
        <row r="2854">
          <cell r="A2854" t="str">
            <v>1999-2-5-</v>
          </cell>
          <cell r="B2854" t="str">
            <v>NookSam</v>
          </cell>
          <cell r="C2854" t="str">
            <v>Marked Nooksack/Samish Fall</v>
          </cell>
          <cell r="D2854" t="str">
            <v>M-NkSm FF</v>
          </cell>
          <cell r="E2854">
            <v>2</v>
          </cell>
          <cell r="F2854">
            <v>3</v>
          </cell>
          <cell r="G2854">
            <v>1</v>
          </cell>
          <cell r="H2854" t="str">
            <v>TRS; includes 7B-D</v>
          </cell>
          <cell r="I2854">
            <v>1999</v>
          </cell>
          <cell r="J2854" t="str">
            <v>M</v>
          </cell>
          <cell r="L2854">
            <v>5</v>
          </cell>
          <cell r="M2854">
            <v>299.0334929683674</v>
          </cell>
        </row>
        <row r="2855">
          <cell r="A2855" t="str">
            <v>1999-3-3-</v>
          </cell>
          <cell r="B2855" t="str">
            <v>NookSam</v>
          </cell>
          <cell r="C2855" t="str">
            <v>UnMarked NF Nooksack Spr</v>
          </cell>
          <cell r="D2855" t="str">
            <v>U-NFNK Sp</v>
          </cell>
          <cell r="E2855">
            <v>3</v>
          </cell>
          <cell r="F2855">
            <v>5</v>
          </cell>
          <cell r="G2855">
            <v>4</v>
          </cell>
          <cell r="H2855" t="str">
            <v>TRS; includes 7B-D</v>
          </cell>
          <cell r="I2855">
            <v>1999</v>
          </cell>
          <cell r="J2855" t="str">
            <v>UM</v>
          </cell>
          <cell r="L2855">
            <v>3</v>
          </cell>
          <cell r="M2855">
            <v>72.938556067588323</v>
          </cell>
        </row>
        <row r="2856">
          <cell r="A2856" t="str">
            <v>1999-3-4-</v>
          </cell>
          <cell r="B2856" t="str">
            <v>NookSam</v>
          </cell>
          <cell r="C2856" t="str">
            <v>UnMarked NF Nooksack Spr</v>
          </cell>
          <cell r="D2856" t="str">
            <v>U-NFNK Sp</v>
          </cell>
          <cell r="E2856">
            <v>3</v>
          </cell>
          <cell r="F2856">
            <v>5</v>
          </cell>
          <cell r="G2856">
            <v>4</v>
          </cell>
          <cell r="H2856" t="str">
            <v>TRS; includes 7B-D</v>
          </cell>
          <cell r="I2856">
            <v>1999</v>
          </cell>
          <cell r="J2856" t="str">
            <v>UM</v>
          </cell>
          <cell r="L2856">
            <v>4</v>
          </cell>
          <cell r="M2856">
            <v>35.884792626728107</v>
          </cell>
        </row>
        <row r="2857">
          <cell r="A2857" t="str">
            <v>1999-3-5-</v>
          </cell>
          <cell r="B2857" t="str">
            <v>NookSam</v>
          </cell>
          <cell r="C2857" t="str">
            <v>UnMarked NF Nooksack Spr</v>
          </cell>
          <cell r="D2857" t="str">
            <v>U-NFNK Sp</v>
          </cell>
          <cell r="E2857">
            <v>3</v>
          </cell>
          <cell r="F2857">
            <v>5</v>
          </cell>
          <cell r="G2857">
            <v>4</v>
          </cell>
          <cell r="H2857" t="str">
            <v>TRS; includes 7B-D</v>
          </cell>
          <cell r="I2857">
            <v>1999</v>
          </cell>
          <cell r="J2857" t="str">
            <v>UM</v>
          </cell>
          <cell r="L2857">
            <v>5</v>
          </cell>
          <cell r="M2857">
            <v>8.1766513056835635</v>
          </cell>
        </row>
        <row r="2858">
          <cell r="A2858" t="str">
            <v>1999-4-3-</v>
          </cell>
          <cell r="B2858" t="str">
            <v>NookSam</v>
          </cell>
          <cell r="C2858" t="str">
            <v>Marked NF Nooksack Spr</v>
          </cell>
          <cell r="D2858" t="str">
            <v>M-NFNK Sp</v>
          </cell>
          <cell r="E2858">
            <v>4</v>
          </cell>
          <cell r="F2858">
            <v>6</v>
          </cell>
          <cell r="G2858">
            <v>4</v>
          </cell>
          <cell r="H2858" t="str">
            <v>TRS; includes 7B-D</v>
          </cell>
          <cell r="I2858">
            <v>1999</v>
          </cell>
          <cell r="J2858" t="str">
            <v>M</v>
          </cell>
          <cell r="L2858">
            <v>3</v>
          </cell>
          <cell r="M2858">
            <v>845.28555050366003</v>
          </cell>
        </row>
        <row r="2859">
          <cell r="A2859" t="str">
            <v>1999-4-4-</v>
          </cell>
          <cell r="B2859" t="str">
            <v>NookSam</v>
          </cell>
          <cell r="C2859" t="str">
            <v>Marked NF Nooksack Spr</v>
          </cell>
          <cell r="D2859" t="str">
            <v>M-NFNK Sp</v>
          </cell>
          <cell r="E2859">
            <v>4</v>
          </cell>
          <cell r="F2859">
            <v>6</v>
          </cell>
          <cell r="G2859">
            <v>4</v>
          </cell>
          <cell r="H2859" t="str">
            <v>TRS; includes 7B-D</v>
          </cell>
          <cell r="I2859">
            <v>1999</v>
          </cell>
          <cell r="J2859" t="str">
            <v>M</v>
          </cell>
          <cell r="L2859">
            <v>4</v>
          </cell>
          <cell r="M2859">
            <v>1278.1876011678339</v>
          </cell>
        </row>
        <row r="2860">
          <cell r="A2860" t="str">
            <v>1999-4-5-</v>
          </cell>
          <cell r="B2860" t="str">
            <v>NookSam</v>
          </cell>
          <cell r="C2860" t="str">
            <v>Marked NF Nooksack Spr</v>
          </cell>
          <cell r="D2860" t="str">
            <v>M-NFNK Sp</v>
          </cell>
          <cell r="E2860">
            <v>4</v>
          </cell>
          <cell r="F2860">
            <v>6</v>
          </cell>
          <cell r="G2860">
            <v>4</v>
          </cell>
          <cell r="H2860" t="str">
            <v>TRS; includes 7B-D</v>
          </cell>
          <cell r="I2860">
            <v>1999</v>
          </cell>
          <cell r="J2860" t="str">
            <v>M</v>
          </cell>
          <cell r="L2860">
            <v>5</v>
          </cell>
          <cell r="M2860">
            <v>179.5342841176853</v>
          </cell>
        </row>
        <row r="2861">
          <cell r="A2861" t="str">
            <v>1999-5-3-</v>
          </cell>
          <cell r="B2861" t="str">
            <v>NookSam</v>
          </cell>
          <cell r="C2861" t="str">
            <v>UnMarked SF Nooksack Spr</v>
          </cell>
          <cell r="D2861" t="str">
            <v>U-SFNK Sp</v>
          </cell>
          <cell r="E2861">
            <v>5</v>
          </cell>
          <cell r="F2861">
            <v>7</v>
          </cell>
          <cell r="G2861">
            <v>4</v>
          </cell>
          <cell r="H2861" t="str">
            <v>TRS; includes 7B-D</v>
          </cell>
          <cell r="I2861">
            <v>1999</v>
          </cell>
          <cell r="J2861" t="str">
            <v>UM</v>
          </cell>
          <cell r="L2861">
            <v>3</v>
          </cell>
          <cell r="M2861">
            <v>1308.690801568735</v>
          </cell>
        </row>
        <row r="2862">
          <cell r="A2862" t="str">
            <v>1999-5-4-</v>
          </cell>
          <cell r="B2862" t="str">
            <v>NookSam</v>
          </cell>
          <cell r="C2862" t="str">
            <v>UnMarked SF Nooksack Spr</v>
          </cell>
          <cell r="D2862" t="str">
            <v>U-SFNK Sp</v>
          </cell>
          <cell r="E2862">
            <v>5</v>
          </cell>
          <cell r="F2862">
            <v>7</v>
          </cell>
          <cell r="G2862">
            <v>4</v>
          </cell>
          <cell r="H2862" t="str">
            <v>TRS; includes 7B-D</v>
          </cell>
          <cell r="I2862">
            <v>1999</v>
          </cell>
          <cell r="J2862" t="str">
            <v>UM</v>
          </cell>
          <cell r="L2862">
            <v>4</v>
          </cell>
          <cell r="M2862">
            <v>18.825417998086191</v>
          </cell>
        </row>
        <row r="2863">
          <cell r="A2863" t="str">
            <v>1999-5-5-</v>
          </cell>
          <cell r="B2863" t="str">
            <v>NookSam</v>
          </cell>
          <cell r="C2863" t="str">
            <v>UnMarked SF Nooksack Spr</v>
          </cell>
          <cell r="D2863" t="str">
            <v>U-SFNK Sp</v>
          </cell>
          <cell r="E2863">
            <v>5</v>
          </cell>
          <cell r="F2863">
            <v>7</v>
          </cell>
          <cell r="G2863">
            <v>4</v>
          </cell>
          <cell r="H2863" t="str">
            <v>TRS; includes 7B-D</v>
          </cell>
          <cell r="I2863">
            <v>1999</v>
          </cell>
          <cell r="J2863" t="str">
            <v>UM</v>
          </cell>
          <cell r="L2863">
            <v>5</v>
          </cell>
          <cell r="M2863">
            <v>1.2074031210946059</v>
          </cell>
        </row>
        <row r="2864">
          <cell r="A2864" t="str">
            <v>1999-6-3-</v>
          </cell>
          <cell r="B2864" t="str">
            <v>NookSam</v>
          </cell>
          <cell r="C2864" t="str">
            <v>Marked SF Nooksack Spr</v>
          </cell>
          <cell r="D2864" t="str">
            <v>M-SFNK Sp</v>
          </cell>
          <cell r="E2864">
            <v>6</v>
          </cell>
          <cell r="F2864">
            <v>8</v>
          </cell>
          <cell r="G2864">
            <v>4</v>
          </cell>
          <cell r="H2864" t="str">
            <v>TRS; includes 7B-D</v>
          </cell>
          <cell r="I2864">
            <v>1999</v>
          </cell>
          <cell r="J2864" t="str">
            <v>M</v>
          </cell>
          <cell r="L2864">
            <v>3</v>
          </cell>
          <cell r="M2864">
            <v>0</v>
          </cell>
        </row>
        <row r="2865">
          <cell r="A2865" t="str">
            <v>1999-6-4-</v>
          </cell>
          <cell r="B2865" t="str">
            <v>NookSam</v>
          </cell>
          <cell r="C2865" t="str">
            <v>Marked SF Nooksack Spr</v>
          </cell>
          <cell r="D2865" t="str">
            <v>M-SFNK Sp</v>
          </cell>
          <cell r="E2865">
            <v>6</v>
          </cell>
          <cell r="F2865">
            <v>8</v>
          </cell>
          <cell r="G2865">
            <v>4</v>
          </cell>
          <cell r="H2865" t="str">
            <v>TRS; includes 7B-D</v>
          </cell>
          <cell r="I2865">
            <v>1999</v>
          </cell>
          <cell r="J2865" t="str">
            <v>M</v>
          </cell>
          <cell r="L2865">
            <v>4</v>
          </cell>
          <cell r="M2865">
            <v>0</v>
          </cell>
        </row>
        <row r="2866">
          <cell r="A2866" t="str">
            <v>1999-6-5-</v>
          </cell>
          <cell r="B2866" t="str">
            <v>NookSam</v>
          </cell>
          <cell r="C2866" t="str">
            <v>Marked SF Nooksack Spr</v>
          </cell>
          <cell r="D2866" t="str">
            <v>M-SFNK Sp</v>
          </cell>
          <cell r="E2866">
            <v>6</v>
          </cell>
          <cell r="F2866">
            <v>8</v>
          </cell>
          <cell r="G2866">
            <v>4</v>
          </cell>
          <cell r="H2866" t="str">
            <v>TRS; includes 7B-D</v>
          </cell>
          <cell r="I2866">
            <v>1999</v>
          </cell>
          <cell r="J2866" t="str">
            <v>M</v>
          </cell>
          <cell r="L2866">
            <v>5</v>
          </cell>
          <cell r="M2866">
            <v>0</v>
          </cell>
        </row>
        <row r="2867">
          <cell r="A2867" t="str">
            <v>1999-7-3-SkagitSF_F_h_um</v>
          </cell>
          <cell r="B2867" t="str">
            <v>Skagit</v>
          </cell>
          <cell r="C2867" t="str">
            <v>UnMarked Skagit Summer/Fall Fing</v>
          </cell>
          <cell r="D2867" t="str">
            <v>U-Skag FF</v>
          </cell>
          <cell r="E2867">
            <v>7</v>
          </cell>
          <cell r="F2867">
            <v>10</v>
          </cell>
          <cell r="G2867">
            <v>9</v>
          </cell>
          <cell r="H2867" t="str">
            <v>TRS; includes Area 8 Net</v>
          </cell>
          <cell r="I2867">
            <v>1999</v>
          </cell>
          <cell r="J2867" t="str">
            <v>UM</v>
          </cell>
          <cell r="K2867" t="str">
            <v>H</v>
          </cell>
          <cell r="L2867">
            <v>3</v>
          </cell>
          <cell r="M2867">
            <v>0</v>
          </cell>
        </row>
        <row r="2868">
          <cell r="A2868" t="str">
            <v>1999-7-3-SkagitSF_F_n_um</v>
          </cell>
          <cell r="B2868" t="str">
            <v>Skagit</v>
          </cell>
          <cell r="C2868" t="str">
            <v>UnMarked Skagit Summer/Fall Fing</v>
          </cell>
          <cell r="D2868" t="str">
            <v>U-Skag FF</v>
          </cell>
          <cell r="E2868">
            <v>7</v>
          </cell>
          <cell r="F2868">
            <v>10</v>
          </cell>
          <cell r="G2868">
            <v>9</v>
          </cell>
          <cell r="H2868" t="str">
            <v>TRS; includes Area 8 Net</v>
          </cell>
          <cell r="I2868">
            <v>1999</v>
          </cell>
          <cell r="J2868" t="str">
            <v>UM</v>
          </cell>
          <cell r="K2868" t="str">
            <v>N</v>
          </cell>
          <cell r="L2868">
            <v>3</v>
          </cell>
          <cell r="M2868">
            <v>1268.2686833068531</v>
          </cell>
        </row>
        <row r="2869">
          <cell r="A2869" t="str">
            <v>1999-7-4-SkagitSF_F_h_um</v>
          </cell>
          <cell r="B2869" t="str">
            <v>Skagit</v>
          </cell>
          <cell r="C2869" t="str">
            <v>UnMarked Skagit Summer/Fall Fing</v>
          </cell>
          <cell r="D2869" t="str">
            <v>U-Skag FF</v>
          </cell>
          <cell r="E2869">
            <v>7</v>
          </cell>
          <cell r="F2869">
            <v>10</v>
          </cell>
          <cell r="G2869">
            <v>9</v>
          </cell>
          <cell r="H2869" t="str">
            <v>TRS; includes Area 8 Net</v>
          </cell>
          <cell r="I2869">
            <v>1999</v>
          </cell>
          <cell r="J2869" t="str">
            <v>UM</v>
          </cell>
          <cell r="K2869" t="str">
            <v>H</v>
          </cell>
          <cell r="L2869">
            <v>4</v>
          </cell>
          <cell r="M2869">
            <v>0</v>
          </cell>
        </row>
        <row r="2870">
          <cell r="A2870" t="str">
            <v>1999-7-4-SkagitSF_F_n_um</v>
          </cell>
          <cell r="B2870" t="str">
            <v>Skagit</v>
          </cell>
          <cell r="C2870" t="str">
            <v>UnMarked Skagit Summer/Fall Fing</v>
          </cell>
          <cell r="D2870" t="str">
            <v>U-Skag FF</v>
          </cell>
          <cell r="E2870">
            <v>7</v>
          </cell>
          <cell r="F2870">
            <v>10</v>
          </cell>
          <cell r="G2870">
            <v>9</v>
          </cell>
          <cell r="H2870" t="str">
            <v>TRS; includes Area 8 Net</v>
          </cell>
          <cell r="I2870">
            <v>1999</v>
          </cell>
          <cell r="J2870" t="str">
            <v>UM</v>
          </cell>
          <cell r="K2870" t="str">
            <v>N</v>
          </cell>
          <cell r="L2870">
            <v>4</v>
          </cell>
          <cell r="M2870">
            <v>1931.537522423248</v>
          </cell>
        </row>
        <row r="2871">
          <cell r="A2871" t="str">
            <v>1999-7-5-SkagitSF_F_h_um</v>
          </cell>
          <cell r="B2871" t="str">
            <v>Skagit</v>
          </cell>
          <cell r="C2871" t="str">
            <v>UnMarked Skagit Summer/Fall Fing</v>
          </cell>
          <cell r="D2871" t="str">
            <v>U-Skag FF</v>
          </cell>
          <cell r="E2871">
            <v>7</v>
          </cell>
          <cell r="F2871">
            <v>10</v>
          </cell>
          <cell r="G2871">
            <v>9</v>
          </cell>
          <cell r="H2871" t="str">
            <v>TRS; includes Area 8 Net</v>
          </cell>
          <cell r="I2871">
            <v>1999</v>
          </cell>
          <cell r="J2871" t="str">
            <v>UM</v>
          </cell>
          <cell r="K2871" t="str">
            <v>H</v>
          </cell>
          <cell r="L2871">
            <v>5</v>
          </cell>
          <cell r="M2871">
            <v>0</v>
          </cell>
        </row>
        <row r="2872">
          <cell r="A2872" t="str">
            <v>1999-7-5-SkagitSF_F_n_um</v>
          </cell>
          <cell r="B2872" t="str">
            <v>Skagit</v>
          </cell>
          <cell r="C2872" t="str">
            <v>UnMarked Skagit Summer/Fall Fing</v>
          </cell>
          <cell r="D2872" t="str">
            <v>U-Skag FF</v>
          </cell>
          <cell r="E2872">
            <v>7</v>
          </cell>
          <cell r="F2872">
            <v>10</v>
          </cell>
          <cell r="G2872">
            <v>9</v>
          </cell>
          <cell r="H2872" t="str">
            <v>TRS; includes Area 8 Net</v>
          </cell>
          <cell r="I2872">
            <v>1999</v>
          </cell>
          <cell r="J2872" t="str">
            <v>UM</v>
          </cell>
          <cell r="K2872" t="str">
            <v>N</v>
          </cell>
          <cell r="L2872">
            <v>5</v>
          </cell>
          <cell r="M2872">
            <v>1629.5864491825121</v>
          </cell>
        </row>
        <row r="2873">
          <cell r="A2873" t="str">
            <v>1999-8-3-SkagitSF_F_h_m</v>
          </cell>
          <cell r="B2873" t="str">
            <v>Skagit</v>
          </cell>
          <cell r="C2873" t="str">
            <v>Marked Skagit Summer/Fall Fing</v>
          </cell>
          <cell r="D2873" t="str">
            <v>M-Skag FF</v>
          </cell>
          <cell r="E2873">
            <v>8</v>
          </cell>
          <cell r="F2873">
            <v>11</v>
          </cell>
          <cell r="G2873">
            <v>9</v>
          </cell>
          <cell r="H2873" t="str">
            <v>TRS; includes Area 8 Net</v>
          </cell>
          <cell r="I2873">
            <v>1999</v>
          </cell>
          <cell r="J2873" t="str">
            <v>M</v>
          </cell>
          <cell r="K2873" t="str">
            <v>H</v>
          </cell>
          <cell r="L2873">
            <v>3</v>
          </cell>
          <cell r="M2873">
            <v>12.05</v>
          </cell>
        </row>
        <row r="2874">
          <cell r="A2874" t="str">
            <v>1999-8-3-SkagitSF_F_n_m</v>
          </cell>
          <cell r="B2874" t="str">
            <v>Skagit</v>
          </cell>
          <cell r="C2874" t="str">
            <v>Marked Skagit Summer/Fall Fing</v>
          </cell>
          <cell r="D2874" t="str">
            <v>M-Skag FF</v>
          </cell>
          <cell r="E2874">
            <v>8</v>
          </cell>
          <cell r="F2874">
            <v>11</v>
          </cell>
          <cell r="G2874">
            <v>9</v>
          </cell>
          <cell r="H2874" t="str">
            <v>TRS; includes Area 8 Net</v>
          </cell>
          <cell r="I2874">
            <v>1999</v>
          </cell>
          <cell r="J2874" t="str">
            <v>M</v>
          </cell>
          <cell r="K2874" t="str">
            <v>N</v>
          </cell>
          <cell r="L2874">
            <v>3</v>
          </cell>
        </row>
        <row r="2875">
          <cell r="A2875" t="str">
            <v>1999-8-4-SkagitSF_F_h_m</v>
          </cell>
          <cell r="B2875" t="str">
            <v>Skagit</v>
          </cell>
          <cell r="C2875" t="str">
            <v>Marked Skagit Summer/Fall Fing</v>
          </cell>
          <cell r="D2875" t="str">
            <v>M-Skag FF</v>
          </cell>
          <cell r="E2875">
            <v>8</v>
          </cell>
          <cell r="F2875">
            <v>11</v>
          </cell>
          <cell r="G2875">
            <v>9</v>
          </cell>
          <cell r="H2875" t="str">
            <v>TRS; includes Area 8 Net</v>
          </cell>
          <cell r="I2875">
            <v>1999</v>
          </cell>
          <cell r="J2875" t="str">
            <v>M</v>
          </cell>
          <cell r="K2875" t="str">
            <v>H</v>
          </cell>
          <cell r="L2875">
            <v>4</v>
          </cell>
          <cell r="M2875">
            <v>68.860000000000014</v>
          </cell>
        </row>
        <row r="2876">
          <cell r="A2876" t="str">
            <v>1999-8-4-SkagitSF_F_n_m</v>
          </cell>
          <cell r="B2876" t="str">
            <v>Skagit</v>
          </cell>
          <cell r="C2876" t="str">
            <v>Marked Skagit Summer/Fall Fing</v>
          </cell>
          <cell r="D2876" t="str">
            <v>M-Skag FF</v>
          </cell>
          <cell r="E2876">
            <v>8</v>
          </cell>
          <cell r="F2876">
            <v>11</v>
          </cell>
          <cell r="G2876">
            <v>9</v>
          </cell>
          <cell r="H2876" t="str">
            <v>TRS; includes Area 8 Net</v>
          </cell>
          <cell r="I2876">
            <v>1999</v>
          </cell>
          <cell r="J2876" t="str">
            <v>M</v>
          </cell>
          <cell r="K2876" t="str">
            <v>N</v>
          </cell>
          <cell r="L2876">
            <v>4</v>
          </cell>
        </row>
        <row r="2877">
          <cell r="A2877" t="str">
            <v>1999-8-5-SkagitSF_F_h_m</v>
          </cell>
          <cell r="B2877" t="str">
            <v>Skagit</v>
          </cell>
          <cell r="C2877" t="str">
            <v>Marked Skagit Summer/Fall Fing</v>
          </cell>
          <cell r="D2877" t="str">
            <v>M-Skag FF</v>
          </cell>
          <cell r="E2877">
            <v>8</v>
          </cell>
          <cell r="F2877">
            <v>11</v>
          </cell>
          <cell r="G2877">
            <v>9</v>
          </cell>
          <cell r="H2877" t="str">
            <v>TRS; includes Area 8 Net</v>
          </cell>
          <cell r="I2877">
            <v>1999</v>
          </cell>
          <cell r="J2877" t="str">
            <v>M</v>
          </cell>
          <cell r="K2877" t="str">
            <v>H</v>
          </cell>
          <cell r="L2877">
            <v>5</v>
          </cell>
          <cell r="M2877">
            <v>19.62</v>
          </cell>
        </row>
        <row r="2878">
          <cell r="A2878" t="str">
            <v>1999-8-5-SkagitSF_F_n_m</v>
          </cell>
          <cell r="B2878" t="str">
            <v>Skagit</v>
          </cell>
          <cell r="C2878" t="str">
            <v>Marked Skagit Summer/Fall Fing</v>
          </cell>
          <cell r="D2878" t="str">
            <v>M-Skag FF</v>
          </cell>
          <cell r="E2878">
            <v>8</v>
          </cell>
          <cell r="F2878">
            <v>11</v>
          </cell>
          <cell r="G2878">
            <v>9</v>
          </cell>
          <cell r="H2878" t="str">
            <v>TRS; includes Area 8 Net</v>
          </cell>
          <cell r="I2878">
            <v>1999</v>
          </cell>
          <cell r="J2878" t="str">
            <v>M</v>
          </cell>
          <cell r="K2878" t="str">
            <v>N</v>
          </cell>
          <cell r="L2878">
            <v>5</v>
          </cell>
        </row>
        <row r="2879">
          <cell r="A2879" t="str">
            <v>1999-9-3-SkagitSF_Y_h_um</v>
          </cell>
          <cell r="B2879" t="str">
            <v>Skagit</v>
          </cell>
          <cell r="C2879" t="str">
            <v>UnMarked Skagit Summer/Fall Year</v>
          </cell>
          <cell r="D2879" t="str">
            <v>U-SkagFYr</v>
          </cell>
          <cell r="E2879">
            <v>9</v>
          </cell>
          <cell r="F2879">
            <v>13</v>
          </cell>
          <cell r="G2879">
            <v>12</v>
          </cell>
          <cell r="H2879" t="str">
            <v>TRS; includes Area 8 Net</v>
          </cell>
          <cell r="I2879">
            <v>1999</v>
          </cell>
          <cell r="J2879" t="str">
            <v>UM</v>
          </cell>
          <cell r="K2879" t="str">
            <v>H</v>
          </cell>
          <cell r="L2879">
            <v>3</v>
          </cell>
        </row>
        <row r="2880">
          <cell r="A2880" t="str">
            <v>1999-9-3-SkagitSF_Y_n_um</v>
          </cell>
          <cell r="B2880" t="str">
            <v>Skagit</v>
          </cell>
          <cell r="C2880" t="str">
            <v>UnMarked Skagit Summer/Fall Year</v>
          </cell>
          <cell r="D2880" t="str">
            <v>U-SkagFYr</v>
          </cell>
          <cell r="E2880">
            <v>9</v>
          </cell>
          <cell r="F2880">
            <v>13</v>
          </cell>
          <cell r="G2880">
            <v>12</v>
          </cell>
          <cell r="H2880" t="str">
            <v>TRS; includes Area 8 Net</v>
          </cell>
          <cell r="I2880">
            <v>1999</v>
          </cell>
          <cell r="J2880" t="str">
            <v>UM</v>
          </cell>
          <cell r="K2880" t="str">
            <v>N</v>
          </cell>
          <cell r="L2880">
            <v>3</v>
          </cell>
          <cell r="M2880">
            <v>39.412553431397683</v>
          </cell>
        </row>
        <row r="2881">
          <cell r="A2881" t="str">
            <v>1999-9-4-SkagitSF_Y_h_um</v>
          </cell>
          <cell r="B2881" t="str">
            <v>Skagit</v>
          </cell>
          <cell r="C2881" t="str">
            <v>UnMarked Skagit Summer/Fall Year</v>
          </cell>
          <cell r="D2881" t="str">
            <v>U-SkagFYr</v>
          </cell>
          <cell r="E2881">
            <v>9</v>
          </cell>
          <cell r="F2881">
            <v>13</v>
          </cell>
          <cell r="G2881">
            <v>12</v>
          </cell>
          <cell r="H2881" t="str">
            <v>TRS; includes Area 8 Net</v>
          </cell>
          <cell r="I2881">
            <v>1999</v>
          </cell>
          <cell r="J2881" t="str">
            <v>UM</v>
          </cell>
          <cell r="K2881" t="str">
            <v>H</v>
          </cell>
          <cell r="L2881">
            <v>4</v>
          </cell>
        </row>
        <row r="2882">
          <cell r="A2882" t="str">
            <v>1999-9-4-SkagitSF_Y_n_um</v>
          </cell>
          <cell r="B2882" t="str">
            <v>Skagit</v>
          </cell>
          <cell r="C2882" t="str">
            <v>UnMarked Skagit Summer/Fall Year</v>
          </cell>
          <cell r="D2882" t="str">
            <v>U-SkagFYr</v>
          </cell>
          <cell r="E2882">
            <v>9</v>
          </cell>
          <cell r="F2882">
            <v>13</v>
          </cell>
          <cell r="G2882">
            <v>12</v>
          </cell>
          <cell r="H2882" t="str">
            <v>TRS; includes Area 8 Net</v>
          </cell>
          <cell r="I2882">
            <v>1999</v>
          </cell>
          <cell r="J2882" t="str">
            <v>UM</v>
          </cell>
          <cell r="K2882" t="str">
            <v>N</v>
          </cell>
          <cell r="L2882">
            <v>4</v>
          </cell>
          <cell r="M2882">
            <v>174.47528112346879</v>
          </cell>
        </row>
        <row r="2883">
          <cell r="A2883" t="str">
            <v>1999-9-5-SkagitSF_Y_h_um</v>
          </cell>
          <cell r="B2883" t="str">
            <v>Skagit</v>
          </cell>
          <cell r="C2883" t="str">
            <v>UnMarked Skagit Summer/Fall Year</v>
          </cell>
          <cell r="D2883" t="str">
            <v>U-SkagFYr</v>
          </cell>
          <cell r="E2883">
            <v>9</v>
          </cell>
          <cell r="F2883">
            <v>13</v>
          </cell>
          <cell r="G2883">
            <v>12</v>
          </cell>
          <cell r="H2883" t="str">
            <v>TRS; includes Area 8 Net</v>
          </cell>
          <cell r="I2883">
            <v>1999</v>
          </cell>
          <cell r="J2883" t="str">
            <v>UM</v>
          </cell>
          <cell r="K2883" t="str">
            <v>H</v>
          </cell>
          <cell r="L2883">
            <v>5</v>
          </cell>
        </row>
        <row r="2884">
          <cell r="A2884" t="str">
            <v>1999-9-5-SkagitSF_Y_n_um</v>
          </cell>
          <cell r="B2884" t="str">
            <v>Skagit</v>
          </cell>
          <cell r="C2884" t="str">
            <v>UnMarked Skagit Summer/Fall Year</v>
          </cell>
          <cell r="D2884" t="str">
            <v>U-SkagFYr</v>
          </cell>
          <cell r="E2884">
            <v>9</v>
          </cell>
          <cell r="F2884">
            <v>13</v>
          </cell>
          <cell r="G2884">
            <v>12</v>
          </cell>
          <cell r="H2884" t="str">
            <v>TRS; includes Area 8 Net</v>
          </cell>
          <cell r="I2884">
            <v>1999</v>
          </cell>
          <cell r="J2884" t="str">
            <v>UM</v>
          </cell>
          <cell r="K2884" t="str">
            <v>N</v>
          </cell>
          <cell r="L2884">
            <v>5</v>
          </cell>
          <cell r="M2884">
            <v>125.6512751781047</v>
          </cell>
        </row>
        <row r="2885">
          <cell r="A2885" t="str">
            <v>1999-10-3-SkagitSF_Y_h_m</v>
          </cell>
          <cell r="B2885" t="str">
            <v>Skagit</v>
          </cell>
          <cell r="C2885" t="str">
            <v>Marked Skagit Summer/Fall Year</v>
          </cell>
          <cell r="D2885" t="str">
            <v>M-SkagFYr</v>
          </cell>
          <cell r="E2885">
            <v>10</v>
          </cell>
          <cell r="F2885">
            <v>14</v>
          </cell>
          <cell r="G2885">
            <v>12</v>
          </cell>
          <cell r="H2885" t="str">
            <v>TRS; includes Area 8 Net</v>
          </cell>
          <cell r="I2885">
            <v>1999</v>
          </cell>
          <cell r="J2885" t="str">
            <v>M</v>
          </cell>
          <cell r="K2885" t="str">
            <v>H</v>
          </cell>
          <cell r="L2885">
            <v>3</v>
          </cell>
        </row>
        <row r="2886">
          <cell r="A2886" t="str">
            <v>1999-10-3-SkagitSF_Y_n_m</v>
          </cell>
          <cell r="B2886" t="str">
            <v>Skagit</v>
          </cell>
          <cell r="C2886" t="str">
            <v>Marked Skagit Summer/Fall Year</v>
          </cell>
          <cell r="D2886" t="str">
            <v>M-SkagFYr</v>
          </cell>
          <cell r="E2886">
            <v>10</v>
          </cell>
          <cell r="F2886">
            <v>14</v>
          </cell>
          <cell r="G2886">
            <v>12</v>
          </cell>
          <cell r="H2886" t="str">
            <v>TRS; includes Area 8 Net</v>
          </cell>
          <cell r="I2886">
            <v>1999</v>
          </cell>
          <cell r="J2886" t="str">
            <v>M</v>
          </cell>
          <cell r="K2886" t="str">
            <v>N</v>
          </cell>
          <cell r="L2886">
            <v>3</v>
          </cell>
        </row>
        <row r="2887">
          <cell r="A2887" t="str">
            <v>1999-10-4-SkagitSF_Y_h_m</v>
          </cell>
          <cell r="B2887" t="str">
            <v>Skagit</v>
          </cell>
          <cell r="C2887" t="str">
            <v>Marked Skagit Summer/Fall Year</v>
          </cell>
          <cell r="D2887" t="str">
            <v>M-SkagFYr</v>
          </cell>
          <cell r="E2887">
            <v>10</v>
          </cell>
          <cell r="F2887">
            <v>14</v>
          </cell>
          <cell r="G2887">
            <v>12</v>
          </cell>
          <cell r="H2887" t="str">
            <v>TRS; includes Area 8 Net</v>
          </cell>
          <cell r="I2887">
            <v>1999</v>
          </cell>
          <cell r="J2887" t="str">
            <v>M</v>
          </cell>
          <cell r="K2887" t="str">
            <v>H</v>
          </cell>
          <cell r="L2887">
            <v>4</v>
          </cell>
        </row>
        <row r="2888">
          <cell r="A2888" t="str">
            <v>1999-10-4-SkagitSF_Y_n_m</v>
          </cell>
          <cell r="B2888" t="str">
            <v>Skagit</v>
          </cell>
          <cell r="C2888" t="str">
            <v>Marked Skagit Summer/Fall Year</v>
          </cell>
          <cell r="D2888" t="str">
            <v>M-SkagFYr</v>
          </cell>
          <cell r="E2888">
            <v>10</v>
          </cell>
          <cell r="F2888">
            <v>14</v>
          </cell>
          <cell r="G2888">
            <v>12</v>
          </cell>
          <cell r="H2888" t="str">
            <v>TRS; includes Area 8 Net</v>
          </cell>
          <cell r="I2888">
            <v>1999</v>
          </cell>
          <cell r="J2888" t="str">
            <v>M</v>
          </cell>
          <cell r="K2888" t="str">
            <v>N</v>
          </cell>
          <cell r="L2888">
            <v>4</v>
          </cell>
        </row>
        <row r="2889">
          <cell r="A2889" t="str">
            <v>1999-10-5-SkagitSF_Y_h_m</v>
          </cell>
          <cell r="B2889" t="str">
            <v>Skagit</v>
          </cell>
          <cell r="C2889" t="str">
            <v>Marked Skagit Summer/Fall Year</v>
          </cell>
          <cell r="D2889" t="str">
            <v>M-SkagFYr</v>
          </cell>
          <cell r="E2889">
            <v>10</v>
          </cell>
          <cell r="F2889">
            <v>14</v>
          </cell>
          <cell r="G2889">
            <v>12</v>
          </cell>
          <cell r="H2889" t="str">
            <v>TRS; includes Area 8 Net</v>
          </cell>
          <cell r="I2889">
            <v>1999</v>
          </cell>
          <cell r="J2889" t="str">
            <v>M</v>
          </cell>
          <cell r="K2889" t="str">
            <v>H</v>
          </cell>
          <cell r="L2889">
            <v>5</v>
          </cell>
        </row>
        <row r="2890">
          <cell r="A2890" t="str">
            <v>1999-10-5-SkagitSF_Y_n_m</v>
          </cell>
          <cell r="B2890" t="str">
            <v>Skagit</v>
          </cell>
          <cell r="C2890" t="str">
            <v>Marked Skagit Summer/Fall Year</v>
          </cell>
          <cell r="D2890" t="str">
            <v>M-SkagFYr</v>
          </cell>
          <cell r="E2890">
            <v>10</v>
          </cell>
          <cell r="F2890">
            <v>14</v>
          </cell>
          <cell r="G2890">
            <v>12</v>
          </cell>
          <cell r="H2890" t="str">
            <v>TRS; includes Area 8 Net</v>
          </cell>
          <cell r="I2890">
            <v>1999</v>
          </cell>
          <cell r="J2890" t="str">
            <v>M</v>
          </cell>
          <cell r="K2890" t="str">
            <v>N</v>
          </cell>
          <cell r="L2890">
            <v>5</v>
          </cell>
        </row>
        <row r="2891">
          <cell r="A2891" t="str">
            <v>1999-11-3-SkagitSpring_h_um</v>
          </cell>
          <cell r="B2891" t="str">
            <v>Skagit</v>
          </cell>
          <cell r="C2891" t="str">
            <v>UnMarked Skagit Spring Year</v>
          </cell>
          <cell r="D2891" t="str">
            <v>U-SkagSpY</v>
          </cell>
          <cell r="E2891">
            <v>11</v>
          </cell>
          <cell r="F2891">
            <v>16</v>
          </cell>
          <cell r="G2891">
            <v>15</v>
          </cell>
          <cell r="H2891" t="str">
            <v>TRS; includes Area 8 Net</v>
          </cell>
          <cell r="I2891">
            <v>1999</v>
          </cell>
          <cell r="J2891" t="str">
            <v>UM</v>
          </cell>
          <cell r="K2891" t="str">
            <v>H</v>
          </cell>
          <cell r="L2891">
            <v>3</v>
          </cell>
          <cell r="M2891">
            <v>0</v>
          </cell>
        </row>
        <row r="2892">
          <cell r="A2892" t="str">
            <v>1999-11-3-SkagitSpring_n_um</v>
          </cell>
          <cell r="B2892" t="str">
            <v>Skagit</v>
          </cell>
          <cell r="C2892" t="str">
            <v>UnMarked Skagit Spring Year</v>
          </cell>
          <cell r="D2892" t="str">
            <v>U-SkagSpY</v>
          </cell>
          <cell r="E2892">
            <v>11</v>
          </cell>
          <cell r="F2892">
            <v>16</v>
          </cell>
          <cell r="G2892">
            <v>15</v>
          </cell>
          <cell r="H2892" t="str">
            <v>TRS; includes Area 8 Net</v>
          </cell>
          <cell r="I2892">
            <v>1999</v>
          </cell>
          <cell r="J2892" t="str">
            <v>UM</v>
          </cell>
          <cell r="K2892" t="str">
            <v>N</v>
          </cell>
          <cell r="L2892">
            <v>3</v>
          </cell>
          <cell r="M2892">
            <v>55.828571428571422</v>
          </cell>
        </row>
        <row r="2893">
          <cell r="A2893" t="str">
            <v>1999-11-4-SkagitSpring_h_um</v>
          </cell>
          <cell r="B2893" t="str">
            <v>Skagit</v>
          </cell>
          <cell r="C2893" t="str">
            <v>UnMarked Skagit Spring Year</v>
          </cell>
          <cell r="D2893" t="str">
            <v>U-SkagSpY</v>
          </cell>
          <cell r="E2893">
            <v>11</v>
          </cell>
          <cell r="F2893">
            <v>16</v>
          </cell>
          <cell r="G2893">
            <v>15</v>
          </cell>
          <cell r="H2893" t="str">
            <v>TRS; includes Area 8 Net</v>
          </cell>
          <cell r="I2893">
            <v>1999</v>
          </cell>
          <cell r="J2893" t="str">
            <v>UM</v>
          </cell>
          <cell r="K2893" t="str">
            <v>H</v>
          </cell>
          <cell r="L2893">
            <v>4</v>
          </cell>
          <cell r="M2893">
            <v>4.1080597129143817</v>
          </cell>
        </row>
        <row r="2894">
          <cell r="A2894" t="str">
            <v>1999-11-4-SkagitSpring_n_um</v>
          </cell>
          <cell r="B2894" t="str">
            <v>Skagit</v>
          </cell>
          <cell r="C2894" t="str">
            <v>UnMarked Skagit Spring Year</v>
          </cell>
          <cell r="D2894" t="str">
            <v>U-SkagSpY</v>
          </cell>
          <cell r="E2894">
            <v>11</v>
          </cell>
          <cell r="F2894">
            <v>16</v>
          </cell>
          <cell r="G2894">
            <v>15</v>
          </cell>
          <cell r="H2894" t="str">
            <v>TRS; includes Area 8 Net</v>
          </cell>
          <cell r="I2894">
            <v>1999</v>
          </cell>
          <cell r="J2894" t="str">
            <v>UM</v>
          </cell>
          <cell r="K2894" t="str">
            <v>N</v>
          </cell>
          <cell r="L2894">
            <v>4</v>
          </cell>
          <cell r="M2894">
            <v>189.4</v>
          </cell>
        </row>
        <row r="2895">
          <cell r="A2895" t="str">
            <v>1999-11-5-SkagitSpring_h_um</v>
          </cell>
          <cell r="B2895" t="str">
            <v>Skagit</v>
          </cell>
          <cell r="C2895" t="str">
            <v>UnMarked Skagit Spring Year</v>
          </cell>
          <cell r="D2895" t="str">
            <v>U-SkagSpY</v>
          </cell>
          <cell r="E2895">
            <v>11</v>
          </cell>
          <cell r="F2895">
            <v>16</v>
          </cell>
          <cell r="G2895">
            <v>15</v>
          </cell>
          <cell r="H2895" t="str">
            <v>TRS; includes Area 8 Net</v>
          </cell>
          <cell r="I2895">
            <v>1999</v>
          </cell>
          <cell r="J2895" t="str">
            <v>UM</v>
          </cell>
          <cell r="K2895" t="str">
            <v>H</v>
          </cell>
          <cell r="L2895">
            <v>5</v>
          </cell>
          <cell r="M2895">
            <v>2.8033296045694032</v>
          </cell>
        </row>
        <row r="2896">
          <cell r="A2896" t="str">
            <v>1999-11-5-SkagitSpring_n_um</v>
          </cell>
          <cell r="B2896" t="str">
            <v>Skagit</v>
          </cell>
          <cell r="C2896" t="str">
            <v>UnMarked Skagit Spring Year</v>
          </cell>
          <cell r="D2896" t="str">
            <v>U-SkagSpY</v>
          </cell>
          <cell r="E2896">
            <v>11</v>
          </cell>
          <cell r="F2896">
            <v>16</v>
          </cell>
          <cell r="G2896">
            <v>15</v>
          </cell>
          <cell r="H2896" t="str">
            <v>TRS; includes Area 8 Net</v>
          </cell>
          <cell r="I2896">
            <v>1999</v>
          </cell>
          <cell r="J2896" t="str">
            <v>UM</v>
          </cell>
          <cell r="K2896" t="str">
            <v>N</v>
          </cell>
          <cell r="L2896">
            <v>5</v>
          </cell>
          <cell r="M2896">
            <v>229.7714285714286</v>
          </cell>
        </row>
        <row r="2897">
          <cell r="A2897" t="str">
            <v>1999-12-3-SkagitSpring_h_m</v>
          </cell>
          <cell r="B2897" t="str">
            <v>Skagit</v>
          </cell>
          <cell r="C2897" t="str">
            <v>Marked Skagit Spring Year</v>
          </cell>
          <cell r="D2897" t="str">
            <v>M-SkagSpY</v>
          </cell>
          <cell r="E2897">
            <v>12</v>
          </cell>
          <cell r="F2897">
            <v>17</v>
          </cell>
          <cell r="G2897">
            <v>15</v>
          </cell>
          <cell r="H2897" t="str">
            <v>TRS; includes Area 8 Net</v>
          </cell>
          <cell r="I2897">
            <v>1999</v>
          </cell>
          <cell r="J2897" t="str">
            <v>M</v>
          </cell>
          <cell r="K2897" t="str">
            <v>H</v>
          </cell>
          <cell r="L2897">
            <v>3</v>
          </cell>
          <cell r="M2897">
            <v>1233.173051679245</v>
          </cell>
        </row>
        <row r="2898">
          <cell r="A2898" t="str">
            <v>1999-12-3-SkagitSpring_n_m</v>
          </cell>
          <cell r="B2898" t="str">
            <v>Skagit</v>
          </cell>
          <cell r="C2898" t="str">
            <v>Marked Skagit Spring Year</v>
          </cell>
          <cell r="D2898" t="str">
            <v>M-SkagSpY</v>
          </cell>
          <cell r="E2898">
            <v>12</v>
          </cell>
          <cell r="F2898">
            <v>17</v>
          </cell>
          <cell r="G2898">
            <v>15</v>
          </cell>
          <cell r="H2898" t="str">
            <v>TRS; includes Area 8 Net</v>
          </cell>
          <cell r="I2898">
            <v>1999</v>
          </cell>
          <cell r="J2898" t="str">
            <v>M</v>
          </cell>
          <cell r="K2898" t="str">
            <v>N</v>
          </cell>
          <cell r="L2898">
            <v>3</v>
          </cell>
        </row>
        <row r="2899">
          <cell r="A2899" t="str">
            <v>1999-12-4-SkagitSpring_h_m</v>
          </cell>
          <cell r="B2899" t="str">
            <v>Skagit</v>
          </cell>
          <cell r="C2899" t="str">
            <v>Marked Skagit Spring Year</v>
          </cell>
          <cell r="D2899" t="str">
            <v>M-SkagSpY</v>
          </cell>
          <cell r="E2899">
            <v>12</v>
          </cell>
          <cell r="F2899">
            <v>17</v>
          </cell>
          <cell r="G2899">
            <v>15</v>
          </cell>
          <cell r="H2899" t="str">
            <v>TRS; includes Area 8 Net</v>
          </cell>
          <cell r="I2899">
            <v>1999</v>
          </cell>
          <cell r="J2899" t="str">
            <v>M</v>
          </cell>
          <cell r="K2899" t="str">
            <v>H</v>
          </cell>
          <cell r="L2899">
            <v>4</v>
          </cell>
          <cell r="M2899">
            <v>2529.206666114067</v>
          </cell>
        </row>
        <row r="2900">
          <cell r="A2900" t="str">
            <v>1999-12-4-SkagitSpring_n_m</v>
          </cell>
          <cell r="B2900" t="str">
            <v>Skagit</v>
          </cell>
          <cell r="C2900" t="str">
            <v>Marked Skagit Spring Year</v>
          </cell>
          <cell r="D2900" t="str">
            <v>M-SkagSpY</v>
          </cell>
          <cell r="E2900">
            <v>12</v>
          </cell>
          <cell r="F2900">
            <v>17</v>
          </cell>
          <cell r="G2900">
            <v>15</v>
          </cell>
          <cell r="H2900" t="str">
            <v>TRS; includes Area 8 Net</v>
          </cell>
          <cell r="I2900">
            <v>1999</v>
          </cell>
          <cell r="J2900" t="str">
            <v>M</v>
          </cell>
          <cell r="K2900" t="str">
            <v>N</v>
          </cell>
          <cell r="L2900">
            <v>4</v>
          </cell>
        </row>
        <row r="2901">
          <cell r="A2901" t="str">
            <v>1999-12-5-SkagitSpring_h_m</v>
          </cell>
          <cell r="B2901" t="str">
            <v>Skagit</v>
          </cell>
          <cell r="C2901" t="str">
            <v>Marked Skagit Spring Year</v>
          </cell>
          <cell r="D2901" t="str">
            <v>M-SkagSpY</v>
          </cell>
          <cell r="E2901">
            <v>12</v>
          </cell>
          <cell r="F2901">
            <v>17</v>
          </cell>
          <cell r="G2901">
            <v>15</v>
          </cell>
          <cell r="H2901" t="str">
            <v>TRS; includes Area 8 Net</v>
          </cell>
          <cell r="I2901">
            <v>1999</v>
          </cell>
          <cell r="J2901" t="str">
            <v>M</v>
          </cell>
          <cell r="K2901" t="str">
            <v>H</v>
          </cell>
          <cell r="L2901">
            <v>5</v>
          </cell>
          <cell r="M2901">
            <v>270.608841530402</v>
          </cell>
        </row>
        <row r="2902">
          <cell r="A2902" t="str">
            <v>1999-12-5-SkagitSpring_n_m</v>
          </cell>
          <cell r="B2902" t="str">
            <v>Skagit</v>
          </cell>
          <cell r="C2902" t="str">
            <v>Marked Skagit Spring Year</v>
          </cell>
          <cell r="D2902" t="str">
            <v>M-SkagSpY</v>
          </cell>
          <cell r="E2902">
            <v>12</v>
          </cell>
          <cell r="F2902">
            <v>17</v>
          </cell>
          <cell r="G2902">
            <v>15</v>
          </cell>
          <cell r="H2902" t="str">
            <v>TRS; includes Area 8 Net</v>
          </cell>
          <cell r="I2902">
            <v>1999</v>
          </cell>
          <cell r="J2902" t="str">
            <v>M</v>
          </cell>
          <cell r="K2902" t="str">
            <v>N</v>
          </cell>
          <cell r="L2902">
            <v>5</v>
          </cell>
        </row>
        <row r="2903">
          <cell r="A2903" t="str">
            <v>1999-13-3-</v>
          </cell>
          <cell r="B2903" t="str">
            <v>StSno</v>
          </cell>
          <cell r="C2903" t="str">
            <v>UnMarked Snohomish Fall Fing</v>
          </cell>
          <cell r="D2903" t="str">
            <v>U-Snoh FF</v>
          </cell>
          <cell r="E2903">
            <v>13</v>
          </cell>
          <cell r="F2903">
            <v>19</v>
          </cell>
          <cell r="G2903">
            <v>18</v>
          </cell>
          <cell r="H2903" t="str">
            <v>ETRS; includes FW sport, no FW net</v>
          </cell>
          <cell r="I2903">
            <v>1999</v>
          </cell>
          <cell r="J2903" t="str">
            <v>UM</v>
          </cell>
          <cell r="L2903">
            <v>3</v>
          </cell>
          <cell r="M2903">
            <v>1836.918672105659</v>
          </cell>
        </row>
        <row r="2904">
          <cell r="A2904" t="str">
            <v>1999-13-4-</v>
          </cell>
          <cell r="B2904" t="str">
            <v>StSno</v>
          </cell>
          <cell r="C2904" t="str">
            <v>UnMarked Snohomish Fall Fing</v>
          </cell>
          <cell r="D2904" t="str">
            <v>U-Snoh FF</v>
          </cell>
          <cell r="E2904">
            <v>13</v>
          </cell>
          <cell r="F2904">
            <v>19</v>
          </cell>
          <cell r="G2904">
            <v>18</v>
          </cell>
          <cell r="H2904" t="str">
            <v>ETRS; includes FW sport, no FW net</v>
          </cell>
          <cell r="I2904">
            <v>1999</v>
          </cell>
          <cell r="J2904" t="str">
            <v>UM</v>
          </cell>
          <cell r="L2904">
            <v>4</v>
          </cell>
          <cell r="M2904">
            <v>4982.1454945135902</v>
          </cell>
        </row>
        <row r="2905">
          <cell r="A2905" t="str">
            <v>1999-13-5-</v>
          </cell>
          <cell r="B2905" t="str">
            <v>StSno</v>
          </cell>
          <cell r="C2905" t="str">
            <v>UnMarked Snohomish Fall Fing</v>
          </cell>
          <cell r="D2905" t="str">
            <v>U-Snoh FF</v>
          </cell>
          <cell r="E2905">
            <v>13</v>
          </cell>
          <cell r="F2905">
            <v>19</v>
          </cell>
          <cell r="G2905">
            <v>18</v>
          </cell>
          <cell r="H2905" t="str">
            <v>ETRS; includes FW sport, no FW net</v>
          </cell>
          <cell r="I2905">
            <v>1999</v>
          </cell>
          <cell r="J2905" t="str">
            <v>UM</v>
          </cell>
          <cell r="L2905">
            <v>5</v>
          </cell>
          <cell r="M2905">
            <v>1276.774215505538</v>
          </cell>
        </row>
        <row r="2906">
          <cell r="A2906" t="str">
            <v>1999-14-3-</v>
          </cell>
          <cell r="B2906" t="str">
            <v>StSno</v>
          </cell>
          <cell r="C2906" t="str">
            <v>Marked Snohomish Fall Fing</v>
          </cell>
          <cell r="D2906" t="str">
            <v>M-Snoh FF</v>
          </cell>
          <cell r="E2906">
            <v>14</v>
          </cell>
          <cell r="F2906">
            <v>20</v>
          </cell>
          <cell r="G2906">
            <v>18</v>
          </cell>
          <cell r="H2906" t="str">
            <v>ETRS; includes FW sport, no FW net</v>
          </cell>
          <cell r="I2906">
            <v>1999</v>
          </cell>
          <cell r="J2906" t="str">
            <v>M</v>
          </cell>
          <cell r="L2906">
            <v>3</v>
          </cell>
          <cell r="M2906">
            <v>0</v>
          </cell>
        </row>
        <row r="2907">
          <cell r="A2907" t="str">
            <v>1999-14-4-</v>
          </cell>
          <cell r="B2907" t="str">
            <v>StSno</v>
          </cell>
          <cell r="C2907" t="str">
            <v>Marked Snohomish Fall Fing</v>
          </cell>
          <cell r="D2907" t="str">
            <v>M-Snoh FF</v>
          </cell>
          <cell r="E2907">
            <v>14</v>
          </cell>
          <cell r="F2907">
            <v>20</v>
          </cell>
          <cell r="G2907">
            <v>18</v>
          </cell>
          <cell r="H2907" t="str">
            <v>ETRS; includes FW sport, no FW net</v>
          </cell>
          <cell r="I2907">
            <v>1999</v>
          </cell>
          <cell r="J2907" t="str">
            <v>M</v>
          </cell>
          <cell r="L2907">
            <v>4</v>
          </cell>
          <cell r="M2907">
            <v>0</v>
          </cell>
        </row>
        <row r="2908">
          <cell r="A2908" t="str">
            <v>1999-14-5-</v>
          </cell>
          <cell r="B2908" t="str">
            <v>StSno</v>
          </cell>
          <cell r="C2908" t="str">
            <v>Marked Snohomish Fall Fing</v>
          </cell>
          <cell r="D2908" t="str">
            <v>M-Snoh FF</v>
          </cell>
          <cell r="E2908">
            <v>14</v>
          </cell>
          <cell r="F2908">
            <v>20</v>
          </cell>
          <cell r="G2908">
            <v>18</v>
          </cell>
          <cell r="H2908" t="str">
            <v>ETRS; includes FW sport, no FW net</v>
          </cell>
          <cell r="I2908">
            <v>1999</v>
          </cell>
          <cell r="J2908" t="str">
            <v>M</v>
          </cell>
          <cell r="L2908">
            <v>5</v>
          </cell>
          <cell r="M2908">
            <v>0</v>
          </cell>
        </row>
        <row r="2909">
          <cell r="A2909" t="str">
            <v>1999-15-3-</v>
          </cell>
          <cell r="B2909" t="str">
            <v>StSno</v>
          </cell>
          <cell r="C2909" t="str">
            <v>UnMarked Snohomish Fall Year</v>
          </cell>
          <cell r="D2909" t="str">
            <v>U-SnohFYr</v>
          </cell>
          <cell r="E2909">
            <v>15</v>
          </cell>
          <cell r="F2909">
            <v>22</v>
          </cell>
          <cell r="G2909">
            <v>21</v>
          </cell>
          <cell r="H2909" t="str">
            <v>ETRS; includes FW sport, no FW net</v>
          </cell>
          <cell r="I2909">
            <v>1999</v>
          </cell>
          <cell r="J2909" t="str">
            <v>UM</v>
          </cell>
          <cell r="L2909">
            <v>3</v>
          </cell>
          <cell r="M2909">
            <v>994.97424941817417</v>
          </cell>
        </row>
        <row r="2910">
          <cell r="A2910" t="str">
            <v>1999-15-4-</v>
          </cell>
          <cell r="B2910" t="str">
            <v>StSno</v>
          </cell>
          <cell r="C2910" t="str">
            <v>UnMarked Snohomish Fall Year</v>
          </cell>
          <cell r="D2910" t="str">
            <v>U-SnohFYr</v>
          </cell>
          <cell r="E2910">
            <v>15</v>
          </cell>
          <cell r="F2910">
            <v>22</v>
          </cell>
          <cell r="G2910">
            <v>21</v>
          </cell>
          <cell r="H2910" t="str">
            <v>ETRS; includes FW sport, no FW net</v>
          </cell>
          <cell r="I2910">
            <v>1999</v>
          </cell>
          <cell r="J2910" t="str">
            <v>UM</v>
          </cell>
          <cell r="L2910">
            <v>4</v>
          </cell>
          <cell r="M2910">
            <v>2131.2659425861011</v>
          </cell>
        </row>
        <row r="2911">
          <cell r="A2911" t="str">
            <v>1999-15-5-</v>
          </cell>
          <cell r="B2911" t="str">
            <v>StSno</v>
          </cell>
          <cell r="C2911" t="str">
            <v>UnMarked Snohomish Fall Year</v>
          </cell>
          <cell r="D2911" t="str">
            <v>U-SnohFYr</v>
          </cell>
          <cell r="E2911">
            <v>15</v>
          </cell>
          <cell r="F2911">
            <v>22</v>
          </cell>
          <cell r="G2911">
            <v>21</v>
          </cell>
          <cell r="H2911" t="str">
            <v>ETRS; includes FW sport, no FW net</v>
          </cell>
          <cell r="I2911">
            <v>1999</v>
          </cell>
          <cell r="J2911" t="str">
            <v>UM</v>
          </cell>
          <cell r="L2911">
            <v>5</v>
          </cell>
          <cell r="M2911">
            <v>959.66568738370347</v>
          </cell>
        </row>
        <row r="2912">
          <cell r="A2912" t="str">
            <v>1999-16-3-</v>
          </cell>
          <cell r="B2912" t="str">
            <v>StSno</v>
          </cell>
          <cell r="C2912" t="str">
            <v>Marked Snohomish Fall Year</v>
          </cell>
          <cell r="D2912" t="str">
            <v>M-SnohFYr</v>
          </cell>
          <cell r="E2912">
            <v>16</v>
          </cell>
          <cell r="F2912">
            <v>23</v>
          </cell>
          <cell r="G2912">
            <v>21</v>
          </cell>
          <cell r="H2912" t="str">
            <v>ETRS; includes FW sport, no FW net</v>
          </cell>
          <cell r="I2912">
            <v>1999</v>
          </cell>
          <cell r="J2912" t="str">
            <v>M</v>
          </cell>
          <cell r="L2912">
            <v>3</v>
          </cell>
          <cell r="M2912">
            <v>0</v>
          </cell>
        </row>
        <row r="2913">
          <cell r="A2913" t="str">
            <v>1999-16-4-</v>
          </cell>
          <cell r="B2913" t="str">
            <v>StSno</v>
          </cell>
          <cell r="C2913" t="str">
            <v>Marked Snohomish Fall Year</v>
          </cell>
          <cell r="D2913" t="str">
            <v>M-SnohFYr</v>
          </cell>
          <cell r="E2913">
            <v>16</v>
          </cell>
          <cell r="F2913">
            <v>23</v>
          </cell>
          <cell r="G2913">
            <v>21</v>
          </cell>
          <cell r="H2913" t="str">
            <v>ETRS; includes FW sport, no FW net</v>
          </cell>
          <cell r="I2913">
            <v>1999</v>
          </cell>
          <cell r="J2913" t="str">
            <v>M</v>
          </cell>
          <cell r="L2913">
            <v>4</v>
          </cell>
          <cell r="M2913">
            <v>0</v>
          </cell>
        </row>
        <row r="2914">
          <cell r="A2914" t="str">
            <v>1999-16-5-</v>
          </cell>
          <cell r="B2914" t="str">
            <v>StSno</v>
          </cell>
          <cell r="C2914" t="str">
            <v>Marked Snohomish Fall Year</v>
          </cell>
          <cell r="D2914" t="str">
            <v>M-SnohFYr</v>
          </cell>
          <cell r="E2914">
            <v>16</v>
          </cell>
          <cell r="F2914">
            <v>23</v>
          </cell>
          <cell r="G2914">
            <v>21</v>
          </cell>
          <cell r="H2914" t="str">
            <v>ETRS; includes FW sport, no FW net</v>
          </cell>
          <cell r="I2914">
            <v>1999</v>
          </cell>
          <cell r="J2914" t="str">
            <v>M</v>
          </cell>
          <cell r="L2914">
            <v>5</v>
          </cell>
          <cell r="M2914">
            <v>0</v>
          </cell>
        </row>
        <row r="2915">
          <cell r="A2915" t="str">
            <v>1999-17-3-</v>
          </cell>
          <cell r="B2915" t="str">
            <v>StSno</v>
          </cell>
          <cell r="C2915" t="str">
            <v>UnMarked Stillaguamish Fall Fing</v>
          </cell>
          <cell r="D2915" t="str">
            <v>U-Stil FF</v>
          </cell>
          <cell r="E2915">
            <v>17</v>
          </cell>
          <cell r="F2915">
            <v>25</v>
          </cell>
          <cell r="G2915">
            <v>24</v>
          </cell>
          <cell r="H2915" t="str">
            <v>ETRS</v>
          </cell>
          <cell r="I2915">
            <v>1999</v>
          </cell>
          <cell r="J2915" t="str">
            <v>UM</v>
          </cell>
          <cell r="L2915">
            <v>3</v>
          </cell>
          <cell r="M2915">
            <v>469.17908976572522</v>
          </cell>
        </row>
        <row r="2916">
          <cell r="A2916" t="str">
            <v>1999-17-4-</v>
          </cell>
          <cell r="B2916" t="str">
            <v>StSno</v>
          </cell>
          <cell r="C2916" t="str">
            <v>UnMarked Stillaguamish Fall Fing</v>
          </cell>
          <cell r="D2916" t="str">
            <v>U-Stil FF</v>
          </cell>
          <cell r="E2916">
            <v>17</v>
          </cell>
          <cell r="F2916">
            <v>25</v>
          </cell>
          <cell r="G2916">
            <v>24</v>
          </cell>
          <cell r="H2916" t="str">
            <v>ETRS</v>
          </cell>
          <cell r="I2916">
            <v>1999</v>
          </cell>
          <cell r="J2916" t="str">
            <v>UM</v>
          </cell>
          <cell r="L2916">
            <v>4</v>
          </cell>
          <cell r="M2916">
            <v>114.46305760768399</v>
          </cell>
        </row>
        <row r="2917">
          <cell r="A2917" t="str">
            <v>1999-17-5-</v>
          </cell>
          <cell r="B2917" t="str">
            <v>StSno</v>
          </cell>
          <cell r="C2917" t="str">
            <v>UnMarked Stillaguamish Fall Fing</v>
          </cell>
          <cell r="D2917" t="str">
            <v>U-Stil FF</v>
          </cell>
          <cell r="E2917">
            <v>17</v>
          </cell>
          <cell r="F2917">
            <v>25</v>
          </cell>
          <cell r="G2917">
            <v>24</v>
          </cell>
          <cell r="H2917" t="str">
            <v>ETRS</v>
          </cell>
          <cell r="I2917">
            <v>1999</v>
          </cell>
          <cell r="J2917" t="str">
            <v>UM</v>
          </cell>
          <cell r="L2917">
            <v>5</v>
          </cell>
          <cell r="M2917">
            <v>160.7265664841774</v>
          </cell>
        </row>
        <row r="2918">
          <cell r="A2918" t="str">
            <v>1999-18-3-</v>
          </cell>
          <cell r="B2918" t="str">
            <v>StSno</v>
          </cell>
          <cell r="C2918" t="str">
            <v>Marked Stillaguamish Fall Fing</v>
          </cell>
          <cell r="D2918" t="str">
            <v>M-Stil FF</v>
          </cell>
          <cell r="E2918">
            <v>18</v>
          </cell>
          <cell r="F2918">
            <v>26</v>
          </cell>
          <cell r="G2918">
            <v>24</v>
          </cell>
          <cell r="H2918" t="str">
            <v>ETRS</v>
          </cell>
          <cell r="I2918">
            <v>1999</v>
          </cell>
          <cell r="J2918" t="str">
            <v>M</v>
          </cell>
          <cell r="L2918">
            <v>3</v>
          </cell>
          <cell r="M2918">
            <v>498.7948392986932</v>
          </cell>
        </row>
        <row r="2919">
          <cell r="A2919" t="str">
            <v>1999-18-4-</v>
          </cell>
          <cell r="B2919" t="str">
            <v>StSno</v>
          </cell>
          <cell r="C2919" t="str">
            <v>Marked Stillaguamish Fall Fing</v>
          </cell>
          <cell r="D2919" t="str">
            <v>M-Stil FF</v>
          </cell>
          <cell r="E2919">
            <v>18</v>
          </cell>
          <cell r="F2919">
            <v>26</v>
          </cell>
          <cell r="G2919">
            <v>24</v>
          </cell>
          <cell r="H2919" t="str">
            <v>ETRS</v>
          </cell>
          <cell r="I2919">
            <v>1999</v>
          </cell>
          <cell r="J2919" t="str">
            <v>M</v>
          </cell>
          <cell r="L2919">
            <v>4</v>
          </cell>
          <cell r="M2919">
            <v>129.3664415270193</v>
          </cell>
        </row>
        <row r="2920">
          <cell r="A2920" t="str">
            <v>1999-18-5-</v>
          </cell>
          <cell r="B2920" t="str">
            <v>StSno</v>
          </cell>
          <cell r="C2920" t="str">
            <v>Marked Stillaguamish Fall Fing</v>
          </cell>
          <cell r="D2920" t="str">
            <v>M-Stil FF</v>
          </cell>
          <cell r="E2920">
            <v>18</v>
          </cell>
          <cell r="F2920">
            <v>26</v>
          </cell>
          <cell r="G2920">
            <v>24</v>
          </cell>
          <cell r="H2920" t="str">
            <v>ETRS</v>
          </cell>
          <cell r="I2920">
            <v>1999</v>
          </cell>
          <cell r="J2920" t="str">
            <v>M</v>
          </cell>
          <cell r="L2920">
            <v>5</v>
          </cell>
          <cell r="M2920">
            <v>89.745882015397825</v>
          </cell>
        </row>
        <row r="2921">
          <cell r="A2921" t="str">
            <v>1999-19-3-</v>
          </cell>
          <cell r="B2921" t="str">
            <v>StSno</v>
          </cell>
          <cell r="C2921" t="str">
            <v>UnMarked Tulalip Fall Fing</v>
          </cell>
          <cell r="D2921" t="str">
            <v>U-Tula FF</v>
          </cell>
          <cell r="E2921">
            <v>19</v>
          </cell>
          <cell r="F2921">
            <v>28</v>
          </cell>
          <cell r="G2921">
            <v>27</v>
          </cell>
          <cell r="H2921" t="str">
            <v>TRS; includes 8D catch (excludes 8A)</v>
          </cell>
          <cell r="I2921">
            <v>1999</v>
          </cell>
          <cell r="J2921" t="str">
            <v>UM</v>
          </cell>
          <cell r="L2921">
            <v>3</v>
          </cell>
          <cell r="M2921">
            <v>13347.217536222221</v>
          </cell>
        </row>
        <row r="2922">
          <cell r="A2922" t="str">
            <v>1999-19-4-</v>
          </cell>
          <cell r="B2922" t="str">
            <v>StSno</v>
          </cell>
          <cell r="C2922" t="str">
            <v>UnMarked Tulalip Fall Fing</v>
          </cell>
          <cell r="D2922" t="str">
            <v>U-Tula FF</v>
          </cell>
          <cell r="E2922">
            <v>19</v>
          </cell>
          <cell r="F2922">
            <v>28</v>
          </cell>
          <cell r="G2922">
            <v>27</v>
          </cell>
          <cell r="H2922" t="str">
            <v>TRS; includes 8D catch (excludes 8A)</v>
          </cell>
          <cell r="I2922">
            <v>1999</v>
          </cell>
          <cell r="J2922" t="str">
            <v>UM</v>
          </cell>
          <cell r="L2922">
            <v>4</v>
          </cell>
          <cell r="M2922">
            <v>2127.5322357216428</v>
          </cell>
        </row>
        <row r="2923">
          <cell r="A2923" t="str">
            <v>1999-19-5-</v>
          </cell>
          <cell r="B2923" t="str">
            <v>StSno</v>
          </cell>
          <cell r="C2923" t="str">
            <v>UnMarked Tulalip Fall Fing</v>
          </cell>
          <cell r="D2923" t="str">
            <v>U-Tula FF</v>
          </cell>
          <cell r="E2923">
            <v>19</v>
          </cell>
          <cell r="F2923">
            <v>28</v>
          </cell>
          <cell r="G2923">
            <v>27</v>
          </cell>
          <cell r="H2923" t="str">
            <v>TRS; includes 8D catch (excludes 8A)</v>
          </cell>
          <cell r="I2923">
            <v>1999</v>
          </cell>
          <cell r="J2923" t="str">
            <v>UM</v>
          </cell>
          <cell r="L2923">
            <v>5</v>
          </cell>
          <cell r="M2923">
            <v>514.25028805613692</v>
          </cell>
        </row>
        <row r="2924">
          <cell r="A2924" t="str">
            <v>1999-20-3-</v>
          </cell>
          <cell r="B2924" t="str">
            <v>StSno</v>
          </cell>
          <cell r="C2924" t="str">
            <v>Marked Tulalip Fall Fing</v>
          </cell>
          <cell r="D2924" t="str">
            <v>M-Tula FF</v>
          </cell>
          <cell r="E2924">
            <v>20</v>
          </cell>
          <cell r="F2924">
            <v>29</v>
          </cell>
          <cell r="G2924">
            <v>27</v>
          </cell>
          <cell r="H2924" t="str">
            <v>TRS; includes 8D catch (excludes 8A)</v>
          </cell>
          <cell r="I2924">
            <v>1999</v>
          </cell>
          <cell r="J2924" t="str">
            <v>M</v>
          </cell>
          <cell r="L2924">
            <v>3</v>
          </cell>
          <cell r="M2924">
            <v>0</v>
          </cell>
        </row>
        <row r="2925">
          <cell r="A2925" t="str">
            <v>1999-20-4-</v>
          </cell>
          <cell r="B2925" t="str">
            <v>StSno</v>
          </cell>
          <cell r="C2925" t="str">
            <v>Marked Tulalip Fall Fing</v>
          </cell>
          <cell r="D2925" t="str">
            <v>M-Tula FF</v>
          </cell>
          <cell r="E2925">
            <v>20</v>
          </cell>
          <cell r="F2925">
            <v>29</v>
          </cell>
          <cell r="G2925">
            <v>27</v>
          </cell>
          <cell r="H2925" t="str">
            <v>TRS; includes 8D catch (excludes 8A)</v>
          </cell>
          <cell r="I2925">
            <v>1999</v>
          </cell>
          <cell r="J2925" t="str">
            <v>M</v>
          </cell>
          <cell r="L2925">
            <v>4</v>
          </cell>
          <cell r="M2925">
            <v>0</v>
          </cell>
        </row>
        <row r="2926">
          <cell r="A2926" t="str">
            <v>1999-20-5-</v>
          </cell>
          <cell r="B2926" t="str">
            <v>StSno</v>
          </cell>
          <cell r="C2926" t="str">
            <v>Marked Tulalip Fall Fing</v>
          </cell>
          <cell r="D2926" t="str">
            <v>M-Tula FF</v>
          </cell>
          <cell r="E2926">
            <v>20</v>
          </cell>
          <cell r="F2926">
            <v>29</v>
          </cell>
          <cell r="G2926">
            <v>27</v>
          </cell>
          <cell r="H2926" t="str">
            <v>TRS; includes 8D catch (excludes 8A)</v>
          </cell>
          <cell r="I2926">
            <v>1999</v>
          </cell>
          <cell r="J2926" t="str">
            <v>M</v>
          </cell>
          <cell r="L2926">
            <v>5</v>
          </cell>
          <cell r="M2926">
            <v>0</v>
          </cell>
        </row>
        <row r="2927">
          <cell r="A2927" t="str">
            <v>1999-21-3-</v>
          </cell>
          <cell r="B2927" t="str">
            <v>MPS</v>
          </cell>
          <cell r="C2927" t="str">
            <v>UnMarked Mid PS Fall Fing</v>
          </cell>
          <cell r="D2927" t="str">
            <v>U-MidPSFF</v>
          </cell>
          <cell r="E2927">
            <v>21</v>
          </cell>
          <cell r="F2927">
            <v>31</v>
          </cell>
          <cell r="G2927">
            <v>30</v>
          </cell>
          <cell r="H2927" t="str">
            <v>TRS; includes 10A, 10E, 11A</v>
          </cell>
          <cell r="I2927">
            <v>1999</v>
          </cell>
          <cell r="J2927" t="str">
            <v>UM</v>
          </cell>
          <cell r="L2927">
            <v>3</v>
          </cell>
          <cell r="M2927">
            <v>20020.8009350395</v>
          </cell>
        </row>
        <row r="2928">
          <cell r="A2928" t="str">
            <v>1999-21-4-</v>
          </cell>
          <cell r="B2928" t="str">
            <v>MPS</v>
          </cell>
          <cell r="C2928" t="str">
            <v>UnMarked Mid PS Fall Fing</v>
          </cell>
          <cell r="D2928" t="str">
            <v>U-MidPSFF</v>
          </cell>
          <cell r="E2928">
            <v>21</v>
          </cell>
          <cell r="F2928">
            <v>31</v>
          </cell>
          <cell r="G2928">
            <v>30</v>
          </cell>
          <cell r="H2928" t="str">
            <v>TRS; includes 10A, 10E, 11A</v>
          </cell>
          <cell r="I2928">
            <v>1999</v>
          </cell>
          <cell r="J2928" t="str">
            <v>UM</v>
          </cell>
          <cell r="L2928">
            <v>4</v>
          </cell>
          <cell r="M2928">
            <v>20199.275306307511</v>
          </cell>
        </row>
        <row r="2929">
          <cell r="A2929" t="str">
            <v>1999-21-5-</v>
          </cell>
          <cell r="B2929" t="str">
            <v>MPS</v>
          </cell>
          <cell r="C2929" t="str">
            <v>UnMarked Mid PS Fall Fing</v>
          </cell>
          <cell r="D2929" t="str">
            <v>U-MidPSFF</v>
          </cell>
          <cell r="E2929">
            <v>21</v>
          </cell>
          <cell r="F2929">
            <v>31</v>
          </cell>
          <cell r="G2929">
            <v>30</v>
          </cell>
          <cell r="H2929" t="str">
            <v>TRS; includes 10A, 10E, 11A</v>
          </cell>
          <cell r="I2929">
            <v>1999</v>
          </cell>
          <cell r="J2929" t="str">
            <v>UM</v>
          </cell>
          <cell r="L2929">
            <v>5</v>
          </cell>
          <cell r="M2929">
            <v>1828.537167645502</v>
          </cell>
        </row>
        <row r="2930">
          <cell r="A2930" t="str">
            <v>1999-22-3-</v>
          </cell>
          <cell r="B2930" t="str">
            <v>MPS</v>
          </cell>
          <cell r="C2930" t="str">
            <v>Marked Mid PS Fall Fing</v>
          </cell>
          <cell r="D2930" t="str">
            <v>M-MidPSFF</v>
          </cell>
          <cell r="E2930">
            <v>22</v>
          </cell>
          <cell r="F2930">
            <v>32</v>
          </cell>
          <cell r="G2930">
            <v>30</v>
          </cell>
          <cell r="H2930" t="str">
            <v>TRS; includes 10A, 10E, 11A</v>
          </cell>
          <cell r="I2930">
            <v>1999</v>
          </cell>
          <cell r="J2930" t="str">
            <v>M</v>
          </cell>
          <cell r="L2930">
            <v>3</v>
          </cell>
          <cell r="M2930">
            <v>2069.9968332745848</v>
          </cell>
        </row>
        <row r="2931">
          <cell r="A2931" t="str">
            <v>1999-22-4-</v>
          </cell>
          <cell r="B2931" t="str">
            <v>MPS</v>
          </cell>
          <cell r="C2931" t="str">
            <v>Marked Mid PS Fall Fing</v>
          </cell>
          <cell r="D2931" t="str">
            <v>M-MidPSFF</v>
          </cell>
          <cell r="E2931">
            <v>22</v>
          </cell>
          <cell r="F2931">
            <v>32</v>
          </cell>
          <cell r="G2931">
            <v>30</v>
          </cell>
          <cell r="H2931" t="str">
            <v>TRS; includes 10A, 10E, 11A</v>
          </cell>
          <cell r="I2931">
            <v>1999</v>
          </cell>
          <cell r="J2931" t="str">
            <v>M</v>
          </cell>
          <cell r="L2931">
            <v>4</v>
          </cell>
          <cell r="M2931">
            <v>487.27671018079059</v>
          </cell>
        </row>
        <row r="2932">
          <cell r="A2932" t="str">
            <v>1999-22-5-</v>
          </cell>
          <cell r="B2932" t="str">
            <v>MPS</v>
          </cell>
          <cell r="C2932" t="str">
            <v>Marked Mid PS Fall Fing</v>
          </cell>
          <cell r="D2932" t="str">
            <v>M-MidPSFF</v>
          </cell>
          <cell r="E2932">
            <v>22</v>
          </cell>
          <cell r="F2932">
            <v>32</v>
          </cell>
          <cell r="G2932">
            <v>30</v>
          </cell>
          <cell r="H2932" t="str">
            <v>TRS; includes 10A, 10E, 11A</v>
          </cell>
          <cell r="I2932">
            <v>1999</v>
          </cell>
          <cell r="J2932" t="str">
            <v>M</v>
          </cell>
          <cell r="L2932">
            <v>5</v>
          </cell>
          <cell r="M2932">
            <v>71.779932062295671</v>
          </cell>
        </row>
        <row r="2933">
          <cell r="A2933" t="str">
            <v>1999-23-3-</v>
          </cell>
          <cell r="B2933" t="str">
            <v>MPS</v>
          </cell>
          <cell r="C2933" t="str">
            <v>UnMarked UW Accelerated</v>
          </cell>
          <cell r="D2933" t="str">
            <v>U-UWAc FF</v>
          </cell>
          <cell r="E2933">
            <v>23</v>
          </cell>
          <cell r="F2933">
            <v>34</v>
          </cell>
          <cell r="G2933">
            <v>33</v>
          </cell>
          <cell r="H2933" t="str">
            <v>ETRS</v>
          </cell>
          <cell r="I2933">
            <v>1999</v>
          </cell>
          <cell r="J2933" t="str">
            <v>UM</v>
          </cell>
          <cell r="L2933">
            <v>3</v>
          </cell>
          <cell r="M2933">
            <v>586.49546447052046</v>
          </cell>
        </row>
        <row r="2934">
          <cell r="A2934" t="str">
            <v>1999-23-4-</v>
          </cell>
          <cell r="B2934" t="str">
            <v>MPS</v>
          </cell>
          <cell r="C2934" t="str">
            <v>UnMarked UW Accelerated</v>
          </cell>
          <cell r="D2934" t="str">
            <v>U-UWAc FF</v>
          </cell>
          <cell r="E2934">
            <v>23</v>
          </cell>
          <cell r="F2934">
            <v>34</v>
          </cell>
          <cell r="G2934">
            <v>33</v>
          </cell>
          <cell r="H2934" t="str">
            <v>ETRS</v>
          </cell>
          <cell r="I2934">
            <v>1999</v>
          </cell>
          <cell r="J2934" t="str">
            <v>UM</v>
          </cell>
          <cell r="L2934">
            <v>4</v>
          </cell>
          <cell r="M2934">
            <v>279.72136740945712</v>
          </cell>
        </row>
        <row r="2935">
          <cell r="A2935" t="str">
            <v>1999-23-5-</v>
          </cell>
          <cell r="B2935" t="str">
            <v>MPS</v>
          </cell>
          <cell r="C2935" t="str">
            <v>UnMarked UW Accelerated</v>
          </cell>
          <cell r="D2935" t="str">
            <v>U-UWAc FF</v>
          </cell>
          <cell r="E2935">
            <v>23</v>
          </cell>
          <cell r="F2935">
            <v>34</v>
          </cell>
          <cell r="G2935">
            <v>33</v>
          </cell>
          <cell r="H2935" t="str">
            <v>ETRS</v>
          </cell>
          <cell r="I2935">
            <v>1999</v>
          </cell>
          <cell r="J2935" t="str">
            <v>UM</v>
          </cell>
          <cell r="L2935">
            <v>5</v>
          </cell>
          <cell r="M2935">
            <v>10.39668335724909</v>
          </cell>
        </row>
        <row r="2936">
          <cell r="A2936" t="str">
            <v>1999-24-3-</v>
          </cell>
          <cell r="B2936" t="str">
            <v>MPS</v>
          </cell>
          <cell r="C2936" t="str">
            <v>Marked UW Accelerated</v>
          </cell>
          <cell r="D2936" t="str">
            <v>M-UWAc FF</v>
          </cell>
          <cell r="E2936">
            <v>24</v>
          </cell>
          <cell r="F2936">
            <v>35</v>
          </cell>
          <cell r="G2936">
            <v>33</v>
          </cell>
          <cell r="H2936" t="str">
            <v>ETRS</v>
          </cell>
          <cell r="I2936">
            <v>1999</v>
          </cell>
          <cell r="J2936" t="str">
            <v>M</v>
          </cell>
          <cell r="L2936">
            <v>3</v>
          </cell>
          <cell r="M2936">
            <v>402.44119498741162</v>
          </cell>
        </row>
        <row r="2937">
          <cell r="A2937" t="str">
            <v>1999-24-4-</v>
          </cell>
          <cell r="B2937" t="str">
            <v>MPS</v>
          </cell>
          <cell r="C2937" t="str">
            <v>Marked UW Accelerated</v>
          </cell>
          <cell r="D2937" t="str">
            <v>M-UWAc FF</v>
          </cell>
          <cell r="E2937">
            <v>24</v>
          </cell>
          <cell r="F2937">
            <v>35</v>
          </cell>
          <cell r="G2937">
            <v>33</v>
          </cell>
          <cell r="H2937" t="str">
            <v>ETRS</v>
          </cell>
          <cell r="I2937">
            <v>1999</v>
          </cell>
          <cell r="J2937" t="str">
            <v>M</v>
          </cell>
          <cell r="L2937">
            <v>4</v>
          </cell>
          <cell r="M2937">
            <v>191.93908253903129</v>
          </cell>
        </row>
        <row r="2938">
          <cell r="A2938" t="str">
            <v>1999-24-5-</v>
          </cell>
          <cell r="B2938" t="str">
            <v>MPS</v>
          </cell>
          <cell r="C2938" t="str">
            <v>Marked UW Accelerated</v>
          </cell>
          <cell r="D2938" t="str">
            <v>M-UWAc FF</v>
          </cell>
          <cell r="E2938">
            <v>24</v>
          </cell>
          <cell r="F2938">
            <v>35</v>
          </cell>
          <cell r="G2938">
            <v>33</v>
          </cell>
          <cell r="H2938" t="str">
            <v>ETRS</v>
          </cell>
          <cell r="I2938">
            <v>1999</v>
          </cell>
          <cell r="J2938" t="str">
            <v>M</v>
          </cell>
          <cell r="L2938">
            <v>5</v>
          </cell>
          <cell r="M2938">
            <v>7.1339915270689431</v>
          </cell>
        </row>
        <row r="2939">
          <cell r="A2939" t="str">
            <v>1999-25-3-</v>
          </cell>
          <cell r="B2939" t="str">
            <v>SPS</v>
          </cell>
          <cell r="C2939" t="str">
            <v>UnMarked South Puget Sound Fall Fing</v>
          </cell>
          <cell r="D2939" t="str">
            <v>U-SPSd FF</v>
          </cell>
          <cell r="E2939">
            <v>25</v>
          </cell>
          <cell r="F2939">
            <v>37</v>
          </cell>
          <cell r="G2939">
            <v>36</v>
          </cell>
          <cell r="H2939" t="str">
            <v>TRS; includes 13A, 13C, and 13D-K</v>
          </cell>
          <cell r="I2939">
            <v>1999</v>
          </cell>
          <cell r="J2939" t="str">
            <v>UM</v>
          </cell>
          <cell r="L2939">
            <v>3</v>
          </cell>
          <cell r="M2939">
            <v>48271.907613518459</v>
          </cell>
        </row>
        <row r="2940">
          <cell r="A2940" t="str">
            <v>1999-25-4-</v>
          </cell>
          <cell r="B2940" t="str">
            <v>SPS</v>
          </cell>
          <cell r="C2940" t="str">
            <v>UnMarked South Puget Sound Fall Fing</v>
          </cell>
          <cell r="D2940" t="str">
            <v>U-SPSd FF</v>
          </cell>
          <cell r="E2940">
            <v>25</v>
          </cell>
          <cell r="F2940">
            <v>37</v>
          </cell>
          <cell r="G2940">
            <v>36</v>
          </cell>
          <cell r="H2940" t="str">
            <v>TRS; includes 13A, 13C, and 13D-K</v>
          </cell>
          <cell r="I2940">
            <v>1999</v>
          </cell>
          <cell r="J2940" t="str">
            <v>UM</v>
          </cell>
          <cell r="L2940">
            <v>4</v>
          </cell>
          <cell r="M2940">
            <v>10538.912166385209</v>
          </cell>
        </row>
        <row r="2941">
          <cell r="A2941" t="str">
            <v>1999-25-5-</v>
          </cell>
          <cell r="B2941" t="str">
            <v>SPS</v>
          </cell>
          <cell r="C2941" t="str">
            <v>UnMarked South Puget Sound Fall Fing</v>
          </cell>
          <cell r="D2941" t="str">
            <v>U-SPSd FF</v>
          </cell>
          <cell r="E2941">
            <v>25</v>
          </cell>
          <cell r="F2941">
            <v>37</v>
          </cell>
          <cell r="G2941">
            <v>36</v>
          </cell>
          <cell r="H2941" t="str">
            <v>TRS; includes 13A, 13C, and 13D-K</v>
          </cell>
          <cell r="I2941">
            <v>1999</v>
          </cell>
          <cell r="J2941" t="str">
            <v>UM</v>
          </cell>
          <cell r="L2941">
            <v>5</v>
          </cell>
          <cell r="M2941">
            <v>2256.2059873802418</v>
          </cell>
        </row>
        <row r="2942">
          <cell r="A2942" t="str">
            <v>1999-26-3-</v>
          </cell>
          <cell r="B2942" t="str">
            <v>SPS</v>
          </cell>
          <cell r="C2942" t="str">
            <v>Marked South Puget Sound Fall Fing</v>
          </cell>
          <cell r="D2942" t="str">
            <v>M-SPSd FF</v>
          </cell>
          <cell r="E2942">
            <v>26</v>
          </cell>
          <cell r="F2942">
            <v>38</v>
          </cell>
          <cell r="G2942">
            <v>36</v>
          </cell>
          <cell r="H2942" t="str">
            <v>TRS; includes 13A, 13C, and 13D-K</v>
          </cell>
          <cell r="I2942">
            <v>1999</v>
          </cell>
          <cell r="J2942" t="str">
            <v>M</v>
          </cell>
          <cell r="L2942">
            <v>3</v>
          </cell>
          <cell r="M2942">
            <v>4163.665100492618</v>
          </cell>
        </row>
        <row r="2943">
          <cell r="A2943" t="str">
            <v>1999-26-4-</v>
          </cell>
          <cell r="B2943" t="str">
            <v>SPS</v>
          </cell>
          <cell r="C2943" t="str">
            <v>Marked South Puget Sound Fall Fing</v>
          </cell>
          <cell r="D2943" t="str">
            <v>M-SPSd FF</v>
          </cell>
          <cell r="E2943">
            <v>26</v>
          </cell>
          <cell r="F2943">
            <v>38</v>
          </cell>
          <cell r="G2943">
            <v>36</v>
          </cell>
          <cell r="H2943" t="str">
            <v>TRS; includes 13A, 13C, and 13D-K</v>
          </cell>
          <cell r="I2943">
            <v>1999</v>
          </cell>
          <cell r="J2943" t="str">
            <v>M</v>
          </cell>
          <cell r="L2943">
            <v>4</v>
          </cell>
          <cell r="M2943">
            <v>363.8156727613474</v>
          </cell>
        </row>
        <row r="2944">
          <cell r="A2944" t="str">
            <v>1999-26-5-</v>
          </cell>
          <cell r="B2944" t="str">
            <v>SPS</v>
          </cell>
          <cell r="C2944" t="str">
            <v>Marked South Puget Sound Fall Fing</v>
          </cell>
          <cell r="D2944" t="str">
            <v>M-SPSd FF</v>
          </cell>
          <cell r="E2944">
            <v>26</v>
          </cell>
          <cell r="F2944">
            <v>38</v>
          </cell>
          <cell r="G2944">
            <v>36</v>
          </cell>
          <cell r="H2944" t="str">
            <v>TRS; includes 13A, 13C, and 13D-K</v>
          </cell>
          <cell r="I2944">
            <v>1999</v>
          </cell>
          <cell r="J2944" t="str">
            <v>M</v>
          </cell>
          <cell r="L2944">
            <v>5</v>
          </cell>
          <cell r="M2944">
            <v>74.806646127119109</v>
          </cell>
        </row>
        <row r="2945">
          <cell r="A2945" t="str">
            <v>1999-27-3-</v>
          </cell>
          <cell r="B2945" t="str">
            <v>SPS</v>
          </cell>
          <cell r="C2945" t="str">
            <v>UnMarked South Puget Sound Fall Year</v>
          </cell>
          <cell r="D2945" t="str">
            <v>U-SPS Fyr</v>
          </cell>
          <cell r="E2945">
            <v>27</v>
          </cell>
          <cell r="F2945">
            <v>40</v>
          </cell>
          <cell r="G2945">
            <v>39</v>
          </cell>
          <cell r="H2945" t="str">
            <v>TRS</v>
          </cell>
          <cell r="I2945">
            <v>1999</v>
          </cell>
          <cell r="J2945" t="str">
            <v>UM</v>
          </cell>
          <cell r="L2945">
            <v>3</v>
          </cell>
          <cell r="M2945">
            <v>255.45698945102001</v>
          </cell>
        </row>
        <row r="2946">
          <cell r="A2946" t="str">
            <v>1999-27-4-</v>
          </cell>
          <cell r="B2946" t="str">
            <v>SPS</v>
          </cell>
          <cell r="C2946" t="str">
            <v>UnMarked South Puget Sound Fall Year</v>
          </cell>
          <cell r="D2946" t="str">
            <v>U-SPS Fyr</v>
          </cell>
          <cell r="E2946">
            <v>27</v>
          </cell>
          <cell r="F2946">
            <v>40</v>
          </cell>
          <cell r="G2946">
            <v>39</v>
          </cell>
          <cell r="H2946" t="str">
            <v>TRS</v>
          </cell>
          <cell r="I2946">
            <v>1999</v>
          </cell>
          <cell r="J2946" t="str">
            <v>UM</v>
          </cell>
          <cell r="L2946">
            <v>4</v>
          </cell>
          <cell r="M2946">
            <v>674.03563740151912</v>
          </cell>
        </row>
        <row r="2947">
          <cell r="A2947" t="str">
            <v>1999-27-5-</v>
          </cell>
          <cell r="B2947" t="str">
            <v>SPS</v>
          </cell>
          <cell r="C2947" t="str">
            <v>UnMarked South Puget Sound Fall Year</v>
          </cell>
          <cell r="D2947" t="str">
            <v>U-SPS Fyr</v>
          </cell>
          <cell r="E2947">
            <v>27</v>
          </cell>
          <cell r="F2947">
            <v>40</v>
          </cell>
          <cell r="G2947">
            <v>39</v>
          </cell>
          <cell r="H2947" t="str">
            <v>TRS</v>
          </cell>
          <cell r="I2947">
            <v>1999</v>
          </cell>
          <cell r="J2947" t="str">
            <v>UM</v>
          </cell>
          <cell r="L2947">
            <v>5</v>
          </cell>
          <cell r="M2947">
            <v>260.70301016024911</v>
          </cell>
        </row>
        <row r="2948">
          <cell r="A2948" t="str">
            <v>1999-28-3-</v>
          </cell>
          <cell r="B2948" t="str">
            <v>SPS</v>
          </cell>
          <cell r="C2948" t="str">
            <v>Marked South Puget Sound Fall Year</v>
          </cell>
          <cell r="D2948" t="str">
            <v>M-SPS Fyr</v>
          </cell>
          <cell r="E2948">
            <v>28</v>
          </cell>
          <cell r="F2948">
            <v>41</v>
          </cell>
          <cell r="G2948">
            <v>39</v>
          </cell>
          <cell r="H2948" t="str">
            <v>TRS</v>
          </cell>
          <cell r="I2948">
            <v>1999</v>
          </cell>
          <cell r="J2948" t="str">
            <v>M</v>
          </cell>
          <cell r="L2948">
            <v>3</v>
          </cell>
          <cell r="M2948">
            <v>78.826884833257992</v>
          </cell>
        </row>
        <row r="2949">
          <cell r="A2949" t="str">
            <v>1999-28-4-</v>
          </cell>
          <cell r="B2949" t="str">
            <v>SPS</v>
          </cell>
          <cell r="C2949" t="str">
            <v>Marked South Puget Sound Fall Year</v>
          </cell>
          <cell r="D2949" t="str">
            <v>M-SPS Fyr</v>
          </cell>
          <cell r="E2949">
            <v>28</v>
          </cell>
          <cell r="F2949">
            <v>41</v>
          </cell>
          <cell r="G2949">
            <v>39</v>
          </cell>
          <cell r="H2949" t="str">
            <v>TRS</v>
          </cell>
          <cell r="I2949">
            <v>1999</v>
          </cell>
          <cell r="J2949" t="str">
            <v>M</v>
          </cell>
          <cell r="L2949">
            <v>4</v>
          </cell>
          <cell r="M2949">
            <v>320.68368119623068</v>
          </cell>
        </row>
        <row r="2950">
          <cell r="A2950" t="str">
            <v>1999-28-5-</v>
          </cell>
          <cell r="B2950" t="str">
            <v>SPS</v>
          </cell>
          <cell r="C2950" t="str">
            <v>Marked South Puget Sound Fall Year</v>
          </cell>
          <cell r="D2950" t="str">
            <v>M-SPS Fyr</v>
          </cell>
          <cell r="E2950">
            <v>28</v>
          </cell>
          <cell r="F2950">
            <v>41</v>
          </cell>
          <cell r="G2950">
            <v>39</v>
          </cell>
          <cell r="H2950" t="str">
            <v>TRS</v>
          </cell>
          <cell r="I2950">
            <v>1999</v>
          </cell>
          <cell r="J2950" t="str">
            <v>M</v>
          </cell>
          <cell r="L2950">
            <v>5</v>
          </cell>
          <cell r="M2950">
            <v>44.20972337606846</v>
          </cell>
        </row>
        <row r="2951">
          <cell r="A2951" t="str">
            <v>1999-29-3-</v>
          </cell>
          <cell r="B2951" t="str">
            <v>MPS</v>
          </cell>
          <cell r="C2951" t="str">
            <v>UnMarked White River Spring Fing</v>
          </cell>
          <cell r="D2951" t="str">
            <v>U-WhiteSp</v>
          </cell>
          <cell r="E2951">
            <v>29</v>
          </cell>
          <cell r="F2951">
            <v>43</v>
          </cell>
          <cell r="G2951">
            <v>42</v>
          </cell>
          <cell r="H2951" t="str">
            <v>ETRS; includes FW net (FW spt assumed 0)</v>
          </cell>
          <cell r="I2951">
            <v>1999</v>
          </cell>
          <cell r="J2951" t="str">
            <v>UM</v>
          </cell>
          <cell r="L2951">
            <v>3</v>
          </cell>
          <cell r="M2951">
            <v>200</v>
          </cell>
        </row>
        <row r="2952">
          <cell r="A2952" t="str">
            <v>1999-29-4-</v>
          </cell>
          <cell r="B2952" t="str">
            <v>MPS</v>
          </cell>
          <cell r="C2952" t="str">
            <v>UnMarked White River Spring Fing</v>
          </cell>
          <cell r="D2952" t="str">
            <v>U-WhiteSp</v>
          </cell>
          <cell r="E2952">
            <v>29</v>
          </cell>
          <cell r="F2952">
            <v>43</v>
          </cell>
          <cell r="G2952">
            <v>42</v>
          </cell>
          <cell r="H2952" t="str">
            <v>ETRS; includes FW net (FW spt assumed 0)</v>
          </cell>
          <cell r="I2952">
            <v>1999</v>
          </cell>
          <cell r="J2952" t="str">
            <v>UM</v>
          </cell>
          <cell r="L2952">
            <v>4</v>
          </cell>
          <cell r="M2952">
            <v>310</v>
          </cell>
        </row>
        <row r="2953">
          <cell r="A2953" t="str">
            <v>1999-29-5-</v>
          </cell>
          <cell r="B2953" t="str">
            <v>MPS</v>
          </cell>
          <cell r="C2953" t="str">
            <v>UnMarked White River Spring Fing</v>
          </cell>
          <cell r="D2953" t="str">
            <v>U-WhiteSp</v>
          </cell>
          <cell r="E2953">
            <v>29</v>
          </cell>
          <cell r="F2953">
            <v>43</v>
          </cell>
          <cell r="G2953">
            <v>42</v>
          </cell>
          <cell r="H2953" t="str">
            <v>ETRS; includes FW net (FW spt assumed 0)</v>
          </cell>
          <cell r="I2953">
            <v>1999</v>
          </cell>
          <cell r="J2953" t="str">
            <v>UM</v>
          </cell>
          <cell r="L2953">
            <v>5</v>
          </cell>
          <cell r="M2953">
            <v>26</v>
          </cell>
        </row>
        <row r="2954">
          <cell r="A2954" t="str">
            <v>1999-30-3-</v>
          </cell>
          <cell r="B2954" t="str">
            <v>MPS</v>
          </cell>
          <cell r="C2954" t="str">
            <v>Marked White River Spring Fing</v>
          </cell>
          <cell r="D2954" t="str">
            <v>M-WhiteSp</v>
          </cell>
          <cell r="E2954">
            <v>30</v>
          </cell>
          <cell r="F2954">
            <v>44</v>
          </cell>
          <cell r="G2954">
            <v>42</v>
          </cell>
          <cell r="H2954" t="str">
            <v>ETRS; includes FW net (FW spt assumed 0)</v>
          </cell>
          <cell r="I2954">
            <v>1999</v>
          </cell>
          <cell r="J2954" t="str">
            <v>M</v>
          </cell>
          <cell r="L2954">
            <v>3</v>
          </cell>
          <cell r="M2954">
            <v>76</v>
          </cell>
        </row>
        <row r="2955">
          <cell r="A2955" t="str">
            <v>1999-30-4-</v>
          </cell>
          <cell r="B2955" t="str">
            <v>MPS</v>
          </cell>
          <cell r="C2955" t="str">
            <v>Marked White River Spring Fing</v>
          </cell>
          <cell r="D2955" t="str">
            <v>M-WhiteSp</v>
          </cell>
          <cell r="E2955">
            <v>30</v>
          </cell>
          <cell r="F2955">
            <v>44</v>
          </cell>
          <cell r="G2955">
            <v>42</v>
          </cell>
          <cell r="H2955" t="str">
            <v>ETRS; includes FW net (FW spt assumed 0)</v>
          </cell>
          <cell r="I2955">
            <v>1999</v>
          </cell>
          <cell r="J2955" t="str">
            <v>M</v>
          </cell>
          <cell r="L2955">
            <v>4</v>
          </cell>
          <cell r="M2955">
            <v>150</v>
          </cell>
        </row>
        <row r="2956">
          <cell r="A2956" t="str">
            <v>1999-30-5-</v>
          </cell>
          <cell r="B2956" t="str">
            <v>MPS</v>
          </cell>
          <cell r="C2956" t="str">
            <v>Marked White River Spring Fing</v>
          </cell>
          <cell r="D2956" t="str">
            <v>M-WhiteSp</v>
          </cell>
          <cell r="E2956">
            <v>30</v>
          </cell>
          <cell r="F2956">
            <v>44</v>
          </cell>
          <cell r="G2956">
            <v>42</v>
          </cell>
          <cell r="H2956" t="str">
            <v>ETRS; includes FW net (FW spt assumed 0)</v>
          </cell>
          <cell r="I2956">
            <v>1999</v>
          </cell>
          <cell r="J2956" t="str">
            <v>M</v>
          </cell>
          <cell r="L2956">
            <v>5</v>
          </cell>
          <cell r="M2956">
            <v>13</v>
          </cell>
        </row>
        <row r="2957">
          <cell r="A2957" t="str">
            <v>1999-31-3-Area12B_tribs_nat_F_n_um</v>
          </cell>
          <cell r="B2957" t="str">
            <v>HC</v>
          </cell>
          <cell r="C2957" t="str">
            <v>UnMarked Hood Canal Fall Fing</v>
          </cell>
          <cell r="D2957" t="str">
            <v>U-HdCl FF</v>
          </cell>
          <cell r="E2957">
            <v>31</v>
          </cell>
          <cell r="F2957">
            <v>46</v>
          </cell>
          <cell r="G2957">
            <v>45</v>
          </cell>
          <cell r="H2957" t="str">
            <v>TRS; incl FW net, FW sport, 12H, HC net</v>
          </cell>
          <cell r="I2957">
            <v>1999</v>
          </cell>
          <cell r="J2957" t="str">
            <v>UM</v>
          </cell>
          <cell r="K2957" t="str">
            <v>N</v>
          </cell>
          <cell r="L2957">
            <v>3</v>
          </cell>
          <cell r="M2957">
            <v>787.03463386577323</v>
          </cell>
        </row>
        <row r="2958">
          <cell r="A2958" t="str">
            <v>1999-31-3-HoodsportHat_F_h_um</v>
          </cell>
          <cell r="B2958" t="str">
            <v>HC</v>
          </cell>
          <cell r="C2958" t="str">
            <v>UnMarked Hood Canal Fall Fing</v>
          </cell>
          <cell r="D2958" t="str">
            <v>U-HdCl FF</v>
          </cell>
          <cell r="E2958">
            <v>31</v>
          </cell>
          <cell r="F2958">
            <v>46</v>
          </cell>
          <cell r="G2958">
            <v>45</v>
          </cell>
          <cell r="H2958" t="str">
            <v>TRS; incl FW net, FW sport, 12H, HC net</v>
          </cell>
          <cell r="I2958">
            <v>1999</v>
          </cell>
          <cell r="J2958" t="str">
            <v>UM</v>
          </cell>
          <cell r="K2958" t="str">
            <v>H</v>
          </cell>
          <cell r="L2958">
            <v>3</v>
          </cell>
          <cell r="M2958">
            <v>12150.276574699001</v>
          </cell>
        </row>
        <row r="2959">
          <cell r="A2959" t="str">
            <v>1999-31-3-SkokR_nat_n_um</v>
          </cell>
          <cell r="B2959" t="str">
            <v>HC</v>
          </cell>
          <cell r="C2959" t="str">
            <v>UnMarked Hood Canal Fall Fing</v>
          </cell>
          <cell r="D2959" t="str">
            <v>U-HdCl FF</v>
          </cell>
          <cell r="E2959">
            <v>31</v>
          </cell>
          <cell r="F2959">
            <v>46</v>
          </cell>
          <cell r="G2959">
            <v>45</v>
          </cell>
          <cell r="H2959" t="str">
            <v>TRS; incl FW net, FW sport, 12H, HC net</v>
          </cell>
          <cell r="I2959">
            <v>1999</v>
          </cell>
          <cell r="J2959" t="str">
            <v>UM</v>
          </cell>
          <cell r="K2959" t="str">
            <v>N</v>
          </cell>
          <cell r="L2959">
            <v>3</v>
          </cell>
          <cell r="M2959">
            <v>244.9202397432241</v>
          </cell>
        </row>
        <row r="2960">
          <cell r="A2960" t="str">
            <v>1999-31-3-SkokR_hat_h_um</v>
          </cell>
          <cell r="B2960" t="str">
            <v>HC</v>
          </cell>
          <cell r="C2960" t="str">
            <v>UnMarked Hood Canal Fall Fing</v>
          </cell>
          <cell r="D2960" t="str">
            <v>U-HdCl FF</v>
          </cell>
          <cell r="E2960">
            <v>31</v>
          </cell>
          <cell r="F2960">
            <v>46</v>
          </cell>
          <cell r="G2960">
            <v>45</v>
          </cell>
          <cell r="H2960" t="str">
            <v>TRS; incl FW net, FW sport, 12H, HC net</v>
          </cell>
          <cell r="I2960">
            <v>1999</v>
          </cell>
          <cell r="J2960" t="str">
            <v>UM</v>
          </cell>
          <cell r="K2960" t="str">
            <v>H</v>
          </cell>
          <cell r="L2960">
            <v>3</v>
          </cell>
          <cell r="M2960">
            <v>10295.26267020444</v>
          </cell>
        </row>
        <row r="2961">
          <cell r="A2961" t="str">
            <v>1999-31-3-Area12CD_tribs_nat_n_um</v>
          </cell>
          <cell r="B2961" t="str">
            <v>HC</v>
          </cell>
          <cell r="C2961" t="str">
            <v>UnMarked Hood Canal Fall Fing</v>
          </cell>
          <cell r="D2961" t="str">
            <v>U-HdCl FF</v>
          </cell>
          <cell r="E2961">
            <v>31</v>
          </cell>
          <cell r="F2961">
            <v>46</v>
          </cell>
          <cell r="G2961">
            <v>45</v>
          </cell>
          <cell r="H2961" t="str">
            <v>TRS; incl FW net, FW sport, 12H, HC net</v>
          </cell>
          <cell r="I2961">
            <v>1999</v>
          </cell>
          <cell r="J2961" t="str">
            <v>UM</v>
          </cell>
          <cell r="K2961" t="str">
            <v>N</v>
          </cell>
          <cell r="L2961">
            <v>3</v>
          </cell>
          <cell r="M2961">
            <v>223.54163872329531</v>
          </cell>
        </row>
        <row r="2962">
          <cell r="A2962" t="str">
            <v>1999-31-4-Area12B_tribs_nat_F_n_um</v>
          </cell>
          <cell r="B2962" t="str">
            <v>HC</v>
          </cell>
          <cell r="C2962" t="str">
            <v>UnMarked Hood Canal Fall Fing</v>
          </cell>
          <cell r="D2962" t="str">
            <v>U-HdCl FF</v>
          </cell>
          <cell r="E2962">
            <v>31</v>
          </cell>
          <cell r="F2962">
            <v>46</v>
          </cell>
          <cell r="G2962">
            <v>45</v>
          </cell>
          <cell r="H2962" t="str">
            <v>TRS; incl FW net, FW sport, 12H, HC net</v>
          </cell>
          <cell r="I2962">
            <v>1999</v>
          </cell>
          <cell r="J2962" t="str">
            <v>UM</v>
          </cell>
          <cell r="K2962" t="str">
            <v>N</v>
          </cell>
          <cell r="L2962">
            <v>4</v>
          </cell>
          <cell r="M2962">
            <v>84.271394830752001</v>
          </cell>
        </row>
        <row r="2963">
          <cell r="A2963" t="str">
            <v>1999-31-4-HoodsportHat_F_h_um</v>
          </cell>
          <cell r="B2963" t="str">
            <v>HC</v>
          </cell>
          <cell r="C2963" t="str">
            <v>UnMarked Hood Canal Fall Fing</v>
          </cell>
          <cell r="D2963" t="str">
            <v>U-HdCl FF</v>
          </cell>
          <cell r="E2963">
            <v>31</v>
          </cell>
          <cell r="F2963">
            <v>46</v>
          </cell>
          <cell r="G2963">
            <v>45</v>
          </cell>
          <cell r="H2963" t="str">
            <v>TRS; incl FW net, FW sport, 12H, HC net</v>
          </cell>
          <cell r="I2963">
            <v>1999</v>
          </cell>
          <cell r="J2963" t="str">
            <v>UM</v>
          </cell>
          <cell r="K2963" t="str">
            <v>H</v>
          </cell>
          <cell r="L2963">
            <v>4</v>
          </cell>
          <cell r="M2963">
            <v>4422.904025099635</v>
          </cell>
        </row>
        <row r="2964">
          <cell r="A2964" t="str">
            <v>1999-31-4-SkokR_nat_n_um</v>
          </cell>
          <cell r="B2964" t="str">
            <v>HC</v>
          </cell>
          <cell r="C2964" t="str">
            <v>UnMarked Hood Canal Fall Fing</v>
          </cell>
          <cell r="D2964" t="str">
            <v>U-HdCl FF</v>
          </cell>
          <cell r="E2964">
            <v>31</v>
          </cell>
          <cell r="F2964">
            <v>46</v>
          </cell>
          <cell r="G2964">
            <v>45</v>
          </cell>
          <cell r="H2964" t="str">
            <v>TRS; incl FW net, FW sport, 12H, HC net</v>
          </cell>
          <cell r="I2964">
            <v>1999</v>
          </cell>
          <cell r="J2964" t="str">
            <v>UM</v>
          </cell>
          <cell r="K2964" t="str">
            <v>N</v>
          </cell>
          <cell r="L2964">
            <v>4</v>
          </cell>
          <cell r="M2964">
            <v>26.22472930328977</v>
          </cell>
        </row>
        <row r="2965">
          <cell r="A2965" t="str">
            <v>1999-31-4-SkokR_hat_h_um</v>
          </cell>
          <cell r="B2965" t="str">
            <v>HC</v>
          </cell>
          <cell r="C2965" t="str">
            <v>UnMarked Hood Canal Fall Fing</v>
          </cell>
          <cell r="D2965" t="str">
            <v>U-HdCl FF</v>
          </cell>
          <cell r="E2965">
            <v>31</v>
          </cell>
          <cell r="F2965">
            <v>46</v>
          </cell>
          <cell r="G2965">
            <v>45</v>
          </cell>
          <cell r="H2965" t="str">
            <v>TRS; incl FW net, FW sport, 12H, HC net</v>
          </cell>
          <cell r="I2965">
            <v>1999</v>
          </cell>
          <cell r="J2965" t="str">
            <v>UM</v>
          </cell>
          <cell r="K2965" t="str">
            <v>H</v>
          </cell>
          <cell r="L2965">
            <v>4</v>
          </cell>
          <cell r="M2965">
            <v>1099.453224478058</v>
          </cell>
        </row>
        <row r="2966">
          <cell r="A2966" t="str">
            <v>1999-31-4-Area12CD_tribs_nat_n_um</v>
          </cell>
          <cell r="B2966" t="str">
            <v>HC</v>
          </cell>
          <cell r="C2966" t="str">
            <v>UnMarked Hood Canal Fall Fing</v>
          </cell>
          <cell r="D2966" t="str">
            <v>U-HdCl FF</v>
          </cell>
          <cell r="E2966">
            <v>31</v>
          </cell>
          <cell r="F2966">
            <v>46</v>
          </cell>
          <cell r="G2966">
            <v>45</v>
          </cell>
          <cell r="H2966" t="str">
            <v>TRS; incl FW net, FW sport, 12H, HC net</v>
          </cell>
          <cell r="I2966">
            <v>1999</v>
          </cell>
          <cell r="J2966" t="str">
            <v>UM</v>
          </cell>
          <cell r="K2966" t="str">
            <v>N</v>
          </cell>
          <cell r="L2966">
            <v>4</v>
          </cell>
          <cell r="M2966">
            <v>23.93562479637578</v>
          </cell>
        </row>
        <row r="2967">
          <cell r="A2967" t="str">
            <v>1999-31-5-Area12B_tribs_nat_F_n_um</v>
          </cell>
          <cell r="B2967" t="str">
            <v>HC</v>
          </cell>
          <cell r="C2967" t="str">
            <v>UnMarked Hood Canal Fall Fing</v>
          </cell>
          <cell r="D2967" t="str">
            <v>U-HdCl FF</v>
          </cell>
          <cell r="E2967">
            <v>31</v>
          </cell>
          <cell r="F2967">
            <v>46</v>
          </cell>
          <cell r="G2967">
            <v>45</v>
          </cell>
          <cell r="H2967" t="str">
            <v>TRS; incl FW net, FW sport, 12H, HC net</v>
          </cell>
          <cell r="I2967">
            <v>1999</v>
          </cell>
          <cell r="J2967" t="str">
            <v>UM</v>
          </cell>
          <cell r="K2967" t="str">
            <v>N</v>
          </cell>
          <cell r="L2967">
            <v>5</v>
          </cell>
          <cell r="M2967">
            <v>4.5145390087902859</v>
          </cell>
        </row>
        <row r="2968">
          <cell r="A2968" t="str">
            <v>1999-31-5-HoodsportHat_F_h_um</v>
          </cell>
          <cell r="B2968" t="str">
            <v>HC</v>
          </cell>
          <cell r="C2968" t="str">
            <v>UnMarked Hood Canal Fall Fing</v>
          </cell>
          <cell r="D2968" t="str">
            <v>U-HdCl FF</v>
          </cell>
          <cell r="E2968">
            <v>31</v>
          </cell>
          <cell r="F2968">
            <v>46</v>
          </cell>
          <cell r="G2968">
            <v>45</v>
          </cell>
          <cell r="H2968" t="str">
            <v>TRS; incl FW net, FW sport, 12H, HC net</v>
          </cell>
          <cell r="I2968">
            <v>1999</v>
          </cell>
          <cell r="J2968" t="str">
            <v>UM</v>
          </cell>
          <cell r="K2968" t="str">
            <v>H</v>
          </cell>
          <cell r="L2968">
            <v>5</v>
          </cell>
          <cell r="M2968">
            <v>23.666509026986109</v>
          </cell>
        </row>
        <row r="2969">
          <cell r="A2969" t="str">
            <v>1999-31-5-SkokR_nat_n_um</v>
          </cell>
          <cell r="B2969" t="str">
            <v>HC</v>
          </cell>
          <cell r="C2969" t="str">
            <v>UnMarked Hood Canal Fall Fing</v>
          </cell>
          <cell r="D2969" t="str">
            <v>U-HdCl FF</v>
          </cell>
          <cell r="E2969">
            <v>31</v>
          </cell>
          <cell r="F2969">
            <v>46</v>
          </cell>
          <cell r="G2969">
            <v>45</v>
          </cell>
          <cell r="H2969" t="str">
            <v>TRS; incl FW net, FW sport, 12H, HC net</v>
          </cell>
          <cell r="I2969">
            <v>1999</v>
          </cell>
          <cell r="J2969" t="str">
            <v>UM</v>
          </cell>
          <cell r="K2969" t="str">
            <v>N</v>
          </cell>
          <cell r="L2969">
            <v>5</v>
          </cell>
          <cell r="M2969">
            <v>1.404896212676237</v>
          </cell>
        </row>
        <row r="2970">
          <cell r="A2970" t="str">
            <v>1999-31-5-SkokR_hat_h_um</v>
          </cell>
          <cell r="B2970" t="str">
            <v>HC</v>
          </cell>
          <cell r="C2970" t="str">
            <v>UnMarked Hood Canal Fall Fing</v>
          </cell>
          <cell r="D2970" t="str">
            <v>U-HdCl FF</v>
          </cell>
          <cell r="E2970">
            <v>31</v>
          </cell>
          <cell r="F2970">
            <v>46</v>
          </cell>
          <cell r="G2970">
            <v>45</v>
          </cell>
          <cell r="H2970" t="str">
            <v>TRS; incl FW net, FW sport, 12H, HC net</v>
          </cell>
          <cell r="I2970">
            <v>1999</v>
          </cell>
          <cell r="J2970" t="str">
            <v>UM</v>
          </cell>
          <cell r="K2970" t="str">
            <v>H</v>
          </cell>
          <cell r="L2970">
            <v>5</v>
          </cell>
          <cell r="M2970">
            <v>53.29852663482972</v>
          </cell>
        </row>
        <row r="2971">
          <cell r="A2971" t="str">
            <v>1999-31-5-Area12CD_tribs_nat_n_um</v>
          </cell>
          <cell r="B2971" t="str">
            <v>HC</v>
          </cell>
          <cell r="C2971" t="str">
            <v>UnMarked Hood Canal Fall Fing</v>
          </cell>
          <cell r="D2971" t="str">
            <v>U-HdCl FF</v>
          </cell>
          <cell r="E2971">
            <v>31</v>
          </cell>
          <cell r="F2971">
            <v>46</v>
          </cell>
          <cell r="G2971">
            <v>45</v>
          </cell>
          <cell r="H2971" t="str">
            <v>TRS; incl FW net, FW sport, 12H, HC net</v>
          </cell>
          <cell r="I2971">
            <v>1999</v>
          </cell>
          <cell r="J2971" t="str">
            <v>UM</v>
          </cell>
          <cell r="K2971" t="str">
            <v>N</v>
          </cell>
          <cell r="L2971">
            <v>5</v>
          </cell>
          <cell r="M2971">
            <v>1.28226561409156</v>
          </cell>
        </row>
        <row r="2972">
          <cell r="A2972" t="str">
            <v>1999-32-3-HoodsportHat_F_h_m</v>
          </cell>
          <cell r="B2972" t="str">
            <v>HC</v>
          </cell>
          <cell r="C2972" t="str">
            <v>Marked Hood Canal Fall Fing</v>
          </cell>
          <cell r="D2972" t="str">
            <v>M-HdCl FF</v>
          </cell>
          <cell r="E2972">
            <v>32</v>
          </cell>
          <cell r="F2972">
            <v>47</v>
          </cell>
          <cell r="G2972">
            <v>45</v>
          </cell>
          <cell r="H2972" t="str">
            <v>TRS; incl FW net, FW sport, 12H, HC net</v>
          </cell>
          <cell r="I2972">
            <v>1999</v>
          </cell>
          <cell r="J2972" t="str">
            <v>M</v>
          </cell>
          <cell r="K2972" t="str">
            <v>H</v>
          </cell>
          <cell r="L2972">
            <v>3</v>
          </cell>
          <cell r="M2972">
            <v>0</v>
          </cell>
        </row>
        <row r="2973">
          <cell r="A2973" t="str">
            <v>1999-32-3-SkokR_hat_h_m</v>
          </cell>
          <cell r="B2973" t="str">
            <v>HC</v>
          </cell>
          <cell r="C2973" t="str">
            <v>Marked Hood Canal Fall Fing</v>
          </cell>
          <cell r="D2973" t="str">
            <v>M-HdCl FF</v>
          </cell>
          <cell r="E2973">
            <v>32</v>
          </cell>
          <cell r="F2973">
            <v>47</v>
          </cell>
          <cell r="G2973">
            <v>45</v>
          </cell>
          <cell r="H2973" t="str">
            <v>TRS; incl FW net, FW sport, 12H, HC net</v>
          </cell>
          <cell r="I2973">
            <v>1999</v>
          </cell>
          <cell r="J2973" t="str">
            <v>M</v>
          </cell>
          <cell r="K2973" t="str">
            <v>H</v>
          </cell>
          <cell r="L2973">
            <v>3</v>
          </cell>
          <cell r="M2973">
            <v>652.41007869994132</v>
          </cell>
        </row>
        <row r="2974">
          <cell r="A2974" t="str">
            <v>1999-32-4-HoodsportHat_F_h_m</v>
          </cell>
          <cell r="B2974" t="str">
            <v>HC</v>
          </cell>
          <cell r="C2974" t="str">
            <v>Marked Hood Canal Fall Fing</v>
          </cell>
          <cell r="D2974" t="str">
            <v>M-HdCl FF</v>
          </cell>
          <cell r="E2974">
            <v>32</v>
          </cell>
          <cell r="F2974">
            <v>47</v>
          </cell>
          <cell r="G2974">
            <v>45</v>
          </cell>
          <cell r="H2974" t="str">
            <v>TRS; incl FW net, FW sport, 12H, HC net</v>
          </cell>
          <cell r="I2974">
            <v>1999</v>
          </cell>
          <cell r="J2974" t="str">
            <v>M</v>
          </cell>
          <cell r="K2974" t="str">
            <v>H</v>
          </cell>
          <cell r="L2974">
            <v>4</v>
          </cell>
          <cell r="M2974">
            <v>0</v>
          </cell>
        </row>
        <row r="2975">
          <cell r="A2975" t="str">
            <v>1999-32-4-SkokR_hat_h_m</v>
          </cell>
          <cell r="B2975" t="str">
            <v>HC</v>
          </cell>
          <cell r="C2975" t="str">
            <v>Marked Hood Canal Fall Fing</v>
          </cell>
          <cell r="D2975" t="str">
            <v>M-HdCl FF</v>
          </cell>
          <cell r="E2975">
            <v>32</v>
          </cell>
          <cell r="F2975">
            <v>47</v>
          </cell>
          <cell r="G2975">
            <v>45</v>
          </cell>
          <cell r="H2975" t="str">
            <v>TRS; incl FW net, FW sport, 12H, HC net</v>
          </cell>
          <cell r="I2975">
            <v>1999</v>
          </cell>
          <cell r="J2975" t="str">
            <v>M</v>
          </cell>
          <cell r="K2975" t="str">
            <v>H</v>
          </cell>
          <cell r="L2975">
            <v>4</v>
          </cell>
          <cell r="M2975">
            <v>72.764125309026568</v>
          </cell>
        </row>
        <row r="2976">
          <cell r="A2976" t="str">
            <v>1999-32-5-HoodsportHat_F_h_m</v>
          </cell>
          <cell r="B2976" t="str">
            <v>HC</v>
          </cell>
          <cell r="C2976" t="str">
            <v>Marked Hood Canal Fall Fing</v>
          </cell>
          <cell r="D2976" t="str">
            <v>M-HdCl FF</v>
          </cell>
          <cell r="E2976">
            <v>32</v>
          </cell>
          <cell r="F2976">
            <v>47</v>
          </cell>
          <cell r="G2976">
            <v>45</v>
          </cell>
          <cell r="H2976" t="str">
            <v>TRS; incl FW net, FW sport, 12H, HC net</v>
          </cell>
          <cell r="I2976">
            <v>1999</v>
          </cell>
          <cell r="J2976" t="str">
            <v>M</v>
          </cell>
          <cell r="K2976" t="str">
            <v>H</v>
          </cell>
          <cell r="L2976">
            <v>5</v>
          </cell>
          <cell r="M2976">
            <v>1.7524796230117909</v>
          </cell>
        </row>
        <row r="2977">
          <cell r="A2977" t="str">
            <v>1999-32-5-SkokR_hat_h_m</v>
          </cell>
          <cell r="B2977" t="str">
            <v>HC</v>
          </cell>
          <cell r="C2977" t="str">
            <v>Marked Hood Canal Fall Fing</v>
          </cell>
          <cell r="D2977" t="str">
            <v>M-HdCl FF</v>
          </cell>
          <cell r="E2977">
            <v>32</v>
          </cell>
          <cell r="F2977">
            <v>47</v>
          </cell>
          <cell r="G2977">
            <v>45</v>
          </cell>
          <cell r="H2977" t="str">
            <v>TRS; incl FW net, FW sport, 12H, HC net</v>
          </cell>
          <cell r="I2977">
            <v>1999</v>
          </cell>
          <cell r="J2977" t="str">
            <v>M</v>
          </cell>
          <cell r="K2977" t="str">
            <v>H</v>
          </cell>
          <cell r="L2977">
            <v>5</v>
          </cell>
          <cell r="M2977">
            <v>9.498831389478374</v>
          </cell>
        </row>
        <row r="2978">
          <cell r="A2978" t="str">
            <v>1999-33-3-HoodsportHat_Y_h_um</v>
          </cell>
          <cell r="B2978" t="str">
            <v>HC</v>
          </cell>
          <cell r="C2978" t="str">
            <v>UnMarked Hood Canal Fall Year</v>
          </cell>
          <cell r="D2978" t="str">
            <v>U-HdCl FY</v>
          </cell>
          <cell r="E2978">
            <v>33</v>
          </cell>
          <cell r="F2978">
            <v>49</v>
          </cell>
          <cell r="G2978">
            <v>48</v>
          </cell>
          <cell r="H2978" t="str">
            <v>TRS; incl FW net, FW sport, 12H, HC net</v>
          </cell>
          <cell r="I2978">
            <v>1999</v>
          </cell>
          <cell r="J2978" t="str">
            <v>UM</v>
          </cell>
          <cell r="K2978" t="str">
            <v>H</v>
          </cell>
          <cell r="L2978">
            <v>3</v>
          </cell>
          <cell r="M2978">
            <v>0</v>
          </cell>
        </row>
        <row r="2979">
          <cell r="A2979" t="str">
            <v>1999-33-4-HoodsportHat_Y_h_um</v>
          </cell>
          <cell r="B2979" t="str">
            <v>HC</v>
          </cell>
          <cell r="C2979" t="str">
            <v>UnMarked Hood Canal Fall Year</v>
          </cell>
          <cell r="D2979" t="str">
            <v>U-HdCl FY</v>
          </cell>
          <cell r="E2979">
            <v>33</v>
          </cell>
          <cell r="F2979">
            <v>49</v>
          </cell>
          <cell r="G2979">
            <v>48</v>
          </cell>
          <cell r="H2979" t="str">
            <v>TRS; incl FW net, FW sport, 12H, HC net</v>
          </cell>
          <cell r="I2979">
            <v>1999</v>
          </cell>
          <cell r="J2979" t="str">
            <v>UM</v>
          </cell>
          <cell r="K2979" t="str">
            <v>H</v>
          </cell>
          <cell r="L2979">
            <v>4</v>
          </cell>
          <cell r="M2979">
            <v>3.0822672059161871</v>
          </cell>
        </row>
        <row r="2980">
          <cell r="A2980" t="str">
            <v>1999-33-5-HoodsportHat_Y_h_um</v>
          </cell>
          <cell r="B2980" t="str">
            <v>HC</v>
          </cell>
          <cell r="C2980" t="str">
            <v>UnMarked Hood Canal Fall Year</v>
          </cell>
          <cell r="D2980" t="str">
            <v>U-HdCl FY</v>
          </cell>
          <cell r="E2980">
            <v>33</v>
          </cell>
          <cell r="F2980">
            <v>49</v>
          </cell>
          <cell r="G2980">
            <v>48</v>
          </cell>
          <cell r="H2980" t="str">
            <v>TRS; incl FW net, FW sport, 12H, HC net</v>
          </cell>
          <cell r="I2980">
            <v>1999</v>
          </cell>
          <cell r="J2980" t="str">
            <v>UM</v>
          </cell>
          <cell r="K2980" t="str">
            <v>H</v>
          </cell>
          <cell r="L2980">
            <v>5</v>
          </cell>
          <cell r="M2980">
            <v>11.372671211119499</v>
          </cell>
        </row>
        <row r="2981">
          <cell r="A2981" t="str">
            <v>1999-34-3-HoodsportHat_Y_h_m</v>
          </cell>
          <cell r="B2981" t="str">
            <v>HC</v>
          </cell>
          <cell r="C2981" t="str">
            <v>Marked Hood Canal Fall Year</v>
          </cell>
          <cell r="D2981" t="str">
            <v>M-HdCl FY</v>
          </cell>
          <cell r="E2981">
            <v>34</v>
          </cell>
          <cell r="F2981">
            <v>50</v>
          </cell>
          <cell r="G2981">
            <v>48</v>
          </cell>
          <cell r="H2981" t="str">
            <v>TRS; incl FW net, FW sport, 12H, HC net</v>
          </cell>
          <cell r="I2981">
            <v>1999</v>
          </cell>
          <cell r="J2981" t="str">
            <v>M</v>
          </cell>
          <cell r="K2981" t="str">
            <v>H</v>
          </cell>
          <cell r="L2981">
            <v>3</v>
          </cell>
          <cell r="M2981">
            <v>0</v>
          </cell>
        </row>
        <row r="2982">
          <cell r="A2982" t="str">
            <v>1999-34-4-HoodsportHat_Y_h_m</v>
          </cell>
          <cell r="B2982" t="str">
            <v>HC</v>
          </cell>
          <cell r="C2982" t="str">
            <v>Marked Hood Canal Fall Year</v>
          </cell>
          <cell r="D2982" t="str">
            <v>M-HdCl FY</v>
          </cell>
          <cell r="E2982">
            <v>34</v>
          </cell>
          <cell r="F2982">
            <v>50</v>
          </cell>
          <cell r="G2982">
            <v>48</v>
          </cell>
          <cell r="H2982" t="str">
            <v>TRS; incl FW net, FW sport, 12H, HC net</v>
          </cell>
          <cell r="I2982">
            <v>1999</v>
          </cell>
          <cell r="J2982" t="str">
            <v>M</v>
          </cell>
          <cell r="K2982" t="str">
            <v>H</v>
          </cell>
          <cell r="L2982">
            <v>4</v>
          </cell>
          <cell r="M2982">
            <v>3.1848403877253619</v>
          </cell>
        </row>
        <row r="2983">
          <cell r="A2983" t="str">
            <v>1999-34-5-HoodsportHat_Y_h_m</v>
          </cell>
          <cell r="B2983" t="str">
            <v>HC</v>
          </cell>
          <cell r="C2983" t="str">
            <v>Marked Hood Canal Fall Year</v>
          </cell>
          <cell r="D2983" t="str">
            <v>M-HdCl FY</v>
          </cell>
          <cell r="E2983">
            <v>34</v>
          </cell>
          <cell r="F2983">
            <v>50</v>
          </cell>
          <cell r="G2983">
            <v>48</v>
          </cell>
          <cell r="H2983" t="str">
            <v>TRS; incl FW net, FW sport, 12H, HC net</v>
          </cell>
          <cell r="I2983">
            <v>1999</v>
          </cell>
          <cell r="J2983" t="str">
            <v>M</v>
          </cell>
          <cell r="K2983" t="str">
            <v>H</v>
          </cell>
          <cell r="L2983">
            <v>5</v>
          </cell>
          <cell r="M2983">
            <v>3.9432139325657358</v>
          </cell>
        </row>
        <row r="2984">
          <cell r="A2984" t="str">
            <v>1999-35-3-Dungeness_n_um</v>
          </cell>
          <cell r="B2984" t="str">
            <v>JDF</v>
          </cell>
          <cell r="C2984" t="str">
            <v>UnMarked JDF Tribs. Fall</v>
          </cell>
          <cell r="D2984" t="str">
            <v>U-SJDF FF</v>
          </cell>
          <cell r="E2984">
            <v>35</v>
          </cell>
          <cell r="F2984">
            <v>52</v>
          </cell>
          <cell r="G2984">
            <v>51</v>
          </cell>
          <cell r="H2984" t="str">
            <v>ETRS; includes 6D</v>
          </cell>
          <cell r="I2984">
            <v>1999</v>
          </cell>
          <cell r="J2984" t="str">
            <v>UM</v>
          </cell>
          <cell r="K2984" t="str">
            <v>N</v>
          </cell>
          <cell r="L2984">
            <v>3</v>
          </cell>
          <cell r="M2984">
            <v>16</v>
          </cell>
        </row>
        <row r="2985">
          <cell r="A2985" t="str">
            <v>1999-35-3-Elwha_n_um</v>
          </cell>
          <cell r="B2985" t="str">
            <v>JDF</v>
          </cell>
          <cell r="C2985" t="str">
            <v>UnMarked JDF Tribs. Fall</v>
          </cell>
          <cell r="D2985" t="str">
            <v>U-SJDF FF</v>
          </cell>
          <cell r="E2985">
            <v>35</v>
          </cell>
          <cell r="F2985">
            <v>52</v>
          </cell>
          <cell r="G2985">
            <v>51</v>
          </cell>
          <cell r="H2985" t="str">
            <v>ETRS; includes 6D</v>
          </cell>
          <cell r="I2985">
            <v>1999</v>
          </cell>
          <cell r="J2985" t="str">
            <v>UM</v>
          </cell>
          <cell r="K2985" t="str">
            <v>N</v>
          </cell>
          <cell r="L2985">
            <v>3</v>
          </cell>
          <cell r="M2985">
            <v>675</v>
          </cell>
        </row>
        <row r="2986">
          <cell r="A2986" t="str">
            <v>1999-35-4-Dungeness_n_um</v>
          </cell>
          <cell r="B2986" t="str">
            <v>JDF</v>
          </cell>
          <cell r="C2986" t="str">
            <v>UnMarked JDF Tribs. Fall</v>
          </cell>
          <cell r="D2986" t="str">
            <v>U-SJDF FF</v>
          </cell>
          <cell r="E2986">
            <v>35</v>
          </cell>
          <cell r="F2986">
            <v>52</v>
          </cell>
          <cell r="G2986">
            <v>51</v>
          </cell>
          <cell r="H2986" t="str">
            <v>ETRS; includes 6D</v>
          </cell>
          <cell r="I2986">
            <v>1999</v>
          </cell>
          <cell r="J2986" t="str">
            <v>UM</v>
          </cell>
          <cell r="K2986" t="str">
            <v>N</v>
          </cell>
          <cell r="L2986">
            <v>4</v>
          </cell>
          <cell r="M2986">
            <v>13</v>
          </cell>
        </row>
        <row r="2987">
          <cell r="A2987" t="str">
            <v>1999-35-4-Elwha_n_um</v>
          </cell>
          <cell r="B2987" t="str">
            <v>JDF</v>
          </cell>
          <cell r="C2987" t="str">
            <v>UnMarked JDF Tribs. Fall</v>
          </cell>
          <cell r="D2987" t="str">
            <v>U-SJDF FF</v>
          </cell>
          <cell r="E2987">
            <v>35</v>
          </cell>
          <cell r="F2987">
            <v>52</v>
          </cell>
          <cell r="G2987">
            <v>51</v>
          </cell>
          <cell r="H2987" t="str">
            <v>ETRS; includes 6D</v>
          </cell>
          <cell r="I2987">
            <v>1999</v>
          </cell>
          <cell r="J2987" t="str">
            <v>UM</v>
          </cell>
          <cell r="K2987" t="str">
            <v>N</v>
          </cell>
          <cell r="L2987">
            <v>4</v>
          </cell>
          <cell r="M2987">
            <v>616</v>
          </cell>
        </row>
        <row r="2988">
          <cell r="A2988" t="str">
            <v>1999-35-5-Dungeness_n_um</v>
          </cell>
          <cell r="B2988" t="str">
            <v>JDF</v>
          </cell>
          <cell r="C2988" t="str">
            <v>UnMarked JDF Tribs. Fall</v>
          </cell>
          <cell r="D2988" t="str">
            <v>U-SJDF FF</v>
          </cell>
          <cell r="E2988">
            <v>35</v>
          </cell>
          <cell r="F2988">
            <v>52</v>
          </cell>
          <cell r="G2988">
            <v>51</v>
          </cell>
          <cell r="H2988" t="str">
            <v>ETRS; includes 6D</v>
          </cell>
          <cell r="I2988">
            <v>1999</v>
          </cell>
          <cell r="J2988" t="str">
            <v>UM</v>
          </cell>
          <cell r="K2988" t="str">
            <v>N</v>
          </cell>
          <cell r="L2988">
            <v>5</v>
          </cell>
          <cell r="M2988">
            <v>46</v>
          </cell>
        </row>
        <row r="2989">
          <cell r="A2989" t="str">
            <v>1999-35-5-Elwha_n_um</v>
          </cell>
          <cell r="B2989" t="str">
            <v>JDF</v>
          </cell>
          <cell r="C2989" t="str">
            <v>UnMarked JDF Tribs. Fall</v>
          </cell>
          <cell r="D2989" t="str">
            <v>U-SJDF FF</v>
          </cell>
          <cell r="E2989">
            <v>35</v>
          </cell>
          <cell r="F2989">
            <v>52</v>
          </cell>
          <cell r="G2989">
            <v>51</v>
          </cell>
          <cell r="H2989" t="str">
            <v>ETRS; includes 6D</v>
          </cell>
          <cell r="I2989">
            <v>1999</v>
          </cell>
          <cell r="J2989" t="str">
            <v>UM</v>
          </cell>
          <cell r="K2989" t="str">
            <v>N</v>
          </cell>
          <cell r="L2989">
            <v>5</v>
          </cell>
          <cell r="M2989">
            <v>305</v>
          </cell>
        </row>
        <row r="2990">
          <cell r="A2990" t="str">
            <v>1999-36-3-Dungeness_n_m</v>
          </cell>
          <cell r="B2990" t="str">
            <v>JDF</v>
          </cell>
          <cell r="C2990" t="str">
            <v>Marked JDF Tribs. Fall</v>
          </cell>
          <cell r="D2990" t="str">
            <v>M-SJDF FF</v>
          </cell>
          <cell r="E2990">
            <v>36</v>
          </cell>
          <cell r="F2990">
            <v>53</v>
          </cell>
          <cell r="G2990">
            <v>51</v>
          </cell>
          <cell r="H2990" t="str">
            <v>ETRS; includes 6D</v>
          </cell>
          <cell r="I2990">
            <v>1999</v>
          </cell>
          <cell r="J2990" t="str">
            <v>M</v>
          </cell>
          <cell r="K2990" t="str">
            <v>N</v>
          </cell>
          <cell r="L2990">
            <v>3</v>
          </cell>
          <cell r="M2990">
            <v>0</v>
          </cell>
        </row>
        <row r="2991">
          <cell r="A2991" t="str">
            <v>1999-36-3-Elwha_n_m</v>
          </cell>
          <cell r="B2991" t="str">
            <v>JDF</v>
          </cell>
          <cell r="C2991" t="str">
            <v>Marked JDF Tribs. Fall</v>
          </cell>
          <cell r="D2991" t="str">
            <v>M-SJDF FF</v>
          </cell>
          <cell r="E2991">
            <v>36</v>
          </cell>
          <cell r="F2991">
            <v>53</v>
          </cell>
          <cell r="G2991">
            <v>51</v>
          </cell>
          <cell r="H2991" t="str">
            <v>ETRS; includes 6D</v>
          </cell>
          <cell r="I2991">
            <v>1999</v>
          </cell>
          <cell r="J2991" t="str">
            <v>M</v>
          </cell>
          <cell r="K2991" t="str">
            <v>N</v>
          </cell>
          <cell r="L2991">
            <v>3</v>
          </cell>
          <cell r="M2991">
            <v>0</v>
          </cell>
        </row>
        <row r="2992">
          <cell r="A2992" t="str">
            <v>1999-36-4-Dungeness_n_m</v>
          </cell>
          <cell r="B2992" t="str">
            <v>JDF</v>
          </cell>
          <cell r="C2992" t="str">
            <v>Marked JDF Tribs. Fall</v>
          </cell>
          <cell r="D2992" t="str">
            <v>M-SJDF FF</v>
          </cell>
          <cell r="E2992">
            <v>36</v>
          </cell>
          <cell r="F2992">
            <v>53</v>
          </cell>
          <cell r="G2992">
            <v>51</v>
          </cell>
          <cell r="H2992" t="str">
            <v>ETRS; includes 6D</v>
          </cell>
          <cell r="I2992">
            <v>1999</v>
          </cell>
          <cell r="J2992" t="str">
            <v>M</v>
          </cell>
          <cell r="K2992" t="str">
            <v>N</v>
          </cell>
          <cell r="L2992">
            <v>4</v>
          </cell>
          <cell r="M2992">
            <v>0</v>
          </cell>
        </row>
        <row r="2993">
          <cell r="A2993" t="str">
            <v>1999-36-4-Elwha_n_m</v>
          </cell>
          <cell r="B2993" t="str">
            <v>JDF</v>
          </cell>
          <cell r="C2993" t="str">
            <v>Marked JDF Tribs. Fall</v>
          </cell>
          <cell r="D2993" t="str">
            <v>M-SJDF FF</v>
          </cell>
          <cell r="E2993">
            <v>36</v>
          </cell>
          <cell r="F2993">
            <v>53</v>
          </cell>
          <cell r="G2993">
            <v>51</v>
          </cell>
          <cell r="H2993" t="str">
            <v>ETRS; includes 6D</v>
          </cell>
          <cell r="I2993">
            <v>1999</v>
          </cell>
          <cell r="J2993" t="str">
            <v>M</v>
          </cell>
          <cell r="K2993" t="str">
            <v>N</v>
          </cell>
          <cell r="L2993">
            <v>4</v>
          </cell>
          <cell r="M2993">
            <v>0</v>
          </cell>
        </row>
        <row r="2994">
          <cell r="A2994" t="str">
            <v>1999-36-5-Dungeness_n_m</v>
          </cell>
          <cell r="B2994" t="str">
            <v>JDF</v>
          </cell>
          <cell r="C2994" t="str">
            <v>Marked JDF Tribs. Fall</v>
          </cell>
          <cell r="D2994" t="str">
            <v>M-SJDF FF</v>
          </cell>
          <cell r="E2994">
            <v>36</v>
          </cell>
          <cell r="F2994">
            <v>53</v>
          </cell>
          <cell r="G2994">
            <v>51</v>
          </cell>
          <cell r="H2994" t="str">
            <v>ETRS; includes 6D</v>
          </cell>
          <cell r="I2994">
            <v>1999</v>
          </cell>
          <cell r="J2994" t="str">
            <v>M</v>
          </cell>
          <cell r="K2994" t="str">
            <v>N</v>
          </cell>
          <cell r="L2994">
            <v>5</v>
          </cell>
          <cell r="M2994">
            <v>0</v>
          </cell>
        </row>
        <row r="2995">
          <cell r="A2995" t="str">
            <v>1999-36-5-Elwha_n_m</v>
          </cell>
          <cell r="B2995" t="str">
            <v>JDF</v>
          </cell>
          <cell r="C2995" t="str">
            <v>Marked JDF Tribs. Fall</v>
          </cell>
          <cell r="D2995" t="str">
            <v>M-SJDF FF</v>
          </cell>
          <cell r="E2995">
            <v>36</v>
          </cell>
          <cell r="F2995">
            <v>53</v>
          </cell>
          <cell r="G2995">
            <v>51</v>
          </cell>
          <cell r="H2995" t="str">
            <v>ETRS; includes 6D</v>
          </cell>
          <cell r="I2995">
            <v>1999</v>
          </cell>
          <cell r="J2995" t="str">
            <v>M</v>
          </cell>
          <cell r="K2995" t="str">
            <v>N</v>
          </cell>
          <cell r="L2995">
            <v>5</v>
          </cell>
          <cell r="M2995">
            <v>46</v>
          </cell>
        </row>
        <row r="2996">
          <cell r="A2996" t="str">
            <v>1999-65-3-</v>
          </cell>
          <cell r="B2996" t="str">
            <v>MPS</v>
          </cell>
          <cell r="C2996" t="str">
            <v>UnMarked White Sp Year</v>
          </cell>
          <cell r="D2996" t="str">
            <v>U-WhtSpYr</v>
          </cell>
          <cell r="E2996">
            <v>65</v>
          </cell>
          <cell r="F2996">
            <v>55</v>
          </cell>
          <cell r="G2996">
            <v>54</v>
          </cell>
          <cell r="H2996" t="str">
            <v>ETRS; includes FW net (FW spt assumed 0)</v>
          </cell>
          <cell r="I2996">
            <v>1999</v>
          </cell>
          <cell r="J2996" t="str">
            <v>UM</v>
          </cell>
          <cell r="L2996">
            <v>3</v>
          </cell>
          <cell r="M2996">
            <v>0</v>
          </cell>
        </row>
        <row r="2997">
          <cell r="A2997" t="str">
            <v>1999-65-4-</v>
          </cell>
          <cell r="B2997" t="str">
            <v>MPS</v>
          </cell>
          <cell r="C2997" t="str">
            <v>UnMarked White Sp Year</v>
          </cell>
          <cell r="D2997" t="str">
            <v>U-WhtSpYr</v>
          </cell>
          <cell r="E2997">
            <v>65</v>
          </cell>
          <cell r="F2997">
            <v>55</v>
          </cell>
          <cell r="G2997">
            <v>54</v>
          </cell>
          <cell r="H2997" t="str">
            <v>ETRS; includes FW net (FW spt assumed 0)</v>
          </cell>
          <cell r="I2997">
            <v>1999</v>
          </cell>
          <cell r="J2997" t="str">
            <v>UM</v>
          </cell>
          <cell r="L2997">
            <v>4</v>
          </cell>
          <cell r="M2997">
            <v>1</v>
          </cell>
        </row>
        <row r="2998">
          <cell r="A2998" t="str">
            <v>1999-65-5-</v>
          </cell>
          <cell r="B2998" t="str">
            <v>MPS</v>
          </cell>
          <cell r="C2998" t="str">
            <v>UnMarked White Sp Year</v>
          </cell>
          <cell r="D2998" t="str">
            <v>U-WhtSpYr</v>
          </cell>
          <cell r="E2998">
            <v>65</v>
          </cell>
          <cell r="F2998">
            <v>55</v>
          </cell>
          <cell r="G2998">
            <v>54</v>
          </cell>
          <cell r="H2998" t="str">
            <v>ETRS; includes FW net (FW spt assumed 0)</v>
          </cell>
          <cell r="I2998">
            <v>1999</v>
          </cell>
          <cell r="J2998" t="str">
            <v>UM</v>
          </cell>
          <cell r="L2998">
            <v>5</v>
          </cell>
          <cell r="M2998">
            <v>0</v>
          </cell>
        </row>
        <row r="2999">
          <cell r="A2999" t="str">
            <v>1999-66-3-</v>
          </cell>
          <cell r="B2999" t="str">
            <v>MPS</v>
          </cell>
          <cell r="C2999" t="str">
            <v>Marked White Sp Year</v>
          </cell>
          <cell r="D2999" t="str">
            <v>M-WhtSpYr</v>
          </cell>
          <cell r="E2999">
            <v>66</v>
          </cell>
          <cell r="F2999">
            <v>56</v>
          </cell>
          <cell r="G2999">
            <v>54</v>
          </cell>
          <cell r="H2999" t="str">
            <v>ETRS; includes FW net (FW spt assumed 0)</v>
          </cell>
          <cell r="I2999">
            <v>1999</v>
          </cell>
          <cell r="J2999" t="str">
            <v>M</v>
          </cell>
          <cell r="L2999">
            <v>3</v>
          </cell>
          <cell r="M2999">
            <v>11</v>
          </cell>
        </row>
        <row r="3000">
          <cell r="A3000" t="str">
            <v>1999-66-4-</v>
          </cell>
          <cell r="B3000" t="str">
            <v>MPS</v>
          </cell>
          <cell r="C3000" t="str">
            <v>Marked White Sp Year</v>
          </cell>
          <cell r="D3000" t="str">
            <v>M-WhtSpYr</v>
          </cell>
          <cell r="E3000">
            <v>66</v>
          </cell>
          <cell r="F3000">
            <v>56</v>
          </cell>
          <cell r="G3000">
            <v>54</v>
          </cell>
          <cell r="H3000" t="str">
            <v>ETRS; includes FW net (FW spt assumed 0)</v>
          </cell>
          <cell r="I3000">
            <v>1999</v>
          </cell>
          <cell r="J3000" t="str">
            <v>M</v>
          </cell>
          <cell r="L3000">
            <v>4</v>
          </cell>
          <cell r="M3000">
            <v>198</v>
          </cell>
        </row>
        <row r="3001">
          <cell r="A3001" t="str">
            <v>1999-66-5-</v>
          </cell>
          <cell r="B3001" t="str">
            <v>MPS</v>
          </cell>
          <cell r="C3001" t="str">
            <v>Marked White Sp Year</v>
          </cell>
          <cell r="D3001" t="str">
            <v>M-WhtSpYr</v>
          </cell>
          <cell r="E3001">
            <v>66</v>
          </cell>
          <cell r="F3001">
            <v>56</v>
          </cell>
          <cell r="G3001">
            <v>54</v>
          </cell>
          <cell r="H3001" t="str">
            <v>ETRS; includes FW net (FW spt assumed 0)</v>
          </cell>
          <cell r="I3001">
            <v>1999</v>
          </cell>
          <cell r="J3001" t="str">
            <v>M</v>
          </cell>
          <cell r="L3001">
            <v>5</v>
          </cell>
          <cell r="M3001">
            <v>29</v>
          </cell>
        </row>
        <row r="3002">
          <cell r="A3002" t="str">
            <v>1999-75-3-</v>
          </cell>
          <cell r="B3002" t="str">
            <v>JDF</v>
          </cell>
          <cell r="C3002" t="str">
            <v>UnMarked Hoko River</v>
          </cell>
          <cell r="D3002" t="str">
            <v>U-Hoko Rv</v>
          </cell>
          <cell r="E3002">
            <v>75</v>
          </cell>
          <cell r="F3002">
            <v>58</v>
          </cell>
          <cell r="G3002">
            <v>57</v>
          </cell>
          <cell r="H3002" t="str">
            <v>ETRS; esc only, no FW fishery</v>
          </cell>
          <cell r="I3002">
            <v>1999</v>
          </cell>
          <cell r="J3002" t="str">
            <v>UM</v>
          </cell>
          <cell r="L3002">
            <v>3</v>
          </cell>
          <cell r="M3002">
            <v>1.392066331463931</v>
          </cell>
        </row>
        <row r="3003">
          <cell r="A3003" t="str">
            <v>1999-75-4-</v>
          </cell>
          <cell r="B3003" t="str">
            <v>JDF</v>
          </cell>
          <cell r="C3003" t="str">
            <v>UnMarked Hoko River</v>
          </cell>
          <cell r="D3003" t="str">
            <v>U-Hoko Rv</v>
          </cell>
          <cell r="E3003">
            <v>75</v>
          </cell>
          <cell r="F3003">
            <v>58</v>
          </cell>
          <cell r="G3003">
            <v>57</v>
          </cell>
          <cell r="H3003" t="str">
            <v>ETRS; esc only, no FW fishery</v>
          </cell>
          <cell r="I3003">
            <v>1999</v>
          </cell>
          <cell r="J3003" t="str">
            <v>UM</v>
          </cell>
          <cell r="L3003">
            <v>4</v>
          </cell>
          <cell r="M3003">
            <v>233.6052819459405</v>
          </cell>
        </row>
        <row r="3004">
          <cell r="A3004" t="str">
            <v>1999-75-5-</v>
          </cell>
          <cell r="B3004" t="str">
            <v>JDF</v>
          </cell>
          <cell r="C3004" t="str">
            <v>UnMarked Hoko River</v>
          </cell>
          <cell r="D3004" t="str">
            <v>U-Hoko Rv</v>
          </cell>
          <cell r="E3004">
            <v>75</v>
          </cell>
          <cell r="F3004">
            <v>58</v>
          </cell>
          <cell r="G3004">
            <v>57</v>
          </cell>
          <cell r="H3004" t="str">
            <v>ETRS; esc only, no FW fishery</v>
          </cell>
          <cell r="I3004">
            <v>1999</v>
          </cell>
          <cell r="J3004" t="str">
            <v>UM</v>
          </cell>
          <cell r="L3004">
            <v>5</v>
          </cell>
          <cell r="M3004">
            <v>878.99519066534424</v>
          </cell>
        </row>
        <row r="3005">
          <cell r="A3005" t="str">
            <v>1999-76-3-</v>
          </cell>
          <cell r="B3005" t="str">
            <v>JDF</v>
          </cell>
          <cell r="C3005" t="str">
            <v>Marked Hoko River</v>
          </cell>
          <cell r="D3005" t="str">
            <v>M-Hoko Rv</v>
          </cell>
          <cell r="E3005">
            <v>76</v>
          </cell>
          <cell r="F3005">
            <v>59</v>
          </cell>
          <cell r="G3005">
            <v>57</v>
          </cell>
          <cell r="H3005" t="str">
            <v>ETRS; esc only, no FW fishery</v>
          </cell>
          <cell r="I3005">
            <v>1999</v>
          </cell>
          <cell r="J3005" t="str">
            <v>M</v>
          </cell>
          <cell r="L3005">
            <v>3</v>
          </cell>
          <cell r="M3005">
            <v>48.60793366853607</v>
          </cell>
        </row>
        <row r="3006">
          <cell r="A3006" t="str">
            <v>1999-76-4-</v>
          </cell>
          <cell r="B3006" t="str">
            <v>JDF</v>
          </cell>
          <cell r="C3006" t="str">
            <v>Marked Hoko River</v>
          </cell>
          <cell r="D3006" t="str">
            <v>M-Hoko Rv</v>
          </cell>
          <cell r="E3006">
            <v>76</v>
          </cell>
          <cell r="F3006">
            <v>59</v>
          </cell>
          <cell r="G3006">
            <v>57</v>
          </cell>
          <cell r="H3006" t="str">
            <v>ETRS; esc only, no FW fishery</v>
          </cell>
          <cell r="I3006">
            <v>1999</v>
          </cell>
          <cell r="J3006" t="str">
            <v>M</v>
          </cell>
          <cell r="L3006">
            <v>4</v>
          </cell>
          <cell r="M3006">
            <v>208.3947180540595</v>
          </cell>
        </row>
        <row r="3007">
          <cell r="A3007" t="str">
            <v>1999-76-5-</v>
          </cell>
          <cell r="B3007" t="str">
            <v>JDF</v>
          </cell>
          <cell r="C3007" t="str">
            <v>Marked Hoko River</v>
          </cell>
          <cell r="D3007" t="str">
            <v>M-Hoko Rv</v>
          </cell>
          <cell r="E3007">
            <v>76</v>
          </cell>
          <cell r="F3007">
            <v>59</v>
          </cell>
          <cell r="G3007">
            <v>57</v>
          </cell>
          <cell r="H3007" t="str">
            <v>ETRS; esc only, no FW fishery</v>
          </cell>
          <cell r="I3007">
            <v>1999</v>
          </cell>
          <cell r="J3007" t="str">
            <v>M</v>
          </cell>
          <cell r="L3007">
            <v>5</v>
          </cell>
          <cell r="M3007">
            <v>284.0048093346557</v>
          </cell>
        </row>
        <row r="3008">
          <cell r="A3008" t="str">
            <v>1999-37-3-</v>
          </cell>
          <cell r="B3008" t="str">
            <v>ColR</v>
          </cell>
          <cell r="C3008" t="str">
            <v>UnMarked CR Oregon Hatchery Tule</v>
          </cell>
          <cell r="D3008" t="str">
            <v>U-OR Tule</v>
          </cell>
          <cell r="E3008">
            <v>37</v>
          </cell>
          <cell r="F3008">
            <v>61</v>
          </cell>
          <cell r="G3008">
            <v>60</v>
          </cell>
          <cell r="I3008">
            <v>1999</v>
          </cell>
          <cell r="J3008" t="str">
            <v>UM</v>
          </cell>
          <cell r="L3008">
            <v>3</v>
          </cell>
          <cell r="M3008">
            <v>6231.4012499999999</v>
          </cell>
        </row>
        <row r="3009">
          <cell r="A3009" t="str">
            <v>1999-37-4-</v>
          </cell>
          <cell r="B3009" t="str">
            <v>ColR</v>
          </cell>
          <cell r="C3009" t="str">
            <v>UnMarked CR Oregon Hatchery Tule</v>
          </cell>
          <cell r="D3009" t="str">
            <v>U-OR Tule</v>
          </cell>
          <cell r="E3009">
            <v>37</v>
          </cell>
          <cell r="F3009">
            <v>61</v>
          </cell>
          <cell r="G3009">
            <v>60</v>
          </cell>
          <cell r="I3009">
            <v>1999</v>
          </cell>
          <cell r="J3009" t="str">
            <v>UM</v>
          </cell>
          <cell r="L3009">
            <v>4</v>
          </cell>
          <cell r="M3009">
            <v>4414.47</v>
          </cell>
        </row>
        <row r="3010">
          <cell r="A3010" t="str">
            <v>1999-37-5-</v>
          </cell>
          <cell r="B3010" t="str">
            <v>ColR</v>
          </cell>
          <cell r="C3010" t="str">
            <v>UnMarked CR Oregon Hatchery Tule</v>
          </cell>
          <cell r="D3010" t="str">
            <v>U-OR Tule</v>
          </cell>
          <cell r="E3010">
            <v>37</v>
          </cell>
          <cell r="F3010">
            <v>61</v>
          </cell>
          <cell r="G3010">
            <v>60</v>
          </cell>
          <cell r="I3010">
            <v>1999</v>
          </cell>
          <cell r="J3010" t="str">
            <v>UM</v>
          </cell>
          <cell r="L3010">
            <v>5</v>
          </cell>
          <cell r="M3010">
            <v>243.15475000000001</v>
          </cell>
        </row>
        <row r="3011">
          <cell r="A3011" t="str">
            <v>1999-38-3-</v>
          </cell>
          <cell r="B3011" t="str">
            <v>ColR</v>
          </cell>
          <cell r="C3011" t="str">
            <v>Marked CR Oregon Hatchery Tule</v>
          </cell>
          <cell r="D3011" t="str">
            <v>M-OR Tule</v>
          </cell>
          <cell r="E3011">
            <v>38</v>
          </cell>
          <cell r="F3011">
            <v>62</v>
          </cell>
          <cell r="G3011">
            <v>60</v>
          </cell>
          <cell r="I3011">
            <v>1999</v>
          </cell>
          <cell r="J3011" t="str">
            <v>M</v>
          </cell>
          <cell r="L3011">
            <v>3</v>
          </cell>
          <cell r="M3011">
            <v>192.72375000000011</v>
          </cell>
        </row>
        <row r="3012">
          <cell r="A3012" t="str">
            <v>1999-38-4-</v>
          </cell>
          <cell r="B3012" t="str">
            <v>ColR</v>
          </cell>
          <cell r="C3012" t="str">
            <v>Marked CR Oregon Hatchery Tule</v>
          </cell>
          <cell r="D3012" t="str">
            <v>M-OR Tule</v>
          </cell>
          <cell r="E3012">
            <v>38</v>
          </cell>
          <cell r="F3012">
            <v>62</v>
          </cell>
          <cell r="G3012">
            <v>60</v>
          </cell>
          <cell r="I3012">
            <v>1999</v>
          </cell>
          <cell r="J3012" t="str">
            <v>M</v>
          </cell>
          <cell r="L3012">
            <v>4</v>
          </cell>
          <cell r="M3012">
            <v>136.5299999999998</v>
          </cell>
        </row>
        <row r="3013">
          <cell r="A3013" t="str">
            <v>1999-38-5-</v>
          </cell>
          <cell r="B3013" t="str">
            <v>ColR</v>
          </cell>
          <cell r="C3013" t="str">
            <v>Marked CR Oregon Hatchery Tule</v>
          </cell>
          <cell r="D3013" t="str">
            <v>M-OR Tule</v>
          </cell>
          <cell r="E3013">
            <v>38</v>
          </cell>
          <cell r="F3013">
            <v>62</v>
          </cell>
          <cell r="G3013">
            <v>60</v>
          </cell>
          <cell r="I3013">
            <v>1999</v>
          </cell>
          <cell r="J3013" t="str">
            <v>M</v>
          </cell>
          <cell r="L3013">
            <v>5</v>
          </cell>
          <cell r="M3013">
            <v>7.5202500000000043</v>
          </cell>
        </row>
        <row r="3014">
          <cell r="A3014" t="str">
            <v>1999-39-3-</v>
          </cell>
          <cell r="B3014" t="str">
            <v>ColR</v>
          </cell>
          <cell r="C3014" t="str">
            <v>UnMarked CR Washington Hatchery Tule</v>
          </cell>
          <cell r="D3014" t="str">
            <v>U-WA Tule</v>
          </cell>
          <cell r="E3014">
            <v>39</v>
          </cell>
          <cell r="F3014">
            <v>64</v>
          </cell>
          <cell r="G3014">
            <v>63</v>
          </cell>
          <cell r="I3014">
            <v>1999</v>
          </cell>
          <cell r="J3014" t="str">
            <v>UM</v>
          </cell>
          <cell r="L3014">
            <v>3</v>
          </cell>
          <cell r="M3014">
            <v>9745.9295000000002</v>
          </cell>
        </row>
        <row r="3015">
          <cell r="A3015" t="str">
            <v>1999-39-4-</v>
          </cell>
          <cell r="B3015" t="str">
            <v>ColR</v>
          </cell>
          <cell r="C3015" t="str">
            <v>UnMarked CR Washington Hatchery Tule</v>
          </cell>
          <cell r="D3015" t="str">
            <v>U-WA Tule</v>
          </cell>
          <cell r="E3015">
            <v>39</v>
          </cell>
          <cell r="F3015">
            <v>64</v>
          </cell>
          <cell r="G3015">
            <v>63</v>
          </cell>
          <cell r="I3015">
            <v>1999</v>
          </cell>
          <cell r="J3015" t="str">
            <v>UM</v>
          </cell>
          <cell r="L3015">
            <v>4</v>
          </cell>
          <cell r="M3015">
            <v>14190.906000000001</v>
          </cell>
        </row>
        <row r="3016">
          <cell r="A3016" t="str">
            <v>1999-39-5-</v>
          </cell>
          <cell r="B3016" t="str">
            <v>ColR</v>
          </cell>
          <cell r="C3016" t="str">
            <v>UnMarked CR Washington Hatchery Tule</v>
          </cell>
          <cell r="D3016" t="str">
            <v>U-WA Tule</v>
          </cell>
          <cell r="E3016">
            <v>39</v>
          </cell>
          <cell r="F3016">
            <v>64</v>
          </cell>
          <cell r="G3016">
            <v>63</v>
          </cell>
          <cell r="I3016">
            <v>1999</v>
          </cell>
          <cell r="J3016" t="str">
            <v>UM</v>
          </cell>
          <cell r="L3016">
            <v>5</v>
          </cell>
          <cell r="M3016">
            <v>910.70875000000001</v>
          </cell>
        </row>
        <row r="3017">
          <cell r="A3017" t="str">
            <v>1999-40-3-</v>
          </cell>
          <cell r="B3017" t="str">
            <v>ColR</v>
          </cell>
          <cell r="C3017" t="str">
            <v>Marked CR Washington Hatchery Tule</v>
          </cell>
          <cell r="D3017" t="str">
            <v>M-WA Tule</v>
          </cell>
          <cell r="E3017">
            <v>40</v>
          </cell>
          <cell r="F3017">
            <v>65</v>
          </cell>
          <cell r="G3017">
            <v>63</v>
          </cell>
          <cell r="I3017">
            <v>1999</v>
          </cell>
          <cell r="J3017" t="str">
            <v>M</v>
          </cell>
          <cell r="L3017">
            <v>3</v>
          </cell>
          <cell r="M3017">
            <v>301.42050000000017</v>
          </cell>
        </row>
        <row r="3018">
          <cell r="A3018" t="str">
            <v>1999-40-4-</v>
          </cell>
          <cell r="B3018" t="str">
            <v>ColR</v>
          </cell>
          <cell r="C3018" t="str">
            <v>Marked CR Washington Hatchery Tule</v>
          </cell>
          <cell r="D3018" t="str">
            <v>M-WA Tule</v>
          </cell>
          <cell r="E3018">
            <v>40</v>
          </cell>
          <cell r="F3018">
            <v>65</v>
          </cell>
          <cell r="G3018">
            <v>63</v>
          </cell>
          <cell r="I3018">
            <v>1999</v>
          </cell>
          <cell r="J3018" t="str">
            <v>M</v>
          </cell>
          <cell r="L3018">
            <v>4</v>
          </cell>
          <cell r="M3018">
            <v>438.89400000000018</v>
          </cell>
        </row>
        <row r="3019">
          <cell r="A3019" t="str">
            <v>1999-40-5-</v>
          </cell>
          <cell r="B3019" t="str">
            <v>ColR</v>
          </cell>
          <cell r="C3019" t="str">
            <v>Marked CR Washington Hatchery Tule</v>
          </cell>
          <cell r="D3019" t="str">
            <v>M-WA Tule</v>
          </cell>
          <cell r="E3019">
            <v>40</v>
          </cell>
          <cell r="F3019">
            <v>65</v>
          </cell>
          <cell r="G3019">
            <v>63</v>
          </cell>
          <cell r="I3019">
            <v>1999</v>
          </cell>
          <cell r="J3019" t="str">
            <v>M</v>
          </cell>
          <cell r="L3019">
            <v>5</v>
          </cell>
          <cell r="M3019">
            <v>28.166249999999991</v>
          </cell>
        </row>
        <row r="3020">
          <cell r="A3020" t="str">
            <v>1999-41-3-</v>
          </cell>
          <cell r="B3020" t="str">
            <v>ColR</v>
          </cell>
          <cell r="C3020" t="str">
            <v>UnMarked Lower Columbia River Wild</v>
          </cell>
          <cell r="D3020" t="str">
            <v>U-LCRWild</v>
          </cell>
          <cell r="E3020">
            <v>41</v>
          </cell>
          <cell r="F3020">
            <v>67</v>
          </cell>
          <cell r="G3020">
            <v>66</v>
          </cell>
          <cell r="I3020">
            <v>1999</v>
          </cell>
          <cell r="J3020" t="str">
            <v>UM</v>
          </cell>
          <cell r="L3020">
            <v>3</v>
          </cell>
          <cell r="M3020">
            <v>904.62300000000005</v>
          </cell>
        </row>
        <row r="3021">
          <cell r="A3021" t="str">
            <v>1999-41-4-</v>
          </cell>
          <cell r="B3021" t="str">
            <v>ColR</v>
          </cell>
          <cell r="C3021" t="str">
            <v>UnMarked Lower Columbia River Wild</v>
          </cell>
          <cell r="D3021" t="str">
            <v>U-LCRWild</v>
          </cell>
          <cell r="E3021">
            <v>41</v>
          </cell>
          <cell r="F3021">
            <v>67</v>
          </cell>
          <cell r="G3021">
            <v>66</v>
          </cell>
          <cell r="I3021">
            <v>1999</v>
          </cell>
          <cell r="J3021" t="str">
            <v>UM</v>
          </cell>
          <cell r="L3021">
            <v>4</v>
          </cell>
          <cell r="M3021">
            <v>1559.01</v>
          </cell>
        </row>
        <row r="3022">
          <cell r="A3022" t="str">
            <v>1999-41-5-</v>
          </cell>
          <cell r="B3022" t="str">
            <v>ColR</v>
          </cell>
          <cell r="C3022" t="str">
            <v>UnMarked Lower Columbia River Wild</v>
          </cell>
          <cell r="D3022" t="str">
            <v>U-LCRWild</v>
          </cell>
          <cell r="E3022">
            <v>41</v>
          </cell>
          <cell r="F3022">
            <v>67</v>
          </cell>
          <cell r="G3022">
            <v>66</v>
          </cell>
          <cell r="I3022">
            <v>1999</v>
          </cell>
          <cell r="J3022" t="str">
            <v>UM</v>
          </cell>
          <cell r="L3022">
            <v>5</v>
          </cell>
          <cell r="M3022">
            <v>861.92399999999998</v>
          </cell>
        </row>
        <row r="3023">
          <cell r="A3023" t="str">
            <v>1999-42-3-</v>
          </cell>
          <cell r="B3023" t="str">
            <v>ColR</v>
          </cell>
          <cell r="C3023" t="str">
            <v>Marked Lower Columbia River Wild</v>
          </cell>
          <cell r="D3023" t="str">
            <v>M-LCRWild</v>
          </cell>
          <cell r="E3023">
            <v>42</v>
          </cell>
          <cell r="F3023">
            <v>68</v>
          </cell>
          <cell r="G3023">
            <v>66</v>
          </cell>
          <cell r="I3023">
            <v>1999</v>
          </cell>
          <cell r="J3023" t="str">
            <v>M</v>
          </cell>
          <cell r="L3023">
            <v>3</v>
          </cell>
          <cell r="M3023">
            <v>6.3769999999999527</v>
          </cell>
        </row>
        <row r="3024">
          <cell r="A3024" t="str">
            <v>1999-42-4-</v>
          </cell>
          <cell r="B3024" t="str">
            <v>ColR</v>
          </cell>
          <cell r="C3024" t="str">
            <v>Marked Lower Columbia River Wild</v>
          </cell>
          <cell r="D3024" t="str">
            <v>M-LCRWild</v>
          </cell>
          <cell r="E3024">
            <v>42</v>
          </cell>
          <cell r="F3024">
            <v>68</v>
          </cell>
          <cell r="G3024">
            <v>66</v>
          </cell>
          <cell r="I3024">
            <v>1999</v>
          </cell>
          <cell r="J3024" t="str">
            <v>M</v>
          </cell>
          <cell r="L3024">
            <v>4</v>
          </cell>
          <cell r="M3024">
            <v>10.990000000000011</v>
          </cell>
        </row>
        <row r="3025">
          <cell r="A3025" t="str">
            <v>1999-42-5-</v>
          </cell>
          <cell r="B3025" t="str">
            <v>ColR</v>
          </cell>
          <cell r="C3025" t="str">
            <v>Marked Lower Columbia River Wild</v>
          </cell>
          <cell r="D3025" t="str">
            <v>M-LCRWild</v>
          </cell>
          <cell r="E3025">
            <v>42</v>
          </cell>
          <cell r="F3025">
            <v>68</v>
          </cell>
          <cell r="G3025">
            <v>66</v>
          </cell>
          <cell r="I3025">
            <v>1999</v>
          </cell>
          <cell r="J3025" t="str">
            <v>M</v>
          </cell>
          <cell r="L3025">
            <v>5</v>
          </cell>
          <cell r="M3025">
            <v>6.0760000000000218</v>
          </cell>
        </row>
        <row r="3026">
          <cell r="A3026" t="str">
            <v>1999-43-3-</v>
          </cell>
          <cell r="B3026" t="str">
            <v>ColR</v>
          </cell>
          <cell r="C3026" t="str">
            <v>UnMarked CR Bonneville Pool Hatchery</v>
          </cell>
          <cell r="D3026" t="str">
            <v>U-BPHTule</v>
          </cell>
          <cell r="E3026">
            <v>43</v>
          </cell>
          <cell r="F3026">
            <v>70</v>
          </cell>
          <cell r="G3026">
            <v>69</v>
          </cell>
          <cell r="I3026">
            <v>1999</v>
          </cell>
          <cell r="J3026" t="str">
            <v>UM</v>
          </cell>
          <cell r="L3026">
            <v>3</v>
          </cell>
          <cell r="M3026">
            <v>34176.980000000003</v>
          </cell>
        </row>
        <row r="3027">
          <cell r="A3027" t="str">
            <v>1999-43-4-</v>
          </cell>
          <cell r="B3027" t="str">
            <v>ColR</v>
          </cell>
          <cell r="C3027" t="str">
            <v>UnMarked CR Bonneville Pool Hatchery</v>
          </cell>
          <cell r="D3027" t="str">
            <v>U-BPHTule</v>
          </cell>
          <cell r="E3027">
            <v>43</v>
          </cell>
          <cell r="F3027">
            <v>70</v>
          </cell>
          <cell r="G3027">
            <v>69</v>
          </cell>
          <cell r="I3027">
            <v>1999</v>
          </cell>
          <cell r="J3027" t="str">
            <v>UM</v>
          </cell>
          <cell r="L3027">
            <v>4</v>
          </cell>
          <cell r="M3027">
            <v>13695.43</v>
          </cell>
        </row>
        <row r="3028">
          <cell r="A3028" t="str">
            <v>1999-43-5-</v>
          </cell>
          <cell r="B3028" t="str">
            <v>ColR</v>
          </cell>
          <cell r="C3028" t="str">
            <v>UnMarked CR Bonneville Pool Hatchery</v>
          </cell>
          <cell r="D3028" t="str">
            <v>U-BPHTule</v>
          </cell>
          <cell r="E3028">
            <v>43</v>
          </cell>
          <cell r="F3028">
            <v>70</v>
          </cell>
          <cell r="G3028">
            <v>69</v>
          </cell>
          <cell r="I3028">
            <v>1999</v>
          </cell>
          <cell r="J3028" t="str">
            <v>UM</v>
          </cell>
          <cell r="L3028">
            <v>5</v>
          </cell>
          <cell r="M3028">
            <v>810.92</v>
          </cell>
        </row>
        <row r="3029">
          <cell r="A3029" t="str">
            <v>1999-44-3-</v>
          </cell>
          <cell r="B3029" t="str">
            <v>ColR</v>
          </cell>
          <cell r="C3029" t="str">
            <v>Marked CR Bonneville Pool Hatchery</v>
          </cell>
          <cell r="D3029" t="str">
            <v>M-BPHTule</v>
          </cell>
          <cell r="E3029">
            <v>44</v>
          </cell>
          <cell r="F3029">
            <v>71</v>
          </cell>
          <cell r="G3029">
            <v>69</v>
          </cell>
          <cell r="I3029">
            <v>1999</v>
          </cell>
          <cell r="J3029" t="str">
            <v>M</v>
          </cell>
          <cell r="L3029">
            <v>3</v>
          </cell>
          <cell r="M3029">
            <v>1057.0200000000041</v>
          </cell>
        </row>
        <row r="3030">
          <cell r="A3030" t="str">
            <v>1999-44-4-</v>
          </cell>
          <cell r="B3030" t="str">
            <v>ColR</v>
          </cell>
          <cell r="C3030" t="str">
            <v>Marked CR Bonneville Pool Hatchery</v>
          </cell>
          <cell r="D3030" t="str">
            <v>M-BPHTule</v>
          </cell>
          <cell r="E3030">
            <v>44</v>
          </cell>
          <cell r="F3030">
            <v>71</v>
          </cell>
          <cell r="G3030">
            <v>69</v>
          </cell>
          <cell r="I3030">
            <v>1999</v>
          </cell>
          <cell r="J3030" t="str">
            <v>M</v>
          </cell>
          <cell r="L3030">
            <v>4</v>
          </cell>
          <cell r="M3030">
            <v>423.56999999999971</v>
          </cell>
        </row>
        <row r="3031">
          <cell r="A3031" t="str">
            <v>1999-44-5-</v>
          </cell>
          <cell r="B3031" t="str">
            <v>ColR</v>
          </cell>
          <cell r="C3031" t="str">
            <v>Marked CR Bonneville Pool Hatchery</v>
          </cell>
          <cell r="D3031" t="str">
            <v>M-BPHTule</v>
          </cell>
          <cell r="E3031">
            <v>44</v>
          </cell>
          <cell r="F3031">
            <v>71</v>
          </cell>
          <cell r="G3031">
            <v>69</v>
          </cell>
          <cell r="I3031">
            <v>1999</v>
          </cell>
          <cell r="J3031" t="str">
            <v>M</v>
          </cell>
          <cell r="L3031">
            <v>5</v>
          </cell>
          <cell r="M3031">
            <v>25.080000000000041</v>
          </cell>
        </row>
        <row r="3032">
          <cell r="A3032" t="str">
            <v>1999-45-3-</v>
          </cell>
          <cell r="B3032" t="str">
            <v>ColR</v>
          </cell>
          <cell r="C3032" t="str">
            <v>UnMarked Columbia R Upriver Summer</v>
          </cell>
          <cell r="D3032" t="str">
            <v>U-UpCR Su</v>
          </cell>
          <cell r="E3032">
            <v>45</v>
          </cell>
          <cell r="F3032">
            <v>73</v>
          </cell>
          <cell r="G3032">
            <v>72</v>
          </cell>
          <cell r="I3032">
            <v>1999</v>
          </cell>
          <cell r="J3032" t="str">
            <v>UM</v>
          </cell>
          <cell r="L3032">
            <v>3</v>
          </cell>
          <cell r="M3032">
            <v>3241.131117465618</v>
          </cell>
        </row>
        <row r="3033">
          <cell r="A3033" t="str">
            <v>1999-45-4-</v>
          </cell>
          <cell r="B3033" t="str">
            <v>ColR</v>
          </cell>
          <cell r="C3033" t="str">
            <v>UnMarked Columbia R Upriver Summer</v>
          </cell>
          <cell r="D3033" t="str">
            <v>U-UpCR Su</v>
          </cell>
          <cell r="E3033">
            <v>45</v>
          </cell>
          <cell r="F3033">
            <v>73</v>
          </cell>
          <cell r="G3033">
            <v>72</v>
          </cell>
          <cell r="I3033">
            <v>1999</v>
          </cell>
          <cell r="J3033" t="str">
            <v>UM</v>
          </cell>
          <cell r="L3033">
            <v>4</v>
          </cell>
          <cell r="M3033">
            <v>7279.6282408338348</v>
          </cell>
        </row>
        <row r="3034">
          <cell r="A3034" t="str">
            <v>1999-45-5-</v>
          </cell>
          <cell r="B3034" t="str">
            <v>ColR</v>
          </cell>
          <cell r="C3034" t="str">
            <v>UnMarked Columbia R Upriver Summer</v>
          </cell>
          <cell r="D3034" t="str">
            <v>U-UpCR Su</v>
          </cell>
          <cell r="E3034">
            <v>45</v>
          </cell>
          <cell r="F3034">
            <v>73</v>
          </cell>
          <cell r="G3034">
            <v>72</v>
          </cell>
          <cell r="I3034">
            <v>1999</v>
          </cell>
          <cell r="J3034" t="str">
            <v>UM</v>
          </cell>
          <cell r="L3034">
            <v>5</v>
          </cell>
          <cell r="M3034">
            <v>10690.230641700549</v>
          </cell>
        </row>
        <row r="3035">
          <cell r="A3035" t="str">
            <v>1999-46-3-</v>
          </cell>
          <cell r="B3035" t="str">
            <v>ColR</v>
          </cell>
          <cell r="C3035" t="str">
            <v>Marked Columbia R Upriver Summer</v>
          </cell>
          <cell r="D3035" t="str">
            <v>M-UpCR Su</v>
          </cell>
          <cell r="E3035">
            <v>46</v>
          </cell>
          <cell r="F3035">
            <v>74</v>
          </cell>
          <cell r="G3035">
            <v>72</v>
          </cell>
          <cell r="I3035">
            <v>1999</v>
          </cell>
          <cell r="J3035" t="str">
            <v>M</v>
          </cell>
          <cell r="L3035">
            <v>3</v>
          </cell>
          <cell r="M3035">
            <v>100.2411685814109</v>
          </cell>
        </row>
        <row r="3036">
          <cell r="A3036" t="str">
            <v>1999-46-4-</v>
          </cell>
          <cell r="B3036" t="str">
            <v>ColR</v>
          </cell>
          <cell r="C3036" t="str">
            <v>Marked Columbia R Upriver Summer</v>
          </cell>
          <cell r="D3036" t="str">
            <v>M-UpCR Su</v>
          </cell>
          <cell r="E3036">
            <v>46</v>
          </cell>
          <cell r="F3036">
            <v>74</v>
          </cell>
          <cell r="G3036">
            <v>72</v>
          </cell>
          <cell r="I3036">
            <v>1999</v>
          </cell>
          <cell r="J3036" t="str">
            <v>M</v>
          </cell>
          <cell r="L3036">
            <v>4</v>
          </cell>
          <cell r="M3036">
            <v>225.14314146908779</v>
          </cell>
        </row>
        <row r="3037">
          <cell r="A3037" t="str">
            <v>1999-46-5-</v>
          </cell>
          <cell r="B3037" t="str">
            <v>ColR</v>
          </cell>
          <cell r="C3037" t="str">
            <v>Marked Columbia R Upriver Summer</v>
          </cell>
          <cell r="D3037" t="str">
            <v>M-UpCR Su</v>
          </cell>
          <cell r="E3037">
            <v>46</v>
          </cell>
          <cell r="F3037">
            <v>74</v>
          </cell>
          <cell r="G3037">
            <v>72</v>
          </cell>
          <cell r="I3037">
            <v>1999</v>
          </cell>
          <cell r="J3037" t="str">
            <v>M</v>
          </cell>
          <cell r="L3037">
            <v>5</v>
          </cell>
          <cell r="M3037">
            <v>330.62568994950198</v>
          </cell>
        </row>
        <row r="3038">
          <cell r="A3038" t="str">
            <v>1999-47-3-</v>
          </cell>
          <cell r="B3038" t="str">
            <v>ColR</v>
          </cell>
          <cell r="C3038" t="str">
            <v>UnMarked Columbia R Upriver Bright</v>
          </cell>
          <cell r="D3038" t="str">
            <v>U-UpCR Br</v>
          </cell>
          <cell r="E3038">
            <v>47</v>
          </cell>
          <cell r="F3038">
            <v>76</v>
          </cell>
          <cell r="G3038">
            <v>75</v>
          </cell>
          <cell r="I3038">
            <v>1999</v>
          </cell>
          <cell r="J3038" t="str">
            <v>UM</v>
          </cell>
          <cell r="L3038">
            <v>3</v>
          </cell>
          <cell r="M3038">
            <v>32936.888748784571</v>
          </cell>
        </row>
        <row r="3039">
          <cell r="A3039" t="str">
            <v>1999-47-4-</v>
          </cell>
          <cell r="B3039" t="str">
            <v>ColR</v>
          </cell>
          <cell r="C3039" t="str">
            <v>UnMarked Columbia R Upriver Bright</v>
          </cell>
          <cell r="D3039" t="str">
            <v>U-UpCR Br</v>
          </cell>
          <cell r="E3039">
            <v>47</v>
          </cell>
          <cell r="F3039">
            <v>76</v>
          </cell>
          <cell r="G3039">
            <v>75</v>
          </cell>
          <cell r="I3039">
            <v>1999</v>
          </cell>
          <cell r="J3039" t="str">
            <v>UM</v>
          </cell>
          <cell r="L3039">
            <v>4</v>
          </cell>
          <cell r="M3039">
            <v>145911.29134162489</v>
          </cell>
        </row>
        <row r="3040">
          <cell r="A3040" t="str">
            <v>1999-47-5-</v>
          </cell>
          <cell r="B3040" t="str">
            <v>ColR</v>
          </cell>
          <cell r="C3040" t="str">
            <v>UnMarked Columbia R Upriver Bright</v>
          </cell>
          <cell r="D3040" t="str">
            <v>U-UpCR Br</v>
          </cell>
          <cell r="E3040">
            <v>47</v>
          </cell>
          <cell r="F3040">
            <v>76</v>
          </cell>
          <cell r="G3040">
            <v>75</v>
          </cell>
          <cell r="I3040">
            <v>1999</v>
          </cell>
          <cell r="J3040" t="str">
            <v>UM</v>
          </cell>
          <cell r="L3040">
            <v>5</v>
          </cell>
          <cell r="M3040">
            <v>26563.168428214729</v>
          </cell>
        </row>
        <row r="3041">
          <cell r="A3041" t="str">
            <v>1999-48-3-</v>
          </cell>
          <cell r="B3041" t="str">
            <v>ColR</v>
          </cell>
          <cell r="C3041" t="str">
            <v>Marked Columbia R Upriver Bright</v>
          </cell>
          <cell r="D3041" t="str">
            <v>M-UpCR Br</v>
          </cell>
          <cell r="E3041">
            <v>48</v>
          </cell>
          <cell r="F3041">
            <v>77</v>
          </cell>
          <cell r="G3041">
            <v>75</v>
          </cell>
          <cell r="I3041">
            <v>1999</v>
          </cell>
          <cell r="J3041" t="str">
            <v>M</v>
          </cell>
          <cell r="L3041">
            <v>3</v>
          </cell>
          <cell r="M3041">
            <v>332.69584594731708</v>
          </cell>
        </row>
        <row r="3042">
          <cell r="A3042" t="str">
            <v>1999-48-4-</v>
          </cell>
          <cell r="B3042" t="str">
            <v>ColR</v>
          </cell>
          <cell r="C3042" t="str">
            <v>Marked Columbia R Upriver Bright</v>
          </cell>
          <cell r="D3042" t="str">
            <v>M-UpCR Br</v>
          </cell>
          <cell r="E3042">
            <v>48</v>
          </cell>
          <cell r="F3042">
            <v>77</v>
          </cell>
          <cell r="G3042">
            <v>75</v>
          </cell>
          <cell r="I3042">
            <v>1999</v>
          </cell>
          <cell r="J3042" t="str">
            <v>M</v>
          </cell>
          <cell r="L3042">
            <v>4</v>
          </cell>
          <cell r="M3042">
            <v>1473.8514276931819</v>
          </cell>
        </row>
        <row r="3043">
          <cell r="A3043" t="str">
            <v>1999-48-5-</v>
          </cell>
          <cell r="B3043" t="str">
            <v>ColR</v>
          </cell>
          <cell r="C3043" t="str">
            <v>Marked Columbia R Upriver Bright</v>
          </cell>
          <cell r="D3043" t="str">
            <v>M-UpCR Br</v>
          </cell>
          <cell r="E3043">
            <v>48</v>
          </cell>
          <cell r="F3043">
            <v>77</v>
          </cell>
          <cell r="G3043">
            <v>75</v>
          </cell>
          <cell r="I3043">
            <v>1999</v>
          </cell>
          <cell r="J3043" t="str">
            <v>M</v>
          </cell>
          <cell r="L3043">
            <v>5</v>
          </cell>
          <cell r="M3043">
            <v>268.31483260823012</v>
          </cell>
        </row>
        <row r="3044">
          <cell r="A3044" t="str">
            <v>1999-49-3-</v>
          </cell>
          <cell r="B3044" t="str">
            <v>ColR</v>
          </cell>
          <cell r="C3044" t="str">
            <v>UnMarked Cowlitz River Spring</v>
          </cell>
          <cell r="D3044" t="str">
            <v>U-Cowl Sp</v>
          </cell>
          <cell r="E3044">
            <v>49</v>
          </cell>
          <cell r="F3044">
            <v>79</v>
          </cell>
          <cell r="G3044">
            <v>78</v>
          </cell>
          <cell r="I3044">
            <v>1999</v>
          </cell>
          <cell r="J3044" t="str">
            <v>UM</v>
          </cell>
          <cell r="L3044">
            <v>3</v>
          </cell>
          <cell r="M3044">
            <v>2294.0500000000002</v>
          </cell>
        </row>
        <row r="3045">
          <cell r="A3045" t="str">
            <v>1999-49-4-</v>
          </cell>
          <cell r="B3045" t="str">
            <v>ColR</v>
          </cell>
          <cell r="C3045" t="str">
            <v>UnMarked Cowlitz River Spring</v>
          </cell>
          <cell r="D3045" t="str">
            <v>U-Cowl Sp</v>
          </cell>
          <cell r="E3045">
            <v>49</v>
          </cell>
          <cell r="F3045">
            <v>79</v>
          </cell>
          <cell r="G3045">
            <v>78</v>
          </cell>
          <cell r="I3045">
            <v>1999</v>
          </cell>
          <cell r="J3045" t="str">
            <v>UM</v>
          </cell>
          <cell r="L3045">
            <v>4</v>
          </cell>
          <cell r="M3045">
            <v>2328.9699999999998</v>
          </cell>
        </row>
        <row r="3046">
          <cell r="A3046" t="str">
            <v>1999-49-5-</v>
          </cell>
          <cell r="B3046" t="str">
            <v>ColR</v>
          </cell>
          <cell r="C3046" t="str">
            <v>UnMarked Cowlitz River Spring</v>
          </cell>
          <cell r="D3046" t="str">
            <v>U-Cowl Sp</v>
          </cell>
          <cell r="E3046">
            <v>49</v>
          </cell>
          <cell r="F3046">
            <v>79</v>
          </cell>
          <cell r="G3046">
            <v>78</v>
          </cell>
          <cell r="I3046">
            <v>1999</v>
          </cell>
          <cell r="J3046" t="str">
            <v>UM</v>
          </cell>
          <cell r="L3046">
            <v>5</v>
          </cell>
          <cell r="M3046">
            <v>32.01</v>
          </cell>
        </row>
        <row r="3047">
          <cell r="A3047" t="str">
            <v>1999-50-3-</v>
          </cell>
          <cell r="B3047" t="str">
            <v>ColR</v>
          </cell>
          <cell r="C3047" t="str">
            <v>Marked Cowlitz River Spring</v>
          </cell>
          <cell r="D3047" t="str">
            <v>M-Cowl Sp</v>
          </cell>
          <cell r="E3047">
            <v>50</v>
          </cell>
          <cell r="F3047">
            <v>80</v>
          </cell>
          <cell r="G3047">
            <v>78</v>
          </cell>
          <cell r="I3047">
            <v>1999</v>
          </cell>
          <cell r="J3047" t="str">
            <v>M</v>
          </cell>
          <cell r="L3047">
            <v>3</v>
          </cell>
          <cell r="M3047">
            <v>70.950000000000273</v>
          </cell>
        </row>
        <row r="3048">
          <cell r="A3048" t="str">
            <v>1999-50-4-</v>
          </cell>
          <cell r="B3048" t="str">
            <v>ColR</v>
          </cell>
          <cell r="C3048" t="str">
            <v>Marked Cowlitz River Spring</v>
          </cell>
          <cell r="D3048" t="str">
            <v>M-Cowl Sp</v>
          </cell>
          <cell r="E3048">
            <v>50</v>
          </cell>
          <cell r="F3048">
            <v>80</v>
          </cell>
          <cell r="G3048">
            <v>78</v>
          </cell>
          <cell r="I3048">
            <v>1999</v>
          </cell>
          <cell r="J3048" t="str">
            <v>M</v>
          </cell>
          <cell r="L3048">
            <v>4</v>
          </cell>
          <cell r="M3048">
            <v>72.0300000000002</v>
          </cell>
        </row>
        <row r="3049">
          <cell r="A3049" t="str">
            <v>1999-50-5-</v>
          </cell>
          <cell r="B3049" t="str">
            <v>ColR</v>
          </cell>
          <cell r="C3049" t="str">
            <v>Marked Cowlitz River Spring</v>
          </cell>
          <cell r="D3049" t="str">
            <v>M-Cowl Sp</v>
          </cell>
          <cell r="E3049">
            <v>50</v>
          </cell>
          <cell r="F3049">
            <v>80</v>
          </cell>
          <cell r="G3049">
            <v>78</v>
          </cell>
          <cell r="I3049">
            <v>1999</v>
          </cell>
          <cell r="J3049" t="str">
            <v>M</v>
          </cell>
          <cell r="L3049">
            <v>5</v>
          </cell>
          <cell r="M3049">
            <v>0.99000000000000199</v>
          </cell>
        </row>
        <row r="3050">
          <cell r="A3050" t="str">
            <v>1999-51-3-</v>
          </cell>
          <cell r="B3050" t="str">
            <v>ColR</v>
          </cell>
          <cell r="C3050" t="str">
            <v>UnMarked Willamette River Spring</v>
          </cell>
          <cell r="D3050" t="str">
            <v>U-Will Sp</v>
          </cell>
          <cell r="E3050">
            <v>51</v>
          </cell>
          <cell r="F3050">
            <v>82</v>
          </cell>
          <cell r="G3050">
            <v>81</v>
          </cell>
          <cell r="I3050">
            <v>1999</v>
          </cell>
          <cell r="J3050" t="str">
            <v>UM</v>
          </cell>
          <cell r="L3050">
            <v>3</v>
          </cell>
          <cell r="M3050">
            <v>25389.75</v>
          </cell>
        </row>
        <row r="3051">
          <cell r="A3051" t="str">
            <v>1999-51-4-</v>
          </cell>
          <cell r="B3051" t="str">
            <v>ColR</v>
          </cell>
          <cell r="C3051" t="str">
            <v>UnMarked Willamette River Spring</v>
          </cell>
          <cell r="D3051" t="str">
            <v>U-Will Sp</v>
          </cell>
          <cell r="E3051">
            <v>51</v>
          </cell>
          <cell r="F3051">
            <v>82</v>
          </cell>
          <cell r="G3051">
            <v>81</v>
          </cell>
          <cell r="I3051">
            <v>1999</v>
          </cell>
          <cell r="J3051" t="str">
            <v>UM</v>
          </cell>
          <cell r="L3051">
            <v>4</v>
          </cell>
          <cell r="M3051">
            <v>25041.52</v>
          </cell>
        </row>
        <row r="3052">
          <cell r="A3052" t="str">
            <v>1999-51-5-</v>
          </cell>
          <cell r="B3052" t="str">
            <v>ColR</v>
          </cell>
          <cell r="C3052" t="str">
            <v>UnMarked Willamette River Spring</v>
          </cell>
          <cell r="D3052" t="str">
            <v>U-Will Sp</v>
          </cell>
          <cell r="E3052">
            <v>51</v>
          </cell>
          <cell r="F3052">
            <v>82</v>
          </cell>
          <cell r="G3052">
            <v>81</v>
          </cell>
          <cell r="I3052">
            <v>1999</v>
          </cell>
          <cell r="J3052" t="str">
            <v>UM</v>
          </cell>
          <cell r="L3052">
            <v>5</v>
          </cell>
          <cell r="M3052">
            <v>575.21</v>
          </cell>
        </row>
        <row r="3053">
          <cell r="A3053" t="str">
            <v>1999-52-3-</v>
          </cell>
          <cell r="B3053" t="str">
            <v>ColR</v>
          </cell>
          <cell r="C3053" t="str">
            <v>Marked Willamette River Spring</v>
          </cell>
          <cell r="D3053" t="str">
            <v>M-Will Sp</v>
          </cell>
          <cell r="E3053">
            <v>52</v>
          </cell>
          <cell r="F3053">
            <v>83</v>
          </cell>
          <cell r="G3053">
            <v>81</v>
          </cell>
          <cell r="I3053">
            <v>1999</v>
          </cell>
          <cell r="J3053" t="str">
            <v>M</v>
          </cell>
          <cell r="L3053">
            <v>3</v>
          </cell>
          <cell r="M3053">
            <v>785.25</v>
          </cell>
        </row>
        <row r="3054">
          <cell r="A3054" t="str">
            <v>1999-52-4-</v>
          </cell>
          <cell r="B3054" t="str">
            <v>ColR</v>
          </cell>
          <cell r="C3054" t="str">
            <v>Marked Willamette River Spring</v>
          </cell>
          <cell r="D3054" t="str">
            <v>M-Will Sp</v>
          </cell>
          <cell r="E3054">
            <v>52</v>
          </cell>
          <cell r="F3054">
            <v>83</v>
          </cell>
          <cell r="G3054">
            <v>81</v>
          </cell>
          <cell r="I3054">
            <v>1999</v>
          </cell>
          <cell r="J3054" t="str">
            <v>M</v>
          </cell>
          <cell r="L3054">
            <v>4</v>
          </cell>
          <cell r="M3054">
            <v>774.47999999999956</v>
          </cell>
        </row>
        <row r="3055">
          <cell r="A3055" t="str">
            <v>1999-52-5-</v>
          </cell>
          <cell r="B3055" t="str">
            <v>ColR</v>
          </cell>
          <cell r="C3055" t="str">
            <v>Marked Willamette River Spring</v>
          </cell>
          <cell r="D3055" t="str">
            <v>M-Will Sp</v>
          </cell>
          <cell r="E3055">
            <v>52</v>
          </cell>
          <cell r="F3055">
            <v>83</v>
          </cell>
          <cell r="G3055">
            <v>81</v>
          </cell>
          <cell r="I3055">
            <v>1999</v>
          </cell>
          <cell r="J3055" t="str">
            <v>M</v>
          </cell>
          <cell r="L3055">
            <v>5</v>
          </cell>
          <cell r="M3055">
            <v>17.78999999999996</v>
          </cell>
        </row>
        <row r="3056">
          <cell r="A3056" t="str">
            <v>1999-53-3-</v>
          </cell>
          <cell r="B3056" t="str">
            <v>ColR</v>
          </cell>
          <cell r="C3056" t="str">
            <v>UnMarked Snake River Fall</v>
          </cell>
          <cell r="D3056" t="str">
            <v>U-Snake F</v>
          </cell>
          <cell r="E3056">
            <v>53</v>
          </cell>
          <cell r="F3056">
            <v>85</v>
          </cell>
          <cell r="G3056">
            <v>84</v>
          </cell>
          <cell r="I3056">
            <v>1999</v>
          </cell>
          <cell r="J3056" t="str">
            <v>UM</v>
          </cell>
          <cell r="L3056">
            <v>3</v>
          </cell>
          <cell r="M3056">
            <v>386.79138291144449</v>
          </cell>
        </row>
        <row r="3057">
          <cell r="A3057" t="str">
            <v>1999-53-4-</v>
          </cell>
          <cell r="B3057" t="str">
            <v>ColR</v>
          </cell>
          <cell r="C3057" t="str">
            <v>UnMarked Snake River Fall</v>
          </cell>
          <cell r="D3057" t="str">
            <v>U-Snake F</v>
          </cell>
          <cell r="E3057">
            <v>53</v>
          </cell>
          <cell r="F3057">
            <v>85</v>
          </cell>
          <cell r="G3057">
            <v>84</v>
          </cell>
          <cell r="I3057">
            <v>1999</v>
          </cell>
          <cell r="J3057" t="str">
            <v>UM</v>
          </cell>
          <cell r="L3057">
            <v>4</v>
          </cell>
          <cell r="M3057">
            <v>2114.0561391777001</v>
          </cell>
        </row>
        <row r="3058">
          <cell r="A3058" t="str">
            <v>1999-53-5-</v>
          </cell>
          <cell r="B3058" t="str">
            <v>ColR</v>
          </cell>
          <cell r="C3058" t="str">
            <v>UnMarked Snake River Fall</v>
          </cell>
          <cell r="D3058" t="str">
            <v>U-Snake F</v>
          </cell>
          <cell r="E3058">
            <v>53</v>
          </cell>
          <cell r="F3058">
            <v>85</v>
          </cell>
          <cell r="G3058">
            <v>84</v>
          </cell>
          <cell r="I3058">
            <v>1999</v>
          </cell>
          <cell r="J3058" t="str">
            <v>UM</v>
          </cell>
          <cell r="L3058">
            <v>5</v>
          </cell>
          <cell r="M3058">
            <v>311.50342745443248</v>
          </cell>
        </row>
        <row r="3059">
          <cell r="A3059" t="str">
            <v>1999-54-3-</v>
          </cell>
          <cell r="B3059" t="str">
            <v>ColR</v>
          </cell>
          <cell r="C3059" t="str">
            <v>Marked Snake River Fall</v>
          </cell>
          <cell r="D3059" t="str">
            <v>M-Snake F</v>
          </cell>
          <cell r="E3059">
            <v>54</v>
          </cell>
          <cell r="F3059">
            <v>86</v>
          </cell>
          <cell r="G3059">
            <v>84</v>
          </cell>
          <cell r="I3059">
            <v>1999</v>
          </cell>
          <cell r="J3059" t="str">
            <v>M</v>
          </cell>
          <cell r="L3059">
            <v>3</v>
          </cell>
          <cell r="M3059">
            <v>1785.6240223566649</v>
          </cell>
        </row>
        <row r="3060">
          <cell r="A3060" t="str">
            <v>1999-54-4-</v>
          </cell>
          <cell r="B3060" t="str">
            <v>ColR</v>
          </cell>
          <cell r="C3060" t="str">
            <v>Marked Snake River Fall</v>
          </cell>
          <cell r="D3060" t="str">
            <v>M-Snake F</v>
          </cell>
          <cell r="E3060">
            <v>54</v>
          </cell>
          <cell r="F3060">
            <v>86</v>
          </cell>
          <cell r="G3060">
            <v>84</v>
          </cell>
          <cell r="I3060">
            <v>1999</v>
          </cell>
          <cell r="J3060" t="str">
            <v>M</v>
          </cell>
          <cell r="L3060">
            <v>4</v>
          </cell>
          <cell r="M3060">
            <v>3848.8010915042519</v>
          </cell>
        </row>
        <row r="3061">
          <cell r="A3061" t="str">
            <v>1999-54-5-</v>
          </cell>
          <cell r="B3061" t="str">
            <v>ColR</v>
          </cell>
          <cell r="C3061" t="str">
            <v>Marked Snake River Fall</v>
          </cell>
          <cell r="D3061" t="str">
            <v>M-Snake F</v>
          </cell>
          <cell r="E3061">
            <v>54</v>
          </cell>
          <cell r="F3061">
            <v>86</v>
          </cell>
          <cell r="G3061">
            <v>84</v>
          </cell>
          <cell r="I3061">
            <v>1999</v>
          </cell>
          <cell r="J3061" t="str">
            <v>M</v>
          </cell>
          <cell r="L3061">
            <v>5</v>
          </cell>
          <cell r="M3061">
            <v>744.01331172261041</v>
          </cell>
        </row>
        <row r="3062">
          <cell r="A3062" t="str">
            <v>1999-55-3-</v>
          </cell>
          <cell r="B3062" t="str">
            <v>WA_NCoast_OR_CA</v>
          </cell>
          <cell r="C3062" t="str">
            <v>UnMarked Oregon North Coast Fall</v>
          </cell>
          <cell r="D3062" t="str">
            <v>U-OR No F</v>
          </cell>
          <cell r="E3062">
            <v>55</v>
          </cell>
          <cell r="F3062">
            <v>88</v>
          </cell>
          <cell r="G3062">
            <v>87</v>
          </cell>
          <cell r="I3062">
            <v>1999</v>
          </cell>
          <cell r="J3062" t="str">
            <v>UM</v>
          </cell>
          <cell r="L3062">
            <v>3</v>
          </cell>
          <cell r="M3062">
            <v>4862.3032904653192</v>
          </cell>
        </row>
        <row r="3063">
          <cell r="A3063" t="str">
            <v>1999-55-4-</v>
          </cell>
          <cell r="B3063" t="str">
            <v>WA_NCoast_OR_CA</v>
          </cell>
          <cell r="C3063" t="str">
            <v>UnMarked Oregon North Coast Fall</v>
          </cell>
          <cell r="D3063" t="str">
            <v>U-OR No F</v>
          </cell>
          <cell r="E3063">
            <v>55</v>
          </cell>
          <cell r="F3063">
            <v>88</v>
          </cell>
          <cell r="G3063">
            <v>87</v>
          </cell>
          <cell r="I3063">
            <v>1999</v>
          </cell>
          <cell r="J3063" t="str">
            <v>UM</v>
          </cell>
          <cell r="L3063">
            <v>4</v>
          </cell>
          <cell r="M3063">
            <v>36787.566055088842</v>
          </cell>
        </row>
        <row r="3064">
          <cell r="A3064" t="str">
            <v>1999-55-5-</v>
          </cell>
          <cell r="B3064" t="str">
            <v>WA_NCoast_OR_CA</v>
          </cell>
          <cell r="C3064" t="str">
            <v>UnMarked Oregon North Coast Fall</v>
          </cell>
          <cell r="D3064" t="str">
            <v>U-OR No F</v>
          </cell>
          <cell r="E3064">
            <v>55</v>
          </cell>
          <cell r="F3064">
            <v>88</v>
          </cell>
          <cell r="G3064">
            <v>87</v>
          </cell>
          <cell r="I3064">
            <v>1999</v>
          </cell>
          <cell r="J3064" t="str">
            <v>UM</v>
          </cell>
          <cell r="L3064">
            <v>5</v>
          </cell>
          <cell r="M3064">
            <v>36497.282769436089</v>
          </cell>
        </row>
        <row r="3065">
          <cell r="A3065" t="str">
            <v>1999-56-3-</v>
          </cell>
          <cell r="B3065" t="str">
            <v>WA_NCoast_OR_CA</v>
          </cell>
          <cell r="C3065" t="str">
            <v>Marked Oregon North Coast Fall</v>
          </cell>
          <cell r="D3065" t="str">
            <v>M-OR No F</v>
          </cell>
          <cell r="E3065">
            <v>56</v>
          </cell>
          <cell r="F3065">
            <v>89</v>
          </cell>
          <cell r="G3065">
            <v>87</v>
          </cell>
          <cell r="I3065">
            <v>1999</v>
          </cell>
          <cell r="J3065" t="str">
            <v>M</v>
          </cell>
          <cell r="L3065">
            <v>3</v>
          </cell>
          <cell r="M3065">
            <v>49.114174651164831</v>
          </cell>
        </row>
        <row r="3066">
          <cell r="A3066" t="str">
            <v>1999-56-4-</v>
          </cell>
          <cell r="B3066" t="str">
            <v>WA_NCoast_OR_CA</v>
          </cell>
          <cell r="C3066" t="str">
            <v>Marked Oregon North Coast Fall</v>
          </cell>
          <cell r="D3066" t="str">
            <v>M-OR No F</v>
          </cell>
          <cell r="E3066">
            <v>56</v>
          </cell>
          <cell r="F3066">
            <v>89</v>
          </cell>
          <cell r="G3066">
            <v>87</v>
          </cell>
          <cell r="I3066">
            <v>1999</v>
          </cell>
          <cell r="J3066" t="str">
            <v>M</v>
          </cell>
          <cell r="L3066">
            <v>4</v>
          </cell>
          <cell r="M3066">
            <v>371.59157631402923</v>
          </cell>
        </row>
        <row r="3067">
          <cell r="A3067" t="str">
            <v>1999-56-5-</v>
          </cell>
          <cell r="B3067" t="str">
            <v>WA_NCoast_OR_CA</v>
          </cell>
          <cell r="C3067" t="str">
            <v>Marked Oregon North Coast Fall</v>
          </cell>
          <cell r="D3067" t="str">
            <v>M-OR No F</v>
          </cell>
          <cell r="E3067">
            <v>56</v>
          </cell>
          <cell r="F3067">
            <v>89</v>
          </cell>
          <cell r="G3067">
            <v>87</v>
          </cell>
          <cell r="I3067">
            <v>1999</v>
          </cell>
          <cell r="J3067" t="str">
            <v>M</v>
          </cell>
          <cell r="L3067">
            <v>5</v>
          </cell>
          <cell r="M3067">
            <v>368.65942191349308</v>
          </cell>
        </row>
        <row r="3068">
          <cell r="A3068" t="str">
            <v>1999-57-3-</v>
          </cell>
          <cell r="B3068" t="str">
            <v>Canada</v>
          </cell>
          <cell r="C3068" t="str">
            <v>UnMarked WCVI Total Fall</v>
          </cell>
          <cell r="D3068" t="str">
            <v>U-WCVI Tl</v>
          </cell>
          <cell r="E3068">
            <v>57</v>
          </cell>
          <cell r="F3068">
            <v>91</v>
          </cell>
          <cell r="G3068">
            <v>90</v>
          </cell>
          <cell r="I3068">
            <v>1999</v>
          </cell>
          <cell r="J3068" t="str">
            <v>UM</v>
          </cell>
          <cell r="L3068">
            <v>3</v>
          </cell>
          <cell r="M3068">
            <v>6992.5667232841561</v>
          </cell>
        </row>
        <row r="3069">
          <cell r="A3069" t="str">
            <v>1999-57-4-</v>
          </cell>
          <cell r="B3069" t="str">
            <v>Canada</v>
          </cell>
          <cell r="C3069" t="str">
            <v>UnMarked WCVI Total Fall</v>
          </cell>
          <cell r="D3069" t="str">
            <v>U-WCVI Tl</v>
          </cell>
          <cell r="E3069">
            <v>57</v>
          </cell>
          <cell r="F3069">
            <v>91</v>
          </cell>
          <cell r="G3069">
            <v>90</v>
          </cell>
          <cell r="I3069">
            <v>1999</v>
          </cell>
          <cell r="J3069" t="str">
            <v>UM</v>
          </cell>
          <cell r="L3069">
            <v>4</v>
          </cell>
          <cell r="M3069">
            <v>31268.58107968892</v>
          </cell>
        </row>
        <row r="3070">
          <cell r="A3070" t="str">
            <v>1999-57-5-</v>
          </cell>
          <cell r="B3070" t="str">
            <v>Canada</v>
          </cell>
          <cell r="C3070" t="str">
            <v>UnMarked WCVI Total Fall</v>
          </cell>
          <cell r="D3070" t="str">
            <v>U-WCVI Tl</v>
          </cell>
          <cell r="E3070">
            <v>57</v>
          </cell>
          <cell r="F3070">
            <v>91</v>
          </cell>
          <cell r="G3070">
            <v>90</v>
          </cell>
          <cell r="I3070">
            <v>1999</v>
          </cell>
          <cell r="J3070" t="str">
            <v>UM</v>
          </cell>
          <cell r="L3070">
            <v>5</v>
          </cell>
          <cell r="M3070">
            <v>63342.496774959727</v>
          </cell>
        </row>
        <row r="3071">
          <cell r="A3071" t="str">
            <v>1999-58-3-</v>
          </cell>
          <cell r="B3071" t="str">
            <v>Canada</v>
          </cell>
          <cell r="C3071" t="str">
            <v>Marked WCVI Total Fall</v>
          </cell>
          <cell r="D3071" t="str">
            <v>M-WCVI Tl</v>
          </cell>
          <cell r="E3071">
            <v>58</v>
          </cell>
          <cell r="F3071">
            <v>92</v>
          </cell>
          <cell r="G3071">
            <v>90</v>
          </cell>
          <cell r="I3071">
            <v>1999</v>
          </cell>
          <cell r="J3071" t="str">
            <v>M</v>
          </cell>
          <cell r="L3071">
            <v>3</v>
          </cell>
          <cell r="M3071">
            <v>287.4332767158437</v>
          </cell>
        </row>
        <row r="3072">
          <cell r="A3072" t="str">
            <v>1999-58-4-</v>
          </cell>
          <cell r="B3072" t="str">
            <v>Canada</v>
          </cell>
          <cell r="C3072" t="str">
            <v>Marked WCVI Total Fall</v>
          </cell>
          <cell r="D3072" t="str">
            <v>M-WCVI Tl</v>
          </cell>
          <cell r="E3072">
            <v>58</v>
          </cell>
          <cell r="F3072">
            <v>92</v>
          </cell>
          <cell r="G3072">
            <v>90</v>
          </cell>
          <cell r="I3072">
            <v>1999</v>
          </cell>
          <cell r="J3072" t="str">
            <v>M</v>
          </cell>
          <cell r="L3072">
            <v>4</v>
          </cell>
          <cell r="M3072">
            <v>1081.418920311085</v>
          </cell>
        </row>
        <row r="3073">
          <cell r="A3073" t="str">
            <v>1999-58-5-</v>
          </cell>
          <cell r="B3073" t="str">
            <v>Canada</v>
          </cell>
          <cell r="C3073" t="str">
            <v>Marked WCVI Total Fall</v>
          </cell>
          <cell r="D3073" t="str">
            <v>M-WCVI Tl</v>
          </cell>
          <cell r="E3073">
            <v>58</v>
          </cell>
          <cell r="F3073">
            <v>92</v>
          </cell>
          <cell r="G3073">
            <v>90</v>
          </cell>
          <cell r="I3073">
            <v>1999</v>
          </cell>
          <cell r="J3073" t="str">
            <v>M</v>
          </cell>
          <cell r="L3073">
            <v>5</v>
          </cell>
          <cell r="M3073">
            <v>1886.503225040266</v>
          </cell>
        </row>
        <row r="3074">
          <cell r="A3074" t="str">
            <v>1999-59-3-</v>
          </cell>
          <cell r="B3074" t="str">
            <v>Canada</v>
          </cell>
          <cell r="C3074" t="str">
            <v>UnMarked Fraser River Late</v>
          </cell>
          <cell r="D3074" t="str">
            <v>U-FrasRLt</v>
          </cell>
          <cell r="E3074">
            <v>59</v>
          </cell>
          <cell r="F3074">
            <v>94</v>
          </cell>
          <cell r="G3074">
            <v>93</v>
          </cell>
          <cell r="I3074">
            <v>1999</v>
          </cell>
          <cell r="J3074" t="str">
            <v>UM</v>
          </cell>
          <cell r="L3074">
            <v>3</v>
          </cell>
          <cell r="M3074">
            <v>121808.949140802</v>
          </cell>
        </row>
        <row r="3075">
          <cell r="A3075" t="str">
            <v>1999-59-4-</v>
          </cell>
          <cell r="B3075" t="str">
            <v>Canada</v>
          </cell>
          <cell r="C3075" t="str">
            <v>UnMarked Fraser River Late</v>
          </cell>
          <cell r="D3075" t="str">
            <v>U-FrasRLt</v>
          </cell>
          <cell r="E3075">
            <v>59</v>
          </cell>
          <cell r="F3075">
            <v>94</v>
          </cell>
          <cell r="G3075">
            <v>93</v>
          </cell>
          <cell r="I3075">
            <v>1999</v>
          </cell>
          <cell r="J3075" t="str">
            <v>UM</v>
          </cell>
          <cell r="L3075">
            <v>4</v>
          </cell>
          <cell r="M3075">
            <v>49534.409761067327</v>
          </cell>
        </row>
        <row r="3076">
          <cell r="A3076" t="str">
            <v>1999-59-5-</v>
          </cell>
          <cell r="B3076" t="str">
            <v>Canada</v>
          </cell>
          <cell r="C3076" t="str">
            <v>UnMarked Fraser River Late</v>
          </cell>
          <cell r="D3076" t="str">
            <v>U-FrasRLt</v>
          </cell>
          <cell r="E3076">
            <v>59</v>
          </cell>
          <cell r="F3076">
            <v>94</v>
          </cell>
          <cell r="G3076">
            <v>93</v>
          </cell>
          <cell r="I3076">
            <v>1999</v>
          </cell>
          <cell r="J3076" t="str">
            <v>UM</v>
          </cell>
          <cell r="L3076">
            <v>5</v>
          </cell>
          <cell r="M3076">
            <v>15173.290336495469</v>
          </cell>
        </row>
        <row r="3077">
          <cell r="A3077" t="str">
            <v>1999-60-3-</v>
          </cell>
          <cell r="B3077" t="str">
            <v>Canada</v>
          </cell>
          <cell r="C3077" t="str">
            <v>Marked Fraser River Late</v>
          </cell>
          <cell r="D3077" t="str">
            <v>M-FrasRLt</v>
          </cell>
          <cell r="E3077">
            <v>60</v>
          </cell>
          <cell r="F3077">
            <v>95</v>
          </cell>
          <cell r="G3077">
            <v>93</v>
          </cell>
          <cell r="I3077">
            <v>1999</v>
          </cell>
          <cell r="J3077" t="str">
            <v>M</v>
          </cell>
          <cell r="L3077">
            <v>3</v>
          </cell>
          <cell r="M3077">
            <v>4512.0756703802026</v>
          </cell>
        </row>
        <row r="3078">
          <cell r="A3078" t="str">
            <v>1999-60-4-</v>
          </cell>
          <cell r="B3078" t="str">
            <v>Canada</v>
          </cell>
          <cell r="C3078" t="str">
            <v>Marked Fraser River Late</v>
          </cell>
          <cell r="D3078" t="str">
            <v>M-FrasRLt</v>
          </cell>
          <cell r="E3078">
            <v>60</v>
          </cell>
          <cell r="F3078">
            <v>95</v>
          </cell>
          <cell r="G3078">
            <v>93</v>
          </cell>
          <cell r="I3078">
            <v>1999</v>
          </cell>
          <cell r="J3078" t="str">
            <v>M</v>
          </cell>
          <cell r="L3078">
            <v>4</v>
          </cell>
          <cell r="M3078">
            <v>1640.4884923559159</v>
          </cell>
        </row>
        <row r="3079">
          <cell r="A3079" t="str">
            <v>1999-60-5-</v>
          </cell>
          <cell r="B3079" t="str">
            <v>Canada</v>
          </cell>
          <cell r="C3079" t="str">
            <v>Marked Fraser River Late</v>
          </cell>
          <cell r="D3079" t="str">
            <v>M-FrasRLt</v>
          </cell>
          <cell r="E3079">
            <v>60</v>
          </cell>
          <cell r="F3079">
            <v>95</v>
          </cell>
          <cell r="G3079">
            <v>93</v>
          </cell>
          <cell r="I3079">
            <v>1999</v>
          </cell>
          <cell r="J3079" t="str">
            <v>M</v>
          </cell>
          <cell r="L3079">
            <v>5</v>
          </cell>
          <cell r="M3079">
            <v>24.739463011647629</v>
          </cell>
        </row>
        <row r="3080">
          <cell r="A3080" t="str">
            <v>1999-61-3-</v>
          </cell>
          <cell r="B3080" t="str">
            <v>Canada</v>
          </cell>
          <cell r="C3080" t="str">
            <v>UnMarked Fraser River Early</v>
          </cell>
          <cell r="D3080" t="str">
            <v>U-FrasREr</v>
          </cell>
          <cell r="E3080">
            <v>61</v>
          </cell>
          <cell r="F3080">
            <v>97</v>
          </cell>
          <cell r="G3080">
            <v>96</v>
          </cell>
          <cell r="I3080">
            <v>1999</v>
          </cell>
          <cell r="J3080" t="str">
            <v>UM</v>
          </cell>
          <cell r="L3080">
            <v>3</v>
          </cell>
          <cell r="M3080">
            <v>44460.343894638863</v>
          </cell>
        </row>
        <row r="3081">
          <cell r="A3081" t="str">
            <v>1999-61-4-</v>
          </cell>
          <cell r="B3081" t="str">
            <v>Canada</v>
          </cell>
          <cell r="C3081" t="str">
            <v>UnMarked Fraser River Early</v>
          </cell>
          <cell r="D3081" t="str">
            <v>U-FrasREr</v>
          </cell>
          <cell r="E3081">
            <v>61</v>
          </cell>
          <cell r="F3081">
            <v>97</v>
          </cell>
          <cell r="G3081">
            <v>96</v>
          </cell>
          <cell r="I3081">
            <v>1999</v>
          </cell>
          <cell r="J3081" t="str">
            <v>UM</v>
          </cell>
          <cell r="L3081">
            <v>4</v>
          </cell>
          <cell r="M3081">
            <v>103909.8837379592</v>
          </cell>
        </row>
        <row r="3082">
          <cell r="A3082" t="str">
            <v>1999-61-5-</v>
          </cell>
          <cell r="B3082" t="str">
            <v>Canada</v>
          </cell>
          <cell r="C3082" t="str">
            <v>UnMarked Fraser River Early</v>
          </cell>
          <cell r="D3082" t="str">
            <v>U-FrasREr</v>
          </cell>
          <cell r="E3082">
            <v>61</v>
          </cell>
          <cell r="F3082">
            <v>97</v>
          </cell>
          <cell r="G3082">
            <v>96</v>
          </cell>
          <cell r="I3082">
            <v>1999</v>
          </cell>
          <cell r="J3082" t="str">
            <v>UM</v>
          </cell>
          <cell r="L3082">
            <v>5</v>
          </cell>
          <cell r="M3082">
            <v>13574.109221905321</v>
          </cell>
        </row>
        <row r="3083">
          <cell r="A3083" t="str">
            <v>1999-62-3-</v>
          </cell>
          <cell r="B3083" t="str">
            <v>Canada</v>
          </cell>
          <cell r="C3083" t="str">
            <v>Marked Fraser River Early</v>
          </cell>
          <cell r="D3083" t="str">
            <v>M-FrasREr</v>
          </cell>
          <cell r="E3083">
            <v>62</v>
          </cell>
          <cell r="F3083">
            <v>98</v>
          </cell>
          <cell r="G3083">
            <v>96</v>
          </cell>
          <cell r="I3083">
            <v>1999</v>
          </cell>
          <cell r="J3083" t="str">
            <v>M</v>
          </cell>
          <cell r="L3083">
            <v>3</v>
          </cell>
          <cell r="M3083">
            <v>449.09438277412852</v>
          </cell>
        </row>
        <row r="3084">
          <cell r="A3084" t="str">
            <v>1999-62-4-</v>
          </cell>
          <cell r="B3084" t="str">
            <v>Canada</v>
          </cell>
          <cell r="C3084" t="str">
            <v>Marked Fraser River Early</v>
          </cell>
          <cell r="D3084" t="str">
            <v>M-FrasREr</v>
          </cell>
          <cell r="E3084">
            <v>62</v>
          </cell>
          <cell r="F3084">
            <v>98</v>
          </cell>
          <cell r="G3084">
            <v>96</v>
          </cell>
          <cell r="I3084">
            <v>1999</v>
          </cell>
          <cell r="J3084" t="str">
            <v>M</v>
          </cell>
          <cell r="L3084">
            <v>4</v>
          </cell>
          <cell r="M3084">
            <v>1049.594785231908</v>
          </cell>
        </row>
        <row r="3085">
          <cell r="A3085" t="str">
            <v>1999-62-5-</v>
          </cell>
          <cell r="B3085" t="str">
            <v>Canada</v>
          </cell>
          <cell r="C3085" t="str">
            <v>Marked Fraser River Early</v>
          </cell>
          <cell r="D3085" t="str">
            <v>M-FrasREr</v>
          </cell>
          <cell r="E3085">
            <v>62</v>
          </cell>
          <cell r="F3085">
            <v>98</v>
          </cell>
          <cell r="G3085">
            <v>96</v>
          </cell>
          <cell r="I3085">
            <v>1999</v>
          </cell>
          <cell r="J3085" t="str">
            <v>M</v>
          </cell>
          <cell r="L3085">
            <v>5</v>
          </cell>
          <cell r="M3085">
            <v>137.11221436267991</v>
          </cell>
        </row>
        <row r="3086">
          <cell r="A3086" t="str">
            <v>1999-63-3-</v>
          </cell>
          <cell r="B3086" t="str">
            <v>Canada</v>
          </cell>
          <cell r="C3086" t="str">
            <v>UnMarked Lower Georgia Strait</v>
          </cell>
          <cell r="D3086" t="str">
            <v>U-LwGeo S</v>
          </cell>
          <cell r="E3086">
            <v>63</v>
          </cell>
          <cell r="F3086">
            <v>100</v>
          </cell>
          <cell r="G3086">
            <v>99</v>
          </cell>
          <cell r="I3086">
            <v>1999</v>
          </cell>
          <cell r="J3086" t="str">
            <v>UM</v>
          </cell>
          <cell r="L3086">
            <v>3</v>
          </cell>
          <cell r="M3086">
            <v>14487.294554694139</v>
          </cell>
        </row>
        <row r="3087">
          <cell r="A3087" t="str">
            <v>1999-63-4-</v>
          </cell>
          <cell r="B3087" t="str">
            <v>Canada</v>
          </cell>
          <cell r="C3087" t="str">
            <v>UnMarked Lower Georgia Strait</v>
          </cell>
          <cell r="D3087" t="str">
            <v>U-LwGeo S</v>
          </cell>
          <cell r="E3087">
            <v>63</v>
          </cell>
          <cell r="F3087">
            <v>100</v>
          </cell>
          <cell r="G3087">
            <v>99</v>
          </cell>
          <cell r="I3087">
            <v>1999</v>
          </cell>
          <cell r="J3087" t="str">
            <v>UM</v>
          </cell>
          <cell r="L3087">
            <v>4</v>
          </cell>
          <cell r="M3087">
            <v>8632.1997132766082</v>
          </cell>
        </row>
        <row r="3088">
          <cell r="A3088" t="str">
            <v>1999-63-5-</v>
          </cell>
          <cell r="B3088" t="str">
            <v>Canada</v>
          </cell>
          <cell r="C3088" t="str">
            <v>UnMarked Lower Georgia Strait</v>
          </cell>
          <cell r="D3088" t="str">
            <v>U-LwGeo S</v>
          </cell>
          <cell r="E3088">
            <v>63</v>
          </cell>
          <cell r="F3088">
            <v>100</v>
          </cell>
          <cell r="G3088">
            <v>99</v>
          </cell>
          <cell r="I3088">
            <v>1999</v>
          </cell>
          <cell r="J3088" t="str">
            <v>UM</v>
          </cell>
          <cell r="L3088">
            <v>5</v>
          </cell>
          <cell r="M3088">
            <v>815.76668677889643</v>
          </cell>
        </row>
        <row r="3089">
          <cell r="A3089" t="str">
            <v>1999-64-3-</v>
          </cell>
          <cell r="B3089" t="str">
            <v>Canada</v>
          </cell>
          <cell r="C3089" t="str">
            <v>Marked Lower Georgia Strait</v>
          </cell>
          <cell r="D3089" t="str">
            <v>M-LwGeo S</v>
          </cell>
          <cell r="E3089">
            <v>64</v>
          </cell>
          <cell r="F3089">
            <v>101</v>
          </cell>
          <cell r="G3089">
            <v>99</v>
          </cell>
          <cell r="I3089">
            <v>1999</v>
          </cell>
          <cell r="J3089" t="str">
            <v>M</v>
          </cell>
          <cell r="L3089">
            <v>3</v>
          </cell>
          <cell r="M3089">
            <v>146.3363086332738</v>
          </cell>
        </row>
        <row r="3090">
          <cell r="A3090" t="str">
            <v>1999-64-4-</v>
          </cell>
          <cell r="B3090" t="str">
            <v>Canada</v>
          </cell>
          <cell r="C3090" t="str">
            <v>Marked Lower Georgia Strait</v>
          </cell>
          <cell r="D3090" t="str">
            <v>M-LwGeo S</v>
          </cell>
          <cell r="E3090">
            <v>64</v>
          </cell>
          <cell r="F3090">
            <v>101</v>
          </cell>
          <cell r="G3090">
            <v>99</v>
          </cell>
          <cell r="I3090">
            <v>1999</v>
          </cell>
          <cell r="J3090" t="str">
            <v>M</v>
          </cell>
          <cell r="L3090">
            <v>4</v>
          </cell>
          <cell r="M3090">
            <v>87.193936497744289</v>
          </cell>
        </row>
        <row r="3091">
          <cell r="A3091" t="str">
            <v>1999-64-5-</v>
          </cell>
          <cell r="B3091" t="str">
            <v>Canada</v>
          </cell>
          <cell r="C3091" t="str">
            <v>Marked Lower Georgia Strait</v>
          </cell>
          <cell r="D3091" t="str">
            <v>M-LwGeo S</v>
          </cell>
          <cell r="E3091">
            <v>64</v>
          </cell>
          <cell r="F3091">
            <v>101</v>
          </cell>
          <cell r="G3091">
            <v>99</v>
          </cell>
          <cell r="I3091">
            <v>1999</v>
          </cell>
          <cell r="J3091" t="str">
            <v>M</v>
          </cell>
          <cell r="L3091">
            <v>5</v>
          </cell>
          <cell r="M3091">
            <v>8.2400675432211301</v>
          </cell>
        </row>
        <row r="3092">
          <cell r="A3092" t="str">
            <v>1999-67-3-</v>
          </cell>
          <cell r="B3092" t="str">
            <v>ColR</v>
          </cell>
          <cell r="C3092" t="str">
            <v>UnMarked Lower Columbia Naturals</v>
          </cell>
          <cell r="D3092" t="str">
            <v>U-LColNat</v>
          </cell>
          <cell r="E3092">
            <v>67</v>
          </cell>
          <cell r="F3092">
            <v>103</v>
          </cell>
          <cell r="G3092">
            <v>102</v>
          </cell>
          <cell r="I3092">
            <v>1999</v>
          </cell>
          <cell r="J3092" t="str">
            <v>UM</v>
          </cell>
          <cell r="L3092">
            <v>3</v>
          </cell>
          <cell r="M3092">
            <v>1335.5250000000019</v>
          </cell>
        </row>
        <row r="3093">
          <cell r="A3093" t="str">
            <v>1999-67-4-</v>
          </cell>
          <cell r="B3093" t="str">
            <v>ColR</v>
          </cell>
          <cell r="C3093" t="str">
            <v>UnMarked Lower Columbia Naturals</v>
          </cell>
          <cell r="D3093" t="str">
            <v>U-LColNat</v>
          </cell>
          <cell r="E3093">
            <v>67</v>
          </cell>
          <cell r="F3093">
            <v>103</v>
          </cell>
          <cell r="G3093">
            <v>102</v>
          </cell>
          <cell r="I3093">
            <v>1999</v>
          </cell>
          <cell r="J3093" t="str">
            <v>UM</v>
          </cell>
          <cell r="L3093">
            <v>4</v>
          </cell>
          <cell r="M3093">
            <v>1555.1999999999971</v>
          </cell>
        </row>
        <row r="3094">
          <cell r="A3094" t="str">
            <v>1999-67-5-</v>
          </cell>
          <cell r="B3094" t="str">
            <v>ColR</v>
          </cell>
          <cell r="C3094" t="str">
            <v>UnMarked Lower Columbia Naturals</v>
          </cell>
          <cell r="D3094" t="str">
            <v>U-LColNat</v>
          </cell>
          <cell r="E3094">
            <v>67</v>
          </cell>
          <cell r="F3094">
            <v>103</v>
          </cell>
          <cell r="G3094">
            <v>102</v>
          </cell>
          <cell r="I3094">
            <v>1999</v>
          </cell>
          <cell r="J3094" t="str">
            <v>UM</v>
          </cell>
          <cell r="L3094">
            <v>5</v>
          </cell>
          <cell r="M3094">
            <v>96.450000000000045</v>
          </cell>
        </row>
        <row r="3095">
          <cell r="A3095" t="str">
            <v>1999-68-3-</v>
          </cell>
          <cell r="B3095" t="str">
            <v>ColR</v>
          </cell>
          <cell r="C3095" t="str">
            <v>Marked Lower Columbia Naturals</v>
          </cell>
          <cell r="D3095" t="str">
            <v>M-LColNat</v>
          </cell>
          <cell r="E3095">
            <v>68</v>
          </cell>
          <cell r="F3095">
            <v>104</v>
          </cell>
          <cell r="G3095">
            <v>102</v>
          </cell>
          <cell r="I3095">
            <v>1999</v>
          </cell>
          <cell r="J3095" t="str">
            <v>M</v>
          </cell>
          <cell r="L3095">
            <v>3</v>
          </cell>
          <cell r="M3095">
            <v>0</v>
          </cell>
        </row>
        <row r="3096">
          <cell r="A3096" t="str">
            <v>1999-68-4-</v>
          </cell>
          <cell r="B3096" t="str">
            <v>ColR</v>
          </cell>
          <cell r="C3096" t="str">
            <v>Marked Lower Columbia Naturals</v>
          </cell>
          <cell r="D3096" t="str">
            <v>M-LColNat</v>
          </cell>
          <cell r="E3096">
            <v>68</v>
          </cell>
          <cell r="F3096">
            <v>104</v>
          </cell>
          <cell r="G3096">
            <v>102</v>
          </cell>
          <cell r="I3096">
            <v>1999</v>
          </cell>
          <cell r="J3096" t="str">
            <v>M</v>
          </cell>
          <cell r="L3096">
            <v>4</v>
          </cell>
          <cell r="M3096">
            <v>0</v>
          </cell>
        </row>
        <row r="3097">
          <cell r="A3097" t="str">
            <v>1999-68-5-</v>
          </cell>
          <cell r="B3097" t="str">
            <v>ColR</v>
          </cell>
          <cell r="C3097" t="str">
            <v>Marked Lower Columbia Naturals</v>
          </cell>
          <cell r="D3097" t="str">
            <v>M-LColNat</v>
          </cell>
          <cell r="E3097">
            <v>68</v>
          </cell>
          <cell r="F3097">
            <v>104</v>
          </cell>
          <cell r="G3097">
            <v>102</v>
          </cell>
          <cell r="I3097">
            <v>1999</v>
          </cell>
          <cell r="J3097" t="str">
            <v>M</v>
          </cell>
          <cell r="L3097">
            <v>5</v>
          </cell>
          <cell r="M3097">
            <v>0</v>
          </cell>
        </row>
        <row r="3098">
          <cell r="A3098" t="str">
            <v>1999-69-3-</v>
          </cell>
          <cell r="B3098" t="str">
            <v>WA_NCoast_OR_CA</v>
          </cell>
          <cell r="C3098" t="str">
            <v>UnMarked Central Valley Fall</v>
          </cell>
          <cell r="D3098" t="str">
            <v>U-CentVal</v>
          </cell>
          <cell r="E3098">
            <v>69</v>
          </cell>
          <cell r="F3098">
            <v>106</v>
          </cell>
          <cell r="G3098">
            <v>105</v>
          </cell>
          <cell r="I3098">
            <v>1999</v>
          </cell>
          <cell r="J3098" t="str">
            <v>UM</v>
          </cell>
          <cell r="L3098">
            <v>3</v>
          </cell>
          <cell r="M3098">
            <v>339610.94808242418</v>
          </cell>
        </row>
        <row r="3099">
          <cell r="A3099" t="str">
            <v>1999-69-4-</v>
          </cell>
          <cell r="B3099" t="str">
            <v>WA_NCoast_OR_CA</v>
          </cell>
          <cell r="C3099" t="str">
            <v>UnMarked Central Valley Fall</v>
          </cell>
          <cell r="D3099" t="str">
            <v>U-CentVal</v>
          </cell>
          <cell r="E3099">
            <v>69</v>
          </cell>
          <cell r="F3099">
            <v>106</v>
          </cell>
          <cell r="G3099">
            <v>105</v>
          </cell>
          <cell r="I3099">
            <v>1999</v>
          </cell>
          <cell r="J3099" t="str">
            <v>UM</v>
          </cell>
          <cell r="L3099">
            <v>4</v>
          </cell>
          <cell r="M3099">
            <v>118505.92801939401</v>
          </cell>
        </row>
        <row r="3100">
          <cell r="A3100" t="str">
            <v>1999-69-5-</v>
          </cell>
          <cell r="B3100" t="str">
            <v>WA_NCoast_OR_CA</v>
          </cell>
          <cell r="C3100" t="str">
            <v>UnMarked Central Valley Fall</v>
          </cell>
          <cell r="D3100" t="str">
            <v>U-CentVal</v>
          </cell>
          <cell r="E3100">
            <v>69</v>
          </cell>
          <cell r="F3100">
            <v>106</v>
          </cell>
          <cell r="G3100">
            <v>105</v>
          </cell>
          <cell r="I3100">
            <v>1999</v>
          </cell>
          <cell r="J3100" t="str">
            <v>UM</v>
          </cell>
          <cell r="L3100">
            <v>5</v>
          </cell>
          <cell r="M3100">
            <v>1193.012698181818</v>
          </cell>
        </row>
        <row r="3101">
          <cell r="A3101" t="str">
            <v>1999-70-3-</v>
          </cell>
          <cell r="B3101" t="str">
            <v>WA_NCoast_OR_CA</v>
          </cell>
          <cell r="C3101" t="str">
            <v>Marked Central Valley Fall</v>
          </cell>
          <cell r="D3101" t="str">
            <v>M-CentVal</v>
          </cell>
          <cell r="E3101">
            <v>70</v>
          </cell>
          <cell r="F3101">
            <v>107</v>
          </cell>
          <cell r="G3101">
            <v>105</v>
          </cell>
          <cell r="I3101">
            <v>1999</v>
          </cell>
          <cell r="J3101" t="str">
            <v>M</v>
          </cell>
          <cell r="L3101">
            <v>3</v>
          </cell>
          <cell r="M3101">
            <v>6930.8356751514948</v>
          </cell>
        </row>
        <row r="3102">
          <cell r="A3102" t="str">
            <v>1999-70-4-</v>
          </cell>
          <cell r="B3102" t="str">
            <v>WA_NCoast_OR_CA</v>
          </cell>
          <cell r="C3102" t="str">
            <v>Marked Central Valley Fall</v>
          </cell>
          <cell r="D3102" t="str">
            <v>M-CentVal</v>
          </cell>
          <cell r="E3102">
            <v>70</v>
          </cell>
          <cell r="F3102">
            <v>107</v>
          </cell>
          <cell r="G3102">
            <v>105</v>
          </cell>
          <cell r="I3102">
            <v>1999</v>
          </cell>
          <cell r="J3102" t="str">
            <v>M</v>
          </cell>
          <cell r="L3102">
            <v>4</v>
          </cell>
          <cell r="M3102">
            <v>2418.4883269264101</v>
          </cell>
        </row>
        <row r="3103">
          <cell r="A3103" t="str">
            <v>1999-70-5-</v>
          </cell>
          <cell r="B3103" t="str">
            <v>WA_NCoast_OR_CA</v>
          </cell>
          <cell r="C3103" t="str">
            <v>Marked Central Valley Fall</v>
          </cell>
          <cell r="D3103" t="str">
            <v>M-CentVal</v>
          </cell>
          <cell r="E3103">
            <v>70</v>
          </cell>
          <cell r="F3103">
            <v>107</v>
          </cell>
          <cell r="G3103">
            <v>105</v>
          </cell>
          <cell r="I3103">
            <v>1999</v>
          </cell>
          <cell r="J3103" t="str">
            <v>M</v>
          </cell>
          <cell r="L3103">
            <v>5</v>
          </cell>
          <cell r="M3103">
            <v>24.347197922077839</v>
          </cell>
        </row>
        <row r="3104">
          <cell r="A3104" t="str">
            <v>1999-71-3-</v>
          </cell>
          <cell r="B3104" t="str">
            <v>WA_NCoast_OR_CA</v>
          </cell>
          <cell r="C3104" t="str">
            <v>UnMarked WA North Coast Fall</v>
          </cell>
          <cell r="D3104" t="str">
            <v>U-WA NCst</v>
          </cell>
          <cell r="E3104">
            <v>71</v>
          </cell>
          <cell r="F3104">
            <v>109</v>
          </cell>
          <cell r="G3104">
            <v>108</v>
          </cell>
          <cell r="I3104">
            <v>1999</v>
          </cell>
          <cell r="J3104" t="str">
            <v>UM</v>
          </cell>
          <cell r="L3104">
            <v>3</v>
          </cell>
          <cell r="M3104">
            <v>3388.0670823103928</v>
          </cell>
        </row>
        <row r="3105">
          <cell r="A3105" t="str">
            <v>1999-71-4-</v>
          </cell>
          <cell r="B3105" t="str">
            <v>WA_NCoast_OR_CA</v>
          </cell>
          <cell r="C3105" t="str">
            <v>UnMarked WA North Coast Fall</v>
          </cell>
          <cell r="D3105" t="str">
            <v>U-WA NCst</v>
          </cell>
          <cell r="E3105">
            <v>71</v>
          </cell>
          <cell r="F3105">
            <v>109</v>
          </cell>
          <cell r="G3105">
            <v>108</v>
          </cell>
          <cell r="I3105">
            <v>1999</v>
          </cell>
          <cell r="J3105" t="str">
            <v>UM</v>
          </cell>
          <cell r="L3105">
            <v>4</v>
          </cell>
          <cell r="M3105">
            <v>8547.8384431581271</v>
          </cell>
        </row>
        <row r="3106">
          <cell r="A3106" t="str">
            <v>1999-71-5-</v>
          </cell>
          <cell r="B3106" t="str">
            <v>WA_NCoast_OR_CA</v>
          </cell>
          <cell r="C3106" t="str">
            <v>UnMarked WA North Coast Fall</v>
          </cell>
          <cell r="D3106" t="str">
            <v>U-WA NCst</v>
          </cell>
          <cell r="E3106">
            <v>71</v>
          </cell>
          <cell r="F3106">
            <v>109</v>
          </cell>
          <cell r="G3106">
            <v>108</v>
          </cell>
          <cell r="I3106">
            <v>1999</v>
          </cell>
          <cell r="J3106" t="str">
            <v>UM</v>
          </cell>
          <cell r="L3106">
            <v>5</v>
          </cell>
          <cell r="M3106">
            <v>16908.284085260999</v>
          </cell>
        </row>
        <row r="3107">
          <cell r="A3107" t="str">
            <v>1999-72-3-</v>
          </cell>
          <cell r="B3107" t="str">
            <v>WA_NCoast_OR_CA</v>
          </cell>
          <cell r="C3107" t="str">
            <v>Marked WA North Coast Fall</v>
          </cell>
          <cell r="D3107" t="str">
            <v>M-WA NCst</v>
          </cell>
          <cell r="E3107">
            <v>72</v>
          </cell>
          <cell r="F3107">
            <v>110</v>
          </cell>
          <cell r="G3107">
            <v>108</v>
          </cell>
          <cell r="I3107">
            <v>1999</v>
          </cell>
          <cell r="J3107" t="str">
            <v>M</v>
          </cell>
          <cell r="L3107">
            <v>3</v>
          </cell>
          <cell r="M3107">
            <v>69.90914195383138</v>
          </cell>
        </row>
        <row r="3108">
          <cell r="A3108" t="str">
            <v>1999-72-4-</v>
          </cell>
          <cell r="B3108" t="str">
            <v>WA_NCoast_OR_CA</v>
          </cell>
          <cell r="C3108" t="str">
            <v>Marked WA North Coast Fall</v>
          </cell>
          <cell r="D3108" t="str">
            <v>M-WA NCst</v>
          </cell>
          <cell r="E3108">
            <v>72</v>
          </cell>
          <cell r="F3108">
            <v>110</v>
          </cell>
          <cell r="G3108">
            <v>108</v>
          </cell>
          <cell r="I3108">
            <v>1999</v>
          </cell>
          <cell r="J3108" t="str">
            <v>M</v>
          </cell>
          <cell r="L3108">
            <v>4</v>
          </cell>
          <cell r="M3108">
            <v>453.4175086436889</v>
          </cell>
        </row>
        <row r="3109">
          <cell r="A3109" t="str">
            <v>1999-72-5-</v>
          </cell>
          <cell r="B3109" t="str">
            <v>WA_NCoast_OR_CA</v>
          </cell>
          <cell r="C3109" t="str">
            <v>Marked WA North Coast Fall</v>
          </cell>
          <cell r="D3109" t="str">
            <v>M-WA NCst</v>
          </cell>
          <cell r="E3109">
            <v>72</v>
          </cell>
          <cell r="F3109">
            <v>110</v>
          </cell>
          <cell r="G3109">
            <v>108</v>
          </cell>
          <cell r="I3109">
            <v>1999</v>
          </cell>
          <cell r="J3109" t="str">
            <v>M</v>
          </cell>
          <cell r="L3109">
            <v>5</v>
          </cell>
          <cell r="M3109">
            <v>451.49869813447378</v>
          </cell>
        </row>
        <row r="3110">
          <cell r="A3110" t="str">
            <v>1999-73-3-</v>
          </cell>
          <cell r="B3110" t="str">
            <v>WA_NCoast_OR_CA</v>
          </cell>
          <cell r="C3110" t="str">
            <v>UnMarked Willapa Bay</v>
          </cell>
          <cell r="D3110" t="str">
            <v>U-Willapa</v>
          </cell>
          <cell r="E3110">
            <v>73</v>
          </cell>
          <cell r="F3110">
            <v>112</v>
          </cell>
          <cell r="G3110">
            <v>111</v>
          </cell>
          <cell r="I3110">
            <v>1999</v>
          </cell>
          <cell r="J3110" t="str">
            <v>UM</v>
          </cell>
          <cell r="L3110">
            <v>3</v>
          </cell>
          <cell r="M3110">
            <v>4350.425791244299</v>
          </cell>
        </row>
        <row r="3111">
          <cell r="A3111" t="str">
            <v>1999-73-4-</v>
          </cell>
          <cell r="B3111" t="str">
            <v>WA_NCoast_OR_CA</v>
          </cell>
          <cell r="C3111" t="str">
            <v>UnMarked Willapa Bay</v>
          </cell>
          <cell r="D3111" t="str">
            <v>U-Willapa</v>
          </cell>
          <cell r="E3111">
            <v>73</v>
          </cell>
          <cell r="F3111">
            <v>112</v>
          </cell>
          <cell r="G3111">
            <v>111</v>
          </cell>
          <cell r="I3111">
            <v>1999</v>
          </cell>
          <cell r="J3111" t="str">
            <v>UM</v>
          </cell>
          <cell r="L3111">
            <v>4</v>
          </cell>
          <cell r="M3111">
            <v>3433.1312100864779</v>
          </cell>
        </row>
        <row r="3112">
          <cell r="A3112" t="str">
            <v>1999-73-5-</v>
          </cell>
          <cell r="B3112" t="str">
            <v>WA_NCoast_OR_CA</v>
          </cell>
          <cell r="C3112" t="str">
            <v>UnMarked Willapa Bay</v>
          </cell>
          <cell r="D3112" t="str">
            <v>U-Willapa</v>
          </cell>
          <cell r="E3112">
            <v>73</v>
          </cell>
          <cell r="F3112">
            <v>112</v>
          </cell>
          <cell r="G3112">
            <v>111</v>
          </cell>
          <cell r="I3112">
            <v>1999</v>
          </cell>
          <cell r="J3112" t="str">
            <v>UM</v>
          </cell>
          <cell r="L3112">
            <v>5</v>
          </cell>
          <cell r="M3112">
            <v>2368.88</v>
          </cell>
        </row>
        <row r="3113">
          <cell r="A3113" t="str">
            <v>1999-74-3-</v>
          </cell>
          <cell r="B3113" t="str">
            <v>WA_NCoast_OR_CA</v>
          </cell>
          <cell r="C3113" t="str">
            <v>Marked Willapa Bay</v>
          </cell>
          <cell r="D3113" t="str">
            <v>M-Willapa</v>
          </cell>
          <cell r="E3113">
            <v>74</v>
          </cell>
          <cell r="F3113">
            <v>113</v>
          </cell>
          <cell r="G3113">
            <v>111</v>
          </cell>
          <cell r="I3113">
            <v>1999</v>
          </cell>
          <cell r="J3113" t="str">
            <v>M</v>
          </cell>
          <cell r="L3113">
            <v>3</v>
          </cell>
          <cell r="M3113">
            <v>56.694208755701439</v>
          </cell>
        </row>
        <row r="3114">
          <cell r="A3114" t="str">
            <v>1999-74-4-</v>
          </cell>
          <cell r="B3114" t="str">
            <v>WA_NCoast_OR_CA</v>
          </cell>
          <cell r="C3114" t="str">
            <v>Marked Willapa Bay</v>
          </cell>
          <cell r="D3114" t="str">
            <v>M-Willapa</v>
          </cell>
          <cell r="E3114">
            <v>74</v>
          </cell>
          <cell r="F3114">
            <v>113</v>
          </cell>
          <cell r="G3114">
            <v>111</v>
          </cell>
          <cell r="I3114">
            <v>1999</v>
          </cell>
          <cell r="J3114" t="str">
            <v>M</v>
          </cell>
          <cell r="L3114">
            <v>4</v>
          </cell>
          <cell r="M3114">
            <v>43.218789913522578</v>
          </cell>
        </row>
        <row r="3115">
          <cell r="A3115" t="str">
            <v>1999-74-5-</v>
          </cell>
          <cell r="B3115" t="str">
            <v>WA_NCoast_OR_CA</v>
          </cell>
          <cell r="C3115" t="str">
            <v>Marked Willapa Bay</v>
          </cell>
          <cell r="D3115" t="str">
            <v>M-Willapa</v>
          </cell>
          <cell r="E3115">
            <v>74</v>
          </cell>
          <cell r="F3115">
            <v>113</v>
          </cell>
          <cell r="G3115">
            <v>111</v>
          </cell>
          <cell r="I3115">
            <v>1999</v>
          </cell>
          <cell r="J3115" t="str">
            <v>M</v>
          </cell>
          <cell r="L3115">
            <v>5</v>
          </cell>
          <cell r="M3115">
            <v>0</v>
          </cell>
        </row>
        <row r="3116">
          <cell r="A3116" t="str">
            <v>1999-77-3-</v>
          </cell>
          <cell r="B3116" t="str">
            <v>WA_NCoast_OR_CA</v>
          </cell>
          <cell r="C3116" t="str">
            <v>UnMarked OR Mid Coast Fall</v>
          </cell>
          <cell r="D3116" t="str">
            <v>U-MidORCst</v>
          </cell>
          <cell r="E3116">
            <v>77</v>
          </cell>
          <cell r="F3116">
            <v>115</v>
          </cell>
          <cell r="G3116">
            <v>114</v>
          </cell>
          <cell r="I3116">
            <v>1999</v>
          </cell>
          <cell r="J3116" t="str">
            <v>UM</v>
          </cell>
          <cell r="L3116">
            <v>3</v>
          </cell>
          <cell r="M3116">
            <v>4010.2504411764712</v>
          </cell>
        </row>
        <row r="3117">
          <cell r="A3117" t="str">
            <v>1999-77-4-</v>
          </cell>
          <cell r="B3117" t="str">
            <v>WA_NCoast_OR_CA</v>
          </cell>
          <cell r="C3117" t="str">
            <v>UnMarked OR Mid Coast Fall</v>
          </cell>
          <cell r="D3117" t="str">
            <v>U-MidORCst</v>
          </cell>
          <cell r="E3117">
            <v>77</v>
          </cell>
          <cell r="F3117">
            <v>115</v>
          </cell>
          <cell r="G3117">
            <v>114</v>
          </cell>
          <cell r="I3117">
            <v>1999</v>
          </cell>
          <cell r="J3117" t="str">
            <v>UM</v>
          </cell>
          <cell r="L3117">
            <v>4</v>
          </cell>
          <cell r="M3117">
            <v>22290.486087953039</v>
          </cell>
        </row>
        <row r="3118">
          <cell r="A3118" t="str">
            <v>1999-77-5-</v>
          </cell>
          <cell r="B3118" t="str">
            <v>WA_NCoast_OR_CA</v>
          </cell>
          <cell r="C3118" t="str">
            <v>UnMarked OR Mid Coast Fall</v>
          </cell>
          <cell r="D3118" t="str">
            <v>U-MidORCst</v>
          </cell>
          <cell r="E3118">
            <v>77</v>
          </cell>
          <cell r="F3118">
            <v>115</v>
          </cell>
          <cell r="G3118">
            <v>114</v>
          </cell>
          <cell r="I3118">
            <v>1999</v>
          </cell>
          <cell r="J3118" t="str">
            <v>UM</v>
          </cell>
          <cell r="L3118">
            <v>5</v>
          </cell>
          <cell r="M3118">
            <v>12421.553302255979</v>
          </cell>
        </row>
        <row r="3119">
          <cell r="A3119" t="str">
            <v>1999-78-3-</v>
          </cell>
          <cell r="B3119" t="str">
            <v>WA_NCoast_OR_CA</v>
          </cell>
          <cell r="C3119" t="str">
            <v>Marked OR Mid Coast Fall</v>
          </cell>
          <cell r="D3119" t="str">
            <v>M-MidORCst</v>
          </cell>
          <cell r="E3119">
            <v>78</v>
          </cell>
          <cell r="F3119">
            <v>116</v>
          </cell>
          <cell r="G3119">
            <v>114</v>
          </cell>
          <cell r="I3119">
            <v>1999</v>
          </cell>
          <cell r="J3119" t="str">
            <v>M</v>
          </cell>
          <cell r="L3119">
            <v>3</v>
          </cell>
          <cell r="M3119">
            <v>40.507580213903573</v>
          </cell>
        </row>
        <row r="3120">
          <cell r="A3120" t="str">
            <v>1999-78-4-</v>
          </cell>
          <cell r="B3120" t="str">
            <v>WA_NCoast_OR_CA</v>
          </cell>
          <cell r="C3120" t="str">
            <v>Marked OR Mid Coast Fall</v>
          </cell>
          <cell r="D3120" t="str">
            <v>M-MidORCst</v>
          </cell>
          <cell r="E3120">
            <v>78</v>
          </cell>
          <cell r="F3120">
            <v>116</v>
          </cell>
          <cell r="G3120">
            <v>114</v>
          </cell>
          <cell r="I3120">
            <v>1999</v>
          </cell>
          <cell r="J3120" t="str">
            <v>M</v>
          </cell>
          <cell r="L3120">
            <v>4</v>
          </cell>
          <cell r="M3120">
            <v>225.15642513083731</v>
          </cell>
        </row>
        <row r="3121">
          <cell r="A3121" t="str">
            <v>1999-78-5-</v>
          </cell>
          <cell r="B3121" t="str">
            <v>WA_NCoast_OR_CA</v>
          </cell>
          <cell r="C3121" t="str">
            <v>Marked OR Mid Coast Fall</v>
          </cell>
          <cell r="D3121" t="str">
            <v>M-MidORCst</v>
          </cell>
          <cell r="E3121">
            <v>78</v>
          </cell>
          <cell r="F3121">
            <v>116</v>
          </cell>
          <cell r="G3121">
            <v>114</v>
          </cell>
          <cell r="I3121">
            <v>1999</v>
          </cell>
          <cell r="J3121" t="str">
            <v>M</v>
          </cell>
          <cell r="L3121">
            <v>5</v>
          </cell>
          <cell r="M3121">
            <v>125.47023537632229</v>
          </cell>
        </row>
        <row r="3122">
          <cell r="A3122" t="str">
            <v>2000-1-3-</v>
          </cell>
          <cell r="B3122" t="str">
            <v>NookSam</v>
          </cell>
          <cell r="C3122" t="str">
            <v>UnMarked Nooksack/Samish Fall</v>
          </cell>
          <cell r="D3122" t="str">
            <v>U-NkSm FF</v>
          </cell>
          <cell r="E3122">
            <v>1</v>
          </cell>
          <cell r="F3122">
            <v>2</v>
          </cell>
          <cell r="G3122">
            <v>1</v>
          </cell>
          <cell r="H3122" t="str">
            <v>TRS; includes 7B-D</v>
          </cell>
          <cell r="I3122">
            <v>2000</v>
          </cell>
          <cell r="J3122" t="str">
            <v>UM</v>
          </cell>
          <cell r="L3122">
            <v>3</v>
          </cell>
          <cell r="M3122">
            <v>2878.9633661230841</v>
          </cell>
        </row>
        <row r="3123">
          <cell r="A3123" t="str">
            <v>2000-1-4-</v>
          </cell>
          <cell r="B3123" t="str">
            <v>NookSam</v>
          </cell>
          <cell r="C3123" t="str">
            <v>UnMarked Nooksack/Samish Fall</v>
          </cell>
          <cell r="D3123" t="str">
            <v>U-NkSm FF</v>
          </cell>
          <cell r="E3123">
            <v>1</v>
          </cell>
          <cell r="F3123">
            <v>2</v>
          </cell>
          <cell r="G3123">
            <v>1</v>
          </cell>
          <cell r="H3123" t="str">
            <v>TRS; includes 7B-D</v>
          </cell>
          <cell r="I3123">
            <v>2000</v>
          </cell>
          <cell r="J3123" t="str">
            <v>UM</v>
          </cell>
          <cell r="L3123">
            <v>4</v>
          </cell>
          <cell r="M3123">
            <v>29788.457686212321</v>
          </cell>
        </row>
        <row r="3124">
          <cell r="A3124" t="str">
            <v>2000-1-5-</v>
          </cell>
          <cell r="B3124" t="str">
            <v>NookSam</v>
          </cell>
          <cell r="C3124" t="str">
            <v>UnMarked Nooksack/Samish Fall</v>
          </cell>
          <cell r="D3124" t="str">
            <v>U-NkSm FF</v>
          </cell>
          <cell r="E3124">
            <v>1</v>
          </cell>
          <cell r="F3124">
            <v>2</v>
          </cell>
          <cell r="G3124">
            <v>1</v>
          </cell>
          <cell r="H3124" t="str">
            <v>TRS; includes 7B-D</v>
          </cell>
          <cell r="I3124">
            <v>2000</v>
          </cell>
          <cell r="J3124" t="str">
            <v>UM</v>
          </cell>
          <cell r="L3124">
            <v>5</v>
          </cell>
          <cell r="M3124">
            <v>352.52612646405112</v>
          </cell>
        </row>
        <row r="3125">
          <cell r="A3125" t="str">
            <v>2000-2-3-</v>
          </cell>
          <cell r="B3125" t="str">
            <v>NookSam</v>
          </cell>
          <cell r="C3125" t="str">
            <v>Marked Nooksack/Samish Fall</v>
          </cell>
          <cell r="D3125" t="str">
            <v>M-NkSm FF</v>
          </cell>
          <cell r="E3125">
            <v>2</v>
          </cell>
          <cell r="F3125">
            <v>3</v>
          </cell>
          <cell r="G3125">
            <v>1</v>
          </cell>
          <cell r="H3125" t="str">
            <v>TRS; includes 7B-D</v>
          </cell>
          <cell r="I3125">
            <v>2000</v>
          </cell>
          <cell r="J3125" t="str">
            <v>M</v>
          </cell>
          <cell r="L3125">
            <v>3</v>
          </cell>
          <cell r="M3125">
            <v>179.1050316999476</v>
          </cell>
        </row>
        <row r="3126">
          <cell r="A3126" t="str">
            <v>2000-2-4-</v>
          </cell>
          <cell r="B3126" t="str">
            <v>NookSam</v>
          </cell>
          <cell r="C3126" t="str">
            <v>Marked Nooksack/Samish Fall</v>
          </cell>
          <cell r="D3126" t="str">
            <v>M-NkSm FF</v>
          </cell>
          <cell r="E3126">
            <v>2</v>
          </cell>
          <cell r="F3126">
            <v>3</v>
          </cell>
          <cell r="G3126">
            <v>1</v>
          </cell>
          <cell r="H3126" t="str">
            <v>TRS; includes 7B-D</v>
          </cell>
          <cell r="I3126">
            <v>2000</v>
          </cell>
          <cell r="J3126" t="str">
            <v>M</v>
          </cell>
          <cell r="L3126">
            <v>4</v>
          </cell>
          <cell r="M3126">
            <v>1853.1887973851731</v>
          </cell>
        </row>
        <row r="3127">
          <cell r="A3127" t="str">
            <v>2000-2-5-</v>
          </cell>
          <cell r="B3127" t="str">
            <v>NookSam</v>
          </cell>
          <cell r="C3127" t="str">
            <v>Marked Nooksack/Samish Fall</v>
          </cell>
          <cell r="D3127" t="str">
            <v>M-NkSm FF</v>
          </cell>
          <cell r="E3127">
            <v>2</v>
          </cell>
          <cell r="F3127">
            <v>3</v>
          </cell>
          <cell r="G3127">
            <v>1</v>
          </cell>
          <cell r="H3127" t="str">
            <v>TRS; includes 7B-D</v>
          </cell>
          <cell r="I3127">
            <v>2000</v>
          </cell>
          <cell r="J3127" t="str">
            <v>M</v>
          </cell>
          <cell r="L3127">
            <v>5</v>
          </cell>
          <cell r="M3127">
            <v>21.931228371422161</v>
          </cell>
        </row>
        <row r="3128">
          <cell r="A3128" t="str">
            <v>2000-3-3-</v>
          </cell>
          <cell r="B3128" t="str">
            <v>NookSam</v>
          </cell>
          <cell r="C3128" t="str">
            <v>UnMarked NF Nooksack Spr</v>
          </cell>
          <cell r="D3128" t="str">
            <v>U-NFNK Sp</v>
          </cell>
          <cell r="E3128">
            <v>3</v>
          </cell>
          <cell r="F3128">
            <v>5</v>
          </cell>
          <cell r="G3128">
            <v>4</v>
          </cell>
          <cell r="H3128" t="str">
            <v>TRS; includes 7B-D</v>
          </cell>
          <cell r="I3128">
            <v>2000</v>
          </cell>
          <cell r="J3128" t="str">
            <v>UM</v>
          </cell>
          <cell r="L3128">
            <v>3</v>
          </cell>
          <cell r="M3128">
            <v>40.774999999999999</v>
          </cell>
        </row>
        <row r="3129">
          <cell r="A3129" t="str">
            <v>2000-3-4-</v>
          </cell>
          <cell r="B3129" t="str">
            <v>NookSam</v>
          </cell>
          <cell r="C3129" t="str">
            <v>UnMarked NF Nooksack Spr</v>
          </cell>
          <cell r="D3129" t="str">
            <v>U-NFNK Sp</v>
          </cell>
          <cell r="E3129">
            <v>3</v>
          </cell>
          <cell r="F3129">
            <v>5</v>
          </cell>
          <cell r="G3129">
            <v>4</v>
          </cell>
          <cell r="H3129" t="str">
            <v>TRS; includes 7B-D</v>
          </cell>
          <cell r="I3129">
            <v>2000</v>
          </cell>
          <cell r="J3129" t="str">
            <v>UM</v>
          </cell>
          <cell r="L3129">
            <v>4</v>
          </cell>
          <cell r="M3129">
            <v>247.65</v>
          </cell>
        </row>
        <row r="3130">
          <cell r="A3130" t="str">
            <v>2000-3-5-</v>
          </cell>
          <cell r="B3130" t="str">
            <v>NookSam</v>
          </cell>
          <cell r="C3130" t="str">
            <v>UnMarked NF Nooksack Spr</v>
          </cell>
          <cell r="D3130" t="str">
            <v>U-NFNK Sp</v>
          </cell>
          <cell r="E3130">
            <v>3</v>
          </cell>
          <cell r="F3130">
            <v>5</v>
          </cell>
          <cell r="G3130">
            <v>4</v>
          </cell>
          <cell r="H3130" t="str">
            <v>TRS; includes 7B-D</v>
          </cell>
          <cell r="I3130">
            <v>2000</v>
          </cell>
          <cell r="J3130" t="str">
            <v>UM</v>
          </cell>
          <cell r="L3130">
            <v>5</v>
          </cell>
          <cell r="M3130">
            <v>23.574999999999999</v>
          </cell>
        </row>
        <row r="3131">
          <cell r="A3131" t="str">
            <v>2000-4-3-</v>
          </cell>
          <cell r="B3131" t="str">
            <v>NookSam</v>
          </cell>
          <cell r="C3131" t="str">
            <v>Marked NF Nooksack Spr</v>
          </cell>
          <cell r="D3131" t="str">
            <v>M-NFNK Sp</v>
          </cell>
          <cell r="E3131">
            <v>4</v>
          </cell>
          <cell r="F3131">
            <v>6</v>
          </cell>
          <cell r="G3131">
            <v>4</v>
          </cell>
          <cell r="H3131" t="str">
            <v>TRS; includes 7B-D</v>
          </cell>
          <cell r="I3131">
            <v>2000</v>
          </cell>
          <cell r="J3131" t="str">
            <v>M</v>
          </cell>
          <cell r="L3131">
            <v>3</v>
          </cell>
          <cell r="M3131">
            <v>250.2909842080704</v>
          </cell>
        </row>
        <row r="3132">
          <cell r="A3132" t="str">
            <v>2000-4-4-</v>
          </cell>
          <cell r="B3132" t="str">
            <v>NookSam</v>
          </cell>
          <cell r="C3132" t="str">
            <v>Marked NF Nooksack Spr</v>
          </cell>
          <cell r="D3132" t="str">
            <v>M-NFNK Sp</v>
          </cell>
          <cell r="E3132">
            <v>4</v>
          </cell>
          <cell r="F3132">
            <v>6</v>
          </cell>
          <cell r="G3132">
            <v>4</v>
          </cell>
          <cell r="H3132" t="str">
            <v>TRS; includes 7B-D</v>
          </cell>
          <cell r="I3132">
            <v>2000</v>
          </cell>
          <cell r="J3132" t="str">
            <v>M</v>
          </cell>
          <cell r="L3132">
            <v>4</v>
          </cell>
          <cell r="M3132">
            <v>596.08411666271513</v>
          </cell>
        </row>
        <row r="3133">
          <cell r="A3133" t="str">
            <v>2000-4-5-</v>
          </cell>
          <cell r="B3133" t="str">
            <v>NookSam</v>
          </cell>
          <cell r="C3133" t="str">
            <v>Marked NF Nooksack Spr</v>
          </cell>
          <cell r="D3133" t="str">
            <v>M-NFNK Sp</v>
          </cell>
          <cell r="E3133">
            <v>4</v>
          </cell>
          <cell r="F3133">
            <v>6</v>
          </cell>
          <cell r="G3133">
            <v>4</v>
          </cell>
          <cell r="H3133" t="str">
            <v>TRS; includes 7B-D</v>
          </cell>
          <cell r="I3133">
            <v>2000</v>
          </cell>
          <cell r="J3133" t="str">
            <v>M</v>
          </cell>
          <cell r="L3133">
            <v>5</v>
          </cell>
          <cell r="M3133">
            <v>112.90689970138069</v>
          </cell>
        </row>
        <row r="3134">
          <cell r="A3134" t="str">
            <v>2000-5-3-</v>
          </cell>
          <cell r="B3134" t="str">
            <v>NookSam</v>
          </cell>
          <cell r="C3134" t="str">
            <v>UnMarked SF Nooksack Spr</v>
          </cell>
          <cell r="D3134" t="str">
            <v>U-SFNK Sp</v>
          </cell>
          <cell r="E3134">
            <v>5</v>
          </cell>
          <cell r="F3134">
            <v>7</v>
          </cell>
          <cell r="G3134">
            <v>4</v>
          </cell>
          <cell r="H3134" t="str">
            <v>TRS; includes 7B-D</v>
          </cell>
          <cell r="I3134">
            <v>2000</v>
          </cell>
          <cell r="J3134" t="str">
            <v>UM</v>
          </cell>
          <cell r="L3134">
            <v>3</v>
          </cell>
          <cell r="M3134">
            <v>1299.1189701181349</v>
          </cell>
        </row>
        <row r="3135">
          <cell r="A3135" t="str">
            <v>2000-5-4-</v>
          </cell>
          <cell r="B3135" t="str">
            <v>NookSam</v>
          </cell>
          <cell r="C3135" t="str">
            <v>UnMarked SF Nooksack Spr</v>
          </cell>
          <cell r="D3135" t="str">
            <v>U-SFNK Sp</v>
          </cell>
          <cell r="E3135">
            <v>5</v>
          </cell>
          <cell r="F3135">
            <v>7</v>
          </cell>
          <cell r="G3135">
            <v>4</v>
          </cell>
          <cell r="H3135" t="str">
            <v>TRS; includes 7B-D</v>
          </cell>
          <cell r="I3135">
            <v>2000</v>
          </cell>
          <cell r="J3135" t="str">
            <v>UM</v>
          </cell>
          <cell r="L3135">
            <v>4</v>
          </cell>
          <cell r="M3135">
            <v>923.05119729126977</v>
          </cell>
        </row>
        <row r="3136">
          <cell r="A3136" t="str">
            <v>2000-5-5-</v>
          </cell>
          <cell r="B3136" t="str">
            <v>NookSam</v>
          </cell>
          <cell r="C3136" t="str">
            <v>UnMarked SF Nooksack Spr</v>
          </cell>
          <cell r="D3136" t="str">
            <v>U-SFNK Sp</v>
          </cell>
          <cell r="E3136">
            <v>5</v>
          </cell>
          <cell r="F3136">
            <v>7</v>
          </cell>
          <cell r="G3136">
            <v>4</v>
          </cell>
          <cell r="H3136" t="str">
            <v>TRS; includes 7B-D</v>
          </cell>
          <cell r="I3136">
            <v>2000</v>
          </cell>
          <cell r="J3136" t="str">
            <v>UM</v>
          </cell>
          <cell r="L3136">
            <v>5</v>
          </cell>
          <cell r="M3136">
            <v>1.6333905889392579</v>
          </cell>
        </row>
        <row r="3137">
          <cell r="A3137" t="str">
            <v>2000-6-3-</v>
          </cell>
          <cell r="B3137" t="str">
            <v>NookSam</v>
          </cell>
          <cell r="C3137" t="str">
            <v>Marked SF Nooksack Spr</v>
          </cell>
          <cell r="D3137" t="str">
            <v>M-SFNK Sp</v>
          </cell>
          <cell r="E3137">
            <v>6</v>
          </cell>
          <cell r="F3137">
            <v>8</v>
          </cell>
          <cell r="G3137">
            <v>4</v>
          </cell>
          <cell r="H3137" t="str">
            <v>TRS; includes 7B-D</v>
          </cell>
          <cell r="I3137">
            <v>2000</v>
          </cell>
          <cell r="J3137" t="str">
            <v>M</v>
          </cell>
          <cell r="L3137">
            <v>3</v>
          </cell>
          <cell r="M3137">
            <v>0</v>
          </cell>
        </row>
        <row r="3138">
          <cell r="A3138" t="str">
            <v>2000-6-4-</v>
          </cell>
          <cell r="B3138" t="str">
            <v>NookSam</v>
          </cell>
          <cell r="C3138" t="str">
            <v>Marked SF Nooksack Spr</v>
          </cell>
          <cell r="D3138" t="str">
            <v>M-SFNK Sp</v>
          </cell>
          <cell r="E3138">
            <v>6</v>
          </cell>
          <cell r="F3138">
            <v>8</v>
          </cell>
          <cell r="G3138">
            <v>4</v>
          </cell>
          <cell r="H3138" t="str">
            <v>TRS; includes 7B-D</v>
          </cell>
          <cell r="I3138">
            <v>2000</v>
          </cell>
          <cell r="J3138" t="str">
            <v>M</v>
          </cell>
          <cell r="L3138">
            <v>4</v>
          </cell>
          <cell r="M3138">
            <v>0</v>
          </cell>
        </row>
        <row r="3139">
          <cell r="A3139" t="str">
            <v>2000-6-5-</v>
          </cell>
          <cell r="B3139" t="str">
            <v>NookSam</v>
          </cell>
          <cell r="C3139" t="str">
            <v>Marked SF Nooksack Spr</v>
          </cell>
          <cell r="D3139" t="str">
            <v>M-SFNK Sp</v>
          </cell>
          <cell r="E3139">
            <v>6</v>
          </cell>
          <cell r="F3139">
            <v>8</v>
          </cell>
          <cell r="G3139">
            <v>4</v>
          </cell>
          <cell r="H3139" t="str">
            <v>TRS; includes 7B-D</v>
          </cell>
          <cell r="I3139">
            <v>2000</v>
          </cell>
          <cell r="J3139" t="str">
            <v>M</v>
          </cell>
          <cell r="L3139">
            <v>5</v>
          </cell>
          <cell r="M3139">
            <v>0</v>
          </cell>
        </row>
        <row r="3140">
          <cell r="A3140" t="str">
            <v>2000-7-3-SkagitSF_F_h_um</v>
          </cell>
          <cell r="B3140" t="str">
            <v>Skagit</v>
          </cell>
          <cell r="C3140" t="str">
            <v>UnMarked Skagit Summer/Fall Fing</v>
          </cell>
          <cell r="D3140" t="str">
            <v>U-Skag FF</v>
          </cell>
          <cell r="E3140">
            <v>7</v>
          </cell>
          <cell r="F3140">
            <v>10</v>
          </cell>
          <cell r="G3140">
            <v>9</v>
          </cell>
          <cell r="H3140" t="str">
            <v>TRS; includes Area 8 Net</v>
          </cell>
          <cell r="I3140">
            <v>2000</v>
          </cell>
          <cell r="J3140" t="str">
            <v>UM</v>
          </cell>
          <cell r="K3140" t="str">
            <v>H</v>
          </cell>
          <cell r="L3140">
            <v>3</v>
          </cell>
          <cell r="M3140">
            <v>0</v>
          </cell>
        </row>
        <row r="3141">
          <cell r="A3141" t="str">
            <v>2000-7-3-SkagitSF_F_n_um</v>
          </cell>
          <cell r="B3141" t="str">
            <v>Skagit</v>
          </cell>
          <cell r="C3141" t="str">
            <v>UnMarked Skagit Summer/Fall Fing</v>
          </cell>
          <cell r="D3141" t="str">
            <v>U-Skag FF</v>
          </cell>
          <cell r="E3141">
            <v>7</v>
          </cell>
          <cell r="F3141">
            <v>10</v>
          </cell>
          <cell r="G3141">
            <v>9</v>
          </cell>
          <cell r="H3141" t="str">
            <v>TRS; includes Area 8 Net</v>
          </cell>
          <cell r="I3141">
            <v>2000</v>
          </cell>
          <cell r="J3141" t="str">
            <v>UM</v>
          </cell>
          <cell r="K3141" t="str">
            <v>N</v>
          </cell>
          <cell r="L3141">
            <v>3</v>
          </cell>
          <cell r="M3141">
            <v>2330.5615520389529</v>
          </cell>
        </row>
        <row r="3142">
          <cell r="A3142" t="str">
            <v>2000-7-4-SkagitSF_F_h_um</v>
          </cell>
          <cell r="B3142" t="str">
            <v>Skagit</v>
          </cell>
          <cell r="C3142" t="str">
            <v>UnMarked Skagit Summer/Fall Fing</v>
          </cell>
          <cell r="D3142" t="str">
            <v>U-Skag FF</v>
          </cell>
          <cell r="E3142">
            <v>7</v>
          </cell>
          <cell r="F3142">
            <v>10</v>
          </cell>
          <cell r="G3142">
            <v>9</v>
          </cell>
          <cell r="H3142" t="str">
            <v>TRS; includes Area 8 Net</v>
          </cell>
          <cell r="I3142">
            <v>2000</v>
          </cell>
          <cell r="J3142" t="str">
            <v>UM</v>
          </cell>
          <cell r="K3142" t="str">
            <v>H</v>
          </cell>
          <cell r="L3142">
            <v>4</v>
          </cell>
          <cell r="M3142">
            <v>0</v>
          </cell>
        </row>
        <row r="3143">
          <cell r="A3143" t="str">
            <v>2000-7-4-SkagitSF_F_n_um</v>
          </cell>
          <cell r="B3143" t="str">
            <v>Skagit</v>
          </cell>
          <cell r="C3143" t="str">
            <v>UnMarked Skagit Summer/Fall Fing</v>
          </cell>
          <cell r="D3143" t="str">
            <v>U-Skag FF</v>
          </cell>
          <cell r="E3143">
            <v>7</v>
          </cell>
          <cell r="F3143">
            <v>10</v>
          </cell>
          <cell r="G3143">
            <v>9</v>
          </cell>
          <cell r="H3143" t="str">
            <v>TRS; includes Area 8 Net</v>
          </cell>
          <cell r="I3143">
            <v>2000</v>
          </cell>
          <cell r="J3143" t="str">
            <v>UM</v>
          </cell>
          <cell r="K3143" t="str">
            <v>N</v>
          </cell>
          <cell r="L3143">
            <v>4</v>
          </cell>
          <cell r="M3143">
            <v>12965.95691494218</v>
          </cell>
        </row>
        <row r="3144">
          <cell r="A3144" t="str">
            <v>2000-7-5-SkagitSF_F_h_um</v>
          </cell>
          <cell r="B3144" t="str">
            <v>Skagit</v>
          </cell>
          <cell r="C3144" t="str">
            <v>UnMarked Skagit Summer/Fall Fing</v>
          </cell>
          <cell r="D3144" t="str">
            <v>U-Skag FF</v>
          </cell>
          <cell r="E3144">
            <v>7</v>
          </cell>
          <cell r="F3144">
            <v>10</v>
          </cell>
          <cell r="G3144">
            <v>9</v>
          </cell>
          <cell r="H3144" t="str">
            <v>TRS; includes Area 8 Net</v>
          </cell>
          <cell r="I3144">
            <v>2000</v>
          </cell>
          <cell r="J3144" t="str">
            <v>UM</v>
          </cell>
          <cell r="K3144" t="str">
            <v>H</v>
          </cell>
          <cell r="L3144">
            <v>5</v>
          </cell>
          <cell r="M3144">
            <v>0</v>
          </cell>
        </row>
        <row r="3145">
          <cell r="A3145" t="str">
            <v>2000-7-5-SkagitSF_F_n_um</v>
          </cell>
          <cell r="B3145" t="str">
            <v>Skagit</v>
          </cell>
          <cell r="C3145" t="str">
            <v>UnMarked Skagit Summer/Fall Fing</v>
          </cell>
          <cell r="D3145" t="str">
            <v>U-Skag FF</v>
          </cell>
          <cell r="E3145">
            <v>7</v>
          </cell>
          <cell r="F3145">
            <v>10</v>
          </cell>
          <cell r="G3145">
            <v>9</v>
          </cell>
          <cell r="H3145" t="str">
            <v>TRS; includes Area 8 Net</v>
          </cell>
          <cell r="I3145">
            <v>2000</v>
          </cell>
          <cell r="J3145" t="str">
            <v>UM</v>
          </cell>
          <cell r="K3145" t="str">
            <v>N</v>
          </cell>
          <cell r="L3145">
            <v>5</v>
          </cell>
          <cell r="M3145">
            <v>730.4897154595252</v>
          </cell>
        </row>
        <row r="3146">
          <cell r="A3146" t="str">
            <v>2000-8-3-SkagitSF_F_h_m</v>
          </cell>
          <cell r="B3146" t="str">
            <v>Skagit</v>
          </cell>
          <cell r="C3146" t="str">
            <v>Marked Skagit Summer/Fall Fing</v>
          </cell>
          <cell r="D3146" t="str">
            <v>M-Skag FF</v>
          </cell>
          <cell r="E3146">
            <v>8</v>
          </cell>
          <cell r="F3146">
            <v>11</v>
          </cell>
          <cell r="G3146">
            <v>9</v>
          </cell>
          <cell r="H3146" t="str">
            <v>TRS; includes Area 8 Net</v>
          </cell>
          <cell r="I3146">
            <v>2000</v>
          </cell>
          <cell r="J3146" t="str">
            <v>M</v>
          </cell>
          <cell r="K3146" t="str">
            <v>H</v>
          </cell>
          <cell r="L3146">
            <v>3</v>
          </cell>
          <cell r="M3146">
            <v>85.45</v>
          </cell>
        </row>
        <row r="3147">
          <cell r="A3147" t="str">
            <v>2000-8-3-SkagitSF_F_n_m</v>
          </cell>
          <cell r="B3147" t="str">
            <v>Skagit</v>
          </cell>
          <cell r="C3147" t="str">
            <v>Marked Skagit Summer/Fall Fing</v>
          </cell>
          <cell r="D3147" t="str">
            <v>M-Skag FF</v>
          </cell>
          <cell r="E3147">
            <v>8</v>
          </cell>
          <cell r="F3147">
            <v>11</v>
          </cell>
          <cell r="G3147">
            <v>9</v>
          </cell>
          <cell r="H3147" t="str">
            <v>TRS; includes Area 8 Net</v>
          </cell>
          <cell r="I3147">
            <v>2000</v>
          </cell>
          <cell r="J3147" t="str">
            <v>M</v>
          </cell>
          <cell r="K3147" t="str">
            <v>N</v>
          </cell>
          <cell r="L3147">
            <v>3</v>
          </cell>
        </row>
        <row r="3148">
          <cell r="A3148" t="str">
            <v>2000-8-4-SkagitSF_F_h_m</v>
          </cell>
          <cell r="B3148" t="str">
            <v>Skagit</v>
          </cell>
          <cell r="C3148" t="str">
            <v>Marked Skagit Summer/Fall Fing</v>
          </cell>
          <cell r="D3148" t="str">
            <v>M-Skag FF</v>
          </cell>
          <cell r="E3148">
            <v>8</v>
          </cell>
          <cell r="F3148">
            <v>11</v>
          </cell>
          <cell r="G3148">
            <v>9</v>
          </cell>
          <cell r="H3148" t="str">
            <v>TRS; includes Area 8 Net</v>
          </cell>
          <cell r="I3148">
            <v>2000</v>
          </cell>
          <cell r="J3148" t="str">
            <v>M</v>
          </cell>
          <cell r="K3148" t="str">
            <v>H</v>
          </cell>
          <cell r="L3148">
            <v>4</v>
          </cell>
          <cell r="M3148">
            <v>34.18</v>
          </cell>
        </row>
        <row r="3149">
          <cell r="A3149" t="str">
            <v>2000-8-4-SkagitSF_F_n_m</v>
          </cell>
          <cell r="B3149" t="str">
            <v>Skagit</v>
          </cell>
          <cell r="C3149" t="str">
            <v>Marked Skagit Summer/Fall Fing</v>
          </cell>
          <cell r="D3149" t="str">
            <v>M-Skag FF</v>
          </cell>
          <cell r="E3149">
            <v>8</v>
          </cell>
          <cell r="F3149">
            <v>11</v>
          </cell>
          <cell r="G3149">
            <v>9</v>
          </cell>
          <cell r="H3149" t="str">
            <v>TRS; includes Area 8 Net</v>
          </cell>
          <cell r="I3149">
            <v>2000</v>
          </cell>
          <cell r="J3149" t="str">
            <v>M</v>
          </cell>
          <cell r="K3149" t="str">
            <v>N</v>
          </cell>
          <cell r="L3149">
            <v>4</v>
          </cell>
        </row>
        <row r="3150">
          <cell r="A3150" t="str">
            <v>2000-8-5-SkagitSF_F_h_m</v>
          </cell>
          <cell r="B3150" t="str">
            <v>Skagit</v>
          </cell>
          <cell r="C3150" t="str">
            <v>Marked Skagit Summer/Fall Fing</v>
          </cell>
          <cell r="D3150" t="str">
            <v>M-Skag FF</v>
          </cell>
          <cell r="E3150">
            <v>8</v>
          </cell>
          <cell r="F3150">
            <v>11</v>
          </cell>
          <cell r="G3150">
            <v>9</v>
          </cell>
          <cell r="H3150" t="str">
            <v>TRS; includes Area 8 Net</v>
          </cell>
          <cell r="I3150">
            <v>2000</v>
          </cell>
          <cell r="J3150" t="str">
            <v>M</v>
          </cell>
          <cell r="K3150" t="str">
            <v>H</v>
          </cell>
          <cell r="L3150">
            <v>5</v>
          </cell>
          <cell r="M3150">
            <v>3.99</v>
          </cell>
        </row>
        <row r="3151">
          <cell r="A3151" t="str">
            <v>2000-8-5-SkagitSF_F_n_m</v>
          </cell>
          <cell r="B3151" t="str">
            <v>Skagit</v>
          </cell>
          <cell r="C3151" t="str">
            <v>Marked Skagit Summer/Fall Fing</v>
          </cell>
          <cell r="D3151" t="str">
            <v>M-Skag FF</v>
          </cell>
          <cell r="E3151">
            <v>8</v>
          </cell>
          <cell r="F3151">
            <v>11</v>
          </cell>
          <cell r="G3151">
            <v>9</v>
          </cell>
          <cell r="H3151" t="str">
            <v>TRS; includes Area 8 Net</v>
          </cell>
          <cell r="I3151">
            <v>2000</v>
          </cell>
          <cell r="J3151" t="str">
            <v>M</v>
          </cell>
          <cell r="K3151" t="str">
            <v>N</v>
          </cell>
          <cell r="L3151">
            <v>5</v>
          </cell>
        </row>
        <row r="3152">
          <cell r="A3152" t="str">
            <v>2000-9-3-SkagitSF_Y_h_um</v>
          </cell>
          <cell r="B3152" t="str">
            <v>Skagit</v>
          </cell>
          <cell r="C3152" t="str">
            <v>UnMarked Skagit Summer/Fall Year</v>
          </cell>
          <cell r="D3152" t="str">
            <v>U-SkagFYr</v>
          </cell>
          <cell r="E3152">
            <v>9</v>
          </cell>
          <cell r="F3152">
            <v>13</v>
          </cell>
          <cell r="G3152">
            <v>12</v>
          </cell>
          <cell r="H3152" t="str">
            <v>TRS; includes Area 8 Net</v>
          </cell>
          <cell r="I3152">
            <v>2000</v>
          </cell>
          <cell r="J3152" t="str">
            <v>UM</v>
          </cell>
          <cell r="K3152" t="str">
            <v>H</v>
          </cell>
          <cell r="L3152">
            <v>3</v>
          </cell>
        </row>
        <row r="3153">
          <cell r="A3153" t="str">
            <v>2000-9-3-SkagitSF_Y_n_um</v>
          </cell>
          <cell r="B3153" t="str">
            <v>Skagit</v>
          </cell>
          <cell r="C3153" t="str">
            <v>UnMarked Skagit Summer/Fall Year</v>
          </cell>
          <cell r="D3153" t="str">
            <v>U-SkagFYr</v>
          </cell>
          <cell r="E3153">
            <v>9</v>
          </cell>
          <cell r="F3153">
            <v>13</v>
          </cell>
          <cell r="G3153">
            <v>12</v>
          </cell>
          <cell r="H3153" t="str">
            <v>TRS; includes Area 8 Net</v>
          </cell>
          <cell r="I3153">
            <v>2000</v>
          </cell>
          <cell r="J3153" t="str">
            <v>UM</v>
          </cell>
          <cell r="K3153" t="str">
            <v>N</v>
          </cell>
          <cell r="L3153">
            <v>3</v>
          </cell>
          <cell r="M3153">
            <v>83.711760499087021</v>
          </cell>
        </row>
        <row r="3154">
          <cell r="A3154" t="str">
            <v>2000-9-4-SkagitSF_Y_h_um</v>
          </cell>
          <cell r="B3154" t="str">
            <v>Skagit</v>
          </cell>
          <cell r="C3154" t="str">
            <v>UnMarked Skagit Summer/Fall Year</v>
          </cell>
          <cell r="D3154" t="str">
            <v>U-SkagFYr</v>
          </cell>
          <cell r="E3154">
            <v>9</v>
          </cell>
          <cell r="F3154">
            <v>13</v>
          </cell>
          <cell r="G3154">
            <v>12</v>
          </cell>
          <cell r="H3154" t="str">
            <v>TRS; includes Area 8 Net</v>
          </cell>
          <cell r="I3154">
            <v>2000</v>
          </cell>
          <cell r="J3154" t="str">
            <v>UM</v>
          </cell>
          <cell r="K3154" t="str">
            <v>H</v>
          </cell>
          <cell r="L3154">
            <v>4</v>
          </cell>
        </row>
        <row r="3155">
          <cell r="A3155" t="str">
            <v>2000-9-4-SkagitSF_Y_n_um</v>
          </cell>
          <cell r="B3155" t="str">
            <v>Skagit</v>
          </cell>
          <cell r="C3155" t="str">
            <v>UnMarked Skagit Summer/Fall Year</v>
          </cell>
          <cell r="D3155" t="str">
            <v>U-SkagFYr</v>
          </cell>
          <cell r="E3155">
            <v>9</v>
          </cell>
          <cell r="F3155">
            <v>13</v>
          </cell>
          <cell r="G3155">
            <v>12</v>
          </cell>
          <cell r="H3155" t="str">
            <v>TRS; includes Area 8 Net</v>
          </cell>
          <cell r="I3155">
            <v>2000</v>
          </cell>
          <cell r="J3155" t="str">
            <v>UM</v>
          </cell>
          <cell r="K3155" t="str">
            <v>N</v>
          </cell>
          <cell r="L3155">
            <v>4</v>
          </cell>
          <cell r="M3155">
            <v>587.89200091296402</v>
          </cell>
        </row>
        <row r="3156">
          <cell r="A3156" t="str">
            <v>2000-9-5-SkagitSF_Y_h_um</v>
          </cell>
          <cell r="B3156" t="str">
            <v>Skagit</v>
          </cell>
          <cell r="C3156" t="str">
            <v>UnMarked Skagit Summer/Fall Year</v>
          </cell>
          <cell r="D3156" t="str">
            <v>U-SkagFYr</v>
          </cell>
          <cell r="E3156">
            <v>9</v>
          </cell>
          <cell r="F3156">
            <v>13</v>
          </cell>
          <cell r="G3156">
            <v>12</v>
          </cell>
          <cell r="H3156" t="str">
            <v>TRS; includes Area 8 Net</v>
          </cell>
          <cell r="I3156">
            <v>2000</v>
          </cell>
          <cell r="J3156" t="str">
            <v>UM</v>
          </cell>
          <cell r="K3156" t="str">
            <v>H</v>
          </cell>
          <cell r="L3156">
            <v>5</v>
          </cell>
        </row>
        <row r="3157">
          <cell r="A3157" t="str">
            <v>2000-9-5-SkagitSF_Y_n_um</v>
          </cell>
          <cell r="B3157" t="str">
            <v>Skagit</v>
          </cell>
          <cell r="C3157" t="str">
            <v>UnMarked Skagit Summer/Fall Year</v>
          </cell>
          <cell r="D3157" t="str">
            <v>U-SkagFYr</v>
          </cell>
          <cell r="E3157">
            <v>9</v>
          </cell>
          <cell r="F3157">
            <v>13</v>
          </cell>
          <cell r="G3157">
            <v>12</v>
          </cell>
          <cell r="H3157" t="str">
            <v>TRS; includes Area 8 Net</v>
          </cell>
          <cell r="I3157">
            <v>2000</v>
          </cell>
          <cell r="J3157" t="str">
            <v>UM</v>
          </cell>
          <cell r="K3157" t="str">
            <v>N</v>
          </cell>
          <cell r="L3157">
            <v>5</v>
          </cell>
          <cell r="M3157">
            <v>243.49657181984171</v>
          </cell>
        </row>
        <row r="3158">
          <cell r="A3158" t="str">
            <v>2000-10-3-SkagitSF_Y_h_m</v>
          </cell>
          <cell r="B3158" t="str">
            <v>Skagit</v>
          </cell>
          <cell r="C3158" t="str">
            <v>Marked Skagit Summer/Fall Year</v>
          </cell>
          <cell r="D3158" t="str">
            <v>M-SkagFYr</v>
          </cell>
          <cell r="E3158">
            <v>10</v>
          </cell>
          <cell r="F3158">
            <v>14</v>
          </cell>
          <cell r="G3158">
            <v>12</v>
          </cell>
          <cell r="H3158" t="str">
            <v>TRS; includes Area 8 Net</v>
          </cell>
          <cell r="I3158">
            <v>2000</v>
          </cell>
          <cell r="J3158" t="str">
            <v>M</v>
          </cell>
          <cell r="K3158" t="str">
            <v>H</v>
          </cell>
          <cell r="L3158">
            <v>3</v>
          </cell>
        </row>
        <row r="3159">
          <cell r="A3159" t="str">
            <v>2000-10-3-SkagitSF_Y_n_m</v>
          </cell>
          <cell r="B3159" t="str">
            <v>Skagit</v>
          </cell>
          <cell r="C3159" t="str">
            <v>Marked Skagit Summer/Fall Year</v>
          </cell>
          <cell r="D3159" t="str">
            <v>M-SkagFYr</v>
          </cell>
          <cell r="E3159">
            <v>10</v>
          </cell>
          <cell r="F3159">
            <v>14</v>
          </cell>
          <cell r="G3159">
            <v>12</v>
          </cell>
          <cell r="H3159" t="str">
            <v>TRS; includes Area 8 Net</v>
          </cell>
          <cell r="I3159">
            <v>2000</v>
          </cell>
          <cell r="J3159" t="str">
            <v>M</v>
          </cell>
          <cell r="K3159" t="str">
            <v>N</v>
          </cell>
          <cell r="L3159">
            <v>3</v>
          </cell>
        </row>
        <row r="3160">
          <cell r="A3160" t="str">
            <v>2000-10-4-SkagitSF_Y_h_m</v>
          </cell>
          <cell r="B3160" t="str">
            <v>Skagit</v>
          </cell>
          <cell r="C3160" t="str">
            <v>Marked Skagit Summer/Fall Year</v>
          </cell>
          <cell r="D3160" t="str">
            <v>M-SkagFYr</v>
          </cell>
          <cell r="E3160">
            <v>10</v>
          </cell>
          <cell r="F3160">
            <v>14</v>
          </cell>
          <cell r="G3160">
            <v>12</v>
          </cell>
          <cell r="H3160" t="str">
            <v>TRS; includes Area 8 Net</v>
          </cell>
          <cell r="I3160">
            <v>2000</v>
          </cell>
          <cell r="J3160" t="str">
            <v>M</v>
          </cell>
          <cell r="K3160" t="str">
            <v>H</v>
          </cell>
          <cell r="L3160">
            <v>4</v>
          </cell>
        </row>
        <row r="3161">
          <cell r="A3161" t="str">
            <v>2000-10-4-SkagitSF_Y_n_m</v>
          </cell>
          <cell r="B3161" t="str">
            <v>Skagit</v>
          </cell>
          <cell r="C3161" t="str">
            <v>Marked Skagit Summer/Fall Year</v>
          </cell>
          <cell r="D3161" t="str">
            <v>M-SkagFYr</v>
          </cell>
          <cell r="E3161">
            <v>10</v>
          </cell>
          <cell r="F3161">
            <v>14</v>
          </cell>
          <cell r="G3161">
            <v>12</v>
          </cell>
          <cell r="H3161" t="str">
            <v>TRS; includes Area 8 Net</v>
          </cell>
          <cell r="I3161">
            <v>2000</v>
          </cell>
          <cell r="J3161" t="str">
            <v>M</v>
          </cell>
          <cell r="K3161" t="str">
            <v>N</v>
          </cell>
          <cell r="L3161">
            <v>4</v>
          </cell>
        </row>
        <row r="3162">
          <cell r="A3162" t="str">
            <v>2000-10-5-SkagitSF_Y_h_m</v>
          </cell>
          <cell r="B3162" t="str">
            <v>Skagit</v>
          </cell>
          <cell r="C3162" t="str">
            <v>Marked Skagit Summer/Fall Year</v>
          </cell>
          <cell r="D3162" t="str">
            <v>M-SkagFYr</v>
          </cell>
          <cell r="E3162">
            <v>10</v>
          </cell>
          <cell r="F3162">
            <v>14</v>
          </cell>
          <cell r="G3162">
            <v>12</v>
          </cell>
          <cell r="H3162" t="str">
            <v>TRS; includes Area 8 Net</v>
          </cell>
          <cell r="I3162">
            <v>2000</v>
          </cell>
          <cell r="J3162" t="str">
            <v>M</v>
          </cell>
          <cell r="K3162" t="str">
            <v>H</v>
          </cell>
          <cell r="L3162">
            <v>5</v>
          </cell>
        </row>
        <row r="3163">
          <cell r="A3163" t="str">
            <v>2000-10-5-SkagitSF_Y_n_m</v>
          </cell>
          <cell r="B3163" t="str">
            <v>Skagit</v>
          </cell>
          <cell r="C3163" t="str">
            <v>Marked Skagit Summer/Fall Year</v>
          </cell>
          <cell r="D3163" t="str">
            <v>M-SkagFYr</v>
          </cell>
          <cell r="E3163">
            <v>10</v>
          </cell>
          <cell r="F3163">
            <v>14</v>
          </cell>
          <cell r="G3163">
            <v>12</v>
          </cell>
          <cell r="H3163" t="str">
            <v>TRS; includes Area 8 Net</v>
          </cell>
          <cell r="I3163">
            <v>2000</v>
          </cell>
          <cell r="J3163" t="str">
            <v>M</v>
          </cell>
          <cell r="K3163" t="str">
            <v>N</v>
          </cell>
          <cell r="L3163">
            <v>5</v>
          </cell>
        </row>
        <row r="3164">
          <cell r="A3164" t="str">
            <v>2000-11-3-SkagitSpring_h_um</v>
          </cell>
          <cell r="B3164" t="str">
            <v>Skagit</v>
          </cell>
          <cell r="C3164" t="str">
            <v>UnMarked Skagit Spring Year</v>
          </cell>
          <cell r="D3164" t="str">
            <v>U-SkagSpY</v>
          </cell>
          <cell r="E3164">
            <v>11</v>
          </cell>
          <cell r="F3164">
            <v>16</v>
          </cell>
          <cell r="G3164">
            <v>15</v>
          </cell>
          <cell r="H3164" t="str">
            <v>TRS; includes Area 8 Net</v>
          </cell>
          <cell r="I3164">
            <v>2000</v>
          </cell>
          <cell r="J3164" t="str">
            <v>UM</v>
          </cell>
          <cell r="K3164" t="str">
            <v>H</v>
          </cell>
          <cell r="L3164">
            <v>3</v>
          </cell>
          <cell r="M3164">
            <v>3.3262120940858</v>
          </cell>
        </row>
        <row r="3165">
          <cell r="A3165" t="str">
            <v>2000-11-3-SkagitSpring_n_um</v>
          </cell>
          <cell r="B3165" t="str">
            <v>Skagit</v>
          </cell>
          <cell r="C3165" t="str">
            <v>UnMarked Skagit Spring Year</v>
          </cell>
          <cell r="D3165" t="str">
            <v>U-SkagSpY</v>
          </cell>
          <cell r="E3165">
            <v>11</v>
          </cell>
          <cell r="F3165">
            <v>16</v>
          </cell>
          <cell r="G3165">
            <v>15</v>
          </cell>
          <cell r="H3165" t="str">
            <v>TRS; includes Area 8 Net</v>
          </cell>
          <cell r="I3165">
            <v>2000</v>
          </cell>
          <cell r="J3165" t="str">
            <v>UM</v>
          </cell>
          <cell r="K3165" t="str">
            <v>N</v>
          </cell>
          <cell r="L3165">
            <v>3</v>
          </cell>
          <cell r="M3165">
            <v>281.22033898305091</v>
          </cell>
        </row>
        <row r="3166">
          <cell r="A3166" t="str">
            <v>2000-11-4-SkagitSpring_h_um</v>
          </cell>
          <cell r="B3166" t="str">
            <v>Skagit</v>
          </cell>
          <cell r="C3166" t="str">
            <v>UnMarked Skagit Spring Year</v>
          </cell>
          <cell r="D3166" t="str">
            <v>U-SkagSpY</v>
          </cell>
          <cell r="E3166">
            <v>11</v>
          </cell>
          <cell r="F3166">
            <v>16</v>
          </cell>
          <cell r="G3166">
            <v>15</v>
          </cell>
          <cell r="H3166" t="str">
            <v>TRS; includes Area 8 Net</v>
          </cell>
          <cell r="I3166">
            <v>2000</v>
          </cell>
          <cell r="J3166" t="str">
            <v>UM</v>
          </cell>
          <cell r="K3166" t="str">
            <v>H</v>
          </cell>
          <cell r="L3166">
            <v>4</v>
          </cell>
          <cell r="M3166">
            <v>0</v>
          </cell>
        </row>
        <row r="3167">
          <cell r="A3167" t="str">
            <v>2000-11-4-SkagitSpring_n_um</v>
          </cell>
          <cell r="B3167" t="str">
            <v>Skagit</v>
          </cell>
          <cell r="C3167" t="str">
            <v>UnMarked Skagit Spring Year</v>
          </cell>
          <cell r="D3167" t="str">
            <v>U-SkagSpY</v>
          </cell>
          <cell r="E3167">
            <v>11</v>
          </cell>
          <cell r="F3167">
            <v>16</v>
          </cell>
          <cell r="G3167">
            <v>15</v>
          </cell>
          <cell r="H3167" t="str">
            <v>TRS; includes Area 8 Net</v>
          </cell>
          <cell r="I3167">
            <v>2000</v>
          </cell>
          <cell r="J3167" t="str">
            <v>UM</v>
          </cell>
          <cell r="K3167" t="str">
            <v>N</v>
          </cell>
          <cell r="L3167">
            <v>4</v>
          </cell>
          <cell r="M3167">
            <v>590.01694915254234</v>
          </cell>
        </row>
        <row r="3168">
          <cell r="A3168" t="str">
            <v>2000-11-5-SkagitSpring_h_um</v>
          </cell>
          <cell r="B3168" t="str">
            <v>Skagit</v>
          </cell>
          <cell r="C3168" t="str">
            <v>UnMarked Skagit Spring Year</v>
          </cell>
          <cell r="D3168" t="str">
            <v>U-SkagSpY</v>
          </cell>
          <cell r="E3168">
            <v>11</v>
          </cell>
          <cell r="F3168">
            <v>16</v>
          </cell>
          <cell r="G3168">
            <v>15</v>
          </cell>
          <cell r="H3168" t="str">
            <v>TRS; includes Area 8 Net</v>
          </cell>
          <cell r="I3168">
            <v>2000</v>
          </cell>
          <cell r="J3168" t="str">
            <v>UM</v>
          </cell>
          <cell r="K3168" t="str">
            <v>H</v>
          </cell>
          <cell r="L3168">
            <v>5</v>
          </cell>
          <cell r="M3168">
            <v>0</v>
          </cell>
        </row>
        <row r="3169">
          <cell r="A3169" t="str">
            <v>2000-11-5-SkagitSpring_n_um</v>
          </cell>
          <cell r="B3169" t="str">
            <v>Skagit</v>
          </cell>
          <cell r="C3169" t="str">
            <v>UnMarked Skagit Spring Year</v>
          </cell>
          <cell r="D3169" t="str">
            <v>U-SkagSpY</v>
          </cell>
          <cell r="E3169">
            <v>11</v>
          </cell>
          <cell r="F3169">
            <v>16</v>
          </cell>
          <cell r="G3169">
            <v>15</v>
          </cell>
          <cell r="H3169" t="str">
            <v>TRS; includes Area 8 Net</v>
          </cell>
          <cell r="I3169">
            <v>2000</v>
          </cell>
          <cell r="J3169" t="str">
            <v>UM</v>
          </cell>
          <cell r="K3169" t="str">
            <v>N</v>
          </cell>
          <cell r="L3169">
            <v>5</v>
          </cell>
          <cell r="M3169">
            <v>158.18644067796609</v>
          </cell>
        </row>
        <row r="3170">
          <cell r="A3170" t="str">
            <v>2000-12-3-SkagitSpring_h_m</v>
          </cell>
          <cell r="B3170" t="str">
            <v>Skagit</v>
          </cell>
          <cell r="C3170" t="str">
            <v>Marked Skagit Spring Year</v>
          </cell>
          <cell r="D3170" t="str">
            <v>M-SkagSpY</v>
          </cell>
          <cell r="E3170">
            <v>12</v>
          </cell>
          <cell r="F3170">
            <v>17</v>
          </cell>
          <cell r="G3170">
            <v>15</v>
          </cell>
          <cell r="H3170" t="str">
            <v>TRS; includes Area 8 Net</v>
          </cell>
          <cell r="I3170">
            <v>2000</v>
          </cell>
          <cell r="J3170" t="str">
            <v>M</v>
          </cell>
          <cell r="K3170" t="str">
            <v>H</v>
          </cell>
          <cell r="L3170">
            <v>3</v>
          </cell>
          <cell r="M3170">
            <v>523.4946111153464</v>
          </cell>
        </row>
        <row r="3171">
          <cell r="A3171" t="str">
            <v>2000-12-3-SkagitSpring_n_m</v>
          </cell>
          <cell r="B3171" t="str">
            <v>Skagit</v>
          </cell>
          <cell r="C3171" t="str">
            <v>Marked Skagit Spring Year</v>
          </cell>
          <cell r="D3171" t="str">
            <v>M-SkagSpY</v>
          </cell>
          <cell r="E3171">
            <v>12</v>
          </cell>
          <cell r="F3171">
            <v>17</v>
          </cell>
          <cell r="G3171">
            <v>15</v>
          </cell>
          <cell r="H3171" t="str">
            <v>TRS; includes Area 8 Net</v>
          </cell>
          <cell r="I3171">
            <v>2000</v>
          </cell>
          <cell r="J3171" t="str">
            <v>M</v>
          </cell>
          <cell r="K3171" t="str">
            <v>N</v>
          </cell>
          <cell r="L3171">
            <v>3</v>
          </cell>
        </row>
        <row r="3172">
          <cell r="A3172" t="str">
            <v>2000-12-4-SkagitSpring_h_m</v>
          </cell>
          <cell r="B3172" t="str">
            <v>Skagit</v>
          </cell>
          <cell r="C3172" t="str">
            <v>Marked Skagit Spring Year</v>
          </cell>
          <cell r="D3172" t="str">
            <v>M-SkagSpY</v>
          </cell>
          <cell r="E3172">
            <v>12</v>
          </cell>
          <cell r="F3172">
            <v>17</v>
          </cell>
          <cell r="G3172">
            <v>15</v>
          </cell>
          <cell r="H3172" t="str">
            <v>TRS; includes Area 8 Net</v>
          </cell>
          <cell r="I3172">
            <v>2000</v>
          </cell>
          <cell r="J3172" t="str">
            <v>M</v>
          </cell>
          <cell r="K3172" t="str">
            <v>H</v>
          </cell>
          <cell r="L3172">
            <v>4</v>
          </cell>
          <cell r="M3172">
            <v>714.36801282211479</v>
          </cell>
        </row>
        <row r="3173">
          <cell r="A3173" t="str">
            <v>2000-12-4-SkagitSpring_n_m</v>
          </cell>
          <cell r="B3173" t="str">
            <v>Skagit</v>
          </cell>
          <cell r="C3173" t="str">
            <v>Marked Skagit Spring Year</v>
          </cell>
          <cell r="D3173" t="str">
            <v>M-SkagSpY</v>
          </cell>
          <cell r="E3173">
            <v>12</v>
          </cell>
          <cell r="F3173">
            <v>17</v>
          </cell>
          <cell r="G3173">
            <v>15</v>
          </cell>
          <cell r="H3173" t="str">
            <v>TRS; includes Area 8 Net</v>
          </cell>
          <cell r="I3173">
            <v>2000</v>
          </cell>
          <cell r="J3173" t="str">
            <v>M</v>
          </cell>
          <cell r="K3173" t="str">
            <v>N</v>
          </cell>
          <cell r="L3173">
            <v>4</v>
          </cell>
        </row>
        <row r="3174">
          <cell r="A3174" t="str">
            <v>2000-12-5-SkagitSpring_h_m</v>
          </cell>
          <cell r="B3174" t="str">
            <v>Skagit</v>
          </cell>
          <cell r="C3174" t="str">
            <v>Marked Skagit Spring Year</v>
          </cell>
          <cell r="D3174" t="str">
            <v>M-SkagSpY</v>
          </cell>
          <cell r="E3174">
            <v>12</v>
          </cell>
          <cell r="F3174">
            <v>17</v>
          </cell>
          <cell r="G3174">
            <v>15</v>
          </cell>
          <cell r="H3174" t="str">
            <v>TRS; includes Area 8 Net</v>
          </cell>
          <cell r="I3174">
            <v>2000</v>
          </cell>
          <cell r="J3174" t="str">
            <v>M</v>
          </cell>
          <cell r="K3174" t="str">
            <v>H</v>
          </cell>
          <cell r="L3174">
            <v>5</v>
          </cell>
          <cell r="M3174">
            <v>150.19126917141139</v>
          </cell>
        </row>
        <row r="3175">
          <cell r="A3175" t="str">
            <v>2000-12-5-SkagitSpring_n_m</v>
          </cell>
          <cell r="B3175" t="str">
            <v>Skagit</v>
          </cell>
          <cell r="C3175" t="str">
            <v>Marked Skagit Spring Year</v>
          </cell>
          <cell r="D3175" t="str">
            <v>M-SkagSpY</v>
          </cell>
          <cell r="E3175">
            <v>12</v>
          </cell>
          <cell r="F3175">
            <v>17</v>
          </cell>
          <cell r="G3175">
            <v>15</v>
          </cell>
          <cell r="H3175" t="str">
            <v>TRS; includes Area 8 Net</v>
          </cell>
          <cell r="I3175">
            <v>2000</v>
          </cell>
          <cell r="J3175" t="str">
            <v>M</v>
          </cell>
          <cell r="K3175" t="str">
            <v>N</v>
          </cell>
          <cell r="L3175">
            <v>5</v>
          </cell>
        </row>
        <row r="3176">
          <cell r="A3176" t="str">
            <v>2000-13-3-</v>
          </cell>
          <cell r="B3176" t="str">
            <v>StSno</v>
          </cell>
          <cell r="C3176" t="str">
            <v>UnMarked Snohomish Fall Fing</v>
          </cell>
          <cell r="D3176" t="str">
            <v>U-Snoh FF</v>
          </cell>
          <cell r="E3176">
            <v>13</v>
          </cell>
          <cell r="F3176">
            <v>19</v>
          </cell>
          <cell r="G3176">
            <v>18</v>
          </cell>
          <cell r="H3176" t="str">
            <v>ETRS; includes FW sport, no FW net</v>
          </cell>
          <cell r="I3176">
            <v>2000</v>
          </cell>
          <cell r="J3176" t="str">
            <v>UM</v>
          </cell>
          <cell r="L3176">
            <v>3</v>
          </cell>
          <cell r="M3176">
            <v>1599.5074678028</v>
          </cell>
        </row>
        <row r="3177">
          <cell r="A3177" t="str">
            <v>2000-13-4-</v>
          </cell>
          <cell r="B3177" t="str">
            <v>StSno</v>
          </cell>
          <cell r="C3177" t="str">
            <v>UnMarked Snohomish Fall Fing</v>
          </cell>
          <cell r="D3177" t="str">
            <v>U-Snoh FF</v>
          </cell>
          <cell r="E3177">
            <v>13</v>
          </cell>
          <cell r="F3177">
            <v>19</v>
          </cell>
          <cell r="G3177">
            <v>18</v>
          </cell>
          <cell r="H3177" t="str">
            <v>ETRS; includes FW sport, no FW net</v>
          </cell>
          <cell r="I3177">
            <v>2000</v>
          </cell>
          <cell r="J3177" t="str">
            <v>UM</v>
          </cell>
          <cell r="L3177">
            <v>4</v>
          </cell>
          <cell r="M3177">
            <v>4763.5871721231279</v>
          </cell>
        </row>
        <row r="3178">
          <cell r="A3178" t="str">
            <v>2000-13-5-</v>
          </cell>
          <cell r="B3178" t="str">
            <v>StSno</v>
          </cell>
          <cell r="C3178" t="str">
            <v>UnMarked Snohomish Fall Fing</v>
          </cell>
          <cell r="D3178" t="str">
            <v>U-Snoh FF</v>
          </cell>
          <cell r="E3178">
            <v>13</v>
          </cell>
          <cell r="F3178">
            <v>19</v>
          </cell>
          <cell r="G3178">
            <v>18</v>
          </cell>
          <cell r="H3178" t="str">
            <v>ETRS; includes FW sport, no FW net</v>
          </cell>
          <cell r="I3178">
            <v>2000</v>
          </cell>
          <cell r="J3178" t="str">
            <v>UM</v>
          </cell>
          <cell r="L3178">
            <v>5</v>
          </cell>
          <cell r="M3178">
            <v>478.82267943731512</v>
          </cell>
        </row>
        <row r="3179">
          <cell r="A3179" t="str">
            <v>2000-14-3-</v>
          </cell>
          <cell r="B3179" t="str">
            <v>StSno</v>
          </cell>
          <cell r="C3179" t="str">
            <v>Marked Snohomish Fall Fing</v>
          </cell>
          <cell r="D3179" t="str">
            <v>M-Snoh FF</v>
          </cell>
          <cell r="E3179">
            <v>14</v>
          </cell>
          <cell r="F3179">
            <v>20</v>
          </cell>
          <cell r="G3179">
            <v>18</v>
          </cell>
          <cell r="H3179" t="str">
            <v>ETRS; includes FW sport, no FW net</v>
          </cell>
          <cell r="I3179">
            <v>2000</v>
          </cell>
          <cell r="J3179" t="str">
            <v>M</v>
          </cell>
          <cell r="L3179">
            <v>3</v>
          </cell>
          <cell r="M3179">
            <v>0</v>
          </cell>
        </row>
        <row r="3180">
          <cell r="A3180" t="str">
            <v>2000-14-4-</v>
          </cell>
          <cell r="B3180" t="str">
            <v>StSno</v>
          </cell>
          <cell r="C3180" t="str">
            <v>Marked Snohomish Fall Fing</v>
          </cell>
          <cell r="D3180" t="str">
            <v>M-Snoh FF</v>
          </cell>
          <cell r="E3180">
            <v>14</v>
          </cell>
          <cell r="F3180">
            <v>20</v>
          </cell>
          <cell r="G3180">
            <v>18</v>
          </cell>
          <cell r="H3180" t="str">
            <v>ETRS; includes FW sport, no FW net</v>
          </cell>
          <cell r="I3180">
            <v>2000</v>
          </cell>
          <cell r="J3180" t="str">
            <v>M</v>
          </cell>
          <cell r="L3180">
            <v>4</v>
          </cell>
          <cell r="M3180">
            <v>35.911544357873737</v>
          </cell>
        </row>
        <row r="3181">
          <cell r="A3181" t="str">
            <v>2000-14-5-</v>
          </cell>
          <cell r="B3181" t="str">
            <v>StSno</v>
          </cell>
          <cell r="C3181" t="str">
            <v>Marked Snohomish Fall Fing</v>
          </cell>
          <cell r="D3181" t="str">
            <v>M-Snoh FF</v>
          </cell>
          <cell r="E3181">
            <v>14</v>
          </cell>
          <cell r="F3181">
            <v>20</v>
          </cell>
          <cell r="G3181">
            <v>18</v>
          </cell>
          <cell r="H3181" t="str">
            <v>ETRS; includes FW sport, no FW net</v>
          </cell>
          <cell r="I3181">
            <v>2000</v>
          </cell>
          <cell r="J3181" t="str">
            <v>M</v>
          </cell>
          <cell r="L3181">
            <v>5</v>
          </cell>
          <cell r="M3181">
            <v>0</v>
          </cell>
        </row>
        <row r="3182">
          <cell r="A3182" t="str">
            <v>2000-15-3-</v>
          </cell>
          <cell r="B3182" t="str">
            <v>StSno</v>
          </cell>
          <cell r="C3182" t="str">
            <v>UnMarked Snohomish Fall Year</v>
          </cell>
          <cell r="D3182" t="str">
            <v>U-SnohFYr</v>
          </cell>
          <cell r="E3182">
            <v>15</v>
          </cell>
          <cell r="F3182">
            <v>22</v>
          </cell>
          <cell r="G3182">
            <v>21</v>
          </cell>
          <cell r="H3182" t="str">
            <v>ETRS; includes FW sport, no FW net</v>
          </cell>
          <cell r="I3182">
            <v>2000</v>
          </cell>
          <cell r="J3182" t="str">
            <v>UM</v>
          </cell>
          <cell r="L3182">
            <v>3</v>
          </cell>
          <cell r="M3182">
            <v>461.39410221394849</v>
          </cell>
        </row>
        <row r="3183">
          <cell r="A3183" t="str">
            <v>2000-15-4-</v>
          </cell>
          <cell r="B3183" t="str">
            <v>StSno</v>
          </cell>
          <cell r="C3183" t="str">
            <v>UnMarked Snohomish Fall Year</v>
          </cell>
          <cell r="D3183" t="str">
            <v>U-SnohFYr</v>
          </cell>
          <cell r="E3183">
            <v>15</v>
          </cell>
          <cell r="F3183">
            <v>22</v>
          </cell>
          <cell r="G3183">
            <v>21</v>
          </cell>
          <cell r="H3183" t="str">
            <v>ETRS; includes FW sport, no FW net</v>
          </cell>
          <cell r="I3183">
            <v>2000</v>
          </cell>
          <cell r="J3183" t="str">
            <v>UM</v>
          </cell>
          <cell r="L3183">
            <v>4</v>
          </cell>
          <cell r="M3183">
            <v>4917.0240594969582</v>
          </cell>
        </row>
        <row r="3184">
          <cell r="A3184" t="str">
            <v>2000-15-5-</v>
          </cell>
          <cell r="B3184" t="str">
            <v>StSno</v>
          </cell>
          <cell r="C3184" t="str">
            <v>UnMarked Snohomish Fall Year</v>
          </cell>
          <cell r="D3184" t="str">
            <v>U-SnohFYr</v>
          </cell>
          <cell r="E3184">
            <v>15</v>
          </cell>
          <cell r="F3184">
            <v>22</v>
          </cell>
          <cell r="G3184">
            <v>21</v>
          </cell>
          <cell r="H3184" t="str">
            <v>ETRS; includes FW sport, no FW net</v>
          </cell>
          <cell r="I3184">
            <v>2000</v>
          </cell>
          <cell r="J3184" t="str">
            <v>UM</v>
          </cell>
          <cell r="L3184">
            <v>5</v>
          </cell>
          <cell r="M3184">
            <v>603.23358204238252</v>
          </cell>
        </row>
        <row r="3185">
          <cell r="A3185" t="str">
            <v>2000-16-3-</v>
          </cell>
          <cell r="B3185" t="str">
            <v>StSno</v>
          </cell>
          <cell r="C3185" t="str">
            <v>Marked Snohomish Fall Year</v>
          </cell>
          <cell r="D3185" t="str">
            <v>M-SnohFYr</v>
          </cell>
          <cell r="E3185">
            <v>16</v>
          </cell>
          <cell r="F3185">
            <v>23</v>
          </cell>
          <cell r="G3185">
            <v>21</v>
          </cell>
          <cell r="H3185" t="str">
            <v>ETRS; includes FW sport, no FW net</v>
          </cell>
          <cell r="I3185">
            <v>2000</v>
          </cell>
          <cell r="J3185" t="str">
            <v>M</v>
          </cell>
          <cell r="L3185">
            <v>3</v>
          </cell>
          <cell r="M3185">
            <v>17.955772178936868</v>
          </cell>
        </row>
        <row r="3186">
          <cell r="A3186" t="str">
            <v>2000-16-4-</v>
          </cell>
          <cell r="B3186" t="str">
            <v>StSno</v>
          </cell>
          <cell r="C3186" t="str">
            <v>Marked Snohomish Fall Year</v>
          </cell>
          <cell r="D3186" t="str">
            <v>M-SnohFYr</v>
          </cell>
          <cell r="E3186">
            <v>16</v>
          </cell>
          <cell r="F3186">
            <v>23</v>
          </cell>
          <cell r="G3186">
            <v>21</v>
          </cell>
          <cell r="H3186" t="str">
            <v>ETRS; includes FW sport, no FW net</v>
          </cell>
          <cell r="I3186">
            <v>2000</v>
          </cell>
          <cell r="J3186" t="str">
            <v>M</v>
          </cell>
          <cell r="L3186">
            <v>4</v>
          </cell>
          <cell r="M3186">
            <v>574.58470972597991</v>
          </cell>
        </row>
        <row r="3187">
          <cell r="A3187" t="str">
            <v>2000-16-5-</v>
          </cell>
          <cell r="B3187" t="str">
            <v>StSno</v>
          </cell>
          <cell r="C3187" t="str">
            <v>Marked Snohomish Fall Year</v>
          </cell>
          <cell r="D3187" t="str">
            <v>M-SnohFYr</v>
          </cell>
          <cell r="E3187">
            <v>16</v>
          </cell>
          <cell r="F3187">
            <v>23</v>
          </cell>
          <cell r="G3187">
            <v>21</v>
          </cell>
          <cell r="H3187" t="str">
            <v>ETRS; includes FW sport, no FW net</v>
          </cell>
          <cell r="I3187">
            <v>2000</v>
          </cell>
          <cell r="J3187" t="str">
            <v>M</v>
          </cell>
          <cell r="L3187">
            <v>5</v>
          </cell>
          <cell r="M3187">
            <v>0</v>
          </cell>
        </row>
        <row r="3188">
          <cell r="A3188" t="str">
            <v>2000-17-3-</v>
          </cell>
          <cell r="B3188" t="str">
            <v>StSno</v>
          </cell>
          <cell r="C3188" t="str">
            <v>UnMarked Stillaguamish Fall Fing</v>
          </cell>
          <cell r="D3188" t="str">
            <v>U-Stil FF</v>
          </cell>
          <cell r="E3188">
            <v>17</v>
          </cell>
          <cell r="F3188">
            <v>25</v>
          </cell>
          <cell r="G3188">
            <v>24</v>
          </cell>
          <cell r="H3188" t="str">
            <v>ETRS</v>
          </cell>
          <cell r="I3188">
            <v>2000</v>
          </cell>
          <cell r="J3188" t="str">
            <v>UM</v>
          </cell>
          <cell r="L3188">
            <v>3</v>
          </cell>
          <cell r="M3188">
            <v>281.9039698111884</v>
          </cell>
        </row>
        <row r="3189">
          <cell r="A3189" t="str">
            <v>2000-17-4-</v>
          </cell>
          <cell r="B3189" t="str">
            <v>StSno</v>
          </cell>
          <cell r="C3189" t="str">
            <v>UnMarked Stillaguamish Fall Fing</v>
          </cell>
          <cell r="D3189" t="str">
            <v>U-Stil FF</v>
          </cell>
          <cell r="E3189">
            <v>17</v>
          </cell>
          <cell r="F3189">
            <v>25</v>
          </cell>
          <cell r="G3189">
            <v>24</v>
          </cell>
          <cell r="H3189" t="str">
            <v>ETRS</v>
          </cell>
          <cell r="I3189">
            <v>2000</v>
          </cell>
          <cell r="J3189" t="str">
            <v>UM</v>
          </cell>
          <cell r="L3189">
            <v>4</v>
          </cell>
          <cell r="M3189">
            <v>695.46191592956166</v>
          </cell>
        </row>
        <row r="3190">
          <cell r="A3190" t="str">
            <v>2000-17-5-</v>
          </cell>
          <cell r="B3190" t="str">
            <v>StSno</v>
          </cell>
          <cell r="C3190" t="str">
            <v>UnMarked Stillaguamish Fall Fing</v>
          </cell>
          <cell r="D3190" t="str">
            <v>U-Stil FF</v>
          </cell>
          <cell r="E3190">
            <v>17</v>
          </cell>
          <cell r="F3190">
            <v>25</v>
          </cell>
          <cell r="G3190">
            <v>24</v>
          </cell>
          <cell r="H3190" t="str">
            <v>ETRS</v>
          </cell>
          <cell r="I3190">
            <v>2000</v>
          </cell>
          <cell r="J3190" t="str">
            <v>UM</v>
          </cell>
          <cell r="L3190">
            <v>5</v>
          </cell>
          <cell r="M3190">
            <v>25.096748652601079</v>
          </cell>
        </row>
        <row r="3191">
          <cell r="A3191" t="str">
            <v>2000-18-3-</v>
          </cell>
          <cell r="B3191" t="str">
            <v>StSno</v>
          </cell>
          <cell r="C3191" t="str">
            <v>Marked Stillaguamish Fall Fing</v>
          </cell>
          <cell r="D3191" t="str">
            <v>M-Stil FF</v>
          </cell>
          <cell r="E3191">
            <v>18</v>
          </cell>
          <cell r="F3191">
            <v>26</v>
          </cell>
          <cell r="G3191">
            <v>24</v>
          </cell>
          <cell r="H3191" t="str">
            <v>ETRS</v>
          </cell>
          <cell r="I3191">
            <v>2000</v>
          </cell>
          <cell r="J3191" t="str">
            <v>M</v>
          </cell>
          <cell r="L3191">
            <v>3</v>
          </cell>
          <cell r="M3191">
            <v>282.40578107155511</v>
          </cell>
        </row>
        <row r="3192">
          <cell r="A3192" t="str">
            <v>2000-18-4-</v>
          </cell>
          <cell r="B3192" t="str">
            <v>StSno</v>
          </cell>
          <cell r="C3192" t="str">
            <v>Marked Stillaguamish Fall Fing</v>
          </cell>
          <cell r="D3192" t="str">
            <v>M-Stil FF</v>
          </cell>
          <cell r="E3192">
            <v>18</v>
          </cell>
          <cell r="F3192">
            <v>26</v>
          </cell>
          <cell r="G3192">
            <v>24</v>
          </cell>
          <cell r="H3192" t="str">
            <v>ETRS</v>
          </cell>
          <cell r="I3192">
            <v>2000</v>
          </cell>
          <cell r="J3192" t="str">
            <v>M</v>
          </cell>
          <cell r="L3192">
            <v>4</v>
          </cell>
          <cell r="M3192">
            <v>816.1712144998346</v>
          </cell>
        </row>
        <row r="3193">
          <cell r="A3193" t="str">
            <v>2000-18-5-</v>
          </cell>
          <cell r="B3193" t="str">
            <v>StSno</v>
          </cell>
          <cell r="C3193" t="str">
            <v>Marked Stillaguamish Fall Fing</v>
          </cell>
          <cell r="D3193" t="str">
            <v>M-Stil FF</v>
          </cell>
          <cell r="E3193">
            <v>18</v>
          </cell>
          <cell r="F3193">
            <v>26</v>
          </cell>
          <cell r="G3193">
            <v>24</v>
          </cell>
          <cell r="H3193" t="str">
            <v>ETRS</v>
          </cell>
          <cell r="I3193">
            <v>2000</v>
          </cell>
          <cell r="J3193" t="str">
            <v>M</v>
          </cell>
          <cell r="L3193">
            <v>5</v>
          </cell>
          <cell r="M3193">
            <v>14.341027257268109</v>
          </cell>
        </row>
        <row r="3194">
          <cell r="A3194" t="str">
            <v>2000-19-3-</v>
          </cell>
          <cell r="B3194" t="str">
            <v>StSno</v>
          </cell>
          <cell r="C3194" t="str">
            <v>UnMarked Tulalip Fall Fing</v>
          </cell>
          <cell r="D3194" t="str">
            <v>U-Tula FF</v>
          </cell>
          <cell r="E3194">
            <v>19</v>
          </cell>
          <cell r="F3194">
            <v>28</v>
          </cell>
          <cell r="G3194">
            <v>27</v>
          </cell>
          <cell r="H3194" t="str">
            <v>TRS; includes 8D catch (excludes 8A)</v>
          </cell>
          <cell r="I3194">
            <v>2000</v>
          </cell>
          <cell r="J3194" t="str">
            <v>UM</v>
          </cell>
          <cell r="L3194">
            <v>3</v>
          </cell>
          <cell r="M3194">
            <v>1467.3647157647049</v>
          </cell>
        </row>
        <row r="3195">
          <cell r="A3195" t="str">
            <v>2000-19-4-</v>
          </cell>
          <cell r="B3195" t="str">
            <v>StSno</v>
          </cell>
          <cell r="C3195" t="str">
            <v>UnMarked Tulalip Fall Fing</v>
          </cell>
          <cell r="D3195" t="str">
            <v>U-Tula FF</v>
          </cell>
          <cell r="E3195">
            <v>19</v>
          </cell>
          <cell r="F3195">
            <v>28</v>
          </cell>
          <cell r="G3195">
            <v>27</v>
          </cell>
          <cell r="H3195" t="str">
            <v>TRS; includes 8D catch (excludes 8A)</v>
          </cell>
          <cell r="I3195">
            <v>2000</v>
          </cell>
          <cell r="J3195" t="str">
            <v>UM</v>
          </cell>
          <cell r="L3195">
            <v>4</v>
          </cell>
          <cell r="M3195">
            <v>7441.6353442352956</v>
          </cell>
        </row>
        <row r="3196">
          <cell r="A3196" t="str">
            <v>2000-19-5-</v>
          </cell>
          <cell r="B3196" t="str">
            <v>StSno</v>
          </cell>
          <cell r="C3196" t="str">
            <v>UnMarked Tulalip Fall Fing</v>
          </cell>
          <cell r="D3196" t="str">
            <v>U-Tula FF</v>
          </cell>
          <cell r="E3196">
            <v>19</v>
          </cell>
          <cell r="F3196">
            <v>28</v>
          </cell>
          <cell r="G3196">
            <v>27</v>
          </cell>
          <cell r="H3196" t="str">
            <v>TRS; includes 8D catch (excludes 8A)</v>
          </cell>
          <cell r="I3196">
            <v>2000</v>
          </cell>
          <cell r="J3196" t="str">
            <v>UM</v>
          </cell>
          <cell r="L3196">
            <v>5</v>
          </cell>
          <cell r="M3196">
            <v>0</v>
          </cell>
        </row>
        <row r="3197">
          <cell r="A3197" t="str">
            <v>2000-20-3-</v>
          </cell>
          <cell r="B3197" t="str">
            <v>StSno</v>
          </cell>
          <cell r="C3197" t="str">
            <v>Marked Tulalip Fall Fing</v>
          </cell>
          <cell r="D3197" t="str">
            <v>M-Tula FF</v>
          </cell>
          <cell r="E3197">
            <v>20</v>
          </cell>
          <cell r="F3197">
            <v>29</v>
          </cell>
          <cell r="G3197">
            <v>27</v>
          </cell>
          <cell r="H3197" t="str">
            <v>TRS; includes 8D catch (excludes 8A)</v>
          </cell>
          <cell r="I3197">
            <v>2000</v>
          </cell>
          <cell r="J3197" t="str">
            <v>M</v>
          </cell>
          <cell r="L3197">
            <v>3</v>
          </cell>
          <cell r="M3197">
            <v>0</v>
          </cell>
        </row>
        <row r="3198">
          <cell r="A3198" t="str">
            <v>2000-20-4-</v>
          </cell>
          <cell r="B3198" t="str">
            <v>StSno</v>
          </cell>
          <cell r="C3198" t="str">
            <v>Marked Tulalip Fall Fing</v>
          </cell>
          <cell r="D3198" t="str">
            <v>M-Tula FF</v>
          </cell>
          <cell r="E3198">
            <v>20</v>
          </cell>
          <cell r="F3198">
            <v>29</v>
          </cell>
          <cell r="G3198">
            <v>27</v>
          </cell>
          <cell r="H3198" t="str">
            <v>TRS; includes 8D catch (excludes 8A)</v>
          </cell>
          <cell r="I3198">
            <v>2000</v>
          </cell>
          <cell r="J3198" t="str">
            <v>M</v>
          </cell>
          <cell r="L3198">
            <v>4</v>
          </cell>
          <cell r="M3198">
            <v>0</v>
          </cell>
        </row>
        <row r="3199">
          <cell r="A3199" t="str">
            <v>2000-20-5-</v>
          </cell>
          <cell r="B3199" t="str">
            <v>StSno</v>
          </cell>
          <cell r="C3199" t="str">
            <v>Marked Tulalip Fall Fing</v>
          </cell>
          <cell r="D3199" t="str">
            <v>M-Tula FF</v>
          </cell>
          <cell r="E3199">
            <v>20</v>
          </cell>
          <cell r="F3199">
            <v>29</v>
          </cell>
          <cell r="G3199">
            <v>27</v>
          </cell>
          <cell r="H3199" t="str">
            <v>TRS; includes 8D catch (excludes 8A)</v>
          </cell>
          <cell r="I3199">
            <v>2000</v>
          </cell>
          <cell r="J3199" t="str">
            <v>M</v>
          </cell>
          <cell r="L3199">
            <v>5</v>
          </cell>
          <cell r="M3199">
            <v>0</v>
          </cell>
        </row>
        <row r="3200">
          <cell r="A3200" t="str">
            <v>2000-21-3-</v>
          </cell>
          <cell r="B3200" t="str">
            <v>MPS</v>
          </cell>
          <cell r="C3200" t="str">
            <v>UnMarked Mid PS Fall Fing</v>
          </cell>
          <cell r="D3200" t="str">
            <v>U-MidPSFF</v>
          </cell>
          <cell r="E3200">
            <v>21</v>
          </cell>
          <cell r="F3200">
            <v>31</v>
          </cell>
          <cell r="G3200">
            <v>30</v>
          </cell>
          <cell r="H3200" t="str">
            <v>TRS; includes 10A, 10E, 11A</v>
          </cell>
          <cell r="I3200">
            <v>2000</v>
          </cell>
          <cell r="J3200" t="str">
            <v>UM</v>
          </cell>
          <cell r="L3200">
            <v>3</v>
          </cell>
          <cell r="M3200">
            <v>13140.63256669978</v>
          </cell>
        </row>
        <row r="3201">
          <cell r="A3201" t="str">
            <v>2000-21-4-</v>
          </cell>
          <cell r="B3201" t="str">
            <v>MPS</v>
          </cell>
          <cell r="C3201" t="str">
            <v>UnMarked Mid PS Fall Fing</v>
          </cell>
          <cell r="D3201" t="str">
            <v>U-MidPSFF</v>
          </cell>
          <cell r="E3201">
            <v>21</v>
          </cell>
          <cell r="F3201">
            <v>31</v>
          </cell>
          <cell r="G3201">
            <v>30</v>
          </cell>
          <cell r="H3201" t="str">
            <v>TRS; includes 10A, 10E, 11A</v>
          </cell>
          <cell r="I3201">
            <v>2000</v>
          </cell>
          <cell r="J3201" t="str">
            <v>UM</v>
          </cell>
          <cell r="L3201">
            <v>4</v>
          </cell>
          <cell r="M3201">
            <v>22901.808100212591</v>
          </cell>
        </row>
        <row r="3202">
          <cell r="A3202" t="str">
            <v>2000-21-5-</v>
          </cell>
          <cell r="B3202" t="str">
            <v>MPS</v>
          </cell>
          <cell r="C3202" t="str">
            <v>UnMarked Mid PS Fall Fing</v>
          </cell>
          <cell r="D3202" t="str">
            <v>U-MidPSFF</v>
          </cell>
          <cell r="E3202">
            <v>21</v>
          </cell>
          <cell r="F3202">
            <v>31</v>
          </cell>
          <cell r="G3202">
            <v>30</v>
          </cell>
          <cell r="H3202" t="str">
            <v>TRS; includes 10A, 10E, 11A</v>
          </cell>
          <cell r="I3202">
            <v>2000</v>
          </cell>
          <cell r="J3202" t="str">
            <v>UM</v>
          </cell>
          <cell r="L3202">
            <v>5</v>
          </cell>
          <cell r="M3202">
            <v>1374.458355114904</v>
          </cell>
        </row>
        <row r="3203">
          <cell r="A3203" t="str">
            <v>2000-22-3-</v>
          </cell>
          <cell r="B3203" t="str">
            <v>MPS</v>
          </cell>
          <cell r="C3203" t="str">
            <v>Marked Mid PS Fall Fing</v>
          </cell>
          <cell r="D3203" t="str">
            <v>M-MidPSFF</v>
          </cell>
          <cell r="E3203">
            <v>22</v>
          </cell>
          <cell r="F3203">
            <v>32</v>
          </cell>
          <cell r="G3203">
            <v>30</v>
          </cell>
          <cell r="H3203" t="str">
            <v>TRS; includes 10A, 10E, 11A</v>
          </cell>
          <cell r="I3203">
            <v>2000</v>
          </cell>
          <cell r="J3203" t="str">
            <v>M</v>
          </cell>
          <cell r="L3203">
            <v>3</v>
          </cell>
          <cell r="M3203">
            <v>1169.2316405054351</v>
          </cell>
        </row>
        <row r="3204">
          <cell r="A3204" t="str">
            <v>2000-22-4-</v>
          </cell>
          <cell r="B3204" t="str">
            <v>MPS</v>
          </cell>
          <cell r="C3204" t="str">
            <v>Marked Mid PS Fall Fing</v>
          </cell>
          <cell r="D3204" t="str">
            <v>M-MidPSFF</v>
          </cell>
          <cell r="E3204">
            <v>22</v>
          </cell>
          <cell r="F3204">
            <v>32</v>
          </cell>
          <cell r="G3204">
            <v>30</v>
          </cell>
          <cell r="H3204" t="str">
            <v>TRS; includes 10A, 10E, 11A</v>
          </cell>
          <cell r="I3204">
            <v>2000</v>
          </cell>
          <cell r="J3204" t="str">
            <v>M</v>
          </cell>
          <cell r="L3204">
            <v>4</v>
          </cell>
          <cell r="M3204">
            <v>1285.7305091670289</v>
          </cell>
        </row>
        <row r="3205">
          <cell r="A3205" t="str">
            <v>2000-22-5-</v>
          </cell>
          <cell r="B3205" t="str">
            <v>MPS</v>
          </cell>
          <cell r="C3205" t="str">
            <v>Marked Mid PS Fall Fing</v>
          </cell>
          <cell r="D3205" t="str">
            <v>M-MidPSFF</v>
          </cell>
          <cell r="E3205">
            <v>22</v>
          </cell>
          <cell r="F3205">
            <v>32</v>
          </cell>
          <cell r="G3205">
            <v>30</v>
          </cell>
          <cell r="H3205" t="str">
            <v>TRS; includes 10A, 10E, 11A</v>
          </cell>
          <cell r="I3205">
            <v>2000</v>
          </cell>
          <cell r="J3205" t="str">
            <v>M</v>
          </cell>
          <cell r="L3205">
            <v>5</v>
          </cell>
          <cell r="M3205">
            <v>26.94579054983118</v>
          </cell>
        </row>
        <row r="3206">
          <cell r="A3206" t="str">
            <v>2000-23-3-</v>
          </cell>
          <cell r="B3206" t="str">
            <v>MPS</v>
          </cell>
          <cell r="C3206" t="str">
            <v>UnMarked UW Accelerated</v>
          </cell>
          <cell r="D3206" t="str">
            <v>U-UWAc FF</v>
          </cell>
          <cell r="E3206">
            <v>23</v>
          </cell>
          <cell r="F3206">
            <v>34</v>
          </cell>
          <cell r="G3206">
            <v>33</v>
          </cell>
          <cell r="H3206" t="str">
            <v>ETRS</v>
          </cell>
          <cell r="I3206">
            <v>2000</v>
          </cell>
          <cell r="J3206" t="str">
            <v>UM</v>
          </cell>
          <cell r="L3206">
            <v>3</v>
          </cell>
          <cell r="M3206">
            <v>432.46183144483848</v>
          </cell>
        </row>
        <row r="3207">
          <cell r="A3207" t="str">
            <v>2000-23-4-</v>
          </cell>
          <cell r="B3207" t="str">
            <v>MPS</v>
          </cell>
          <cell r="C3207" t="str">
            <v>UnMarked UW Accelerated</v>
          </cell>
          <cell r="D3207" t="str">
            <v>U-UWAc FF</v>
          </cell>
          <cell r="E3207">
            <v>23</v>
          </cell>
          <cell r="F3207">
            <v>34</v>
          </cell>
          <cell r="G3207">
            <v>33</v>
          </cell>
          <cell r="H3207" t="str">
            <v>ETRS</v>
          </cell>
          <cell r="I3207">
            <v>2000</v>
          </cell>
          <cell r="J3207" t="str">
            <v>UM</v>
          </cell>
          <cell r="L3207">
            <v>4</v>
          </cell>
          <cell r="M3207">
            <v>206.25703380904619</v>
          </cell>
        </row>
        <row r="3208">
          <cell r="A3208" t="str">
            <v>2000-23-5-</v>
          </cell>
          <cell r="B3208" t="str">
            <v>MPS</v>
          </cell>
          <cell r="C3208" t="str">
            <v>UnMarked UW Accelerated</v>
          </cell>
          <cell r="D3208" t="str">
            <v>U-UWAc FF</v>
          </cell>
          <cell r="E3208">
            <v>23</v>
          </cell>
          <cell r="F3208">
            <v>34</v>
          </cell>
          <cell r="G3208">
            <v>33</v>
          </cell>
          <cell r="H3208" t="str">
            <v>ETRS</v>
          </cell>
          <cell r="I3208">
            <v>2000</v>
          </cell>
          <cell r="J3208" t="str">
            <v>UM</v>
          </cell>
          <cell r="L3208">
            <v>5</v>
          </cell>
          <cell r="M3208">
            <v>7.6661611180353946</v>
          </cell>
        </row>
        <row r="3209">
          <cell r="A3209" t="str">
            <v>2000-24-3-</v>
          </cell>
          <cell r="B3209" t="str">
            <v>MPS</v>
          </cell>
          <cell r="C3209" t="str">
            <v>Marked UW Accelerated</v>
          </cell>
          <cell r="D3209" t="str">
            <v>M-UWAc FF</v>
          </cell>
          <cell r="E3209">
            <v>24</v>
          </cell>
          <cell r="F3209">
            <v>35</v>
          </cell>
          <cell r="G3209">
            <v>33</v>
          </cell>
          <cell r="H3209" t="str">
            <v>ETRS</v>
          </cell>
          <cell r="I3209">
            <v>2000</v>
          </cell>
          <cell r="J3209" t="str">
            <v>M</v>
          </cell>
          <cell r="L3209">
            <v>3</v>
          </cell>
          <cell r="M3209">
            <v>461.09043878020611</v>
          </cell>
        </row>
        <row r="3210">
          <cell r="A3210" t="str">
            <v>2000-24-4-</v>
          </cell>
          <cell r="B3210" t="str">
            <v>MPS</v>
          </cell>
          <cell r="C3210" t="str">
            <v>Marked UW Accelerated</v>
          </cell>
          <cell r="D3210" t="str">
            <v>M-UWAc FF</v>
          </cell>
          <cell r="E3210">
            <v>24</v>
          </cell>
          <cell r="F3210">
            <v>35</v>
          </cell>
          <cell r="G3210">
            <v>33</v>
          </cell>
          <cell r="H3210" t="str">
            <v>ETRS</v>
          </cell>
          <cell r="I3210">
            <v>2000</v>
          </cell>
          <cell r="J3210" t="str">
            <v>M</v>
          </cell>
          <cell r="L3210">
            <v>4</v>
          </cell>
          <cell r="M3210">
            <v>219.99126671493289</v>
          </cell>
        </row>
        <row r="3211">
          <cell r="A3211" t="str">
            <v>2000-24-5-</v>
          </cell>
          <cell r="B3211" t="str">
            <v>MPS</v>
          </cell>
          <cell r="C3211" t="str">
            <v>Marked UW Accelerated</v>
          </cell>
          <cell r="D3211" t="str">
            <v>M-UWAc FF</v>
          </cell>
          <cell r="E3211">
            <v>24</v>
          </cell>
          <cell r="F3211">
            <v>35</v>
          </cell>
          <cell r="G3211">
            <v>33</v>
          </cell>
          <cell r="H3211" t="str">
            <v>ETRS</v>
          </cell>
          <cell r="I3211">
            <v>2000</v>
          </cell>
          <cell r="J3211" t="str">
            <v>M</v>
          </cell>
          <cell r="L3211">
            <v>5</v>
          </cell>
          <cell r="M3211">
            <v>8.1779018567608777</v>
          </cell>
        </row>
        <row r="3212">
          <cell r="A3212" t="str">
            <v>2000-25-3-</v>
          </cell>
          <cell r="B3212" t="str">
            <v>SPS</v>
          </cell>
          <cell r="C3212" t="str">
            <v>UnMarked South Puget Sound Fall Fing</v>
          </cell>
          <cell r="D3212" t="str">
            <v>U-SPSd FF</v>
          </cell>
          <cell r="E3212">
            <v>25</v>
          </cell>
          <cell r="F3212">
            <v>37</v>
          </cell>
          <cell r="G3212">
            <v>36</v>
          </cell>
          <cell r="H3212" t="str">
            <v>TRS; includes 13A, 13C, and 13D-K</v>
          </cell>
          <cell r="I3212">
            <v>2000</v>
          </cell>
          <cell r="J3212" t="str">
            <v>UM</v>
          </cell>
          <cell r="L3212">
            <v>3</v>
          </cell>
          <cell r="M3212">
            <v>8600.9871473539097</v>
          </cell>
        </row>
        <row r="3213">
          <cell r="A3213" t="str">
            <v>2000-25-4-</v>
          </cell>
          <cell r="B3213" t="str">
            <v>SPS</v>
          </cell>
          <cell r="C3213" t="str">
            <v>UnMarked South Puget Sound Fall Fing</v>
          </cell>
          <cell r="D3213" t="str">
            <v>U-SPSd FF</v>
          </cell>
          <cell r="E3213">
            <v>25</v>
          </cell>
          <cell r="F3213">
            <v>37</v>
          </cell>
          <cell r="G3213">
            <v>36</v>
          </cell>
          <cell r="H3213" t="str">
            <v>TRS; includes 13A, 13C, and 13D-K</v>
          </cell>
          <cell r="I3213">
            <v>2000</v>
          </cell>
          <cell r="J3213" t="str">
            <v>UM</v>
          </cell>
          <cell r="L3213">
            <v>4</v>
          </cell>
          <cell r="M3213">
            <v>28543.002118939821</v>
          </cell>
        </row>
        <row r="3214">
          <cell r="A3214" t="str">
            <v>2000-25-5-</v>
          </cell>
          <cell r="B3214" t="str">
            <v>SPS</v>
          </cell>
          <cell r="C3214" t="str">
            <v>UnMarked South Puget Sound Fall Fing</v>
          </cell>
          <cell r="D3214" t="str">
            <v>U-SPSd FF</v>
          </cell>
          <cell r="E3214">
            <v>25</v>
          </cell>
          <cell r="F3214">
            <v>37</v>
          </cell>
          <cell r="G3214">
            <v>36</v>
          </cell>
          <cell r="H3214" t="str">
            <v>TRS; includes 13A, 13C, and 13D-K</v>
          </cell>
          <cell r="I3214">
            <v>2000</v>
          </cell>
          <cell r="J3214" t="str">
            <v>UM</v>
          </cell>
          <cell r="L3214">
            <v>5</v>
          </cell>
          <cell r="M3214">
            <v>408.55400000359242</v>
          </cell>
        </row>
        <row r="3215">
          <cell r="A3215" t="str">
            <v>2000-26-3-</v>
          </cell>
          <cell r="B3215" t="str">
            <v>SPS</v>
          </cell>
          <cell r="C3215" t="str">
            <v>Marked South Puget Sound Fall Fing</v>
          </cell>
          <cell r="D3215" t="str">
            <v>M-SPSd FF</v>
          </cell>
          <cell r="E3215">
            <v>26</v>
          </cell>
          <cell r="F3215">
            <v>38</v>
          </cell>
          <cell r="G3215">
            <v>36</v>
          </cell>
          <cell r="H3215" t="str">
            <v>TRS; includes 13A, 13C, and 13D-K</v>
          </cell>
          <cell r="I3215">
            <v>2000</v>
          </cell>
          <cell r="J3215" t="str">
            <v>M</v>
          </cell>
          <cell r="L3215">
            <v>3</v>
          </cell>
          <cell r="M3215">
            <v>554.9591682281532</v>
          </cell>
        </row>
        <row r="3216">
          <cell r="A3216" t="str">
            <v>2000-26-4-</v>
          </cell>
          <cell r="B3216" t="str">
            <v>SPS</v>
          </cell>
          <cell r="C3216" t="str">
            <v>Marked South Puget Sound Fall Fing</v>
          </cell>
          <cell r="D3216" t="str">
            <v>M-SPSd FF</v>
          </cell>
          <cell r="E3216">
            <v>26</v>
          </cell>
          <cell r="F3216">
            <v>38</v>
          </cell>
          <cell r="G3216">
            <v>36</v>
          </cell>
          <cell r="H3216" t="str">
            <v>TRS; includes 13A, 13C, and 13D-K</v>
          </cell>
          <cell r="I3216">
            <v>2000</v>
          </cell>
          <cell r="J3216" t="str">
            <v>M</v>
          </cell>
          <cell r="L3216">
            <v>4</v>
          </cell>
          <cell r="M3216">
            <v>1919.742731764512</v>
          </cell>
        </row>
        <row r="3217">
          <cell r="A3217" t="str">
            <v>2000-26-5-</v>
          </cell>
          <cell r="B3217" t="str">
            <v>SPS</v>
          </cell>
          <cell r="C3217" t="str">
            <v>Marked South Puget Sound Fall Fing</v>
          </cell>
          <cell r="D3217" t="str">
            <v>M-SPSd FF</v>
          </cell>
          <cell r="E3217">
            <v>26</v>
          </cell>
          <cell r="F3217">
            <v>38</v>
          </cell>
          <cell r="G3217">
            <v>36</v>
          </cell>
          <cell r="H3217" t="str">
            <v>TRS; includes 13A, 13C, and 13D-K</v>
          </cell>
          <cell r="I3217">
            <v>2000</v>
          </cell>
          <cell r="J3217" t="str">
            <v>M</v>
          </cell>
          <cell r="L3217">
            <v>5</v>
          </cell>
          <cell r="M3217">
            <v>4.8118241271664592</v>
          </cell>
        </row>
        <row r="3218">
          <cell r="A3218" t="str">
            <v>2000-27-3-</v>
          </cell>
          <cell r="B3218" t="str">
            <v>SPS</v>
          </cell>
          <cell r="C3218" t="str">
            <v>UnMarked South Puget Sound Fall Year</v>
          </cell>
          <cell r="D3218" t="str">
            <v>U-SPS Fyr</v>
          </cell>
          <cell r="E3218">
            <v>27</v>
          </cell>
          <cell r="F3218">
            <v>40</v>
          </cell>
          <cell r="G3218">
            <v>39</v>
          </cell>
          <cell r="H3218" t="str">
            <v>TRS</v>
          </cell>
          <cell r="I3218">
            <v>2000</v>
          </cell>
          <cell r="J3218" t="str">
            <v>UM</v>
          </cell>
          <cell r="L3218">
            <v>3</v>
          </cell>
          <cell r="M3218">
            <v>48.746064511010367</v>
          </cell>
        </row>
        <row r="3219">
          <cell r="A3219" t="str">
            <v>2000-27-4-</v>
          </cell>
          <cell r="B3219" t="str">
            <v>SPS</v>
          </cell>
          <cell r="C3219" t="str">
            <v>UnMarked South Puget Sound Fall Year</v>
          </cell>
          <cell r="D3219" t="str">
            <v>U-SPS Fyr</v>
          </cell>
          <cell r="E3219">
            <v>27</v>
          </cell>
          <cell r="F3219">
            <v>40</v>
          </cell>
          <cell r="G3219">
            <v>39</v>
          </cell>
          <cell r="H3219" t="str">
            <v>TRS</v>
          </cell>
          <cell r="I3219">
            <v>2000</v>
          </cell>
          <cell r="J3219" t="str">
            <v>UM</v>
          </cell>
          <cell r="L3219">
            <v>4</v>
          </cell>
          <cell r="M3219">
            <v>227.3606152565736</v>
          </cell>
        </row>
        <row r="3220">
          <cell r="A3220" t="str">
            <v>2000-27-5-</v>
          </cell>
          <cell r="B3220" t="str">
            <v>SPS</v>
          </cell>
          <cell r="C3220" t="str">
            <v>UnMarked South Puget Sound Fall Year</v>
          </cell>
          <cell r="D3220" t="str">
            <v>U-SPS Fyr</v>
          </cell>
          <cell r="E3220">
            <v>27</v>
          </cell>
          <cell r="F3220">
            <v>40</v>
          </cell>
          <cell r="G3220">
            <v>39</v>
          </cell>
          <cell r="H3220" t="str">
            <v>TRS</v>
          </cell>
          <cell r="I3220">
            <v>2000</v>
          </cell>
          <cell r="J3220" t="str">
            <v>UM</v>
          </cell>
          <cell r="L3220">
            <v>5</v>
          </cell>
          <cell r="M3220">
            <v>58.915376385685477</v>
          </cell>
        </row>
        <row r="3221">
          <cell r="A3221" t="str">
            <v>2000-28-3-</v>
          </cell>
          <cell r="B3221" t="str">
            <v>SPS</v>
          </cell>
          <cell r="C3221" t="str">
            <v>Marked South Puget Sound Fall Year</v>
          </cell>
          <cell r="D3221" t="str">
            <v>M-SPS Fyr</v>
          </cell>
          <cell r="E3221">
            <v>28</v>
          </cell>
          <cell r="F3221">
            <v>41</v>
          </cell>
          <cell r="G3221">
            <v>39</v>
          </cell>
          <cell r="H3221" t="str">
            <v>TRS</v>
          </cell>
          <cell r="I3221">
            <v>2000</v>
          </cell>
          <cell r="J3221" t="str">
            <v>M</v>
          </cell>
          <cell r="L3221">
            <v>3</v>
          </cell>
          <cell r="M3221">
            <v>322.68104824385489</v>
          </cell>
        </row>
        <row r="3222">
          <cell r="A3222" t="str">
            <v>2000-28-4-</v>
          </cell>
          <cell r="B3222" t="str">
            <v>SPS</v>
          </cell>
          <cell r="C3222" t="str">
            <v>Marked South Puget Sound Fall Year</v>
          </cell>
          <cell r="D3222" t="str">
            <v>M-SPS Fyr</v>
          </cell>
          <cell r="E3222">
            <v>28</v>
          </cell>
          <cell r="F3222">
            <v>41</v>
          </cell>
          <cell r="G3222">
            <v>39</v>
          </cell>
          <cell r="H3222" t="str">
            <v>TRS</v>
          </cell>
          <cell r="I3222">
            <v>2000</v>
          </cell>
          <cell r="J3222" t="str">
            <v>M</v>
          </cell>
          <cell r="L3222">
            <v>4</v>
          </cell>
          <cell r="M3222">
            <v>1007.964637941401</v>
          </cell>
        </row>
        <row r="3223">
          <cell r="A3223" t="str">
            <v>2000-28-5-</v>
          </cell>
          <cell r="B3223" t="str">
            <v>SPS</v>
          </cell>
          <cell r="C3223" t="str">
            <v>Marked South Puget Sound Fall Year</v>
          </cell>
          <cell r="D3223" t="str">
            <v>M-SPS Fyr</v>
          </cell>
          <cell r="E3223">
            <v>28</v>
          </cell>
          <cell r="F3223">
            <v>41</v>
          </cell>
          <cell r="G3223">
            <v>39</v>
          </cell>
          <cell r="H3223" t="str">
            <v>TRS</v>
          </cell>
          <cell r="I3223">
            <v>2000</v>
          </cell>
          <cell r="J3223" t="str">
            <v>M</v>
          </cell>
          <cell r="L3223">
            <v>5</v>
          </cell>
          <cell r="M3223">
            <v>123.56446673177879</v>
          </cell>
        </row>
        <row r="3224">
          <cell r="A3224" t="str">
            <v>2000-29-3-</v>
          </cell>
          <cell r="B3224" t="str">
            <v>MPS</v>
          </cell>
          <cell r="C3224" t="str">
            <v>UnMarked White River Spring Fing</v>
          </cell>
          <cell r="D3224" t="str">
            <v>U-WhiteSp</v>
          </cell>
          <cell r="E3224">
            <v>29</v>
          </cell>
          <cell r="F3224">
            <v>43</v>
          </cell>
          <cell r="G3224">
            <v>42</v>
          </cell>
          <cell r="H3224" t="str">
            <v>ETRS; includes FW net (FW spt assumed 0)</v>
          </cell>
          <cell r="I3224">
            <v>2000</v>
          </cell>
          <cell r="J3224" t="str">
            <v>UM</v>
          </cell>
          <cell r="L3224">
            <v>3</v>
          </cell>
          <cell r="M3224">
            <v>1231</v>
          </cell>
        </row>
        <row r="3225">
          <cell r="A3225" t="str">
            <v>2000-29-4-</v>
          </cell>
          <cell r="B3225" t="str">
            <v>MPS</v>
          </cell>
          <cell r="C3225" t="str">
            <v>UnMarked White River Spring Fing</v>
          </cell>
          <cell r="D3225" t="str">
            <v>U-WhiteSp</v>
          </cell>
          <cell r="E3225">
            <v>29</v>
          </cell>
          <cell r="F3225">
            <v>43</v>
          </cell>
          <cell r="G3225">
            <v>42</v>
          </cell>
          <cell r="H3225" t="str">
            <v>ETRS; includes FW net (FW spt assumed 0)</v>
          </cell>
          <cell r="I3225">
            <v>2000</v>
          </cell>
          <cell r="J3225" t="str">
            <v>UM</v>
          </cell>
          <cell r="L3225">
            <v>4</v>
          </cell>
          <cell r="M3225">
            <v>449</v>
          </cell>
        </row>
        <row r="3226">
          <cell r="A3226" t="str">
            <v>2000-29-5-</v>
          </cell>
          <cell r="B3226" t="str">
            <v>MPS</v>
          </cell>
          <cell r="C3226" t="str">
            <v>UnMarked White River Spring Fing</v>
          </cell>
          <cell r="D3226" t="str">
            <v>U-WhiteSp</v>
          </cell>
          <cell r="E3226">
            <v>29</v>
          </cell>
          <cell r="F3226">
            <v>43</v>
          </cell>
          <cell r="G3226">
            <v>42</v>
          </cell>
          <cell r="H3226" t="str">
            <v>ETRS; includes FW net (FW spt assumed 0)</v>
          </cell>
          <cell r="I3226">
            <v>2000</v>
          </cell>
          <cell r="J3226" t="str">
            <v>UM</v>
          </cell>
          <cell r="L3226">
            <v>5</v>
          </cell>
          <cell r="M3226">
            <v>17</v>
          </cell>
        </row>
        <row r="3227">
          <cell r="A3227" t="str">
            <v>2000-30-3-</v>
          </cell>
          <cell r="B3227" t="str">
            <v>MPS</v>
          </cell>
          <cell r="C3227" t="str">
            <v>Marked White River Spring Fing</v>
          </cell>
          <cell r="D3227" t="str">
            <v>M-WhiteSp</v>
          </cell>
          <cell r="E3227">
            <v>30</v>
          </cell>
          <cell r="F3227">
            <v>44</v>
          </cell>
          <cell r="G3227">
            <v>42</v>
          </cell>
          <cell r="H3227" t="str">
            <v>ETRS; includes FW net (FW spt assumed 0)</v>
          </cell>
          <cell r="I3227">
            <v>2000</v>
          </cell>
          <cell r="J3227" t="str">
            <v>M</v>
          </cell>
          <cell r="L3227">
            <v>3</v>
          </cell>
          <cell r="M3227">
            <v>0</v>
          </cell>
        </row>
        <row r="3228">
          <cell r="A3228" t="str">
            <v>2000-30-4-</v>
          </cell>
          <cell r="B3228" t="str">
            <v>MPS</v>
          </cell>
          <cell r="C3228" t="str">
            <v>Marked White River Spring Fing</v>
          </cell>
          <cell r="D3228" t="str">
            <v>M-WhiteSp</v>
          </cell>
          <cell r="E3228">
            <v>30</v>
          </cell>
          <cell r="F3228">
            <v>44</v>
          </cell>
          <cell r="G3228">
            <v>42</v>
          </cell>
          <cell r="H3228" t="str">
            <v>ETRS; includes FW net (FW spt assumed 0)</v>
          </cell>
          <cell r="I3228">
            <v>2000</v>
          </cell>
          <cell r="J3228" t="str">
            <v>M</v>
          </cell>
          <cell r="L3228">
            <v>4</v>
          </cell>
          <cell r="M3228">
            <v>75</v>
          </cell>
        </row>
        <row r="3229">
          <cell r="A3229" t="str">
            <v>2000-30-5-</v>
          </cell>
          <cell r="B3229" t="str">
            <v>MPS</v>
          </cell>
          <cell r="C3229" t="str">
            <v>Marked White River Spring Fing</v>
          </cell>
          <cell r="D3229" t="str">
            <v>M-WhiteSp</v>
          </cell>
          <cell r="E3229">
            <v>30</v>
          </cell>
          <cell r="F3229">
            <v>44</v>
          </cell>
          <cell r="G3229">
            <v>42</v>
          </cell>
          <cell r="H3229" t="str">
            <v>ETRS; includes FW net (FW spt assumed 0)</v>
          </cell>
          <cell r="I3229">
            <v>2000</v>
          </cell>
          <cell r="J3229" t="str">
            <v>M</v>
          </cell>
          <cell r="L3229">
            <v>5</v>
          </cell>
          <cell r="M3229">
            <v>3</v>
          </cell>
        </row>
        <row r="3230">
          <cell r="A3230" t="str">
            <v>2000-31-3-Area12B_tribs_nat_F_n_um</v>
          </cell>
          <cell r="B3230" t="str">
            <v>HC</v>
          </cell>
          <cell r="C3230" t="str">
            <v>UnMarked Hood Canal Fall Fing</v>
          </cell>
          <cell r="D3230" t="str">
            <v>U-HdCl FF</v>
          </cell>
          <cell r="E3230">
            <v>31</v>
          </cell>
          <cell r="F3230">
            <v>46</v>
          </cell>
          <cell r="G3230">
            <v>45</v>
          </cell>
          <cell r="H3230" t="str">
            <v>TRS; incl FW net, FW sport, 12H, HC net</v>
          </cell>
          <cell r="I3230">
            <v>2000</v>
          </cell>
          <cell r="J3230" t="str">
            <v>UM</v>
          </cell>
          <cell r="K3230" t="str">
            <v>N</v>
          </cell>
          <cell r="L3230">
            <v>3</v>
          </cell>
          <cell r="M3230">
            <v>83.187018669193918</v>
          </cell>
        </row>
        <row r="3231">
          <cell r="A3231" t="str">
            <v>2000-31-3-HoodsportHat_F_h_um</v>
          </cell>
          <cell r="B3231" t="str">
            <v>HC</v>
          </cell>
          <cell r="C3231" t="str">
            <v>UnMarked Hood Canal Fall Fing</v>
          </cell>
          <cell r="D3231" t="str">
            <v>U-HdCl FF</v>
          </cell>
          <cell r="E3231">
            <v>31</v>
          </cell>
          <cell r="F3231">
            <v>46</v>
          </cell>
          <cell r="G3231">
            <v>45</v>
          </cell>
          <cell r="H3231" t="str">
            <v>TRS; incl FW net, FW sport, 12H, HC net</v>
          </cell>
          <cell r="I3231">
            <v>2000</v>
          </cell>
          <cell r="J3231" t="str">
            <v>UM</v>
          </cell>
          <cell r="K3231" t="str">
            <v>H</v>
          </cell>
          <cell r="L3231">
            <v>3</v>
          </cell>
          <cell r="M3231">
            <v>2390.6307605546699</v>
          </cell>
        </row>
        <row r="3232">
          <cell r="A3232" t="str">
            <v>2000-31-3-SkokR_nat_n_um</v>
          </cell>
          <cell r="B3232" t="str">
            <v>HC</v>
          </cell>
          <cell r="C3232" t="str">
            <v>UnMarked Hood Canal Fall Fing</v>
          </cell>
          <cell r="D3232" t="str">
            <v>U-HdCl FF</v>
          </cell>
          <cell r="E3232">
            <v>31</v>
          </cell>
          <cell r="F3232">
            <v>46</v>
          </cell>
          <cell r="G3232">
            <v>45</v>
          </cell>
          <cell r="H3232" t="str">
            <v>TRS; incl FW net, FW sport, 12H, HC net</v>
          </cell>
          <cell r="I3232">
            <v>2000</v>
          </cell>
          <cell r="J3232" t="str">
            <v>UM</v>
          </cell>
          <cell r="K3232" t="str">
            <v>N</v>
          </cell>
          <cell r="L3232">
            <v>3</v>
          </cell>
          <cell r="M3232">
            <v>29.140453052119579</v>
          </cell>
        </row>
        <row r="3233">
          <cell r="A3233" t="str">
            <v>2000-31-3-SkokR_hat_h_um</v>
          </cell>
          <cell r="B3233" t="str">
            <v>HC</v>
          </cell>
          <cell r="C3233" t="str">
            <v>UnMarked Hood Canal Fall Fing</v>
          </cell>
          <cell r="D3233" t="str">
            <v>U-HdCl FF</v>
          </cell>
          <cell r="E3233">
            <v>31</v>
          </cell>
          <cell r="F3233">
            <v>46</v>
          </cell>
          <cell r="G3233">
            <v>45</v>
          </cell>
          <cell r="H3233" t="str">
            <v>TRS; incl FW net, FW sport, 12H, HC net</v>
          </cell>
          <cell r="I3233">
            <v>2000</v>
          </cell>
          <cell r="J3233" t="str">
            <v>UM</v>
          </cell>
          <cell r="K3233" t="str">
            <v>H</v>
          </cell>
          <cell r="L3233">
            <v>3</v>
          </cell>
          <cell r="M3233">
            <v>1124.8031567204241</v>
          </cell>
        </row>
        <row r="3234">
          <cell r="A3234" t="str">
            <v>2000-31-3-Area12CD_tribs_nat_n_um</v>
          </cell>
          <cell r="B3234" t="str">
            <v>HC</v>
          </cell>
          <cell r="C3234" t="str">
            <v>UnMarked Hood Canal Fall Fing</v>
          </cell>
          <cell r="D3234" t="str">
            <v>U-HdCl FF</v>
          </cell>
          <cell r="E3234">
            <v>31</v>
          </cell>
          <cell r="F3234">
            <v>46</v>
          </cell>
          <cell r="G3234">
            <v>45</v>
          </cell>
          <cell r="H3234" t="str">
            <v>TRS; incl FW net, FW sport, 12H, HC net</v>
          </cell>
          <cell r="I3234">
            <v>2000</v>
          </cell>
          <cell r="J3234" t="str">
            <v>UM</v>
          </cell>
          <cell r="K3234" t="str">
            <v>N</v>
          </cell>
          <cell r="L3234">
            <v>3</v>
          </cell>
          <cell r="M3234">
            <v>36.625753302059962</v>
          </cell>
        </row>
        <row r="3235">
          <cell r="A3235" t="str">
            <v>2000-31-4-Area12B_tribs_nat_F_n_um</v>
          </cell>
          <cell r="B3235" t="str">
            <v>HC</v>
          </cell>
          <cell r="C3235" t="str">
            <v>UnMarked Hood Canal Fall Fing</v>
          </cell>
          <cell r="D3235" t="str">
            <v>U-HdCl FF</v>
          </cell>
          <cell r="E3235">
            <v>31</v>
          </cell>
          <cell r="F3235">
            <v>46</v>
          </cell>
          <cell r="G3235">
            <v>45</v>
          </cell>
          <cell r="H3235" t="str">
            <v>TRS; incl FW net, FW sport, 12H, HC net</v>
          </cell>
          <cell r="I3235">
            <v>2000</v>
          </cell>
          <cell r="J3235" t="str">
            <v>UM</v>
          </cell>
          <cell r="K3235" t="str">
            <v>N</v>
          </cell>
          <cell r="L3235">
            <v>4</v>
          </cell>
          <cell r="M3235">
            <v>350.34532862602828</v>
          </cell>
        </row>
        <row r="3236">
          <cell r="A3236" t="str">
            <v>2000-31-4-HoodsportHat_F_h_um</v>
          </cell>
          <cell r="B3236" t="str">
            <v>HC</v>
          </cell>
          <cell r="C3236" t="str">
            <v>UnMarked Hood Canal Fall Fing</v>
          </cell>
          <cell r="D3236" t="str">
            <v>U-HdCl FF</v>
          </cell>
          <cell r="E3236">
            <v>31</v>
          </cell>
          <cell r="F3236">
            <v>46</v>
          </cell>
          <cell r="G3236">
            <v>45</v>
          </cell>
          <cell r="H3236" t="str">
            <v>TRS; incl FW net, FW sport, 12H, HC net</v>
          </cell>
          <cell r="I3236">
            <v>2000</v>
          </cell>
          <cell r="J3236" t="str">
            <v>UM</v>
          </cell>
          <cell r="K3236" t="str">
            <v>H</v>
          </cell>
          <cell r="L3236">
            <v>4</v>
          </cell>
          <cell r="M3236">
            <v>12789.874568967491</v>
          </cell>
        </row>
        <row r="3237">
          <cell r="A3237" t="str">
            <v>2000-31-4-SkokR_nat_n_um</v>
          </cell>
          <cell r="B3237" t="str">
            <v>HC</v>
          </cell>
          <cell r="C3237" t="str">
            <v>UnMarked Hood Canal Fall Fing</v>
          </cell>
          <cell r="D3237" t="str">
            <v>U-HdCl FF</v>
          </cell>
          <cell r="E3237">
            <v>31</v>
          </cell>
          <cell r="F3237">
            <v>46</v>
          </cell>
          <cell r="G3237">
            <v>45</v>
          </cell>
          <cell r="H3237" t="str">
            <v>TRS; incl FW net, FW sport, 12H, HC net</v>
          </cell>
          <cell r="I3237">
            <v>2000</v>
          </cell>
          <cell r="J3237" t="str">
            <v>UM</v>
          </cell>
          <cell r="K3237" t="str">
            <v>N</v>
          </cell>
          <cell r="L3237">
            <v>4</v>
          </cell>
          <cell r="M3237">
            <v>122.72613881565751</v>
          </cell>
        </row>
        <row r="3238">
          <cell r="A3238" t="str">
            <v>2000-31-4-SkokR_hat_h_um</v>
          </cell>
          <cell r="B3238" t="str">
            <v>HC</v>
          </cell>
          <cell r="C3238" t="str">
            <v>UnMarked Hood Canal Fall Fing</v>
          </cell>
          <cell r="D3238" t="str">
            <v>U-HdCl FF</v>
          </cell>
          <cell r="E3238">
            <v>31</v>
          </cell>
          <cell r="F3238">
            <v>46</v>
          </cell>
          <cell r="G3238">
            <v>45</v>
          </cell>
          <cell r="H3238" t="str">
            <v>TRS; incl FW net, FW sport, 12H, HC net</v>
          </cell>
          <cell r="I3238">
            <v>2000</v>
          </cell>
          <cell r="J3238" t="str">
            <v>UM</v>
          </cell>
          <cell r="K3238" t="str">
            <v>H</v>
          </cell>
          <cell r="L3238">
            <v>4</v>
          </cell>
          <cell r="M3238">
            <v>4697.8174123570434</v>
          </cell>
        </row>
        <row r="3239">
          <cell r="A3239" t="str">
            <v>2000-31-4-Area12CD_tribs_nat_n_um</v>
          </cell>
          <cell r="B3239" t="str">
            <v>HC</v>
          </cell>
          <cell r="C3239" t="str">
            <v>UnMarked Hood Canal Fall Fing</v>
          </cell>
          <cell r="D3239" t="str">
            <v>U-HdCl FF</v>
          </cell>
          <cell r="E3239">
            <v>31</v>
          </cell>
          <cell r="F3239">
            <v>46</v>
          </cell>
          <cell r="G3239">
            <v>45</v>
          </cell>
          <cell r="H3239" t="str">
            <v>TRS; incl FW net, FW sport, 12H, HC net</v>
          </cell>
          <cell r="I3239">
            <v>2000</v>
          </cell>
          <cell r="J3239" t="str">
            <v>UM</v>
          </cell>
          <cell r="K3239" t="str">
            <v>N</v>
          </cell>
          <cell r="L3239">
            <v>4</v>
          </cell>
          <cell r="M3239">
            <v>154.2507687144448</v>
          </cell>
        </row>
        <row r="3240">
          <cell r="A3240" t="str">
            <v>2000-31-5-Area12B_tribs_nat_F_n_um</v>
          </cell>
          <cell r="B3240" t="str">
            <v>HC</v>
          </cell>
          <cell r="C3240" t="str">
            <v>UnMarked Hood Canal Fall Fing</v>
          </cell>
          <cell r="D3240" t="str">
            <v>U-HdCl FF</v>
          </cell>
          <cell r="E3240">
            <v>31</v>
          </cell>
          <cell r="F3240">
            <v>46</v>
          </cell>
          <cell r="G3240">
            <v>45</v>
          </cell>
          <cell r="H3240" t="str">
            <v>TRS; incl FW net, FW sport, 12H, HC net</v>
          </cell>
          <cell r="I3240">
            <v>2000</v>
          </cell>
          <cell r="J3240" t="str">
            <v>UM</v>
          </cell>
          <cell r="K3240" t="str">
            <v>N</v>
          </cell>
          <cell r="L3240">
            <v>5</v>
          </cell>
          <cell r="M3240">
            <v>4.7992510770688801</v>
          </cell>
        </row>
        <row r="3241">
          <cell r="A3241" t="str">
            <v>2000-31-5-HoodsportHat_F_h_um</v>
          </cell>
          <cell r="B3241" t="str">
            <v>HC</v>
          </cell>
          <cell r="C3241" t="str">
            <v>UnMarked Hood Canal Fall Fing</v>
          </cell>
          <cell r="D3241" t="str">
            <v>U-HdCl FF</v>
          </cell>
          <cell r="E3241">
            <v>31</v>
          </cell>
          <cell r="F3241">
            <v>46</v>
          </cell>
          <cell r="G3241">
            <v>45</v>
          </cell>
          <cell r="H3241" t="str">
            <v>TRS; incl FW net, FW sport, 12H, HC net</v>
          </cell>
          <cell r="I3241">
            <v>2000</v>
          </cell>
          <cell r="J3241" t="str">
            <v>UM</v>
          </cell>
          <cell r="K3241" t="str">
            <v>H</v>
          </cell>
          <cell r="L3241">
            <v>5</v>
          </cell>
          <cell r="M3241">
            <v>149.4144225346669</v>
          </cell>
        </row>
        <row r="3242">
          <cell r="A3242" t="str">
            <v>2000-31-5-SkokR_nat_n_um</v>
          </cell>
          <cell r="B3242" t="str">
            <v>HC</v>
          </cell>
          <cell r="C3242" t="str">
            <v>UnMarked Hood Canal Fall Fing</v>
          </cell>
          <cell r="D3242" t="str">
            <v>U-HdCl FF</v>
          </cell>
          <cell r="E3242">
            <v>31</v>
          </cell>
          <cell r="F3242">
            <v>46</v>
          </cell>
          <cell r="G3242">
            <v>45</v>
          </cell>
          <cell r="H3242" t="str">
            <v>TRS; incl FW net, FW sport, 12H, HC net</v>
          </cell>
          <cell r="I3242">
            <v>2000</v>
          </cell>
          <cell r="J3242" t="str">
            <v>UM</v>
          </cell>
          <cell r="K3242" t="str">
            <v>N</v>
          </cell>
          <cell r="L3242">
            <v>5</v>
          </cell>
          <cell r="M3242">
            <v>1.6811799837761301</v>
          </cell>
        </row>
        <row r="3243">
          <cell r="A3243" t="str">
            <v>2000-31-5-SkokR_hat_h_um</v>
          </cell>
          <cell r="B3243" t="str">
            <v>HC</v>
          </cell>
          <cell r="C3243" t="str">
            <v>UnMarked Hood Canal Fall Fing</v>
          </cell>
          <cell r="D3243" t="str">
            <v>U-HdCl FF</v>
          </cell>
          <cell r="E3243">
            <v>31</v>
          </cell>
          <cell r="F3243">
            <v>46</v>
          </cell>
          <cell r="G3243">
            <v>45</v>
          </cell>
          <cell r="H3243" t="str">
            <v>TRS; incl FW net, FW sport, 12H, HC net</v>
          </cell>
          <cell r="I3243">
            <v>2000</v>
          </cell>
          <cell r="J3243" t="str">
            <v>UM</v>
          </cell>
          <cell r="K3243" t="str">
            <v>H</v>
          </cell>
          <cell r="L3243">
            <v>5</v>
          </cell>
          <cell r="M3243">
            <v>64.18392338281113</v>
          </cell>
        </row>
        <row r="3244">
          <cell r="A3244" t="str">
            <v>2000-31-5-Area12CD_tribs_nat_n_um</v>
          </cell>
          <cell r="B3244" t="str">
            <v>HC</v>
          </cell>
          <cell r="C3244" t="str">
            <v>UnMarked Hood Canal Fall Fing</v>
          </cell>
          <cell r="D3244" t="str">
            <v>U-HdCl FF</v>
          </cell>
          <cell r="E3244">
            <v>31</v>
          </cell>
          <cell r="F3244">
            <v>46</v>
          </cell>
          <cell r="G3244">
            <v>45</v>
          </cell>
          <cell r="H3244" t="str">
            <v>TRS; incl FW net, FW sport, 12H, HC net</v>
          </cell>
          <cell r="I3244">
            <v>2000</v>
          </cell>
          <cell r="J3244" t="str">
            <v>UM</v>
          </cell>
          <cell r="K3244" t="str">
            <v>N</v>
          </cell>
          <cell r="L3244">
            <v>5</v>
          </cell>
          <cell r="M3244">
            <v>2.1130242289649979</v>
          </cell>
        </row>
        <row r="3245">
          <cell r="A3245" t="str">
            <v>2000-32-3-HoodsportHat_F_h_m</v>
          </cell>
          <cell r="B3245" t="str">
            <v>HC</v>
          </cell>
          <cell r="C3245" t="str">
            <v>Marked Hood Canal Fall Fing</v>
          </cell>
          <cell r="D3245" t="str">
            <v>M-HdCl FF</v>
          </cell>
          <cell r="E3245">
            <v>32</v>
          </cell>
          <cell r="F3245">
            <v>47</v>
          </cell>
          <cell r="G3245">
            <v>45</v>
          </cell>
          <cell r="H3245" t="str">
            <v>TRS; incl FW net, FW sport, 12H, HC net</v>
          </cell>
          <cell r="I3245">
            <v>2000</v>
          </cell>
          <cell r="J3245" t="str">
            <v>M</v>
          </cell>
          <cell r="K3245" t="str">
            <v>H</v>
          </cell>
          <cell r="L3245">
            <v>3</v>
          </cell>
          <cell r="M3245">
            <v>0</v>
          </cell>
        </row>
        <row r="3246">
          <cell r="A3246" t="str">
            <v>2000-32-3-SkokR_hat_h_m</v>
          </cell>
          <cell r="B3246" t="str">
            <v>HC</v>
          </cell>
          <cell r="C3246" t="str">
            <v>Marked Hood Canal Fall Fing</v>
          </cell>
          <cell r="D3246" t="str">
            <v>M-HdCl FF</v>
          </cell>
          <cell r="E3246">
            <v>32</v>
          </cell>
          <cell r="F3246">
            <v>47</v>
          </cell>
          <cell r="G3246">
            <v>45</v>
          </cell>
          <cell r="H3246" t="str">
            <v>TRS; incl FW net, FW sport, 12H, HC net</v>
          </cell>
          <cell r="I3246">
            <v>2000</v>
          </cell>
          <cell r="J3246" t="str">
            <v>M</v>
          </cell>
          <cell r="K3246" t="str">
            <v>H</v>
          </cell>
          <cell r="L3246">
            <v>3</v>
          </cell>
          <cell r="M3246">
            <v>61.34718248646783</v>
          </cell>
        </row>
        <row r="3247">
          <cell r="A3247" t="str">
            <v>2000-32-4-HoodsportHat_F_h_m</v>
          </cell>
          <cell r="B3247" t="str">
            <v>HC</v>
          </cell>
          <cell r="C3247" t="str">
            <v>Marked Hood Canal Fall Fing</v>
          </cell>
          <cell r="D3247" t="str">
            <v>M-HdCl FF</v>
          </cell>
          <cell r="E3247">
            <v>32</v>
          </cell>
          <cell r="F3247">
            <v>47</v>
          </cell>
          <cell r="G3247">
            <v>45</v>
          </cell>
          <cell r="H3247" t="str">
            <v>TRS; incl FW net, FW sport, 12H, HC net</v>
          </cell>
          <cell r="I3247">
            <v>2000</v>
          </cell>
          <cell r="J3247" t="str">
            <v>M</v>
          </cell>
          <cell r="K3247" t="str">
            <v>H</v>
          </cell>
          <cell r="L3247">
            <v>4</v>
          </cell>
          <cell r="M3247">
            <v>0</v>
          </cell>
        </row>
        <row r="3248">
          <cell r="A3248" t="str">
            <v>2000-32-4-SkokR_hat_h_m</v>
          </cell>
          <cell r="B3248" t="str">
            <v>HC</v>
          </cell>
          <cell r="C3248" t="str">
            <v>Marked Hood Canal Fall Fing</v>
          </cell>
          <cell r="D3248" t="str">
            <v>M-HdCl FF</v>
          </cell>
          <cell r="E3248">
            <v>32</v>
          </cell>
          <cell r="F3248">
            <v>47</v>
          </cell>
          <cell r="G3248">
            <v>45</v>
          </cell>
          <cell r="H3248" t="str">
            <v>TRS; incl FW net, FW sport, 12H, HC net</v>
          </cell>
          <cell r="I3248">
            <v>2000</v>
          </cell>
          <cell r="J3248" t="str">
            <v>M</v>
          </cell>
          <cell r="K3248" t="str">
            <v>H</v>
          </cell>
          <cell r="L3248">
            <v>4</v>
          </cell>
          <cell r="M3248">
            <v>297.70036237967611</v>
          </cell>
        </row>
        <row r="3249">
          <cell r="A3249" t="str">
            <v>2000-32-5-HoodsportHat_F_h_m</v>
          </cell>
          <cell r="B3249" t="str">
            <v>HC</v>
          </cell>
          <cell r="C3249" t="str">
            <v>Marked Hood Canal Fall Fing</v>
          </cell>
          <cell r="D3249" t="str">
            <v>M-HdCl FF</v>
          </cell>
          <cell r="E3249">
            <v>32</v>
          </cell>
          <cell r="F3249">
            <v>47</v>
          </cell>
          <cell r="G3249">
            <v>45</v>
          </cell>
          <cell r="H3249" t="str">
            <v>TRS; incl FW net, FW sport, 12H, HC net</v>
          </cell>
          <cell r="I3249">
            <v>2000</v>
          </cell>
          <cell r="J3249" t="str">
            <v>M</v>
          </cell>
          <cell r="K3249" t="str">
            <v>H</v>
          </cell>
          <cell r="L3249">
            <v>5</v>
          </cell>
          <cell r="M3249">
            <v>0</v>
          </cell>
        </row>
        <row r="3250">
          <cell r="A3250" t="str">
            <v>2000-32-5-SkokR_hat_h_m</v>
          </cell>
          <cell r="B3250" t="str">
            <v>HC</v>
          </cell>
          <cell r="C3250" t="str">
            <v>Marked Hood Canal Fall Fing</v>
          </cell>
          <cell r="D3250" t="str">
            <v>M-HdCl FF</v>
          </cell>
          <cell r="E3250">
            <v>32</v>
          </cell>
          <cell r="F3250">
            <v>47</v>
          </cell>
          <cell r="G3250">
            <v>45</v>
          </cell>
          <cell r="H3250" t="str">
            <v>TRS; incl FW net, FW sport, 12H, HC net</v>
          </cell>
          <cell r="I3250">
            <v>2000</v>
          </cell>
          <cell r="J3250" t="str">
            <v>M</v>
          </cell>
          <cell r="K3250" t="str">
            <v>H</v>
          </cell>
          <cell r="L3250">
            <v>5</v>
          </cell>
          <cell r="M3250">
            <v>4.2478269560480371</v>
          </cell>
        </row>
        <row r="3251">
          <cell r="A3251" t="str">
            <v>2000-33-3-HoodsportHat_Y_h_um</v>
          </cell>
          <cell r="B3251" t="str">
            <v>HC</v>
          </cell>
          <cell r="C3251" t="str">
            <v>UnMarked Hood Canal Fall Year</v>
          </cell>
          <cell r="D3251" t="str">
            <v>U-HdCl FY</v>
          </cell>
          <cell r="E3251">
            <v>33</v>
          </cell>
          <cell r="F3251">
            <v>49</v>
          </cell>
          <cell r="G3251">
            <v>48</v>
          </cell>
          <cell r="H3251" t="str">
            <v>TRS; incl FW net, FW sport, 12H, HC net</v>
          </cell>
          <cell r="I3251">
            <v>2000</v>
          </cell>
          <cell r="J3251" t="str">
            <v>UM</v>
          </cell>
          <cell r="K3251" t="str">
            <v>H</v>
          </cell>
          <cell r="L3251">
            <v>3</v>
          </cell>
          <cell r="M3251">
            <v>0</v>
          </cell>
        </row>
        <row r="3252">
          <cell r="A3252" t="str">
            <v>2000-33-4-HoodsportHat_Y_h_um</v>
          </cell>
          <cell r="B3252" t="str">
            <v>HC</v>
          </cell>
          <cell r="C3252" t="str">
            <v>UnMarked Hood Canal Fall Year</v>
          </cell>
          <cell r="D3252" t="str">
            <v>U-HdCl FY</v>
          </cell>
          <cell r="E3252">
            <v>33</v>
          </cell>
          <cell r="F3252">
            <v>49</v>
          </cell>
          <cell r="G3252">
            <v>48</v>
          </cell>
          <cell r="H3252" t="str">
            <v>TRS; incl FW net, FW sport, 12H, HC net</v>
          </cell>
          <cell r="I3252">
            <v>2000</v>
          </cell>
          <cell r="J3252" t="str">
            <v>UM</v>
          </cell>
          <cell r="K3252" t="str">
            <v>H</v>
          </cell>
          <cell r="L3252">
            <v>4</v>
          </cell>
          <cell r="M3252">
            <v>0.64043679403894405</v>
          </cell>
        </row>
        <row r="3253">
          <cell r="A3253" t="str">
            <v>2000-33-5-HoodsportHat_Y_h_um</v>
          </cell>
          <cell r="B3253" t="str">
            <v>HC</v>
          </cell>
          <cell r="C3253" t="str">
            <v>UnMarked Hood Canal Fall Year</v>
          </cell>
          <cell r="D3253" t="str">
            <v>U-HdCl FY</v>
          </cell>
          <cell r="E3253">
            <v>33</v>
          </cell>
          <cell r="F3253">
            <v>49</v>
          </cell>
          <cell r="G3253">
            <v>48</v>
          </cell>
          <cell r="H3253" t="str">
            <v>TRS; incl FW net, FW sport, 12H, HC net</v>
          </cell>
          <cell r="I3253">
            <v>2000</v>
          </cell>
          <cell r="J3253" t="str">
            <v>UM</v>
          </cell>
          <cell r="K3253" t="str">
            <v>H</v>
          </cell>
          <cell r="L3253">
            <v>5</v>
          </cell>
          <cell r="M3253">
            <v>0</v>
          </cell>
        </row>
        <row r="3254">
          <cell r="A3254" t="str">
            <v>2000-34-3-HoodsportHat_Y_h_m</v>
          </cell>
          <cell r="B3254" t="str">
            <v>HC</v>
          </cell>
          <cell r="C3254" t="str">
            <v>Marked Hood Canal Fall Year</v>
          </cell>
          <cell r="D3254" t="str">
            <v>M-HdCl FY</v>
          </cell>
          <cell r="E3254">
            <v>34</v>
          </cell>
          <cell r="F3254">
            <v>50</v>
          </cell>
          <cell r="G3254">
            <v>48</v>
          </cell>
          <cell r="H3254" t="str">
            <v>TRS; incl FW net, FW sport, 12H, HC net</v>
          </cell>
          <cell r="I3254">
            <v>2000</v>
          </cell>
          <cell r="J3254" t="str">
            <v>M</v>
          </cell>
          <cell r="K3254" t="str">
            <v>H</v>
          </cell>
          <cell r="L3254">
            <v>3</v>
          </cell>
          <cell r="M3254">
            <v>0</v>
          </cell>
        </row>
        <row r="3255">
          <cell r="A3255" t="str">
            <v>2000-34-4-HoodsportHat_Y_h_m</v>
          </cell>
          <cell r="B3255" t="str">
            <v>HC</v>
          </cell>
          <cell r="C3255" t="str">
            <v>Marked Hood Canal Fall Year</v>
          </cell>
          <cell r="D3255" t="str">
            <v>M-HdCl FY</v>
          </cell>
          <cell r="E3255">
            <v>34</v>
          </cell>
          <cell r="F3255">
            <v>50</v>
          </cell>
          <cell r="G3255">
            <v>48</v>
          </cell>
          <cell r="H3255" t="str">
            <v>TRS; incl FW net, FW sport, 12H, HC net</v>
          </cell>
          <cell r="I3255">
            <v>2000</v>
          </cell>
          <cell r="J3255" t="str">
            <v>M</v>
          </cell>
          <cell r="K3255" t="str">
            <v>H</v>
          </cell>
          <cell r="L3255">
            <v>4</v>
          </cell>
          <cell r="M3255">
            <v>18.471030397354241</v>
          </cell>
        </row>
        <row r="3256">
          <cell r="A3256" t="str">
            <v>2000-34-5-HoodsportHat_Y_h_m</v>
          </cell>
          <cell r="B3256" t="str">
            <v>HC</v>
          </cell>
          <cell r="C3256" t="str">
            <v>Marked Hood Canal Fall Year</v>
          </cell>
          <cell r="D3256" t="str">
            <v>M-HdCl FY</v>
          </cell>
          <cell r="E3256">
            <v>34</v>
          </cell>
          <cell r="F3256">
            <v>50</v>
          </cell>
          <cell r="G3256">
            <v>48</v>
          </cell>
          <cell r="H3256" t="str">
            <v>TRS; incl FW net, FW sport, 12H, HC net</v>
          </cell>
          <cell r="I3256">
            <v>2000</v>
          </cell>
          <cell r="J3256" t="str">
            <v>M</v>
          </cell>
          <cell r="K3256" t="str">
            <v>H</v>
          </cell>
          <cell r="L3256">
            <v>5</v>
          </cell>
          <cell r="M3256">
            <v>0</v>
          </cell>
        </row>
        <row r="3257">
          <cell r="A3257" t="str">
            <v>2000-35-3-Dungeness_n_um</v>
          </cell>
          <cell r="B3257" t="str">
            <v>JDF</v>
          </cell>
          <cell r="C3257" t="str">
            <v>UnMarked JDF Tribs. Fall</v>
          </cell>
          <cell r="D3257" t="str">
            <v>U-SJDF FF</v>
          </cell>
          <cell r="E3257">
            <v>35</v>
          </cell>
          <cell r="F3257">
            <v>52</v>
          </cell>
          <cell r="G3257">
            <v>51</v>
          </cell>
          <cell r="H3257" t="str">
            <v>ETRS; includes 6D</v>
          </cell>
          <cell r="I3257">
            <v>2000</v>
          </cell>
          <cell r="J3257" t="str">
            <v>UM</v>
          </cell>
          <cell r="K3257" t="str">
            <v>N</v>
          </cell>
          <cell r="L3257">
            <v>3</v>
          </cell>
          <cell r="M3257">
            <v>54</v>
          </cell>
        </row>
        <row r="3258">
          <cell r="A3258" t="str">
            <v>2000-35-3-Elwha_n_um</v>
          </cell>
          <cell r="B3258" t="str">
            <v>JDF</v>
          </cell>
          <cell r="C3258" t="str">
            <v>UnMarked JDF Tribs. Fall</v>
          </cell>
          <cell r="D3258" t="str">
            <v>U-SJDF FF</v>
          </cell>
          <cell r="E3258">
            <v>35</v>
          </cell>
          <cell r="F3258">
            <v>52</v>
          </cell>
          <cell r="G3258">
            <v>51</v>
          </cell>
          <cell r="H3258" t="str">
            <v>ETRS; includes 6D</v>
          </cell>
          <cell r="I3258">
            <v>2000</v>
          </cell>
          <cell r="J3258" t="str">
            <v>UM</v>
          </cell>
          <cell r="K3258" t="str">
            <v>N</v>
          </cell>
          <cell r="L3258">
            <v>3</v>
          </cell>
          <cell r="M3258">
            <v>283</v>
          </cell>
        </row>
        <row r="3259">
          <cell r="A3259" t="str">
            <v>2000-35-4-Dungeness_n_um</v>
          </cell>
          <cell r="B3259" t="str">
            <v>JDF</v>
          </cell>
          <cell r="C3259" t="str">
            <v>UnMarked JDF Tribs. Fall</v>
          </cell>
          <cell r="D3259" t="str">
            <v>U-SJDF FF</v>
          </cell>
          <cell r="E3259">
            <v>35</v>
          </cell>
          <cell r="F3259">
            <v>52</v>
          </cell>
          <cell r="G3259">
            <v>51</v>
          </cell>
          <cell r="H3259" t="str">
            <v>ETRS; includes 6D</v>
          </cell>
          <cell r="I3259">
            <v>2000</v>
          </cell>
          <cell r="J3259" t="str">
            <v>UM</v>
          </cell>
          <cell r="K3259" t="str">
            <v>N</v>
          </cell>
          <cell r="L3259">
            <v>4</v>
          </cell>
          <cell r="M3259">
            <v>58</v>
          </cell>
        </row>
        <row r="3260">
          <cell r="A3260" t="str">
            <v>2000-35-4-Elwha_n_um</v>
          </cell>
          <cell r="B3260" t="str">
            <v>JDF</v>
          </cell>
          <cell r="C3260" t="str">
            <v>UnMarked JDF Tribs. Fall</v>
          </cell>
          <cell r="D3260" t="str">
            <v>U-SJDF FF</v>
          </cell>
          <cell r="E3260">
            <v>35</v>
          </cell>
          <cell r="F3260">
            <v>52</v>
          </cell>
          <cell r="G3260">
            <v>51</v>
          </cell>
          <cell r="H3260" t="str">
            <v>ETRS; includes 6D</v>
          </cell>
          <cell r="I3260">
            <v>2000</v>
          </cell>
          <cell r="J3260" t="str">
            <v>UM</v>
          </cell>
          <cell r="K3260" t="str">
            <v>N</v>
          </cell>
          <cell r="L3260">
            <v>4</v>
          </cell>
          <cell r="M3260">
            <v>1544</v>
          </cell>
        </row>
        <row r="3261">
          <cell r="A3261" t="str">
            <v>2000-35-5-Dungeness_n_um</v>
          </cell>
          <cell r="B3261" t="str">
            <v>JDF</v>
          </cell>
          <cell r="C3261" t="str">
            <v>UnMarked JDF Tribs. Fall</v>
          </cell>
          <cell r="D3261" t="str">
            <v>U-SJDF FF</v>
          </cell>
          <cell r="E3261">
            <v>35</v>
          </cell>
          <cell r="F3261">
            <v>52</v>
          </cell>
          <cell r="G3261">
            <v>51</v>
          </cell>
          <cell r="H3261" t="str">
            <v>ETRS; includes 6D</v>
          </cell>
          <cell r="I3261">
            <v>2000</v>
          </cell>
          <cell r="J3261" t="str">
            <v>UM</v>
          </cell>
          <cell r="K3261" t="str">
            <v>N</v>
          </cell>
          <cell r="L3261">
            <v>5</v>
          </cell>
          <cell r="M3261">
            <v>13</v>
          </cell>
        </row>
        <row r="3262">
          <cell r="A3262" t="str">
            <v>2000-35-5-Elwha_n_um</v>
          </cell>
          <cell r="B3262" t="str">
            <v>JDF</v>
          </cell>
          <cell r="C3262" t="str">
            <v>UnMarked JDF Tribs. Fall</v>
          </cell>
          <cell r="D3262" t="str">
            <v>U-SJDF FF</v>
          </cell>
          <cell r="E3262">
            <v>35</v>
          </cell>
          <cell r="F3262">
            <v>52</v>
          </cell>
          <cell r="G3262">
            <v>51</v>
          </cell>
          <cell r="H3262" t="str">
            <v>ETRS; includes 6D</v>
          </cell>
          <cell r="I3262">
            <v>2000</v>
          </cell>
          <cell r="J3262" t="str">
            <v>UM</v>
          </cell>
          <cell r="K3262" t="str">
            <v>N</v>
          </cell>
          <cell r="L3262">
            <v>5</v>
          </cell>
          <cell r="M3262">
            <v>86</v>
          </cell>
        </row>
        <row r="3263">
          <cell r="A3263" t="str">
            <v>2000-36-3-Dungeness_n_m</v>
          </cell>
          <cell r="B3263" t="str">
            <v>JDF</v>
          </cell>
          <cell r="C3263" t="str">
            <v>Marked JDF Tribs. Fall</v>
          </cell>
          <cell r="D3263" t="str">
            <v>M-SJDF FF</v>
          </cell>
          <cell r="E3263">
            <v>36</v>
          </cell>
          <cell r="F3263">
            <v>53</v>
          </cell>
          <cell r="G3263">
            <v>51</v>
          </cell>
          <cell r="H3263" t="str">
            <v>ETRS; includes 6D</v>
          </cell>
          <cell r="I3263">
            <v>2000</v>
          </cell>
          <cell r="J3263" t="str">
            <v>M</v>
          </cell>
          <cell r="K3263" t="str">
            <v>N</v>
          </cell>
          <cell r="L3263">
            <v>3</v>
          </cell>
          <cell r="M3263">
            <v>11</v>
          </cell>
        </row>
        <row r="3264">
          <cell r="A3264" t="str">
            <v>2000-36-3-Elwha_n_m</v>
          </cell>
          <cell r="B3264" t="str">
            <v>JDF</v>
          </cell>
          <cell r="C3264" t="str">
            <v>Marked JDF Tribs. Fall</v>
          </cell>
          <cell r="D3264" t="str">
            <v>M-SJDF FF</v>
          </cell>
          <cell r="E3264">
            <v>36</v>
          </cell>
          <cell r="F3264">
            <v>53</v>
          </cell>
          <cell r="G3264">
            <v>51</v>
          </cell>
          <cell r="H3264" t="str">
            <v>ETRS; includes 6D</v>
          </cell>
          <cell r="I3264">
            <v>2000</v>
          </cell>
          <cell r="J3264" t="str">
            <v>M</v>
          </cell>
          <cell r="K3264" t="str">
            <v>N</v>
          </cell>
          <cell r="L3264">
            <v>3</v>
          </cell>
          <cell r="M3264">
            <v>0</v>
          </cell>
        </row>
        <row r="3265">
          <cell r="A3265" t="str">
            <v>2000-36-4-Dungeness_n_m</v>
          </cell>
          <cell r="B3265" t="str">
            <v>JDF</v>
          </cell>
          <cell r="C3265" t="str">
            <v>Marked JDF Tribs. Fall</v>
          </cell>
          <cell r="D3265" t="str">
            <v>M-SJDF FF</v>
          </cell>
          <cell r="E3265">
            <v>36</v>
          </cell>
          <cell r="F3265">
            <v>53</v>
          </cell>
          <cell r="G3265">
            <v>51</v>
          </cell>
          <cell r="H3265" t="str">
            <v>ETRS; includes 6D</v>
          </cell>
          <cell r="I3265">
            <v>2000</v>
          </cell>
          <cell r="J3265" t="str">
            <v>M</v>
          </cell>
          <cell r="K3265" t="str">
            <v>N</v>
          </cell>
          <cell r="L3265">
            <v>4</v>
          </cell>
          <cell r="M3265">
            <v>82</v>
          </cell>
        </row>
        <row r="3266">
          <cell r="A3266" t="str">
            <v>2000-36-4-Elwha_n_m</v>
          </cell>
          <cell r="B3266" t="str">
            <v>JDF</v>
          </cell>
          <cell r="C3266" t="str">
            <v>Marked JDF Tribs. Fall</v>
          </cell>
          <cell r="D3266" t="str">
            <v>M-SJDF FF</v>
          </cell>
          <cell r="E3266">
            <v>36</v>
          </cell>
          <cell r="F3266">
            <v>53</v>
          </cell>
          <cell r="G3266">
            <v>51</v>
          </cell>
          <cell r="H3266" t="str">
            <v>ETRS; includes 6D</v>
          </cell>
          <cell r="I3266">
            <v>2000</v>
          </cell>
          <cell r="J3266" t="str">
            <v>M</v>
          </cell>
          <cell r="K3266" t="str">
            <v>N</v>
          </cell>
          <cell r="L3266">
            <v>4</v>
          </cell>
          <cell r="M3266">
            <v>0</v>
          </cell>
        </row>
        <row r="3267">
          <cell r="A3267" t="str">
            <v>2000-36-5-Dungeness_n_m</v>
          </cell>
          <cell r="B3267" t="str">
            <v>JDF</v>
          </cell>
          <cell r="C3267" t="str">
            <v>Marked JDF Tribs. Fall</v>
          </cell>
          <cell r="D3267" t="str">
            <v>M-SJDF FF</v>
          </cell>
          <cell r="E3267">
            <v>36</v>
          </cell>
          <cell r="F3267">
            <v>53</v>
          </cell>
          <cell r="G3267">
            <v>51</v>
          </cell>
          <cell r="H3267" t="str">
            <v>ETRS; includes 6D</v>
          </cell>
          <cell r="I3267">
            <v>2000</v>
          </cell>
          <cell r="J3267" t="str">
            <v>M</v>
          </cell>
          <cell r="K3267" t="str">
            <v>N</v>
          </cell>
          <cell r="L3267">
            <v>5</v>
          </cell>
          <cell r="M3267">
            <v>0</v>
          </cell>
        </row>
        <row r="3268">
          <cell r="A3268" t="str">
            <v>2000-36-5-Elwha_n_m</v>
          </cell>
          <cell r="B3268" t="str">
            <v>JDF</v>
          </cell>
          <cell r="C3268" t="str">
            <v>Marked JDF Tribs. Fall</v>
          </cell>
          <cell r="D3268" t="str">
            <v>M-SJDF FF</v>
          </cell>
          <cell r="E3268">
            <v>36</v>
          </cell>
          <cell r="F3268">
            <v>53</v>
          </cell>
          <cell r="G3268">
            <v>51</v>
          </cell>
          <cell r="H3268" t="str">
            <v>ETRS; includes 6D</v>
          </cell>
          <cell r="I3268">
            <v>2000</v>
          </cell>
          <cell r="J3268" t="str">
            <v>M</v>
          </cell>
          <cell r="K3268" t="str">
            <v>N</v>
          </cell>
          <cell r="L3268">
            <v>5</v>
          </cell>
          <cell r="M3268">
            <v>0</v>
          </cell>
        </row>
        <row r="3269">
          <cell r="A3269" t="str">
            <v>2000-65-3-</v>
          </cell>
          <cell r="B3269" t="str">
            <v>MPS</v>
          </cell>
          <cell r="C3269" t="str">
            <v>UnMarked White Sp Year</v>
          </cell>
          <cell r="D3269" t="str">
            <v>U-WhtSpYr</v>
          </cell>
          <cell r="E3269">
            <v>65</v>
          </cell>
          <cell r="F3269">
            <v>55</v>
          </cell>
          <cell r="G3269">
            <v>54</v>
          </cell>
          <cell r="H3269" t="str">
            <v>ETRS; includes FW net (FW spt assumed 0)</v>
          </cell>
          <cell r="I3269">
            <v>2000</v>
          </cell>
          <cell r="J3269" t="str">
            <v>UM</v>
          </cell>
          <cell r="L3269">
            <v>3</v>
          </cell>
          <cell r="M3269">
            <v>259</v>
          </cell>
        </row>
        <row r="3270">
          <cell r="A3270" t="str">
            <v>2000-65-4-</v>
          </cell>
          <cell r="B3270" t="str">
            <v>MPS</v>
          </cell>
          <cell r="C3270" t="str">
            <v>UnMarked White Sp Year</v>
          </cell>
          <cell r="D3270" t="str">
            <v>U-WhtSpYr</v>
          </cell>
          <cell r="E3270">
            <v>65</v>
          </cell>
          <cell r="F3270">
            <v>55</v>
          </cell>
          <cell r="G3270">
            <v>54</v>
          </cell>
          <cell r="H3270" t="str">
            <v>ETRS; includes FW net (FW spt assumed 0)</v>
          </cell>
          <cell r="I3270">
            <v>2000</v>
          </cell>
          <cell r="J3270" t="str">
            <v>UM</v>
          </cell>
          <cell r="L3270">
            <v>4</v>
          </cell>
          <cell r="M3270">
            <v>0</v>
          </cell>
        </row>
        <row r="3271">
          <cell r="A3271" t="str">
            <v>2000-65-5-</v>
          </cell>
          <cell r="B3271" t="str">
            <v>MPS</v>
          </cell>
          <cell r="C3271" t="str">
            <v>UnMarked White Sp Year</v>
          </cell>
          <cell r="D3271" t="str">
            <v>U-WhtSpYr</v>
          </cell>
          <cell r="E3271">
            <v>65</v>
          </cell>
          <cell r="F3271">
            <v>55</v>
          </cell>
          <cell r="G3271">
            <v>54</v>
          </cell>
          <cell r="H3271" t="str">
            <v>ETRS; includes FW net (FW spt assumed 0)</v>
          </cell>
          <cell r="I3271">
            <v>2000</v>
          </cell>
          <cell r="J3271" t="str">
            <v>UM</v>
          </cell>
          <cell r="L3271">
            <v>5</v>
          </cell>
          <cell r="M3271">
            <v>0</v>
          </cell>
        </row>
        <row r="3272">
          <cell r="A3272" t="str">
            <v>2000-66-3-</v>
          </cell>
          <cell r="B3272" t="str">
            <v>MPS</v>
          </cell>
          <cell r="C3272" t="str">
            <v>Marked White Sp Year</v>
          </cell>
          <cell r="D3272" t="str">
            <v>M-WhtSpYr</v>
          </cell>
          <cell r="E3272">
            <v>66</v>
          </cell>
          <cell r="F3272">
            <v>56</v>
          </cell>
          <cell r="G3272">
            <v>54</v>
          </cell>
          <cell r="H3272" t="str">
            <v>ETRS; includes FW net (FW spt assumed 0)</v>
          </cell>
          <cell r="I3272">
            <v>2000</v>
          </cell>
          <cell r="J3272" t="str">
            <v>M</v>
          </cell>
          <cell r="L3272">
            <v>3</v>
          </cell>
          <cell r="M3272">
            <v>0</v>
          </cell>
        </row>
        <row r="3273">
          <cell r="A3273" t="str">
            <v>2000-66-4-</v>
          </cell>
          <cell r="B3273" t="str">
            <v>MPS</v>
          </cell>
          <cell r="C3273" t="str">
            <v>Marked White Sp Year</v>
          </cell>
          <cell r="D3273" t="str">
            <v>M-WhtSpYr</v>
          </cell>
          <cell r="E3273">
            <v>66</v>
          </cell>
          <cell r="F3273">
            <v>56</v>
          </cell>
          <cell r="G3273">
            <v>54</v>
          </cell>
          <cell r="H3273" t="str">
            <v>ETRS; includes FW net (FW spt assumed 0)</v>
          </cell>
          <cell r="I3273">
            <v>2000</v>
          </cell>
          <cell r="J3273" t="str">
            <v>M</v>
          </cell>
          <cell r="L3273">
            <v>4</v>
          </cell>
          <cell r="M3273">
            <v>24</v>
          </cell>
        </row>
        <row r="3274">
          <cell r="A3274" t="str">
            <v>2000-66-5-</v>
          </cell>
          <cell r="B3274" t="str">
            <v>MPS</v>
          </cell>
          <cell r="C3274" t="str">
            <v>Marked White Sp Year</v>
          </cell>
          <cell r="D3274" t="str">
            <v>M-WhtSpYr</v>
          </cell>
          <cell r="E3274">
            <v>66</v>
          </cell>
          <cell r="F3274">
            <v>56</v>
          </cell>
          <cell r="G3274">
            <v>54</v>
          </cell>
          <cell r="H3274" t="str">
            <v>ETRS; includes FW net (FW spt assumed 0)</v>
          </cell>
          <cell r="I3274">
            <v>2000</v>
          </cell>
          <cell r="J3274" t="str">
            <v>M</v>
          </cell>
          <cell r="L3274">
            <v>5</v>
          </cell>
          <cell r="M3274">
            <v>3</v>
          </cell>
        </row>
        <row r="3275">
          <cell r="A3275" t="str">
            <v>2000-75-3-</v>
          </cell>
          <cell r="B3275" t="str">
            <v>JDF</v>
          </cell>
          <cell r="C3275" t="str">
            <v>UnMarked Hoko River</v>
          </cell>
          <cell r="D3275" t="str">
            <v>U-Hoko Rv</v>
          </cell>
          <cell r="E3275">
            <v>75</v>
          </cell>
          <cell r="F3275">
            <v>58</v>
          </cell>
          <cell r="G3275">
            <v>57</v>
          </cell>
          <cell r="H3275" t="str">
            <v>ETRS; esc only, no FW fishery</v>
          </cell>
          <cell r="I3275">
            <v>2000</v>
          </cell>
          <cell r="J3275" t="str">
            <v>UM</v>
          </cell>
          <cell r="L3275">
            <v>3</v>
          </cell>
          <cell r="M3275">
            <v>65.02627189324437</v>
          </cell>
        </row>
        <row r="3276">
          <cell r="A3276" t="str">
            <v>2000-75-4-</v>
          </cell>
          <cell r="B3276" t="str">
            <v>JDF</v>
          </cell>
          <cell r="C3276" t="str">
            <v>UnMarked Hoko River</v>
          </cell>
          <cell r="D3276" t="str">
            <v>U-Hoko Rv</v>
          </cell>
          <cell r="E3276">
            <v>75</v>
          </cell>
          <cell r="F3276">
            <v>58</v>
          </cell>
          <cell r="G3276">
            <v>57</v>
          </cell>
          <cell r="H3276" t="str">
            <v>ETRS; esc only, no FW fishery</v>
          </cell>
          <cell r="I3276">
            <v>2000</v>
          </cell>
          <cell r="J3276" t="str">
            <v>UM</v>
          </cell>
          <cell r="L3276">
            <v>4</v>
          </cell>
          <cell r="M3276">
            <v>57.408238251788823</v>
          </cell>
        </row>
        <row r="3277">
          <cell r="A3277" t="str">
            <v>2000-75-5-</v>
          </cell>
          <cell r="B3277" t="str">
            <v>JDF</v>
          </cell>
          <cell r="C3277" t="str">
            <v>UnMarked Hoko River</v>
          </cell>
          <cell r="D3277" t="str">
            <v>U-Hoko Rv</v>
          </cell>
          <cell r="E3277">
            <v>75</v>
          </cell>
          <cell r="F3277">
            <v>58</v>
          </cell>
          <cell r="G3277">
            <v>57</v>
          </cell>
          <cell r="H3277" t="str">
            <v>ETRS; esc only, no FW fishery</v>
          </cell>
          <cell r="I3277">
            <v>2000</v>
          </cell>
          <cell r="J3277" t="str">
            <v>UM</v>
          </cell>
          <cell r="L3277">
            <v>5</v>
          </cell>
          <cell r="M3277">
            <v>211.8537320003224</v>
          </cell>
        </row>
        <row r="3278">
          <cell r="A3278" t="str">
            <v>2000-76-3-</v>
          </cell>
          <cell r="B3278" t="str">
            <v>JDF</v>
          </cell>
          <cell r="C3278" t="str">
            <v>Marked Hoko River</v>
          </cell>
          <cell r="D3278" t="str">
            <v>M-Hoko Rv</v>
          </cell>
          <cell r="E3278">
            <v>76</v>
          </cell>
          <cell r="F3278">
            <v>59</v>
          </cell>
          <cell r="G3278">
            <v>57</v>
          </cell>
          <cell r="H3278" t="str">
            <v>ETRS; esc only, no FW fishery</v>
          </cell>
          <cell r="I3278">
            <v>2000</v>
          </cell>
          <cell r="J3278" t="str">
            <v>M</v>
          </cell>
          <cell r="L3278">
            <v>3</v>
          </cell>
          <cell r="M3278">
            <v>90.97372810675563</v>
          </cell>
        </row>
        <row r="3279">
          <cell r="A3279" t="str">
            <v>2000-76-4-</v>
          </cell>
          <cell r="B3279" t="str">
            <v>JDF</v>
          </cell>
          <cell r="C3279" t="str">
            <v>Marked Hoko River</v>
          </cell>
          <cell r="D3279" t="str">
            <v>M-Hoko Rv</v>
          </cell>
          <cell r="E3279">
            <v>76</v>
          </cell>
          <cell r="F3279">
            <v>59</v>
          </cell>
          <cell r="G3279">
            <v>57</v>
          </cell>
          <cell r="H3279" t="str">
            <v>ETRS; esc only, no FW fishery</v>
          </cell>
          <cell r="I3279">
            <v>2000</v>
          </cell>
          <cell r="J3279" t="str">
            <v>M</v>
          </cell>
          <cell r="L3279">
            <v>4</v>
          </cell>
          <cell r="M3279">
            <v>174.59176174821121</v>
          </cell>
        </row>
        <row r="3280">
          <cell r="A3280" t="str">
            <v>2000-76-5-</v>
          </cell>
          <cell r="B3280" t="str">
            <v>JDF</v>
          </cell>
          <cell r="C3280" t="str">
            <v>Marked Hoko River</v>
          </cell>
          <cell r="D3280" t="str">
            <v>M-Hoko Rv</v>
          </cell>
          <cell r="E3280">
            <v>76</v>
          </cell>
          <cell r="F3280">
            <v>59</v>
          </cell>
          <cell r="G3280">
            <v>57</v>
          </cell>
          <cell r="H3280" t="str">
            <v>ETRS; esc only, no FW fishery</v>
          </cell>
          <cell r="I3280">
            <v>2000</v>
          </cell>
          <cell r="J3280" t="str">
            <v>M</v>
          </cell>
          <cell r="L3280">
            <v>5</v>
          </cell>
          <cell r="M3280">
            <v>63.146267999677583</v>
          </cell>
        </row>
        <row r="3281">
          <cell r="A3281" t="str">
            <v>2000-37-3-</v>
          </cell>
          <cell r="B3281" t="str">
            <v>ColR</v>
          </cell>
          <cell r="C3281" t="str">
            <v>UnMarked CR Oregon Hatchery Tule</v>
          </cell>
          <cell r="D3281" t="str">
            <v>U-OR Tule</v>
          </cell>
          <cell r="E3281">
            <v>37</v>
          </cell>
          <cell r="F3281">
            <v>61</v>
          </cell>
          <cell r="G3281">
            <v>60</v>
          </cell>
          <cell r="I3281">
            <v>2000</v>
          </cell>
          <cell r="J3281" t="str">
            <v>UM</v>
          </cell>
          <cell r="L3281">
            <v>3</v>
          </cell>
          <cell r="M3281">
            <v>2156.989</v>
          </cell>
        </row>
        <row r="3282">
          <cell r="A3282" t="str">
            <v>2000-37-4-</v>
          </cell>
          <cell r="B3282" t="str">
            <v>ColR</v>
          </cell>
          <cell r="C3282" t="str">
            <v>UnMarked CR Oregon Hatchery Tule</v>
          </cell>
          <cell r="D3282" t="str">
            <v>U-OR Tule</v>
          </cell>
          <cell r="E3282">
            <v>37</v>
          </cell>
          <cell r="F3282">
            <v>61</v>
          </cell>
          <cell r="G3282">
            <v>60</v>
          </cell>
          <cell r="I3282">
            <v>2000</v>
          </cell>
          <cell r="J3282" t="str">
            <v>UM</v>
          </cell>
          <cell r="L3282">
            <v>4</v>
          </cell>
          <cell r="M3282">
            <v>3132.2997500000001</v>
          </cell>
        </row>
        <row r="3283">
          <cell r="A3283" t="str">
            <v>2000-37-5-</v>
          </cell>
          <cell r="B3283" t="str">
            <v>ColR</v>
          </cell>
          <cell r="C3283" t="str">
            <v>UnMarked CR Oregon Hatchery Tule</v>
          </cell>
          <cell r="D3283" t="str">
            <v>U-OR Tule</v>
          </cell>
          <cell r="E3283">
            <v>37</v>
          </cell>
          <cell r="F3283">
            <v>61</v>
          </cell>
          <cell r="G3283">
            <v>60</v>
          </cell>
          <cell r="I3283">
            <v>2000</v>
          </cell>
          <cell r="J3283" t="str">
            <v>UM</v>
          </cell>
          <cell r="L3283">
            <v>5</v>
          </cell>
          <cell r="M3283">
            <v>58.321249999999999</v>
          </cell>
        </row>
        <row r="3284">
          <cell r="A3284" t="str">
            <v>2000-38-3-</v>
          </cell>
          <cell r="B3284" t="str">
            <v>ColR</v>
          </cell>
          <cell r="C3284" t="str">
            <v>Marked CR Oregon Hatchery Tule</v>
          </cell>
          <cell r="D3284" t="str">
            <v>M-OR Tule</v>
          </cell>
          <cell r="E3284">
            <v>38</v>
          </cell>
          <cell r="F3284">
            <v>62</v>
          </cell>
          <cell r="G3284">
            <v>60</v>
          </cell>
          <cell r="I3284">
            <v>2000</v>
          </cell>
          <cell r="J3284" t="str">
            <v>M</v>
          </cell>
          <cell r="L3284">
            <v>3</v>
          </cell>
          <cell r="M3284">
            <v>66.71100000000024</v>
          </cell>
        </row>
        <row r="3285">
          <cell r="A3285" t="str">
            <v>2000-38-4-</v>
          </cell>
          <cell r="B3285" t="str">
            <v>ColR</v>
          </cell>
          <cell r="C3285" t="str">
            <v>Marked CR Oregon Hatchery Tule</v>
          </cell>
          <cell r="D3285" t="str">
            <v>M-OR Tule</v>
          </cell>
          <cell r="E3285">
            <v>38</v>
          </cell>
          <cell r="F3285">
            <v>62</v>
          </cell>
          <cell r="G3285">
            <v>60</v>
          </cell>
          <cell r="I3285">
            <v>2000</v>
          </cell>
          <cell r="J3285" t="str">
            <v>M</v>
          </cell>
          <cell r="L3285">
            <v>4</v>
          </cell>
          <cell r="M3285">
            <v>96.875250000000051</v>
          </cell>
        </row>
        <row r="3286">
          <cell r="A3286" t="str">
            <v>2000-38-5-</v>
          </cell>
          <cell r="B3286" t="str">
            <v>ColR</v>
          </cell>
          <cell r="C3286" t="str">
            <v>Marked CR Oregon Hatchery Tule</v>
          </cell>
          <cell r="D3286" t="str">
            <v>M-OR Tule</v>
          </cell>
          <cell r="E3286">
            <v>38</v>
          </cell>
          <cell r="F3286">
            <v>62</v>
          </cell>
          <cell r="G3286">
            <v>60</v>
          </cell>
          <cell r="I3286">
            <v>2000</v>
          </cell>
          <cell r="J3286" t="str">
            <v>M</v>
          </cell>
          <cell r="L3286">
            <v>5</v>
          </cell>
          <cell r="M3286">
            <v>1.8037500000000011</v>
          </cell>
        </row>
        <row r="3287">
          <cell r="A3287" t="str">
            <v>2000-39-3-</v>
          </cell>
          <cell r="B3287" t="str">
            <v>ColR</v>
          </cell>
          <cell r="C3287" t="str">
            <v>UnMarked CR Washington Hatchery Tule</v>
          </cell>
          <cell r="D3287" t="str">
            <v>U-WA Tule</v>
          </cell>
          <cell r="E3287">
            <v>39</v>
          </cell>
          <cell r="F3287">
            <v>64</v>
          </cell>
          <cell r="G3287">
            <v>63</v>
          </cell>
          <cell r="I3287">
            <v>2000</v>
          </cell>
          <cell r="J3287" t="str">
            <v>UM</v>
          </cell>
          <cell r="L3287">
            <v>3</v>
          </cell>
          <cell r="M3287">
            <v>3560.288</v>
          </cell>
        </row>
        <row r="3288">
          <cell r="A3288" t="str">
            <v>2000-39-4-</v>
          </cell>
          <cell r="B3288" t="str">
            <v>ColR</v>
          </cell>
          <cell r="C3288" t="str">
            <v>UnMarked CR Washington Hatchery Tule</v>
          </cell>
          <cell r="D3288" t="str">
            <v>U-WA Tule</v>
          </cell>
          <cell r="E3288">
            <v>39</v>
          </cell>
          <cell r="F3288">
            <v>64</v>
          </cell>
          <cell r="G3288">
            <v>63</v>
          </cell>
          <cell r="I3288">
            <v>2000</v>
          </cell>
          <cell r="J3288" t="str">
            <v>UM</v>
          </cell>
          <cell r="L3288">
            <v>4</v>
          </cell>
          <cell r="M3288">
            <v>13280.197249999999</v>
          </cell>
        </row>
        <row r="3289">
          <cell r="A3289" t="str">
            <v>2000-39-5-</v>
          </cell>
          <cell r="B3289" t="str">
            <v>ColR</v>
          </cell>
          <cell r="C3289" t="str">
            <v>UnMarked CR Washington Hatchery Tule</v>
          </cell>
          <cell r="D3289" t="str">
            <v>U-WA Tule</v>
          </cell>
          <cell r="E3289">
            <v>39</v>
          </cell>
          <cell r="F3289">
            <v>64</v>
          </cell>
          <cell r="G3289">
            <v>63</v>
          </cell>
          <cell r="I3289">
            <v>2000</v>
          </cell>
          <cell r="J3289" t="str">
            <v>UM</v>
          </cell>
          <cell r="L3289">
            <v>5</v>
          </cell>
          <cell r="M3289">
            <v>1988.306</v>
          </cell>
        </row>
        <row r="3290">
          <cell r="A3290" t="str">
            <v>2000-40-3-</v>
          </cell>
          <cell r="B3290" t="str">
            <v>ColR</v>
          </cell>
          <cell r="C3290" t="str">
            <v>Marked CR Washington Hatchery Tule</v>
          </cell>
          <cell r="D3290" t="str">
            <v>M-WA Tule</v>
          </cell>
          <cell r="E3290">
            <v>40</v>
          </cell>
          <cell r="F3290">
            <v>65</v>
          </cell>
          <cell r="G3290">
            <v>63</v>
          </cell>
          <cell r="I3290">
            <v>2000</v>
          </cell>
          <cell r="J3290" t="str">
            <v>M</v>
          </cell>
          <cell r="L3290">
            <v>3</v>
          </cell>
          <cell r="M3290">
            <v>110.11200000000009</v>
          </cell>
        </row>
        <row r="3291">
          <cell r="A3291" t="str">
            <v>2000-40-4-</v>
          </cell>
          <cell r="B3291" t="str">
            <v>ColR</v>
          </cell>
          <cell r="C3291" t="str">
            <v>Marked CR Washington Hatchery Tule</v>
          </cell>
          <cell r="D3291" t="str">
            <v>M-WA Tule</v>
          </cell>
          <cell r="E3291">
            <v>40</v>
          </cell>
          <cell r="F3291">
            <v>65</v>
          </cell>
          <cell r="G3291">
            <v>63</v>
          </cell>
          <cell r="I3291">
            <v>2000</v>
          </cell>
          <cell r="J3291" t="str">
            <v>M</v>
          </cell>
          <cell r="L3291">
            <v>4</v>
          </cell>
          <cell r="M3291">
            <v>410.72775000000001</v>
          </cell>
        </row>
        <row r="3292">
          <cell r="A3292" t="str">
            <v>2000-40-5-</v>
          </cell>
          <cell r="B3292" t="str">
            <v>ColR</v>
          </cell>
          <cell r="C3292" t="str">
            <v>Marked CR Washington Hatchery Tule</v>
          </cell>
          <cell r="D3292" t="str">
            <v>M-WA Tule</v>
          </cell>
          <cell r="E3292">
            <v>40</v>
          </cell>
          <cell r="F3292">
            <v>65</v>
          </cell>
          <cell r="G3292">
            <v>63</v>
          </cell>
          <cell r="I3292">
            <v>2000</v>
          </cell>
          <cell r="J3292" t="str">
            <v>M</v>
          </cell>
          <cell r="L3292">
            <v>5</v>
          </cell>
          <cell r="M3292">
            <v>61.494000000000142</v>
          </cell>
        </row>
        <row r="3293">
          <cell r="A3293" t="str">
            <v>2000-41-3-</v>
          </cell>
          <cell r="B3293" t="str">
            <v>ColR</v>
          </cell>
          <cell r="C3293" t="str">
            <v>UnMarked Lower Columbia River Wild</v>
          </cell>
          <cell r="D3293" t="str">
            <v>U-LCRWild</v>
          </cell>
          <cell r="E3293">
            <v>41</v>
          </cell>
          <cell r="F3293">
            <v>67</v>
          </cell>
          <cell r="G3293">
            <v>66</v>
          </cell>
          <cell r="I3293">
            <v>2000</v>
          </cell>
          <cell r="J3293" t="str">
            <v>UM</v>
          </cell>
          <cell r="L3293">
            <v>3</v>
          </cell>
          <cell r="M3293">
            <v>2363.34</v>
          </cell>
        </row>
        <row r="3294">
          <cell r="A3294" t="str">
            <v>2000-41-4-</v>
          </cell>
          <cell r="B3294" t="str">
            <v>ColR</v>
          </cell>
          <cell r="C3294" t="str">
            <v>UnMarked Lower Columbia River Wild</v>
          </cell>
          <cell r="D3294" t="str">
            <v>U-LCRWild</v>
          </cell>
          <cell r="E3294">
            <v>41</v>
          </cell>
          <cell r="F3294">
            <v>67</v>
          </cell>
          <cell r="G3294">
            <v>66</v>
          </cell>
          <cell r="I3294">
            <v>2000</v>
          </cell>
          <cell r="J3294" t="str">
            <v>UM</v>
          </cell>
          <cell r="L3294">
            <v>4</v>
          </cell>
          <cell r="M3294">
            <v>6541.884</v>
          </cell>
        </row>
        <row r="3295">
          <cell r="A3295" t="str">
            <v>2000-41-5-</v>
          </cell>
          <cell r="B3295" t="str">
            <v>ColR</v>
          </cell>
          <cell r="C3295" t="str">
            <v>UnMarked Lower Columbia River Wild</v>
          </cell>
          <cell r="D3295" t="str">
            <v>U-LCRWild</v>
          </cell>
          <cell r="E3295">
            <v>41</v>
          </cell>
          <cell r="F3295">
            <v>67</v>
          </cell>
          <cell r="G3295">
            <v>66</v>
          </cell>
          <cell r="I3295">
            <v>2000</v>
          </cell>
          <cell r="J3295" t="str">
            <v>UM</v>
          </cell>
          <cell r="L3295">
            <v>5</v>
          </cell>
          <cell r="M3295">
            <v>1257.1379999999999</v>
          </cell>
        </row>
        <row r="3296">
          <cell r="A3296" t="str">
            <v>2000-42-3-</v>
          </cell>
          <cell r="B3296" t="str">
            <v>ColR</v>
          </cell>
          <cell r="C3296" t="str">
            <v>Marked Lower Columbia River Wild</v>
          </cell>
          <cell r="D3296" t="str">
            <v>M-LCRWild</v>
          </cell>
          <cell r="E3296">
            <v>42</v>
          </cell>
          <cell r="F3296">
            <v>68</v>
          </cell>
          <cell r="G3296">
            <v>66</v>
          </cell>
          <cell r="I3296">
            <v>2000</v>
          </cell>
          <cell r="J3296" t="str">
            <v>M</v>
          </cell>
          <cell r="L3296">
            <v>3</v>
          </cell>
          <cell r="M3296">
            <v>16.659999999999851</v>
          </cell>
        </row>
        <row r="3297">
          <cell r="A3297" t="str">
            <v>2000-42-4-</v>
          </cell>
          <cell r="B3297" t="str">
            <v>ColR</v>
          </cell>
          <cell r="C3297" t="str">
            <v>Marked Lower Columbia River Wild</v>
          </cell>
          <cell r="D3297" t="str">
            <v>M-LCRWild</v>
          </cell>
          <cell r="E3297">
            <v>42</v>
          </cell>
          <cell r="F3297">
            <v>68</v>
          </cell>
          <cell r="G3297">
            <v>66</v>
          </cell>
          <cell r="I3297">
            <v>2000</v>
          </cell>
          <cell r="J3297" t="str">
            <v>M</v>
          </cell>
          <cell r="L3297">
            <v>4</v>
          </cell>
          <cell r="M3297">
            <v>46.115999999999993</v>
          </cell>
        </row>
        <row r="3298">
          <cell r="A3298" t="str">
            <v>2000-42-5-</v>
          </cell>
          <cell r="B3298" t="str">
            <v>ColR</v>
          </cell>
          <cell r="C3298" t="str">
            <v>Marked Lower Columbia River Wild</v>
          </cell>
          <cell r="D3298" t="str">
            <v>M-LCRWild</v>
          </cell>
          <cell r="E3298">
            <v>42</v>
          </cell>
          <cell r="F3298">
            <v>68</v>
          </cell>
          <cell r="G3298">
            <v>66</v>
          </cell>
          <cell r="I3298">
            <v>2000</v>
          </cell>
          <cell r="J3298" t="str">
            <v>M</v>
          </cell>
          <cell r="L3298">
            <v>5</v>
          </cell>
          <cell r="M3298">
            <v>8.86200000000008</v>
          </cell>
        </row>
        <row r="3299">
          <cell r="A3299" t="str">
            <v>2000-43-3-</v>
          </cell>
          <cell r="B3299" t="str">
            <v>ColR</v>
          </cell>
          <cell r="C3299" t="str">
            <v>UnMarked CR Bonneville Pool Hatchery</v>
          </cell>
          <cell r="D3299" t="str">
            <v>U-BPHTule</v>
          </cell>
          <cell r="E3299">
            <v>43</v>
          </cell>
          <cell r="F3299">
            <v>70</v>
          </cell>
          <cell r="G3299">
            <v>69</v>
          </cell>
          <cell r="I3299">
            <v>2000</v>
          </cell>
          <cell r="J3299" t="str">
            <v>UM</v>
          </cell>
          <cell r="L3299">
            <v>3</v>
          </cell>
          <cell r="M3299">
            <v>10387.73</v>
          </cell>
        </row>
        <row r="3300">
          <cell r="A3300" t="str">
            <v>2000-43-4-</v>
          </cell>
          <cell r="B3300" t="str">
            <v>ColR</v>
          </cell>
          <cell r="C3300" t="str">
            <v>UnMarked CR Bonneville Pool Hatchery</v>
          </cell>
          <cell r="D3300" t="str">
            <v>U-BPHTule</v>
          </cell>
          <cell r="E3300">
            <v>43</v>
          </cell>
          <cell r="F3300">
            <v>70</v>
          </cell>
          <cell r="G3300">
            <v>69</v>
          </cell>
          <cell r="I3300">
            <v>2000</v>
          </cell>
          <cell r="J3300" t="str">
            <v>UM</v>
          </cell>
          <cell r="L3300">
            <v>4</v>
          </cell>
          <cell r="M3300">
            <v>7911.32</v>
          </cell>
        </row>
        <row r="3301">
          <cell r="A3301" t="str">
            <v>2000-43-5-</v>
          </cell>
          <cell r="B3301" t="str">
            <v>ColR</v>
          </cell>
          <cell r="C3301" t="str">
            <v>UnMarked CR Bonneville Pool Hatchery</v>
          </cell>
          <cell r="D3301" t="str">
            <v>U-BPHTule</v>
          </cell>
          <cell r="E3301">
            <v>43</v>
          </cell>
          <cell r="F3301">
            <v>70</v>
          </cell>
          <cell r="G3301">
            <v>69</v>
          </cell>
          <cell r="I3301">
            <v>2000</v>
          </cell>
          <cell r="J3301" t="str">
            <v>UM</v>
          </cell>
          <cell r="L3301">
            <v>5</v>
          </cell>
          <cell r="M3301">
            <v>1613.11</v>
          </cell>
        </row>
        <row r="3302">
          <cell r="A3302" t="str">
            <v>2000-44-3-</v>
          </cell>
          <cell r="B3302" t="str">
            <v>ColR</v>
          </cell>
          <cell r="C3302" t="str">
            <v>Marked CR Bonneville Pool Hatchery</v>
          </cell>
          <cell r="D3302" t="str">
            <v>M-BPHTule</v>
          </cell>
          <cell r="E3302">
            <v>44</v>
          </cell>
          <cell r="F3302">
            <v>71</v>
          </cell>
          <cell r="G3302">
            <v>69</v>
          </cell>
          <cell r="I3302">
            <v>2000</v>
          </cell>
          <cell r="J3302" t="str">
            <v>M</v>
          </cell>
          <cell r="L3302">
            <v>3</v>
          </cell>
          <cell r="M3302">
            <v>321.27000000000038</v>
          </cell>
        </row>
        <row r="3303">
          <cell r="A3303" t="str">
            <v>2000-44-4-</v>
          </cell>
          <cell r="B3303" t="str">
            <v>ColR</v>
          </cell>
          <cell r="C3303" t="str">
            <v>Marked CR Bonneville Pool Hatchery</v>
          </cell>
          <cell r="D3303" t="str">
            <v>M-BPHTule</v>
          </cell>
          <cell r="E3303">
            <v>44</v>
          </cell>
          <cell r="F3303">
            <v>71</v>
          </cell>
          <cell r="G3303">
            <v>69</v>
          </cell>
          <cell r="I3303">
            <v>2000</v>
          </cell>
          <cell r="J3303" t="str">
            <v>M</v>
          </cell>
          <cell r="L3303">
            <v>4</v>
          </cell>
          <cell r="M3303">
            <v>244.68000000000029</v>
          </cell>
        </row>
        <row r="3304">
          <cell r="A3304" t="str">
            <v>2000-44-5-</v>
          </cell>
          <cell r="B3304" t="str">
            <v>ColR</v>
          </cell>
          <cell r="C3304" t="str">
            <v>Marked CR Bonneville Pool Hatchery</v>
          </cell>
          <cell r="D3304" t="str">
            <v>M-BPHTule</v>
          </cell>
          <cell r="E3304">
            <v>44</v>
          </cell>
          <cell r="F3304">
            <v>71</v>
          </cell>
          <cell r="G3304">
            <v>69</v>
          </cell>
          <cell r="I3304">
            <v>2000</v>
          </cell>
          <cell r="J3304" t="str">
            <v>M</v>
          </cell>
          <cell r="L3304">
            <v>5</v>
          </cell>
          <cell r="M3304">
            <v>49.8900000000001</v>
          </cell>
        </row>
        <row r="3305">
          <cell r="A3305" t="str">
            <v>2000-45-3-</v>
          </cell>
          <cell r="B3305" t="str">
            <v>ColR</v>
          </cell>
          <cell r="C3305" t="str">
            <v>UnMarked Columbia R Upriver Summer</v>
          </cell>
          <cell r="D3305" t="str">
            <v>U-UpCR Su</v>
          </cell>
          <cell r="E3305">
            <v>45</v>
          </cell>
          <cell r="F3305">
            <v>73</v>
          </cell>
          <cell r="G3305">
            <v>72</v>
          </cell>
          <cell r="I3305">
            <v>2000</v>
          </cell>
          <cell r="J3305" t="str">
            <v>UM</v>
          </cell>
          <cell r="L3305">
            <v>3</v>
          </cell>
          <cell r="M3305">
            <v>675.41479799434262</v>
          </cell>
        </row>
        <row r="3306">
          <cell r="A3306" t="str">
            <v>2000-45-4-</v>
          </cell>
          <cell r="B3306" t="str">
            <v>ColR</v>
          </cell>
          <cell r="C3306" t="str">
            <v>UnMarked Columbia R Upriver Summer</v>
          </cell>
          <cell r="D3306" t="str">
            <v>U-UpCR Su</v>
          </cell>
          <cell r="E3306">
            <v>45</v>
          </cell>
          <cell r="F3306">
            <v>73</v>
          </cell>
          <cell r="G3306">
            <v>72</v>
          </cell>
          <cell r="I3306">
            <v>2000</v>
          </cell>
          <cell r="J3306" t="str">
            <v>UM</v>
          </cell>
          <cell r="L3306">
            <v>4</v>
          </cell>
          <cell r="M3306">
            <v>11573.540879907259</v>
          </cell>
        </row>
        <row r="3307">
          <cell r="A3307" t="str">
            <v>2000-45-5-</v>
          </cell>
          <cell r="B3307" t="str">
            <v>ColR</v>
          </cell>
          <cell r="C3307" t="str">
            <v>UnMarked Columbia R Upriver Summer</v>
          </cell>
          <cell r="D3307" t="str">
            <v>U-UpCR Su</v>
          </cell>
          <cell r="E3307">
            <v>45</v>
          </cell>
          <cell r="F3307">
            <v>73</v>
          </cell>
          <cell r="G3307">
            <v>72</v>
          </cell>
          <cell r="I3307">
            <v>2000</v>
          </cell>
          <cell r="J3307" t="str">
            <v>UM</v>
          </cell>
          <cell r="L3307">
            <v>5</v>
          </cell>
          <cell r="M3307">
            <v>9668.1943220983976</v>
          </cell>
        </row>
        <row r="3308">
          <cell r="A3308" t="str">
            <v>2000-46-3-</v>
          </cell>
          <cell r="B3308" t="str">
            <v>ColR</v>
          </cell>
          <cell r="C3308" t="str">
            <v>Marked Columbia R Upriver Summer</v>
          </cell>
          <cell r="D3308" t="str">
            <v>M-UpCR Su</v>
          </cell>
          <cell r="E3308">
            <v>46</v>
          </cell>
          <cell r="F3308">
            <v>74</v>
          </cell>
          <cell r="G3308">
            <v>72</v>
          </cell>
          <cell r="I3308">
            <v>2000</v>
          </cell>
          <cell r="J3308" t="str">
            <v>M</v>
          </cell>
          <cell r="L3308">
            <v>3</v>
          </cell>
          <cell r="M3308">
            <v>20.88911746374254</v>
          </cell>
        </row>
        <row r="3309">
          <cell r="A3309" t="str">
            <v>2000-46-4-</v>
          </cell>
          <cell r="B3309" t="str">
            <v>ColR</v>
          </cell>
          <cell r="C3309" t="str">
            <v>Marked Columbia R Upriver Summer</v>
          </cell>
          <cell r="D3309" t="str">
            <v>M-UpCR Su</v>
          </cell>
          <cell r="E3309">
            <v>46</v>
          </cell>
          <cell r="F3309">
            <v>74</v>
          </cell>
          <cell r="G3309">
            <v>72</v>
          </cell>
          <cell r="I3309">
            <v>2000</v>
          </cell>
          <cell r="J3309" t="str">
            <v>M</v>
          </cell>
          <cell r="L3309">
            <v>4</v>
          </cell>
          <cell r="M3309">
            <v>357.94456329610148</v>
          </cell>
        </row>
        <row r="3310">
          <cell r="A3310" t="str">
            <v>2000-46-5-</v>
          </cell>
          <cell r="B3310" t="str">
            <v>ColR</v>
          </cell>
          <cell r="C3310" t="str">
            <v>Marked Columbia R Upriver Summer</v>
          </cell>
          <cell r="D3310" t="str">
            <v>M-UpCR Su</v>
          </cell>
          <cell r="E3310">
            <v>46</v>
          </cell>
          <cell r="F3310">
            <v>74</v>
          </cell>
          <cell r="G3310">
            <v>72</v>
          </cell>
          <cell r="I3310">
            <v>2000</v>
          </cell>
          <cell r="J3310" t="str">
            <v>M</v>
          </cell>
          <cell r="L3310">
            <v>5</v>
          </cell>
          <cell r="M3310">
            <v>299.01631924015601</v>
          </cell>
        </row>
        <row r="3311">
          <cell r="A3311" t="str">
            <v>2000-47-3-</v>
          </cell>
          <cell r="B3311" t="str">
            <v>ColR</v>
          </cell>
          <cell r="C3311" t="str">
            <v>UnMarked Columbia R Upriver Bright</v>
          </cell>
          <cell r="D3311" t="str">
            <v>U-UpCR Br</v>
          </cell>
          <cell r="E3311">
            <v>47</v>
          </cell>
          <cell r="F3311">
            <v>76</v>
          </cell>
          <cell r="G3311">
            <v>75</v>
          </cell>
          <cell r="I3311">
            <v>2000</v>
          </cell>
          <cell r="J3311" t="str">
            <v>UM</v>
          </cell>
          <cell r="L3311">
            <v>3</v>
          </cell>
          <cell r="M3311">
            <v>19994.748735415069</v>
          </cell>
        </row>
        <row r="3312">
          <cell r="A3312" t="str">
            <v>2000-47-4-</v>
          </cell>
          <cell r="B3312" t="str">
            <v>ColR</v>
          </cell>
          <cell r="C3312" t="str">
            <v>UnMarked Columbia R Upriver Bright</v>
          </cell>
          <cell r="D3312" t="str">
            <v>U-UpCR Br</v>
          </cell>
          <cell r="E3312">
            <v>47</v>
          </cell>
          <cell r="F3312">
            <v>76</v>
          </cell>
          <cell r="G3312">
            <v>75</v>
          </cell>
          <cell r="I3312">
            <v>2000</v>
          </cell>
          <cell r="J3312" t="str">
            <v>UM</v>
          </cell>
          <cell r="L3312">
            <v>4</v>
          </cell>
          <cell r="M3312">
            <v>72484.339407069885</v>
          </cell>
        </row>
        <row r="3313">
          <cell r="A3313" t="str">
            <v>2000-47-5-</v>
          </cell>
          <cell r="B3313" t="str">
            <v>ColR</v>
          </cell>
          <cell r="C3313" t="str">
            <v>UnMarked Columbia R Upriver Bright</v>
          </cell>
          <cell r="D3313" t="str">
            <v>U-UpCR Br</v>
          </cell>
          <cell r="E3313">
            <v>47</v>
          </cell>
          <cell r="F3313">
            <v>76</v>
          </cell>
          <cell r="G3313">
            <v>75</v>
          </cell>
          <cell r="I3313">
            <v>2000</v>
          </cell>
          <cell r="J3313" t="str">
            <v>UM</v>
          </cell>
          <cell r="L3313">
            <v>5</v>
          </cell>
          <cell r="M3313">
            <v>90133.948094924825</v>
          </cell>
        </row>
        <row r="3314">
          <cell r="A3314" t="str">
            <v>2000-48-3-</v>
          </cell>
          <cell r="B3314" t="str">
            <v>ColR</v>
          </cell>
          <cell r="C3314" t="str">
            <v>Marked Columbia R Upriver Bright</v>
          </cell>
          <cell r="D3314" t="str">
            <v>M-UpCR Br</v>
          </cell>
          <cell r="E3314">
            <v>48</v>
          </cell>
          <cell r="F3314">
            <v>77</v>
          </cell>
          <cell r="G3314">
            <v>75</v>
          </cell>
          <cell r="I3314">
            <v>2000</v>
          </cell>
          <cell r="J3314" t="str">
            <v>M</v>
          </cell>
          <cell r="L3314">
            <v>3</v>
          </cell>
          <cell r="M3314">
            <v>201.9671589435857</v>
          </cell>
        </row>
        <row r="3315">
          <cell r="A3315" t="str">
            <v>2000-48-4-</v>
          </cell>
          <cell r="B3315" t="str">
            <v>ColR</v>
          </cell>
          <cell r="C3315" t="str">
            <v>Marked Columbia R Upriver Bright</v>
          </cell>
          <cell r="D3315" t="str">
            <v>M-UpCR Br</v>
          </cell>
          <cell r="E3315">
            <v>48</v>
          </cell>
          <cell r="F3315">
            <v>77</v>
          </cell>
          <cell r="G3315">
            <v>75</v>
          </cell>
          <cell r="I3315">
            <v>2000</v>
          </cell>
          <cell r="J3315" t="str">
            <v>M</v>
          </cell>
          <cell r="L3315">
            <v>4</v>
          </cell>
          <cell r="M3315">
            <v>732.16504451585934</v>
          </cell>
        </row>
        <row r="3316">
          <cell r="A3316" t="str">
            <v>2000-48-5-</v>
          </cell>
          <cell r="B3316" t="str">
            <v>ColR</v>
          </cell>
          <cell r="C3316" t="str">
            <v>Marked Columbia R Upriver Bright</v>
          </cell>
          <cell r="D3316" t="str">
            <v>M-UpCR Br</v>
          </cell>
          <cell r="E3316">
            <v>48</v>
          </cell>
          <cell r="F3316">
            <v>77</v>
          </cell>
          <cell r="G3316">
            <v>75</v>
          </cell>
          <cell r="I3316">
            <v>2000</v>
          </cell>
          <cell r="J3316" t="str">
            <v>M</v>
          </cell>
          <cell r="L3316">
            <v>5</v>
          </cell>
          <cell r="M3316">
            <v>910.44392015076301</v>
          </cell>
        </row>
        <row r="3317">
          <cell r="A3317" t="str">
            <v>2000-49-3-</v>
          </cell>
          <cell r="B3317" t="str">
            <v>ColR</v>
          </cell>
          <cell r="C3317" t="str">
            <v>UnMarked Cowlitz River Spring</v>
          </cell>
          <cell r="D3317" t="str">
            <v>U-Cowl Sp</v>
          </cell>
          <cell r="E3317">
            <v>49</v>
          </cell>
          <cell r="F3317">
            <v>79</v>
          </cell>
          <cell r="G3317">
            <v>78</v>
          </cell>
          <cell r="I3317">
            <v>2000</v>
          </cell>
          <cell r="J3317" t="str">
            <v>UM</v>
          </cell>
          <cell r="L3317">
            <v>3</v>
          </cell>
          <cell r="M3317">
            <v>4039.08</v>
          </cell>
        </row>
        <row r="3318">
          <cell r="A3318" t="str">
            <v>2000-49-4-</v>
          </cell>
          <cell r="B3318" t="str">
            <v>ColR</v>
          </cell>
          <cell r="C3318" t="str">
            <v>UnMarked Cowlitz River Spring</v>
          </cell>
          <cell r="D3318" t="str">
            <v>U-Cowl Sp</v>
          </cell>
          <cell r="E3318">
            <v>49</v>
          </cell>
          <cell r="F3318">
            <v>79</v>
          </cell>
          <cell r="G3318">
            <v>78</v>
          </cell>
          <cell r="I3318">
            <v>2000</v>
          </cell>
          <cell r="J3318" t="str">
            <v>UM</v>
          </cell>
          <cell r="L3318">
            <v>4</v>
          </cell>
          <cell r="M3318">
            <v>1847.85</v>
          </cell>
        </row>
        <row r="3319">
          <cell r="A3319" t="str">
            <v>2000-49-5-</v>
          </cell>
          <cell r="B3319" t="str">
            <v>ColR</v>
          </cell>
          <cell r="C3319" t="str">
            <v>UnMarked Cowlitz River Spring</v>
          </cell>
          <cell r="D3319" t="str">
            <v>U-Cowl Sp</v>
          </cell>
          <cell r="E3319">
            <v>49</v>
          </cell>
          <cell r="F3319">
            <v>79</v>
          </cell>
          <cell r="G3319">
            <v>78</v>
          </cell>
          <cell r="I3319">
            <v>2000</v>
          </cell>
          <cell r="J3319" t="str">
            <v>UM</v>
          </cell>
          <cell r="L3319">
            <v>5</v>
          </cell>
          <cell r="M3319">
            <v>61.11</v>
          </cell>
        </row>
        <row r="3320">
          <cell r="A3320" t="str">
            <v>2000-50-3-</v>
          </cell>
          <cell r="B3320" t="str">
            <v>ColR</v>
          </cell>
          <cell r="C3320" t="str">
            <v>Marked Cowlitz River Spring</v>
          </cell>
          <cell r="D3320" t="str">
            <v>M-Cowl Sp</v>
          </cell>
          <cell r="E3320">
            <v>50</v>
          </cell>
          <cell r="F3320">
            <v>80</v>
          </cell>
          <cell r="G3320">
            <v>78</v>
          </cell>
          <cell r="I3320">
            <v>2000</v>
          </cell>
          <cell r="J3320" t="str">
            <v>M</v>
          </cell>
          <cell r="L3320">
            <v>3</v>
          </cell>
          <cell r="M3320">
            <v>124.9200000000001</v>
          </cell>
        </row>
        <row r="3321">
          <cell r="A3321" t="str">
            <v>2000-50-4-</v>
          </cell>
          <cell r="B3321" t="str">
            <v>ColR</v>
          </cell>
          <cell r="C3321" t="str">
            <v>Marked Cowlitz River Spring</v>
          </cell>
          <cell r="D3321" t="str">
            <v>M-Cowl Sp</v>
          </cell>
          <cell r="E3321">
            <v>50</v>
          </cell>
          <cell r="F3321">
            <v>80</v>
          </cell>
          <cell r="G3321">
            <v>78</v>
          </cell>
          <cell r="I3321">
            <v>2000</v>
          </cell>
          <cell r="J3321" t="str">
            <v>M</v>
          </cell>
          <cell r="L3321">
            <v>4</v>
          </cell>
          <cell r="M3321">
            <v>57.150000000000091</v>
          </cell>
        </row>
        <row r="3322">
          <cell r="A3322" t="str">
            <v>2000-50-5-</v>
          </cell>
          <cell r="B3322" t="str">
            <v>ColR</v>
          </cell>
          <cell r="C3322" t="str">
            <v>Marked Cowlitz River Spring</v>
          </cell>
          <cell r="D3322" t="str">
            <v>M-Cowl Sp</v>
          </cell>
          <cell r="E3322">
            <v>50</v>
          </cell>
          <cell r="F3322">
            <v>80</v>
          </cell>
          <cell r="G3322">
            <v>78</v>
          </cell>
          <cell r="I3322">
            <v>2000</v>
          </cell>
          <cell r="J3322" t="str">
            <v>M</v>
          </cell>
          <cell r="L3322">
            <v>5</v>
          </cell>
          <cell r="M3322">
            <v>1.890000000000001</v>
          </cell>
        </row>
        <row r="3323">
          <cell r="A3323" t="str">
            <v>2000-51-3-</v>
          </cell>
          <cell r="B3323" t="str">
            <v>ColR</v>
          </cell>
          <cell r="C3323" t="str">
            <v>UnMarked Willamette River Spring</v>
          </cell>
          <cell r="D3323" t="str">
            <v>U-Will Sp</v>
          </cell>
          <cell r="E3323">
            <v>51</v>
          </cell>
          <cell r="F3323">
            <v>82</v>
          </cell>
          <cell r="G3323">
            <v>81</v>
          </cell>
          <cell r="I3323">
            <v>2000</v>
          </cell>
          <cell r="J3323" t="str">
            <v>UM</v>
          </cell>
          <cell r="L3323">
            <v>3</v>
          </cell>
          <cell r="M3323">
            <v>29939.05</v>
          </cell>
        </row>
        <row r="3324">
          <cell r="A3324" t="str">
            <v>2000-51-4-</v>
          </cell>
          <cell r="B3324" t="str">
            <v>ColR</v>
          </cell>
          <cell r="C3324" t="str">
            <v>UnMarked Willamette River Spring</v>
          </cell>
          <cell r="D3324" t="str">
            <v>U-Will Sp</v>
          </cell>
          <cell r="E3324">
            <v>51</v>
          </cell>
          <cell r="F3324">
            <v>82</v>
          </cell>
          <cell r="G3324">
            <v>81</v>
          </cell>
          <cell r="I3324">
            <v>2000</v>
          </cell>
          <cell r="J3324" t="str">
            <v>UM</v>
          </cell>
          <cell r="L3324">
            <v>4</v>
          </cell>
          <cell r="M3324">
            <v>23788.28</v>
          </cell>
        </row>
        <row r="3325">
          <cell r="A3325" t="str">
            <v>2000-51-5-</v>
          </cell>
          <cell r="B3325" t="str">
            <v>ColR</v>
          </cell>
          <cell r="C3325" t="str">
            <v>UnMarked Willamette River Spring</v>
          </cell>
          <cell r="D3325" t="str">
            <v>U-Will Sp</v>
          </cell>
          <cell r="E3325">
            <v>51</v>
          </cell>
          <cell r="F3325">
            <v>82</v>
          </cell>
          <cell r="G3325">
            <v>81</v>
          </cell>
          <cell r="I3325">
            <v>2000</v>
          </cell>
          <cell r="J3325" t="str">
            <v>UM</v>
          </cell>
          <cell r="L3325">
            <v>5</v>
          </cell>
          <cell r="M3325">
            <v>347.26</v>
          </cell>
        </row>
        <row r="3326">
          <cell r="A3326" t="str">
            <v>2000-52-3-</v>
          </cell>
          <cell r="B3326" t="str">
            <v>ColR</v>
          </cell>
          <cell r="C3326" t="str">
            <v>Marked Willamette River Spring</v>
          </cell>
          <cell r="D3326" t="str">
            <v>M-Will Sp</v>
          </cell>
          <cell r="E3326">
            <v>52</v>
          </cell>
          <cell r="F3326">
            <v>83</v>
          </cell>
          <cell r="G3326">
            <v>81</v>
          </cell>
          <cell r="I3326">
            <v>2000</v>
          </cell>
          <cell r="J3326" t="str">
            <v>M</v>
          </cell>
          <cell r="L3326">
            <v>3</v>
          </cell>
          <cell r="M3326">
            <v>925.95000000000073</v>
          </cell>
        </row>
        <row r="3327">
          <cell r="A3327" t="str">
            <v>2000-52-4-</v>
          </cell>
          <cell r="B3327" t="str">
            <v>ColR</v>
          </cell>
          <cell r="C3327" t="str">
            <v>Marked Willamette River Spring</v>
          </cell>
          <cell r="D3327" t="str">
            <v>M-Will Sp</v>
          </cell>
          <cell r="E3327">
            <v>52</v>
          </cell>
          <cell r="F3327">
            <v>83</v>
          </cell>
          <cell r="G3327">
            <v>81</v>
          </cell>
          <cell r="I3327">
            <v>2000</v>
          </cell>
          <cell r="J3327" t="str">
            <v>M</v>
          </cell>
          <cell r="L3327">
            <v>4</v>
          </cell>
          <cell r="M3327">
            <v>735.72000000000116</v>
          </cell>
        </row>
        <row r="3328">
          <cell r="A3328" t="str">
            <v>2000-52-5-</v>
          </cell>
          <cell r="B3328" t="str">
            <v>ColR</v>
          </cell>
          <cell r="C3328" t="str">
            <v>Marked Willamette River Spring</v>
          </cell>
          <cell r="D3328" t="str">
            <v>M-Will Sp</v>
          </cell>
          <cell r="E3328">
            <v>52</v>
          </cell>
          <cell r="F3328">
            <v>83</v>
          </cell>
          <cell r="G3328">
            <v>81</v>
          </cell>
          <cell r="I3328">
            <v>2000</v>
          </cell>
          <cell r="J3328" t="str">
            <v>M</v>
          </cell>
          <cell r="L3328">
            <v>5</v>
          </cell>
          <cell r="M3328">
            <v>10.740000000000011</v>
          </cell>
        </row>
        <row r="3329">
          <cell r="A3329" t="str">
            <v>2000-53-3-</v>
          </cell>
          <cell r="B3329" t="str">
            <v>ColR</v>
          </cell>
          <cell r="C3329" t="str">
            <v>UnMarked Snake River Fall</v>
          </cell>
          <cell r="D3329" t="str">
            <v>U-Snake F</v>
          </cell>
          <cell r="E3329">
            <v>53</v>
          </cell>
          <cell r="F3329">
            <v>85</v>
          </cell>
          <cell r="G3329">
            <v>84</v>
          </cell>
          <cell r="I3329">
            <v>2000</v>
          </cell>
          <cell r="J3329" t="str">
            <v>UM</v>
          </cell>
          <cell r="L3329">
            <v>3</v>
          </cell>
          <cell r="M3329">
            <v>363.24279576853979</v>
          </cell>
        </row>
        <row r="3330">
          <cell r="A3330" t="str">
            <v>2000-53-4-</v>
          </cell>
          <cell r="B3330" t="str">
            <v>ColR</v>
          </cell>
          <cell r="C3330" t="str">
            <v>UnMarked Snake River Fall</v>
          </cell>
          <cell r="D3330" t="str">
            <v>U-Snake F</v>
          </cell>
          <cell r="E3330">
            <v>53</v>
          </cell>
          <cell r="F3330">
            <v>85</v>
          </cell>
          <cell r="G3330">
            <v>84</v>
          </cell>
          <cell r="I3330">
            <v>2000</v>
          </cell>
          <cell r="J3330" t="str">
            <v>UM</v>
          </cell>
          <cell r="L3330">
            <v>4</v>
          </cell>
          <cell r="M3330">
            <v>1074.049677292207</v>
          </cell>
        </row>
        <row r="3331">
          <cell r="A3331" t="str">
            <v>2000-53-5-</v>
          </cell>
          <cell r="B3331" t="str">
            <v>ColR</v>
          </cell>
          <cell r="C3331" t="str">
            <v>UnMarked Snake River Fall</v>
          </cell>
          <cell r="D3331" t="str">
            <v>U-Snake F</v>
          </cell>
          <cell r="E3331">
            <v>53</v>
          </cell>
          <cell r="F3331">
            <v>85</v>
          </cell>
          <cell r="G3331">
            <v>84</v>
          </cell>
          <cell r="I3331">
            <v>2000</v>
          </cell>
          <cell r="J3331" t="str">
            <v>UM</v>
          </cell>
          <cell r="L3331">
            <v>5</v>
          </cell>
          <cell r="M3331">
            <v>1344.135366570225</v>
          </cell>
        </row>
        <row r="3332">
          <cell r="A3332" t="str">
            <v>2000-54-3-</v>
          </cell>
          <cell r="B3332" t="str">
            <v>ColR</v>
          </cell>
          <cell r="C3332" t="str">
            <v>Marked Snake River Fall</v>
          </cell>
          <cell r="D3332" t="str">
            <v>M-Snake F</v>
          </cell>
          <cell r="E3332">
            <v>54</v>
          </cell>
          <cell r="F3332">
            <v>86</v>
          </cell>
          <cell r="G3332">
            <v>84</v>
          </cell>
          <cell r="I3332">
            <v>2000</v>
          </cell>
          <cell r="J3332" t="str">
            <v>M</v>
          </cell>
          <cell r="L3332">
            <v>3</v>
          </cell>
          <cell r="M3332">
            <v>3815.041309872804</v>
          </cell>
        </row>
        <row r="3333">
          <cell r="A3333" t="str">
            <v>2000-54-4-</v>
          </cell>
          <cell r="B3333" t="str">
            <v>ColR</v>
          </cell>
          <cell r="C3333" t="str">
            <v>Marked Snake River Fall</v>
          </cell>
          <cell r="D3333" t="str">
            <v>M-Snake F</v>
          </cell>
          <cell r="E3333">
            <v>54</v>
          </cell>
          <cell r="F3333">
            <v>86</v>
          </cell>
          <cell r="G3333">
            <v>84</v>
          </cell>
          <cell r="I3333">
            <v>2000</v>
          </cell>
          <cell r="J3333" t="str">
            <v>M</v>
          </cell>
          <cell r="L3333">
            <v>4</v>
          </cell>
          <cell r="M3333">
            <v>1759.4458711220459</v>
          </cell>
        </row>
        <row r="3334">
          <cell r="A3334" t="str">
            <v>2000-54-5-</v>
          </cell>
          <cell r="B3334" t="str">
            <v>ColR</v>
          </cell>
          <cell r="C3334" t="str">
            <v>Marked Snake River Fall</v>
          </cell>
          <cell r="D3334" t="str">
            <v>M-Snake F</v>
          </cell>
          <cell r="E3334">
            <v>54</v>
          </cell>
          <cell r="F3334">
            <v>86</v>
          </cell>
          <cell r="G3334">
            <v>84</v>
          </cell>
          <cell r="I3334">
            <v>2000</v>
          </cell>
          <cell r="J3334" t="str">
            <v>M</v>
          </cell>
          <cell r="L3334">
            <v>5</v>
          </cell>
          <cell r="M3334">
            <v>972.47261835418499</v>
          </cell>
        </row>
        <row r="3335">
          <cell r="A3335" t="str">
            <v>2000-55-3-</v>
          </cell>
          <cell r="B3335" t="str">
            <v>WA_NCoast_OR_CA</v>
          </cell>
          <cell r="C3335" t="str">
            <v>UnMarked Oregon North Coast Fall</v>
          </cell>
          <cell r="D3335" t="str">
            <v>U-OR No F</v>
          </cell>
          <cell r="E3335">
            <v>55</v>
          </cell>
          <cell r="F3335">
            <v>88</v>
          </cell>
          <cell r="G3335">
            <v>87</v>
          </cell>
          <cell r="I3335">
            <v>2000</v>
          </cell>
          <cell r="J3335" t="str">
            <v>UM</v>
          </cell>
          <cell r="L3335">
            <v>3</v>
          </cell>
          <cell r="M3335">
            <v>16383.775439275971</v>
          </cell>
        </row>
        <row r="3336">
          <cell r="A3336" t="str">
            <v>2000-55-4-</v>
          </cell>
          <cell r="B3336" t="str">
            <v>WA_NCoast_OR_CA</v>
          </cell>
          <cell r="C3336" t="str">
            <v>UnMarked Oregon North Coast Fall</v>
          </cell>
          <cell r="D3336" t="str">
            <v>U-OR No F</v>
          </cell>
          <cell r="E3336">
            <v>55</v>
          </cell>
          <cell r="F3336">
            <v>88</v>
          </cell>
          <cell r="G3336">
            <v>87</v>
          </cell>
          <cell r="I3336">
            <v>2000</v>
          </cell>
          <cell r="J3336" t="str">
            <v>UM</v>
          </cell>
          <cell r="L3336">
            <v>4</v>
          </cell>
          <cell r="M3336">
            <v>28524.562226752249</v>
          </cell>
        </row>
        <row r="3337">
          <cell r="A3337" t="str">
            <v>2000-55-5-</v>
          </cell>
          <cell r="B3337" t="str">
            <v>WA_NCoast_OR_CA</v>
          </cell>
          <cell r="C3337" t="str">
            <v>UnMarked Oregon North Coast Fall</v>
          </cell>
          <cell r="D3337" t="str">
            <v>U-OR No F</v>
          </cell>
          <cell r="E3337">
            <v>55</v>
          </cell>
          <cell r="F3337">
            <v>88</v>
          </cell>
          <cell r="G3337">
            <v>87</v>
          </cell>
          <cell r="I3337">
            <v>2000</v>
          </cell>
          <cell r="J3337" t="str">
            <v>UM</v>
          </cell>
          <cell r="L3337">
            <v>5</v>
          </cell>
          <cell r="M3337">
            <v>26530.271398738409</v>
          </cell>
        </row>
        <row r="3338">
          <cell r="A3338" t="str">
            <v>2000-56-3-</v>
          </cell>
          <cell r="B3338" t="str">
            <v>WA_NCoast_OR_CA</v>
          </cell>
          <cell r="C3338" t="str">
            <v>Marked Oregon North Coast Fall</v>
          </cell>
          <cell r="D3338" t="str">
            <v>M-OR No F</v>
          </cell>
          <cell r="E3338">
            <v>56</v>
          </cell>
          <cell r="F3338">
            <v>89</v>
          </cell>
          <cell r="G3338">
            <v>87</v>
          </cell>
          <cell r="I3338">
            <v>2000</v>
          </cell>
          <cell r="J3338" t="str">
            <v>M</v>
          </cell>
          <cell r="L3338">
            <v>3</v>
          </cell>
          <cell r="M3338">
            <v>165.49268120480701</v>
          </cell>
        </row>
        <row r="3339">
          <cell r="A3339" t="str">
            <v>2000-56-4-</v>
          </cell>
          <cell r="B3339" t="str">
            <v>WA_NCoast_OR_CA</v>
          </cell>
          <cell r="C3339" t="str">
            <v>Marked Oregon North Coast Fall</v>
          </cell>
          <cell r="D3339" t="str">
            <v>M-OR No F</v>
          </cell>
          <cell r="E3339">
            <v>56</v>
          </cell>
          <cell r="F3339">
            <v>89</v>
          </cell>
          <cell r="G3339">
            <v>87</v>
          </cell>
          <cell r="I3339">
            <v>2000</v>
          </cell>
          <cell r="J3339" t="str">
            <v>M</v>
          </cell>
          <cell r="L3339">
            <v>4</v>
          </cell>
          <cell r="M3339">
            <v>288.12689117931592</v>
          </cell>
        </row>
        <row r="3340">
          <cell r="A3340" t="str">
            <v>2000-56-5-</v>
          </cell>
          <cell r="B3340" t="str">
            <v>WA_NCoast_OR_CA</v>
          </cell>
          <cell r="C3340" t="str">
            <v>Marked Oregon North Coast Fall</v>
          </cell>
          <cell r="D3340" t="str">
            <v>M-OR No F</v>
          </cell>
          <cell r="E3340">
            <v>56</v>
          </cell>
          <cell r="F3340">
            <v>89</v>
          </cell>
          <cell r="G3340">
            <v>87</v>
          </cell>
          <cell r="I3340">
            <v>2000</v>
          </cell>
          <cell r="J3340" t="str">
            <v>M</v>
          </cell>
          <cell r="L3340">
            <v>5</v>
          </cell>
          <cell r="M3340">
            <v>267.98253938119518</v>
          </cell>
        </row>
        <row r="3341">
          <cell r="A3341" t="str">
            <v>2000-57-3-</v>
          </cell>
          <cell r="B3341" t="str">
            <v>Canada</v>
          </cell>
          <cell r="C3341" t="str">
            <v>UnMarked WCVI Total Fall</v>
          </cell>
          <cell r="D3341" t="str">
            <v>U-WCVI Tl</v>
          </cell>
          <cell r="E3341">
            <v>57</v>
          </cell>
          <cell r="F3341">
            <v>91</v>
          </cell>
          <cell r="G3341">
            <v>90</v>
          </cell>
          <cell r="I3341">
            <v>2000</v>
          </cell>
          <cell r="J3341" t="str">
            <v>UM</v>
          </cell>
          <cell r="L3341">
            <v>3</v>
          </cell>
          <cell r="M3341">
            <v>3729.8819516286121</v>
          </cell>
        </row>
        <row r="3342">
          <cell r="A3342" t="str">
            <v>2000-57-4-</v>
          </cell>
          <cell r="B3342" t="str">
            <v>Canada</v>
          </cell>
          <cell r="C3342" t="str">
            <v>UnMarked WCVI Total Fall</v>
          </cell>
          <cell r="D3342" t="str">
            <v>U-WCVI Tl</v>
          </cell>
          <cell r="E3342">
            <v>57</v>
          </cell>
          <cell r="F3342">
            <v>91</v>
          </cell>
          <cell r="G3342">
            <v>90</v>
          </cell>
          <cell r="I3342">
            <v>2000</v>
          </cell>
          <cell r="J3342" t="str">
            <v>UM</v>
          </cell>
          <cell r="L3342">
            <v>4</v>
          </cell>
          <cell r="M3342">
            <v>20403.291956021279</v>
          </cell>
        </row>
        <row r="3343">
          <cell r="A3343" t="str">
            <v>2000-57-5-</v>
          </cell>
          <cell r="B3343" t="str">
            <v>Canada</v>
          </cell>
          <cell r="C3343" t="str">
            <v>UnMarked WCVI Total Fall</v>
          </cell>
          <cell r="D3343" t="str">
            <v>U-WCVI Tl</v>
          </cell>
          <cell r="E3343">
            <v>57</v>
          </cell>
          <cell r="F3343">
            <v>91</v>
          </cell>
          <cell r="G3343">
            <v>90</v>
          </cell>
          <cell r="I3343">
            <v>2000</v>
          </cell>
          <cell r="J3343" t="str">
            <v>UM</v>
          </cell>
          <cell r="L3343">
            <v>5</v>
          </cell>
          <cell r="M3343">
            <v>13062.287318215431</v>
          </cell>
        </row>
        <row r="3344">
          <cell r="A3344" t="str">
            <v>2000-58-3-</v>
          </cell>
          <cell r="B3344" t="str">
            <v>Canada</v>
          </cell>
          <cell r="C3344" t="str">
            <v>Marked WCVI Total Fall</v>
          </cell>
          <cell r="D3344" t="str">
            <v>M-WCVI Tl</v>
          </cell>
          <cell r="E3344">
            <v>58</v>
          </cell>
          <cell r="F3344">
            <v>92</v>
          </cell>
          <cell r="G3344">
            <v>90</v>
          </cell>
          <cell r="I3344">
            <v>2000</v>
          </cell>
          <cell r="J3344" t="str">
            <v>M</v>
          </cell>
          <cell r="L3344">
            <v>3</v>
          </cell>
          <cell r="M3344">
            <v>113.1180483713883</v>
          </cell>
        </row>
        <row r="3345">
          <cell r="A3345" t="str">
            <v>2000-58-4-</v>
          </cell>
          <cell r="B3345" t="str">
            <v>Canada</v>
          </cell>
          <cell r="C3345" t="str">
            <v>Marked WCVI Total Fall</v>
          </cell>
          <cell r="D3345" t="str">
            <v>M-WCVI Tl</v>
          </cell>
          <cell r="E3345">
            <v>58</v>
          </cell>
          <cell r="F3345">
            <v>92</v>
          </cell>
          <cell r="G3345">
            <v>90</v>
          </cell>
          <cell r="I3345">
            <v>2000</v>
          </cell>
          <cell r="J3345" t="str">
            <v>M</v>
          </cell>
          <cell r="L3345">
            <v>4</v>
          </cell>
          <cell r="M3345">
            <v>751.70804397871916</v>
          </cell>
        </row>
        <row r="3346">
          <cell r="A3346" t="str">
            <v>2000-58-5-</v>
          </cell>
          <cell r="B3346" t="str">
            <v>Canada</v>
          </cell>
          <cell r="C3346" t="str">
            <v>Marked WCVI Total Fall</v>
          </cell>
          <cell r="D3346" t="str">
            <v>M-WCVI Tl</v>
          </cell>
          <cell r="E3346">
            <v>58</v>
          </cell>
          <cell r="F3346">
            <v>92</v>
          </cell>
          <cell r="G3346">
            <v>90</v>
          </cell>
          <cell r="I3346">
            <v>2000</v>
          </cell>
          <cell r="J3346" t="str">
            <v>M</v>
          </cell>
          <cell r="L3346">
            <v>5</v>
          </cell>
          <cell r="M3346">
            <v>423.71268178456478</v>
          </cell>
        </row>
        <row r="3347">
          <cell r="A3347" t="str">
            <v>2000-59-3-</v>
          </cell>
          <cell r="B3347" t="str">
            <v>Canada</v>
          </cell>
          <cell r="C3347" t="str">
            <v>UnMarked Fraser River Late</v>
          </cell>
          <cell r="D3347" t="str">
            <v>U-FrasRLt</v>
          </cell>
          <cell r="E3347">
            <v>59</v>
          </cell>
          <cell r="F3347">
            <v>94</v>
          </cell>
          <cell r="G3347">
            <v>93</v>
          </cell>
          <cell r="I3347">
            <v>2000</v>
          </cell>
          <cell r="J3347" t="str">
            <v>UM</v>
          </cell>
          <cell r="L3347">
            <v>3</v>
          </cell>
          <cell r="M3347">
            <v>26191.962858461058</v>
          </cell>
        </row>
        <row r="3348">
          <cell r="A3348" t="str">
            <v>2000-59-4-</v>
          </cell>
          <cell r="B3348" t="str">
            <v>Canada</v>
          </cell>
          <cell r="C3348" t="str">
            <v>UnMarked Fraser River Late</v>
          </cell>
          <cell r="D3348" t="str">
            <v>U-FrasRLt</v>
          </cell>
          <cell r="E3348">
            <v>59</v>
          </cell>
          <cell r="F3348">
            <v>94</v>
          </cell>
          <cell r="G3348">
            <v>93</v>
          </cell>
          <cell r="I3348">
            <v>2000</v>
          </cell>
          <cell r="J3348" t="str">
            <v>UM</v>
          </cell>
          <cell r="L3348">
            <v>4</v>
          </cell>
          <cell r="M3348">
            <v>101988.2761330924</v>
          </cell>
        </row>
        <row r="3349">
          <cell r="A3349" t="str">
            <v>2000-59-5-</v>
          </cell>
          <cell r="B3349" t="str">
            <v>Canada</v>
          </cell>
          <cell r="C3349" t="str">
            <v>UnMarked Fraser River Late</v>
          </cell>
          <cell r="D3349" t="str">
            <v>U-FrasRLt</v>
          </cell>
          <cell r="E3349">
            <v>59</v>
          </cell>
          <cell r="F3349">
            <v>94</v>
          </cell>
          <cell r="G3349">
            <v>93</v>
          </cell>
          <cell r="I3349">
            <v>2000</v>
          </cell>
          <cell r="J3349" t="str">
            <v>UM</v>
          </cell>
          <cell r="L3349">
            <v>5</v>
          </cell>
          <cell r="M3349">
            <v>4054.3473308341459</v>
          </cell>
        </row>
        <row r="3350">
          <cell r="A3350" t="str">
            <v>2000-60-3-</v>
          </cell>
          <cell r="B3350" t="str">
            <v>Canada</v>
          </cell>
          <cell r="C3350" t="str">
            <v>Marked Fraser River Late</v>
          </cell>
          <cell r="D3350" t="str">
            <v>M-FrasRLt</v>
          </cell>
          <cell r="E3350">
            <v>60</v>
          </cell>
          <cell r="F3350">
            <v>95</v>
          </cell>
          <cell r="G3350">
            <v>93</v>
          </cell>
          <cell r="I3350">
            <v>2000</v>
          </cell>
          <cell r="J3350" t="str">
            <v>M</v>
          </cell>
          <cell r="L3350">
            <v>3</v>
          </cell>
          <cell r="M3350">
            <v>440.4405038863415</v>
          </cell>
        </row>
        <row r="3351">
          <cell r="A3351" t="str">
            <v>2000-60-4-</v>
          </cell>
          <cell r="B3351" t="str">
            <v>Canada</v>
          </cell>
          <cell r="C3351" t="str">
            <v>Marked Fraser River Late</v>
          </cell>
          <cell r="D3351" t="str">
            <v>M-FrasRLt</v>
          </cell>
          <cell r="E3351">
            <v>60</v>
          </cell>
          <cell r="F3351">
            <v>95</v>
          </cell>
          <cell r="G3351">
            <v>93</v>
          </cell>
          <cell r="I3351">
            <v>2000</v>
          </cell>
          <cell r="J3351" t="str">
            <v>M</v>
          </cell>
          <cell r="L3351">
            <v>4</v>
          </cell>
          <cell r="M3351">
            <v>2389.3402696499729</v>
          </cell>
        </row>
        <row r="3352">
          <cell r="A3352" t="str">
            <v>2000-60-5-</v>
          </cell>
          <cell r="B3352" t="str">
            <v>Canada</v>
          </cell>
          <cell r="C3352" t="str">
            <v>Marked Fraser River Late</v>
          </cell>
          <cell r="D3352" t="str">
            <v>M-FrasRLt</v>
          </cell>
          <cell r="E3352">
            <v>60</v>
          </cell>
          <cell r="F3352">
            <v>95</v>
          </cell>
          <cell r="G3352">
            <v>93</v>
          </cell>
          <cell r="I3352">
            <v>2000</v>
          </cell>
          <cell r="J3352" t="str">
            <v>M</v>
          </cell>
          <cell r="L3352">
            <v>5</v>
          </cell>
          <cell r="M3352">
            <v>59.114634196122083</v>
          </cell>
        </row>
        <row r="3353">
          <cell r="A3353" t="str">
            <v>2000-61-3-</v>
          </cell>
          <cell r="B3353" t="str">
            <v>Canada</v>
          </cell>
          <cell r="C3353" t="str">
            <v>UnMarked Fraser River Early</v>
          </cell>
          <cell r="D3353" t="str">
            <v>U-FrasREr</v>
          </cell>
          <cell r="E3353">
            <v>61</v>
          </cell>
          <cell r="F3353">
            <v>97</v>
          </cell>
          <cell r="G3353">
            <v>96</v>
          </cell>
          <cell r="I3353">
            <v>2000</v>
          </cell>
          <cell r="J3353" t="str">
            <v>UM</v>
          </cell>
          <cell r="L3353">
            <v>3</v>
          </cell>
          <cell r="M3353">
            <v>78564.195802284841</v>
          </cell>
        </row>
        <row r="3354">
          <cell r="A3354" t="str">
            <v>2000-61-4-</v>
          </cell>
          <cell r="B3354" t="str">
            <v>Canada</v>
          </cell>
          <cell r="C3354" t="str">
            <v>UnMarked Fraser River Early</v>
          </cell>
          <cell r="D3354" t="str">
            <v>U-FrasREr</v>
          </cell>
          <cell r="E3354">
            <v>61</v>
          </cell>
          <cell r="F3354">
            <v>97</v>
          </cell>
          <cell r="G3354">
            <v>96</v>
          </cell>
          <cell r="I3354">
            <v>2000</v>
          </cell>
          <cell r="J3354" t="str">
            <v>UM</v>
          </cell>
          <cell r="L3354">
            <v>4</v>
          </cell>
          <cell r="M3354">
            <v>98185.161352288807</v>
          </cell>
        </row>
        <row r="3355">
          <cell r="A3355" t="str">
            <v>2000-61-5-</v>
          </cell>
          <cell r="B3355" t="str">
            <v>Canada</v>
          </cell>
          <cell r="C3355" t="str">
            <v>UnMarked Fraser River Early</v>
          </cell>
          <cell r="D3355" t="str">
            <v>U-FrasREr</v>
          </cell>
          <cell r="E3355">
            <v>61</v>
          </cell>
          <cell r="F3355">
            <v>97</v>
          </cell>
          <cell r="G3355">
            <v>96</v>
          </cell>
          <cell r="I3355">
            <v>2000</v>
          </cell>
          <cell r="J3355" t="str">
            <v>UM</v>
          </cell>
          <cell r="L3355">
            <v>5</v>
          </cell>
          <cell r="M3355">
            <v>6895.5130370874595</v>
          </cell>
        </row>
        <row r="3356">
          <cell r="A3356" t="str">
            <v>2000-62-3-</v>
          </cell>
          <cell r="B3356" t="str">
            <v>Canada</v>
          </cell>
          <cell r="C3356" t="str">
            <v>Marked Fraser River Early</v>
          </cell>
          <cell r="D3356" t="str">
            <v>M-FrasREr</v>
          </cell>
          <cell r="E3356">
            <v>62</v>
          </cell>
          <cell r="F3356">
            <v>98</v>
          </cell>
          <cell r="G3356">
            <v>96</v>
          </cell>
          <cell r="I3356">
            <v>2000</v>
          </cell>
          <cell r="J3356" t="str">
            <v>M</v>
          </cell>
          <cell r="L3356">
            <v>3</v>
          </cell>
          <cell r="M3356">
            <v>793.57773537661706</v>
          </cell>
        </row>
        <row r="3357">
          <cell r="A3357" t="str">
            <v>2000-62-4-</v>
          </cell>
          <cell r="B3357" t="str">
            <v>Canada</v>
          </cell>
          <cell r="C3357" t="str">
            <v>Marked Fraser River Early</v>
          </cell>
          <cell r="D3357" t="str">
            <v>M-FrasREr</v>
          </cell>
          <cell r="E3357">
            <v>62</v>
          </cell>
          <cell r="F3357">
            <v>98</v>
          </cell>
          <cell r="G3357">
            <v>96</v>
          </cell>
          <cell r="I3357">
            <v>2000</v>
          </cell>
          <cell r="J3357" t="str">
            <v>M</v>
          </cell>
          <cell r="L3357">
            <v>4</v>
          </cell>
          <cell r="M3357">
            <v>991.76930658877245</v>
          </cell>
        </row>
        <row r="3358">
          <cell r="A3358" t="str">
            <v>2000-62-5-</v>
          </cell>
          <cell r="B3358" t="str">
            <v>Canada</v>
          </cell>
          <cell r="C3358" t="str">
            <v>Marked Fraser River Early</v>
          </cell>
          <cell r="D3358" t="str">
            <v>M-FrasREr</v>
          </cell>
          <cell r="E3358">
            <v>62</v>
          </cell>
          <cell r="F3358">
            <v>98</v>
          </cell>
          <cell r="G3358">
            <v>96</v>
          </cell>
          <cell r="I3358">
            <v>2000</v>
          </cell>
          <cell r="J3358" t="str">
            <v>M</v>
          </cell>
          <cell r="L3358">
            <v>5</v>
          </cell>
          <cell r="M3358">
            <v>69.651646839267414</v>
          </cell>
        </row>
        <row r="3359">
          <cell r="A3359" t="str">
            <v>2000-63-3-</v>
          </cell>
          <cell r="B3359" t="str">
            <v>Canada</v>
          </cell>
          <cell r="C3359" t="str">
            <v>UnMarked Lower Georgia Strait</v>
          </cell>
          <cell r="D3359" t="str">
            <v>U-LwGeo S</v>
          </cell>
          <cell r="E3359">
            <v>63</v>
          </cell>
          <cell r="F3359">
            <v>100</v>
          </cell>
          <cell r="G3359">
            <v>99</v>
          </cell>
          <cell r="I3359">
            <v>2000</v>
          </cell>
          <cell r="J3359" t="str">
            <v>UM</v>
          </cell>
          <cell r="L3359">
            <v>3</v>
          </cell>
          <cell r="M3359">
            <v>9488.1900763861886</v>
          </cell>
        </row>
        <row r="3360">
          <cell r="A3360" t="str">
            <v>2000-63-4-</v>
          </cell>
          <cell r="B3360" t="str">
            <v>Canada</v>
          </cell>
          <cell r="C3360" t="str">
            <v>UnMarked Lower Georgia Strait</v>
          </cell>
          <cell r="D3360" t="str">
            <v>U-LwGeo S</v>
          </cell>
          <cell r="E3360">
            <v>63</v>
          </cell>
          <cell r="F3360">
            <v>100</v>
          </cell>
          <cell r="G3360">
            <v>99</v>
          </cell>
          <cell r="I3360">
            <v>2000</v>
          </cell>
          <cell r="J3360" t="str">
            <v>UM</v>
          </cell>
          <cell r="L3360">
            <v>4</v>
          </cell>
          <cell r="M3360">
            <v>12834.41531670047</v>
          </cell>
        </row>
        <row r="3361">
          <cell r="A3361" t="str">
            <v>2000-63-5-</v>
          </cell>
          <cell r="B3361" t="str">
            <v>Canada</v>
          </cell>
          <cell r="C3361" t="str">
            <v>UnMarked Lower Georgia Strait</v>
          </cell>
          <cell r="D3361" t="str">
            <v>U-LwGeo S</v>
          </cell>
          <cell r="E3361">
            <v>63</v>
          </cell>
          <cell r="F3361">
            <v>100</v>
          </cell>
          <cell r="G3361">
            <v>99</v>
          </cell>
          <cell r="I3361">
            <v>2000</v>
          </cell>
          <cell r="J3361" t="str">
            <v>UM</v>
          </cell>
          <cell r="L3361">
            <v>5</v>
          </cell>
          <cell r="M3361">
            <v>809.26230353121525</v>
          </cell>
        </row>
        <row r="3362">
          <cell r="A3362" t="str">
            <v>2000-64-3-</v>
          </cell>
          <cell r="B3362" t="str">
            <v>Canada</v>
          </cell>
          <cell r="C3362" t="str">
            <v>Marked Lower Georgia Strait</v>
          </cell>
          <cell r="D3362" t="str">
            <v>M-LwGeo S</v>
          </cell>
          <cell r="E3362">
            <v>64</v>
          </cell>
          <cell r="F3362">
            <v>101</v>
          </cell>
          <cell r="G3362">
            <v>99</v>
          </cell>
          <cell r="I3362">
            <v>2000</v>
          </cell>
          <cell r="J3362" t="str">
            <v>M</v>
          </cell>
          <cell r="L3362">
            <v>3</v>
          </cell>
          <cell r="M3362">
            <v>95.840303801880509</v>
          </cell>
        </row>
        <row r="3363">
          <cell r="A3363" t="str">
            <v>2000-64-4-</v>
          </cell>
          <cell r="B3363" t="str">
            <v>Canada</v>
          </cell>
          <cell r="C3363" t="str">
            <v>Marked Lower Georgia Strait</v>
          </cell>
          <cell r="D3363" t="str">
            <v>M-LwGeo S</v>
          </cell>
          <cell r="E3363">
            <v>64</v>
          </cell>
          <cell r="F3363">
            <v>101</v>
          </cell>
          <cell r="G3363">
            <v>99</v>
          </cell>
          <cell r="I3363">
            <v>2000</v>
          </cell>
          <cell r="J3363" t="str">
            <v>M</v>
          </cell>
          <cell r="L3363">
            <v>4</v>
          </cell>
          <cell r="M3363">
            <v>129.64055875455051</v>
          </cell>
        </row>
        <row r="3364">
          <cell r="A3364" t="str">
            <v>2000-64-5-</v>
          </cell>
          <cell r="B3364" t="str">
            <v>Canada</v>
          </cell>
          <cell r="C3364" t="str">
            <v>Marked Lower Georgia Strait</v>
          </cell>
          <cell r="D3364" t="str">
            <v>M-LwGeo S</v>
          </cell>
          <cell r="E3364">
            <v>64</v>
          </cell>
          <cell r="F3364">
            <v>101</v>
          </cell>
          <cell r="G3364">
            <v>99</v>
          </cell>
          <cell r="I3364">
            <v>2000</v>
          </cell>
          <cell r="J3364" t="str">
            <v>M</v>
          </cell>
          <cell r="L3364">
            <v>5</v>
          </cell>
          <cell r="M3364">
            <v>8.1743667023355329</v>
          </cell>
        </row>
        <row r="3365">
          <cell r="A3365" t="str">
            <v>2000-67-3-</v>
          </cell>
          <cell r="B3365" t="str">
            <v>ColR</v>
          </cell>
          <cell r="C3365" t="str">
            <v>UnMarked Lower Columbia Naturals</v>
          </cell>
          <cell r="D3365" t="str">
            <v>U-LColNat</v>
          </cell>
          <cell r="E3365">
            <v>67</v>
          </cell>
          <cell r="F3365">
            <v>103</v>
          </cell>
          <cell r="G3365">
            <v>102</v>
          </cell>
          <cell r="I3365">
            <v>2000</v>
          </cell>
          <cell r="J3365" t="str">
            <v>UM</v>
          </cell>
          <cell r="L3365">
            <v>3</v>
          </cell>
          <cell r="M3365">
            <v>477.89999999999958</v>
          </cell>
        </row>
        <row r="3366">
          <cell r="A3366" t="str">
            <v>2000-67-4-</v>
          </cell>
          <cell r="B3366" t="str">
            <v>ColR</v>
          </cell>
          <cell r="C3366" t="str">
            <v>UnMarked Lower Columbia Naturals</v>
          </cell>
          <cell r="D3366" t="str">
            <v>U-LColNat</v>
          </cell>
          <cell r="E3366">
            <v>67</v>
          </cell>
          <cell r="F3366">
            <v>103</v>
          </cell>
          <cell r="G3366">
            <v>102</v>
          </cell>
          <cell r="I3366">
            <v>2000</v>
          </cell>
          <cell r="J3366" t="str">
            <v>UM</v>
          </cell>
          <cell r="L3366">
            <v>4</v>
          </cell>
          <cell r="M3366">
            <v>1371.899999999998</v>
          </cell>
        </row>
        <row r="3367">
          <cell r="A3367" t="str">
            <v>2000-67-5-</v>
          </cell>
          <cell r="B3367" t="str">
            <v>ColR</v>
          </cell>
          <cell r="C3367" t="str">
            <v>UnMarked Lower Columbia Naturals</v>
          </cell>
          <cell r="D3367" t="str">
            <v>U-LColNat</v>
          </cell>
          <cell r="E3367">
            <v>67</v>
          </cell>
          <cell r="F3367">
            <v>103</v>
          </cell>
          <cell r="G3367">
            <v>102</v>
          </cell>
          <cell r="I3367">
            <v>2000</v>
          </cell>
          <cell r="J3367" t="str">
            <v>UM</v>
          </cell>
          <cell r="L3367">
            <v>5</v>
          </cell>
          <cell r="M3367">
            <v>171.07499999999979</v>
          </cell>
        </row>
        <row r="3368">
          <cell r="A3368" t="str">
            <v>2000-68-3-</v>
          </cell>
          <cell r="B3368" t="str">
            <v>ColR</v>
          </cell>
          <cell r="C3368" t="str">
            <v>Marked Lower Columbia Naturals</v>
          </cell>
          <cell r="D3368" t="str">
            <v>M-LColNat</v>
          </cell>
          <cell r="E3368">
            <v>68</v>
          </cell>
          <cell r="F3368">
            <v>104</v>
          </cell>
          <cell r="G3368">
            <v>102</v>
          </cell>
          <cell r="I3368">
            <v>2000</v>
          </cell>
          <cell r="J3368" t="str">
            <v>M</v>
          </cell>
          <cell r="L3368">
            <v>3</v>
          </cell>
          <cell r="M3368">
            <v>0</v>
          </cell>
        </row>
        <row r="3369">
          <cell r="A3369" t="str">
            <v>2000-68-4-</v>
          </cell>
          <cell r="B3369" t="str">
            <v>ColR</v>
          </cell>
          <cell r="C3369" t="str">
            <v>Marked Lower Columbia Naturals</v>
          </cell>
          <cell r="D3369" t="str">
            <v>M-LColNat</v>
          </cell>
          <cell r="E3369">
            <v>68</v>
          </cell>
          <cell r="F3369">
            <v>104</v>
          </cell>
          <cell r="G3369">
            <v>102</v>
          </cell>
          <cell r="I3369">
            <v>2000</v>
          </cell>
          <cell r="J3369" t="str">
            <v>M</v>
          </cell>
          <cell r="L3369">
            <v>4</v>
          </cell>
          <cell r="M3369">
            <v>0</v>
          </cell>
        </row>
        <row r="3370">
          <cell r="A3370" t="str">
            <v>2000-68-5-</v>
          </cell>
          <cell r="B3370" t="str">
            <v>ColR</v>
          </cell>
          <cell r="C3370" t="str">
            <v>Marked Lower Columbia Naturals</v>
          </cell>
          <cell r="D3370" t="str">
            <v>M-LColNat</v>
          </cell>
          <cell r="E3370">
            <v>68</v>
          </cell>
          <cell r="F3370">
            <v>104</v>
          </cell>
          <cell r="G3370">
            <v>102</v>
          </cell>
          <cell r="I3370">
            <v>2000</v>
          </cell>
          <cell r="J3370" t="str">
            <v>M</v>
          </cell>
          <cell r="L3370">
            <v>5</v>
          </cell>
          <cell r="M3370">
            <v>0</v>
          </cell>
        </row>
        <row r="3371">
          <cell r="A3371" t="str">
            <v>2000-69-3-</v>
          </cell>
          <cell r="B3371" t="str">
            <v>WA_NCoast_OR_CA</v>
          </cell>
          <cell r="C3371" t="str">
            <v>UnMarked Central Valley Fall</v>
          </cell>
          <cell r="D3371" t="str">
            <v>U-CentVal</v>
          </cell>
          <cell r="E3371">
            <v>69</v>
          </cell>
          <cell r="F3371">
            <v>106</v>
          </cell>
          <cell r="G3371">
            <v>105</v>
          </cell>
          <cell r="I3371">
            <v>2000</v>
          </cell>
          <cell r="J3371" t="str">
            <v>UM</v>
          </cell>
          <cell r="L3371">
            <v>3</v>
          </cell>
          <cell r="M3371">
            <v>240592.67325534829</v>
          </cell>
        </row>
        <row r="3372">
          <cell r="A3372" t="str">
            <v>2000-69-4-</v>
          </cell>
          <cell r="B3372" t="str">
            <v>WA_NCoast_OR_CA</v>
          </cell>
          <cell r="C3372" t="str">
            <v>UnMarked Central Valley Fall</v>
          </cell>
          <cell r="D3372" t="str">
            <v>U-CentVal</v>
          </cell>
          <cell r="E3372">
            <v>69</v>
          </cell>
          <cell r="F3372">
            <v>106</v>
          </cell>
          <cell r="G3372">
            <v>105</v>
          </cell>
          <cell r="I3372">
            <v>2000</v>
          </cell>
          <cell r="J3372" t="str">
            <v>UM</v>
          </cell>
          <cell r="L3372">
            <v>4</v>
          </cell>
          <cell r="M3372">
            <v>217267.93516306931</v>
          </cell>
        </row>
        <row r="3373">
          <cell r="A3373" t="str">
            <v>2000-69-5-</v>
          </cell>
          <cell r="B3373" t="str">
            <v>WA_NCoast_OR_CA</v>
          </cell>
          <cell r="C3373" t="str">
            <v>UnMarked Central Valley Fall</v>
          </cell>
          <cell r="D3373" t="str">
            <v>U-CentVal</v>
          </cell>
          <cell r="E3373">
            <v>69</v>
          </cell>
          <cell r="F3373">
            <v>106</v>
          </cell>
          <cell r="G3373">
            <v>105</v>
          </cell>
          <cell r="I3373">
            <v>2000</v>
          </cell>
          <cell r="J3373" t="str">
            <v>UM</v>
          </cell>
          <cell r="L3373">
            <v>5</v>
          </cell>
          <cell r="M3373">
            <v>9606.8787815824944</v>
          </cell>
        </row>
        <row r="3374">
          <cell r="A3374" t="str">
            <v>2000-70-3-</v>
          </cell>
          <cell r="B3374" t="str">
            <v>WA_NCoast_OR_CA</v>
          </cell>
          <cell r="C3374" t="str">
            <v>Marked Central Valley Fall</v>
          </cell>
          <cell r="D3374" t="str">
            <v>M-CentVal</v>
          </cell>
          <cell r="E3374">
            <v>70</v>
          </cell>
          <cell r="F3374">
            <v>107</v>
          </cell>
          <cell r="G3374">
            <v>105</v>
          </cell>
          <cell r="I3374">
            <v>2000</v>
          </cell>
          <cell r="J3374" t="str">
            <v>M</v>
          </cell>
          <cell r="L3374">
            <v>3</v>
          </cell>
          <cell r="M3374">
            <v>4910.0545562315974</v>
          </cell>
        </row>
        <row r="3375">
          <cell r="A3375" t="str">
            <v>2000-70-4-</v>
          </cell>
          <cell r="B3375" t="str">
            <v>WA_NCoast_OR_CA</v>
          </cell>
          <cell r="C3375" t="str">
            <v>Marked Central Valley Fall</v>
          </cell>
          <cell r="D3375" t="str">
            <v>M-CentVal</v>
          </cell>
          <cell r="E3375">
            <v>70</v>
          </cell>
          <cell r="F3375">
            <v>107</v>
          </cell>
          <cell r="G3375">
            <v>105</v>
          </cell>
          <cell r="I3375">
            <v>2000</v>
          </cell>
          <cell r="J3375" t="str">
            <v>M</v>
          </cell>
          <cell r="L3375">
            <v>4</v>
          </cell>
          <cell r="M3375">
            <v>4434.0394931238552</v>
          </cell>
        </row>
        <row r="3376">
          <cell r="A3376" t="str">
            <v>2000-70-5-</v>
          </cell>
          <cell r="B3376" t="str">
            <v>WA_NCoast_OR_CA</v>
          </cell>
          <cell r="C3376" t="str">
            <v>Marked Central Valley Fall</v>
          </cell>
          <cell r="D3376" t="str">
            <v>M-CentVal</v>
          </cell>
          <cell r="E3376">
            <v>70</v>
          </cell>
          <cell r="F3376">
            <v>107</v>
          </cell>
          <cell r="G3376">
            <v>105</v>
          </cell>
          <cell r="I3376">
            <v>2000</v>
          </cell>
          <cell r="J3376" t="str">
            <v>M</v>
          </cell>
          <cell r="L3376">
            <v>5</v>
          </cell>
          <cell r="M3376">
            <v>196.05875064454091</v>
          </cell>
        </row>
        <row r="3377">
          <cell r="A3377" t="str">
            <v>2000-71-3-</v>
          </cell>
          <cell r="B3377" t="str">
            <v>WA_NCoast_OR_CA</v>
          </cell>
          <cell r="C3377" t="str">
            <v>UnMarked WA North Coast Fall</v>
          </cell>
          <cell r="D3377" t="str">
            <v>U-WA NCst</v>
          </cell>
          <cell r="E3377">
            <v>71</v>
          </cell>
          <cell r="F3377">
            <v>109</v>
          </cell>
          <cell r="G3377">
            <v>108</v>
          </cell>
          <cell r="I3377">
            <v>2000</v>
          </cell>
          <cell r="J3377" t="str">
            <v>UM</v>
          </cell>
          <cell r="L3377">
            <v>3</v>
          </cell>
          <cell r="M3377">
            <v>7307.4053520434227</v>
          </cell>
        </row>
        <row r="3378">
          <cell r="A3378" t="str">
            <v>2000-71-4-</v>
          </cell>
          <cell r="B3378" t="str">
            <v>WA_NCoast_OR_CA</v>
          </cell>
          <cell r="C3378" t="str">
            <v>UnMarked WA North Coast Fall</v>
          </cell>
          <cell r="D3378" t="str">
            <v>U-WA NCst</v>
          </cell>
          <cell r="E3378">
            <v>71</v>
          </cell>
          <cell r="F3378">
            <v>109</v>
          </cell>
          <cell r="G3378">
            <v>108</v>
          </cell>
          <cell r="I3378">
            <v>2000</v>
          </cell>
          <cell r="J3378" t="str">
            <v>UM</v>
          </cell>
          <cell r="L3378">
            <v>4</v>
          </cell>
          <cell r="M3378">
            <v>10410.06142590546</v>
          </cell>
        </row>
        <row r="3379">
          <cell r="A3379" t="str">
            <v>2000-71-5-</v>
          </cell>
          <cell r="B3379" t="str">
            <v>WA_NCoast_OR_CA</v>
          </cell>
          <cell r="C3379" t="str">
            <v>UnMarked WA North Coast Fall</v>
          </cell>
          <cell r="D3379" t="str">
            <v>U-WA NCst</v>
          </cell>
          <cell r="E3379">
            <v>71</v>
          </cell>
          <cell r="F3379">
            <v>109</v>
          </cell>
          <cell r="G3379">
            <v>108</v>
          </cell>
          <cell r="I3379">
            <v>2000</v>
          </cell>
          <cell r="J3379" t="str">
            <v>UM</v>
          </cell>
          <cell r="L3379">
            <v>5</v>
          </cell>
          <cell r="M3379">
            <v>9786.2441656948758</v>
          </cell>
        </row>
        <row r="3380">
          <cell r="A3380" t="str">
            <v>2000-72-3-</v>
          </cell>
          <cell r="B3380" t="str">
            <v>WA_NCoast_OR_CA</v>
          </cell>
          <cell r="C3380" t="str">
            <v>Marked WA North Coast Fall</v>
          </cell>
          <cell r="D3380" t="str">
            <v>M-WA NCst</v>
          </cell>
          <cell r="E3380">
            <v>72</v>
          </cell>
          <cell r="F3380">
            <v>110</v>
          </cell>
          <cell r="G3380">
            <v>108</v>
          </cell>
          <cell r="I3380">
            <v>2000</v>
          </cell>
          <cell r="J3380" t="str">
            <v>M</v>
          </cell>
          <cell r="L3380">
            <v>3</v>
          </cell>
          <cell r="M3380">
            <v>244.54238732413509</v>
          </cell>
        </row>
        <row r="3381">
          <cell r="A3381" t="str">
            <v>2000-72-4-</v>
          </cell>
          <cell r="B3381" t="str">
            <v>WA_NCoast_OR_CA</v>
          </cell>
          <cell r="C3381" t="str">
            <v>Marked WA North Coast Fall</v>
          </cell>
          <cell r="D3381" t="str">
            <v>M-WA NCst</v>
          </cell>
          <cell r="E3381">
            <v>72</v>
          </cell>
          <cell r="F3381">
            <v>110</v>
          </cell>
          <cell r="G3381">
            <v>108</v>
          </cell>
          <cell r="I3381">
            <v>2000</v>
          </cell>
          <cell r="J3381" t="str">
            <v>M</v>
          </cell>
          <cell r="L3381">
            <v>4</v>
          </cell>
          <cell r="M3381">
            <v>397.60538448211719</v>
          </cell>
        </row>
        <row r="3382">
          <cell r="A3382" t="str">
            <v>2000-72-5-</v>
          </cell>
          <cell r="B3382" t="str">
            <v>WA_NCoast_OR_CA</v>
          </cell>
          <cell r="C3382" t="str">
            <v>Marked WA North Coast Fall</v>
          </cell>
          <cell r="D3382" t="str">
            <v>M-WA NCst</v>
          </cell>
          <cell r="E3382">
            <v>72</v>
          </cell>
          <cell r="F3382">
            <v>110</v>
          </cell>
          <cell r="G3382">
            <v>108</v>
          </cell>
          <cell r="I3382">
            <v>2000</v>
          </cell>
          <cell r="J3382" t="str">
            <v>M</v>
          </cell>
          <cell r="L3382">
            <v>5</v>
          </cell>
          <cell r="M3382">
            <v>546.1299613441538</v>
          </cell>
        </row>
        <row r="3383">
          <cell r="A3383" t="str">
            <v>2000-73-3-</v>
          </cell>
          <cell r="B3383" t="str">
            <v>WA_NCoast_OR_CA</v>
          </cell>
          <cell r="C3383" t="str">
            <v>UnMarked Willapa Bay</v>
          </cell>
          <cell r="D3383" t="str">
            <v>U-Willapa</v>
          </cell>
          <cell r="E3383">
            <v>73</v>
          </cell>
          <cell r="F3383">
            <v>112</v>
          </cell>
          <cell r="G3383">
            <v>111</v>
          </cell>
          <cell r="I3383">
            <v>2000</v>
          </cell>
          <cell r="J3383" t="str">
            <v>UM</v>
          </cell>
          <cell r="L3383">
            <v>3</v>
          </cell>
          <cell r="M3383">
            <v>2735.0919416549159</v>
          </cell>
        </row>
        <row r="3384">
          <cell r="A3384" t="str">
            <v>2000-73-4-</v>
          </cell>
          <cell r="B3384" t="str">
            <v>WA_NCoast_OR_CA</v>
          </cell>
          <cell r="C3384" t="str">
            <v>UnMarked Willapa Bay</v>
          </cell>
          <cell r="D3384" t="str">
            <v>U-Willapa</v>
          </cell>
          <cell r="E3384">
            <v>73</v>
          </cell>
          <cell r="F3384">
            <v>112</v>
          </cell>
          <cell r="G3384">
            <v>111</v>
          </cell>
          <cell r="I3384">
            <v>2000</v>
          </cell>
          <cell r="J3384" t="str">
            <v>UM</v>
          </cell>
          <cell r="L3384">
            <v>4</v>
          </cell>
          <cell r="M3384">
            <v>12234.149950439491</v>
          </cell>
        </row>
        <row r="3385">
          <cell r="A3385" t="str">
            <v>2000-73-5-</v>
          </cell>
          <cell r="B3385" t="str">
            <v>WA_NCoast_OR_CA</v>
          </cell>
          <cell r="C3385" t="str">
            <v>UnMarked Willapa Bay</v>
          </cell>
          <cell r="D3385" t="str">
            <v>U-Willapa</v>
          </cell>
          <cell r="E3385">
            <v>73</v>
          </cell>
          <cell r="F3385">
            <v>112</v>
          </cell>
          <cell r="G3385">
            <v>111</v>
          </cell>
          <cell r="I3385">
            <v>2000</v>
          </cell>
          <cell r="J3385" t="str">
            <v>UM</v>
          </cell>
          <cell r="L3385">
            <v>5</v>
          </cell>
          <cell r="M3385">
            <v>4819.108392936264</v>
          </cell>
        </row>
        <row r="3386">
          <cell r="A3386" t="str">
            <v>2000-74-3-</v>
          </cell>
          <cell r="B3386" t="str">
            <v>WA_NCoast_OR_CA</v>
          </cell>
          <cell r="C3386" t="str">
            <v>Marked Willapa Bay</v>
          </cell>
          <cell r="D3386" t="str">
            <v>M-Willapa</v>
          </cell>
          <cell r="E3386">
            <v>74</v>
          </cell>
          <cell r="F3386">
            <v>113</v>
          </cell>
          <cell r="G3386">
            <v>111</v>
          </cell>
          <cell r="I3386">
            <v>2000</v>
          </cell>
          <cell r="J3386" t="str">
            <v>M</v>
          </cell>
          <cell r="L3386">
            <v>3</v>
          </cell>
          <cell r="M3386">
            <v>41.218558345083991</v>
          </cell>
        </row>
        <row r="3387">
          <cell r="A3387" t="str">
            <v>2000-74-4-</v>
          </cell>
          <cell r="B3387" t="str">
            <v>WA_NCoast_OR_CA</v>
          </cell>
          <cell r="C3387" t="str">
            <v>Marked Willapa Bay</v>
          </cell>
          <cell r="D3387" t="str">
            <v>M-Willapa</v>
          </cell>
          <cell r="E3387">
            <v>74</v>
          </cell>
          <cell r="F3387">
            <v>113</v>
          </cell>
          <cell r="G3387">
            <v>111</v>
          </cell>
          <cell r="I3387">
            <v>2000</v>
          </cell>
          <cell r="J3387" t="str">
            <v>M</v>
          </cell>
          <cell r="L3387">
            <v>4</v>
          </cell>
          <cell r="M3387">
            <v>160.0580495605098</v>
          </cell>
        </row>
        <row r="3388">
          <cell r="A3388" t="str">
            <v>2000-74-5-</v>
          </cell>
          <cell r="B3388" t="str">
            <v>WA_NCoast_OR_CA</v>
          </cell>
          <cell r="C3388" t="str">
            <v>Marked Willapa Bay</v>
          </cell>
          <cell r="D3388" t="str">
            <v>M-Willapa</v>
          </cell>
          <cell r="E3388">
            <v>74</v>
          </cell>
          <cell r="F3388">
            <v>113</v>
          </cell>
          <cell r="G3388">
            <v>111</v>
          </cell>
          <cell r="I3388">
            <v>2000</v>
          </cell>
          <cell r="J3388" t="str">
            <v>M</v>
          </cell>
          <cell r="L3388">
            <v>5</v>
          </cell>
          <cell r="M3388">
            <v>56.93510706373538</v>
          </cell>
        </row>
        <row r="3389">
          <cell r="A3389" t="str">
            <v>2000-77-3-</v>
          </cell>
          <cell r="B3389" t="str">
            <v>WA_NCoast_OR_CA</v>
          </cell>
          <cell r="C3389" t="str">
            <v>UnMarked OR Mid Coast Fall</v>
          </cell>
          <cell r="D3389" t="str">
            <v>U-MidORCst</v>
          </cell>
          <cell r="E3389">
            <v>77</v>
          </cell>
          <cell r="F3389">
            <v>115</v>
          </cell>
          <cell r="G3389">
            <v>114</v>
          </cell>
          <cell r="I3389">
            <v>2000</v>
          </cell>
          <cell r="J3389" t="str">
            <v>UM</v>
          </cell>
          <cell r="L3389">
            <v>3</v>
          </cell>
          <cell r="M3389">
            <v>10832.862556040471</v>
          </cell>
        </row>
        <row r="3390">
          <cell r="A3390" t="str">
            <v>2000-77-4-</v>
          </cell>
          <cell r="B3390" t="str">
            <v>WA_NCoast_OR_CA</v>
          </cell>
          <cell r="C3390" t="str">
            <v>UnMarked OR Mid Coast Fall</v>
          </cell>
          <cell r="D3390" t="str">
            <v>U-MidORCst</v>
          </cell>
          <cell r="E3390">
            <v>77</v>
          </cell>
          <cell r="F3390">
            <v>115</v>
          </cell>
          <cell r="G3390">
            <v>114</v>
          </cell>
          <cell r="I3390">
            <v>2000</v>
          </cell>
          <cell r="J3390" t="str">
            <v>UM</v>
          </cell>
          <cell r="L3390">
            <v>4</v>
          </cell>
          <cell r="M3390">
            <v>11681.613211612859</v>
          </cell>
        </row>
        <row r="3391">
          <cell r="A3391" t="str">
            <v>2000-77-5-</v>
          </cell>
          <cell r="B3391" t="str">
            <v>WA_NCoast_OR_CA</v>
          </cell>
          <cell r="C3391" t="str">
            <v>UnMarked OR Mid Coast Fall</v>
          </cell>
          <cell r="D3391" t="str">
            <v>U-MidORCst</v>
          </cell>
          <cell r="E3391">
            <v>77</v>
          </cell>
          <cell r="F3391">
            <v>115</v>
          </cell>
          <cell r="G3391">
            <v>114</v>
          </cell>
          <cell r="I3391">
            <v>2000</v>
          </cell>
          <cell r="J3391" t="str">
            <v>UM</v>
          </cell>
          <cell r="L3391">
            <v>5</v>
          </cell>
          <cell r="M3391">
            <v>12434.344720833251</v>
          </cell>
        </row>
        <row r="3392">
          <cell r="A3392" t="str">
            <v>2000-78-3-</v>
          </cell>
          <cell r="B3392" t="str">
            <v>WA_NCoast_OR_CA</v>
          </cell>
          <cell r="C3392" t="str">
            <v>Marked OR Mid Coast Fall</v>
          </cell>
          <cell r="D3392" t="str">
            <v>M-MidORCst</v>
          </cell>
          <cell r="E3392">
            <v>78</v>
          </cell>
          <cell r="F3392">
            <v>116</v>
          </cell>
          <cell r="G3392">
            <v>114</v>
          </cell>
          <cell r="I3392">
            <v>2000</v>
          </cell>
          <cell r="J3392" t="str">
            <v>M</v>
          </cell>
          <cell r="L3392">
            <v>3</v>
          </cell>
          <cell r="M3392">
            <v>109.4228541014181</v>
          </cell>
        </row>
        <row r="3393">
          <cell r="A3393" t="str">
            <v>2000-78-4-</v>
          </cell>
          <cell r="B3393" t="str">
            <v>WA_NCoast_OR_CA</v>
          </cell>
          <cell r="C3393" t="str">
            <v>Marked OR Mid Coast Fall</v>
          </cell>
          <cell r="D3393" t="str">
            <v>M-MidORCst</v>
          </cell>
          <cell r="E3393">
            <v>78</v>
          </cell>
          <cell r="F3393">
            <v>116</v>
          </cell>
          <cell r="G3393">
            <v>114</v>
          </cell>
          <cell r="I3393">
            <v>2000</v>
          </cell>
          <cell r="J3393" t="str">
            <v>M</v>
          </cell>
          <cell r="L3393">
            <v>4</v>
          </cell>
          <cell r="M3393">
            <v>117.99609304659501</v>
          </cell>
        </row>
        <row r="3394">
          <cell r="A3394" t="str">
            <v>2000-78-5-</v>
          </cell>
          <cell r="B3394" t="str">
            <v>WA_NCoast_OR_CA</v>
          </cell>
          <cell r="C3394" t="str">
            <v>Marked OR Mid Coast Fall</v>
          </cell>
          <cell r="D3394" t="str">
            <v>M-MidORCst</v>
          </cell>
          <cell r="E3394">
            <v>78</v>
          </cell>
          <cell r="F3394">
            <v>116</v>
          </cell>
          <cell r="G3394">
            <v>114</v>
          </cell>
          <cell r="I3394">
            <v>2000</v>
          </cell>
          <cell r="J3394" t="str">
            <v>M</v>
          </cell>
          <cell r="L3394">
            <v>5</v>
          </cell>
          <cell r="M3394">
            <v>125.59944162457759</v>
          </cell>
        </row>
        <row r="3395">
          <cell r="A3395" t="str">
            <v>2001-1-3-</v>
          </cell>
          <cell r="B3395" t="str">
            <v>NookSam</v>
          </cell>
          <cell r="C3395" t="str">
            <v>UnMarked Nooksack/Samish Fall</v>
          </cell>
          <cell r="D3395" t="str">
            <v>U-NkSm FF</v>
          </cell>
          <cell r="E3395">
            <v>1</v>
          </cell>
          <cell r="F3395">
            <v>2</v>
          </cell>
          <cell r="G3395">
            <v>1</v>
          </cell>
          <cell r="H3395" t="str">
            <v>TRS; includes 7B-D</v>
          </cell>
          <cell r="I3395">
            <v>2001</v>
          </cell>
          <cell r="J3395" t="str">
            <v>UM</v>
          </cell>
          <cell r="L3395">
            <v>3</v>
          </cell>
          <cell r="M3395">
            <v>37086.207766766442</v>
          </cell>
        </row>
        <row r="3396">
          <cell r="A3396" t="str">
            <v>2001-1-4-</v>
          </cell>
          <cell r="B3396" t="str">
            <v>NookSam</v>
          </cell>
          <cell r="C3396" t="str">
            <v>UnMarked Nooksack/Samish Fall</v>
          </cell>
          <cell r="D3396" t="str">
            <v>U-NkSm FF</v>
          </cell>
          <cell r="E3396">
            <v>1</v>
          </cell>
          <cell r="F3396">
            <v>2</v>
          </cell>
          <cell r="G3396">
            <v>1</v>
          </cell>
          <cell r="H3396" t="str">
            <v>TRS; includes 7B-D</v>
          </cell>
          <cell r="I3396">
            <v>2001</v>
          </cell>
          <cell r="J3396" t="str">
            <v>UM</v>
          </cell>
          <cell r="L3396">
            <v>4</v>
          </cell>
          <cell r="M3396">
            <v>26394.688410581519</v>
          </cell>
        </row>
        <row r="3397">
          <cell r="A3397" t="str">
            <v>2001-1-5-</v>
          </cell>
          <cell r="B3397" t="str">
            <v>NookSam</v>
          </cell>
          <cell r="C3397" t="str">
            <v>UnMarked Nooksack/Samish Fall</v>
          </cell>
          <cell r="D3397" t="str">
            <v>U-NkSm FF</v>
          </cell>
          <cell r="E3397">
            <v>1</v>
          </cell>
          <cell r="F3397">
            <v>2</v>
          </cell>
          <cell r="G3397">
            <v>1</v>
          </cell>
          <cell r="H3397" t="str">
            <v>TRS; includes 7B-D</v>
          </cell>
          <cell r="I3397">
            <v>2001</v>
          </cell>
          <cell r="J3397" t="str">
            <v>UM</v>
          </cell>
          <cell r="L3397">
            <v>5</v>
          </cell>
          <cell r="M3397">
            <v>3842.2647686289561</v>
          </cell>
        </row>
        <row r="3398">
          <cell r="A3398" t="str">
            <v>2001-2-3-</v>
          </cell>
          <cell r="B3398" t="str">
            <v>NookSam</v>
          </cell>
          <cell r="C3398" t="str">
            <v>Marked Nooksack/Samish Fall</v>
          </cell>
          <cell r="D3398" t="str">
            <v>M-NkSm FF</v>
          </cell>
          <cell r="E3398">
            <v>2</v>
          </cell>
          <cell r="F3398">
            <v>3</v>
          </cell>
          <cell r="G3398">
            <v>1</v>
          </cell>
          <cell r="H3398" t="str">
            <v>TRS; includes 7B-D</v>
          </cell>
          <cell r="I3398">
            <v>2001</v>
          </cell>
          <cell r="J3398" t="str">
            <v>M</v>
          </cell>
          <cell r="L3398">
            <v>3</v>
          </cell>
          <cell r="M3398">
            <v>1652.287106803863</v>
          </cell>
        </row>
        <row r="3399">
          <cell r="A3399" t="str">
            <v>2001-2-4-</v>
          </cell>
          <cell r="B3399" t="str">
            <v>NookSam</v>
          </cell>
          <cell r="C3399" t="str">
            <v>Marked Nooksack/Samish Fall</v>
          </cell>
          <cell r="D3399" t="str">
            <v>M-NkSm FF</v>
          </cell>
          <cell r="E3399">
            <v>2</v>
          </cell>
          <cell r="F3399">
            <v>3</v>
          </cell>
          <cell r="G3399">
            <v>1</v>
          </cell>
          <cell r="H3399" t="str">
            <v>TRS; includes 7B-D</v>
          </cell>
          <cell r="I3399">
            <v>2001</v>
          </cell>
          <cell r="J3399" t="str">
            <v>M</v>
          </cell>
          <cell r="L3399">
            <v>4</v>
          </cell>
          <cell r="M3399">
            <v>1175.952085022569</v>
          </cell>
        </row>
        <row r="3400">
          <cell r="A3400" t="str">
            <v>2001-2-5-</v>
          </cell>
          <cell r="B3400" t="str">
            <v>NookSam</v>
          </cell>
          <cell r="C3400" t="str">
            <v>Marked Nooksack/Samish Fall</v>
          </cell>
          <cell r="D3400" t="str">
            <v>M-NkSm FF</v>
          </cell>
          <cell r="E3400">
            <v>2</v>
          </cell>
          <cell r="F3400">
            <v>3</v>
          </cell>
          <cell r="G3400">
            <v>1</v>
          </cell>
          <cell r="H3400" t="str">
            <v>TRS; includes 7B-D</v>
          </cell>
          <cell r="I3400">
            <v>2001</v>
          </cell>
          <cell r="J3400" t="str">
            <v>M</v>
          </cell>
          <cell r="L3400">
            <v>5</v>
          </cell>
          <cell r="M3400">
            <v>171.18289845265241</v>
          </cell>
        </row>
        <row r="3401">
          <cell r="A3401" t="str">
            <v>2001-3-3-</v>
          </cell>
          <cell r="B3401" t="str">
            <v>NookSam</v>
          </cell>
          <cell r="C3401" t="str">
            <v>UnMarked NF Nooksack Spr</v>
          </cell>
          <cell r="D3401" t="str">
            <v>U-NFNK Sp</v>
          </cell>
          <cell r="E3401">
            <v>3</v>
          </cell>
          <cell r="F3401">
            <v>5</v>
          </cell>
          <cell r="G3401">
            <v>4</v>
          </cell>
          <cell r="H3401" t="str">
            <v>TRS; includes 7B-D</v>
          </cell>
          <cell r="I3401">
            <v>2001</v>
          </cell>
          <cell r="J3401" t="str">
            <v>UM</v>
          </cell>
          <cell r="L3401">
            <v>3</v>
          </cell>
          <cell r="M3401">
            <v>30.46857179170841</v>
          </cell>
        </row>
        <row r="3402">
          <cell r="A3402" t="str">
            <v>2001-3-4-</v>
          </cell>
          <cell r="B3402" t="str">
            <v>NookSam</v>
          </cell>
          <cell r="C3402" t="str">
            <v>UnMarked NF Nooksack Spr</v>
          </cell>
          <cell r="D3402" t="str">
            <v>U-NFNK Sp</v>
          </cell>
          <cell r="E3402">
            <v>3</v>
          </cell>
          <cell r="F3402">
            <v>5</v>
          </cell>
          <cell r="G3402">
            <v>4</v>
          </cell>
          <cell r="H3402" t="str">
            <v>TRS; includes 7B-D</v>
          </cell>
          <cell r="I3402">
            <v>2001</v>
          </cell>
          <cell r="J3402" t="str">
            <v>UM</v>
          </cell>
          <cell r="L3402">
            <v>4</v>
          </cell>
          <cell r="M3402">
            <v>364.70313253453099</v>
          </cell>
        </row>
        <row r="3403">
          <cell r="A3403" t="str">
            <v>2001-3-5-</v>
          </cell>
          <cell r="B3403" t="str">
            <v>NookSam</v>
          </cell>
          <cell r="C3403" t="str">
            <v>UnMarked NF Nooksack Spr</v>
          </cell>
          <cell r="D3403" t="str">
            <v>U-NFNK Sp</v>
          </cell>
          <cell r="E3403">
            <v>3</v>
          </cell>
          <cell r="F3403">
            <v>5</v>
          </cell>
          <cell r="G3403">
            <v>4</v>
          </cell>
          <cell r="H3403" t="str">
            <v>TRS; includes 7B-D</v>
          </cell>
          <cell r="I3403">
            <v>2001</v>
          </cell>
          <cell r="J3403" t="str">
            <v>UM</v>
          </cell>
          <cell r="L3403">
            <v>5</v>
          </cell>
          <cell r="M3403">
            <v>78.118855244200745</v>
          </cell>
        </row>
        <row r="3404">
          <cell r="A3404" t="str">
            <v>2001-4-3-</v>
          </cell>
          <cell r="B3404" t="str">
            <v>NookSam</v>
          </cell>
          <cell r="C3404" t="str">
            <v>Marked NF Nooksack Spr</v>
          </cell>
          <cell r="D3404" t="str">
            <v>M-NFNK Sp</v>
          </cell>
          <cell r="E3404">
            <v>4</v>
          </cell>
          <cell r="F3404">
            <v>6</v>
          </cell>
          <cell r="G3404">
            <v>4</v>
          </cell>
          <cell r="H3404" t="str">
            <v>TRS; includes 7B-D</v>
          </cell>
          <cell r="I3404">
            <v>2001</v>
          </cell>
          <cell r="J3404" t="str">
            <v>M</v>
          </cell>
          <cell r="L3404">
            <v>3</v>
          </cell>
          <cell r="M3404">
            <v>236.2474653298583</v>
          </cell>
        </row>
        <row r="3405">
          <cell r="A3405" t="str">
            <v>2001-4-4-</v>
          </cell>
          <cell r="B3405" t="str">
            <v>NookSam</v>
          </cell>
          <cell r="C3405" t="str">
            <v>Marked NF Nooksack Spr</v>
          </cell>
          <cell r="D3405" t="str">
            <v>M-NFNK Sp</v>
          </cell>
          <cell r="E3405">
            <v>4</v>
          </cell>
          <cell r="F3405">
            <v>6</v>
          </cell>
          <cell r="G3405">
            <v>4</v>
          </cell>
          <cell r="H3405" t="str">
            <v>TRS; includes 7B-D</v>
          </cell>
          <cell r="I3405">
            <v>2001</v>
          </cell>
          <cell r="J3405" t="str">
            <v>M</v>
          </cell>
          <cell r="L3405">
            <v>4</v>
          </cell>
          <cell r="M3405">
            <v>654.90168398246692</v>
          </cell>
        </row>
        <row r="3406">
          <cell r="A3406" t="str">
            <v>2001-4-5-</v>
          </cell>
          <cell r="B3406" t="str">
            <v>NookSam</v>
          </cell>
          <cell r="C3406" t="str">
            <v>Marked NF Nooksack Spr</v>
          </cell>
          <cell r="D3406" t="str">
            <v>M-NFNK Sp</v>
          </cell>
          <cell r="E3406">
            <v>4</v>
          </cell>
          <cell r="F3406">
            <v>6</v>
          </cell>
          <cell r="G3406">
            <v>4</v>
          </cell>
          <cell r="H3406" t="str">
            <v>TRS; includes 7B-D</v>
          </cell>
          <cell r="I3406">
            <v>2001</v>
          </cell>
          <cell r="J3406" t="str">
            <v>M</v>
          </cell>
          <cell r="L3406">
            <v>5</v>
          </cell>
          <cell r="M3406">
            <v>147.11021602599371</v>
          </cell>
        </row>
        <row r="3407">
          <cell r="A3407" t="str">
            <v>2001-5-3-</v>
          </cell>
          <cell r="B3407" t="str">
            <v>NookSam</v>
          </cell>
          <cell r="C3407" t="str">
            <v>UnMarked SF Nooksack Spr</v>
          </cell>
          <cell r="D3407" t="str">
            <v>U-SFNK Sp</v>
          </cell>
          <cell r="E3407">
            <v>5</v>
          </cell>
          <cell r="F3407">
            <v>7</v>
          </cell>
          <cell r="G3407">
            <v>4</v>
          </cell>
          <cell r="H3407" t="str">
            <v>TRS; includes 7B-D</v>
          </cell>
          <cell r="I3407">
            <v>2001</v>
          </cell>
          <cell r="J3407" t="str">
            <v>UM</v>
          </cell>
          <cell r="L3407">
            <v>3</v>
          </cell>
          <cell r="M3407">
            <v>3000.996546843322</v>
          </cell>
        </row>
        <row r="3408">
          <cell r="A3408" t="str">
            <v>2001-5-4-</v>
          </cell>
          <cell r="B3408" t="str">
            <v>NookSam</v>
          </cell>
          <cell r="C3408" t="str">
            <v>UnMarked SF Nooksack Spr</v>
          </cell>
          <cell r="D3408" t="str">
            <v>U-SFNK Sp</v>
          </cell>
          <cell r="E3408">
            <v>5</v>
          </cell>
          <cell r="F3408">
            <v>7</v>
          </cell>
          <cell r="G3408">
            <v>4</v>
          </cell>
          <cell r="H3408" t="str">
            <v>TRS; includes 7B-D</v>
          </cell>
          <cell r="I3408">
            <v>2001</v>
          </cell>
          <cell r="J3408" t="str">
            <v>UM</v>
          </cell>
          <cell r="L3408">
            <v>4</v>
          </cell>
          <cell r="M3408">
            <v>3435.0685415342919</v>
          </cell>
        </row>
        <row r="3409">
          <cell r="A3409" t="str">
            <v>2001-5-5-</v>
          </cell>
          <cell r="B3409" t="str">
            <v>NookSam</v>
          </cell>
          <cell r="C3409" t="str">
            <v>UnMarked SF Nooksack Spr</v>
          </cell>
          <cell r="D3409" t="str">
            <v>U-SFNK Sp</v>
          </cell>
          <cell r="E3409">
            <v>5</v>
          </cell>
          <cell r="F3409">
            <v>7</v>
          </cell>
          <cell r="G3409">
            <v>4</v>
          </cell>
          <cell r="H3409" t="str">
            <v>TRS; includes 7B-D</v>
          </cell>
          <cell r="I3409">
            <v>2001</v>
          </cell>
          <cell r="J3409" t="str">
            <v>UM</v>
          </cell>
          <cell r="L3409">
            <v>5</v>
          </cell>
          <cell r="M3409">
            <v>219.81448031711761</v>
          </cell>
        </row>
        <row r="3410">
          <cell r="A3410" t="str">
            <v>2001-6-3-</v>
          </cell>
          <cell r="B3410" t="str">
            <v>NookSam</v>
          </cell>
          <cell r="C3410" t="str">
            <v>Marked SF Nooksack Spr</v>
          </cell>
          <cell r="D3410" t="str">
            <v>M-SFNK Sp</v>
          </cell>
          <cell r="E3410">
            <v>6</v>
          </cell>
          <cell r="F3410">
            <v>8</v>
          </cell>
          <cell r="G3410">
            <v>4</v>
          </cell>
          <cell r="H3410" t="str">
            <v>TRS; includes 7B-D</v>
          </cell>
          <cell r="I3410">
            <v>2001</v>
          </cell>
          <cell r="J3410" t="str">
            <v>M</v>
          </cell>
          <cell r="L3410">
            <v>3</v>
          </cell>
          <cell r="M3410">
            <v>0</v>
          </cell>
        </row>
        <row r="3411">
          <cell r="A3411" t="str">
            <v>2001-6-4-</v>
          </cell>
          <cell r="B3411" t="str">
            <v>NookSam</v>
          </cell>
          <cell r="C3411" t="str">
            <v>Marked SF Nooksack Spr</v>
          </cell>
          <cell r="D3411" t="str">
            <v>M-SFNK Sp</v>
          </cell>
          <cell r="E3411">
            <v>6</v>
          </cell>
          <cell r="F3411">
            <v>8</v>
          </cell>
          <cell r="G3411">
            <v>4</v>
          </cell>
          <cell r="H3411" t="str">
            <v>TRS; includes 7B-D</v>
          </cell>
          <cell r="I3411">
            <v>2001</v>
          </cell>
          <cell r="J3411" t="str">
            <v>M</v>
          </cell>
          <cell r="L3411">
            <v>4</v>
          </cell>
          <cell r="M3411">
            <v>0</v>
          </cell>
        </row>
        <row r="3412">
          <cell r="A3412" t="str">
            <v>2001-6-5-</v>
          </cell>
          <cell r="B3412" t="str">
            <v>NookSam</v>
          </cell>
          <cell r="C3412" t="str">
            <v>Marked SF Nooksack Spr</v>
          </cell>
          <cell r="D3412" t="str">
            <v>M-SFNK Sp</v>
          </cell>
          <cell r="E3412">
            <v>6</v>
          </cell>
          <cell r="F3412">
            <v>8</v>
          </cell>
          <cell r="G3412">
            <v>4</v>
          </cell>
          <cell r="H3412" t="str">
            <v>TRS; includes 7B-D</v>
          </cell>
          <cell r="I3412">
            <v>2001</v>
          </cell>
          <cell r="J3412" t="str">
            <v>M</v>
          </cell>
          <cell r="L3412">
            <v>5</v>
          </cell>
          <cell r="M3412">
            <v>0</v>
          </cell>
        </row>
        <row r="3413">
          <cell r="A3413" t="str">
            <v>2001-7-3-SkagitSF_F_h_um</v>
          </cell>
          <cell r="B3413" t="str">
            <v>Skagit</v>
          </cell>
          <cell r="C3413" t="str">
            <v>UnMarked Skagit Summer/Fall Fing</v>
          </cell>
          <cell r="D3413" t="str">
            <v>U-Skag FF</v>
          </cell>
          <cell r="E3413">
            <v>7</v>
          </cell>
          <cell r="F3413">
            <v>10</v>
          </cell>
          <cell r="G3413">
            <v>9</v>
          </cell>
          <cell r="H3413" t="str">
            <v>TRS; includes Area 8 Net</v>
          </cell>
          <cell r="I3413">
            <v>2001</v>
          </cell>
          <cell r="J3413" t="str">
            <v>UM</v>
          </cell>
          <cell r="K3413" t="str">
            <v>H</v>
          </cell>
          <cell r="L3413">
            <v>3</v>
          </cell>
          <cell r="M3413">
            <v>0</v>
          </cell>
        </row>
        <row r="3414">
          <cell r="A3414" t="str">
            <v>2001-7-3-SkagitSF_F_n_um</v>
          </cell>
          <cell r="B3414" t="str">
            <v>Skagit</v>
          </cell>
          <cell r="C3414" t="str">
            <v>UnMarked Skagit Summer/Fall Fing</v>
          </cell>
          <cell r="D3414" t="str">
            <v>U-Skag FF</v>
          </cell>
          <cell r="E3414">
            <v>7</v>
          </cell>
          <cell r="F3414">
            <v>10</v>
          </cell>
          <cell r="G3414">
            <v>9</v>
          </cell>
          <cell r="H3414" t="str">
            <v>TRS; includes Area 8 Net</v>
          </cell>
          <cell r="I3414">
            <v>2001</v>
          </cell>
          <cell r="J3414" t="str">
            <v>UM</v>
          </cell>
          <cell r="K3414" t="str">
            <v>N</v>
          </cell>
          <cell r="L3414">
            <v>3</v>
          </cell>
          <cell r="M3414">
            <v>982.79805915653355</v>
          </cell>
        </row>
        <row r="3415">
          <cell r="A3415" t="str">
            <v>2001-7-4-SkagitSF_F_h_um</v>
          </cell>
          <cell r="B3415" t="str">
            <v>Skagit</v>
          </cell>
          <cell r="C3415" t="str">
            <v>UnMarked Skagit Summer/Fall Fing</v>
          </cell>
          <cell r="D3415" t="str">
            <v>U-Skag FF</v>
          </cell>
          <cell r="E3415">
            <v>7</v>
          </cell>
          <cell r="F3415">
            <v>10</v>
          </cell>
          <cell r="G3415">
            <v>9</v>
          </cell>
          <cell r="H3415" t="str">
            <v>TRS; includes Area 8 Net</v>
          </cell>
          <cell r="I3415">
            <v>2001</v>
          </cell>
          <cell r="J3415" t="str">
            <v>UM</v>
          </cell>
          <cell r="K3415" t="str">
            <v>H</v>
          </cell>
          <cell r="L3415">
            <v>4</v>
          </cell>
          <cell r="M3415">
            <v>0</v>
          </cell>
        </row>
        <row r="3416">
          <cell r="A3416" t="str">
            <v>2001-7-4-SkagitSF_F_n_um</v>
          </cell>
          <cell r="B3416" t="str">
            <v>Skagit</v>
          </cell>
          <cell r="C3416" t="str">
            <v>UnMarked Skagit Summer/Fall Fing</v>
          </cell>
          <cell r="D3416" t="str">
            <v>U-Skag FF</v>
          </cell>
          <cell r="E3416">
            <v>7</v>
          </cell>
          <cell r="F3416">
            <v>10</v>
          </cell>
          <cell r="G3416">
            <v>9</v>
          </cell>
          <cell r="H3416" t="str">
            <v>TRS; includes Area 8 Net</v>
          </cell>
          <cell r="I3416">
            <v>2001</v>
          </cell>
          <cell r="J3416" t="str">
            <v>UM</v>
          </cell>
          <cell r="K3416" t="str">
            <v>N</v>
          </cell>
          <cell r="L3416">
            <v>4</v>
          </cell>
          <cell r="M3416">
            <v>9186.6021033061988</v>
          </cell>
        </row>
        <row r="3417">
          <cell r="A3417" t="str">
            <v>2001-7-5-SkagitSF_F_h_um</v>
          </cell>
          <cell r="B3417" t="str">
            <v>Skagit</v>
          </cell>
          <cell r="C3417" t="str">
            <v>UnMarked Skagit Summer/Fall Fing</v>
          </cell>
          <cell r="D3417" t="str">
            <v>U-Skag FF</v>
          </cell>
          <cell r="E3417">
            <v>7</v>
          </cell>
          <cell r="F3417">
            <v>10</v>
          </cell>
          <cell r="G3417">
            <v>9</v>
          </cell>
          <cell r="H3417" t="str">
            <v>TRS; includes Area 8 Net</v>
          </cell>
          <cell r="I3417">
            <v>2001</v>
          </cell>
          <cell r="J3417" t="str">
            <v>UM</v>
          </cell>
          <cell r="K3417" t="str">
            <v>H</v>
          </cell>
          <cell r="L3417">
            <v>5</v>
          </cell>
          <cell r="M3417">
            <v>0</v>
          </cell>
        </row>
        <row r="3418">
          <cell r="A3418" t="str">
            <v>2001-7-5-SkagitSF_F_n_um</v>
          </cell>
          <cell r="B3418" t="str">
            <v>Skagit</v>
          </cell>
          <cell r="C3418" t="str">
            <v>UnMarked Skagit Summer/Fall Fing</v>
          </cell>
          <cell r="D3418" t="str">
            <v>U-Skag FF</v>
          </cell>
          <cell r="E3418">
            <v>7</v>
          </cell>
          <cell r="F3418">
            <v>10</v>
          </cell>
          <cell r="G3418">
            <v>9</v>
          </cell>
          <cell r="H3418" t="str">
            <v>TRS; includes Area 8 Net</v>
          </cell>
          <cell r="I3418">
            <v>2001</v>
          </cell>
          <cell r="J3418" t="str">
            <v>UM</v>
          </cell>
          <cell r="K3418" t="str">
            <v>N</v>
          </cell>
          <cell r="L3418">
            <v>5</v>
          </cell>
          <cell r="M3418">
            <v>3311.5579519646271</v>
          </cell>
        </row>
        <row r="3419">
          <cell r="A3419" t="str">
            <v>2001-8-3-SkagitSF_F_h_m</v>
          </cell>
          <cell r="B3419" t="str">
            <v>Skagit</v>
          </cell>
          <cell r="C3419" t="str">
            <v>Marked Skagit Summer/Fall Fing</v>
          </cell>
          <cell r="D3419" t="str">
            <v>M-Skag FF</v>
          </cell>
          <cell r="E3419">
            <v>8</v>
          </cell>
          <cell r="F3419">
            <v>11</v>
          </cell>
          <cell r="G3419">
            <v>9</v>
          </cell>
          <cell r="H3419" t="str">
            <v>TRS; includes Area 8 Net</v>
          </cell>
          <cell r="I3419">
            <v>2001</v>
          </cell>
          <cell r="J3419" t="str">
            <v>M</v>
          </cell>
          <cell r="K3419" t="str">
            <v>H</v>
          </cell>
          <cell r="L3419">
            <v>3</v>
          </cell>
          <cell r="M3419">
            <v>159.55000000000001</v>
          </cell>
        </row>
        <row r="3420">
          <cell r="A3420" t="str">
            <v>2001-8-3-SkagitSF_F_n_m</v>
          </cell>
          <cell r="B3420" t="str">
            <v>Skagit</v>
          </cell>
          <cell r="C3420" t="str">
            <v>Marked Skagit Summer/Fall Fing</v>
          </cell>
          <cell r="D3420" t="str">
            <v>M-Skag FF</v>
          </cell>
          <cell r="E3420">
            <v>8</v>
          </cell>
          <cell r="F3420">
            <v>11</v>
          </cell>
          <cell r="G3420">
            <v>9</v>
          </cell>
          <cell r="H3420" t="str">
            <v>TRS; includes Area 8 Net</v>
          </cell>
          <cell r="I3420">
            <v>2001</v>
          </cell>
          <cell r="J3420" t="str">
            <v>M</v>
          </cell>
          <cell r="K3420" t="str">
            <v>N</v>
          </cell>
          <cell r="L3420">
            <v>3</v>
          </cell>
        </row>
        <row r="3421">
          <cell r="A3421" t="str">
            <v>2001-8-4-SkagitSF_F_h_m</v>
          </cell>
          <cell r="B3421" t="str">
            <v>Skagit</v>
          </cell>
          <cell r="C3421" t="str">
            <v>Marked Skagit Summer/Fall Fing</v>
          </cell>
          <cell r="D3421" t="str">
            <v>M-Skag FF</v>
          </cell>
          <cell r="E3421">
            <v>8</v>
          </cell>
          <cell r="F3421">
            <v>11</v>
          </cell>
          <cell r="G3421">
            <v>9</v>
          </cell>
          <cell r="H3421" t="str">
            <v>TRS; includes Area 8 Net</v>
          </cell>
          <cell r="I3421">
            <v>2001</v>
          </cell>
          <cell r="J3421" t="str">
            <v>M</v>
          </cell>
          <cell r="K3421" t="str">
            <v>H</v>
          </cell>
          <cell r="L3421">
            <v>4</v>
          </cell>
          <cell r="M3421">
            <v>322.08</v>
          </cell>
        </row>
        <row r="3422">
          <cell r="A3422" t="str">
            <v>2001-8-4-SkagitSF_F_n_m</v>
          </cell>
          <cell r="B3422" t="str">
            <v>Skagit</v>
          </cell>
          <cell r="C3422" t="str">
            <v>Marked Skagit Summer/Fall Fing</v>
          </cell>
          <cell r="D3422" t="str">
            <v>M-Skag FF</v>
          </cell>
          <cell r="E3422">
            <v>8</v>
          </cell>
          <cell r="F3422">
            <v>11</v>
          </cell>
          <cell r="G3422">
            <v>9</v>
          </cell>
          <cell r="H3422" t="str">
            <v>TRS; includes Area 8 Net</v>
          </cell>
          <cell r="I3422">
            <v>2001</v>
          </cell>
          <cell r="J3422" t="str">
            <v>M</v>
          </cell>
          <cell r="K3422" t="str">
            <v>N</v>
          </cell>
          <cell r="L3422">
            <v>4</v>
          </cell>
        </row>
        <row r="3423">
          <cell r="A3423" t="str">
            <v>2001-8-5-SkagitSF_F_h_m</v>
          </cell>
          <cell r="B3423" t="str">
            <v>Skagit</v>
          </cell>
          <cell r="C3423" t="str">
            <v>Marked Skagit Summer/Fall Fing</v>
          </cell>
          <cell r="D3423" t="str">
            <v>M-Skag FF</v>
          </cell>
          <cell r="E3423">
            <v>8</v>
          </cell>
          <cell r="F3423">
            <v>11</v>
          </cell>
          <cell r="G3423">
            <v>9</v>
          </cell>
          <cell r="H3423" t="str">
            <v>TRS; includes Area 8 Net</v>
          </cell>
          <cell r="I3423">
            <v>2001</v>
          </cell>
          <cell r="J3423" t="str">
            <v>M</v>
          </cell>
          <cell r="K3423" t="str">
            <v>H</v>
          </cell>
          <cell r="L3423">
            <v>5</v>
          </cell>
          <cell r="M3423">
            <v>0</v>
          </cell>
        </row>
        <row r="3424">
          <cell r="A3424" t="str">
            <v>2001-8-5-SkagitSF_F_n_m</v>
          </cell>
          <cell r="B3424" t="str">
            <v>Skagit</v>
          </cell>
          <cell r="C3424" t="str">
            <v>Marked Skagit Summer/Fall Fing</v>
          </cell>
          <cell r="D3424" t="str">
            <v>M-Skag FF</v>
          </cell>
          <cell r="E3424">
            <v>8</v>
          </cell>
          <cell r="F3424">
            <v>11</v>
          </cell>
          <cell r="G3424">
            <v>9</v>
          </cell>
          <cell r="H3424" t="str">
            <v>TRS; includes Area 8 Net</v>
          </cell>
          <cell r="I3424">
            <v>2001</v>
          </cell>
          <cell r="J3424" t="str">
            <v>M</v>
          </cell>
          <cell r="K3424" t="str">
            <v>N</v>
          </cell>
          <cell r="L3424">
            <v>5</v>
          </cell>
        </row>
        <row r="3425">
          <cell r="A3425" t="str">
            <v>2001-9-3-SkagitSF_Y_h_um</v>
          </cell>
          <cell r="B3425" t="str">
            <v>Skagit</v>
          </cell>
          <cell r="C3425" t="str">
            <v>UnMarked Skagit Summer/Fall Year</v>
          </cell>
          <cell r="D3425" t="str">
            <v>U-SkagFYr</v>
          </cell>
          <cell r="E3425">
            <v>9</v>
          </cell>
          <cell r="F3425">
            <v>13</v>
          </cell>
          <cell r="G3425">
            <v>12</v>
          </cell>
          <cell r="H3425" t="str">
            <v>TRS; includes Area 8 Net</v>
          </cell>
          <cell r="I3425">
            <v>2001</v>
          </cell>
          <cell r="J3425" t="str">
            <v>UM</v>
          </cell>
          <cell r="K3425" t="str">
            <v>H</v>
          </cell>
          <cell r="L3425">
            <v>3</v>
          </cell>
        </row>
        <row r="3426">
          <cell r="A3426" t="str">
            <v>2001-9-3-SkagitSF_Y_n_um</v>
          </cell>
          <cell r="B3426" t="str">
            <v>Skagit</v>
          </cell>
          <cell r="C3426" t="str">
            <v>UnMarked Skagit Summer/Fall Year</v>
          </cell>
          <cell r="D3426" t="str">
            <v>U-SkagFYr</v>
          </cell>
          <cell r="E3426">
            <v>9</v>
          </cell>
          <cell r="F3426">
            <v>13</v>
          </cell>
          <cell r="G3426">
            <v>12</v>
          </cell>
          <cell r="H3426" t="str">
            <v>TRS; includes Area 8 Net</v>
          </cell>
          <cell r="I3426">
            <v>2001</v>
          </cell>
          <cell r="J3426" t="str">
            <v>UM</v>
          </cell>
          <cell r="K3426" t="str">
            <v>N</v>
          </cell>
          <cell r="L3426">
            <v>3</v>
          </cell>
          <cell r="M3426">
            <v>50.423364485981303</v>
          </cell>
        </row>
        <row r="3427">
          <cell r="A3427" t="str">
            <v>2001-9-4-SkagitSF_Y_h_um</v>
          </cell>
          <cell r="B3427" t="str">
            <v>Skagit</v>
          </cell>
          <cell r="C3427" t="str">
            <v>UnMarked Skagit Summer/Fall Year</v>
          </cell>
          <cell r="D3427" t="str">
            <v>U-SkagFYr</v>
          </cell>
          <cell r="E3427">
            <v>9</v>
          </cell>
          <cell r="F3427">
            <v>13</v>
          </cell>
          <cell r="G3427">
            <v>12</v>
          </cell>
          <cell r="H3427" t="str">
            <v>TRS; includes Area 8 Net</v>
          </cell>
          <cell r="I3427">
            <v>2001</v>
          </cell>
          <cell r="J3427" t="str">
            <v>UM</v>
          </cell>
          <cell r="K3427" t="str">
            <v>H</v>
          </cell>
          <cell r="L3427">
            <v>4</v>
          </cell>
        </row>
        <row r="3428">
          <cell r="A3428" t="str">
            <v>2001-9-4-SkagitSF_Y_n_um</v>
          </cell>
          <cell r="B3428" t="str">
            <v>Skagit</v>
          </cell>
          <cell r="C3428" t="str">
            <v>UnMarked Skagit Summer/Fall Year</v>
          </cell>
          <cell r="D3428" t="str">
            <v>U-SkagFYr</v>
          </cell>
          <cell r="E3428">
            <v>9</v>
          </cell>
          <cell r="F3428">
            <v>13</v>
          </cell>
          <cell r="G3428">
            <v>12</v>
          </cell>
          <cell r="H3428" t="str">
            <v>TRS; includes Area 8 Net</v>
          </cell>
          <cell r="I3428">
            <v>2001</v>
          </cell>
          <cell r="J3428" t="str">
            <v>UM</v>
          </cell>
          <cell r="K3428" t="str">
            <v>N</v>
          </cell>
          <cell r="L3428">
            <v>4</v>
          </cell>
          <cell r="M3428">
            <v>508.21644692325731</v>
          </cell>
        </row>
        <row r="3429">
          <cell r="A3429" t="str">
            <v>2001-9-5-SkagitSF_Y_h_um</v>
          </cell>
          <cell r="B3429" t="str">
            <v>Skagit</v>
          </cell>
          <cell r="C3429" t="str">
            <v>UnMarked Skagit Summer/Fall Year</v>
          </cell>
          <cell r="D3429" t="str">
            <v>U-SkagFYr</v>
          </cell>
          <cell r="E3429">
            <v>9</v>
          </cell>
          <cell r="F3429">
            <v>13</v>
          </cell>
          <cell r="G3429">
            <v>12</v>
          </cell>
          <cell r="H3429" t="str">
            <v>TRS; includes Area 8 Net</v>
          </cell>
          <cell r="I3429">
            <v>2001</v>
          </cell>
          <cell r="J3429" t="str">
            <v>UM</v>
          </cell>
          <cell r="K3429" t="str">
            <v>H</v>
          </cell>
          <cell r="L3429">
            <v>5</v>
          </cell>
        </row>
        <row r="3430">
          <cell r="A3430" t="str">
            <v>2001-9-5-SkagitSF_Y_n_um</v>
          </cell>
          <cell r="B3430" t="str">
            <v>Skagit</v>
          </cell>
          <cell r="C3430" t="str">
            <v>UnMarked Skagit Summer/Fall Year</v>
          </cell>
          <cell r="D3430" t="str">
            <v>U-SkagFYr</v>
          </cell>
          <cell r="E3430">
            <v>9</v>
          </cell>
          <cell r="F3430">
            <v>13</v>
          </cell>
          <cell r="G3430">
            <v>12</v>
          </cell>
          <cell r="H3430" t="str">
            <v>TRS; includes Area 8 Net</v>
          </cell>
          <cell r="I3430">
            <v>2001</v>
          </cell>
          <cell r="J3430" t="str">
            <v>UM</v>
          </cell>
          <cell r="K3430" t="str">
            <v>N</v>
          </cell>
          <cell r="L3430">
            <v>5</v>
          </cell>
          <cell r="M3430">
            <v>411.83895588383081</v>
          </cell>
        </row>
        <row r="3431">
          <cell r="A3431" t="str">
            <v>2001-10-3-SkagitSF_Y_h_m</v>
          </cell>
          <cell r="B3431" t="str">
            <v>Skagit</v>
          </cell>
          <cell r="C3431" t="str">
            <v>Marked Skagit Summer/Fall Year</v>
          </cell>
          <cell r="D3431" t="str">
            <v>M-SkagFYr</v>
          </cell>
          <cell r="E3431">
            <v>10</v>
          </cell>
          <cell r="F3431">
            <v>14</v>
          </cell>
          <cell r="G3431">
            <v>12</v>
          </cell>
          <cell r="H3431" t="str">
            <v>TRS; includes Area 8 Net</v>
          </cell>
          <cell r="I3431">
            <v>2001</v>
          </cell>
          <cell r="J3431" t="str">
            <v>M</v>
          </cell>
          <cell r="K3431" t="str">
            <v>H</v>
          </cell>
          <cell r="L3431">
            <v>3</v>
          </cell>
        </row>
        <row r="3432">
          <cell r="A3432" t="str">
            <v>2001-10-3-SkagitSF_Y_n_m</v>
          </cell>
          <cell r="B3432" t="str">
            <v>Skagit</v>
          </cell>
          <cell r="C3432" t="str">
            <v>Marked Skagit Summer/Fall Year</v>
          </cell>
          <cell r="D3432" t="str">
            <v>M-SkagFYr</v>
          </cell>
          <cell r="E3432">
            <v>10</v>
          </cell>
          <cell r="F3432">
            <v>14</v>
          </cell>
          <cell r="G3432">
            <v>12</v>
          </cell>
          <cell r="H3432" t="str">
            <v>TRS; includes Area 8 Net</v>
          </cell>
          <cell r="I3432">
            <v>2001</v>
          </cell>
          <cell r="J3432" t="str">
            <v>M</v>
          </cell>
          <cell r="K3432" t="str">
            <v>N</v>
          </cell>
          <cell r="L3432">
            <v>3</v>
          </cell>
        </row>
        <row r="3433">
          <cell r="A3433" t="str">
            <v>2001-10-4-SkagitSF_Y_h_m</v>
          </cell>
          <cell r="B3433" t="str">
            <v>Skagit</v>
          </cell>
          <cell r="C3433" t="str">
            <v>Marked Skagit Summer/Fall Year</v>
          </cell>
          <cell r="D3433" t="str">
            <v>M-SkagFYr</v>
          </cell>
          <cell r="E3433">
            <v>10</v>
          </cell>
          <cell r="F3433">
            <v>14</v>
          </cell>
          <cell r="G3433">
            <v>12</v>
          </cell>
          <cell r="H3433" t="str">
            <v>TRS; includes Area 8 Net</v>
          </cell>
          <cell r="I3433">
            <v>2001</v>
          </cell>
          <cell r="J3433" t="str">
            <v>M</v>
          </cell>
          <cell r="K3433" t="str">
            <v>H</v>
          </cell>
          <cell r="L3433">
            <v>4</v>
          </cell>
        </row>
        <row r="3434">
          <cell r="A3434" t="str">
            <v>2001-10-4-SkagitSF_Y_n_m</v>
          </cell>
          <cell r="B3434" t="str">
            <v>Skagit</v>
          </cell>
          <cell r="C3434" t="str">
            <v>Marked Skagit Summer/Fall Year</v>
          </cell>
          <cell r="D3434" t="str">
            <v>M-SkagFYr</v>
          </cell>
          <cell r="E3434">
            <v>10</v>
          </cell>
          <cell r="F3434">
            <v>14</v>
          </cell>
          <cell r="G3434">
            <v>12</v>
          </cell>
          <cell r="H3434" t="str">
            <v>TRS; includes Area 8 Net</v>
          </cell>
          <cell r="I3434">
            <v>2001</v>
          </cell>
          <cell r="J3434" t="str">
            <v>M</v>
          </cell>
          <cell r="K3434" t="str">
            <v>N</v>
          </cell>
          <cell r="L3434">
            <v>4</v>
          </cell>
        </row>
        <row r="3435">
          <cell r="A3435" t="str">
            <v>2001-10-5-SkagitSF_Y_h_m</v>
          </cell>
          <cell r="B3435" t="str">
            <v>Skagit</v>
          </cell>
          <cell r="C3435" t="str">
            <v>Marked Skagit Summer/Fall Year</v>
          </cell>
          <cell r="D3435" t="str">
            <v>M-SkagFYr</v>
          </cell>
          <cell r="E3435">
            <v>10</v>
          </cell>
          <cell r="F3435">
            <v>14</v>
          </cell>
          <cell r="G3435">
            <v>12</v>
          </cell>
          <cell r="H3435" t="str">
            <v>TRS; includes Area 8 Net</v>
          </cell>
          <cell r="I3435">
            <v>2001</v>
          </cell>
          <cell r="J3435" t="str">
            <v>M</v>
          </cell>
          <cell r="K3435" t="str">
            <v>H</v>
          </cell>
          <cell r="L3435">
            <v>5</v>
          </cell>
        </row>
        <row r="3436">
          <cell r="A3436" t="str">
            <v>2001-10-5-SkagitSF_Y_n_m</v>
          </cell>
          <cell r="B3436" t="str">
            <v>Skagit</v>
          </cell>
          <cell r="C3436" t="str">
            <v>Marked Skagit Summer/Fall Year</v>
          </cell>
          <cell r="D3436" t="str">
            <v>M-SkagFYr</v>
          </cell>
          <cell r="E3436">
            <v>10</v>
          </cell>
          <cell r="F3436">
            <v>14</v>
          </cell>
          <cell r="G3436">
            <v>12</v>
          </cell>
          <cell r="H3436" t="str">
            <v>TRS; includes Area 8 Net</v>
          </cell>
          <cell r="I3436">
            <v>2001</v>
          </cell>
          <cell r="J3436" t="str">
            <v>M</v>
          </cell>
          <cell r="K3436" t="str">
            <v>N</v>
          </cell>
          <cell r="L3436">
            <v>5</v>
          </cell>
        </row>
        <row r="3437">
          <cell r="A3437" t="str">
            <v>2001-11-3-SkagitSpring_h_um</v>
          </cell>
          <cell r="B3437" t="str">
            <v>Skagit</v>
          </cell>
          <cell r="C3437" t="str">
            <v>UnMarked Skagit Spring Year</v>
          </cell>
          <cell r="D3437" t="str">
            <v>U-SkagSpY</v>
          </cell>
          <cell r="E3437">
            <v>11</v>
          </cell>
          <cell r="F3437">
            <v>16</v>
          </cell>
          <cell r="G3437">
            <v>15</v>
          </cell>
          <cell r="H3437" t="str">
            <v>TRS; includes Area 8 Net</v>
          </cell>
          <cell r="I3437">
            <v>2001</v>
          </cell>
          <cell r="J3437" t="str">
            <v>UM</v>
          </cell>
          <cell r="K3437" t="str">
            <v>H</v>
          </cell>
          <cell r="L3437">
            <v>3</v>
          </cell>
          <cell r="M3437">
            <v>33.815765832190912</v>
          </cell>
        </row>
        <row r="3438">
          <cell r="A3438" t="str">
            <v>2001-11-3-SkagitSpring_n_um</v>
          </cell>
          <cell r="B3438" t="str">
            <v>Skagit</v>
          </cell>
          <cell r="C3438" t="str">
            <v>UnMarked Skagit Spring Year</v>
          </cell>
          <cell r="D3438" t="str">
            <v>U-SkagSpY</v>
          </cell>
          <cell r="E3438">
            <v>11</v>
          </cell>
          <cell r="F3438">
            <v>16</v>
          </cell>
          <cell r="G3438">
            <v>15</v>
          </cell>
          <cell r="H3438" t="str">
            <v>TRS; includes Area 8 Net</v>
          </cell>
          <cell r="I3438">
            <v>2001</v>
          </cell>
          <cell r="J3438" t="str">
            <v>UM</v>
          </cell>
          <cell r="K3438" t="str">
            <v>N</v>
          </cell>
          <cell r="L3438">
            <v>3</v>
          </cell>
          <cell r="M3438">
            <v>113.42265306122449</v>
          </cell>
        </row>
        <row r="3439">
          <cell r="A3439" t="str">
            <v>2001-11-4-SkagitSpring_h_um</v>
          </cell>
          <cell r="B3439" t="str">
            <v>Skagit</v>
          </cell>
          <cell r="C3439" t="str">
            <v>UnMarked Skagit Spring Year</v>
          </cell>
          <cell r="D3439" t="str">
            <v>U-SkagSpY</v>
          </cell>
          <cell r="E3439">
            <v>11</v>
          </cell>
          <cell r="F3439">
            <v>16</v>
          </cell>
          <cell r="G3439">
            <v>15</v>
          </cell>
          <cell r="H3439" t="str">
            <v>TRS; includes Area 8 Net</v>
          </cell>
          <cell r="I3439">
            <v>2001</v>
          </cell>
          <cell r="J3439" t="str">
            <v>UM</v>
          </cell>
          <cell r="K3439" t="str">
            <v>H</v>
          </cell>
          <cell r="L3439">
            <v>4</v>
          </cell>
          <cell r="M3439">
            <v>0</v>
          </cell>
        </row>
        <row r="3440">
          <cell r="A3440" t="str">
            <v>2001-11-4-SkagitSpring_n_um</v>
          </cell>
          <cell r="B3440" t="str">
            <v>Skagit</v>
          </cell>
          <cell r="C3440" t="str">
            <v>UnMarked Skagit Spring Year</v>
          </cell>
          <cell r="D3440" t="str">
            <v>U-SkagSpY</v>
          </cell>
          <cell r="E3440">
            <v>11</v>
          </cell>
          <cell r="F3440">
            <v>16</v>
          </cell>
          <cell r="G3440">
            <v>15</v>
          </cell>
          <cell r="H3440" t="str">
            <v>TRS; includes Area 8 Net</v>
          </cell>
          <cell r="I3440">
            <v>2001</v>
          </cell>
          <cell r="J3440" t="str">
            <v>UM</v>
          </cell>
          <cell r="K3440" t="str">
            <v>N</v>
          </cell>
          <cell r="L3440">
            <v>4</v>
          </cell>
          <cell r="M3440">
            <v>1141.2265306122449</v>
          </cell>
        </row>
        <row r="3441">
          <cell r="A3441" t="str">
            <v>2001-11-5-SkagitSpring_h_um</v>
          </cell>
          <cell r="B3441" t="str">
            <v>Skagit</v>
          </cell>
          <cell r="C3441" t="str">
            <v>UnMarked Skagit Spring Year</v>
          </cell>
          <cell r="D3441" t="str">
            <v>U-SkagSpY</v>
          </cell>
          <cell r="E3441">
            <v>11</v>
          </cell>
          <cell r="F3441">
            <v>16</v>
          </cell>
          <cell r="G3441">
            <v>15</v>
          </cell>
          <cell r="H3441" t="str">
            <v>TRS; includes Area 8 Net</v>
          </cell>
          <cell r="I3441">
            <v>2001</v>
          </cell>
          <cell r="J3441" t="str">
            <v>UM</v>
          </cell>
          <cell r="K3441" t="str">
            <v>H</v>
          </cell>
          <cell r="L3441">
            <v>5</v>
          </cell>
          <cell r="M3441">
            <v>0</v>
          </cell>
        </row>
        <row r="3442">
          <cell r="A3442" t="str">
            <v>2001-11-5-SkagitSpring_n_um</v>
          </cell>
          <cell r="B3442" t="str">
            <v>Skagit</v>
          </cell>
          <cell r="C3442" t="str">
            <v>UnMarked Skagit Spring Year</v>
          </cell>
          <cell r="D3442" t="str">
            <v>U-SkagSpY</v>
          </cell>
          <cell r="E3442">
            <v>11</v>
          </cell>
          <cell r="F3442">
            <v>16</v>
          </cell>
          <cell r="G3442">
            <v>15</v>
          </cell>
          <cell r="H3442" t="str">
            <v>TRS; includes Area 8 Net</v>
          </cell>
          <cell r="I3442">
            <v>2001</v>
          </cell>
          <cell r="J3442" t="str">
            <v>UM</v>
          </cell>
          <cell r="K3442" t="str">
            <v>N</v>
          </cell>
          <cell r="L3442">
            <v>5</v>
          </cell>
          <cell r="M3442">
            <v>595.31829931972788</v>
          </cell>
        </row>
        <row r="3443">
          <cell r="A3443" t="str">
            <v>2001-12-3-SkagitSpring_h_m</v>
          </cell>
          <cell r="B3443" t="str">
            <v>Skagit</v>
          </cell>
          <cell r="C3443" t="str">
            <v>Marked Skagit Spring Year</v>
          </cell>
          <cell r="D3443" t="str">
            <v>M-SkagSpY</v>
          </cell>
          <cell r="E3443">
            <v>12</v>
          </cell>
          <cell r="F3443">
            <v>17</v>
          </cell>
          <cell r="G3443">
            <v>15</v>
          </cell>
          <cell r="H3443" t="str">
            <v>TRS; includes Area 8 Net</v>
          </cell>
          <cell r="I3443">
            <v>2001</v>
          </cell>
          <cell r="J3443" t="str">
            <v>M</v>
          </cell>
          <cell r="K3443" t="str">
            <v>H</v>
          </cell>
          <cell r="L3443">
            <v>3</v>
          </cell>
          <cell r="M3443">
            <v>839.29439580083522</v>
          </cell>
        </row>
        <row r="3444">
          <cell r="A3444" t="str">
            <v>2001-12-3-SkagitSpring_n_m</v>
          </cell>
          <cell r="B3444" t="str">
            <v>Skagit</v>
          </cell>
          <cell r="C3444" t="str">
            <v>Marked Skagit Spring Year</v>
          </cell>
          <cell r="D3444" t="str">
            <v>M-SkagSpY</v>
          </cell>
          <cell r="E3444">
            <v>12</v>
          </cell>
          <cell r="F3444">
            <v>17</v>
          </cell>
          <cell r="G3444">
            <v>15</v>
          </cell>
          <cell r="H3444" t="str">
            <v>TRS; includes Area 8 Net</v>
          </cell>
          <cell r="I3444">
            <v>2001</v>
          </cell>
          <cell r="J3444" t="str">
            <v>M</v>
          </cell>
          <cell r="K3444" t="str">
            <v>N</v>
          </cell>
          <cell r="L3444">
            <v>3</v>
          </cell>
        </row>
        <row r="3445">
          <cell r="A3445" t="str">
            <v>2001-12-4-SkagitSpring_h_m</v>
          </cell>
          <cell r="B3445" t="str">
            <v>Skagit</v>
          </cell>
          <cell r="C3445" t="str">
            <v>Marked Skagit Spring Year</v>
          </cell>
          <cell r="D3445" t="str">
            <v>M-SkagSpY</v>
          </cell>
          <cell r="E3445">
            <v>12</v>
          </cell>
          <cell r="F3445">
            <v>17</v>
          </cell>
          <cell r="G3445">
            <v>15</v>
          </cell>
          <cell r="H3445" t="str">
            <v>TRS; includes Area 8 Net</v>
          </cell>
          <cell r="I3445">
            <v>2001</v>
          </cell>
          <cell r="J3445" t="str">
            <v>M</v>
          </cell>
          <cell r="K3445" t="str">
            <v>H</v>
          </cell>
          <cell r="L3445">
            <v>4</v>
          </cell>
          <cell r="M3445">
            <v>773.76192117722201</v>
          </cell>
        </row>
        <row r="3446">
          <cell r="A3446" t="str">
            <v>2001-12-4-SkagitSpring_n_m</v>
          </cell>
          <cell r="B3446" t="str">
            <v>Skagit</v>
          </cell>
          <cell r="C3446" t="str">
            <v>Marked Skagit Spring Year</v>
          </cell>
          <cell r="D3446" t="str">
            <v>M-SkagSpY</v>
          </cell>
          <cell r="E3446">
            <v>12</v>
          </cell>
          <cell r="F3446">
            <v>17</v>
          </cell>
          <cell r="G3446">
            <v>15</v>
          </cell>
          <cell r="H3446" t="str">
            <v>TRS; includes Area 8 Net</v>
          </cell>
          <cell r="I3446">
            <v>2001</v>
          </cell>
          <cell r="J3446" t="str">
            <v>M</v>
          </cell>
          <cell r="K3446" t="str">
            <v>N</v>
          </cell>
          <cell r="L3446">
            <v>4</v>
          </cell>
        </row>
        <row r="3447">
          <cell r="A3447" t="str">
            <v>2001-12-5-SkagitSpring_h_m</v>
          </cell>
          <cell r="B3447" t="str">
            <v>Skagit</v>
          </cell>
          <cell r="C3447" t="str">
            <v>Marked Skagit Spring Year</v>
          </cell>
          <cell r="D3447" t="str">
            <v>M-SkagSpY</v>
          </cell>
          <cell r="E3447">
            <v>12</v>
          </cell>
          <cell r="F3447">
            <v>17</v>
          </cell>
          <cell r="G3447">
            <v>15</v>
          </cell>
          <cell r="H3447" t="str">
            <v>TRS; includes Area 8 Net</v>
          </cell>
          <cell r="I3447">
            <v>2001</v>
          </cell>
          <cell r="J3447" t="str">
            <v>M</v>
          </cell>
          <cell r="K3447" t="str">
            <v>H</v>
          </cell>
          <cell r="L3447">
            <v>5</v>
          </cell>
          <cell r="M3447">
            <v>335.32755166723388</v>
          </cell>
        </row>
        <row r="3448">
          <cell r="A3448" t="str">
            <v>2001-12-5-SkagitSpring_n_m</v>
          </cell>
          <cell r="B3448" t="str">
            <v>Skagit</v>
          </cell>
          <cell r="C3448" t="str">
            <v>Marked Skagit Spring Year</v>
          </cell>
          <cell r="D3448" t="str">
            <v>M-SkagSpY</v>
          </cell>
          <cell r="E3448">
            <v>12</v>
          </cell>
          <cell r="F3448">
            <v>17</v>
          </cell>
          <cell r="G3448">
            <v>15</v>
          </cell>
          <cell r="H3448" t="str">
            <v>TRS; includes Area 8 Net</v>
          </cell>
          <cell r="I3448">
            <v>2001</v>
          </cell>
          <cell r="J3448" t="str">
            <v>M</v>
          </cell>
          <cell r="K3448" t="str">
            <v>N</v>
          </cell>
          <cell r="L3448">
            <v>5</v>
          </cell>
        </row>
        <row r="3449">
          <cell r="A3449" t="str">
            <v>2001-13-3-</v>
          </cell>
          <cell r="B3449" t="str">
            <v>StSno</v>
          </cell>
          <cell r="C3449" t="str">
            <v>UnMarked Snohomish Fall Fing</v>
          </cell>
          <cell r="D3449" t="str">
            <v>U-Snoh FF</v>
          </cell>
          <cell r="E3449">
            <v>13</v>
          </cell>
          <cell r="F3449">
            <v>19</v>
          </cell>
          <cell r="G3449">
            <v>18</v>
          </cell>
          <cell r="H3449" t="str">
            <v>ETRS; includes FW sport, no FW net</v>
          </cell>
          <cell r="I3449">
            <v>2001</v>
          </cell>
          <cell r="J3449" t="str">
            <v>UM</v>
          </cell>
          <cell r="L3449">
            <v>3</v>
          </cell>
          <cell r="M3449">
            <v>979.43916680128575</v>
          </cell>
        </row>
        <row r="3450">
          <cell r="A3450" t="str">
            <v>2001-13-4-</v>
          </cell>
          <cell r="B3450" t="str">
            <v>StSno</v>
          </cell>
          <cell r="C3450" t="str">
            <v>UnMarked Snohomish Fall Fing</v>
          </cell>
          <cell r="D3450" t="str">
            <v>U-Snoh FF</v>
          </cell>
          <cell r="E3450">
            <v>13</v>
          </cell>
          <cell r="F3450">
            <v>19</v>
          </cell>
          <cell r="G3450">
            <v>18</v>
          </cell>
          <cell r="H3450" t="str">
            <v>ETRS; includes FW sport, no FW net</v>
          </cell>
          <cell r="I3450">
            <v>2001</v>
          </cell>
          <cell r="J3450" t="str">
            <v>UM</v>
          </cell>
          <cell r="L3450">
            <v>4</v>
          </cell>
          <cell r="M3450">
            <v>6352.0156974090933</v>
          </cell>
        </row>
        <row r="3451">
          <cell r="A3451" t="str">
            <v>2001-13-5-</v>
          </cell>
          <cell r="B3451" t="str">
            <v>StSno</v>
          </cell>
          <cell r="C3451" t="str">
            <v>UnMarked Snohomish Fall Fing</v>
          </cell>
          <cell r="D3451" t="str">
            <v>U-Snoh FF</v>
          </cell>
          <cell r="E3451">
            <v>13</v>
          </cell>
          <cell r="F3451">
            <v>19</v>
          </cell>
          <cell r="G3451">
            <v>18</v>
          </cell>
          <cell r="H3451" t="str">
            <v>ETRS; includes FW sport, no FW net</v>
          </cell>
          <cell r="I3451">
            <v>2001</v>
          </cell>
          <cell r="J3451" t="str">
            <v>UM</v>
          </cell>
          <cell r="L3451">
            <v>5</v>
          </cell>
          <cell r="M3451">
            <v>1502.698946777055</v>
          </cell>
        </row>
        <row r="3452">
          <cell r="A3452" t="str">
            <v>2001-14-3-</v>
          </cell>
          <cell r="B3452" t="str">
            <v>StSno</v>
          </cell>
          <cell r="C3452" t="str">
            <v>Marked Snohomish Fall Fing</v>
          </cell>
          <cell r="D3452" t="str">
            <v>M-Snoh FF</v>
          </cell>
          <cell r="E3452">
            <v>14</v>
          </cell>
          <cell r="F3452">
            <v>20</v>
          </cell>
          <cell r="G3452">
            <v>18</v>
          </cell>
          <cell r="H3452" t="str">
            <v>ETRS; includes FW sport, no FW net</v>
          </cell>
          <cell r="I3452">
            <v>2001</v>
          </cell>
          <cell r="J3452" t="str">
            <v>M</v>
          </cell>
          <cell r="L3452">
            <v>3</v>
          </cell>
          <cell r="M3452">
            <v>11.660155061767471</v>
          </cell>
        </row>
        <row r="3453">
          <cell r="A3453" t="str">
            <v>2001-14-4-</v>
          </cell>
          <cell r="B3453" t="str">
            <v>StSno</v>
          </cell>
          <cell r="C3453" t="str">
            <v>Marked Snohomish Fall Fing</v>
          </cell>
          <cell r="D3453" t="str">
            <v>M-Snoh FF</v>
          </cell>
          <cell r="E3453">
            <v>14</v>
          </cell>
          <cell r="F3453">
            <v>20</v>
          </cell>
          <cell r="G3453">
            <v>18</v>
          </cell>
          <cell r="H3453" t="str">
            <v>ETRS; includes FW sport, no FW net</v>
          </cell>
          <cell r="I3453">
            <v>2001</v>
          </cell>
          <cell r="J3453" t="str">
            <v>M</v>
          </cell>
          <cell r="L3453">
            <v>4</v>
          </cell>
          <cell r="M3453">
            <v>93.28124049413978</v>
          </cell>
        </row>
        <row r="3454">
          <cell r="A3454" t="str">
            <v>2001-14-5-</v>
          </cell>
          <cell r="B3454" t="str">
            <v>StSno</v>
          </cell>
          <cell r="C3454" t="str">
            <v>Marked Snohomish Fall Fing</v>
          </cell>
          <cell r="D3454" t="str">
            <v>M-Snoh FF</v>
          </cell>
          <cell r="E3454">
            <v>14</v>
          </cell>
          <cell r="F3454">
            <v>20</v>
          </cell>
          <cell r="G3454">
            <v>18</v>
          </cell>
          <cell r="H3454" t="str">
            <v>ETRS; includes FW sport, no FW net</v>
          </cell>
          <cell r="I3454">
            <v>2001</v>
          </cell>
          <cell r="J3454" t="str">
            <v>M</v>
          </cell>
          <cell r="L3454">
            <v>5</v>
          </cell>
          <cell r="M3454">
            <v>0</v>
          </cell>
        </row>
        <row r="3455">
          <cell r="A3455" t="str">
            <v>2001-15-3-</v>
          </cell>
          <cell r="B3455" t="str">
            <v>StSno</v>
          </cell>
          <cell r="C3455" t="str">
            <v>UnMarked Snohomish Fall Year</v>
          </cell>
          <cell r="D3455" t="str">
            <v>U-SnohFYr</v>
          </cell>
          <cell r="E3455">
            <v>15</v>
          </cell>
          <cell r="F3455">
            <v>22</v>
          </cell>
          <cell r="G3455">
            <v>21</v>
          </cell>
          <cell r="H3455" t="str">
            <v>ETRS; includes FW sport, no FW net</v>
          </cell>
          <cell r="I3455">
            <v>2001</v>
          </cell>
          <cell r="J3455" t="str">
            <v>UM</v>
          </cell>
          <cell r="L3455">
            <v>3</v>
          </cell>
          <cell r="M3455">
            <v>286.74860255226031</v>
          </cell>
        </row>
        <row r="3456">
          <cell r="A3456" t="str">
            <v>2001-15-4-</v>
          </cell>
          <cell r="B3456" t="str">
            <v>StSno</v>
          </cell>
          <cell r="C3456" t="str">
            <v>UnMarked Snohomish Fall Year</v>
          </cell>
          <cell r="D3456" t="str">
            <v>U-SnohFYr</v>
          </cell>
          <cell r="E3456">
            <v>15</v>
          </cell>
          <cell r="F3456">
            <v>22</v>
          </cell>
          <cell r="G3456">
            <v>21</v>
          </cell>
          <cell r="H3456" t="str">
            <v>ETRS; includes FW sport, no FW net</v>
          </cell>
          <cell r="I3456">
            <v>2001</v>
          </cell>
          <cell r="J3456" t="str">
            <v>UM</v>
          </cell>
          <cell r="L3456">
            <v>4</v>
          </cell>
          <cell r="M3456">
            <v>1005.56458688497</v>
          </cell>
        </row>
        <row r="3457">
          <cell r="A3457" t="str">
            <v>2001-15-5-</v>
          </cell>
          <cell r="B3457" t="str">
            <v>StSno</v>
          </cell>
          <cell r="C3457" t="str">
            <v>UnMarked Snohomish Fall Year</v>
          </cell>
          <cell r="D3457" t="str">
            <v>U-SnohFYr</v>
          </cell>
          <cell r="E3457">
            <v>15</v>
          </cell>
          <cell r="F3457">
            <v>22</v>
          </cell>
          <cell r="G3457">
            <v>21</v>
          </cell>
          <cell r="H3457" t="str">
            <v>ETRS; includes FW sport, no FW net</v>
          </cell>
          <cell r="I3457">
            <v>2001</v>
          </cell>
          <cell r="J3457" t="str">
            <v>UM</v>
          </cell>
          <cell r="L3457">
            <v>5</v>
          </cell>
          <cell r="M3457">
            <v>1236.0234077560999</v>
          </cell>
        </row>
        <row r="3458">
          <cell r="A3458" t="str">
            <v>2001-16-3-</v>
          </cell>
          <cell r="B3458" t="str">
            <v>StSno</v>
          </cell>
          <cell r="C3458" t="str">
            <v>Marked Snohomish Fall Year</v>
          </cell>
          <cell r="D3458" t="str">
            <v>M-SnohFYr</v>
          </cell>
          <cell r="E3458">
            <v>16</v>
          </cell>
          <cell r="F3458">
            <v>23</v>
          </cell>
          <cell r="G3458">
            <v>21</v>
          </cell>
          <cell r="H3458" t="str">
            <v>ETRS; includes FW sport, no FW net</v>
          </cell>
          <cell r="I3458">
            <v>2001</v>
          </cell>
          <cell r="J3458" t="str">
            <v>M</v>
          </cell>
          <cell r="L3458">
            <v>3</v>
          </cell>
          <cell r="M3458">
            <v>46.64062024706989</v>
          </cell>
        </row>
        <row r="3459">
          <cell r="A3459" t="str">
            <v>2001-16-4-</v>
          </cell>
          <cell r="B3459" t="str">
            <v>StSno</v>
          </cell>
          <cell r="C3459" t="str">
            <v>Marked Snohomish Fall Year</v>
          </cell>
          <cell r="D3459" t="str">
            <v>M-SnohFYr</v>
          </cell>
          <cell r="E3459">
            <v>16</v>
          </cell>
          <cell r="F3459">
            <v>23</v>
          </cell>
          <cell r="G3459">
            <v>21</v>
          </cell>
          <cell r="H3459" t="str">
            <v>ETRS; includes FW sport, no FW net</v>
          </cell>
          <cell r="I3459">
            <v>2001</v>
          </cell>
          <cell r="J3459" t="str">
            <v>M</v>
          </cell>
          <cell r="L3459">
            <v>4</v>
          </cell>
          <cell r="M3459">
            <v>524.70697777953626</v>
          </cell>
        </row>
        <row r="3460">
          <cell r="A3460" t="str">
            <v>2001-16-5-</v>
          </cell>
          <cell r="B3460" t="str">
            <v>StSno</v>
          </cell>
          <cell r="C3460" t="str">
            <v>Marked Snohomish Fall Year</v>
          </cell>
          <cell r="D3460" t="str">
            <v>M-SnohFYr</v>
          </cell>
          <cell r="E3460">
            <v>16</v>
          </cell>
          <cell r="F3460">
            <v>23</v>
          </cell>
          <cell r="G3460">
            <v>21</v>
          </cell>
          <cell r="H3460" t="str">
            <v>ETRS; includes FW sport, no FW net</v>
          </cell>
          <cell r="I3460">
            <v>2001</v>
          </cell>
          <cell r="J3460" t="str">
            <v>M</v>
          </cell>
          <cell r="L3460">
            <v>5</v>
          </cell>
          <cell r="M3460">
            <v>116.6015506176747</v>
          </cell>
        </row>
        <row r="3461">
          <cell r="A3461" t="str">
            <v>2001-17-3-</v>
          </cell>
          <cell r="B3461" t="str">
            <v>StSno</v>
          </cell>
          <cell r="C3461" t="str">
            <v>UnMarked Stillaguamish Fall Fing</v>
          </cell>
          <cell r="D3461" t="str">
            <v>U-Stil FF</v>
          </cell>
          <cell r="E3461">
            <v>17</v>
          </cell>
          <cell r="F3461">
            <v>25</v>
          </cell>
          <cell r="G3461">
            <v>24</v>
          </cell>
          <cell r="H3461" t="str">
            <v>ETRS</v>
          </cell>
          <cell r="I3461">
            <v>2001</v>
          </cell>
          <cell r="J3461" t="str">
            <v>UM</v>
          </cell>
          <cell r="L3461">
            <v>3</v>
          </cell>
          <cell r="M3461">
            <v>217.68516853876079</v>
          </cell>
        </row>
        <row r="3462">
          <cell r="A3462" t="str">
            <v>2001-17-4-</v>
          </cell>
          <cell r="B3462" t="str">
            <v>StSno</v>
          </cell>
          <cell r="C3462" t="str">
            <v>UnMarked Stillaguamish Fall Fing</v>
          </cell>
          <cell r="D3462" t="str">
            <v>U-Stil FF</v>
          </cell>
          <cell r="E3462">
            <v>17</v>
          </cell>
          <cell r="F3462">
            <v>25</v>
          </cell>
          <cell r="G3462">
            <v>24</v>
          </cell>
          <cell r="H3462" t="str">
            <v>ETRS</v>
          </cell>
          <cell r="I3462">
            <v>2001</v>
          </cell>
          <cell r="J3462" t="str">
            <v>UM</v>
          </cell>
          <cell r="L3462">
            <v>4</v>
          </cell>
          <cell r="M3462">
            <v>582.67630778404077</v>
          </cell>
        </row>
        <row r="3463">
          <cell r="A3463" t="str">
            <v>2001-17-5-</v>
          </cell>
          <cell r="B3463" t="str">
            <v>StSno</v>
          </cell>
          <cell r="C3463" t="str">
            <v>UnMarked Stillaguamish Fall Fing</v>
          </cell>
          <cell r="D3463" t="str">
            <v>U-Stil FF</v>
          </cell>
          <cell r="E3463">
            <v>17</v>
          </cell>
          <cell r="F3463">
            <v>25</v>
          </cell>
          <cell r="G3463">
            <v>24</v>
          </cell>
          <cell r="H3463" t="str">
            <v>ETRS</v>
          </cell>
          <cell r="I3463">
            <v>2001</v>
          </cell>
          <cell r="J3463" t="str">
            <v>UM</v>
          </cell>
          <cell r="L3463">
            <v>5</v>
          </cell>
          <cell r="M3463">
            <v>98.685461635089183</v>
          </cell>
        </row>
        <row r="3464">
          <cell r="A3464" t="str">
            <v>2001-18-3-</v>
          </cell>
          <cell r="B3464" t="str">
            <v>StSno</v>
          </cell>
          <cell r="C3464" t="str">
            <v>Marked Stillaguamish Fall Fing</v>
          </cell>
          <cell r="D3464" t="str">
            <v>M-Stil FF</v>
          </cell>
          <cell r="E3464">
            <v>18</v>
          </cell>
          <cell r="F3464">
            <v>26</v>
          </cell>
          <cell r="G3464">
            <v>24</v>
          </cell>
          <cell r="H3464" t="str">
            <v>ETRS</v>
          </cell>
          <cell r="I3464">
            <v>2001</v>
          </cell>
          <cell r="J3464" t="str">
            <v>M</v>
          </cell>
          <cell r="L3464">
            <v>3</v>
          </cell>
          <cell r="M3464">
            <v>217.98533341144179</v>
          </cell>
        </row>
        <row r="3465">
          <cell r="A3465" t="str">
            <v>2001-18-4-</v>
          </cell>
          <cell r="B3465" t="str">
            <v>StSno</v>
          </cell>
          <cell r="C3465" t="str">
            <v>Marked Stillaguamish Fall Fing</v>
          </cell>
          <cell r="D3465" t="str">
            <v>M-Stil FF</v>
          </cell>
          <cell r="E3465">
            <v>18</v>
          </cell>
          <cell r="F3465">
            <v>26</v>
          </cell>
          <cell r="G3465">
            <v>24</v>
          </cell>
          <cell r="H3465" t="str">
            <v>ETRS</v>
          </cell>
          <cell r="I3465">
            <v>2001</v>
          </cell>
          <cell r="J3465" t="str">
            <v>M</v>
          </cell>
          <cell r="L3465">
            <v>4</v>
          </cell>
          <cell r="M3465">
            <v>606.84946967819269</v>
          </cell>
        </row>
        <row r="3466">
          <cell r="A3466" t="str">
            <v>2001-18-5-</v>
          </cell>
          <cell r="B3466" t="str">
            <v>StSno</v>
          </cell>
          <cell r="C3466" t="str">
            <v>Marked Stillaguamish Fall Fing</v>
          </cell>
          <cell r="D3466" t="str">
            <v>M-Stil FF</v>
          </cell>
          <cell r="E3466">
            <v>18</v>
          </cell>
          <cell r="F3466">
            <v>26</v>
          </cell>
          <cell r="G3466">
            <v>24</v>
          </cell>
          <cell r="H3466" t="str">
            <v>ETRS</v>
          </cell>
          <cell r="I3466">
            <v>2001</v>
          </cell>
          <cell r="J3466" t="str">
            <v>M</v>
          </cell>
          <cell r="L3466">
            <v>5</v>
          </cell>
          <cell r="M3466">
            <v>57.677817773693363</v>
          </cell>
        </row>
        <row r="3467">
          <cell r="A3467" t="str">
            <v>2001-19-3-</v>
          </cell>
          <cell r="B3467" t="str">
            <v>StSno</v>
          </cell>
          <cell r="C3467" t="str">
            <v>UnMarked Tulalip Fall Fing</v>
          </cell>
          <cell r="D3467" t="str">
            <v>U-Tula FF</v>
          </cell>
          <cell r="E3467">
            <v>19</v>
          </cell>
          <cell r="F3467">
            <v>28</v>
          </cell>
          <cell r="G3467">
            <v>27</v>
          </cell>
          <cell r="H3467" t="str">
            <v>TRS; includes 8D catch (excludes 8A)</v>
          </cell>
          <cell r="I3467">
            <v>2001</v>
          </cell>
          <cell r="J3467" t="str">
            <v>UM</v>
          </cell>
          <cell r="L3467">
            <v>3</v>
          </cell>
          <cell r="M3467">
            <v>2453.307237837862</v>
          </cell>
        </row>
        <row r="3468">
          <cell r="A3468" t="str">
            <v>2001-19-4-</v>
          </cell>
          <cell r="B3468" t="str">
            <v>StSno</v>
          </cell>
          <cell r="C3468" t="str">
            <v>UnMarked Tulalip Fall Fing</v>
          </cell>
          <cell r="D3468" t="str">
            <v>U-Tula FF</v>
          </cell>
          <cell r="E3468">
            <v>19</v>
          </cell>
          <cell r="F3468">
            <v>28</v>
          </cell>
          <cell r="G3468">
            <v>27</v>
          </cell>
          <cell r="H3468" t="str">
            <v>TRS; includes 8D catch (excludes 8A)</v>
          </cell>
          <cell r="I3468">
            <v>2001</v>
          </cell>
          <cell r="J3468" t="str">
            <v>UM</v>
          </cell>
          <cell r="L3468">
            <v>4</v>
          </cell>
          <cell r="M3468">
            <v>3789.9105295310042</v>
          </cell>
        </row>
        <row r="3469">
          <cell r="A3469" t="str">
            <v>2001-19-5-</v>
          </cell>
          <cell r="B3469" t="str">
            <v>StSno</v>
          </cell>
          <cell r="C3469" t="str">
            <v>UnMarked Tulalip Fall Fing</v>
          </cell>
          <cell r="D3469" t="str">
            <v>U-Tula FF</v>
          </cell>
          <cell r="E3469">
            <v>19</v>
          </cell>
          <cell r="F3469">
            <v>28</v>
          </cell>
          <cell r="G3469">
            <v>27</v>
          </cell>
          <cell r="H3469" t="str">
            <v>TRS; includes 8D catch (excludes 8A)</v>
          </cell>
          <cell r="I3469">
            <v>2001</v>
          </cell>
          <cell r="J3469" t="str">
            <v>UM</v>
          </cell>
          <cell r="L3469">
            <v>5</v>
          </cell>
          <cell r="M3469">
            <v>258.79870311350089</v>
          </cell>
        </row>
        <row r="3470">
          <cell r="A3470" t="str">
            <v>2001-20-3-</v>
          </cell>
          <cell r="B3470" t="str">
            <v>StSno</v>
          </cell>
          <cell r="C3470" t="str">
            <v>Marked Tulalip Fall Fing</v>
          </cell>
          <cell r="D3470" t="str">
            <v>M-Tula FF</v>
          </cell>
          <cell r="E3470">
            <v>20</v>
          </cell>
          <cell r="F3470">
            <v>29</v>
          </cell>
          <cell r="G3470">
            <v>27</v>
          </cell>
          <cell r="H3470" t="str">
            <v>TRS; includes 8D catch (excludes 8A)</v>
          </cell>
          <cell r="I3470">
            <v>2001</v>
          </cell>
          <cell r="J3470" t="str">
            <v>M</v>
          </cell>
          <cell r="L3470">
            <v>3</v>
          </cell>
          <cell r="M3470">
            <v>302.9835895176335</v>
          </cell>
        </row>
        <row r="3471">
          <cell r="A3471" t="str">
            <v>2001-20-4-</v>
          </cell>
          <cell r="B3471" t="str">
            <v>StSno</v>
          </cell>
          <cell r="C3471" t="str">
            <v>Marked Tulalip Fall Fing</v>
          </cell>
          <cell r="D3471" t="str">
            <v>M-Tula FF</v>
          </cell>
          <cell r="E3471">
            <v>20</v>
          </cell>
          <cell r="F3471">
            <v>29</v>
          </cell>
          <cell r="G3471">
            <v>27</v>
          </cell>
          <cell r="H3471" t="str">
            <v>TRS; includes 8D catch (excludes 8A)</v>
          </cell>
          <cell r="I3471">
            <v>2001</v>
          </cell>
          <cell r="J3471" t="str">
            <v>M</v>
          </cell>
          <cell r="L3471">
            <v>4</v>
          </cell>
          <cell r="M3471">
            <v>0</v>
          </cell>
        </row>
        <row r="3472">
          <cell r="A3472" t="str">
            <v>2001-20-5-</v>
          </cell>
          <cell r="B3472" t="str">
            <v>StSno</v>
          </cell>
          <cell r="C3472" t="str">
            <v>Marked Tulalip Fall Fing</v>
          </cell>
          <cell r="D3472" t="str">
            <v>M-Tula FF</v>
          </cell>
          <cell r="E3472">
            <v>20</v>
          </cell>
          <cell r="F3472">
            <v>29</v>
          </cell>
          <cell r="G3472">
            <v>27</v>
          </cell>
          <cell r="H3472" t="str">
            <v>TRS; includes 8D catch (excludes 8A)</v>
          </cell>
          <cell r="I3472">
            <v>2001</v>
          </cell>
          <cell r="J3472" t="str">
            <v>M</v>
          </cell>
          <cell r="L3472">
            <v>5</v>
          </cell>
          <cell r="M3472">
            <v>0</v>
          </cell>
        </row>
        <row r="3473">
          <cell r="A3473" t="str">
            <v>2001-21-3-</v>
          </cell>
          <cell r="B3473" t="str">
            <v>MPS</v>
          </cell>
          <cell r="C3473" t="str">
            <v>UnMarked Mid PS Fall Fing</v>
          </cell>
          <cell r="D3473" t="str">
            <v>U-MidPSFF</v>
          </cell>
          <cell r="E3473">
            <v>21</v>
          </cell>
          <cell r="F3473">
            <v>31</v>
          </cell>
          <cell r="G3473">
            <v>30</v>
          </cell>
          <cell r="H3473" t="str">
            <v>TRS; includes 10A, 10E, 11A</v>
          </cell>
          <cell r="I3473">
            <v>2001</v>
          </cell>
          <cell r="J3473" t="str">
            <v>UM</v>
          </cell>
          <cell r="L3473">
            <v>3</v>
          </cell>
          <cell r="M3473">
            <v>31311.268486811659</v>
          </cell>
        </row>
        <row r="3474">
          <cell r="A3474" t="str">
            <v>2001-21-4-</v>
          </cell>
          <cell r="B3474" t="str">
            <v>MPS</v>
          </cell>
          <cell r="C3474" t="str">
            <v>UnMarked Mid PS Fall Fing</v>
          </cell>
          <cell r="D3474" t="str">
            <v>U-MidPSFF</v>
          </cell>
          <cell r="E3474">
            <v>21</v>
          </cell>
          <cell r="F3474">
            <v>31</v>
          </cell>
          <cell r="G3474">
            <v>30</v>
          </cell>
          <cell r="H3474" t="str">
            <v>TRS; includes 10A, 10E, 11A</v>
          </cell>
          <cell r="I3474">
            <v>2001</v>
          </cell>
          <cell r="J3474" t="str">
            <v>UM</v>
          </cell>
          <cell r="L3474">
            <v>4</v>
          </cell>
          <cell r="M3474">
            <v>36967.231887522241</v>
          </cell>
        </row>
        <row r="3475">
          <cell r="A3475" t="str">
            <v>2001-21-5-</v>
          </cell>
          <cell r="B3475" t="str">
            <v>MPS</v>
          </cell>
          <cell r="C3475" t="str">
            <v>UnMarked Mid PS Fall Fing</v>
          </cell>
          <cell r="D3475" t="str">
            <v>U-MidPSFF</v>
          </cell>
          <cell r="E3475">
            <v>21</v>
          </cell>
          <cell r="F3475">
            <v>31</v>
          </cell>
          <cell r="G3475">
            <v>30</v>
          </cell>
          <cell r="H3475" t="str">
            <v>TRS; includes 10A, 10E, 11A</v>
          </cell>
          <cell r="I3475">
            <v>2001</v>
          </cell>
          <cell r="J3475" t="str">
            <v>UM</v>
          </cell>
          <cell r="L3475">
            <v>5</v>
          </cell>
          <cell r="M3475">
            <v>2960.777761040616</v>
          </cell>
        </row>
        <row r="3476">
          <cell r="A3476" t="str">
            <v>2001-22-3-</v>
          </cell>
          <cell r="B3476" t="str">
            <v>MPS</v>
          </cell>
          <cell r="C3476" t="str">
            <v>Marked Mid PS Fall Fing</v>
          </cell>
          <cell r="D3476" t="str">
            <v>M-MidPSFF</v>
          </cell>
          <cell r="E3476">
            <v>22</v>
          </cell>
          <cell r="F3476">
            <v>32</v>
          </cell>
          <cell r="G3476">
            <v>30</v>
          </cell>
          <cell r="H3476" t="str">
            <v>TRS; includes 10A, 10E, 11A</v>
          </cell>
          <cell r="I3476">
            <v>2001</v>
          </cell>
          <cell r="J3476" t="str">
            <v>M</v>
          </cell>
          <cell r="L3476">
            <v>3</v>
          </cell>
          <cell r="M3476">
            <v>2819.374328414227</v>
          </cell>
        </row>
        <row r="3477">
          <cell r="A3477" t="str">
            <v>2001-22-4-</v>
          </cell>
          <cell r="B3477" t="str">
            <v>MPS</v>
          </cell>
          <cell r="C3477" t="str">
            <v>Marked Mid PS Fall Fing</v>
          </cell>
          <cell r="D3477" t="str">
            <v>M-MidPSFF</v>
          </cell>
          <cell r="E3477">
            <v>22</v>
          </cell>
          <cell r="F3477">
            <v>32</v>
          </cell>
          <cell r="G3477">
            <v>30</v>
          </cell>
          <cell r="H3477" t="str">
            <v>TRS; includes 10A, 10E, 11A</v>
          </cell>
          <cell r="I3477">
            <v>2001</v>
          </cell>
          <cell r="J3477" t="str">
            <v>M</v>
          </cell>
          <cell r="L3477">
            <v>4</v>
          </cell>
          <cell r="M3477">
            <v>2699.3613516053902</v>
          </cell>
        </row>
        <row r="3478">
          <cell r="A3478" t="str">
            <v>2001-22-5-</v>
          </cell>
          <cell r="B3478" t="str">
            <v>MPS</v>
          </cell>
          <cell r="C3478" t="str">
            <v>Marked Mid PS Fall Fing</v>
          </cell>
          <cell r="D3478" t="str">
            <v>M-MidPSFF</v>
          </cell>
          <cell r="E3478">
            <v>22</v>
          </cell>
          <cell r="F3478">
            <v>32</v>
          </cell>
          <cell r="G3478">
            <v>30</v>
          </cell>
          <cell r="H3478" t="str">
            <v>TRS; includes 10A, 10E, 11A</v>
          </cell>
          <cell r="I3478">
            <v>2001</v>
          </cell>
          <cell r="J3478" t="str">
            <v>M</v>
          </cell>
          <cell r="L3478">
            <v>5</v>
          </cell>
          <cell r="M3478">
            <v>69.052201407286603</v>
          </cell>
        </row>
        <row r="3479">
          <cell r="A3479" t="str">
            <v>2001-23-3-</v>
          </cell>
          <cell r="B3479" t="str">
            <v>MPS</v>
          </cell>
          <cell r="C3479" t="str">
            <v>UnMarked UW Accelerated</v>
          </cell>
          <cell r="D3479" t="str">
            <v>U-UWAc FF</v>
          </cell>
          <cell r="E3479">
            <v>23</v>
          </cell>
          <cell r="F3479">
            <v>34</v>
          </cell>
          <cell r="G3479">
            <v>33</v>
          </cell>
          <cell r="H3479" t="str">
            <v>ETRS</v>
          </cell>
          <cell r="I3479">
            <v>2001</v>
          </cell>
          <cell r="J3479" t="str">
            <v>UM</v>
          </cell>
          <cell r="L3479">
            <v>3</v>
          </cell>
          <cell r="M3479">
            <v>1181.8267186050241</v>
          </cell>
        </row>
        <row r="3480">
          <cell r="A3480" t="str">
            <v>2001-23-4-</v>
          </cell>
          <cell r="B3480" t="str">
            <v>MPS</v>
          </cell>
          <cell r="C3480" t="str">
            <v>UnMarked UW Accelerated</v>
          </cell>
          <cell r="D3480" t="str">
            <v>U-UWAc FF</v>
          </cell>
          <cell r="E3480">
            <v>23</v>
          </cell>
          <cell r="F3480">
            <v>34</v>
          </cell>
          <cell r="G3480">
            <v>33</v>
          </cell>
          <cell r="H3480" t="str">
            <v>ETRS</v>
          </cell>
          <cell r="I3480">
            <v>2001</v>
          </cell>
          <cell r="J3480" t="str">
            <v>UM</v>
          </cell>
          <cell r="L3480">
            <v>4</v>
          </cell>
          <cell r="M3480">
            <v>563.6568495336511</v>
          </cell>
        </row>
        <row r="3481">
          <cell r="A3481" t="str">
            <v>2001-23-5-</v>
          </cell>
          <cell r="B3481" t="str">
            <v>MPS</v>
          </cell>
          <cell r="C3481" t="str">
            <v>UnMarked UW Accelerated</v>
          </cell>
          <cell r="D3481" t="str">
            <v>U-UWAc FF</v>
          </cell>
          <cell r="E3481">
            <v>23</v>
          </cell>
          <cell r="F3481">
            <v>34</v>
          </cell>
          <cell r="G3481">
            <v>33</v>
          </cell>
          <cell r="H3481" t="str">
            <v>ETRS</v>
          </cell>
          <cell r="I3481">
            <v>2001</v>
          </cell>
          <cell r="J3481" t="str">
            <v>UM</v>
          </cell>
          <cell r="L3481">
            <v>5</v>
          </cell>
          <cell r="M3481">
            <v>20.949996923788241</v>
          </cell>
        </row>
        <row r="3482">
          <cell r="A3482" t="str">
            <v>2001-24-3-</v>
          </cell>
          <cell r="B3482" t="str">
            <v>MPS</v>
          </cell>
          <cell r="C3482" t="str">
            <v>Marked UW Accelerated</v>
          </cell>
          <cell r="D3482" t="str">
            <v>M-UWAc FF</v>
          </cell>
          <cell r="E3482">
            <v>24</v>
          </cell>
          <cell r="F3482">
            <v>35</v>
          </cell>
          <cell r="G3482">
            <v>33</v>
          </cell>
          <cell r="H3482" t="str">
            <v>ETRS</v>
          </cell>
          <cell r="I3482">
            <v>2001</v>
          </cell>
          <cell r="J3482" t="str">
            <v>M</v>
          </cell>
          <cell r="L3482">
            <v>3</v>
          </cell>
          <cell r="M3482">
            <v>227.42526045716679</v>
          </cell>
        </row>
        <row r="3483">
          <cell r="A3483" t="str">
            <v>2001-24-4-</v>
          </cell>
          <cell r="B3483" t="str">
            <v>MPS</v>
          </cell>
          <cell r="C3483" t="str">
            <v>Marked UW Accelerated</v>
          </cell>
          <cell r="D3483" t="str">
            <v>M-UWAc FF</v>
          </cell>
          <cell r="E3483">
            <v>24</v>
          </cell>
          <cell r="F3483">
            <v>35</v>
          </cell>
          <cell r="G3483">
            <v>33</v>
          </cell>
          <cell r="H3483" t="str">
            <v>ETRS</v>
          </cell>
          <cell r="I3483">
            <v>2001</v>
          </cell>
          <cell r="J3483" t="str">
            <v>M</v>
          </cell>
          <cell r="L3483">
            <v>4</v>
          </cell>
          <cell r="M3483">
            <v>109.19164168413241</v>
          </cell>
        </row>
        <row r="3484">
          <cell r="A3484" t="str">
            <v>2001-24-5-</v>
          </cell>
          <cell r="B3484" t="str">
            <v>MPS</v>
          </cell>
          <cell r="C3484" t="str">
            <v>Marked UW Accelerated</v>
          </cell>
          <cell r="D3484" t="str">
            <v>M-UWAc FF</v>
          </cell>
          <cell r="E3484">
            <v>24</v>
          </cell>
          <cell r="F3484">
            <v>35</v>
          </cell>
          <cell r="G3484">
            <v>33</v>
          </cell>
          <cell r="H3484" t="str">
            <v>ETRS</v>
          </cell>
          <cell r="I3484">
            <v>2001</v>
          </cell>
          <cell r="J3484" t="str">
            <v>M</v>
          </cell>
          <cell r="L3484">
            <v>5</v>
          </cell>
          <cell r="M3484">
            <v>4.0623224653346082</v>
          </cell>
        </row>
        <row r="3485">
          <cell r="A3485" t="str">
            <v>2001-25-3-</v>
          </cell>
          <cell r="B3485" t="str">
            <v>SPS</v>
          </cell>
          <cell r="C3485" t="str">
            <v>UnMarked South Puget Sound Fall Fing</v>
          </cell>
          <cell r="D3485" t="str">
            <v>U-SPSd FF</v>
          </cell>
          <cell r="E3485">
            <v>25</v>
          </cell>
          <cell r="F3485">
            <v>37</v>
          </cell>
          <cell r="G3485">
            <v>36</v>
          </cell>
          <cell r="H3485" t="str">
            <v>TRS; includes 13A, 13C, and 13D-K</v>
          </cell>
          <cell r="I3485">
            <v>2001</v>
          </cell>
          <cell r="J3485" t="str">
            <v>UM</v>
          </cell>
          <cell r="L3485">
            <v>3</v>
          </cell>
          <cell r="M3485">
            <v>19023.069510843248</v>
          </cell>
        </row>
        <row r="3486">
          <cell r="A3486" t="str">
            <v>2001-25-4-</v>
          </cell>
          <cell r="B3486" t="str">
            <v>SPS</v>
          </cell>
          <cell r="C3486" t="str">
            <v>UnMarked South Puget Sound Fall Fing</v>
          </cell>
          <cell r="D3486" t="str">
            <v>U-SPSd FF</v>
          </cell>
          <cell r="E3486">
            <v>25</v>
          </cell>
          <cell r="F3486">
            <v>37</v>
          </cell>
          <cell r="G3486">
            <v>36</v>
          </cell>
          <cell r="H3486" t="str">
            <v>TRS; includes 13A, 13C, and 13D-K</v>
          </cell>
          <cell r="I3486">
            <v>2001</v>
          </cell>
          <cell r="J3486" t="str">
            <v>UM</v>
          </cell>
          <cell r="L3486">
            <v>4</v>
          </cell>
          <cell r="M3486">
            <v>16001.135489608019</v>
          </cell>
        </row>
        <row r="3487">
          <cell r="A3487" t="str">
            <v>2001-25-5-</v>
          </cell>
          <cell r="B3487" t="str">
            <v>SPS</v>
          </cell>
          <cell r="C3487" t="str">
            <v>UnMarked South Puget Sound Fall Fing</v>
          </cell>
          <cell r="D3487" t="str">
            <v>U-SPSd FF</v>
          </cell>
          <cell r="E3487">
            <v>25</v>
          </cell>
          <cell r="F3487">
            <v>37</v>
          </cell>
          <cell r="G3487">
            <v>36</v>
          </cell>
          <cell r="H3487" t="str">
            <v>TRS; includes 13A, 13C, and 13D-K</v>
          </cell>
          <cell r="I3487">
            <v>2001</v>
          </cell>
          <cell r="J3487" t="str">
            <v>UM</v>
          </cell>
          <cell r="L3487">
            <v>5</v>
          </cell>
          <cell r="M3487">
            <v>1435.9842460813391</v>
          </cell>
        </row>
        <row r="3488">
          <cell r="A3488" t="str">
            <v>2001-26-3-</v>
          </cell>
          <cell r="B3488" t="str">
            <v>SPS</v>
          </cell>
          <cell r="C3488" t="str">
            <v>Marked South Puget Sound Fall Fing</v>
          </cell>
          <cell r="D3488" t="str">
            <v>M-SPSd FF</v>
          </cell>
          <cell r="E3488">
            <v>26</v>
          </cell>
          <cell r="F3488">
            <v>38</v>
          </cell>
          <cell r="G3488">
            <v>36</v>
          </cell>
          <cell r="H3488" t="str">
            <v>TRS; includes 13A, 13C, and 13D-K</v>
          </cell>
          <cell r="I3488">
            <v>2001</v>
          </cell>
          <cell r="J3488" t="str">
            <v>M</v>
          </cell>
          <cell r="L3488">
            <v>3</v>
          </cell>
          <cell r="M3488">
            <v>16321.84744387512</v>
          </cell>
        </row>
        <row r="3489">
          <cell r="A3489" t="str">
            <v>2001-26-4-</v>
          </cell>
          <cell r="B3489" t="str">
            <v>SPS</v>
          </cell>
          <cell r="C3489" t="str">
            <v>Marked South Puget Sound Fall Fing</v>
          </cell>
          <cell r="D3489" t="str">
            <v>M-SPSd FF</v>
          </cell>
          <cell r="E3489">
            <v>26</v>
          </cell>
          <cell r="F3489">
            <v>38</v>
          </cell>
          <cell r="G3489">
            <v>36</v>
          </cell>
          <cell r="H3489" t="str">
            <v>TRS; includes 13A, 13C, and 13D-K</v>
          </cell>
          <cell r="I3489">
            <v>2001</v>
          </cell>
          <cell r="J3489" t="str">
            <v>M</v>
          </cell>
          <cell r="L3489">
            <v>4</v>
          </cell>
          <cell r="M3489">
            <v>261.09880589131728</v>
          </cell>
        </row>
        <row r="3490">
          <cell r="A3490" t="str">
            <v>2001-26-5-</v>
          </cell>
          <cell r="B3490" t="str">
            <v>SPS</v>
          </cell>
          <cell r="C3490" t="str">
            <v>Marked South Puget Sound Fall Fing</v>
          </cell>
          <cell r="D3490" t="str">
            <v>M-SPSd FF</v>
          </cell>
          <cell r="E3490">
            <v>26</v>
          </cell>
          <cell r="F3490">
            <v>38</v>
          </cell>
          <cell r="G3490">
            <v>36</v>
          </cell>
          <cell r="H3490" t="str">
            <v>TRS; includes 13A, 13C, and 13D-K</v>
          </cell>
          <cell r="I3490">
            <v>2001</v>
          </cell>
          <cell r="J3490" t="str">
            <v>M</v>
          </cell>
          <cell r="L3490">
            <v>5</v>
          </cell>
          <cell r="M3490">
            <v>31.619603239322739</v>
          </cell>
        </row>
        <row r="3491">
          <cell r="A3491" t="str">
            <v>2001-27-3-</v>
          </cell>
          <cell r="B3491" t="str">
            <v>SPS</v>
          </cell>
          <cell r="C3491" t="str">
            <v>UnMarked South Puget Sound Fall Year</v>
          </cell>
          <cell r="D3491" t="str">
            <v>U-SPS Fyr</v>
          </cell>
          <cell r="E3491">
            <v>27</v>
          </cell>
          <cell r="F3491">
            <v>40</v>
          </cell>
          <cell r="G3491">
            <v>39</v>
          </cell>
          <cell r="H3491" t="str">
            <v>TRS</v>
          </cell>
          <cell r="I3491">
            <v>2001</v>
          </cell>
          <cell r="J3491" t="str">
            <v>UM</v>
          </cell>
          <cell r="L3491">
            <v>3</v>
          </cell>
          <cell r="M3491">
            <v>38.28211276589721</v>
          </cell>
        </row>
        <row r="3492">
          <cell r="A3492" t="str">
            <v>2001-27-4-</v>
          </cell>
          <cell r="B3492" t="str">
            <v>SPS</v>
          </cell>
          <cell r="C3492" t="str">
            <v>UnMarked South Puget Sound Fall Year</v>
          </cell>
          <cell r="D3492" t="str">
            <v>U-SPS Fyr</v>
          </cell>
          <cell r="E3492">
            <v>27</v>
          </cell>
          <cell r="F3492">
            <v>40</v>
          </cell>
          <cell r="G3492">
            <v>39</v>
          </cell>
          <cell r="H3492" t="str">
            <v>TRS</v>
          </cell>
          <cell r="I3492">
            <v>2001</v>
          </cell>
          <cell r="J3492" t="str">
            <v>UM</v>
          </cell>
          <cell r="L3492">
            <v>4</v>
          </cell>
          <cell r="M3492">
            <v>104.1381025675622</v>
          </cell>
        </row>
        <row r="3493">
          <cell r="A3493" t="str">
            <v>2001-27-5-</v>
          </cell>
          <cell r="B3493" t="str">
            <v>SPS</v>
          </cell>
          <cell r="C3493" t="str">
            <v>UnMarked South Puget Sound Fall Year</v>
          </cell>
          <cell r="D3493" t="str">
            <v>U-SPS Fyr</v>
          </cell>
          <cell r="E3493">
            <v>27</v>
          </cell>
          <cell r="F3493">
            <v>40</v>
          </cell>
          <cell r="G3493">
            <v>39</v>
          </cell>
          <cell r="H3493" t="str">
            <v>TRS</v>
          </cell>
          <cell r="I3493">
            <v>2001</v>
          </cell>
          <cell r="J3493" t="str">
            <v>UM</v>
          </cell>
          <cell r="L3493">
            <v>5</v>
          </cell>
          <cell r="M3493">
            <v>38.303848275341437</v>
          </cell>
        </row>
        <row r="3494">
          <cell r="A3494" t="str">
            <v>2001-28-3-</v>
          </cell>
          <cell r="B3494" t="str">
            <v>SPS</v>
          </cell>
          <cell r="C3494" t="str">
            <v>Marked South Puget Sound Fall Year</v>
          </cell>
          <cell r="D3494" t="str">
            <v>M-SPS Fyr</v>
          </cell>
          <cell r="E3494">
            <v>28</v>
          </cell>
          <cell r="F3494">
            <v>41</v>
          </cell>
          <cell r="G3494">
            <v>39</v>
          </cell>
          <cell r="H3494" t="str">
            <v>TRS</v>
          </cell>
          <cell r="I3494">
            <v>2001</v>
          </cell>
          <cell r="J3494" t="str">
            <v>M</v>
          </cell>
          <cell r="L3494">
            <v>3</v>
          </cell>
          <cell r="M3494">
            <v>553.46551033143646</v>
          </cell>
        </row>
        <row r="3495">
          <cell r="A3495" t="str">
            <v>2001-28-4-</v>
          </cell>
          <cell r="B3495" t="str">
            <v>SPS</v>
          </cell>
          <cell r="C3495" t="str">
            <v>Marked South Puget Sound Fall Year</v>
          </cell>
          <cell r="D3495" t="str">
            <v>M-SPS Fyr</v>
          </cell>
          <cell r="E3495">
            <v>28</v>
          </cell>
          <cell r="F3495">
            <v>41</v>
          </cell>
          <cell r="G3495">
            <v>39</v>
          </cell>
          <cell r="H3495" t="str">
            <v>TRS</v>
          </cell>
          <cell r="I3495">
            <v>2001</v>
          </cell>
          <cell r="J3495" t="str">
            <v>M</v>
          </cell>
          <cell r="L3495">
            <v>4</v>
          </cell>
          <cell r="M3495">
            <v>1496.7470849644451</v>
          </cell>
        </row>
        <row r="3496">
          <cell r="A3496" t="str">
            <v>2001-28-5-</v>
          </cell>
          <cell r="B3496" t="str">
            <v>SPS</v>
          </cell>
          <cell r="C3496" t="str">
            <v>Marked South Puget Sound Fall Year</v>
          </cell>
          <cell r="D3496" t="str">
            <v>M-SPS Fyr</v>
          </cell>
          <cell r="E3496">
            <v>28</v>
          </cell>
          <cell r="F3496">
            <v>41</v>
          </cell>
          <cell r="G3496">
            <v>39</v>
          </cell>
          <cell r="H3496" t="str">
            <v>TRS</v>
          </cell>
          <cell r="I3496">
            <v>2001</v>
          </cell>
          <cell r="J3496" t="str">
            <v>M</v>
          </cell>
          <cell r="L3496">
            <v>5</v>
          </cell>
          <cell r="M3496">
            <v>205.96935493499501</v>
          </cell>
        </row>
        <row r="3497">
          <cell r="A3497" t="str">
            <v>2001-29-3-</v>
          </cell>
          <cell r="B3497" t="str">
            <v>MPS</v>
          </cell>
          <cell r="C3497" t="str">
            <v>UnMarked White River Spring Fing</v>
          </cell>
          <cell r="D3497" t="str">
            <v>U-WhiteSp</v>
          </cell>
          <cell r="E3497">
            <v>29</v>
          </cell>
          <cell r="F3497">
            <v>43</v>
          </cell>
          <cell r="G3497">
            <v>42</v>
          </cell>
          <cell r="H3497" t="str">
            <v>ETRS; includes FW net (FW spt assumed 0)</v>
          </cell>
          <cell r="I3497">
            <v>2001</v>
          </cell>
          <cell r="J3497" t="str">
            <v>UM</v>
          </cell>
          <cell r="L3497">
            <v>3</v>
          </cell>
          <cell r="M3497">
            <v>599</v>
          </cell>
        </row>
        <row r="3498">
          <cell r="A3498" t="str">
            <v>2001-29-4-</v>
          </cell>
          <cell r="B3498" t="str">
            <v>MPS</v>
          </cell>
          <cell r="C3498" t="str">
            <v>UnMarked White River Spring Fing</v>
          </cell>
          <cell r="D3498" t="str">
            <v>U-WhiteSp</v>
          </cell>
          <cell r="E3498">
            <v>29</v>
          </cell>
          <cell r="F3498">
            <v>43</v>
          </cell>
          <cell r="G3498">
            <v>42</v>
          </cell>
          <cell r="H3498" t="str">
            <v>ETRS; includes FW net (FW spt assumed 0)</v>
          </cell>
          <cell r="I3498">
            <v>2001</v>
          </cell>
          <cell r="J3498" t="str">
            <v>UM</v>
          </cell>
          <cell r="L3498">
            <v>4</v>
          </cell>
          <cell r="M3498">
            <v>1838</v>
          </cell>
        </row>
        <row r="3499">
          <cell r="A3499" t="str">
            <v>2001-29-5-</v>
          </cell>
          <cell r="B3499" t="str">
            <v>MPS</v>
          </cell>
          <cell r="C3499" t="str">
            <v>UnMarked White River Spring Fing</v>
          </cell>
          <cell r="D3499" t="str">
            <v>U-WhiteSp</v>
          </cell>
          <cell r="E3499">
            <v>29</v>
          </cell>
          <cell r="F3499">
            <v>43</v>
          </cell>
          <cell r="G3499">
            <v>42</v>
          </cell>
          <cell r="H3499" t="str">
            <v>ETRS; includes FW net (FW spt assumed 0)</v>
          </cell>
          <cell r="I3499">
            <v>2001</v>
          </cell>
          <cell r="J3499" t="str">
            <v>UM</v>
          </cell>
          <cell r="L3499">
            <v>5</v>
          </cell>
          <cell r="M3499">
            <v>25</v>
          </cell>
        </row>
        <row r="3500">
          <cell r="A3500" t="str">
            <v>2001-30-3-</v>
          </cell>
          <cell r="B3500" t="str">
            <v>MPS</v>
          </cell>
          <cell r="C3500" t="str">
            <v>Marked White River Spring Fing</v>
          </cell>
          <cell r="D3500" t="str">
            <v>M-WhiteSp</v>
          </cell>
          <cell r="E3500">
            <v>30</v>
          </cell>
          <cell r="F3500">
            <v>44</v>
          </cell>
          <cell r="G3500">
            <v>42</v>
          </cell>
          <cell r="H3500" t="str">
            <v>ETRS; includes FW net (FW spt assumed 0)</v>
          </cell>
          <cell r="I3500">
            <v>2001</v>
          </cell>
          <cell r="J3500" t="str">
            <v>M</v>
          </cell>
          <cell r="L3500">
            <v>3</v>
          </cell>
          <cell r="M3500">
            <v>0</v>
          </cell>
        </row>
        <row r="3501">
          <cell r="A3501" t="str">
            <v>2001-30-4-</v>
          </cell>
          <cell r="B3501" t="str">
            <v>MPS</v>
          </cell>
          <cell r="C3501" t="str">
            <v>Marked White River Spring Fing</v>
          </cell>
          <cell r="D3501" t="str">
            <v>M-WhiteSp</v>
          </cell>
          <cell r="E3501">
            <v>30</v>
          </cell>
          <cell r="F3501">
            <v>44</v>
          </cell>
          <cell r="G3501">
            <v>42</v>
          </cell>
          <cell r="H3501" t="str">
            <v>ETRS; includes FW net (FW spt assumed 0)</v>
          </cell>
          <cell r="I3501">
            <v>2001</v>
          </cell>
          <cell r="J3501" t="str">
            <v>M</v>
          </cell>
          <cell r="L3501">
            <v>4</v>
          </cell>
          <cell r="M3501">
            <v>0</v>
          </cell>
        </row>
        <row r="3502">
          <cell r="A3502" t="str">
            <v>2001-30-5-</v>
          </cell>
          <cell r="B3502" t="str">
            <v>MPS</v>
          </cell>
          <cell r="C3502" t="str">
            <v>Marked White River Spring Fing</v>
          </cell>
          <cell r="D3502" t="str">
            <v>M-WhiteSp</v>
          </cell>
          <cell r="E3502">
            <v>30</v>
          </cell>
          <cell r="F3502">
            <v>44</v>
          </cell>
          <cell r="G3502">
            <v>42</v>
          </cell>
          <cell r="H3502" t="str">
            <v>ETRS; includes FW net (FW spt assumed 0)</v>
          </cell>
          <cell r="I3502">
            <v>2001</v>
          </cell>
          <cell r="J3502" t="str">
            <v>M</v>
          </cell>
          <cell r="L3502">
            <v>5</v>
          </cell>
          <cell r="M3502">
            <v>3</v>
          </cell>
        </row>
        <row r="3503">
          <cell r="A3503" t="str">
            <v>2001-31-3-Area12B_tribs_nat_F_n_um</v>
          </cell>
          <cell r="B3503" t="str">
            <v>HC</v>
          </cell>
          <cell r="C3503" t="str">
            <v>UnMarked Hood Canal Fall Fing</v>
          </cell>
          <cell r="D3503" t="str">
            <v>U-HdCl FF</v>
          </cell>
          <cell r="E3503">
            <v>31</v>
          </cell>
          <cell r="F3503">
            <v>46</v>
          </cell>
          <cell r="G3503">
            <v>45</v>
          </cell>
          <cell r="H3503" t="str">
            <v>TRS; incl FW net, FW sport, 12H, HC net</v>
          </cell>
          <cell r="I3503">
            <v>2001</v>
          </cell>
          <cell r="J3503" t="str">
            <v>UM</v>
          </cell>
          <cell r="K3503" t="str">
            <v>N</v>
          </cell>
          <cell r="L3503">
            <v>3</v>
          </cell>
          <cell r="M3503">
            <v>304.8554847211924</v>
          </cell>
        </row>
        <row r="3504">
          <cell r="A3504" t="str">
            <v>2001-31-3-HoodsportHat_F_h_um</v>
          </cell>
          <cell r="B3504" t="str">
            <v>HC</v>
          </cell>
          <cell r="C3504" t="str">
            <v>UnMarked Hood Canal Fall Fing</v>
          </cell>
          <cell r="D3504" t="str">
            <v>U-HdCl FF</v>
          </cell>
          <cell r="E3504">
            <v>31</v>
          </cell>
          <cell r="F3504">
            <v>46</v>
          </cell>
          <cell r="G3504">
            <v>45</v>
          </cell>
          <cell r="H3504" t="str">
            <v>TRS; incl FW net, FW sport, 12H, HC net</v>
          </cell>
          <cell r="I3504">
            <v>2001</v>
          </cell>
          <cell r="J3504" t="str">
            <v>UM</v>
          </cell>
          <cell r="K3504" t="str">
            <v>H</v>
          </cell>
          <cell r="L3504">
            <v>3</v>
          </cell>
          <cell r="M3504">
            <v>6744.6938272830148</v>
          </cell>
        </row>
        <row r="3505">
          <cell r="A3505" t="str">
            <v>2001-31-3-SkokR_nat_n_um</v>
          </cell>
          <cell r="B3505" t="str">
            <v>HC</v>
          </cell>
          <cell r="C3505" t="str">
            <v>UnMarked Hood Canal Fall Fing</v>
          </cell>
          <cell r="D3505" t="str">
            <v>U-HdCl FF</v>
          </cell>
          <cell r="E3505">
            <v>31</v>
          </cell>
          <cell r="F3505">
            <v>46</v>
          </cell>
          <cell r="G3505">
            <v>45</v>
          </cell>
          <cell r="H3505" t="str">
            <v>TRS; incl FW net, FW sport, 12H, HC net</v>
          </cell>
          <cell r="I3505">
            <v>2001</v>
          </cell>
          <cell r="J3505" t="str">
            <v>UM</v>
          </cell>
          <cell r="K3505" t="str">
            <v>N</v>
          </cell>
          <cell r="L3505">
            <v>3</v>
          </cell>
          <cell r="M3505">
            <v>389.81146537564979</v>
          </cell>
        </row>
        <row r="3506">
          <cell r="A3506" t="str">
            <v>2001-31-3-SkokR_hat_h_um</v>
          </cell>
          <cell r="B3506" t="str">
            <v>HC</v>
          </cell>
          <cell r="C3506" t="str">
            <v>UnMarked Hood Canal Fall Fing</v>
          </cell>
          <cell r="D3506" t="str">
            <v>U-HdCl FF</v>
          </cell>
          <cell r="E3506">
            <v>31</v>
          </cell>
          <cell r="F3506">
            <v>46</v>
          </cell>
          <cell r="G3506">
            <v>45</v>
          </cell>
          <cell r="H3506" t="str">
            <v>TRS; incl FW net, FW sport, 12H, HC net</v>
          </cell>
          <cell r="I3506">
            <v>2001</v>
          </cell>
          <cell r="J3506" t="str">
            <v>UM</v>
          </cell>
          <cell r="K3506" t="str">
            <v>H</v>
          </cell>
          <cell r="L3506">
            <v>3</v>
          </cell>
          <cell r="M3506">
            <v>15558.046312849379</v>
          </cell>
        </row>
        <row r="3507">
          <cell r="A3507" t="str">
            <v>2001-31-3-Area12CD_tribs_nat_n_um</v>
          </cell>
          <cell r="B3507" t="str">
            <v>HC</v>
          </cell>
          <cell r="C3507" t="str">
            <v>UnMarked Hood Canal Fall Fing</v>
          </cell>
          <cell r="D3507" t="str">
            <v>U-HdCl FF</v>
          </cell>
          <cell r="E3507">
            <v>31</v>
          </cell>
          <cell r="F3507">
            <v>46</v>
          </cell>
          <cell r="G3507">
            <v>45</v>
          </cell>
          <cell r="H3507" t="str">
            <v>TRS; incl FW net, FW sport, 12H, HC net</v>
          </cell>
          <cell r="I3507">
            <v>2001</v>
          </cell>
          <cell r="J3507" t="str">
            <v>UM</v>
          </cell>
          <cell r="K3507" t="str">
            <v>N</v>
          </cell>
          <cell r="L3507">
            <v>3</v>
          </cell>
          <cell r="M3507">
            <v>190.21777416469089</v>
          </cell>
        </row>
        <row r="3508">
          <cell r="A3508" t="str">
            <v>2001-31-4-Area12B_tribs_nat_F_n_um</v>
          </cell>
          <cell r="B3508" t="str">
            <v>HC</v>
          </cell>
          <cell r="C3508" t="str">
            <v>UnMarked Hood Canal Fall Fing</v>
          </cell>
          <cell r="D3508" t="str">
            <v>U-HdCl FF</v>
          </cell>
          <cell r="E3508">
            <v>31</v>
          </cell>
          <cell r="F3508">
            <v>46</v>
          </cell>
          <cell r="G3508">
            <v>45</v>
          </cell>
          <cell r="H3508" t="str">
            <v>TRS; incl FW net, FW sport, 12H, HC net</v>
          </cell>
          <cell r="I3508">
            <v>2001</v>
          </cell>
          <cell r="J3508" t="str">
            <v>UM</v>
          </cell>
          <cell r="K3508" t="str">
            <v>N</v>
          </cell>
          <cell r="L3508">
            <v>4</v>
          </cell>
          <cell r="M3508">
            <v>17.408182275165579</v>
          </cell>
        </row>
        <row r="3509">
          <cell r="A3509" t="str">
            <v>2001-31-4-HoodsportHat_F_h_um</v>
          </cell>
          <cell r="B3509" t="str">
            <v>HC</v>
          </cell>
          <cell r="C3509" t="str">
            <v>UnMarked Hood Canal Fall Fing</v>
          </cell>
          <cell r="D3509" t="str">
            <v>U-HdCl FF</v>
          </cell>
          <cell r="E3509">
            <v>31</v>
          </cell>
          <cell r="F3509">
            <v>46</v>
          </cell>
          <cell r="G3509">
            <v>45</v>
          </cell>
          <cell r="H3509" t="str">
            <v>TRS; incl FW net, FW sport, 12H, HC net</v>
          </cell>
          <cell r="I3509">
            <v>2001</v>
          </cell>
          <cell r="J3509" t="str">
            <v>UM</v>
          </cell>
          <cell r="K3509" t="str">
            <v>H</v>
          </cell>
          <cell r="L3509">
            <v>4</v>
          </cell>
          <cell r="M3509">
            <v>4223.726298396904</v>
          </cell>
        </row>
        <row r="3510">
          <cell r="A3510" t="str">
            <v>2001-31-4-SkokR_nat_n_um</v>
          </cell>
          <cell r="B3510" t="str">
            <v>HC</v>
          </cell>
          <cell r="C3510" t="str">
            <v>UnMarked Hood Canal Fall Fing</v>
          </cell>
          <cell r="D3510" t="str">
            <v>U-HdCl FF</v>
          </cell>
          <cell r="E3510">
            <v>31</v>
          </cell>
          <cell r="F3510">
            <v>46</v>
          </cell>
          <cell r="G3510">
            <v>45</v>
          </cell>
          <cell r="H3510" t="str">
            <v>TRS; incl FW net, FW sport, 12H, HC net</v>
          </cell>
          <cell r="I3510">
            <v>2001</v>
          </cell>
          <cell r="J3510" t="str">
            <v>UM</v>
          </cell>
          <cell r="K3510" t="str">
            <v>N</v>
          </cell>
          <cell r="L3510">
            <v>4</v>
          </cell>
          <cell r="M3510">
            <v>22.259429081339331</v>
          </cell>
        </row>
        <row r="3511">
          <cell r="A3511" t="str">
            <v>2001-31-4-SkokR_hat_h_um</v>
          </cell>
          <cell r="B3511" t="str">
            <v>HC</v>
          </cell>
          <cell r="C3511" t="str">
            <v>UnMarked Hood Canal Fall Fing</v>
          </cell>
          <cell r="D3511" t="str">
            <v>U-HdCl FF</v>
          </cell>
          <cell r="E3511">
            <v>31</v>
          </cell>
          <cell r="F3511">
            <v>46</v>
          </cell>
          <cell r="G3511">
            <v>45</v>
          </cell>
          <cell r="H3511" t="str">
            <v>TRS; incl FW net, FW sport, 12H, HC net</v>
          </cell>
          <cell r="I3511">
            <v>2001</v>
          </cell>
          <cell r="J3511" t="str">
            <v>UM</v>
          </cell>
          <cell r="K3511" t="str">
            <v>H</v>
          </cell>
          <cell r="L3511">
            <v>4</v>
          </cell>
          <cell r="M3511">
            <v>901.00336020514533</v>
          </cell>
        </row>
        <row r="3512">
          <cell r="A3512" t="str">
            <v>2001-31-4-Area12CD_tribs_nat_n_um</v>
          </cell>
          <cell r="B3512" t="str">
            <v>HC</v>
          </cell>
          <cell r="C3512" t="str">
            <v>UnMarked Hood Canal Fall Fing</v>
          </cell>
          <cell r="D3512" t="str">
            <v>U-HdCl FF</v>
          </cell>
          <cell r="E3512">
            <v>31</v>
          </cell>
          <cell r="F3512">
            <v>46</v>
          </cell>
          <cell r="G3512">
            <v>45</v>
          </cell>
          <cell r="H3512" t="str">
            <v>TRS; incl FW net, FW sport, 12H, HC net</v>
          </cell>
          <cell r="I3512">
            <v>2001</v>
          </cell>
          <cell r="J3512" t="str">
            <v>UM</v>
          </cell>
          <cell r="K3512" t="str">
            <v>N</v>
          </cell>
          <cell r="L3512">
            <v>4</v>
          </cell>
          <cell r="M3512">
            <v>10.862017744780401</v>
          </cell>
        </row>
        <row r="3513">
          <cell r="A3513" t="str">
            <v>2001-31-5-Area12B_tribs_nat_F_n_um</v>
          </cell>
          <cell r="B3513" t="str">
            <v>HC</v>
          </cell>
          <cell r="C3513" t="str">
            <v>UnMarked Hood Canal Fall Fing</v>
          </cell>
          <cell r="D3513" t="str">
            <v>U-HdCl FF</v>
          </cell>
          <cell r="E3513">
            <v>31</v>
          </cell>
          <cell r="F3513">
            <v>46</v>
          </cell>
          <cell r="G3513">
            <v>45</v>
          </cell>
          <cell r="H3513" t="str">
            <v>TRS; incl FW net, FW sport, 12H, HC net</v>
          </cell>
          <cell r="I3513">
            <v>2001</v>
          </cell>
          <cell r="J3513" t="str">
            <v>UM</v>
          </cell>
          <cell r="K3513" t="str">
            <v>N</v>
          </cell>
          <cell r="L3513">
            <v>5</v>
          </cell>
          <cell r="M3513">
            <v>3.821308304304639</v>
          </cell>
        </row>
        <row r="3514">
          <cell r="A3514" t="str">
            <v>2001-31-5-HoodsportHat_F_h_um</v>
          </cell>
          <cell r="B3514" t="str">
            <v>HC</v>
          </cell>
          <cell r="C3514" t="str">
            <v>UnMarked Hood Canal Fall Fing</v>
          </cell>
          <cell r="D3514" t="str">
            <v>U-HdCl FF</v>
          </cell>
          <cell r="E3514">
            <v>31</v>
          </cell>
          <cell r="F3514">
            <v>46</v>
          </cell>
          <cell r="G3514">
            <v>45</v>
          </cell>
          <cell r="H3514" t="str">
            <v>TRS; incl FW net, FW sport, 12H, HC net</v>
          </cell>
          <cell r="I3514">
            <v>2001</v>
          </cell>
          <cell r="J3514" t="str">
            <v>UM</v>
          </cell>
          <cell r="K3514" t="str">
            <v>H</v>
          </cell>
          <cell r="L3514">
            <v>5</v>
          </cell>
          <cell r="M3514">
            <v>398.0475045609648</v>
          </cell>
        </row>
        <row r="3515">
          <cell r="A3515" t="str">
            <v>2001-31-5-SkokR_nat_n_um</v>
          </cell>
          <cell r="B3515" t="str">
            <v>HC</v>
          </cell>
          <cell r="C3515" t="str">
            <v>UnMarked Hood Canal Fall Fing</v>
          </cell>
          <cell r="D3515" t="str">
            <v>U-HdCl FF</v>
          </cell>
          <cell r="E3515">
            <v>31</v>
          </cell>
          <cell r="F3515">
            <v>46</v>
          </cell>
          <cell r="G3515">
            <v>45</v>
          </cell>
          <cell r="H3515" t="str">
            <v>TRS; incl FW net, FW sport, 12H, HC net</v>
          </cell>
          <cell r="I3515">
            <v>2001</v>
          </cell>
          <cell r="J3515" t="str">
            <v>UM</v>
          </cell>
          <cell r="K3515" t="str">
            <v>N</v>
          </cell>
          <cell r="L3515">
            <v>5</v>
          </cell>
          <cell r="M3515">
            <v>4.8862161398061952</v>
          </cell>
        </row>
        <row r="3516">
          <cell r="A3516" t="str">
            <v>2001-31-5-SkokR_hat_h_um</v>
          </cell>
          <cell r="B3516" t="str">
            <v>HC</v>
          </cell>
          <cell r="C3516" t="str">
            <v>UnMarked Hood Canal Fall Fing</v>
          </cell>
          <cell r="D3516" t="str">
            <v>U-HdCl FF</v>
          </cell>
          <cell r="E3516">
            <v>31</v>
          </cell>
          <cell r="F3516">
            <v>46</v>
          </cell>
          <cell r="G3516">
            <v>45</v>
          </cell>
          <cell r="H3516" t="str">
            <v>TRS; incl FW net, FW sport, 12H, HC net</v>
          </cell>
          <cell r="I3516">
            <v>2001</v>
          </cell>
          <cell r="J3516" t="str">
            <v>UM</v>
          </cell>
          <cell r="K3516" t="str">
            <v>H</v>
          </cell>
          <cell r="L3516">
            <v>5</v>
          </cell>
          <cell r="M3516">
            <v>196.13897388000609</v>
          </cell>
        </row>
        <row r="3517">
          <cell r="A3517" t="str">
            <v>2001-31-5-Area12CD_tribs_nat_n_um</v>
          </cell>
          <cell r="B3517" t="str">
            <v>HC</v>
          </cell>
          <cell r="C3517" t="str">
            <v>UnMarked Hood Canal Fall Fing</v>
          </cell>
          <cell r="D3517" t="str">
            <v>U-HdCl FF</v>
          </cell>
          <cell r="E3517">
            <v>31</v>
          </cell>
          <cell r="F3517">
            <v>46</v>
          </cell>
          <cell r="G3517">
            <v>45</v>
          </cell>
          <cell r="H3517" t="str">
            <v>TRS; incl FW net, FW sport, 12H, HC net</v>
          </cell>
          <cell r="I3517">
            <v>2001</v>
          </cell>
          <cell r="J3517" t="str">
            <v>UM</v>
          </cell>
          <cell r="K3517" t="str">
            <v>N</v>
          </cell>
          <cell r="L3517">
            <v>5</v>
          </cell>
          <cell r="M3517">
            <v>2.3843453586103309</v>
          </cell>
        </row>
        <row r="3518">
          <cell r="A3518" t="str">
            <v>2001-32-3-HoodsportHat_F_h_m</v>
          </cell>
          <cell r="B3518" t="str">
            <v>HC</v>
          </cell>
          <cell r="C3518" t="str">
            <v>Marked Hood Canal Fall Fing</v>
          </cell>
          <cell r="D3518" t="str">
            <v>M-HdCl FF</v>
          </cell>
          <cell r="E3518">
            <v>32</v>
          </cell>
          <cell r="F3518">
            <v>47</v>
          </cell>
          <cell r="G3518">
            <v>45</v>
          </cell>
          <cell r="H3518" t="str">
            <v>TRS; incl FW net, FW sport, 12H, HC net</v>
          </cell>
          <cell r="I3518">
            <v>2001</v>
          </cell>
          <cell r="J3518" t="str">
            <v>M</v>
          </cell>
          <cell r="K3518" t="str">
            <v>H</v>
          </cell>
          <cell r="L3518">
            <v>3</v>
          </cell>
          <cell r="M3518">
            <v>0</v>
          </cell>
        </row>
        <row r="3519">
          <cell r="A3519" t="str">
            <v>2001-32-3-SkokR_hat_h_m</v>
          </cell>
          <cell r="B3519" t="str">
            <v>HC</v>
          </cell>
          <cell r="C3519" t="str">
            <v>Marked Hood Canal Fall Fing</v>
          </cell>
          <cell r="D3519" t="str">
            <v>M-HdCl FF</v>
          </cell>
          <cell r="E3519">
            <v>32</v>
          </cell>
          <cell r="F3519">
            <v>47</v>
          </cell>
          <cell r="G3519">
            <v>45</v>
          </cell>
          <cell r="H3519" t="str">
            <v>TRS; incl FW net, FW sport, 12H, HC net</v>
          </cell>
          <cell r="I3519">
            <v>2001</v>
          </cell>
          <cell r="J3519" t="str">
            <v>M</v>
          </cell>
          <cell r="K3519" t="str">
            <v>H</v>
          </cell>
          <cell r="L3519">
            <v>3</v>
          </cell>
          <cell r="M3519">
            <v>1081.068138964238</v>
          </cell>
        </row>
        <row r="3520">
          <cell r="A3520" t="str">
            <v>2001-32-4-HoodsportHat_F_h_m</v>
          </cell>
          <cell r="B3520" t="str">
            <v>HC</v>
          </cell>
          <cell r="C3520" t="str">
            <v>Marked Hood Canal Fall Fing</v>
          </cell>
          <cell r="D3520" t="str">
            <v>M-HdCl FF</v>
          </cell>
          <cell r="E3520">
            <v>32</v>
          </cell>
          <cell r="F3520">
            <v>47</v>
          </cell>
          <cell r="G3520">
            <v>45</v>
          </cell>
          <cell r="H3520" t="str">
            <v>TRS; incl FW net, FW sport, 12H, HC net</v>
          </cell>
          <cell r="I3520">
            <v>2001</v>
          </cell>
          <cell r="J3520" t="str">
            <v>M</v>
          </cell>
          <cell r="K3520" t="str">
            <v>H</v>
          </cell>
          <cell r="L3520">
            <v>4</v>
          </cell>
          <cell r="M3520">
            <v>0</v>
          </cell>
        </row>
        <row r="3521">
          <cell r="A3521" t="str">
            <v>2001-32-4-SkokR_hat_h_m</v>
          </cell>
          <cell r="B3521" t="str">
            <v>HC</v>
          </cell>
          <cell r="C3521" t="str">
            <v>Marked Hood Canal Fall Fing</v>
          </cell>
          <cell r="D3521" t="str">
            <v>M-HdCl FF</v>
          </cell>
          <cell r="E3521">
            <v>32</v>
          </cell>
          <cell r="F3521">
            <v>47</v>
          </cell>
          <cell r="G3521">
            <v>45</v>
          </cell>
          <cell r="H3521" t="str">
            <v>TRS; incl FW net, FW sport, 12H, HC net</v>
          </cell>
          <cell r="I3521">
            <v>2001</v>
          </cell>
          <cell r="J3521" t="str">
            <v>M</v>
          </cell>
          <cell r="K3521" t="str">
            <v>H</v>
          </cell>
          <cell r="L3521">
            <v>4</v>
          </cell>
          <cell r="M3521">
            <v>49.141058352456611</v>
          </cell>
        </row>
        <row r="3522">
          <cell r="A3522" t="str">
            <v>2001-32-5-HoodsportHat_F_h_m</v>
          </cell>
          <cell r="B3522" t="str">
            <v>HC</v>
          </cell>
          <cell r="C3522" t="str">
            <v>Marked Hood Canal Fall Fing</v>
          </cell>
          <cell r="D3522" t="str">
            <v>M-HdCl FF</v>
          </cell>
          <cell r="E3522">
            <v>32</v>
          </cell>
          <cell r="F3522">
            <v>47</v>
          </cell>
          <cell r="G3522">
            <v>45</v>
          </cell>
          <cell r="H3522" t="str">
            <v>TRS; incl FW net, FW sport, 12H, HC net</v>
          </cell>
          <cell r="I3522">
            <v>2001</v>
          </cell>
          <cell r="J3522" t="str">
            <v>M</v>
          </cell>
          <cell r="K3522" t="str">
            <v>H</v>
          </cell>
          <cell r="L3522">
            <v>5</v>
          </cell>
          <cell r="M3522">
            <v>0</v>
          </cell>
        </row>
        <row r="3523">
          <cell r="A3523" t="str">
            <v>2001-32-5-SkokR_hat_h_m</v>
          </cell>
          <cell r="B3523" t="str">
            <v>HC</v>
          </cell>
          <cell r="C3523" t="str">
            <v>Marked Hood Canal Fall Fing</v>
          </cell>
          <cell r="D3523" t="str">
            <v>M-HdCl FF</v>
          </cell>
          <cell r="E3523">
            <v>32</v>
          </cell>
          <cell r="F3523">
            <v>47</v>
          </cell>
          <cell r="G3523">
            <v>45</v>
          </cell>
          <cell r="H3523" t="str">
            <v>TRS; incl FW net, FW sport, 12H, HC net</v>
          </cell>
          <cell r="I3523">
            <v>2001</v>
          </cell>
          <cell r="J3523" t="str">
            <v>M</v>
          </cell>
          <cell r="K3523" t="str">
            <v>H</v>
          </cell>
          <cell r="L3523">
            <v>5</v>
          </cell>
          <cell r="M3523">
            <v>12.42931312044314</v>
          </cell>
        </row>
        <row r="3524">
          <cell r="A3524" t="str">
            <v>2001-33-3-HoodsportHat_Y_h_um</v>
          </cell>
          <cell r="B3524" t="str">
            <v>HC</v>
          </cell>
          <cell r="C3524" t="str">
            <v>UnMarked Hood Canal Fall Year</v>
          </cell>
          <cell r="D3524" t="str">
            <v>U-HdCl FY</v>
          </cell>
          <cell r="E3524">
            <v>33</v>
          </cell>
          <cell r="F3524">
            <v>49</v>
          </cell>
          <cell r="G3524">
            <v>48</v>
          </cell>
          <cell r="H3524" t="str">
            <v>TRS; incl FW net, FW sport, 12H, HC net</v>
          </cell>
          <cell r="I3524">
            <v>2001</v>
          </cell>
          <cell r="J3524" t="str">
            <v>UM</v>
          </cell>
          <cell r="K3524" t="str">
            <v>H</v>
          </cell>
          <cell r="L3524">
            <v>3</v>
          </cell>
          <cell r="M3524">
            <v>142.151716599748</v>
          </cell>
        </row>
        <row r="3525">
          <cell r="A3525" t="str">
            <v>2001-33-4-HoodsportHat_Y_h_um</v>
          </cell>
          <cell r="B3525" t="str">
            <v>HC</v>
          </cell>
          <cell r="C3525" t="str">
            <v>UnMarked Hood Canal Fall Year</v>
          </cell>
          <cell r="D3525" t="str">
            <v>U-HdCl FY</v>
          </cell>
          <cell r="E3525">
            <v>33</v>
          </cell>
          <cell r="F3525">
            <v>49</v>
          </cell>
          <cell r="G3525">
            <v>48</v>
          </cell>
          <cell r="H3525" t="str">
            <v>TRS; incl FW net, FW sport, 12H, HC net</v>
          </cell>
          <cell r="I3525">
            <v>2001</v>
          </cell>
          <cell r="J3525" t="str">
            <v>UM</v>
          </cell>
          <cell r="K3525" t="str">
            <v>H</v>
          </cell>
          <cell r="L3525">
            <v>4</v>
          </cell>
          <cell r="M3525">
            <v>0</v>
          </cell>
        </row>
        <row r="3526">
          <cell r="A3526" t="str">
            <v>2001-33-5-HoodsportHat_Y_h_um</v>
          </cell>
          <cell r="B3526" t="str">
            <v>HC</v>
          </cell>
          <cell r="C3526" t="str">
            <v>UnMarked Hood Canal Fall Year</v>
          </cell>
          <cell r="D3526" t="str">
            <v>U-HdCl FY</v>
          </cell>
          <cell r="E3526">
            <v>33</v>
          </cell>
          <cell r="F3526">
            <v>49</v>
          </cell>
          <cell r="G3526">
            <v>48</v>
          </cell>
          <cell r="H3526" t="str">
            <v>TRS; incl FW net, FW sport, 12H, HC net</v>
          </cell>
          <cell r="I3526">
            <v>2001</v>
          </cell>
          <cell r="J3526" t="str">
            <v>UM</v>
          </cell>
          <cell r="K3526" t="str">
            <v>H</v>
          </cell>
          <cell r="L3526">
            <v>5</v>
          </cell>
          <cell r="M3526">
            <v>0.8722705960180287</v>
          </cell>
        </row>
        <row r="3527">
          <cell r="A3527" t="str">
            <v>2001-34-3-HoodsportHat_Y_h_m</v>
          </cell>
          <cell r="B3527" t="str">
            <v>HC</v>
          </cell>
          <cell r="C3527" t="str">
            <v>Marked Hood Canal Fall Year</v>
          </cell>
          <cell r="D3527" t="str">
            <v>M-HdCl FY</v>
          </cell>
          <cell r="E3527">
            <v>34</v>
          </cell>
          <cell r="F3527">
            <v>50</v>
          </cell>
          <cell r="G3527">
            <v>48</v>
          </cell>
          <cell r="H3527" t="str">
            <v>TRS; incl FW net, FW sport, 12H, HC net</v>
          </cell>
          <cell r="I3527">
            <v>2001</v>
          </cell>
          <cell r="J3527" t="str">
            <v>M</v>
          </cell>
          <cell r="K3527" t="str">
            <v>H</v>
          </cell>
          <cell r="L3527">
            <v>3</v>
          </cell>
          <cell r="M3527">
            <v>0</v>
          </cell>
        </row>
        <row r="3528">
          <cell r="A3528" t="str">
            <v>2001-34-4-HoodsportHat_Y_h_m</v>
          </cell>
          <cell r="B3528" t="str">
            <v>HC</v>
          </cell>
          <cell r="C3528" t="str">
            <v>Marked Hood Canal Fall Year</v>
          </cell>
          <cell r="D3528" t="str">
            <v>M-HdCl FY</v>
          </cell>
          <cell r="E3528">
            <v>34</v>
          </cell>
          <cell r="F3528">
            <v>50</v>
          </cell>
          <cell r="G3528">
            <v>48</v>
          </cell>
          <cell r="H3528" t="str">
            <v>TRS; incl FW net, FW sport, 12H, HC net</v>
          </cell>
          <cell r="I3528">
            <v>2001</v>
          </cell>
          <cell r="J3528" t="str">
            <v>M</v>
          </cell>
          <cell r="K3528" t="str">
            <v>H</v>
          </cell>
          <cell r="L3528">
            <v>4</v>
          </cell>
          <cell r="M3528">
            <v>28.017583146197261</v>
          </cell>
        </row>
        <row r="3529">
          <cell r="A3529" t="str">
            <v>2001-34-5-HoodsportHat_Y_h_m</v>
          </cell>
          <cell r="B3529" t="str">
            <v>HC</v>
          </cell>
          <cell r="C3529" t="str">
            <v>Marked Hood Canal Fall Year</v>
          </cell>
          <cell r="D3529" t="str">
            <v>M-HdCl FY</v>
          </cell>
          <cell r="E3529">
            <v>34</v>
          </cell>
          <cell r="F3529">
            <v>50</v>
          </cell>
          <cell r="G3529">
            <v>48</v>
          </cell>
          <cell r="H3529" t="str">
            <v>TRS; incl FW net, FW sport, 12H, HC net</v>
          </cell>
          <cell r="I3529">
            <v>2001</v>
          </cell>
          <cell r="J3529" t="str">
            <v>M</v>
          </cell>
          <cell r="K3529" t="str">
            <v>H</v>
          </cell>
          <cell r="L3529">
            <v>5</v>
          </cell>
          <cell r="M3529">
            <v>25.15741887994583</v>
          </cell>
        </row>
        <row r="3530">
          <cell r="A3530" t="str">
            <v>2001-35-3-Dungeness_n_um</v>
          </cell>
          <cell r="B3530" t="str">
            <v>JDF</v>
          </cell>
          <cell r="C3530" t="str">
            <v>UnMarked JDF Tribs. Fall</v>
          </cell>
          <cell r="D3530" t="str">
            <v>U-SJDF FF</v>
          </cell>
          <cell r="E3530">
            <v>35</v>
          </cell>
          <cell r="F3530">
            <v>52</v>
          </cell>
          <cell r="G3530">
            <v>51</v>
          </cell>
          <cell r="H3530" t="str">
            <v>ETRS; includes 6D</v>
          </cell>
          <cell r="I3530">
            <v>2001</v>
          </cell>
          <cell r="J3530" t="str">
            <v>UM</v>
          </cell>
          <cell r="K3530" t="str">
            <v>N</v>
          </cell>
          <cell r="L3530">
            <v>3</v>
          </cell>
          <cell r="M3530">
            <v>20</v>
          </cell>
        </row>
        <row r="3531">
          <cell r="A3531" t="str">
            <v>2001-35-3-Elwha_n_um</v>
          </cell>
          <cell r="B3531" t="str">
            <v>JDF</v>
          </cell>
          <cell r="C3531" t="str">
            <v>UnMarked JDF Tribs. Fall</v>
          </cell>
          <cell r="D3531" t="str">
            <v>U-SJDF FF</v>
          </cell>
          <cell r="E3531">
            <v>35</v>
          </cell>
          <cell r="F3531">
            <v>52</v>
          </cell>
          <cell r="G3531">
            <v>51</v>
          </cell>
          <cell r="H3531" t="str">
            <v>ETRS; includes 6D</v>
          </cell>
          <cell r="I3531">
            <v>2001</v>
          </cell>
          <cell r="J3531" t="str">
            <v>UM</v>
          </cell>
          <cell r="K3531" t="str">
            <v>N</v>
          </cell>
          <cell r="L3531">
            <v>3</v>
          </cell>
          <cell r="M3531">
            <v>554</v>
          </cell>
        </row>
        <row r="3532">
          <cell r="A3532" t="str">
            <v>2001-35-4-Dungeness_n_um</v>
          </cell>
          <cell r="B3532" t="str">
            <v>JDF</v>
          </cell>
          <cell r="C3532" t="str">
            <v>UnMarked JDF Tribs. Fall</v>
          </cell>
          <cell r="D3532" t="str">
            <v>U-SJDF FF</v>
          </cell>
          <cell r="E3532">
            <v>35</v>
          </cell>
          <cell r="F3532">
            <v>52</v>
          </cell>
          <cell r="G3532">
            <v>51</v>
          </cell>
          <cell r="H3532" t="str">
            <v>ETRS; includes 6D</v>
          </cell>
          <cell r="I3532">
            <v>2001</v>
          </cell>
          <cell r="J3532" t="str">
            <v>UM</v>
          </cell>
          <cell r="K3532" t="str">
            <v>N</v>
          </cell>
          <cell r="L3532">
            <v>4</v>
          </cell>
          <cell r="M3532">
            <v>227</v>
          </cell>
        </row>
        <row r="3533">
          <cell r="A3533" t="str">
            <v>2001-35-4-Elwha_n_um</v>
          </cell>
          <cell r="B3533" t="str">
            <v>JDF</v>
          </cell>
          <cell r="C3533" t="str">
            <v>UnMarked JDF Tribs. Fall</v>
          </cell>
          <cell r="D3533" t="str">
            <v>U-SJDF FF</v>
          </cell>
          <cell r="E3533">
            <v>35</v>
          </cell>
          <cell r="F3533">
            <v>52</v>
          </cell>
          <cell r="G3533">
            <v>51</v>
          </cell>
          <cell r="H3533" t="str">
            <v>ETRS; includes 6D</v>
          </cell>
          <cell r="I3533">
            <v>2001</v>
          </cell>
          <cell r="J3533" t="str">
            <v>UM</v>
          </cell>
          <cell r="K3533" t="str">
            <v>N</v>
          </cell>
          <cell r="L3533">
            <v>4</v>
          </cell>
          <cell r="M3533">
            <v>793</v>
          </cell>
        </row>
        <row r="3534">
          <cell r="A3534" t="str">
            <v>2001-35-5-Dungeness_n_um</v>
          </cell>
          <cell r="B3534" t="str">
            <v>JDF</v>
          </cell>
          <cell r="C3534" t="str">
            <v>UnMarked JDF Tribs. Fall</v>
          </cell>
          <cell r="D3534" t="str">
            <v>U-SJDF FF</v>
          </cell>
          <cell r="E3534">
            <v>35</v>
          </cell>
          <cell r="F3534">
            <v>52</v>
          </cell>
          <cell r="G3534">
            <v>51</v>
          </cell>
          <cell r="H3534" t="str">
            <v>ETRS; includes 6D</v>
          </cell>
          <cell r="I3534">
            <v>2001</v>
          </cell>
          <cell r="J3534" t="str">
            <v>UM</v>
          </cell>
          <cell r="K3534" t="str">
            <v>N</v>
          </cell>
          <cell r="L3534">
            <v>5</v>
          </cell>
          <cell r="M3534">
            <v>5</v>
          </cell>
        </row>
        <row r="3535">
          <cell r="A3535" t="str">
            <v>2001-35-5-Elwha_n_um</v>
          </cell>
          <cell r="B3535" t="str">
            <v>JDF</v>
          </cell>
          <cell r="C3535" t="str">
            <v>UnMarked JDF Tribs. Fall</v>
          </cell>
          <cell r="D3535" t="str">
            <v>U-SJDF FF</v>
          </cell>
          <cell r="E3535">
            <v>35</v>
          </cell>
          <cell r="F3535">
            <v>52</v>
          </cell>
          <cell r="G3535">
            <v>51</v>
          </cell>
          <cell r="H3535" t="str">
            <v>ETRS; includes 6D</v>
          </cell>
          <cell r="I3535">
            <v>2001</v>
          </cell>
          <cell r="J3535" t="str">
            <v>UM</v>
          </cell>
          <cell r="K3535" t="str">
            <v>N</v>
          </cell>
          <cell r="L3535">
            <v>5</v>
          </cell>
          <cell r="M3535">
            <v>899</v>
          </cell>
        </row>
        <row r="3536">
          <cell r="A3536" t="str">
            <v>2001-36-3-Dungeness_n_m</v>
          </cell>
          <cell r="B3536" t="str">
            <v>JDF</v>
          </cell>
          <cell r="C3536" t="str">
            <v>Marked JDF Tribs. Fall</v>
          </cell>
          <cell r="D3536" t="str">
            <v>M-SJDF FF</v>
          </cell>
          <cell r="E3536">
            <v>36</v>
          </cell>
          <cell r="F3536">
            <v>53</v>
          </cell>
          <cell r="G3536">
            <v>51</v>
          </cell>
          <cell r="H3536" t="str">
            <v>ETRS; includes 6D</v>
          </cell>
          <cell r="I3536">
            <v>2001</v>
          </cell>
          <cell r="J3536" t="str">
            <v>M</v>
          </cell>
          <cell r="K3536" t="str">
            <v>N</v>
          </cell>
          <cell r="L3536">
            <v>3</v>
          </cell>
          <cell r="M3536">
            <v>2</v>
          </cell>
        </row>
        <row r="3537">
          <cell r="A3537" t="str">
            <v>2001-36-3-Elwha_n_m</v>
          </cell>
          <cell r="B3537" t="str">
            <v>JDF</v>
          </cell>
          <cell r="C3537" t="str">
            <v>Marked JDF Tribs. Fall</v>
          </cell>
          <cell r="D3537" t="str">
            <v>M-SJDF FF</v>
          </cell>
          <cell r="E3537">
            <v>36</v>
          </cell>
          <cell r="F3537">
            <v>53</v>
          </cell>
          <cell r="G3537">
            <v>51</v>
          </cell>
          <cell r="H3537" t="str">
            <v>ETRS; includes 6D</v>
          </cell>
          <cell r="I3537">
            <v>2001</v>
          </cell>
          <cell r="J3537" t="str">
            <v>M</v>
          </cell>
          <cell r="K3537" t="str">
            <v>N</v>
          </cell>
          <cell r="L3537">
            <v>3</v>
          </cell>
          <cell r="M3537">
            <v>0</v>
          </cell>
        </row>
        <row r="3538">
          <cell r="A3538" t="str">
            <v>2001-36-4-Dungeness_n_m</v>
          </cell>
          <cell r="B3538" t="str">
            <v>JDF</v>
          </cell>
          <cell r="C3538" t="str">
            <v>Marked JDF Tribs. Fall</v>
          </cell>
          <cell r="D3538" t="str">
            <v>M-SJDF FF</v>
          </cell>
          <cell r="E3538">
            <v>36</v>
          </cell>
          <cell r="F3538">
            <v>53</v>
          </cell>
          <cell r="G3538">
            <v>51</v>
          </cell>
          <cell r="H3538" t="str">
            <v>ETRS; includes 6D</v>
          </cell>
          <cell r="I3538">
            <v>2001</v>
          </cell>
          <cell r="J3538" t="str">
            <v>M</v>
          </cell>
          <cell r="K3538" t="str">
            <v>N</v>
          </cell>
          <cell r="L3538">
            <v>4</v>
          </cell>
          <cell r="M3538">
            <v>185</v>
          </cell>
        </row>
        <row r="3539">
          <cell r="A3539" t="str">
            <v>2001-36-4-Elwha_n_m</v>
          </cell>
          <cell r="B3539" t="str">
            <v>JDF</v>
          </cell>
          <cell r="C3539" t="str">
            <v>Marked JDF Tribs. Fall</v>
          </cell>
          <cell r="D3539" t="str">
            <v>M-SJDF FF</v>
          </cell>
          <cell r="E3539">
            <v>36</v>
          </cell>
          <cell r="F3539">
            <v>53</v>
          </cell>
          <cell r="G3539">
            <v>51</v>
          </cell>
          <cell r="H3539" t="str">
            <v>ETRS; includes 6D</v>
          </cell>
          <cell r="I3539">
            <v>2001</v>
          </cell>
          <cell r="J3539" t="str">
            <v>M</v>
          </cell>
          <cell r="K3539" t="str">
            <v>N</v>
          </cell>
          <cell r="L3539">
            <v>4</v>
          </cell>
          <cell r="M3539">
            <v>0</v>
          </cell>
        </row>
        <row r="3540">
          <cell r="A3540" t="str">
            <v>2001-36-5-Dungeness_n_m</v>
          </cell>
          <cell r="B3540" t="str">
            <v>JDF</v>
          </cell>
          <cell r="C3540" t="str">
            <v>Marked JDF Tribs. Fall</v>
          </cell>
          <cell r="D3540" t="str">
            <v>M-SJDF FF</v>
          </cell>
          <cell r="E3540">
            <v>36</v>
          </cell>
          <cell r="F3540">
            <v>53</v>
          </cell>
          <cell r="G3540">
            <v>51</v>
          </cell>
          <cell r="H3540" t="str">
            <v>ETRS; includes 6D</v>
          </cell>
          <cell r="I3540">
            <v>2001</v>
          </cell>
          <cell r="J3540" t="str">
            <v>M</v>
          </cell>
          <cell r="K3540" t="str">
            <v>N</v>
          </cell>
          <cell r="L3540">
            <v>5</v>
          </cell>
          <cell r="M3540">
            <v>14</v>
          </cell>
        </row>
        <row r="3541">
          <cell r="A3541" t="str">
            <v>2001-36-5-Elwha_n_m</v>
          </cell>
          <cell r="B3541" t="str">
            <v>JDF</v>
          </cell>
          <cell r="C3541" t="str">
            <v>Marked JDF Tribs. Fall</v>
          </cell>
          <cell r="D3541" t="str">
            <v>M-SJDF FF</v>
          </cell>
          <cell r="E3541">
            <v>36</v>
          </cell>
          <cell r="F3541">
            <v>53</v>
          </cell>
          <cell r="G3541">
            <v>51</v>
          </cell>
          <cell r="H3541" t="str">
            <v>ETRS; includes 6D</v>
          </cell>
          <cell r="I3541">
            <v>2001</v>
          </cell>
          <cell r="J3541" t="str">
            <v>M</v>
          </cell>
          <cell r="K3541" t="str">
            <v>N</v>
          </cell>
          <cell r="L3541">
            <v>5</v>
          </cell>
          <cell r="M3541">
            <v>0</v>
          </cell>
        </row>
        <row r="3542">
          <cell r="A3542" t="str">
            <v>2001-65-3-</v>
          </cell>
          <cell r="B3542" t="str">
            <v>MPS</v>
          </cell>
          <cell r="C3542" t="str">
            <v>UnMarked White Sp Year</v>
          </cell>
          <cell r="D3542" t="str">
            <v>U-WhtSpYr</v>
          </cell>
          <cell r="E3542">
            <v>65</v>
          </cell>
          <cell r="F3542">
            <v>55</v>
          </cell>
          <cell r="G3542">
            <v>54</v>
          </cell>
          <cell r="H3542" t="str">
            <v>ETRS; includes FW net (FW spt assumed 0)</v>
          </cell>
          <cell r="I3542">
            <v>2001</v>
          </cell>
          <cell r="J3542" t="str">
            <v>UM</v>
          </cell>
          <cell r="L3542">
            <v>3</v>
          </cell>
          <cell r="M3542">
            <v>42</v>
          </cell>
        </row>
        <row r="3543">
          <cell r="A3543" t="str">
            <v>2001-65-4-</v>
          </cell>
          <cell r="B3543" t="str">
            <v>MPS</v>
          </cell>
          <cell r="C3543" t="str">
            <v>UnMarked White Sp Year</v>
          </cell>
          <cell r="D3543" t="str">
            <v>U-WhtSpYr</v>
          </cell>
          <cell r="E3543">
            <v>65</v>
          </cell>
          <cell r="F3543">
            <v>55</v>
          </cell>
          <cell r="G3543">
            <v>54</v>
          </cell>
          <cell r="H3543" t="str">
            <v>ETRS; includes FW net (FW spt assumed 0)</v>
          </cell>
          <cell r="I3543">
            <v>2001</v>
          </cell>
          <cell r="J3543" t="str">
            <v>UM</v>
          </cell>
          <cell r="L3543">
            <v>4</v>
          </cell>
          <cell r="M3543">
            <v>195</v>
          </cell>
        </row>
        <row r="3544">
          <cell r="A3544" t="str">
            <v>2001-65-5-</v>
          </cell>
          <cell r="B3544" t="str">
            <v>MPS</v>
          </cell>
          <cell r="C3544" t="str">
            <v>UnMarked White Sp Year</v>
          </cell>
          <cell r="D3544" t="str">
            <v>U-WhtSpYr</v>
          </cell>
          <cell r="E3544">
            <v>65</v>
          </cell>
          <cell r="F3544">
            <v>55</v>
          </cell>
          <cell r="G3544">
            <v>54</v>
          </cell>
          <cell r="H3544" t="str">
            <v>ETRS; includes FW net (FW spt assumed 0)</v>
          </cell>
          <cell r="I3544">
            <v>2001</v>
          </cell>
          <cell r="J3544" t="str">
            <v>UM</v>
          </cell>
          <cell r="L3544">
            <v>5</v>
          </cell>
          <cell r="M3544">
            <v>0</v>
          </cell>
        </row>
        <row r="3545">
          <cell r="A3545" t="str">
            <v>2001-66-3-</v>
          </cell>
          <cell r="B3545" t="str">
            <v>MPS</v>
          </cell>
          <cell r="C3545" t="str">
            <v>Marked White Sp Year</v>
          </cell>
          <cell r="D3545" t="str">
            <v>M-WhtSpYr</v>
          </cell>
          <cell r="E3545">
            <v>66</v>
          </cell>
          <cell r="F3545">
            <v>56</v>
          </cell>
          <cell r="G3545">
            <v>54</v>
          </cell>
          <cell r="H3545" t="str">
            <v>ETRS; includes FW net (FW spt assumed 0)</v>
          </cell>
          <cell r="I3545">
            <v>2001</v>
          </cell>
          <cell r="J3545" t="str">
            <v>M</v>
          </cell>
          <cell r="L3545">
            <v>3</v>
          </cell>
          <cell r="M3545">
            <v>0</v>
          </cell>
        </row>
        <row r="3546">
          <cell r="A3546" t="str">
            <v>2001-66-4-</v>
          </cell>
          <cell r="B3546" t="str">
            <v>MPS</v>
          </cell>
          <cell r="C3546" t="str">
            <v>Marked White Sp Year</v>
          </cell>
          <cell r="D3546" t="str">
            <v>M-WhtSpYr</v>
          </cell>
          <cell r="E3546">
            <v>66</v>
          </cell>
          <cell r="F3546">
            <v>56</v>
          </cell>
          <cell r="G3546">
            <v>54</v>
          </cell>
          <cell r="H3546" t="str">
            <v>ETRS; includes FW net (FW spt assumed 0)</v>
          </cell>
          <cell r="I3546">
            <v>2001</v>
          </cell>
          <cell r="J3546" t="str">
            <v>M</v>
          </cell>
          <cell r="L3546">
            <v>4</v>
          </cell>
          <cell r="M3546">
            <v>0</v>
          </cell>
        </row>
        <row r="3547">
          <cell r="A3547" t="str">
            <v>2001-66-5-</v>
          </cell>
          <cell r="B3547" t="str">
            <v>MPS</v>
          </cell>
          <cell r="C3547" t="str">
            <v>Marked White Sp Year</v>
          </cell>
          <cell r="D3547" t="str">
            <v>M-WhtSpYr</v>
          </cell>
          <cell r="E3547">
            <v>66</v>
          </cell>
          <cell r="F3547">
            <v>56</v>
          </cell>
          <cell r="G3547">
            <v>54</v>
          </cell>
          <cell r="H3547" t="str">
            <v>ETRS; includes FW net (FW spt assumed 0)</v>
          </cell>
          <cell r="I3547">
            <v>2001</v>
          </cell>
          <cell r="J3547" t="str">
            <v>M</v>
          </cell>
          <cell r="L3547">
            <v>5</v>
          </cell>
          <cell r="M3547">
            <v>6</v>
          </cell>
        </row>
        <row r="3548">
          <cell r="A3548" t="str">
            <v>2001-75-3-</v>
          </cell>
          <cell r="B3548" t="str">
            <v>JDF</v>
          </cell>
          <cell r="C3548" t="str">
            <v>UnMarked Hoko River</v>
          </cell>
          <cell r="D3548" t="str">
            <v>U-Hoko Rv</v>
          </cell>
          <cell r="E3548">
            <v>75</v>
          </cell>
          <cell r="F3548">
            <v>58</v>
          </cell>
          <cell r="G3548">
            <v>57</v>
          </cell>
          <cell r="H3548" t="str">
            <v>ETRS; esc only, no FW fishery</v>
          </cell>
          <cell r="I3548">
            <v>2001</v>
          </cell>
          <cell r="J3548" t="str">
            <v>UM</v>
          </cell>
          <cell r="L3548">
            <v>3</v>
          </cell>
          <cell r="M3548">
            <v>78</v>
          </cell>
        </row>
        <row r="3549">
          <cell r="A3549" t="str">
            <v>2001-75-4-</v>
          </cell>
          <cell r="B3549" t="str">
            <v>JDF</v>
          </cell>
          <cell r="C3549" t="str">
            <v>UnMarked Hoko River</v>
          </cell>
          <cell r="D3549" t="str">
            <v>U-Hoko Rv</v>
          </cell>
          <cell r="E3549">
            <v>75</v>
          </cell>
          <cell r="F3549">
            <v>58</v>
          </cell>
          <cell r="G3549">
            <v>57</v>
          </cell>
          <cell r="H3549" t="str">
            <v>ETRS; esc only, no FW fishery</v>
          </cell>
          <cell r="I3549">
            <v>2001</v>
          </cell>
          <cell r="J3549" t="str">
            <v>UM</v>
          </cell>
          <cell r="L3549">
            <v>4</v>
          </cell>
          <cell r="M3549">
            <v>346.99072143452878</v>
          </cell>
        </row>
        <row r="3550">
          <cell r="A3550" t="str">
            <v>2001-75-5-</v>
          </cell>
          <cell r="B3550" t="str">
            <v>JDF</v>
          </cell>
          <cell r="C3550" t="str">
            <v>UnMarked Hoko River</v>
          </cell>
          <cell r="D3550" t="str">
            <v>U-Hoko Rv</v>
          </cell>
          <cell r="E3550">
            <v>75</v>
          </cell>
          <cell r="F3550">
            <v>58</v>
          </cell>
          <cell r="G3550">
            <v>57</v>
          </cell>
          <cell r="H3550" t="str">
            <v>ETRS; esc only, no FW fishery</v>
          </cell>
          <cell r="I3550">
            <v>2001</v>
          </cell>
          <cell r="J3550" t="str">
            <v>UM</v>
          </cell>
          <cell r="L3550">
            <v>5</v>
          </cell>
          <cell r="M3550">
            <v>83.336056855540519</v>
          </cell>
        </row>
        <row r="3551">
          <cell r="A3551" t="str">
            <v>2001-76-3-</v>
          </cell>
          <cell r="B3551" t="str">
            <v>JDF</v>
          </cell>
          <cell r="C3551" t="str">
            <v>Marked Hoko River</v>
          </cell>
          <cell r="D3551" t="str">
            <v>M-Hoko Rv</v>
          </cell>
          <cell r="E3551">
            <v>76</v>
          </cell>
          <cell r="F3551">
            <v>59</v>
          </cell>
          <cell r="G3551">
            <v>57</v>
          </cell>
          <cell r="H3551" t="str">
            <v>ETRS; esc only, no FW fishery</v>
          </cell>
          <cell r="I3551">
            <v>2001</v>
          </cell>
          <cell r="J3551" t="str">
            <v>M</v>
          </cell>
          <cell r="L3551">
            <v>3</v>
          </cell>
          <cell r="M3551">
            <v>248</v>
          </cell>
        </row>
        <row r="3552">
          <cell r="A3552" t="str">
            <v>2001-76-4-</v>
          </cell>
          <cell r="B3552" t="str">
            <v>JDF</v>
          </cell>
          <cell r="C3552" t="str">
            <v>Marked Hoko River</v>
          </cell>
          <cell r="D3552" t="str">
            <v>M-Hoko Rv</v>
          </cell>
          <cell r="E3552">
            <v>76</v>
          </cell>
          <cell r="F3552">
            <v>59</v>
          </cell>
          <cell r="G3552">
            <v>57</v>
          </cell>
          <cell r="H3552" t="str">
            <v>ETRS; esc only, no FW fishery</v>
          </cell>
          <cell r="I3552">
            <v>2001</v>
          </cell>
          <cell r="J3552" t="str">
            <v>M</v>
          </cell>
          <cell r="L3552">
            <v>4</v>
          </cell>
          <cell r="M3552">
            <v>141.00927856547119</v>
          </cell>
        </row>
        <row r="3553">
          <cell r="A3553" t="str">
            <v>2001-76-5-</v>
          </cell>
          <cell r="B3553" t="str">
            <v>JDF</v>
          </cell>
          <cell r="C3553" t="str">
            <v>Marked Hoko River</v>
          </cell>
          <cell r="D3553" t="str">
            <v>M-Hoko Rv</v>
          </cell>
          <cell r="E3553">
            <v>76</v>
          </cell>
          <cell r="F3553">
            <v>59</v>
          </cell>
          <cell r="G3553">
            <v>57</v>
          </cell>
          <cell r="H3553" t="str">
            <v>ETRS; esc only, no FW fishery</v>
          </cell>
          <cell r="I3553">
            <v>2001</v>
          </cell>
          <cell r="J3553" t="str">
            <v>M</v>
          </cell>
          <cell r="L3553">
            <v>5</v>
          </cell>
          <cell r="M3553">
            <v>41.663943144459488</v>
          </cell>
        </row>
        <row r="3554">
          <cell r="A3554" t="str">
            <v>2001-37-3-</v>
          </cell>
          <cell r="B3554" t="str">
            <v>ColR</v>
          </cell>
          <cell r="C3554" t="str">
            <v>UnMarked CR Oregon Hatchery Tule</v>
          </cell>
          <cell r="D3554" t="str">
            <v>U-OR Tule</v>
          </cell>
          <cell r="E3554">
            <v>37</v>
          </cell>
          <cell r="F3554">
            <v>61</v>
          </cell>
          <cell r="G3554">
            <v>60</v>
          </cell>
          <cell r="I3554">
            <v>2001</v>
          </cell>
          <cell r="J3554" t="str">
            <v>UM</v>
          </cell>
          <cell r="L3554">
            <v>3</v>
          </cell>
          <cell r="M3554">
            <v>23411.94425</v>
          </cell>
        </row>
        <row r="3555">
          <cell r="A3555" t="str">
            <v>2001-37-4-</v>
          </cell>
          <cell r="B3555" t="str">
            <v>ColR</v>
          </cell>
          <cell r="C3555" t="str">
            <v>UnMarked CR Oregon Hatchery Tule</v>
          </cell>
          <cell r="D3555" t="str">
            <v>U-OR Tule</v>
          </cell>
          <cell r="E3555">
            <v>37</v>
          </cell>
          <cell r="F3555">
            <v>61</v>
          </cell>
          <cell r="G3555">
            <v>60</v>
          </cell>
          <cell r="I3555">
            <v>2001</v>
          </cell>
          <cell r="J3555" t="str">
            <v>UM</v>
          </cell>
          <cell r="L3555">
            <v>4</v>
          </cell>
          <cell r="M3555">
            <v>12806.44925</v>
          </cell>
        </row>
        <row r="3556">
          <cell r="A3556" t="str">
            <v>2001-37-5-</v>
          </cell>
          <cell r="B3556" t="str">
            <v>ColR</v>
          </cell>
          <cell r="C3556" t="str">
            <v>UnMarked CR Oregon Hatchery Tule</v>
          </cell>
          <cell r="D3556" t="str">
            <v>U-OR Tule</v>
          </cell>
          <cell r="E3556">
            <v>37</v>
          </cell>
          <cell r="F3556">
            <v>61</v>
          </cell>
          <cell r="G3556">
            <v>60</v>
          </cell>
          <cell r="I3556">
            <v>2001</v>
          </cell>
          <cell r="J3556" t="str">
            <v>UM</v>
          </cell>
          <cell r="L3556">
            <v>5</v>
          </cell>
          <cell r="M3556">
            <v>340.05775</v>
          </cell>
        </row>
        <row r="3557">
          <cell r="A3557" t="str">
            <v>2001-38-3-</v>
          </cell>
          <cell r="B3557" t="str">
            <v>ColR</v>
          </cell>
          <cell r="C3557" t="str">
            <v>Marked CR Oregon Hatchery Tule</v>
          </cell>
          <cell r="D3557" t="str">
            <v>M-OR Tule</v>
          </cell>
          <cell r="E3557">
            <v>38</v>
          </cell>
          <cell r="F3557">
            <v>62</v>
          </cell>
          <cell r="G3557">
            <v>60</v>
          </cell>
          <cell r="I3557">
            <v>2001</v>
          </cell>
          <cell r="J3557" t="str">
            <v>M</v>
          </cell>
          <cell r="L3557">
            <v>3</v>
          </cell>
          <cell r="M3557">
            <v>724.08075000000099</v>
          </cell>
        </row>
        <row r="3558">
          <cell r="A3558" t="str">
            <v>2001-38-4-</v>
          </cell>
          <cell r="B3558" t="str">
            <v>ColR</v>
          </cell>
          <cell r="C3558" t="str">
            <v>Marked CR Oregon Hatchery Tule</v>
          </cell>
          <cell r="D3558" t="str">
            <v>M-OR Tule</v>
          </cell>
          <cell r="E3558">
            <v>38</v>
          </cell>
          <cell r="F3558">
            <v>62</v>
          </cell>
          <cell r="G3558">
            <v>60</v>
          </cell>
          <cell r="I3558">
            <v>2001</v>
          </cell>
          <cell r="J3558" t="str">
            <v>M</v>
          </cell>
          <cell r="L3558">
            <v>4</v>
          </cell>
          <cell r="M3558">
            <v>396.07575000000003</v>
          </cell>
        </row>
        <row r="3559">
          <cell r="A3559" t="str">
            <v>2001-38-5-</v>
          </cell>
          <cell r="B3559" t="str">
            <v>ColR</v>
          </cell>
          <cell r="C3559" t="str">
            <v>Marked CR Oregon Hatchery Tule</v>
          </cell>
          <cell r="D3559" t="str">
            <v>M-OR Tule</v>
          </cell>
          <cell r="E3559">
            <v>38</v>
          </cell>
          <cell r="F3559">
            <v>62</v>
          </cell>
          <cell r="G3559">
            <v>60</v>
          </cell>
          <cell r="I3559">
            <v>2001</v>
          </cell>
          <cell r="J3559" t="str">
            <v>M</v>
          </cell>
          <cell r="L3559">
            <v>5</v>
          </cell>
          <cell r="M3559">
            <v>10.51724999999999</v>
          </cell>
        </row>
        <row r="3560">
          <cell r="A3560" t="str">
            <v>2001-39-3-</v>
          </cell>
          <cell r="B3560" t="str">
            <v>ColR</v>
          </cell>
          <cell r="C3560" t="str">
            <v>UnMarked CR Washington Hatchery Tule</v>
          </cell>
          <cell r="D3560" t="str">
            <v>U-WA Tule</v>
          </cell>
          <cell r="E3560">
            <v>39</v>
          </cell>
          <cell r="F3560">
            <v>64</v>
          </cell>
          <cell r="G3560">
            <v>63</v>
          </cell>
          <cell r="I3560">
            <v>2001</v>
          </cell>
          <cell r="J3560" t="str">
            <v>UM</v>
          </cell>
          <cell r="L3560">
            <v>3</v>
          </cell>
          <cell r="M3560">
            <v>30796.311750000001</v>
          </cell>
        </row>
        <row r="3561">
          <cell r="A3561" t="str">
            <v>2001-39-4-</v>
          </cell>
          <cell r="B3561" t="str">
            <v>ColR</v>
          </cell>
          <cell r="C3561" t="str">
            <v>UnMarked CR Washington Hatchery Tule</v>
          </cell>
          <cell r="D3561" t="str">
            <v>U-WA Tule</v>
          </cell>
          <cell r="E3561">
            <v>39</v>
          </cell>
          <cell r="F3561">
            <v>64</v>
          </cell>
          <cell r="G3561">
            <v>63</v>
          </cell>
          <cell r="I3561">
            <v>2001</v>
          </cell>
          <cell r="J3561" t="str">
            <v>UM</v>
          </cell>
          <cell r="L3561">
            <v>4</v>
          </cell>
          <cell r="M3561">
            <v>15433.597250000001</v>
          </cell>
        </row>
        <row r="3562">
          <cell r="A3562" t="str">
            <v>2001-39-5-</v>
          </cell>
          <cell r="B3562" t="str">
            <v>ColR</v>
          </cell>
          <cell r="C3562" t="str">
            <v>UnMarked CR Washington Hatchery Tule</v>
          </cell>
          <cell r="D3562" t="str">
            <v>U-WA Tule</v>
          </cell>
          <cell r="E3562">
            <v>39</v>
          </cell>
          <cell r="F3562">
            <v>64</v>
          </cell>
          <cell r="G3562">
            <v>63</v>
          </cell>
          <cell r="I3562">
            <v>2001</v>
          </cell>
          <cell r="J3562" t="str">
            <v>UM</v>
          </cell>
          <cell r="L3562">
            <v>5</v>
          </cell>
          <cell r="M3562">
            <v>1686.83</v>
          </cell>
        </row>
        <row r="3563">
          <cell r="A3563" t="str">
            <v>2001-40-3-</v>
          </cell>
          <cell r="B3563" t="str">
            <v>ColR</v>
          </cell>
          <cell r="C3563" t="str">
            <v>Marked CR Washington Hatchery Tule</v>
          </cell>
          <cell r="D3563" t="str">
            <v>M-WA Tule</v>
          </cell>
          <cell r="E3563">
            <v>40</v>
          </cell>
          <cell r="F3563">
            <v>65</v>
          </cell>
          <cell r="G3563">
            <v>63</v>
          </cell>
          <cell r="I3563">
            <v>2001</v>
          </cell>
          <cell r="J3563" t="str">
            <v>M</v>
          </cell>
          <cell r="L3563">
            <v>3</v>
          </cell>
          <cell r="M3563">
            <v>952.4632500000007</v>
          </cell>
        </row>
        <row r="3564">
          <cell r="A3564" t="str">
            <v>2001-40-4-</v>
          </cell>
          <cell r="B3564" t="str">
            <v>ColR</v>
          </cell>
          <cell r="C3564" t="str">
            <v>Marked CR Washington Hatchery Tule</v>
          </cell>
          <cell r="D3564" t="str">
            <v>M-WA Tule</v>
          </cell>
          <cell r="E3564">
            <v>40</v>
          </cell>
          <cell r="F3564">
            <v>65</v>
          </cell>
          <cell r="G3564">
            <v>63</v>
          </cell>
          <cell r="I3564">
            <v>2001</v>
          </cell>
          <cell r="J3564" t="str">
            <v>M</v>
          </cell>
          <cell r="L3564">
            <v>4</v>
          </cell>
          <cell r="M3564">
            <v>477.32775000000038</v>
          </cell>
        </row>
        <row r="3565">
          <cell r="A3565" t="str">
            <v>2001-40-5-</v>
          </cell>
          <cell r="B3565" t="str">
            <v>ColR</v>
          </cell>
          <cell r="C3565" t="str">
            <v>Marked CR Washington Hatchery Tule</v>
          </cell>
          <cell r="D3565" t="str">
            <v>M-WA Tule</v>
          </cell>
          <cell r="E3565">
            <v>40</v>
          </cell>
          <cell r="F3565">
            <v>65</v>
          </cell>
          <cell r="G3565">
            <v>63</v>
          </cell>
          <cell r="I3565">
            <v>2001</v>
          </cell>
          <cell r="J3565" t="str">
            <v>M</v>
          </cell>
          <cell r="L3565">
            <v>5</v>
          </cell>
          <cell r="M3565">
            <v>52.170000000000073</v>
          </cell>
        </row>
        <row r="3566">
          <cell r="A3566" t="str">
            <v>2001-41-3-</v>
          </cell>
          <cell r="B3566" t="str">
            <v>ColR</v>
          </cell>
          <cell r="C3566" t="str">
            <v>UnMarked Lower Columbia River Wild</v>
          </cell>
          <cell r="D3566" t="str">
            <v>U-LCRWild</v>
          </cell>
          <cell r="E3566">
            <v>41</v>
          </cell>
          <cell r="F3566">
            <v>67</v>
          </cell>
          <cell r="G3566">
            <v>66</v>
          </cell>
          <cell r="I3566">
            <v>2001</v>
          </cell>
          <cell r="J3566" t="str">
            <v>UM</v>
          </cell>
          <cell r="L3566">
            <v>3</v>
          </cell>
          <cell r="M3566">
            <v>3169.6559999999999</v>
          </cell>
        </row>
        <row r="3567">
          <cell r="A3567" t="str">
            <v>2001-41-4-</v>
          </cell>
          <cell r="B3567" t="str">
            <v>ColR</v>
          </cell>
          <cell r="C3567" t="str">
            <v>UnMarked Lower Columbia River Wild</v>
          </cell>
          <cell r="D3567" t="str">
            <v>U-LCRWild</v>
          </cell>
          <cell r="E3567">
            <v>41</v>
          </cell>
          <cell r="F3567">
            <v>67</v>
          </cell>
          <cell r="G3567">
            <v>66</v>
          </cell>
          <cell r="I3567">
            <v>2001</v>
          </cell>
          <cell r="J3567" t="str">
            <v>UM</v>
          </cell>
          <cell r="L3567">
            <v>4</v>
          </cell>
          <cell r="M3567">
            <v>9337.1790000000001</v>
          </cell>
        </row>
        <row r="3568">
          <cell r="A3568" t="str">
            <v>2001-41-5-</v>
          </cell>
          <cell r="B3568" t="str">
            <v>ColR</v>
          </cell>
          <cell r="C3568" t="str">
            <v>UnMarked Lower Columbia River Wild</v>
          </cell>
          <cell r="D3568" t="str">
            <v>U-LCRWild</v>
          </cell>
          <cell r="E3568">
            <v>41</v>
          </cell>
          <cell r="F3568">
            <v>67</v>
          </cell>
          <cell r="G3568">
            <v>66</v>
          </cell>
          <cell r="I3568">
            <v>2001</v>
          </cell>
          <cell r="J3568" t="str">
            <v>UM</v>
          </cell>
          <cell r="L3568">
            <v>5</v>
          </cell>
          <cell r="M3568">
            <v>3104.1179999999999</v>
          </cell>
        </row>
        <row r="3569">
          <cell r="A3569" t="str">
            <v>2001-42-3-</v>
          </cell>
          <cell r="B3569" t="str">
            <v>ColR</v>
          </cell>
          <cell r="C3569" t="str">
            <v>Marked Lower Columbia River Wild</v>
          </cell>
          <cell r="D3569" t="str">
            <v>M-LCRWild</v>
          </cell>
          <cell r="E3569">
            <v>42</v>
          </cell>
          <cell r="F3569">
            <v>68</v>
          </cell>
          <cell r="G3569">
            <v>66</v>
          </cell>
          <cell r="I3569">
            <v>2001</v>
          </cell>
          <cell r="J3569" t="str">
            <v>M</v>
          </cell>
          <cell r="L3569">
            <v>3</v>
          </cell>
          <cell r="M3569">
            <v>22.344000000000051</v>
          </cell>
        </row>
        <row r="3570">
          <cell r="A3570" t="str">
            <v>2001-42-4-</v>
          </cell>
          <cell r="B3570" t="str">
            <v>ColR</v>
          </cell>
          <cell r="C3570" t="str">
            <v>Marked Lower Columbia River Wild</v>
          </cell>
          <cell r="D3570" t="str">
            <v>M-LCRWild</v>
          </cell>
          <cell r="E3570">
            <v>42</v>
          </cell>
          <cell r="F3570">
            <v>68</v>
          </cell>
          <cell r="G3570">
            <v>66</v>
          </cell>
          <cell r="I3570">
            <v>2001</v>
          </cell>
          <cell r="J3570" t="str">
            <v>M</v>
          </cell>
          <cell r="L3570">
            <v>4</v>
          </cell>
          <cell r="M3570">
            <v>65.820999999999913</v>
          </cell>
        </row>
        <row r="3571">
          <cell r="A3571" t="str">
            <v>2001-42-5-</v>
          </cell>
          <cell r="B3571" t="str">
            <v>ColR</v>
          </cell>
          <cell r="C3571" t="str">
            <v>Marked Lower Columbia River Wild</v>
          </cell>
          <cell r="D3571" t="str">
            <v>M-LCRWild</v>
          </cell>
          <cell r="E3571">
            <v>42</v>
          </cell>
          <cell r="F3571">
            <v>68</v>
          </cell>
          <cell r="G3571">
            <v>66</v>
          </cell>
          <cell r="I3571">
            <v>2001</v>
          </cell>
          <cell r="J3571" t="str">
            <v>M</v>
          </cell>
          <cell r="L3571">
            <v>5</v>
          </cell>
          <cell r="M3571">
            <v>21.882000000000058</v>
          </cell>
        </row>
        <row r="3572">
          <cell r="A3572" t="str">
            <v>2001-43-3-</v>
          </cell>
          <cell r="B3572" t="str">
            <v>ColR</v>
          </cell>
          <cell r="C3572" t="str">
            <v>UnMarked CR Bonneville Pool Hatchery</v>
          </cell>
          <cell r="D3572" t="str">
            <v>U-BPHTule</v>
          </cell>
          <cell r="E3572">
            <v>43</v>
          </cell>
          <cell r="F3572">
            <v>70</v>
          </cell>
          <cell r="G3572">
            <v>69</v>
          </cell>
          <cell r="I3572">
            <v>2001</v>
          </cell>
          <cell r="J3572" t="str">
            <v>UM</v>
          </cell>
          <cell r="L3572">
            <v>3</v>
          </cell>
          <cell r="M3572">
            <v>106360.5</v>
          </cell>
        </row>
        <row r="3573">
          <cell r="A3573" t="str">
            <v>2001-43-4-</v>
          </cell>
          <cell r="B3573" t="str">
            <v>ColR</v>
          </cell>
          <cell r="C3573" t="str">
            <v>UnMarked CR Bonneville Pool Hatchery</v>
          </cell>
          <cell r="D3573" t="str">
            <v>U-BPHTule</v>
          </cell>
          <cell r="E3573">
            <v>43</v>
          </cell>
          <cell r="F3573">
            <v>70</v>
          </cell>
          <cell r="G3573">
            <v>69</v>
          </cell>
          <cell r="I3573">
            <v>2001</v>
          </cell>
          <cell r="J3573" t="str">
            <v>UM</v>
          </cell>
          <cell r="L3573">
            <v>4</v>
          </cell>
          <cell r="M3573">
            <v>14614.99</v>
          </cell>
        </row>
        <row r="3574">
          <cell r="A3574" t="str">
            <v>2001-43-5-</v>
          </cell>
          <cell r="B3574" t="str">
            <v>ColR</v>
          </cell>
          <cell r="C3574" t="str">
            <v>UnMarked CR Bonneville Pool Hatchery</v>
          </cell>
          <cell r="D3574" t="str">
            <v>U-BPHTule</v>
          </cell>
          <cell r="E3574">
            <v>43</v>
          </cell>
          <cell r="F3574">
            <v>70</v>
          </cell>
          <cell r="G3574">
            <v>69</v>
          </cell>
          <cell r="I3574">
            <v>2001</v>
          </cell>
          <cell r="J3574" t="str">
            <v>UM</v>
          </cell>
          <cell r="L3574">
            <v>5</v>
          </cell>
          <cell r="M3574">
            <v>226.98</v>
          </cell>
        </row>
        <row r="3575">
          <cell r="A3575" t="str">
            <v>2001-44-3-</v>
          </cell>
          <cell r="B3575" t="str">
            <v>ColR</v>
          </cell>
          <cell r="C3575" t="str">
            <v>Marked CR Bonneville Pool Hatchery</v>
          </cell>
          <cell r="D3575" t="str">
            <v>M-BPHTule</v>
          </cell>
          <cell r="E3575">
            <v>44</v>
          </cell>
          <cell r="F3575">
            <v>71</v>
          </cell>
          <cell r="G3575">
            <v>69</v>
          </cell>
          <cell r="I3575">
            <v>2001</v>
          </cell>
          <cell r="J3575" t="str">
            <v>M</v>
          </cell>
          <cell r="L3575">
            <v>3</v>
          </cell>
          <cell r="M3575">
            <v>3289.5</v>
          </cell>
        </row>
        <row r="3576">
          <cell r="A3576" t="str">
            <v>2001-44-4-</v>
          </cell>
          <cell r="B3576" t="str">
            <v>ColR</v>
          </cell>
          <cell r="C3576" t="str">
            <v>Marked CR Bonneville Pool Hatchery</v>
          </cell>
          <cell r="D3576" t="str">
            <v>M-BPHTule</v>
          </cell>
          <cell r="E3576">
            <v>44</v>
          </cell>
          <cell r="F3576">
            <v>71</v>
          </cell>
          <cell r="G3576">
            <v>69</v>
          </cell>
          <cell r="I3576">
            <v>2001</v>
          </cell>
          <cell r="J3576" t="str">
            <v>M</v>
          </cell>
          <cell r="L3576">
            <v>4</v>
          </cell>
          <cell r="M3576">
            <v>452.01000000000022</v>
          </cell>
        </row>
        <row r="3577">
          <cell r="A3577" t="str">
            <v>2001-44-5-</v>
          </cell>
          <cell r="B3577" t="str">
            <v>ColR</v>
          </cell>
          <cell r="C3577" t="str">
            <v>Marked CR Bonneville Pool Hatchery</v>
          </cell>
          <cell r="D3577" t="str">
            <v>M-BPHTule</v>
          </cell>
          <cell r="E3577">
            <v>44</v>
          </cell>
          <cell r="F3577">
            <v>71</v>
          </cell>
          <cell r="G3577">
            <v>69</v>
          </cell>
          <cell r="I3577">
            <v>2001</v>
          </cell>
          <cell r="J3577" t="str">
            <v>M</v>
          </cell>
          <cell r="L3577">
            <v>5</v>
          </cell>
          <cell r="M3577">
            <v>7.0200000000000102</v>
          </cell>
        </row>
        <row r="3578">
          <cell r="A3578" t="str">
            <v>2001-45-3-</v>
          </cell>
          <cell r="B3578" t="str">
            <v>ColR</v>
          </cell>
          <cell r="C3578" t="str">
            <v>UnMarked Columbia R Upriver Summer</v>
          </cell>
          <cell r="D3578" t="str">
            <v>U-UpCR Su</v>
          </cell>
          <cell r="E3578">
            <v>45</v>
          </cell>
          <cell r="F3578">
            <v>73</v>
          </cell>
          <cell r="G3578">
            <v>72</v>
          </cell>
          <cell r="I3578">
            <v>2001</v>
          </cell>
          <cell r="J3578" t="str">
            <v>UM</v>
          </cell>
          <cell r="L3578">
            <v>3</v>
          </cell>
          <cell r="M3578">
            <v>957.02929771799563</v>
          </cell>
        </row>
        <row r="3579">
          <cell r="A3579" t="str">
            <v>2001-45-4-</v>
          </cell>
          <cell r="B3579" t="str">
            <v>ColR</v>
          </cell>
          <cell r="C3579" t="str">
            <v>UnMarked Columbia R Upriver Summer</v>
          </cell>
          <cell r="D3579" t="str">
            <v>U-UpCR Su</v>
          </cell>
          <cell r="E3579">
            <v>45</v>
          </cell>
          <cell r="F3579">
            <v>73</v>
          </cell>
          <cell r="G3579">
            <v>72</v>
          </cell>
          <cell r="I3579">
            <v>2001</v>
          </cell>
          <cell r="J3579" t="str">
            <v>UM</v>
          </cell>
          <cell r="L3579">
            <v>4</v>
          </cell>
          <cell r="M3579">
            <v>28395.978852962049</v>
          </cell>
        </row>
        <row r="3580">
          <cell r="A3580" t="str">
            <v>2001-45-5-</v>
          </cell>
          <cell r="B3580" t="str">
            <v>ColR</v>
          </cell>
          <cell r="C3580" t="str">
            <v>UnMarked Columbia R Upriver Summer</v>
          </cell>
          <cell r="D3580" t="str">
            <v>U-UpCR Su</v>
          </cell>
          <cell r="E3580">
            <v>45</v>
          </cell>
          <cell r="F3580">
            <v>73</v>
          </cell>
          <cell r="G3580">
            <v>72</v>
          </cell>
          <cell r="I3580">
            <v>2001</v>
          </cell>
          <cell r="J3580" t="str">
            <v>UM</v>
          </cell>
          <cell r="L3580">
            <v>5</v>
          </cell>
          <cell r="M3580">
            <v>22018.191849319948</v>
          </cell>
        </row>
        <row r="3581">
          <cell r="A3581" t="str">
            <v>2001-46-3-</v>
          </cell>
          <cell r="B3581" t="str">
            <v>ColR</v>
          </cell>
          <cell r="C3581" t="str">
            <v>Marked Columbia R Upriver Summer</v>
          </cell>
          <cell r="D3581" t="str">
            <v>M-UpCR Su</v>
          </cell>
          <cell r="E3581">
            <v>46</v>
          </cell>
          <cell r="F3581">
            <v>74</v>
          </cell>
          <cell r="G3581">
            <v>72</v>
          </cell>
          <cell r="I3581">
            <v>2001</v>
          </cell>
          <cell r="J3581" t="str">
            <v>M</v>
          </cell>
          <cell r="L3581">
            <v>3</v>
          </cell>
          <cell r="M3581">
            <v>29.598844259319439</v>
          </cell>
        </row>
        <row r="3582">
          <cell r="A3582" t="str">
            <v>2001-46-4-</v>
          </cell>
          <cell r="B3582" t="str">
            <v>ColR</v>
          </cell>
          <cell r="C3582" t="str">
            <v>Marked Columbia R Upriver Summer</v>
          </cell>
          <cell r="D3582" t="str">
            <v>M-UpCR Su</v>
          </cell>
          <cell r="E3582">
            <v>46</v>
          </cell>
          <cell r="F3582">
            <v>74</v>
          </cell>
          <cell r="G3582">
            <v>72</v>
          </cell>
          <cell r="I3582">
            <v>2001</v>
          </cell>
          <cell r="J3582" t="str">
            <v>M</v>
          </cell>
          <cell r="L3582">
            <v>4</v>
          </cell>
          <cell r="M3582">
            <v>878.22615009161018</v>
          </cell>
        </row>
        <row r="3583">
          <cell r="A3583" t="str">
            <v>2001-46-5-</v>
          </cell>
          <cell r="B3583" t="str">
            <v>ColR</v>
          </cell>
          <cell r="C3583" t="str">
            <v>Marked Columbia R Upriver Summer</v>
          </cell>
          <cell r="D3583" t="str">
            <v>M-UpCR Su</v>
          </cell>
          <cell r="E3583">
            <v>46</v>
          </cell>
          <cell r="F3583">
            <v>74</v>
          </cell>
          <cell r="G3583">
            <v>72</v>
          </cell>
          <cell r="I3583">
            <v>2001</v>
          </cell>
          <cell r="J3583" t="str">
            <v>M</v>
          </cell>
          <cell r="L3583">
            <v>5</v>
          </cell>
          <cell r="M3583">
            <v>680.97500564907023</v>
          </cell>
        </row>
        <row r="3584">
          <cell r="A3584" t="str">
            <v>2001-47-3-</v>
          </cell>
          <cell r="B3584" t="str">
            <v>ColR</v>
          </cell>
          <cell r="C3584" t="str">
            <v>UnMarked Columbia R Upriver Bright</v>
          </cell>
          <cell r="D3584" t="str">
            <v>U-UpCR Br</v>
          </cell>
          <cell r="E3584">
            <v>47</v>
          </cell>
          <cell r="F3584">
            <v>76</v>
          </cell>
          <cell r="G3584">
            <v>75</v>
          </cell>
          <cell r="I3584">
            <v>2001</v>
          </cell>
          <cell r="J3584" t="str">
            <v>UM</v>
          </cell>
          <cell r="L3584">
            <v>3</v>
          </cell>
          <cell r="M3584">
            <v>88137.696410122793</v>
          </cell>
        </row>
        <row r="3585">
          <cell r="A3585" t="str">
            <v>2001-47-4-</v>
          </cell>
          <cell r="B3585" t="str">
            <v>ColR</v>
          </cell>
          <cell r="C3585" t="str">
            <v>UnMarked Columbia R Upriver Bright</v>
          </cell>
          <cell r="D3585" t="str">
            <v>U-UpCR Br</v>
          </cell>
          <cell r="E3585">
            <v>47</v>
          </cell>
          <cell r="F3585">
            <v>76</v>
          </cell>
          <cell r="G3585">
            <v>75</v>
          </cell>
          <cell r="I3585">
            <v>2001</v>
          </cell>
          <cell r="J3585" t="str">
            <v>UM</v>
          </cell>
          <cell r="L3585">
            <v>4</v>
          </cell>
          <cell r="M3585">
            <v>135749.71456767581</v>
          </cell>
        </row>
        <row r="3586">
          <cell r="A3586" t="str">
            <v>2001-47-5-</v>
          </cell>
          <cell r="B3586" t="str">
            <v>ColR</v>
          </cell>
          <cell r="C3586" t="str">
            <v>UnMarked Columbia R Upriver Bright</v>
          </cell>
          <cell r="D3586" t="str">
            <v>U-UpCR Br</v>
          </cell>
          <cell r="E3586">
            <v>47</v>
          </cell>
          <cell r="F3586">
            <v>76</v>
          </cell>
          <cell r="G3586">
            <v>75</v>
          </cell>
          <cell r="I3586">
            <v>2001</v>
          </cell>
          <cell r="J3586" t="str">
            <v>UM</v>
          </cell>
          <cell r="L3586">
            <v>5</v>
          </cell>
          <cell r="M3586">
            <v>46967.519640083046</v>
          </cell>
        </row>
        <row r="3587">
          <cell r="A3587" t="str">
            <v>2001-48-3-</v>
          </cell>
          <cell r="B3587" t="str">
            <v>ColR</v>
          </cell>
          <cell r="C3587" t="str">
            <v>Marked Columbia R Upriver Bright</v>
          </cell>
          <cell r="D3587" t="str">
            <v>M-UpCR Br</v>
          </cell>
          <cell r="E3587">
            <v>48</v>
          </cell>
          <cell r="F3587">
            <v>77</v>
          </cell>
          <cell r="G3587">
            <v>75</v>
          </cell>
          <cell r="I3587">
            <v>2001</v>
          </cell>
          <cell r="J3587" t="str">
            <v>M</v>
          </cell>
          <cell r="L3587">
            <v>3</v>
          </cell>
          <cell r="M3587">
            <v>890.27976171841146</v>
          </cell>
        </row>
        <row r="3588">
          <cell r="A3588" t="str">
            <v>2001-48-4-</v>
          </cell>
          <cell r="B3588" t="str">
            <v>ColR</v>
          </cell>
          <cell r="C3588" t="str">
            <v>Marked Columbia R Upriver Bright</v>
          </cell>
          <cell r="D3588" t="str">
            <v>M-UpCR Br</v>
          </cell>
          <cell r="E3588">
            <v>48</v>
          </cell>
          <cell r="F3588">
            <v>77</v>
          </cell>
          <cell r="G3588">
            <v>75</v>
          </cell>
          <cell r="I3588">
            <v>2001</v>
          </cell>
          <cell r="J3588" t="str">
            <v>M</v>
          </cell>
          <cell r="L3588">
            <v>4</v>
          </cell>
          <cell r="M3588">
            <v>1371.2092380573449</v>
          </cell>
        </row>
        <row r="3589">
          <cell r="A3589" t="str">
            <v>2001-48-5-</v>
          </cell>
          <cell r="B3589" t="str">
            <v>ColR</v>
          </cell>
          <cell r="C3589" t="str">
            <v>Marked Columbia R Upriver Bright</v>
          </cell>
          <cell r="D3589" t="str">
            <v>M-UpCR Br</v>
          </cell>
          <cell r="E3589">
            <v>48</v>
          </cell>
          <cell r="F3589">
            <v>77</v>
          </cell>
          <cell r="G3589">
            <v>75</v>
          </cell>
          <cell r="I3589">
            <v>2001</v>
          </cell>
          <cell r="J3589" t="str">
            <v>M</v>
          </cell>
          <cell r="L3589">
            <v>5</v>
          </cell>
          <cell r="M3589">
            <v>474.41939030386862</v>
          </cell>
        </row>
        <row r="3590">
          <cell r="A3590" t="str">
            <v>2001-49-3-</v>
          </cell>
          <cell r="B3590" t="str">
            <v>ColR</v>
          </cell>
          <cell r="C3590" t="str">
            <v>UnMarked Cowlitz River Spring</v>
          </cell>
          <cell r="D3590" t="str">
            <v>U-Cowl Sp</v>
          </cell>
          <cell r="E3590">
            <v>49</v>
          </cell>
          <cell r="F3590">
            <v>79</v>
          </cell>
          <cell r="G3590">
            <v>78</v>
          </cell>
          <cell r="I3590">
            <v>2001</v>
          </cell>
          <cell r="J3590" t="str">
            <v>UM</v>
          </cell>
          <cell r="L3590">
            <v>3</v>
          </cell>
          <cell r="M3590">
            <v>2687.87</v>
          </cell>
        </row>
        <row r="3591">
          <cell r="A3591" t="str">
            <v>2001-49-4-</v>
          </cell>
          <cell r="B3591" t="str">
            <v>ColR</v>
          </cell>
          <cell r="C3591" t="str">
            <v>UnMarked Cowlitz River Spring</v>
          </cell>
          <cell r="D3591" t="str">
            <v>U-Cowl Sp</v>
          </cell>
          <cell r="E3591">
            <v>49</v>
          </cell>
          <cell r="F3591">
            <v>79</v>
          </cell>
          <cell r="G3591">
            <v>78</v>
          </cell>
          <cell r="I3591">
            <v>2001</v>
          </cell>
          <cell r="J3591" t="str">
            <v>UM</v>
          </cell>
          <cell r="L3591">
            <v>4</v>
          </cell>
          <cell r="M3591">
            <v>4183.6099999999997</v>
          </cell>
        </row>
        <row r="3592">
          <cell r="A3592" t="str">
            <v>2001-49-5-</v>
          </cell>
          <cell r="B3592" t="str">
            <v>ColR</v>
          </cell>
          <cell r="C3592" t="str">
            <v>UnMarked Cowlitz River Spring</v>
          </cell>
          <cell r="D3592" t="str">
            <v>U-Cowl Sp</v>
          </cell>
          <cell r="E3592">
            <v>49</v>
          </cell>
          <cell r="F3592">
            <v>79</v>
          </cell>
          <cell r="G3592">
            <v>78</v>
          </cell>
          <cell r="I3592">
            <v>2001</v>
          </cell>
          <cell r="J3592" t="str">
            <v>UM</v>
          </cell>
          <cell r="L3592">
            <v>5</v>
          </cell>
          <cell r="M3592">
            <v>95.06</v>
          </cell>
        </row>
        <row r="3593">
          <cell r="A3593" t="str">
            <v>2001-50-3-</v>
          </cell>
          <cell r="B3593" t="str">
            <v>ColR</v>
          </cell>
          <cell r="C3593" t="str">
            <v>Marked Cowlitz River Spring</v>
          </cell>
          <cell r="D3593" t="str">
            <v>M-Cowl Sp</v>
          </cell>
          <cell r="E3593">
            <v>50</v>
          </cell>
          <cell r="F3593">
            <v>80</v>
          </cell>
          <cell r="G3593">
            <v>78</v>
          </cell>
          <cell r="I3593">
            <v>2001</v>
          </cell>
          <cell r="J3593" t="str">
            <v>M</v>
          </cell>
          <cell r="L3593">
            <v>3</v>
          </cell>
          <cell r="M3593">
            <v>83.130000000000109</v>
          </cell>
        </row>
        <row r="3594">
          <cell r="A3594" t="str">
            <v>2001-50-4-</v>
          </cell>
          <cell r="B3594" t="str">
            <v>ColR</v>
          </cell>
          <cell r="C3594" t="str">
            <v>Marked Cowlitz River Spring</v>
          </cell>
          <cell r="D3594" t="str">
            <v>M-Cowl Sp</v>
          </cell>
          <cell r="E3594">
            <v>50</v>
          </cell>
          <cell r="F3594">
            <v>80</v>
          </cell>
          <cell r="G3594">
            <v>78</v>
          </cell>
          <cell r="I3594">
            <v>2001</v>
          </cell>
          <cell r="J3594" t="str">
            <v>M</v>
          </cell>
          <cell r="L3594">
            <v>4</v>
          </cell>
          <cell r="M3594">
            <v>129.3900000000003</v>
          </cell>
        </row>
        <row r="3595">
          <cell r="A3595" t="str">
            <v>2001-50-5-</v>
          </cell>
          <cell r="B3595" t="str">
            <v>ColR</v>
          </cell>
          <cell r="C3595" t="str">
            <v>Marked Cowlitz River Spring</v>
          </cell>
          <cell r="D3595" t="str">
            <v>M-Cowl Sp</v>
          </cell>
          <cell r="E3595">
            <v>50</v>
          </cell>
          <cell r="F3595">
            <v>80</v>
          </cell>
          <cell r="G3595">
            <v>78</v>
          </cell>
          <cell r="I3595">
            <v>2001</v>
          </cell>
          <cell r="J3595" t="str">
            <v>M</v>
          </cell>
          <cell r="L3595">
            <v>5</v>
          </cell>
          <cell r="M3595">
            <v>2.9399999999999982</v>
          </cell>
        </row>
        <row r="3596">
          <cell r="A3596" t="str">
            <v>2001-51-3-</v>
          </cell>
          <cell r="B3596" t="str">
            <v>ColR</v>
          </cell>
          <cell r="C3596" t="str">
            <v>UnMarked Willamette River Spring</v>
          </cell>
          <cell r="D3596" t="str">
            <v>U-Will Sp</v>
          </cell>
          <cell r="E3596">
            <v>51</v>
          </cell>
          <cell r="F3596">
            <v>82</v>
          </cell>
          <cell r="G3596">
            <v>81</v>
          </cell>
          <cell r="I3596">
            <v>2001</v>
          </cell>
          <cell r="J3596" t="str">
            <v>UM</v>
          </cell>
          <cell r="L3596">
            <v>3</v>
          </cell>
          <cell r="M3596">
            <v>4124.2999999999993</v>
          </cell>
        </row>
        <row r="3597">
          <cell r="A3597" t="str">
            <v>2001-51-4-</v>
          </cell>
          <cell r="B3597" t="str">
            <v>ColR</v>
          </cell>
          <cell r="C3597" t="str">
            <v>UnMarked Willamette River Spring</v>
          </cell>
          <cell r="D3597" t="str">
            <v>U-Will Sp</v>
          </cell>
          <cell r="E3597">
            <v>51</v>
          </cell>
          <cell r="F3597">
            <v>82</v>
          </cell>
          <cell r="G3597">
            <v>81</v>
          </cell>
          <cell r="I3597">
            <v>2001</v>
          </cell>
          <cell r="J3597" t="str">
            <v>UM</v>
          </cell>
          <cell r="L3597">
            <v>4</v>
          </cell>
          <cell r="M3597">
            <v>3685.9999999999991</v>
          </cell>
        </row>
        <row r="3598">
          <cell r="A3598" t="str">
            <v>2001-51-5-</v>
          </cell>
          <cell r="B3598" t="str">
            <v>ColR</v>
          </cell>
          <cell r="C3598" t="str">
            <v>UnMarked Willamette River Spring</v>
          </cell>
          <cell r="D3598" t="str">
            <v>U-Will Sp</v>
          </cell>
          <cell r="E3598">
            <v>51</v>
          </cell>
          <cell r="F3598">
            <v>82</v>
          </cell>
          <cell r="G3598">
            <v>81</v>
          </cell>
          <cell r="I3598">
            <v>2001</v>
          </cell>
          <cell r="J3598" t="str">
            <v>UM</v>
          </cell>
          <cell r="L3598">
            <v>5</v>
          </cell>
          <cell r="M3598">
            <v>39.899999999999991</v>
          </cell>
        </row>
        <row r="3599">
          <cell r="A3599" t="str">
            <v>2001-52-3-</v>
          </cell>
          <cell r="B3599" t="str">
            <v>ColR</v>
          </cell>
          <cell r="C3599" t="str">
            <v>Marked Willamette River Spring</v>
          </cell>
          <cell r="D3599" t="str">
            <v>M-Will Sp</v>
          </cell>
          <cell r="E3599">
            <v>52</v>
          </cell>
          <cell r="F3599">
            <v>83</v>
          </cell>
          <cell r="G3599">
            <v>81</v>
          </cell>
          <cell r="I3599">
            <v>2001</v>
          </cell>
          <cell r="J3599" t="str">
            <v>M</v>
          </cell>
          <cell r="L3599">
            <v>3</v>
          </cell>
          <cell r="M3599">
            <v>37118.699999999997</v>
          </cell>
        </row>
        <row r="3600">
          <cell r="A3600" t="str">
            <v>2001-52-4-</v>
          </cell>
          <cell r="B3600" t="str">
            <v>ColR</v>
          </cell>
          <cell r="C3600" t="str">
            <v>Marked Willamette River Spring</v>
          </cell>
          <cell r="D3600" t="str">
            <v>M-Will Sp</v>
          </cell>
          <cell r="E3600">
            <v>52</v>
          </cell>
          <cell r="F3600">
            <v>83</v>
          </cell>
          <cell r="G3600">
            <v>81</v>
          </cell>
          <cell r="I3600">
            <v>2001</v>
          </cell>
          <cell r="J3600" t="str">
            <v>M</v>
          </cell>
          <cell r="L3600">
            <v>4</v>
          </cell>
          <cell r="M3600">
            <v>33174</v>
          </cell>
        </row>
        <row r="3601">
          <cell r="A3601" t="str">
            <v>2001-52-5-</v>
          </cell>
          <cell r="B3601" t="str">
            <v>ColR</v>
          </cell>
          <cell r="C3601" t="str">
            <v>Marked Willamette River Spring</v>
          </cell>
          <cell r="D3601" t="str">
            <v>M-Will Sp</v>
          </cell>
          <cell r="E3601">
            <v>52</v>
          </cell>
          <cell r="F3601">
            <v>83</v>
          </cell>
          <cell r="G3601">
            <v>81</v>
          </cell>
          <cell r="I3601">
            <v>2001</v>
          </cell>
          <cell r="J3601" t="str">
            <v>M</v>
          </cell>
          <cell r="L3601">
            <v>5</v>
          </cell>
          <cell r="M3601">
            <v>359.1</v>
          </cell>
        </row>
        <row r="3602">
          <cell r="A3602" t="str">
            <v>2001-53-3-</v>
          </cell>
          <cell r="B3602" t="str">
            <v>ColR</v>
          </cell>
          <cell r="C3602" t="str">
            <v>UnMarked Snake River Fall</v>
          </cell>
          <cell r="D3602" t="str">
            <v>U-Snake F</v>
          </cell>
          <cell r="E3602">
            <v>53</v>
          </cell>
          <cell r="F3602">
            <v>85</v>
          </cell>
          <cell r="G3602">
            <v>84</v>
          </cell>
          <cell r="I3602">
            <v>2001</v>
          </cell>
          <cell r="J3602" t="str">
            <v>UM</v>
          </cell>
          <cell r="L3602">
            <v>3</v>
          </cell>
          <cell r="M3602">
            <v>8394.2850876563098</v>
          </cell>
        </row>
        <row r="3603">
          <cell r="A3603" t="str">
            <v>2001-53-4-</v>
          </cell>
          <cell r="B3603" t="str">
            <v>ColR</v>
          </cell>
          <cell r="C3603" t="str">
            <v>UnMarked Snake River Fall</v>
          </cell>
          <cell r="D3603" t="str">
            <v>U-Snake F</v>
          </cell>
          <cell r="E3603">
            <v>53</v>
          </cell>
          <cell r="F3603">
            <v>85</v>
          </cell>
          <cell r="G3603">
            <v>84</v>
          </cell>
          <cell r="I3603">
            <v>2001</v>
          </cell>
          <cell r="J3603" t="str">
            <v>UM</v>
          </cell>
          <cell r="L3603">
            <v>4</v>
          </cell>
          <cell r="M3603">
            <v>6846.7021606560966</v>
          </cell>
        </row>
        <row r="3604">
          <cell r="A3604" t="str">
            <v>2001-53-5-</v>
          </cell>
          <cell r="B3604" t="str">
            <v>ColR</v>
          </cell>
          <cell r="C3604" t="str">
            <v>UnMarked Snake River Fall</v>
          </cell>
          <cell r="D3604" t="str">
            <v>U-Snake F</v>
          </cell>
          <cell r="E3604">
            <v>53</v>
          </cell>
          <cell r="F3604">
            <v>85</v>
          </cell>
          <cell r="G3604">
            <v>84</v>
          </cell>
          <cell r="I3604">
            <v>2001</v>
          </cell>
          <cell r="J3604" t="str">
            <v>UM</v>
          </cell>
          <cell r="L3604">
            <v>5</v>
          </cell>
          <cell r="M3604">
            <v>2762.4181523156112</v>
          </cell>
        </row>
        <row r="3605">
          <cell r="A3605" t="str">
            <v>2001-54-3-</v>
          </cell>
          <cell r="B3605" t="str">
            <v>ColR</v>
          </cell>
          <cell r="C3605" t="str">
            <v>Marked Snake River Fall</v>
          </cell>
          <cell r="D3605" t="str">
            <v>M-Snake F</v>
          </cell>
          <cell r="E3605">
            <v>54</v>
          </cell>
          <cell r="F3605">
            <v>86</v>
          </cell>
          <cell r="G3605">
            <v>84</v>
          </cell>
          <cell r="I3605">
            <v>2001</v>
          </cell>
          <cell r="J3605" t="str">
            <v>M</v>
          </cell>
          <cell r="L3605">
            <v>3</v>
          </cell>
          <cell r="M3605">
            <v>10143.73874050248</v>
          </cell>
        </row>
        <row r="3606">
          <cell r="A3606" t="str">
            <v>2001-54-4-</v>
          </cell>
          <cell r="B3606" t="str">
            <v>ColR</v>
          </cell>
          <cell r="C3606" t="str">
            <v>Marked Snake River Fall</v>
          </cell>
          <cell r="D3606" t="str">
            <v>M-Snake F</v>
          </cell>
          <cell r="E3606">
            <v>54</v>
          </cell>
          <cell r="F3606">
            <v>86</v>
          </cell>
          <cell r="G3606">
            <v>84</v>
          </cell>
          <cell r="I3606">
            <v>2001</v>
          </cell>
          <cell r="J3606" t="str">
            <v>M</v>
          </cell>
          <cell r="L3606">
            <v>4</v>
          </cell>
          <cell r="M3606">
            <v>6042.3740336107876</v>
          </cell>
        </row>
        <row r="3607">
          <cell r="A3607" t="str">
            <v>2001-54-5-</v>
          </cell>
          <cell r="B3607" t="str">
            <v>ColR</v>
          </cell>
          <cell r="C3607" t="str">
            <v>Marked Snake River Fall</v>
          </cell>
          <cell r="D3607" t="str">
            <v>M-Snake F</v>
          </cell>
          <cell r="E3607">
            <v>54</v>
          </cell>
          <cell r="F3607">
            <v>86</v>
          </cell>
          <cell r="G3607">
            <v>84</v>
          </cell>
          <cell r="I3607">
            <v>2001</v>
          </cell>
          <cell r="J3607" t="str">
            <v>M</v>
          </cell>
          <cell r="L3607">
            <v>5</v>
          </cell>
          <cell r="M3607">
            <v>1090.642817297477</v>
          </cell>
        </row>
        <row r="3608">
          <cell r="A3608" t="str">
            <v>2001-55-3-</v>
          </cell>
          <cell r="B3608" t="str">
            <v>WA_NCoast_OR_CA</v>
          </cell>
          <cell r="C3608" t="str">
            <v>UnMarked Oregon North Coast Fall</v>
          </cell>
          <cell r="D3608" t="str">
            <v>U-OR No F</v>
          </cell>
          <cell r="E3608">
            <v>55</v>
          </cell>
          <cell r="F3608">
            <v>88</v>
          </cell>
          <cell r="G3608">
            <v>87</v>
          </cell>
          <cell r="I3608">
            <v>2001</v>
          </cell>
          <cell r="J3608" t="str">
            <v>UM</v>
          </cell>
          <cell r="L3608">
            <v>3</v>
          </cell>
          <cell r="M3608">
            <v>16898.589295079539</v>
          </cell>
        </row>
        <row r="3609">
          <cell r="A3609" t="str">
            <v>2001-55-4-</v>
          </cell>
          <cell r="B3609" t="str">
            <v>WA_NCoast_OR_CA</v>
          </cell>
          <cell r="C3609" t="str">
            <v>UnMarked Oregon North Coast Fall</v>
          </cell>
          <cell r="D3609" t="str">
            <v>U-OR No F</v>
          </cell>
          <cell r="E3609">
            <v>55</v>
          </cell>
          <cell r="F3609">
            <v>88</v>
          </cell>
          <cell r="G3609">
            <v>87</v>
          </cell>
          <cell r="I3609">
            <v>2001</v>
          </cell>
          <cell r="J3609" t="str">
            <v>UM</v>
          </cell>
          <cell r="L3609">
            <v>4</v>
          </cell>
          <cell r="M3609">
            <v>73936.635423293192</v>
          </cell>
        </row>
        <row r="3610">
          <cell r="A3610" t="str">
            <v>2001-55-5-</v>
          </cell>
          <cell r="B3610" t="str">
            <v>WA_NCoast_OR_CA</v>
          </cell>
          <cell r="C3610" t="str">
            <v>UnMarked Oregon North Coast Fall</v>
          </cell>
          <cell r="D3610" t="str">
            <v>U-OR No F</v>
          </cell>
          <cell r="E3610">
            <v>55</v>
          </cell>
          <cell r="F3610">
            <v>88</v>
          </cell>
          <cell r="G3610">
            <v>87</v>
          </cell>
          <cell r="I3610">
            <v>2001</v>
          </cell>
          <cell r="J3610" t="str">
            <v>UM</v>
          </cell>
          <cell r="L3610">
            <v>5</v>
          </cell>
          <cell r="M3610">
            <v>24544.280581007599</v>
          </cell>
        </row>
        <row r="3611">
          <cell r="A3611" t="str">
            <v>2001-56-3-</v>
          </cell>
          <cell r="B3611" t="str">
            <v>WA_NCoast_OR_CA</v>
          </cell>
          <cell r="C3611" t="str">
            <v>Marked Oregon North Coast Fall</v>
          </cell>
          <cell r="D3611" t="str">
            <v>M-OR No F</v>
          </cell>
          <cell r="E3611">
            <v>56</v>
          </cell>
          <cell r="F3611">
            <v>89</v>
          </cell>
          <cell r="G3611">
            <v>87</v>
          </cell>
          <cell r="I3611">
            <v>2001</v>
          </cell>
          <cell r="J3611" t="str">
            <v>M</v>
          </cell>
          <cell r="L3611">
            <v>3</v>
          </cell>
          <cell r="M3611">
            <v>170.69282116241811</v>
          </cell>
        </row>
        <row r="3612">
          <cell r="A3612" t="str">
            <v>2001-56-4-</v>
          </cell>
          <cell r="B3612" t="str">
            <v>WA_NCoast_OR_CA</v>
          </cell>
          <cell r="C3612" t="str">
            <v>Marked Oregon North Coast Fall</v>
          </cell>
          <cell r="D3612" t="str">
            <v>M-OR No F</v>
          </cell>
          <cell r="E3612">
            <v>56</v>
          </cell>
          <cell r="F3612">
            <v>89</v>
          </cell>
          <cell r="G3612">
            <v>87</v>
          </cell>
          <cell r="I3612">
            <v>2001</v>
          </cell>
          <cell r="J3612" t="str">
            <v>M</v>
          </cell>
          <cell r="L3612">
            <v>4</v>
          </cell>
          <cell r="M3612">
            <v>746.83470124538871</v>
          </cell>
        </row>
        <row r="3613">
          <cell r="A3613" t="str">
            <v>2001-56-5-</v>
          </cell>
          <cell r="B3613" t="str">
            <v>WA_NCoast_OR_CA</v>
          </cell>
          <cell r="C3613" t="str">
            <v>Marked Oregon North Coast Fall</v>
          </cell>
          <cell r="D3613" t="str">
            <v>M-OR No F</v>
          </cell>
          <cell r="E3613">
            <v>56</v>
          </cell>
          <cell r="F3613">
            <v>89</v>
          </cell>
          <cell r="G3613">
            <v>87</v>
          </cell>
          <cell r="I3613">
            <v>2001</v>
          </cell>
          <cell r="J3613" t="str">
            <v>M</v>
          </cell>
          <cell r="L3613">
            <v>5</v>
          </cell>
          <cell r="M3613">
            <v>247.92202607078431</v>
          </cell>
        </row>
        <row r="3614">
          <cell r="A3614" t="str">
            <v>2001-57-3-</v>
          </cell>
          <cell r="B3614" t="str">
            <v>Canada</v>
          </cell>
          <cell r="C3614" t="str">
            <v>UnMarked WCVI Total Fall</v>
          </cell>
          <cell r="D3614" t="str">
            <v>U-WCVI Tl</v>
          </cell>
          <cell r="E3614">
            <v>57</v>
          </cell>
          <cell r="F3614">
            <v>91</v>
          </cell>
          <cell r="G3614">
            <v>90</v>
          </cell>
          <cell r="I3614">
            <v>2001</v>
          </cell>
          <cell r="J3614" t="str">
            <v>UM</v>
          </cell>
          <cell r="L3614">
            <v>3</v>
          </cell>
          <cell r="M3614">
            <v>57261.00773825364</v>
          </cell>
        </row>
        <row r="3615">
          <cell r="A3615" t="str">
            <v>2001-57-4-</v>
          </cell>
          <cell r="B3615" t="str">
            <v>Canada</v>
          </cell>
          <cell r="C3615" t="str">
            <v>UnMarked WCVI Total Fall</v>
          </cell>
          <cell r="D3615" t="str">
            <v>U-WCVI Tl</v>
          </cell>
          <cell r="E3615">
            <v>57</v>
          </cell>
          <cell r="F3615">
            <v>91</v>
          </cell>
          <cell r="G3615">
            <v>90</v>
          </cell>
          <cell r="I3615">
            <v>2001</v>
          </cell>
          <cell r="J3615" t="str">
            <v>UM</v>
          </cell>
          <cell r="L3615">
            <v>4</v>
          </cell>
          <cell r="M3615">
            <v>18092.01208627471</v>
          </cell>
        </row>
        <row r="3616">
          <cell r="A3616" t="str">
            <v>2001-57-5-</v>
          </cell>
          <cell r="B3616" t="str">
            <v>Canada</v>
          </cell>
          <cell r="C3616" t="str">
            <v>UnMarked WCVI Total Fall</v>
          </cell>
          <cell r="D3616" t="str">
            <v>U-WCVI Tl</v>
          </cell>
          <cell r="E3616">
            <v>57</v>
          </cell>
          <cell r="F3616">
            <v>91</v>
          </cell>
          <cell r="G3616">
            <v>90</v>
          </cell>
          <cell r="I3616">
            <v>2001</v>
          </cell>
          <cell r="J3616" t="str">
            <v>UM</v>
          </cell>
          <cell r="L3616">
            <v>5</v>
          </cell>
          <cell r="M3616">
            <v>10191.048527240649</v>
          </cell>
        </row>
        <row r="3617">
          <cell r="A3617" t="str">
            <v>2001-58-3-</v>
          </cell>
          <cell r="B3617" t="str">
            <v>Canada</v>
          </cell>
          <cell r="C3617" t="str">
            <v>Marked WCVI Total Fall</v>
          </cell>
          <cell r="D3617" t="str">
            <v>M-WCVI Tl</v>
          </cell>
          <cell r="E3617">
            <v>58</v>
          </cell>
          <cell r="F3617">
            <v>92</v>
          </cell>
          <cell r="G3617">
            <v>90</v>
          </cell>
          <cell r="I3617">
            <v>2001</v>
          </cell>
          <cell r="J3617" t="str">
            <v>M</v>
          </cell>
          <cell r="L3617">
            <v>3</v>
          </cell>
          <cell r="M3617">
            <v>1710.9922617463601</v>
          </cell>
        </row>
        <row r="3618">
          <cell r="A3618" t="str">
            <v>2001-58-4-</v>
          </cell>
          <cell r="B3618" t="str">
            <v>Canada</v>
          </cell>
          <cell r="C3618" t="str">
            <v>Marked WCVI Total Fall</v>
          </cell>
          <cell r="D3618" t="str">
            <v>M-WCVI Tl</v>
          </cell>
          <cell r="E3618">
            <v>58</v>
          </cell>
          <cell r="F3618">
            <v>92</v>
          </cell>
          <cell r="G3618">
            <v>90</v>
          </cell>
          <cell r="I3618">
            <v>2001</v>
          </cell>
          <cell r="J3618" t="str">
            <v>M</v>
          </cell>
          <cell r="L3618">
            <v>4</v>
          </cell>
          <cell r="M3618">
            <v>661.9879137252949</v>
          </cell>
        </row>
        <row r="3619">
          <cell r="A3619" t="str">
            <v>2001-58-5-</v>
          </cell>
          <cell r="B3619" t="str">
            <v>Canada</v>
          </cell>
          <cell r="C3619" t="str">
            <v>Marked WCVI Total Fall</v>
          </cell>
          <cell r="D3619" t="str">
            <v>M-WCVI Tl</v>
          </cell>
          <cell r="E3619">
            <v>58</v>
          </cell>
          <cell r="F3619">
            <v>92</v>
          </cell>
          <cell r="G3619">
            <v>90</v>
          </cell>
          <cell r="I3619">
            <v>2001</v>
          </cell>
          <cell r="J3619" t="str">
            <v>M</v>
          </cell>
          <cell r="L3619">
            <v>5</v>
          </cell>
          <cell r="M3619">
            <v>367.95147275935318</v>
          </cell>
        </row>
        <row r="3620">
          <cell r="A3620" t="str">
            <v>2001-59-3-</v>
          </cell>
          <cell r="B3620" t="str">
            <v>Canada</v>
          </cell>
          <cell r="C3620" t="str">
            <v>UnMarked Fraser River Late</v>
          </cell>
          <cell r="D3620" t="str">
            <v>U-FrasRLt</v>
          </cell>
          <cell r="E3620">
            <v>59</v>
          </cell>
          <cell r="F3620">
            <v>94</v>
          </cell>
          <cell r="G3620">
            <v>93</v>
          </cell>
          <cell r="I3620">
            <v>2001</v>
          </cell>
          <cell r="J3620" t="str">
            <v>UM</v>
          </cell>
          <cell r="L3620">
            <v>3</v>
          </cell>
          <cell r="M3620">
            <v>86164.070888674643</v>
          </cell>
        </row>
        <row r="3621">
          <cell r="A3621" t="str">
            <v>2001-59-4-</v>
          </cell>
          <cell r="B3621" t="str">
            <v>Canada</v>
          </cell>
          <cell r="C3621" t="str">
            <v>UnMarked Fraser River Late</v>
          </cell>
          <cell r="D3621" t="str">
            <v>U-FrasRLt</v>
          </cell>
          <cell r="E3621">
            <v>59</v>
          </cell>
          <cell r="F3621">
            <v>94</v>
          </cell>
          <cell r="G3621">
            <v>93</v>
          </cell>
          <cell r="I3621">
            <v>2001</v>
          </cell>
          <cell r="J3621" t="str">
            <v>UM</v>
          </cell>
          <cell r="L3621">
            <v>4</v>
          </cell>
          <cell r="M3621">
            <v>92076.47100866714</v>
          </cell>
        </row>
        <row r="3622">
          <cell r="A3622" t="str">
            <v>2001-59-5-</v>
          </cell>
          <cell r="B3622" t="str">
            <v>Canada</v>
          </cell>
          <cell r="C3622" t="str">
            <v>UnMarked Fraser River Late</v>
          </cell>
          <cell r="D3622" t="str">
            <v>U-FrasRLt</v>
          </cell>
          <cell r="E3622">
            <v>59</v>
          </cell>
          <cell r="F3622">
            <v>94</v>
          </cell>
          <cell r="G3622">
            <v>93</v>
          </cell>
          <cell r="I3622">
            <v>2001</v>
          </cell>
          <cell r="J3622" t="str">
            <v>UM</v>
          </cell>
          <cell r="L3622">
            <v>5</v>
          </cell>
          <cell r="M3622">
            <v>14634.69880597169</v>
          </cell>
        </row>
        <row r="3623">
          <cell r="A3623" t="str">
            <v>2001-60-3-</v>
          </cell>
          <cell r="B3623" t="str">
            <v>Canada</v>
          </cell>
          <cell r="C3623" t="str">
            <v>Marked Fraser River Late</v>
          </cell>
          <cell r="D3623" t="str">
            <v>M-FrasRLt</v>
          </cell>
          <cell r="E3623">
            <v>60</v>
          </cell>
          <cell r="F3623">
            <v>95</v>
          </cell>
          <cell r="G3623">
            <v>93</v>
          </cell>
          <cell r="I3623">
            <v>2001</v>
          </cell>
          <cell r="J3623" t="str">
            <v>M</v>
          </cell>
          <cell r="L3623">
            <v>3</v>
          </cell>
          <cell r="M3623">
            <v>2629.712006873116</v>
          </cell>
        </row>
        <row r="3624">
          <cell r="A3624" t="str">
            <v>2001-60-4-</v>
          </cell>
          <cell r="B3624" t="str">
            <v>Canada</v>
          </cell>
          <cell r="C3624" t="str">
            <v>Marked Fraser River Late</v>
          </cell>
          <cell r="D3624" t="str">
            <v>M-FrasRLt</v>
          </cell>
          <cell r="E3624">
            <v>60</v>
          </cell>
          <cell r="F3624">
            <v>95</v>
          </cell>
          <cell r="G3624">
            <v>93</v>
          </cell>
          <cell r="I3624">
            <v>2001</v>
          </cell>
          <cell r="J3624" t="str">
            <v>M</v>
          </cell>
          <cell r="L3624">
            <v>4</v>
          </cell>
          <cell r="M3624">
            <v>1664.587843430817</v>
          </cell>
        </row>
        <row r="3625">
          <cell r="A3625" t="str">
            <v>2001-60-5-</v>
          </cell>
          <cell r="B3625" t="str">
            <v>Canada</v>
          </cell>
          <cell r="C3625" t="str">
            <v>Marked Fraser River Late</v>
          </cell>
          <cell r="D3625" t="str">
            <v>M-FrasRLt</v>
          </cell>
          <cell r="E3625">
            <v>60</v>
          </cell>
          <cell r="F3625">
            <v>95</v>
          </cell>
          <cell r="G3625">
            <v>93</v>
          </cell>
          <cell r="I3625">
            <v>2001</v>
          </cell>
          <cell r="J3625" t="str">
            <v>M</v>
          </cell>
          <cell r="L3625">
            <v>5</v>
          </cell>
          <cell r="M3625">
            <v>263.06831948686067</v>
          </cell>
        </row>
        <row r="3626">
          <cell r="A3626" t="str">
            <v>2001-61-3-</v>
          </cell>
          <cell r="B3626" t="str">
            <v>Canada</v>
          </cell>
          <cell r="C3626" t="str">
            <v>UnMarked Fraser River Early</v>
          </cell>
          <cell r="D3626" t="str">
            <v>U-FrasREr</v>
          </cell>
          <cell r="E3626">
            <v>61</v>
          </cell>
          <cell r="F3626">
            <v>97</v>
          </cell>
          <cell r="G3626">
            <v>96</v>
          </cell>
          <cell r="I3626">
            <v>2001</v>
          </cell>
          <cell r="J3626" t="str">
            <v>UM</v>
          </cell>
          <cell r="L3626">
            <v>3</v>
          </cell>
          <cell r="M3626">
            <v>94064.187637478492</v>
          </cell>
        </row>
        <row r="3627">
          <cell r="A3627" t="str">
            <v>2001-61-4-</v>
          </cell>
          <cell r="B3627" t="str">
            <v>Canada</v>
          </cell>
          <cell r="C3627" t="str">
            <v>UnMarked Fraser River Early</v>
          </cell>
          <cell r="D3627" t="str">
            <v>U-FrasREr</v>
          </cell>
          <cell r="E3627">
            <v>61</v>
          </cell>
          <cell r="F3627">
            <v>97</v>
          </cell>
          <cell r="G3627">
            <v>96</v>
          </cell>
          <cell r="I3627">
            <v>2001</v>
          </cell>
          <cell r="J3627" t="str">
            <v>UM</v>
          </cell>
          <cell r="L3627">
            <v>4</v>
          </cell>
          <cell r="M3627">
            <v>123495.764500119</v>
          </cell>
        </row>
        <row r="3628">
          <cell r="A3628" t="str">
            <v>2001-61-5-</v>
          </cell>
          <cell r="B3628" t="str">
            <v>Canada</v>
          </cell>
          <cell r="C3628" t="str">
            <v>UnMarked Fraser River Early</v>
          </cell>
          <cell r="D3628" t="str">
            <v>U-FrasREr</v>
          </cell>
          <cell r="E3628">
            <v>61</v>
          </cell>
          <cell r="F3628">
            <v>97</v>
          </cell>
          <cell r="G3628">
            <v>96</v>
          </cell>
          <cell r="I3628">
            <v>2001</v>
          </cell>
          <cell r="J3628" t="str">
            <v>UM</v>
          </cell>
          <cell r="L3628">
            <v>5</v>
          </cell>
          <cell r="M3628">
            <v>7813.3159388682379</v>
          </cell>
        </row>
        <row r="3629">
          <cell r="A3629" t="str">
            <v>2001-62-3-</v>
          </cell>
          <cell r="B3629" t="str">
            <v>Canada</v>
          </cell>
          <cell r="C3629" t="str">
            <v>Marked Fraser River Early</v>
          </cell>
          <cell r="D3629" t="str">
            <v>M-FrasREr</v>
          </cell>
          <cell r="E3629">
            <v>62</v>
          </cell>
          <cell r="F3629">
            <v>98</v>
          </cell>
          <cell r="G3629">
            <v>96</v>
          </cell>
          <cell r="I3629">
            <v>2001</v>
          </cell>
          <cell r="J3629" t="str">
            <v>M</v>
          </cell>
          <cell r="L3629">
            <v>3</v>
          </cell>
          <cell r="M3629">
            <v>950.1433094694803</v>
          </cell>
        </row>
        <row r="3630">
          <cell r="A3630" t="str">
            <v>2001-62-4-</v>
          </cell>
          <cell r="B3630" t="str">
            <v>Canada</v>
          </cell>
          <cell r="C3630" t="str">
            <v>Marked Fraser River Early</v>
          </cell>
          <cell r="D3630" t="str">
            <v>M-FrasREr</v>
          </cell>
          <cell r="E3630">
            <v>62</v>
          </cell>
          <cell r="F3630">
            <v>98</v>
          </cell>
          <cell r="G3630">
            <v>96</v>
          </cell>
          <cell r="I3630">
            <v>2001</v>
          </cell>
          <cell r="J3630" t="str">
            <v>M</v>
          </cell>
          <cell r="L3630">
            <v>4</v>
          </cell>
          <cell r="M3630">
            <v>1247.4319646476649</v>
          </cell>
        </row>
        <row r="3631">
          <cell r="A3631" t="str">
            <v>2001-62-5-</v>
          </cell>
          <cell r="B3631" t="str">
            <v>Canada</v>
          </cell>
          <cell r="C3631" t="str">
            <v>Marked Fraser River Early</v>
          </cell>
          <cell r="D3631" t="str">
            <v>M-FrasREr</v>
          </cell>
          <cell r="E3631">
            <v>62</v>
          </cell>
          <cell r="F3631">
            <v>98</v>
          </cell>
          <cell r="G3631">
            <v>96</v>
          </cell>
          <cell r="I3631">
            <v>2001</v>
          </cell>
          <cell r="J3631" t="str">
            <v>M</v>
          </cell>
          <cell r="L3631">
            <v>5</v>
          </cell>
          <cell r="M3631">
            <v>78.922383220891788</v>
          </cell>
        </row>
        <row r="3632">
          <cell r="A3632" t="str">
            <v>2001-63-3-</v>
          </cell>
          <cell r="B3632" t="str">
            <v>Canada</v>
          </cell>
          <cell r="C3632" t="str">
            <v>UnMarked Lower Georgia Strait</v>
          </cell>
          <cell r="D3632" t="str">
            <v>U-LwGeo S</v>
          </cell>
          <cell r="E3632">
            <v>63</v>
          </cell>
          <cell r="F3632">
            <v>100</v>
          </cell>
          <cell r="G3632">
            <v>99</v>
          </cell>
          <cell r="I3632">
            <v>2001</v>
          </cell>
          <cell r="J3632" t="str">
            <v>UM</v>
          </cell>
          <cell r="L3632">
            <v>3</v>
          </cell>
          <cell r="M3632">
            <v>25410.167420817859</v>
          </cell>
        </row>
        <row r="3633">
          <cell r="A3633" t="str">
            <v>2001-63-4-</v>
          </cell>
          <cell r="B3633" t="str">
            <v>Canada</v>
          </cell>
          <cell r="C3633" t="str">
            <v>UnMarked Lower Georgia Strait</v>
          </cell>
          <cell r="D3633" t="str">
            <v>U-LwGeo S</v>
          </cell>
          <cell r="E3633">
            <v>63</v>
          </cell>
          <cell r="F3633">
            <v>100</v>
          </cell>
          <cell r="G3633">
            <v>99</v>
          </cell>
          <cell r="I3633">
            <v>2001</v>
          </cell>
          <cell r="J3633" t="str">
            <v>UM</v>
          </cell>
          <cell r="L3633">
            <v>4</v>
          </cell>
          <cell r="M3633">
            <v>17877.153537953349</v>
          </cell>
        </row>
        <row r="3634">
          <cell r="A3634" t="str">
            <v>2001-63-5-</v>
          </cell>
          <cell r="B3634" t="str">
            <v>Canada</v>
          </cell>
          <cell r="C3634" t="str">
            <v>UnMarked Lower Georgia Strait</v>
          </cell>
          <cell r="D3634" t="str">
            <v>U-LwGeo S</v>
          </cell>
          <cell r="E3634">
            <v>63</v>
          </cell>
          <cell r="F3634">
            <v>100</v>
          </cell>
          <cell r="G3634">
            <v>99</v>
          </cell>
          <cell r="I3634">
            <v>2001</v>
          </cell>
          <cell r="J3634" t="str">
            <v>UM</v>
          </cell>
          <cell r="L3634">
            <v>5</v>
          </cell>
          <cell r="M3634">
            <v>1036.5426582408661</v>
          </cell>
        </row>
        <row r="3635">
          <cell r="A3635" t="str">
            <v>2001-64-3-</v>
          </cell>
          <cell r="B3635" t="str">
            <v>Canada</v>
          </cell>
          <cell r="C3635" t="str">
            <v>Marked Lower Georgia Strait</v>
          </cell>
          <cell r="D3635" t="str">
            <v>M-LwGeo S</v>
          </cell>
          <cell r="E3635">
            <v>64</v>
          </cell>
          <cell r="F3635">
            <v>101</v>
          </cell>
          <cell r="G3635">
            <v>99</v>
          </cell>
          <cell r="I3635">
            <v>2001</v>
          </cell>
          <cell r="J3635" t="str">
            <v>M</v>
          </cell>
          <cell r="L3635">
            <v>3</v>
          </cell>
          <cell r="M3635">
            <v>256.66835778603848</v>
          </cell>
        </row>
        <row r="3636">
          <cell r="A3636" t="str">
            <v>2001-64-4-</v>
          </cell>
          <cell r="B3636" t="str">
            <v>Canada</v>
          </cell>
          <cell r="C3636" t="str">
            <v>Marked Lower Georgia Strait</v>
          </cell>
          <cell r="D3636" t="str">
            <v>M-LwGeo S</v>
          </cell>
          <cell r="E3636">
            <v>64</v>
          </cell>
          <cell r="F3636">
            <v>101</v>
          </cell>
          <cell r="G3636">
            <v>99</v>
          </cell>
          <cell r="I3636">
            <v>2001</v>
          </cell>
          <cell r="J3636" t="str">
            <v>M</v>
          </cell>
          <cell r="L3636">
            <v>4</v>
          </cell>
          <cell r="M3636">
            <v>180.57730846417689</v>
          </cell>
        </row>
        <row r="3637">
          <cell r="A3637" t="str">
            <v>2001-64-5-</v>
          </cell>
          <cell r="B3637" t="str">
            <v>Canada</v>
          </cell>
          <cell r="C3637" t="str">
            <v>Marked Lower Georgia Strait</v>
          </cell>
          <cell r="D3637" t="str">
            <v>M-LwGeo S</v>
          </cell>
          <cell r="E3637">
            <v>64</v>
          </cell>
          <cell r="F3637">
            <v>101</v>
          </cell>
          <cell r="G3637">
            <v>99</v>
          </cell>
          <cell r="I3637">
            <v>2001</v>
          </cell>
          <cell r="J3637" t="str">
            <v>M</v>
          </cell>
          <cell r="L3637">
            <v>5</v>
          </cell>
          <cell r="M3637">
            <v>10.470127861018909</v>
          </cell>
        </row>
        <row r="3638">
          <cell r="A3638" t="str">
            <v>2001-67-3-</v>
          </cell>
          <cell r="B3638" t="str">
            <v>ColR</v>
          </cell>
          <cell r="C3638" t="str">
            <v>UnMarked Lower Columbia Naturals</v>
          </cell>
          <cell r="D3638" t="str">
            <v>U-LColNat</v>
          </cell>
          <cell r="E3638">
            <v>67</v>
          </cell>
          <cell r="F3638">
            <v>103</v>
          </cell>
          <cell r="G3638">
            <v>102</v>
          </cell>
          <cell r="I3638">
            <v>2001</v>
          </cell>
          <cell r="J3638" t="str">
            <v>UM</v>
          </cell>
          <cell r="L3638">
            <v>3</v>
          </cell>
          <cell r="M3638">
            <v>4531.1999999999971</v>
          </cell>
        </row>
        <row r="3639">
          <cell r="A3639" t="str">
            <v>2001-67-4-</v>
          </cell>
          <cell r="B3639" t="str">
            <v>ColR</v>
          </cell>
          <cell r="C3639" t="str">
            <v>UnMarked Lower Columbia Naturals</v>
          </cell>
          <cell r="D3639" t="str">
            <v>U-LColNat</v>
          </cell>
          <cell r="E3639">
            <v>67</v>
          </cell>
          <cell r="F3639">
            <v>103</v>
          </cell>
          <cell r="G3639">
            <v>102</v>
          </cell>
          <cell r="I3639">
            <v>2001</v>
          </cell>
          <cell r="J3639" t="str">
            <v>UM</v>
          </cell>
          <cell r="L3639">
            <v>4</v>
          </cell>
          <cell r="M3639">
            <v>2360.5499999999961</v>
          </cell>
        </row>
        <row r="3640">
          <cell r="A3640" t="str">
            <v>2001-67-5-</v>
          </cell>
          <cell r="B3640" t="str">
            <v>ColR</v>
          </cell>
          <cell r="C3640" t="str">
            <v>UnMarked Lower Columbia Naturals</v>
          </cell>
          <cell r="D3640" t="str">
            <v>U-LColNat</v>
          </cell>
          <cell r="E3640">
            <v>67</v>
          </cell>
          <cell r="F3640">
            <v>103</v>
          </cell>
          <cell r="G3640">
            <v>102</v>
          </cell>
          <cell r="I3640">
            <v>2001</v>
          </cell>
          <cell r="J3640" t="str">
            <v>UM</v>
          </cell>
          <cell r="L3640">
            <v>5</v>
          </cell>
          <cell r="M3640">
            <v>169.42500000000021</v>
          </cell>
        </row>
        <row r="3641">
          <cell r="A3641" t="str">
            <v>2001-68-3-</v>
          </cell>
          <cell r="B3641" t="str">
            <v>ColR</v>
          </cell>
          <cell r="C3641" t="str">
            <v>Marked Lower Columbia Naturals</v>
          </cell>
          <cell r="D3641" t="str">
            <v>M-LColNat</v>
          </cell>
          <cell r="E3641">
            <v>68</v>
          </cell>
          <cell r="F3641">
            <v>104</v>
          </cell>
          <cell r="G3641">
            <v>102</v>
          </cell>
          <cell r="I3641">
            <v>2001</v>
          </cell>
          <cell r="J3641" t="str">
            <v>M</v>
          </cell>
          <cell r="L3641">
            <v>3</v>
          </cell>
          <cell r="M3641">
            <v>0</v>
          </cell>
        </row>
        <row r="3642">
          <cell r="A3642" t="str">
            <v>2001-68-4-</v>
          </cell>
          <cell r="B3642" t="str">
            <v>ColR</v>
          </cell>
          <cell r="C3642" t="str">
            <v>Marked Lower Columbia Naturals</v>
          </cell>
          <cell r="D3642" t="str">
            <v>M-LColNat</v>
          </cell>
          <cell r="E3642">
            <v>68</v>
          </cell>
          <cell r="F3642">
            <v>104</v>
          </cell>
          <cell r="G3642">
            <v>102</v>
          </cell>
          <cell r="I3642">
            <v>2001</v>
          </cell>
          <cell r="J3642" t="str">
            <v>M</v>
          </cell>
          <cell r="L3642">
            <v>4</v>
          </cell>
          <cell r="M3642">
            <v>0</v>
          </cell>
        </row>
        <row r="3643">
          <cell r="A3643" t="str">
            <v>2001-68-5-</v>
          </cell>
          <cell r="B3643" t="str">
            <v>ColR</v>
          </cell>
          <cell r="C3643" t="str">
            <v>Marked Lower Columbia Naturals</v>
          </cell>
          <cell r="D3643" t="str">
            <v>M-LColNat</v>
          </cell>
          <cell r="E3643">
            <v>68</v>
          </cell>
          <cell r="F3643">
            <v>104</v>
          </cell>
          <cell r="G3643">
            <v>102</v>
          </cell>
          <cell r="I3643">
            <v>2001</v>
          </cell>
          <cell r="J3643" t="str">
            <v>M</v>
          </cell>
          <cell r="L3643">
            <v>5</v>
          </cell>
          <cell r="M3643">
            <v>0</v>
          </cell>
        </row>
        <row r="3644">
          <cell r="A3644" t="str">
            <v>2001-69-3-</v>
          </cell>
          <cell r="B3644" t="str">
            <v>WA_NCoast_OR_CA</v>
          </cell>
          <cell r="C3644" t="str">
            <v>UnMarked Central Valley Fall</v>
          </cell>
          <cell r="D3644" t="str">
            <v>U-CentVal</v>
          </cell>
          <cell r="E3644">
            <v>69</v>
          </cell>
          <cell r="F3644">
            <v>106</v>
          </cell>
          <cell r="G3644">
            <v>105</v>
          </cell>
          <cell r="I3644">
            <v>2001</v>
          </cell>
          <cell r="J3644" t="str">
            <v>UM</v>
          </cell>
          <cell r="L3644">
            <v>3</v>
          </cell>
          <cell r="M3644">
            <v>571469.38710448507</v>
          </cell>
        </row>
        <row r="3645">
          <cell r="A3645" t="str">
            <v>2001-69-4-</v>
          </cell>
          <cell r="B3645" t="str">
            <v>WA_NCoast_OR_CA</v>
          </cell>
          <cell r="C3645" t="str">
            <v>UnMarked Central Valley Fall</v>
          </cell>
          <cell r="D3645" t="str">
            <v>U-CentVal</v>
          </cell>
          <cell r="E3645">
            <v>69</v>
          </cell>
          <cell r="F3645">
            <v>106</v>
          </cell>
          <cell r="G3645">
            <v>105</v>
          </cell>
          <cell r="I3645">
            <v>2001</v>
          </cell>
          <cell r="J3645" t="str">
            <v>UM</v>
          </cell>
          <cell r="L3645">
            <v>4</v>
          </cell>
          <cell r="M3645">
            <v>108016.1150259728</v>
          </cell>
        </row>
        <row r="3646">
          <cell r="A3646" t="str">
            <v>2001-69-5-</v>
          </cell>
          <cell r="B3646" t="str">
            <v>WA_NCoast_OR_CA</v>
          </cell>
          <cell r="C3646" t="str">
            <v>UnMarked Central Valley Fall</v>
          </cell>
          <cell r="D3646" t="str">
            <v>U-CentVal</v>
          </cell>
          <cell r="E3646">
            <v>69</v>
          </cell>
          <cell r="F3646">
            <v>106</v>
          </cell>
          <cell r="G3646">
            <v>105</v>
          </cell>
          <cell r="I3646">
            <v>2001</v>
          </cell>
          <cell r="J3646" t="str">
            <v>UM</v>
          </cell>
          <cell r="L3646">
            <v>5</v>
          </cell>
          <cell r="M3646">
            <v>794.3162695420574</v>
          </cell>
        </row>
        <row r="3647">
          <cell r="A3647" t="str">
            <v>2001-70-3-</v>
          </cell>
          <cell r="B3647" t="str">
            <v>WA_NCoast_OR_CA</v>
          </cell>
          <cell r="C3647" t="str">
            <v>Marked Central Valley Fall</v>
          </cell>
          <cell r="D3647" t="str">
            <v>M-CentVal</v>
          </cell>
          <cell r="E3647">
            <v>70</v>
          </cell>
          <cell r="F3647">
            <v>107</v>
          </cell>
          <cell r="G3647">
            <v>105</v>
          </cell>
          <cell r="I3647">
            <v>2001</v>
          </cell>
          <cell r="J3647" t="str">
            <v>M</v>
          </cell>
          <cell r="L3647">
            <v>3</v>
          </cell>
          <cell r="M3647">
            <v>11662.640553152771</v>
          </cell>
        </row>
        <row r="3648">
          <cell r="A3648" t="str">
            <v>2001-70-4-</v>
          </cell>
          <cell r="B3648" t="str">
            <v>WA_NCoast_OR_CA</v>
          </cell>
          <cell r="C3648" t="str">
            <v>Marked Central Valley Fall</v>
          </cell>
          <cell r="D3648" t="str">
            <v>M-CentVal</v>
          </cell>
          <cell r="E3648">
            <v>70</v>
          </cell>
          <cell r="F3648">
            <v>107</v>
          </cell>
          <cell r="G3648">
            <v>105</v>
          </cell>
          <cell r="I3648">
            <v>2001</v>
          </cell>
          <cell r="J3648" t="str">
            <v>M</v>
          </cell>
          <cell r="L3648">
            <v>4</v>
          </cell>
          <cell r="M3648">
            <v>2204.4105107341461</v>
          </cell>
        </row>
        <row r="3649">
          <cell r="A3649" t="str">
            <v>2001-70-5-</v>
          </cell>
          <cell r="B3649" t="str">
            <v>WA_NCoast_OR_CA</v>
          </cell>
          <cell r="C3649" t="str">
            <v>Marked Central Valley Fall</v>
          </cell>
          <cell r="D3649" t="str">
            <v>M-CentVal</v>
          </cell>
          <cell r="E3649">
            <v>70</v>
          </cell>
          <cell r="F3649">
            <v>107</v>
          </cell>
          <cell r="G3649">
            <v>105</v>
          </cell>
          <cell r="I3649">
            <v>2001</v>
          </cell>
          <cell r="J3649" t="str">
            <v>M</v>
          </cell>
          <cell r="L3649">
            <v>5</v>
          </cell>
          <cell r="M3649">
            <v>16.21053611310322</v>
          </cell>
        </row>
        <row r="3650">
          <cell r="A3650" t="str">
            <v>2001-71-3-</v>
          </cell>
          <cell r="B3650" t="str">
            <v>WA_NCoast_OR_CA</v>
          </cell>
          <cell r="C3650" t="str">
            <v>UnMarked WA North Coast Fall</v>
          </cell>
          <cell r="D3650" t="str">
            <v>U-WA NCst</v>
          </cell>
          <cell r="E3650">
            <v>71</v>
          </cell>
          <cell r="F3650">
            <v>109</v>
          </cell>
          <cell r="G3650">
            <v>108</v>
          </cell>
          <cell r="I3650">
            <v>2001</v>
          </cell>
          <cell r="J3650" t="str">
            <v>UM</v>
          </cell>
          <cell r="L3650">
            <v>3</v>
          </cell>
          <cell r="M3650">
            <v>3133.887986129484</v>
          </cell>
        </row>
        <row r="3651">
          <cell r="A3651" t="str">
            <v>2001-71-4-</v>
          </cell>
          <cell r="B3651" t="str">
            <v>WA_NCoast_OR_CA</v>
          </cell>
          <cell r="C3651" t="str">
            <v>UnMarked WA North Coast Fall</v>
          </cell>
          <cell r="D3651" t="str">
            <v>U-WA NCst</v>
          </cell>
          <cell r="E3651">
            <v>71</v>
          </cell>
          <cell r="F3651">
            <v>109</v>
          </cell>
          <cell r="G3651">
            <v>108</v>
          </cell>
          <cell r="I3651">
            <v>2001</v>
          </cell>
          <cell r="J3651" t="str">
            <v>UM</v>
          </cell>
          <cell r="L3651">
            <v>4</v>
          </cell>
          <cell r="M3651">
            <v>19749.606315652542</v>
          </cell>
        </row>
        <row r="3652">
          <cell r="A3652" t="str">
            <v>2001-71-5-</v>
          </cell>
          <cell r="B3652" t="str">
            <v>WA_NCoast_OR_CA</v>
          </cell>
          <cell r="C3652" t="str">
            <v>UnMarked WA North Coast Fall</v>
          </cell>
          <cell r="D3652" t="str">
            <v>U-WA NCst</v>
          </cell>
          <cell r="E3652">
            <v>71</v>
          </cell>
          <cell r="F3652">
            <v>109</v>
          </cell>
          <cell r="G3652">
            <v>108</v>
          </cell>
          <cell r="I3652">
            <v>2001</v>
          </cell>
          <cell r="J3652" t="str">
            <v>UM</v>
          </cell>
          <cell r="L3652">
            <v>5</v>
          </cell>
          <cell r="M3652">
            <v>11364.022680442269</v>
          </cell>
        </row>
        <row r="3653">
          <cell r="A3653" t="str">
            <v>2001-72-3-</v>
          </cell>
          <cell r="B3653" t="str">
            <v>WA_NCoast_OR_CA</v>
          </cell>
          <cell r="C3653" t="str">
            <v>Marked WA North Coast Fall</v>
          </cell>
          <cell r="D3653" t="str">
            <v>M-WA NCst</v>
          </cell>
          <cell r="E3653">
            <v>72</v>
          </cell>
          <cell r="F3653">
            <v>110</v>
          </cell>
          <cell r="G3653">
            <v>108</v>
          </cell>
          <cell r="I3653">
            <v>2001</v>
          </cell>
          <cell r="J3653" t="str">
            <v>M</v>
          </cell>
          <cell r="L3653">
            <v>3</v>
          </cell>
          <cell r="M3653">
            <v>351.17711296661378</v>
          </cell>
        </row>
        <row r="3654">
          <cell r="A3654" t="str">
            <v>2001-72-4-</v>
          </cell>
          <cell r="B3654" t="str">
            <v>WA_NCoast_OR_CA</v>
          </cell>
          <cell r="C3654" t="str">
            <v>Marked WA North Coast Fall</v>
          </cell>
          <cell r="D3654" t="str">
            <v>M-WA NCst</v>
          </cell>
          <cell r="E3654">
            <v>72</v>
          </cell>
          <cell r="F3654">
            <v>110</v>
          </cell>
          <cell r="G3654">
            <v>108</v>
          </cell>
          <cell r="I3654">
            <v>2001</v>
          </cell>
          <cell r="J3654" t="str">
            <v>M</v>
          </cell>
          <cell r="L3654">
            <v>4</v>
          </cell>
          <cell r="M3654">
            <v>893.92158590795634</v>
          </cell>
        </row>
        <row r="3655">
          <cell r="A3655" t="str">
            <v>2001-72-5-</v>
          </cell>
          <cell r="B3655" t="str">
            <v>WA_NCoast_OR_CA</v>
          </cell>
          <cell r="C3655" t="str">
            <v>Marked WA North Coast Fall</v>
          </cell>
          <cell r="D3655" t="str">
            <v>M-WA NCst</v>
          </cell>
          <cell r="E3655">
            <v>72</v>
          </cell>
          <cell r="F3655">
            <v>110</v>
          </cell>
          <cell r="G3655">
            <v>108</v>
          </cell>
          <cell r="I3655">
            <v>2001</v>
          </cell>
          <cell r="J3655" t="str">
            <v>M</v>
          </cell>
          <cell r="L3655">
            <v>5</v>
          </cell>
          <cell r="M3655">
            <v>414.055455513548</v>
          </cell>
        </row>
        <row r="3656">
          <cell r="A3656" t="str">
            <v>2001-73-3-</v>
          </cell>
          <cell r="B3656" t="str">
            <v>WA_NCoast_OR_CA</v>
          </cell>
          <cell r="C3656" t="str">
            <v>UnMarked Willapa Bay</v>
          </cell>
          <cell r="D3656" t="str">
            <v>U-Willapa</v>
          </cell>
          <cell r="E3656">
            <v>73</v>
          </cell>
          <cell r="F3656">
            <v>112</v>
          </cell>
          <cell r="G3656">
            <v>111</v>
          </cell>
          <cell r="I3656">
            <v>2001</v>
          </cell>
          <cell r="J3656" t="str">
            <v>UM</v>
          </cell>
          <cell r="L3656">
            <v>3</v>
          </cell>
          <cell r="M3656">
            <v>4807.3399396528548</v>
          </cell>
        </row>
        <row r="3657">
          <cell r="A3657" t="str">
            <v>2001-73-4-</v>
          </cell>
          <cell r="B3657" t="str">
            <v>WA_NCoast_OR_CA</v>
          </cell>
          <cell r="C3657" t="str">
            <v>UnMarked Willapa Bay</v>
          </cell>
          <cell r="D3657" t="str">
            <v>U-Willapa</v>
          </cell>
          <cell r="E3657">
            <v>73</v>
          </cell>
          <cell r="F3657">
            <v>112</v>
          </cell>
          <cell r="G3657">
            <v>111</v>
          </cell>
          <cell r="I3657">
            <v>2001</v>
          </cell>
          <cell r="J3657" t="str">
            <v>UM</v>
          </cell>
          <cell r="L3657">
            <v>4</v>
          </cell>
          <cell r="M3657">
            <v>7779.0901790782164</v>
          </cell>
        </row>
        <row r="3658">
          <cell r="A3658" t="str">
            <v>2001-73-5-</v>
          </cell>
          <cell r="B3658" t="str">
            <v>WA_NCoast_OR_CA</v>
          </cell>
          <cell r="C3658" t="str">
            <v>UnMarked Willapa Bay</v>
          </cell>
          <cell r="D3658" t="str">
            <v>U-Willapa</v>
          </cell>
          <cell r="E3658">
            <v>73</v>
          </cell>
          <cell r="F3658">
            <v>112</v>
          </cell>
          <cell r="G3658">
            <v>111</v>
          </cell>
          <cell r="I3658">
            <v>2001</v>
          </cell>
          <cell r="J3658" t="str">
            <v>UM</v>
          </cell>
          <cell r="L3658">
            <v>5</v>
          </cell>
          <cell r="M3658">
            <v>6755.3021784432549</v>
          </cell>
        </row>
        <row r="3659">
          <cell r="A3659" t="str">
            <v>2001-74-3-</v>
          </cell>
          <cell r="B3659" t="str">
            <v>WA_NCoast_OR_CA</v>
          </cell>
          <cell r="C3659" t="str">
            <v>Marked Willapa Bay</v>
          </cell>
          <cell r="D3659" t="str">
            <v>M-Willapa</v>
          </cell>
          <cell r="E3659">
            <v>74</v>
          </cell>
          <cell r="F3659">
            <v>113</v>
          </cell>
          <cell r="G3659">
            <v>111</v>
          </cell>
          <cell r="I3659">
            <v>2001</v>
          </cell>
          <cell r="J3659" t="str">
            <v>M</v>
          </cell>
          <cell r="L3659">
            <v>3</v>
          </cell>
          <cell r="M3659">
            <v>158.77656034714499</v>
          </cell>
        </row>
        <row r="3660">
          <cell r="A3660" t="str">
            <v>2001-74-4-</v>
          </cell>
          <cell r="B3660" t="str">
            <v>WA_NCoast_OR_CA</v>
          </cell>
          <cell r="C3660" t="str">
            <v>Marked Willapa Bay</v>
          </cell>
          <cell r="D3660" t="str">
            <v>M-Willapa</v>
          </cell>
          <cell r="E3660">
            <v>74</v>
          </cell>
          <cell r="F3660">
            <v>113</v>
          </cell>
          <cell r="G3660">
            <v>111</v>
          </cell>
          <cell r="I3660">
            <v>2001</v>
          </cell>
          <cell r="J3660" t="str">
            <v>M</v>
          </cell>
          <cell r="L3660">
            <v>4</v>
          </cell>
          <cell r="M3660">
            <v>113.9488209217846</v>
          </cell>
        </row>
        <row r="3661">
          <cell r="A3661" t="str">
            <v>2001-74-5-</v>
          </cell>
          <cell r="B3661" t="str">
            <v>WA_NCoast_OR_CA</v>
          </cell>
          <cell r="C3661" t="str">
            <v>Marked Willapa Bay</v>
          </cell>
          <cell r="D3661" t="str">
            <v>M-Willapa</v>
          </cell>
          <cell r="E3661">
            <v>74</v>
          </cell>
          <cell r="F3661">
            <v>113</v>
          </cell>
          <cell r="G3661">
            <v>111</v>
          </cell>
          <cell r="I3661">
            <v>2001</v>
          </cell>
          <cell r="J3661" t="str">
            <v>M</v>
          </cell>
          <cell r="L3661">
            <v>5</v>
          </cell>
          <cell r="M3661">
            <v>87.764321556744889</v>
          </cell>
        </row>
        <row r="3662">
          <cell r="A3662" t="str">
            <v>2001-77-3-</v>
          </cell>
          <cell r="B3662" t="str">
            <v>WA_NCoast_OR_CA</v>
          </cell>
          <cell r="C3662" t="str">
            <v>UnMarked OR Mid Coast Fall</v>
          </cell>
          <cell r="D3662" t="str">
            <v>U-MidORCst</v>
          </cell>
          <cell r="E3662">
            <v>77</v>
          </cell>
          <cell r="F3662">
            <v>115</v>
          </cell>
          <cell r="G3662">
            <v>114</v>
          </cell>
          <cell r="I3662">
            <v>2001</v>
          </cell>
          <cell r="J3662" t="str">
            <v>UM</v>
          </cell>
          <cell r="L3662">
            <v>3</v>
          </cell>
          <cell r="M3662">
            <v>19460.769572227699</v>
          </cell>
        </row>
        <row r="3663">
          <cell r="A3663" t="str">
            <v>2001-77-4-</v>
          </cell>
          <cell r="B3663" t="str">
            <v>WA_NCoast_OR_CA</v>
          </cell>
          <cell r="C3663" t="str">
            <v>UnMarked OR Mid Coast Fall</v>
          </cell>
          <cell r="D3663" t="str">
            <v>U-MidORCst</v>
          </cell>
          <cell r="E3663">
            <v>77</v>
          </cell>
          <cell r="F3663">
            <v>115</v>
          </cell>
          <cell r="G3663">
            <v>114</v>
          </cell>
          <cell r="I3663">
            <v>2001</v>
          </cell>
          <cell r="J3663" t="str">
            <v>UM</v>
          </cell>
          <cell r="L3663">
            <v>4</v>
          </cell>
          <cell r="M3663">
            <v>35127.894550922749</v>
          </cell>
        </row>
        <row r="3664">
          <cell r="A3664" t="str">
            <v>2001-77-5-</v>
          </cell>
          <cell r="B3664" t="str">
            <v>WA_NCoast_OR_CA</v>
          </cell>
          <cell r="C3664" t="str">
            <v>UnMarked OR Mid Coast Fall</v>
          </cell>
          <cell r="D3664" t="str">
            <v>U-MidORCst</v>
          </cell>
          <cell r="E3664">
            <v>77</v>
          </cell>
          <cell r="F3664">
            <v>115</v>
          </cell>
          <cell r="G3664">
            <v>114</v>
          </cell>
          <cell r="I3664">
            <v>2001</v>
          </cell>
          <cell r="J3664" t="str">
            <v>UM</v>
          </cell>
          <cell r="L3664">
            <v>5</v>
          </cell>
          <cell r="M3664">
            <v>5113.5461316307228</v>
          </cell>
        </row>
        <row r="3665">
          <cell r="A3665" t="str">
            <v>2001-78-3-</v>
          </cell>
          <cell r="B3665" t="str">
            <v>WA_NCoast_OR_CA</v>
          </cell>
          <cell r="C3665" t="str">
            <v>Marked OR Mid Coast Fall</v>
          </cell>
          <cell r="D3665" t="str">
            <v>M-MidORCst</v>
          </cell>
          <cell r="E3665">
            <v>78</v>
          </cell>
          <cell r="F3665">
            <v>116</v>
          </cell>
          <cell r="G3665">
            <v>114</v>
          </cell>
          <cell r="I3665">
            <v>2001</v>
          </cell>
          <cell r="J3665" t="str">
            <v>M</v>
          </cell>
          <cell r="L3665">
            <v>3</v>
          </cell>
          <cell r="M3665">
            <v>196.5734300225013</v>
          </cell>
        </row>
        <row r="3666">
          <cell r="A3666" t="str">
            <v>2001-78-4-</v>
          </cell>
          <cell r="B3666" t="str">
            <v>WA_NCoast_OR_CA</v>
          </cell>
          <cell r="C3666" t="str">
            <v>Marked OR Mid Coast Fall</v>
          </cell>
          <cell r="D3666" t="str">
            <v>M-MidORCst</v>
          </cell>
          <cell r="E3666">
            <v>78</v>
          </cell>
          <cell r="F3666">
            <v>116</v>
          </cell>
          <cell r="G3666">
            <v>114</v>
          </cell>
          <cell r="I3666">
            <v>2001</v>
          </cell>
          <cell r="J3666" t="str">
            <v>M</v>
          </cell>
          <cell r="L3666">
            <v>4</v>
          </cell>
          <cell r="M3666">
            <v>354.8272176860919</v>
          </cell>
        </row>
        <row r="3667">
          <cell r="A3667" t="str">
            <v>2001-78-5-</v>
          </cell>
          <cell r="B3667" t="str">
            <v>WA_NCoast_OR_CA</v>
          </cell>
          <cell r="C3667" t="str">
            <v>Marked OR Mid Coast Fall</v>
          </cell>
          <cell r="D3667" t="str">
            <v>M-MidORCst</v>
          </cell>
          <cell r="E3667">
            <v>78</v>
          </cell>
          <cell r="F3667">
            <v>116</v>
          </cell>
          <cell r="G3667">
            <v>114</v>
          </cell>
          <cell r="I3667">
            <v>2001</v>
          </cell>
          <cell r="J3667" t="str">
            <v>M</v>
          </cell>
          <cell r="L3667">
            <v>5</v>
          </cell>
          <cell r="M3667">
            <v>51.651981127582992</v>
          </cell>
        </row>
        <row r="3668">
          <cell r="A3668" t="str">
            <v>2002-1-3-</v>
          </cell>
          <cell r="B3668" t="str">
            <v>NookSam</v>
          </cell>
          <cell r="C3668" t="str">
            <v>UnMarked Nooksack/Samish Fall</v>
          </cell>
          <cell r="D3668" t="str">
            <v>U-NkSm FF</v>
          </cell>
          <cell r="E3668">
            <v>1</v>
          </cell>
          <cell r="F3668">
            <v>2</v>
          </cell>
          <cell r="G3668">
            <v>1</v>
          </cell>
          <cell r="H3668" t="str">
            <v>TRS; includes 7B-D</v>
          </cell>
          <cell r="I3668">
            <v>2002</v>
          </cell>
          <cell r="J3668" t="str">
            <v>UM</v>
          </cell>
          <cell r="L3668">
            <v>3</v>
          </cell>
          <cell r="M3668">
            <v>9585.0448443092737</v>
          </cell>
        </row>
        <row r="3669">
          <cell r="A3669" t="str">
            <v>2002-1-4-</v>
          </cell>
          <cell r="B3669" t="str">
            <v>NookSam</v>
          </cell>
          <cell r="C3669" t="str">
            <v>UnMarked Nooksack/Samish Fall</v>
          </cell>
          <cell r="D3669" t="str">
            <v>U-NkSm FF</v>
          </cell>
          <cell r="E3669">
            <v>1</v>
          </cell>
          <cell r="F3669">
            <v>2</v>
          </cell>
          <cell r="G3669">
            <v>1</v>
          </cell>
          <cell r="H3669" t="str">
            <v>TRS; includes 7B-D</v>
          </cell>
          <cell r="I3669">
            <v>2002</v>
          </cell>
          <cell r="J3669" t="str">
            <v>UM</v>
          </cell>
          <cell r="L3669">
            <v>4</v>
          </cell>
          <cell r="M3669">
            <v>21359.266597504</v>
          </cell>
        </row>
        <row r="3670">
          <cell r="A3670" t="str">
            <v>2002-1-5-</v>
          </cell>
          <cell r="B3670" t="str">
            <v>NookSam</v>
          </cell>
          <cell r="C3670" t="str">
            <v>UnMarked Nooksack/Samish Fall</v>
          </cell>
          <cell r="D3670" t="str">
            <v>U-NkSm FF</v>
          </cell>
          <cell r="E3670">
            <v>1</v>
          </cell>
          <cell r="F3670">
            <v>2</v>
          </cell>
          <cell r="G3670">
            <v>1</v>
          </cell>
          <cell r="H3670" t="str">
            <v>TRS; includes 7B-D</v>
          </cell>
          <cell r="I3670">
            <v>2002</v>
          </cell>
          <cell r="J3670" t="str">
            <v>UM</v>
          </cell>
          <cell r="L3670">
            <v>5</v>
          </cell>
          <cell r="M3670">
            <v>650.83637831729618</v>
          </cell>
        </row>
        <row r="3671">
          <cell r="A3671" t="str">
            <v>2002-2-3-</v>
          </cell>
          <cell r="B3671" t="str">
            <v>NookSam</v>
          </cell>
          <cell r="C3671" t="str">
            <v>Marked Nooksack/Samish Fall</v>
          </cell>
          <cell r="D3671" t="str">
            <v>M-NkSm FF</v>
          </cell>
          <cell r="E3671">
            <v>2</v>
          </cell>
          <cell r="F3671">
            <v>3</v>
          </cell>
          <cell r="G3671">
            <v>1</v>
          </cell>
          <cell r="H3671" t="str">
            <v>TRS; includes 7B-D</v>
          </cell>
          <cell r="I3671">
            <v>2002</v>
          </cell>
          <cell r="J3671" t="str">
            <v>M</v>
          </cell>
          <cell r="L3671">
            <v>3</v>
          </cell>
          <cell r="M3671">
            <v>9085.516993656036</v>
          </cell>
        </row>
        <row r="3672">
          <cell r="A3672" t="str">
            <v>2002-2-4-</v>
          </cell>
          <cell r="B3672" t="str">
            <v>NookSam</v>
          </cell>
          <cell r="C3672" t="str">
            <v>Marked Nooksack/Samish Fall</v>
          </cell>
          <cell r="D3672" t="str">
            <v>M-NkSm FF</v>
          </cell>
          <cell r="E3672">
            <v>2</v>
          </cell>
          <cell r="F3672">
            <v>3</v>
          </cell>
          <cell r="G3672">
            <v>1</v>
          </cell>
          <cell r="H3672" t="str">
            <v>TRS; includes 7B-D</v>
          </cell>
          <cell r="I3672">
            <v>2002</v>
          </cell>
          <cell r="J3672" t="str">
            <v>M</v>
          </cell>
          <cell r="L3672">
            <v>4</v>
          </cell>
          <cell r="M3672">
            <v>20246.12120191252</v>
          </cell>
        </row>
        <row r="3673">
          <cell r="A3673" t="str">
            <v>2002-2-5-</v>
          </cell>
          <cell r="B3673" t="str">
            <v>NookSam</v>
          </cell>
          <cell r="C3673" t="str">
            <v>Marked Nooksack/Samish Fall</v>
          </cell>
          <cell r="D3673" t="str">
            <v>M-NkSm FF</v>
          </cell>
          <cell r="E3673">
            <v>2</v>
          </cell>
          <cell r="F3673">
            <v>3</v>
          </cell>
          <cell r="G3673">
            <v>1</v>
          </cell>
          <cell r="H3673" t="str">
            <v>TRS; includes 7B-D</v>
          </cell>
          <cell r="I3673">
            <v>2002</v>
          </cell>
          <cell r="J3673" t="str">
            <v>M</v>
          </cell>
          <cell r="L3673">
            <v>5</v>
          </cell>
          <cell r="M3673">
            <v>616.91782055689123</v>
          </cell>
        </row>
        <row r="3674">
          <cell r="A3674" t="str">
            <v>2002-3-3-</v>
          </cell>
          <cell r="B3674" t="str">
            <v>NookSam</v>
          </cell>
          <cell r="C3674" t="str">
            <v>UnMarked NF Nooksack Spr</v>
          </cell>
          <cell r="D3674" t="str">
            <v>U-NFNK Sp</v>
          </cell>
          <cell r="E3674">
            <v>3</v>
          </cell>
          <cell r="F3674">
            <v>5</v>
          </cell>
          <cell r="G3674">
            <v>4</v>
          </cell>
          <cell r="H3674" t="str">
            <v>TRS; includes 7B-D</v>
          </cell>
          <cell r="I3674">
            <v>2002</v>
          </cell>
          <cell r="J3674" t="str">
            <v>UM</v>
          </cell>
          <cell r="L3674">
            <v>3</v>
          </cell>
          <cell r="M3674">
            <v>40.279782929571773</v>
          </cell>
        </row>
        <row r="3675">
          <cell r="A3675" t="str">
            <v>2002-3-4-</v>
          </cell>
          <cell r="B3675" t="str">
            <v>NookSam</v>
          </cell>
          <cell r="C3675" t="str">
            <v>UnMarked NF Nooksack Spr</v>
          </cell>
          <cell r="D3675" t="str">
            <v>U-NFNK Sp</v>
          </cell>
          <cell r="E3675">
            <v>3</v>
          </cell>
          <cell r="F3675">
            <v>5</v>
          </cell>
          <cell r="G3675">
            <v>4</v>
          </cell>
          <cell r="H3675" t="str">
            <v>TRS; includes 7B-D</v>
          </cell>
          <cell r="I3675">
            <v>2002</v>
          </cell>
          <cell r="J3675" t="str">
            <v>UM</v>
          </cell>
          <cell r="L3675">
            <v>4</v>
          </cell>
          <cell r="M3675">
            <v>210.47707024657521</v>
          </cell>
        </row>
        <row r="3676">
          <cell r="A3676" t="str">
            <v>2002-3-5-</v>
          </cell>
          <cell r="B3676" t="str">
            <v>NookSam</v>
          </cell>
          <cell r="C3676" t="str">
            <v>UnMarked NF Nooksack Spr</v>
          </cell>
          <cell r="D3676" t="str">
            <v>U-NFNK Sp</v>
          </cell>
          <cell r="E3676">
            <v>3</v>
          </cell>
          <cell r="F3676">
            <v>5</v>
          </cell>
          <cell r="G3676">
            <v>4</v>
          </cell>
          <cell r="H3676" t="str">
            <v>TRS; includes 7B-D</v>
          </cell>
          <cell r="I3676">
            <v>2002</v>
          </cell>
          <cell r="J3676" t="str">
            <v>UM</v>
          </cell>
          <cell r="L3676">
            <v>5</v>
          </cell>
          <cell r="M3676">
            <v>162.27614512327759</v>
          </cell>
        </row>
        <row r="3677">
          <cell r="A3677" t="str">
            <v>2002-4-3-</v>
          </cell>
          <cell r="B3677" t="str">
            <v>NookSam</v>
          </cell>
          <cell r="C3677" t="str">
            <v>Marked NF Nooksack Spr</v>
          </cell>
          <cell r="D3677" t="str">
            <v>M-NFNK Sp</v>
          </cell>
          <cell r="E3677">
            <v>4</v>
          </cell>
          <cell r="F3677">
            <v>6</v>
          </cell>
          <cell r="G3677">
            <v>4</v>
          </cell>
          <cell r="H3677" t="str">
            <v>TRS; includes 7B-D</v>
          </cell>
          <cell r="I3677">
            <v>2002</v>
          </cell>
          <cell r="J3677" t="str">
            <v>M</v>
          </cell>
          <cell r="L3677">
            <v>3</v>
          </cell>
          <cell r="M3677">
            <v>649.88716379362984</v>
          </cell>
        </row>
        <row r="3678">
          <cell r="A3678" t="str">
            <v>2002-4-4-</v>
          </cell>
          <cell r="B3678" t="str">
            <v>NookSam</v>
          </cell>
          <cell r="C3678" t="str">
            <v>Marked NF Nooksack Spr</v>
          </cell>
          <cell r="D3678" t="str">
            <v>M-NFNK Sp</v>
          </cell>
          <cell r="E3678">
            <v>4</v>
          </cell>
          <cell r="F3678">
            <v>6</v>
          </cell>
          <cell r="G3678">
            <v>4</v>
          </cell>
          <cell r="H3678" t="str">
            <v>TRS; includes 7B-D</v>
          </cell>
          <cell r="I3678">
            <v>2002</v>
          </cell>
          <cell r="J3678" t="str">
            <v>M</v>
          </cell>
          <cell r="L3678">
            <v>4</v>
          </cell>
          <cell r="M3678">
            <v>248.67330733041089</v>
          </cell>
        </row>
        <row r="3679">
          <cell r="A3679" t="str">
            <v>2002-4-5-</v>
          </cell>
          <cell r="B3679" t="str">
            <v>NookSam</v>
          </cell>
          <cell r="C3679" t="str">
            <v>Marked NF Nooksack Spr</v>
          </cell>
          <cell r="D3679" t="str">
            <v>M-NFNK Sp</v>
          </cell>
          <cell r="E3679">
            <v>4</v>
          </cell>
          <cell r="F3679">
            <v>6</v>
          </cell>
          <cell r="G3679">
            <v>4</v>
          </cell>
          <cell r="H3679" t="str">
            <v>TRS; includes 7B-D</v>
          </cell>
          <cell r="I3679">
            <v>2002</v>
          </cell>
          <cell r="J3679" t="str">
            <v>M</v>
          </cell>
          <cell r="L3679">
            <v>5</v>
          </cell>
          <cell r="M3679">
            <v>57.327426313868607</v>
          </cell>
        </row>
        <row r="3680">
          <cell r="A3680" t="str">
            <v>2002-5-3-</v>
          </cell>
          <cell r="B3680" t="str">
            <v>NookSam</v>
          </cell>
          <cell r="C3680" t="str">
            <v>UnMarked SF Nooksack Spr</v>
          </cell>
          <cell r="D3680" t="str">
            <v>U-SFNK Sp</v>
          </cell>
          <cell r="E3680">
            <v>5</v>
          </cell>
          <cell r="F3680">
            <v>7</v>
          </cell>
          <cell r="G3680">
            <v>4</v>
          </cell>
          <cell r="H3680" t="str">
            <v>TRS; includes 7B-D</v>
          </cell>
          <cell r="I3680">
            <v>2002</v>
          </cell>
          <cell r="J3680" t="str">
            <v>UM</v>
          </cell>
          <cell r="L3680">
            <v>3</v>
          </cell>
          <cell r="M3680">
            <v>4916.3744501082929</v>
          </cell>
        </row>
        <row r="3681">
          <cell r="A3681" t="str">
            <v>2002-5-4-</v>
          </cell>
          <cell r="B3681" t="str">
            <v>NookSam</v>
          </cell>
          <cell r="C3681" t="str">
            <v>UnMarked SF Nooksack Spr</v>
          </cell>
          <cell r="D3681" t="str">
            <v>U-SFNK Sp</v>
          </cell>
          <cell r="E3681">
            <v>5</v>
          </cell>
          <cell r="F3681">
            <v>7</v>
          </cell>
          <cell r="G3681">
            <v>4</v>
          </cell>
          <cell r="H3681" t="str">
            <v>TRS; includes 7B-D</v>
          </cell>
          <cell r="I3681">
            <v>2002</v>
          </cell>
          <cell r="J3681" t="str">
            <v>UM</v>
          </cell>
          <cell r="L3681">
            <v>4</v>
          </cell>
          <cell r="M3681">
            <v>3158.561670638614</v>
          </cell>
        </row>
        <row r="3682">
          <cell r="A3682" t="str">
            <v>2002-5-5-</v>
          </cell>
          <cell r="B3682" t="str">
            <v>NookSam</v>
          </cell>
          <cell r="C3682" t="str">
            <v>UnMarked SF Nooksack Spr</v>
          </cell>
          <cell r="D3682" t="str">
            <v>U-SFNK Sp</v>
          </cell>
          <cell r="E3682">
            <v>5</v>
          </cell>
          <cell r="F3682">
            <v>7</v>
          </cell>
          <cell r="G3682">
            <v>4</v>
          </cell>
          <cell r="H3682" t="str">
            <v>TRS; includes 7B-D</v>
          </cell>
          <cell r="I3682">
            <v>2002</v>
          </cell>
          <cell r="J3682" t="str">
            <v>UM</v>
          </cell>
          <cell r="L3682">
            <v>5</v>
          </cell>
          <cell r="M3682">
            <v>288.2114573561052</v>
          </cell>
        </row>
        <row r="3683">
          <cell r="A3683" t="str">
            <v>2002-6-3-</v>
          </cell>
          <cell r="B3683" t="str">
            <v>NookSam</v>
          </cell>
          <cell r="C3683" t="str">
            <v>Marked SF Nooksack Spr</v>
          </cell>
          <cell r="D3683" t="str">
            <v>M-SFNK Sp</v>
          </cell>
          <cell r="E3683">
            <v>6</v>
          </cell>
          <cell r="F3683">
            <v>8</v>
          </cell>
          <cell r="G3683">
            <v>4</v>
          </cell>
          <cell r="H3683" t="str">
            <v>TRS; includes 7B-D</v>
          </cell>
          <cell r="I3683">
            <v>2002</v>
          </cell>
          <cell r="J3683" t="str">
            <v>M</v>
          </cell>
          <cell r="L3683">
            <v>3</v>
          </cell>
          <cell r="M3683">
            <v>0</v>
          </cell>
        </row>
        <row r="3684">
          <cell r="A3684" t="str">
            <v>2002-6-4-</v>
          </cell>
          <cell r="B3684" t="str">
            <v>NookSam</v>
          </cell>
          <cell r="C3684" t="str">
            <v>Marked SF Nooksack Spr</v>
          </cell>
          <cell r="D3684" t="str">
            <v>M-SFNK Sp</v>
          </cell>
          <cell r="E3684">
            <v>6</v>
          </cell>
          <cell r="F3684">
            <v>8</v>
          </cell>
          <cell r="G3684">
            <v>4</v>
          </cell>
          <cell r="H3684" t="str">
            <v>TRS; includes 7B-D</v>
          </cell>
          <cell r="I3684">
            <v>2002</v>
          </cell>
          <cell r="J3684" t="str">
            <v>M</v>
          </cell>
          <cell r="L3684">
            <v>4</v>
          </cell>
          <cell r="M3684">
            <v>0</v>
          </cell>
        </row>
        <row r="3685">
          <cell r="A3685" t="str">
            <v>2002-6-5-</v>
          </cell>
          <cell r="B3685" t="str">
            <v>NookSam</v>
          </cell>
          <cell r="C3685" t="str">
            <v>Marked SF Nooksack Spr</v>
          </cell>
          <cell r="D3685" t="str">
            <v>M-SFNK Sp</v>
          </cell>
          <cell r="E3685">
            <v>6</v>
          </cell>
          <cell r="F3685">
            <v>8</v>
          </cell>
          <cell r="G3685">
            <v>4</v>
          </cell>
          <cell r="H3685" t="str">
            <v>TRS; includes 7B-D</v>
          </cell>
          <cell r="I3685">
            <v>2002</v>
          </cell>
          <cell r="J3685" t="str">
            <v>M</v>
          </cell>
          <cell r="L3685">
            <v>5</v>
          </cell>
          <cell r="M3685">
            <v>0</v>
          </cell>
        </row>
        <row r="3686">
          <cell r="A3686" t="str">
            <v>2002-7-3-SkagitSF_F_h_um</v>
          </cell>
          <cell r="B3686" t="str">
            <v>Skagit</v>
          </cell>
          <cell r="C3686" t="str">
            <v>UnMarked Skagit Summer/Fall Fing</v>
          </cell>
          <cell r="D3686" t="str">
            <v>U-Skag FF</v>
          </cell>
          <cell r="E3686">
            <v>7</v>
          </cell>
          <cell r="F3686">
            <v>10</v>
          </cell>
          <cell r="G3686">
            <v>9</v>
          </cell>
          <cell r="H3686" t="str">
            <v>TRS; includes Area 8 Net</v>
          </cell>
          <cell r="I3686">
            <v>2002</v>
          </cell>
          <cell r="J3686" t="str">
            <v>UM</v>
          </cell>
          <cell r="K3686" t="str">
            <v>H</v>
          </cell>
          <cell r="L3686">
            <v>3</v>
          </cell>
          <cell r="M3686">
            <v>0</v>
          </cell>
        </row>
        <row r="3687">
          <cell r="A3687" t="str">
            <v>2002-7-3-SkagitSF_F_n_um</v>
          </cell>
          <cell r="B3687" t="str">
            <v>Skagit</v>
          </cell>
          <cell r="C3687" t="str">
            <v>UnMarked Skagit Summer/Fall Fing</v>
          </cell>
          <cell r="D3687" t="str">
            <v>U-Skag FF</v>
          </cell>
          <cell r="E3687">
            <v>7</v>
          </cell>
          <cell r="F3687">
            <v>10</v>
          </cell>
          <cell r="G3687">
            <v>9</v>
          </cell>
          <cell r="H3687" t="str">
            <v>TRS; includes Area 8 Net</v>
          </cell>
          <cell r="I3687">
            <v>2002</v>
          </cell>
          <cell r="J3687" t="str">
            <v>UM</v>
          </cell>
          <cell r="K3687" t="str">
            <v>N</v>
          </cell>
          <cell r="L3687">
            <v>3</v>
          </cell>
          <cell r="M3687">
            <v>1802.798651685393</v>
          </cell>
        </row>
        <row r="3688">
          <cell r="A3688" t="str">
            <v>2002-7-4-SkagitSF_F_h_um</v>
          </cell>
          <cell r="B3688" t="str">
            <v>Skagit</v>
          </cell>
          <cell r="C3688" t="str">
            <v>UnMarked Skagit Summer/Fall Fing</v>
          </cell>
          <cell r="D3688" t="str">
            <v>U-Skag FF</v>
          </cell>
          <cell r="E3688">
            <v>7</v>
          </cell>
          <cell r="F3688">
            <v>10</v>
          </cell>
          <cell r="G3688">
            <v>9</v>
          </cell>
          <cell r="H3688" t="str">
            <v>TRS; includes Area 8 Net</v>
          </cell>
          <cell r="I3688">
            <v>2002</v>
          </cell>
          <cell r="J3688" t="str">
            <v>UM</v>
          </cell>
          <cell r="K3688" t="str">
            <v>H</v>
          </cell>
          <cell r="L3688">
            <v>4</v>
          </cell>
          <cell r="M3688">
            <v>0</v>
          </cell>
        </row>
        <row r="3689">
          <cell r="A3689" t="str">
            <v>2002-7-4-SkagitSF_F_n_um</v>
          </cell>
          <cell r="B3689" t="str">
            <v>Skagit</v>
          </cell>
          <cell r="C3689" t="str">
            <v>UnMarked Skagit Summer/Fall Fing</v>
          </cell>
          <cell r="D3689" t="str">
            <v>U-Skag FF</v>
          </cell>
          <cell r="E3689">
            <v>7</v>
          </cell>
          <cell r="F3689">
            <v>10</v>
          </cell>
          <cell r="G3689">
            <v>9</v>
          </cell>
          <cell r="H3689" t="str">
            <v>TRS; includes Area 8 Net</v>
          </cell>
          <cell r="I3689">
            <v>2002</v>
          </cell>
          <cell r="J3689" t="str">
            <v>UM</v>
          </cell>
          <cell r="K3689" t="str">
            <v>N</v>
          </cell>
          <cell r="L3689">
            <v>4</v>
          </cell>
          <cell r="M3689">
            <v>10202.20146067416</v>
          </cell>
        </row>
        <row r="3690">
          <cell r="A3690" t="str">
            <v>2002-7-5-SkagitSF_F_h_um</v>
          </cell>
          <cell r="B3690" t="str">
            <v>Skagit</v>
          </cell>
          <cell r="C3690" t="str">
            <v>UnMarked Skagit Summer/Fall Fing</v>
          </cell>
          <cell r="D3690" t="str">
            <v>U-Skag FF</v>
          </cell>
          <cell r="E3690">
            <v>7</v>
          </cell>
          <cell r="F3690">
            <v>10</v>
          </cell>
          <cell r="G3690">
            <v>9</v>
          </cell>
          <cell r="H3690" t="str">
            <v>TRS; includes Area 8 Net</v>
          </cell>
          <cell r="I3690">
            <v>2002</v>
          </cell>
          <cell r="J3690" t="str">
            <v>UM</v>
          </cell>
          <cell r="K3690" t="str">
            <v>H</v>
          </cell>
          <cell r="L3690">
            <v>5</v>
          </cell>
          <cell r="M3690">
            <v>0</v>
          </cell>
        </row>
        <row r="3691">
          <cell r="A3691" t="str">
            <v>2002-7-5-SkagitSF_F_n_um</v>
          </cell>
          <cell r="B3691" t="str">
            <v>Skagit</v>
          </cell>
          <cell r="C3691" t="str">
            <v>UnMarked Skagit Summer/Fall Fing</v>
          </cell>
          <cell r="D3691" t="str">
            <v>U-Skag FF</v>
          </cell>
          <cell r="E3691">
            <v>7</v>
          </cell>
          <cell r="F3691">
            <v>10</v>
          </cell>
          <cell r="G3691">
            <v>9</v>
          </cell>
          <cell r="H3691" t="str">
            <v>TRS; includes Area 8 Net</v>
          </cell>
          <cell r="I3691">
            <v>2002</v>
          </cell>
          <cell r="J3691" t="str">
            <v>UM</v>
          </cell>
          <cell r="K3691" t="str">
            <v>N</v>
          </cell>
          <cell r="L3691">
            <v>5</v>
          </cell>
          <cell r="M3691">
            <v>4343.1058426966292</v>
          </cell>
        </row>
        <row r="3692">
          <cell r="A3692" t="str">
            <v>2002-8-3-SkagitSF_F_h_m</v>
          </cell>
          <cell r="B3692" t="str">
            <v>Skagit</v>
          </cell>
          <cell r="C3692" t="str">
            <v>Marked Skagit Summer/Fall Fing</v>
          </cell>
          <cell r="D3692" t="str">
            <v>M-Skag FF</v>
          </cell>
          <cell r="E3692">
            <v>8</v>
          </cell>
          <cell r="F3692">
            <v>11</v>
          </cell>
          <cell r="G3692">
            <v>9</v>
          </cell>
          <cell r="H3692" t="str">
            <v>TRS; includes Area 8 Net</v>
          </cell>
          <cell r="I3692">
            <v>2002</v>
          </cell>
          <cell r="J3692" t="str">
            <v>M</v>
          </cell>
          <cell r="K3692" t="str">
            <v>H</v>
          </cell>
          <cell r="L3692">
            <v>3</v>
          </cell>
          <cell r="M3692">
            <v>55.609999999999928</v>
          </cell>
        </row>
        <row r="3693">
          <cell r="A3693" t="str">
            <v>2002-8-3-SkagitSF_F_n_m</v>
          </cell>
          <cell r="B3693" t="str">
            <v>Skagit</v>
          </cell>
          <cell r="C3693" t="str">
            <v>Marked Skagit Summer/Fall Fing</v>
          </cell>
          <cell r="D3693" t="str">
            <v>M-Skag FF</v>
          </cell>
          <cell r="E3693">
            <v>8</v>
          </cell>
          <cell r="F3693">
            <v>11</v>
          </cell>
          <cell r="G3693">
            <v>9</v>
          </cell>
          <cell r="H3693" t="str">
            <v>TRS; includes Area 8 Net</v>
          </cell>
          <cell r="I3693">
            <v>2002</v>
          </cell>
          <cell r="J3693" t="str">
            <v>M</v>
          </cell>
          <cell r="K3693" t="str">
            <v>N</v>
          </cell>
          <cell r="L3693">
            <v>3</v>
          </cell>
        </row>
        <row r="3694">
          <cell r="A3694" t="str">
            <v>2002-8-4-SkagitSF_F_h_m</v>
          </cell>
          <cell r="B3694" t="str">
            <v>Skagit</v>
          </cell>
          <cell r="C3694" t="str">
            <v>Marked Skagit Summer/Fall Fing</v>
          </cell>
          <cell r="D3694" t="str">
            <v>M-Skag FF</v>
          </cell>
          <cell r="E3694">
            <v>8</v>
          </cell>
          <cell r="F3694">
            <v>11</v>
          </cell>
          <cell r="G3694">
            <v>9</v>
          </cell>
          <cell r="H3694" t="str">
            <v>TRS; includes Area 8 Net</v>
          </cell>
          <cell r="I3694">
            <v>2002</v>
          </cell>
          <cell r="J3694" t="str">
            <v>M</v>
          </cell>
          <cell r="K3694" t="str">
            <v>H</v>
          </cell>
          <cell r="L3694">
            <v>4</v>
          </cell>
          <cell r="M3694">
            <v>1290.6500000000001</v>
          </cell>
        </row>
        <row r="3695">
          <cell r="A3695" t="str">
            <v>2002-8-4-SkagitSF_F_n_m</v>
          </cell>
          <cell r="B3695" t="str">
            <v>Skagit</v>
          </cell>
          <cell r="C3695" t="str">
            <v>Marked Skagit Summer/Fall Fing</v>
          </cell>
          <cell r="D3695" t="str">
            <v>M-Skag FF</v>
          </cell>
          <cell r="E3695">
            <v>8</v>
          </cell>
          <cell r="F3695">
            <v>11</v>
          </cell>
          <cell r="G3695">
            <v>9</v>
          </cell>
          <cell r="H3695" t="str">
            <v>TRS; includes Area 8 Net</v>
          </cell>
          <cell r="I3695">
            <v>2002</v>
          </cell>
          <cell r="J3695" t="str">
            <v>M</v>
          </cell>
          <cell r="K3695" t="str">
            <v>N</v>
          </cell>
          <cell r="L3695">
            <v>4</v>
          </cell>
        </row>
        <row r="3696">
          <cell r="A3696" t="str">
            <v>2002-8-5-SkagitSF_F_h_m</v>
          </cell>
          <cell r="B3696" t="str">
            <v>Skagit</v>
          </cell>
          <cell r="C3696" t="str">
            <v>Marked Skagit Summer/Fall Fing</v>
          </cell>
          <cell r="D3696" t="str">
            <v>M-Skag FF</v>
          </cell>
          <cell r="E3696">
            <v>8</v>
          </cell>
          <cell r="F3696">
            <v>11</v>
          </cell>
          <cell r="G3696">
            <v>9</v>
          </cell>
          <cell r="H3696" t="str">
            <v>TRS; includes Area 8 Net</v>
          </cell>
          <cell r="I3696">
            <v>2002</v>
          </cell>
          <cell r="J3696" t="str">
            <v>M</v>
          </cell>
          <cell r="K3696" t="str">
            <v>H</v>
          </cell>
          <cell r="L3696">
            <v>5</v>
          </cell>
          <cell r="M3696">
            <v>89.249999999999886</v>
          </cell>
        </row>
        <row r="3697">
          <cell r="A3697" t="str">
            <v>2002-8-5-SkagitSF_F_n_m</v>
          </cell>
          <cell r="B3697" t="str">
            <v>Skagit</v>
          </cell>
          <cell r="C3697" t="str">
            <v>Marked Skagit Summer/Fall Fing</v>
          </cell>
          <cell r="D3697" t="str">
            <v>M-Skag FF</v>
          </cell>
          <cell r="E3697">
            <v>8</v>
          </cell>
          <cell r="F3697">
            <v>11</v>
          </cell>
          <cell r="G3697">
            <v>9</v>
          </cell>
          <cell r="H3697" t="str">
            <v>TRS; includes Area 8 Net</v>
          </cell>
          <cell r="I3697">
            <v>2002</v>
          </cell>
          <cell r="J3697" t="str">
            <v>M</v>
          </cell>
          <cell r="K3697" t="str">
            <v>N</v>
          </cell>
          <cell r="L3697">
            <v>5</v>
          </cell>
        </row>
        <row r="3698">
          <cell r="A3698" t="str">
            <v>2002-9-3-SkagitSF_Y_h_um</v>
          </cell>
          <cell r="B3698" t="str">
            <v>Skagit</v>
          </cell>
          <cell r="C3698" t="str">
            <v>UnMarked Skagit Summer/Fall Year</v>
          </cell>
          <cell r="D3698" t="str">
            <v>U-SkagFYr</v>
          </cell>
          <cell r="E3698">
            <v>9</v>
          </cell>
          <cell r="F3698">
            <v>13</v>
          </cell>
          <cell r="G3698">
            <v>12</v>
          </cell>
          <cell r="H3698" t="str">
            <v>TRS; includes Area 8 Net</v>
          </cell>
          <cell r="I3698">
            <v>2002</v>
          </cell>
          <cell r="J3698" t="str">
            <v>UM</v>
          </cell>
          <cell r="K3698" t="str">
            <v>H</v>
          </cell>
          <cell r="L3698">
            <v>3</v>
          </cell>
        </row>
        <row r="3699">
          <cell r="A3699" t="str">
            <v>2002-9-3-SkagitSF_Y_n_um</v>
          </cell>
          <cell r="B3699" t="str">
            <v>Skagit</v>
          </cell>
          <cell r="C3699" t="str">
            <v>UnMarked Skagit Summer/Fall Year</v>
          </cell>
          <cell r="D3699" t="str">
            <v>U-SkagFYr</v>
          </cell>
          <cell r="E3699">
            <v>9</v>
          </cell>
          <cell r="F3699">
            <v>13</v>
          </cell>
          <cell r="G3699">
            <v>12</v>
          </cell>
          <cell r="H3699" t="str">
            <v>TRS; includes Area 8 Net</v>
          </cell>
          <cell r="I3699">
            <v>2002</v>
          </cell>
          <cell r="J3699" t="str">
            <v>UM</v>
          </cell>
          <cell r="K3699" t="str">
            <v>N</v>
          </cell>
          <cell r="L3699">
            <v>3</v>
          </cell>
          <cell r="M3699">
            <v>216.06808988764041</v>
          </cell>
        </row>
        <row r="3700">
          <cell r="A3700" t="str">
            <v>2002-9-4-SkagitSF_Y_h_um</v>
          </cell>
          <cell r="B3700" t="str">
            <v>Skagit</v>
          </cell>
          <cell r="C3700" t="str">
            <v>UnMarked Skagit Summer/Fall Year</v>
          </cell>
          <cell r="D3700" t="str">
            <v>U-SkagFYr</v>
          </cell>
          <cell r="E3700">
            <v>9</v>
          </cell>
          <cell r="F3700">
            <v>13</v>
          </cell>
          <cell r="G3700">
            <v>12</v>
          </cell>
          <cell r="H3700" t="str">
            <v>TRS; includes Area 8 Net</v>
          </cell>
          <cell r="I3700">
            <v>2002</v>
          </cell>
          <cell r="J3700" t="str">
            <v>UM</v>
          </cell>
          <cell r="K3700" t="str">
            <v>H</v>
          </cell>
          <cell r="L3700">
            <v>4</v>
          </cell>
        </row>
        <row r="3701">
          <cell r="A3701" t="str">
            <v>2002-9-4-SkagitSF_Y_n_um</v>
          </cell>
          <cell r="B3701" t="str">
            <v>Skagit</v>
          </cell>
          <cell r="C3701" t="str">
            <v>UnMarked Skagit Summer/Fall Year</v>
          </cell>
          <cell r="D3701" t="str">
            <v>U-SkagFYr</v>
          </cell>
          <cell r="E3701">
            <v>9</v>
          </cell>
          <cell r="F3701">
            <v>13</v>
          </cell>
          <cell r="G3701">
            <v>12</v>
          </cell>
          <cell r="H3701" t="str">
            <v>TRS; includes Area 8 Net</v>
          </cell>
          <cell r="I3701">
            <v>2002</v>
          </cell>
          <cell r="J3701" t="str">
            <v>UM</v>
          </cell>
          <cell r="K3701" t="str">
            <v>N</v>
          </cell>
          <cell r="L3701">
            <v>4</v>
          </cell>
          <cell r="M3701">
            <v>461.90426966292131</v>
          </cell>
        </row>
        <row r="3702">
          <cell r="A3702" t="str">
            <v>2002-9-5-SkagitSF_Y_h_um</v>
          </cell>
          <cell r="B3702" t="str">
            <v>Skagit</v>
          </cell>
          <cell r="C3702" t="str">
            <v>UnMarked Skagit Summer/Fall Year</v>
          </cell>
          <cell r="D3702" t="str">
            <v>U-SkagFYr</v>
          </cell>
          <cell r="E3702">
            <v>9</v>
          </cell>
          <cell r="F3702">
            <v>13</v>
          </cell>
          <cell r="G3702">
            <v>12</v>
          </cell>
          <cell r="H3702" t="str">
            <v>TRS; includes Area 8 Net</v>
          </cell>
          <cell r="I3702">
            <v>2002</v>
          </cell>
          <cell r="J3702" t="str">
            <v>UM</v>
          </cell>
          <cell r="K3702" t="str">
            <v>H</v>
          </cell>
          <cell r="L3702">
            <v>5</v>
          </cell>
        </row>
        <row r="3703">
          <cell r="A3703" t="str">
            <v>2002-9-5-SkagitSF_Y_n_um</v>
          </cell>
          <cell r="B3703" t="str">
            <v>Skagit</v>
          </cell>
          <cell r="C3703" t="str">
            <v>UnMarked Skagit Summer/Fall Year</v>
          </cell>
          <cell r="D3703" t="str">
            <v>U-SkagFYr</v>
          </cell>
          <cell r="E3703">
            <v>9</v>
          </cell>
          <cell r="F3703">
            <v>13</v>
          </cell>
          <cell r="G3703">
            <v>12</v>
          </cell>
          <cell r="H3703" t="str">
            <v>TRS; includes Area 8 Net</v>
          </cell>
          <cell r="I3703">
            <v>2002</v>
          </cell>
          <cell r="J3703" t="str">
            <v>UM</v>
          </cell>
          <cell r="K3703" t="str">
            <v>N</v>
          </cell>
          <cell r="L3703">
            <v>5</v>
          </cell>
          <cell r="M3703">
            <v>984.62662921348317</v>
          </cell>
        </row>
        <row r="3704">
          <cell r="A3704" t="str">
            <v>2002-10-3-SkagitSF_Y_h_m</v>
          </cell>
          <cell r="B3704" t="str">
            <v>Skagit</v>
          </cell>
          <cell r="C3704" t="str">
            <v>Marked Skagit Summer/Fall Year</v>
          </cell>
          <cell r="D3704" t="str">
            <v>M-SkagFYr</v>
          </cell>
          <cell r="E3704">
            <v>10</v>
          </cell>
          <cell r="F3704">
            <v>14</v>
          </cell>
          <cell r="G3704">
            <v>12</v>
          </cell>
          <cell r="H3704" t="str">
            <v>TRS; includes Area 8 Net</v>
          </cell>
          <cell r="I3704">
            <v>2002</v>
          </cell>
          <cell r="J3704" t="str">
            <v>M</v>
          </cell>
          <cell r="K3704" t="str">
            <v>H</v>
          </cell>
          <cell r="L3704">
            <v>3</v>
          </cell>
        </row>
        <row r="3705">
          <cell r="A3705" t="str">
            <v>2002-10-3-SkagitSF_Y_n_m</v>
          </cell>
          <cell r="B3705" t="str">
            <v>Skagit</v>
          </cell>
          <cell r="C3705" t="str">
            <v>Marked Skagit Summer/Fall Year</v>
          </cell>
          <cell r="D3705" t="str">
            <v>M-SkagFYr</v>
          </cell>
          <cell r="E3705">
            <v>10</v>
          </cell>
          <cell r="F3705">
            <v>14</v>
          </cell>
          <cell r="G3705">
            <v>12</v>
          </cell>
          <cell r="H3705" t="str">
            <v>TRS; includes Area 8 Net</v>
          </cell>
          <cell r="I3705">
            <v>2002</v>
          </cell>
          <cell r="J3705" t="str">
            <v>M</v>
          </cell>
          <cell r="K3705" t="str">
            <v>N</v>
          </cell>
          <cell r="L3705">
            <v>3</v>
          </cell>
        </row>
        <row r="3706">
          <cell r="A3706" t="str">
            <v>2002-10-4-SkagitSF_Y_h_m</v>
          </cell>
          <cell r="B3706" t="str">
            <v>Skagit</v>
          </cell>
          <cell r="C3706" t="str">
            <v>Marked Skagit Summer/Fall Year</v>
          </cell>
          <cell r="D3706" t="str">
            <v>M-SkagFYr</v>
          </cell>
          <cell r="E3706">
            <v>10</v>
          </cell>
          <cell r="F3706">
            <v>14</v>
          </cell>
          <cell r="G3706">
            <v>12</v>
          </cell>
          <cell r="H3706" t="str">
            <v>TRS; includes Area 8 Net</v>
          </cell>
          <cell r="I3706">
            <v>2002</v>
          </cell>
          <cell r="J3706" t="str">
            <v>M</v>
          </cell>
          <cell r="K3706" t="str">
            <v>H</v>
          </cell>
          <cell r="L3706">
            <v>4</v>
          </cell>
        </row>
        <row r="3707">
          <cell r="A3707" t="str">
            <v>2002-10-4-SkagitSF_Y_n_m</v>
          </cell>
          <cell r="B3707" t="str">
            <v>Skagit</v>
          </cell>
          <cell r="C3707" t="str">
            <v>Marked Skagit Summer/Fall Year</v>
          </cell>
          <cell r="D3707" t="str">
            <v>M-SkagFYr</v>
          </cell>
          <cell r="E3707">
            <v>10</v>
          </cell>
          <cell r="F3707">
            <v>14</v>
          </cell>
          <cell r="G3707">
            <v>12</v>
          </cell>
          <cell r="H3707" t="str">
            <v>TRS; includes Area 8 Net</v>
          </cell>
          <cell r="I3707">
            <v>2002</v>
          </cell>
          <cell r="J3707" t="str">
            <v>M</v>
          </cell>
          <cell r="K3707" t="str">
            <v>N</v>
          </cell>
          <cell r="L3707">
            <v>4</v>
          </cell>
        </row>
        <row r="3708">
          <cell r="A3708" t="str">
            <v>2002-10-5-SkagitSF_Y_h_m</v>
          </cell>
          <cell r="B3708" t="str">
            <v>Skagit</v>
          </cell>
          <cell r="C3708" t="str">
            <v>Marked Skagit Summer/Fall Year</v>
          </cell>
          <cell r="D3708" t="str">
            <v>M-SkagFYr</v>
          </cell>
          <cell r="E3708">
            <v>10</v>
          </cell>
          <cell r="F3708">
            <v>14</v>
          </cell>
          <cell r="G3708">
            <v>12</v>
          </cell>
          <cell r="H3708" t="str">
            <v>TRS; includes Area 8 Net</v>
          </cell>
          <cell r="I3708">
            <v>2002</v>
          </cell>
          <cell r="J3708" t="str">
            <v>M</v>
          </cell>
          <cell r="K3708" t="str">
            <v>H</v>
          </cell>
          <cell r="L3708">
            <v>5</v>
          </cell>
        </row>
        <row r="3709">
          <cell r="A3709" t="str">
            <v>2002-10-5-SkagitSF_Y_n_m</v>
          </cell>
          <cell r="B3709" t="str">
            <v>Skagit</v>
          </cell>
          <cell r="C3709" t="str">
            <v>Marked Skagit Summer/Fall Year</v>
          </cell>
          <cell r="D3709" t="str">
            <v>M-SkagFYr</v>
          </cell>
          <cell r="E3709">
            <v>10</v>
          </cell>
          <cell r="F3709">
            <v>14</v>
          </cell>
          <cell r="G3709">
            <v>12</v>
          </cell>
          <cell r="H3709" t="str">
            <v>TRS; includes Area 8 Net</v>
          </cell>
          <cell r="I3709">
            <v>2002</v>
          </cell>
          <cell r="J3709" t="str">
            <v>M</v>
          </cell>
          <cell r="K3709" t="str">
            <v>N</v>
          </cell>
          <cell r="L3709">
            <v>5</v>
          </cell>
        </row>
        <row r="3710">
          <cell r="A3710" t="str">
            <v>2002-11-3-SkagitSpring_h_um</v>
          </cell>
          <cell r="B3710" t="str">
            <v>Skagit</v>
          </cell>
          <cell r="C3710" t="str">
            <v>UnMarked Skagit Spring Year</v>
          </cell>
          <cell r="D3710" t="str">
            <v>U-SkagSpY</v>
          </cell>
          <cell r="E3710">
            <v>11</v>
          </cell>
          <cell r="F3710">
            <v>16</v>
          </cell>
          <cell r="G3710">
            <v>15</v>
          </cell>
          <cell r="H3710" t="str">
            <v>TRS; includes Area 8 Net</v>
          </cell>
          <cell r="I3710">
            <v>2002</v>
          </cell>
          <cell r="J3710" t="str">
            <v>UM</v>
          </cell>
          <cell r="K3710" t="str">
            <v>H</v>
          </cell>
          <cell r="L3710">
            <v>3</v>
          </cell>
          <cell r="M3710">
            <v>137.06960251148871</v>
          </cell>
        </row>
        <row r="3711">
          <cell r="A3711" t="str">
            <v>2002-11-3-SkagitSpring_n_um</v>
          </cell>
          <cell r="B3711" t="str">
            <v>Skagit</v>
          </cell>
          <cell r="C3711" t="str">
            <v>UnMarked Skagit Spring Year</v>
          </cell>
          <cell r="D3711" t="str">
            <v>U-SkagSpY</v>
          </cell>
          <cell r="E3711">
            <v>11</v>
          </cell>
          <cell r="F3711">
            <v>16</v>
          </cell>
          <cell r="G3711">
            <v>15</v>
          </cell>
          <cell r="H3711" t="str">
            <v>TRS; includes Area 8 Net</v>
          </cell>
          <cell r="I3711">
            <v>2002</v>
          </cell>
          <cell r="J3711" t="str">
            <v>UM</v>
          </cell>
          <cell r="K3711" t="str">
            <v>N</v>
          </cell>
          <cell r="L3711">
            <v>3</v>
          </cell>
          <cell r="M3711">
            <v>81.08984375</v>
          </cell>
        </row>
        <row r="3712">
          <cell r="A3712" t="str">
            <v>2002-11-4-SkagitSpring_h_um</v>
          </cell>
          <cell r="B3712" t="str">
            <v>Skagit</v>
          </cell>
          <cell r="C3712" t="str">
            <v>UnMarked Skagit Spring Year</v>
          </cell>
          <cell r="D3712" t="str">
            <v>U-SkagSpY</v>
          </cell>
          <cell r="E3712">
            <v>11</v>
          </cell>
          <cell r="F3712">
            <v>16</v>
          </cell>
          <cell r="G3712">
            <v>15</v>
          </cell>
          <cell r="H3712" t="str">
            <v>TRS; includes Area 8 Net</v>
          </cell>
          <cell r="I3712">
            <v>2002</v>
          </cell>
          <cell r="J3712" t="str">
            <v>UM</v>
          </cell>
          <cell r="K3712" t="str">
            <v>H</v>
          </cell>
          <cell r="L3712">
            <v>4</v>
          </cell>
          <cell r="M3712">
            <v>38.972367498493782</v>
          </cell>
        </row>
        <row r="3713">
          <cell r="A3713" t="str">
            <v>2002-11-4-SkagitSpring_n_um</v>
          </cell>
          <cell r="B3713" t="str">
            <v>Skagit</v>
          </cell>
          <cell r="C3713" t="str">
            <v>UnMarked Skagit Spring Year</v>
          </cell>
          <cell r="D3713" t="str">
            <v>U-SkagSpY</v>
          </cell>
          <cell r="E3713">
            <v>11</v>
          </cell>
          <cell r="F3713">
            <v>16</v>
          </cell>
          <cell r="G3713">
            <v>15</v>
          </cell>
          <cell r="H3713" t="str">
            <v>TRS; includes Area 8 Net</v>
          </cell>
          <cell r="I3713">
            <v>2002</v>
          </cell>
          <cell r="J3713" t="str">
            <v>UM</v>
          </cell>
          <cell r="K3713" t="str">
            <v>N</v>
          </cell>
          <cell r="L3713">
            <v>4</v>
          </cell>
          <cell r="M3713">
            <v>446.24515624999998</v>
          </cell>
        </row>
        <row r="3714">
          <cell r="A3714" t="str">
            <v>2002-11-5-SkagitSpring_h_um</v>
          </cell>
          <cell r="B3714" t="str">
            <v>Skagit</v>
          </cell>
          <cell r="C3714" t="str">
            <v>UnMarked Skagit Spring Year</v>
          </cell>
          <cell r="D3714" t="str">
            <v>U-SkagSpY</v>
          </cell>
          <cell r="E3714">
            <v>11</v>
          </cell>
          <cell r="F3714">
            <v>16</v>
          </cell>
          <cell r="G3714">
            <v>15</v>
          </cell>
          <cell r="H3714" t="str">
            <v>TRS; includes Area 8 Net</v>
          </cell>
          <cell r="I3714">
            <v>2002</v>
          </cell>
          <cell r="J3714" t="str">
            <v>UM</v>
          </cell>
          <cell r="K3714" t="str">
            <v>H</v>
          </cell>
          <cell r="L3714">
            <v>5</v>
          </cell>
          <cell r="M3714">
            <v>0</v>
          </cell>
        </row>
        <row r="3715">
          <cell r="A3715" t="str">
            <v>2002-11-5-SkagitSpring_n_um</v>
          </cell>
          <cell r="B3715" t="str">
            <v>Skagit</v>
          </cell>
          <cell r="C3715" t="str">
            <v>UnMarked Skagit Spring Year</v>
          </cell>
          <cell r="D3715" t="str">
            <v>U-SkagSpY</v>
          </cell>
          <cell r="E3715">
            <v>11</v>
          </cell>
          <cell r="F3715">
            <v>16</v>
          </cell>
          <cell r="G3715">
            <v>15</v>
          </cell>
          <cell r="H3715" t="str">
            <v>TRS; includes Area 8 Net</v>
          </cell>
          <cell r="I3715">
            <v>2002</v>
          </cell>
          <cell r="J3715" t="str">
            <v>UM</v>
          </cell>
          <cell r="K3715" t="str">
            <v>N</v>
          </cell>
          <cell r="L3715">
            <v>5</v>
          </cell>
          <cell r="M3715">
            <v>536.19703125000001</v>
          </cell>
        </row>
        <row r="3716">
          <cell r="A3716" t="str">
            <v>2002-12-3-SkagitSpring_h_m</v>
          </cell>
          <cell r="B3716" t="str">
            <v>Skagit</v>
          </cell>
          <cell r="C3716" t="str">
            <v>Marked Skagit Spring Year</v>
          </cell>
          <cell r="D3716" t="str">
            <v>M-SkagSpY</v>
          </cell>
          <cell r="E3716">
            <v>12</v>
          </cell>
          <cell r="F3716">
            <v>17</v>
          </cell>
          <cell r="G3716">
            <v>15</v>
          </cell>
          <cell r="H3716" t="str">
            <v>TRS; includes Area 8 Net</v>
          </cell>
          <cell r="I3716">
            <v>2002</v>
          </cell>
          <cell r="J3716" t="str">
            <v>M</v>
          </cell>
          <cell r="K3716" t="str">
            <v>H</v>
          </cell>
          <cell r="L3716">
            <v>3</v>
          </cell>
          <cell r="M3716">
            <v>411.19202140038442</v>
          </cell>
        </row>
        <row r="3717">
          <cell r="A3717" t="str">
            <v>2002-12-3-SkagitSpring_n_m</v>
          </cell>
          <cell r="B3717" t="str">
            <v>Skagit</v>
          </cell>
          <cell r="C3717" t="str">
            <v>Marked Skagit Spring Year</v>
          </cell>
          <cell r="D3717" t="str">
            <v>M-SkagSpY</v>
          </cell>
          <cell r="E3717">
            <v>12</v>
          </cell>
          <cell r="F3717">
            <v>17</v>
          </cell>
          <cell r="G3717">
            <v>15</v>
          </cell>
          <cell r="H3717" t="str">
            <v>TRS; includes Area 8 Net</v>
          </cell>
          <cell r="I3717">
            <v>2002</v>
          </cell>
          <cell r="J3717" t="str">
            <v>M</v>
          </cell>
          <cell r="K3717" t="str">
            <v>N</v>
          </cell>
          <cell r="L3717">
            <v>3</v>
          </cell>
        </row>
        <row r="3718">
          <cell r="A3718" t="str">
            <v>2002-12-4-SkagitSpring_h_m</v>
          </cell>
          <cell r="B3718" t="str">
            <v>Skagit</v>
          </cell>
          <cell r="C3718" t="str">
            <v>Marked Skagit Spring Year</v>
          </cell>
          <cell r="D3718" t="str">
            <v>M-SkagSpY</v>
          </cell>
          <cell r="E3718">
            <v>12</v>
          </cell>
          <cell r="F3718">
            <v>17</v>
          </cell>
          <cell r="G3718">
            <v>15</v>
          </cell>
          <cell r="H3718" t="str">
            <v>TRS; includes Area 8 Net</v>
          </cell>
          <cell r="I3718">
            <v>2002</v>
          </cell>
          <cell r="J3718" t="str">
            <v>M</v>
          </cell>
          <cell r="K3718" t="str">
            <v>H</v>
          </cell>
          <cell r="L3718">
            <v>4</v>
          </cell>
          <cell r="M3718">
            <v>1479.5197863189619</v>
          </cell>
        </row>
        <row r="3719">
          <cell r="A3719" t="str">
            <v>2002-12-4-SkagitSpring_n_m</v>
          </cell>
          <cell r="B3719" t="str">
            <v>Skagit</v>
          </cell>
          <cell r="C3719" t="str">
            <v>Marked Skagit Spring Year</v>
          </cell>
          <cell r="D3719" t="str">
            <v>M-SkagSpY</v>
          </cell>
          <cell r="E3719">
            <v>12</v>
          </cell>
          <cell r="F3719">
            <v>17</v>
          </cell>
          <cell r="G3719">
            <v>15</v>
          </cell>
          <cell r="H3719" t="str">
            <v>TRS; includes Area 8 Net</v>
          </cell>
          <cell r="I3719">
            <v>2002</v>
          </cell>
          <cell r="J3719" t="str">
            <v>M</v>
          </cell>
          <cell r="K3719" t="str">
            <v>N</v>
          </cell>
          <cell r="L3719">
            <v>4</v>
          </cell>
        </row>
        <row r="3720">
          <cell r="A3720" t="str">
            <v>2002-12-5-SkagitSpring_h_m</v>
          </cell>
          <cell r="B3720" t="str">
            <v>Skagit</v>
          </cell>
          <cell r="C3720" t="str">
            <v>Marked Skagit Spring Year</v>
          </cell>
          <cell r="D3720" t="str">
            <v>M-SkagSpY</v>
          </cell>
          <cell r="E3720">
            <v>12</v>
          </cell>
          <cell r="F3720">
            <v>17</v>
          </cell>
          <cell r="G3720">
            <v>15</v>
          </cell>
          <cell r="H3720" t="str">
            <v>TRS; includes Area 8 Net</v>
          </cell>
          <cell r="I3720">
            <v>2002</v>
          </cell>
          <cell r="J3720" t="str">
            <v>M</v>
          </cell>
          <cell r="K3720" t="str">
            <v>H</v>
          </cell>
          <cell r="L3720">
            <v>5</v>
          </cell>
          <cell r="M3720">
            <v>56.293419720046607</v>
          </cell>
        </row>
        <row r="3721">
          <cell r="A3721" t="str">
            <v>2002-12-5-SkagitSpring_n_m</v>
          </cell>
          <cell r="B3721" t="str">
            <v>Skagit</v>
          </cell>
          <cell r="C3721" t="str">
            <v>Marked Skagit Spring Year</v>
          </cell>
          <cell r="D3721" t="str">
            <v>M-SkagSpY</v>
          </cell>
          <cell r="E3721">
            <v>12</v>
          </cell>
          <cell r="F3721">
            <v>17</v>
          </cell>
          <cell r="G3721">
            <v>15</v>
          </cell>
          <cell r="H3721" t="str">
            <v>TRS; includes Area 8 Net</v>
          </cell>
          <cell r="I3721">
            <v>2002</v>
          </cell>
          <cell r="J3721" t="str">
            <v>M</v>
          </cell>
          <cell r="K3721" t="str">
            <v>N</v>
          </cell>
          <cell r="L3721">
            <v>5</v>
          </cell>
        </row>
        <row r="3722">
          <cell r="A3722" t="str">
            <v>2002-13-3-</v>
          </cell>
          <cell r="B3722" t="str">
            <v>StSno</v>
          </cell>
          <cell r="C3722" t="str">
            <v>UnMarked Snohomish Fall Fing</v>
          </cell>
          <cell r="D3722" t="str">
            <v>U-Snoh FF</v>
          </cell>
          <cell r="E3722">
            <v>13</v>
          </cell>
          <cell r="F3722">
            <v>19</v>
          </cell>
          <cell r="G3722">
            <v>18</v>
          </cell>
          <cell r="H3722" t="str">
            <v>ETRS; includes FW sport, no FW net</v>
          </cell>
          <cell r="I3722">
            <v>2002</v>
          </cell>
          <cell r="J3722" t="str">
            <v>UM</v>
          </cell>
          <cell r="L3722">
            <v>3</v>
          </cell>
          <cell r="M3722">
            <v>625.29177923384577</v>
          </cell>
        </row>
        <row r="3723">
          <cell r="A3723" t="str">
            <v>2002-13-4-</v>
          </cell>
          <cell r="B3723" t="str">
            <v>StSno</v>
          </cell>
          <cell r="C3723" t="str">
            <v>UnMarked Snohomish Fall Fing</v>
          </cell>
          <cell r="D3723" t="str">
            <v>U-Snoh FF</v>
          </cell>
          <cell r="E3723">
            <v>13</v>
          </cell>
          <cell r="F3723">
            <v>19</v>
          </cell>
          <cell r="G3723">
            <v>18</v>
          </cell>
          <cell r="H3723" t="str">
            <v>ETRS; includes FW sport, no FW net</v>
          </cell>
          <cell r="I3723">
            <v>2002</v>
          </cell>
          <cell r="J3723" t="str">
            <v>UM</v>
          </cell>
          <cell r="L3723">
            <v>4</v>
          </cell>
          <cell r="M3723">
            <v>2515.5548393362542</v>
          </cell>
        </row>
        <row r="3724">
          <cell r="A3724" t="str">
            <v>2002-13-5-</v>
          </cell>
          <cell r="B3724" t="str">
            <v>StSno</v>
          </cell>
          <cell r="C3724" t="str">
            <v>UnMarked Snohomish Fall Fing</v>
          </cell>
          <cell r="D3724" t="str">
            <v>U-Snoh FF</v>
          </cell>
          <cell r="E3724">
            <v>13</v>
          </cell>
          <cell r="F3724">
            <v>19</v>
          </cell>
          <cell r="G3724">
            <v>18</v>
          </cell>
          <cell r="H3724" t="str">
            <v>ETRS; includes FW sport, no FW net</v>
          </cell>
          <cell r="I3724">
            <v>2002</v>
          </cell>
          <cell r="J3724" t="str">
            <v>UM</v>
          </cell>
          <cell r="L3724">
            <v>5</v>
          </cell>
          <cell r="M3724">
            <v>1008.578746949743</v>
          </cell>
        </row>
        <row r="3725">
          <cell r="A3725" t="str">
            <v>2002-14-3-</v>
          </cell>
          <cell r="B3725" t="str">
            <v>StSno</v>
          </cell>
          <cell r="C3725" t="str">
            <v>Marked Snohomish Fall Fing</v>
          </cell>
          <cell r="D3725" t="str">
            <v>M-Snoh FF</v>
          </cell>
          <cell r="E3725">
            <v>14</v>
          </cell>
          <cell r="F3725">
            <v>20</v>
          </cell>
          <cell r="G3725">
            <v>18</v>
          </cell>
          <cell r="H3725" t="str">
            <v>ETRS; includes FW sport, no FW net</v>
          </cell>
          <cell r="I3725">
            <v>2002</v>
          </cell>
          <cell r="J3725" t="str">
            <v>M</v>
          </cell>
          <cell r="L3725">
            <v>3</v>
          </cell>
          <cell r="M3725">
            <v>42.433854855864013</v>
          </cell>
        </row>
        <row r="3726">
          <cell r="A3726" t="str">
            <v>2002-14-4-</v>
          </cell>
          <cell r="B3726" t="str">
            <v>StSno</v>
          </cell>
          <cell r="C3726" t="str">
            <v>Marked Snohomish Fall Fing</v>
          </cell>
          <cell r="D3726" t="str">
            <v>M-Snoh FF</v>
          </cell>
          <cell r="E3726">
            <v>14</v>
          </cell>
          <cell r="F3726">
            <v>20</v>
          </cell>
          <cell r="G3726">
            <v>18</v>
          </cell>
          <cell r="H3726" t="str">
            <v>ETRS; includes FW sport, no FW net</v>
          </cell>
          <cell r="I3726">
            <v>2002</v>
          </cell>
          <cell r="J3726" t="str">
            <v>M</v>
          </cell>
          <cell r="L3726">
            <v>4</v>
          </cell>
          <cell r="M3726">
            <v>106.08463713966</v>
          </cell>
        </row>
        <row r="3727">
          <cell r="A3727" t="str">
            <v>2002-14-5-</v>
          </cell>
          <cell r="B3727" t="str">
            <v>StSno</v>
          </cell>
          <cell r="C3727" t="str">
            <v>Marked Snohomish Fall Fing</v>
          </cell>
          <cell r="D3727" t="str">
            <v>M-Snoh FF</v>
          </cell>
          <cell r="E3727">
            <v>14</v>
          </cell>
          <cell r="F3727">
            <v>20</v>
          </cell>
          <cell r="G3727">
            <v>18</v>
          </cell>
          <cell r="H3727" t="str">
            <v>ETRS; includes FW sport, no FW net</v>
          </cell>
          <cell r="I3727">
            <v>2002</v>
          </cell>
          <cell r="J3727" t="str">
            <v>M</v>
          </cell>
          <cell r="L3727">
            <v>5</v>
          </cell>
          <cell r="M3727">
            <v>84.867709711728025</v>
          </cell>
        </row>
        <row r="3728">
          <cell r="A3728" t="str">
            <v>2002-15-3-</v>
          </cell>
          <cell r="B3728" t="str">
            <v>StSno</v>
          </cell>
          <cell r="C3728" t="str">
            <v>UnMarked Snohomish Fall Year</v>
          </cell>
          <cell r="D3728" t="str">
            <v>U-SnohFYr</v>
          </cell>
          <cell r="E3728">
            <v>15</v>
          </cell>
          <cell r="F3728">
            <v>22</v>
          </cell>
          <cell r="G3728">
            <v>21</v>
          </cell>
          <cell r="H3728" t="str">
            <v>ETRS; includes FW sport, no FW net</v>
          </cell>
          <cell r="I3728">
            <v>2002</v>
          </cell>
          <cell r="J3728" t="str">
            <v>UM</v>
          </cell>
          <cell r="L3728">
            <v>3</v>
          </cell>
          <cell r="M3728">
            <v>192.98678800335381</v>
          </cell>
        </row>
        <row r="3729">
          <cell r="A3729" t="str">
            <v>2002-15-4-</v>
          </cell>
          <cell r="B3729" t="str">
            <v>StSno</v>
          </cell>
          <cell r="C3729" t="str">
            <v>UnMarked Snohomish Fall Year</v>
          </cell>
          <cell r="D3729" t="str">
            <v>U-SnohFYr</v>
          </cell>
          <cell r="E3729">
            <v>15</v>
          </cell>
          <cell r="F3729">
            <v>22</v>
          </cell>
          <cell r="G3729">
            <v>21</v>
          </cell>
          <cell r="H3729" t="str">
            <v>ETRS; includes FW sport, no FW net</v>
          </cell>
          <cell r="I3729">
            <v>2002</v>
          </cell>
          <cell r="J3729" t="str">
            <v>UM</v>
          </cell>
          <cell r="L3729">
            <v>4</v>
          </cell>
          <cell r="M3729">
            <v>587.64372006076542</v>
          </cell>
        </row>
        <row r="3730">
          <cell r="A3730" t="str">
            <v>2002-15-5-</v>
          </cell>
          <cell r="B3730" t="str">
            <v>StSno</v>
          </cell>
          <cell r="C3730" t="str">
            <v>UnMarked Snohomish Fall Year</v>
          </cell>
          <cell r="D3730" t="str">
            <v>U-SnohFYr</v>
          </cell>
          <cell r="E3730">
            <v>15</v>
          </cell>
          <cell r="F3730">
            <v>22</v>
          </cell>
          <cell r="G3730">
            <v>21</v>
          </cell>
          <cell r="H3730" t="str">
            <v>ETRS; includes FW sport, no FW net</v>
          </cell>
          <cell r="I3730">
            <v>2002</v>
          </cell>
          <cell r="J3730" t="str">
            <v>UM</v>
          </cell>
          <cell r="L3730">
            <v>5</v>
          </cell>
          <cell r="M3730">
            <v>802.08434056277486</v>
          </cell>
        </row>
        <row r="3731">
          <cell r="A3731" t="str">
            <v>2002-16-3-</v>
          </cell>
          <cell r="B3731" t="str">
            <v>StSno</v>
          </cell>
          <cell r="C3731" t="str">
            <v>Marked Snohomish Fall Year</v>
          </cell>
          <cell r="D3731" t="str">
            <v>M-SnohFYr</v>
          </cell>
          <cell r="E3731">
            <v>16</v>
          </cell>
          <cell r="F3731">
            <v>23</v>
          </cell>
          <cell r="G3731">
            <v>21</v>
          </cell>
          <cell r="H3731" t="str">
            <v>ETRS; includes FW sport, no FW net</v>
          </cell>
          <cell r="I3731">
            <v>2002</v>
          </cell>
          <cell r="J3731" t="str">
            <v>M</v>
          </cell>
          <cell r="L3731">
            <v>3</v>
          </cell>
          <cell r="M3731">
            <v>318.25391141898012</v>
          </cell>
        </row>
        <row r="3732">
          <cell r="A3732" t="str">
            <v>2002-16-4-</v>
          </cell>
          <cell r="B3732" t="str">
            <v>StSno</v>
          </cell>
          <cell r="C3732" t="str">
            <v>Marked Snohomish Fall Year</v>
          </cell>
          <cell r="D3732" t="str">
            <v>M-SnohFYr</v>
          </cell>
          <cell r="E3732">
            <v>16</v>
          </cell>
          <cell r="F3732">
            <v>23</v>
          </cell>
          <cell r="G3732">
            <v>21</v>
          </cell>
          <cell r="H3732" t="str">
            <v>ETRS; includes FW sport, no FW net</v>
          </cell>
          <cell r="I3732">
            <v>2002</v>
          </cell>
          <cell r="J3732" t="str">
            <v>M</v>
          </cell>
          <cell r="L3732">
            <v>4</v>
          </cell>
          <cell r="M3732">
            <v>2906.7190576266848</v>
          </cell>
        </row>
        <row r="3733">
          <cell r="A3733" t="str">
            <v>2002-16-5-</v>
          </cell>
          <cell r="B3733" t="str">
            <v>StSno</v>
          </cell>
          <cell r="C3733" t="str">
            <v>Marked Snohomish Fall Year</v>
          </cell>
          <cell r="D3733" t="str">
            <v>M-SnohFYr</v>
          </cell>
          <cell r="E3733">
            <v>16</v>
          </cell>
          <cell r="F3733">
            <v>23</v>
          </cell>
          <cell r="G3733">
            <v>21</v>
          </cell>
          <cell r="H3733" t="str">
            <v>ETRS; includes FW sport, no FW net</v>
          </cell>
          <cell r="I3733">
            <v>2002</v>
          </cell>
          <cell r="J3733" t="str">
            <v>M</v>
          </cell>
          <cell r="L3733">
            <v>5</v>
          </cell>
          <cell r="M3733">
            <v>551.64011312623211</v>
          </cell>
        </row>
        <row r="3734">
          <cell r="A3734" t="str">
            <v>2002-17-3-</v>
          </cell>
          <cell r="B3734" t="str">
            <v>StSno</v>
          </cell>
          <cell r="C3734" t="str">
            <v>UnMarked Stillaguamish Fall Fing</v>
          </cell>
          <cell r="D3734" t="str">
            <v>U-Stil FF</v>
          </cell>
          <cell r="E3734">
            <v>17</v>
          </cell>
          <cell r="F3734">
            <v>25</v>
          </cell>
          <cell r="G3734">
            <v>24</v>
          </cell>
          <cell r="H3734" t="str">
            <v>ETRS</v>
          </cell>
          <cell r="I3734">
            <v>2002</v>
          </cell>
          <cell r="J3734" t="str">
            <v>UM</v>
          </cell>
          <cell r="L3734">
            <v>3</v>
          </cell>
          <cell r="M3734">
            <v>442.0929618539522</v>
          </cell>
        </row>
        <row r="3735">
          <cell r="A3735" t="str">
            <v>2002-17-4-</v>
          </cell>
          <cell r="B3735" t="str">
            <v>StSno</v>
          </cell>
          <cell r="C3735" t="str">
            <v>UnMarked Stillaguamish Fall Fing</v>
          </cell>
          <cell r="D3735" t="str">
            <v>U-Stil FF</v>
          </cell>
          <cell r="E3735">
            <v>17</v>
          </cell>
          <cell r="F3735">
            <v>25</v>
          </cell>
          <cell r="G3735">
            <v>24</v>
          </cell>
          <cell r="H3735" t="str">
            <v>ETRS</v>
          </cell>
          <cell r="I3735">
            <v>2002</v>
          </cell>
          <cell r="J3735" t="str">
            <v>UM</v>
          </cell>
          <cell r="L3735">
            <v>4</v>
          </cell>
          <cell r="M3735">
            <v>606.34516174302723</v>
          </cell>
        </row>
        <row r="3736">
          <cell r="A3736" t="str">
            <v>2002-17-5-</v>
          </cell>
          <cell r="B3736" t="str">
            <v>StSno</v>
          </cell>
          <cell r="C3736" t="str">
            <v>UnMarked Stillaguamish Fall Fing</v>
          </cell>
          <cell r="D3736" t="str">
            <v>U-Stil FF</v>
          </cell>
          <cell r="E3736">
            <v>17</v>
          </cell>
          <cell r="F3736">
            <v>25</v>
          </cell>
          <cell r="G3736">
            <v>24</v>
          </cell>
          <cell r="H3736" t="str">
            <v>ETRS</v>
          </cell>
          <cell r="I3736">
            <v>2002</v>
          </cell>
          <cell r="J3736" t="str">
            <v>UM</v>
          </cell>
          <cell r="L3736">
            <v>5</v>
          </cell>
          <cell r="M3736">
            <v>114.99731930974229</v>
          </cell>
        </row>
        <row r="3737">
          <cell r="A3737" t="str">
            <v>2002-18-3-</v>
          </cell>
          <cell r="B3737" t="str">
            <v>StSno</v>
          </cell>
          <cell r="C3737" t="str">
            <v>Marked Stillaguamish Fall Fing</v>
          </cell>
          <cell r="D3737" t="str">
            <v>M-Stil FF</v>
          </cell>
          <cell r="E3737">
            <v>18</v>
          </cell>
          <cell r="F3737">
            <v>26</v>
          </cell>
          <cell r="G3737">
            <v>24</v>
          </cell>
          <cell r="H3737" t="str">
            <v>ETRS</v>
          </cell>
          <cell r="I3737">
            <v>2002</v>
          </cell>
          <cell r="J3737" t="str">
            <v>M</v>
          </cell>
          <cell r="L3737">
            <v>3</v>
          </cell>
          <cell r="M3737">
            <v>0</v>
          </cell>
        </row>
        <row r="3738">
          <cell r="A3738" t="str">
            <v>2002-18-4-</v>
          </cell>
          <cell r="B3738" t="str">
            <v>StSno</v>
          </cell>
          <cell r="C3738" t="str">
            <v>Marked Stillaguamish Fall Fing</v>
          </cell>
          <cell r="D3738" t="str">
            <v>M-Stil FF</v>
          </cell>
          <cell r="E3738">
            <v>18</v>
          </cell>
          <cell r="F3738">
            <v>26</v>
          </cell>
          <cell r="G3738">
            <v>24</v>
          </cell>
          <cell r="H3738" t="str">
            <v>ETRS</v>
          </cell>
          <cell r="I3738">
            <v>2002</v>
          </cell>
          <cell r="J3738" t="str">
            <v>M</v>
          </cell>
          <cell r="L3738">
            <v>4</v>
          </cell>
          <cell r="M3738">
            <v>650.67902578163614</v>
          </cell>
        </row>
        <row r="3739">
          <cell r="A3739" t="str">
            <v>2002-18-5-</v>
          </cell>
          <cell r="B3739" t="str">
            <v>StSno</v>
          </cell>
          <cell r="C3739" t="str">
            <v>Marked Stillaguamish Fall Fing</v>
          </cell>
          <cell r="D3739" t="str">
            <v>M-Stil FF</v>
          </cell>
          <cell r="E3739">
            <v>18</v>
          </cell>
          <cell r="F3739">
            <v>26</v>
          </cell>
          <cell r="G3739">
            <v>24</v>
          </cell>
          <cell r="H3739" t="str">
            <v>ETRS</v>
          </cell>
          <cell r="I3739">
            <v>2002</v>
          </cell>
          <cell r="J3739" t="str">
            <v>M</v>
          </cell>
          <cell r="L3739">
            <v>5</v>
          </cell>
          <cell r="M3739">
            <v>62.653220056551973</v>
          </cell>
        </row>
        <row r="3740">
          <cell r="A3740" t="str">
            <v>2002-19-3-</v>
          </cell>
          <cell r="B3740" t="str">
            <v>StSno</v>
          </cell>
          <cell r="C3740" t="str">
            <v>UnMarked Tulalip Fall Fing</v>
          </cell>
          <cell r="D3740" t="str">
            <v>U-Tula FF</v>
          </cell>
          <cell r="E3740">
            <v>19</v>
          </cell>
          <cell r="F3740">
            <v>28</v>
          </cell>
          <cell r="G3740">
            <v>27</v>
          </cell>
          <cell r="H3740" t="str">
            <v>TRS; includes 8D catch (excludes 8A)</v>
          </cell>
          <cell r="I3740">
            <v>2002</v>
          </cell>
          <cell r="J3740" t="str">
            <v>UM</v>
          </cell>
          <cell r="L3740">
            <v>3</v>
          </cell>
          <cell r="M3740">
            <v>2283.3957449152481</v>
          </cell>
        </row>
        <row r="3741">
          <cell r="A3741" t="str">
            <v>2002-19-4-</v>
          </cell>
          <cell r="B3741" t="str">
            <v>StSno</v>
          </cell>
          <cell r="C3741" t="str">
            <v>UnMarked Tulalip Fall Fing</v>
          </cell>
          <cell r="D3741" t="str">
            <v>U-Tula FF</v>
          </cell>
          <cell r="E3741">
            <v>19</v>
          </cell>
          <cell r="F3741">
            <v>28</v>
          </cell>
          <cell r="G3741">
            <v>27</v>
          </cell>
          <cell r="H3741" t="str">
            <v>TRS; includes 8D catch (excludes 8A)</v>
          </cell>
          <cell r="I3741">
            <v>2002</v>
          </cell>
          <cell r="J3741" t="str">
            <v>UM</v>
          </cell>
          <cell r="L3741">
            <v>4</v>
          </cell>
          <cell r="M3741">
            <v>3310.7935084577739</v>
          </cell>
        </row>
        <row r="3742">
          <cell r="A3742" t="str">
            <v>2002-19-5-</v>
          </cell>
          <cell r="B3742" t="str">
            <v>StSno</v>
          </cell>
          <cell r="C3742" t="str">
            <v>UnMarked Tulalip Fall Fing</v>
          </cell>
          <cell r="D3742" t="str">
            <v>U-Tula FF</v>
          </cell>
          <cell r="E3742">
            <v>19</v>
          </cell>
          <cell r="F3742">
            <v>28</v>
          </cell>
          <cell r="G3742">
            <v>27</v>
          </cell>
          <cell r="H3742" t="str">
            <v>TRS; includes 8D catch (excludes 8A)</v>
          </cell>
          <cell r="I3742">
            <v>2002</v>
          </cell>
          <cell r="J3742" t="str">
            <v>UM</v>
          </cell>
          <cell r="L3742">
            <v>5</v>
          </cell>
          <cell r="M3742">
            <v>159.02252815697321</v>
          </cell>
        </row>
        <row r="3743">
          <cell r="A3743" t="str">
            <v>2002-20-3-</v>
          </cell>
          <cell r="B3743" t="str">
            <v>StSno</v>
          </cell>
          <cell r="C3743" t="str">
            <v>Marked Tulalip Fall Fing</v>
          </cell>
          <cell r="D3743" t="str">
            <v>M-Tula FF</v>
          </cell>
          <cell r="E3743">
            <v>20</v>
          </cell>
          <cell r="F3743">
            <v>29</v>
          </cell>
          <cell r="G3743">
            <v>27</v>
          </cell>
          <cell r="H3743" t="str">
            <v>TRS; includes 8D catch (excludes 8A)</v>
          </cell>
          <cell r="I3743">
            <v>2002</v>
          </cell>
          <cell r="J3743" t="str">
            <v>M</v>
          </cell>
          <cell r="L3743">
            <v>3</v>
          </cell>
          <cell r="M3743">
            <v>258.9050836247165</v>
          </cell>
        </row>
        <row r="3744">
          <cell r="A3744" t="str">
            <v>2002-20-4-</v>
          </cell>
          <cell r="B3744" t="str">
            <v>StSno</v>
          </cell>
          <cell r="C3744" t="str">
            <v>Marked Tulalip Fall Fing</v>
          </cell>
          <cell r="D3744" t="str">
            <v>M-Tula FF</v>
          </cell>
          <cell r="E3744">
            <v>20</v>
          </cell>
          <cell r="F3744">
            <v>29</v>
          </cell>
          <cell r="G3744">
            <v>27</v>
          </cell>
          <cell r="H3744" t="str">
            <v>TRS; includes 8D catch (excludes 8A)</v>
          </cell>
          <cell r="I3744">
            <v>2002</v>
          </cell>
          <cell r="J3744" t="str">
            <v>M</v>
          </cell>
          <cell r="L3744">
            <v>4</v>
          </cell>
          <cell r="M3744">
            <v>408.8831948452887</v>
          </cell>
        </row>
        <row r="3745">
          <cell r="A3745" t="str">
            <v>2002-20-5-</v>
          </cell>
          <cell r="B3745" t="str">
            <v>StSno</v>
          </cell>
          <cell r="C3745" t="str">
            <v>Marked Tulalip Fall Fing</v>
          </cell>
          <cell r="D3745" t="str">
            <v>M-Tula FF</v>
          </cell>
          <cell r="E3745">
            <v>20</v>
          </cell>
          <cell r="F3745">
            <v>29</v>
          </cell>
          <cell r="G3745">
            <v>27</v>
          </cell>
          <cell r="H3745" t="str">
            <v>TRS; includes 8D catch (excludes 8A)</v>
          </cell>
          <cell r="I3745">
            <v>2002</v>
          </cell>
          <cell r="J3745" t="str">
            <v>M</v>
          </cell>
          <cell r="L3745">
            <v>5</v>
          </cell>
          <cell r="M3745">
            <v>0</v>
          </cell>
        </row>
        <row r="3746">
          <cell r="A3746" t="str">
            <v>2002-21-3-</v>
          </cell>
          <cell r="B3746" t="str">
            <v>MPS</v>
          </cell>
          <cell r="C3746" t="str">
            <v>UnMarked Mid PS Fall Fing</v>
          </cell>
          <cell r="D3746" t="str">
            <v>U-MidPSFF</v>
          </cell>
          <cell r="E3746">
            <v>21</v>
          </cell>
          <cell r="F3746">
            <v>31</v>
          </cell>
          <cell r="G3746">
            <v>30</v>
          </cell>
          <cell r="H3746" t="str">
            <v>TRS; includes 10A, 10E, 11A</v>
          </cell>
          <cell r="I3746">
            <v>2002</v>
          </cell>
          <cell r="J3746" t="str">
            <v>UM</v>
          </cell>
          <cell r="L3746">
            <v>3</v>
          </cell>
          <cell r="M3746">
            <v>14832.55146368539</v>
          </cell>
        </row>
        <row r="3747">
          <cell r="A3747" t="str">
            <v>2002-21-4-</v>
          </cell>
          <cell r="B3747" t="str">
            <v>MPS</v>
          </cell>
          <cell r="C3747" t="str">
            <v>UnMarked Mid PS Fall Fing</v>
          </cell>
          <cell r="D3747" t="str">
            <v>U-MidPSFF</v>
          </cell>
          <cell r="E3747">
            <v>21</v>
          </cell>
          <cell r="F3747">
            <v>31</v>
          </cell>
          <cell r="G3747">
            <v>30</v>
          </cell>
          <cell r="H3747" t="str">
            <v>TRS; includes 10A, 10E, 11A</v>
          </cell>
          <cell r="I3747">
            <v>2002</v>
          </cell>
          <cell r="J3747" t="str">
            <v>UM</v>
          </cell>
          <cell r="L3747">
            <v>4</v>
          </cell>
          <cell r="M3747">
            <v>36661.628352894797</v>
          </cell>
        </row>
        <row r="3748">
          <cell r="A3748" t="str">
            <v>2002-21-5-</v>
          </cell>
          <cell r="B3748" t="str">
            <v>MPS</v>
          </cell>
          <cell r="C3748" t="str">
            <v>UnMarked Mid PS Fall Fing</v>
          </cell>
          <cell r="D3748" t="str">
            <v>U-MidPSFF</v>
          </cell>
          <cell r="E3748">
            <v>21</v>
          </cell>
          <cell r="F3748">
            <v>31</v>
          </cell>
          <cell r="G3748">
            <v>30</v>
          </cell>
          <cell r="H3748" t="str">
            <v>TRS; includes 10A, 10E, 11A</v>
          </cell>
          <cell r="I3748">
            <v>2002</v>
          </cell>
          <cell r="J3748" t="str">
            <v>UM</v>
          </cell>
          <cell r="L3748">
            <v>5</v>
          </cell>
          <cell r="M3748">
            <v>2359.452537968381</v>
          </cell>
        </row>
        <row r="3749">
          <cell r="A3749" t="str">
            <v>2002-22-3-</v>
          </cell>
          <cell r="B3749" t="str">
            <v>MPS</v>
          </cell>
          <cell r="C3749" t="str">
            <v>Marked Mid PS Fall Fing</v>
          </cell>
          <cell r="D3749" t="str">
            <v>M-MidPSFF</v>
          </cell>
          <cell r="E3749">
            <v>22</v>
          </cell>
          <cell r="F3749">
            <v>32</v>
          </cell>
          <cell r="G3749">
            <v>30</v>
          </cell>
          <cell r="H3749" t="str">
            <v>TRS; includes 10A, 10E, 11A</v>
          </cell>
          <cell r="I3749">
            <v>2002</v>
          </cell>
          <cell r="J3749" t="str">
            <v>M</v>
          </cell>
          <cell r="L3749">
            <v>3</v>
          </cell>
          <cell r="M3749">
            <v>6161.9010990226598</v>
          </cell>
        </row>
        <row r="3750">
          <cell r="A3750" t="str">
            <v>2002-22-4-</v>
          </cell>
          <cell r="B3750" t="str">
            <v>MPS</v>
          </cell>
          <cell r="C3750" t="str">
            <v>Marked Mid PS Fall Fing</v>
          </cell>
          <cell r="D3750" t="str">
            <v>M-MidPSFF</v>
          </cell>
          <cell r="E3750">
            <v>22</v>
          </cell>
          <cell r="F3750">
            <v>32</v>
          </cell>
          <cell r="G3750">
            <v>30</v>
          </cell>
          <cell r="H3750" t="str">
            <v>TRS; includes 10A, 10E, 11A</v>
          </cell>
          <cell r="I3750">
            <v>2002</v>
          </cell>
          <cell r="J3750" t="str">
            <v>M</v>
          </cell>
          <cell r="L3750">
            <v>4</v>
          </cell>
          <cell r="M3750">
            <v>10258.97733656206</v>
          </cell>
        </row>
        <row r="3751">
          <cell r="A3751" t="str">
            <v>2002-22-5-</v>
          </cell>
          <cell r="B3751" t="str">
            <v>MPS</v>
          </cell>
          <cell r="C3751" t="str">
            <v>Marked Mid PS Fall Fing</v>
          </cell>
          <cell r="D3751" t="str">
            <v>M-MidPSFF</v>
          </cell>
          <cell r="E3751">
            <v>22</v>
          </cell>
          <cell r="F3751">
            <v>32</v>
          </cell>
          <cell r="G3751">
            <v>30</v>
          </cell>
          <cell r="H3751" t="str">
            <v>TRS; includes 10A, 10E, 11A</v>
          </cell>
          <cell r="I3751">
            <v>2002</v>
          </cell>
          <cell r="J3751" t="str">
            <v>M</v>
          </cell>
          <cell r="L3751">
            <v>5</v>
          </cell>
          <cell r="M3751">
            <v>494.64360188503281</v>
          </cell>
        </row>
        <row r="3752">
          <cell r="A3752" t="str">
            <v>2002-23-3-</v>
          </cell>
          <cell r="B3752" t="str">
            <v>MPS</v>
          </cell>
          <cell r="C3752" t="str">
            <v>UnMarked UW Accelerated</v>
          </cell>
          <cell r="D3752" t="str">
            <v>U-UWAc FF</v>
          </cell>
          <cell r="E3752">
            <v>23</v>
          </cell>
          <cell r="F3752">
            <v>34</v>
          </cell>
          <cell r="G3752">
            <v>33</v>
          </cell>
          <cell r="H3752" t="str">
            <v>ETRS</v>
          </cell>
          <cell r="I3752">
            <v>2002</v>
          </cell>
          <cell r="J3752" t="str">
            <v>UM</v>
          </cell>
          <cell r="L3752">
            <v>3</v>
          </cell>
          <cell r="M3752">
            <v>714.14549595694496</v>
          </cell>
        </row>
        <row r="3753">
          <cell r="A3753" t="str">
            <v>2002-23-4-</v>
          </cell>
          <cell r="B3753" t="str">
            <v>MPS</v>
          </cell>
          <cell r="C3753" t="str">
            <v>UnMarked UW Accelerated</v>
          </cell>
          <cell r="D3753" t="str">
            <v>U-UWAc FF</v>
          </cell>
          <cell r="E3753">
            <v>23</v>
          </cell>
          <cell r="F3753">
            <v>34</v>
          </cell>
          <cell r="G3753">
            <v>33</v>
          </cell>
          <cell r="H3753" t="str">
            <v>ETRS</v>
          </cell>
          <cell r="I3753">
            <v>2002</v>
          </cell>
          <cell r="J3753" t="str">
            <v>UM</v>
          </cell>
          <cell r="L3753">
            <v>4</v>
          </cell>
          <cell r="M3753">
            <v>340.60238613903613</v>
          </cell>
        </row>
        <row r="3754">
          <cell r="A3754" t="str">
            <v>2002-23-5-</v>
          </cell>
          <cell r="B3754" t="str">
            <v>MPS</v>
          </cell>
          <cell r="C3754" t="str">
            <v>UnMarked UW Accelerated</v>
          </cell>
          <cell r="D3754" t="str">
            <v>U-UWAc FF</v>
          </cell>
          <cell r="E3754">
            <v>23</v>
          </cell>
          <cell r="F3754">
            <v>34</v>
          </cell>
          <cell r="G3754">
            <v>33</v>
          </cell>
          <cell r="H3754" t="str">
            <v>ETRS</v>
          </cell>
          <cell r="I3754">
            <v>2002</v>
          </cell>
          <cell r="J3754" t="str">
            <v>UM</v>
          </cell>
          <cell r="L3754">
            <v>5</v>
          </cell>
          <cell r="M3754">
            <v>12.65950896853553</v>
          </cell>
        </row>
        <row r="3755">
          <cell r="A3755" t="str">
            <v>2002-24-3-</v>
          </cell>
          <cell r="B3755" t="str">
            <v>MPS</v>
          </cell>
          <cell r="C3755" t="str">
            <v>Marked UW Accelerated</v>
          </cell>
          <cell r="D3755" t="str">
            <v>M-UWAc FF</v>
          </cell>
          <cell r="E3755">
            <v>24</v>
          </cell>
          <cell r="F3755">
            <v>35</v>
          </cell>
          <cell r="G3755">
            <v>33</v>
          </cell>
          <cell r="H3755" t="str">
            <v>ETRS</v>
          </cell>
          <cell r="I3755">
            <v>2002</v>
          </cell>
          <cell r="J3755" t="str">
            <v>M</v>
          </cell>
          <cell r="L3755">
            <v>3</v>
          </cell>
          <cell r="M3755">
            <v>18.484654614692481</v>
          </cell>
        </row>
        <row r="3756">
          <cell r="A3756" t="str">
            <v>2002-24-4-</v>
          </cell>
          <cell r="B3756" t="str">
            <v>MPS</v>
          </cell>
          <cell r="C3756" t="str">
            <v>Marked UW Accelerated</v>
          </cell>
          <cell r="D3756" t="str">
            <v>M-UWAc FF</v>
          </cell>
          <cell r="E3756">
            <v>24</v>
          </cell>
          <cell r="F3756">
            <v>35</v>
          </cell>
          <cell r="G3756">
            <v>33</v>
          </cell>
          <cell r="H3756" t="str">
            <v>ETRS</v>
          </cell>
          <cell r="I3756">
            <v>2002</v>
          </cell>
          <cell r="J3756" t="str">
            <v>M</v>
          </cell>
          <cell r="L3756">
            <v>4</v>
          </cell>
          <cell r="M3756">
            <v>13.24545214918507</v>
          </cell>
        </row>
        <row r="3757">
          <cell r="A3757" t="str">
            <v>2002-24-5-</v>
          </cell>
          <cell r="B3757" t="str">
            <v>MPS</v>
          </cell>
          <cell r="C3757" t="str">
            <v>Marked UW Accelerated</v>
          </cell>
          <cell r="D3757" t="str">
            <v>M-UWAc FF</v>
          </cell>
          <cell r="E3757">
            <v>24</v>
          </cell>
          <cell r="F3757">
            <v>35</v>
          </cell>
          <cell r="G3757">
            <v>33</v>
          </cell>
          <cell r="H3757" t="str">
            <v>ETRS</v>
          </cell>
          <cell r="I3757">
            <v>2002</v>
          </cell>
          <cell r="J3757" t="str">
            <v>M</v>
          </cell>
          <cell r="L3757">
            <v>5</v>
          </cell>
          <cell r="M3757">
            <v>0.54837632328508745</v>
          </cell>
        </row>
        <row r="3758">
          <cell r="A3758" t="str">
            <v>2002-25-3-</v>
          </cell>
          <cell r="B3758" t="str">
            <v>SPS</v>
          </cell>
          <cell r="C3758" t="str">
            <v>UnMarked South Puget Sound Fall Fing</v>
          </cell>
          <cell r="D3758" t="str">
            <v>U-SPSd FF</v>
          </cell>
          <cell r="E3758">
            <v>25</v>
          </cell>
          <cell r="F3758">
            <v>37</v>
          </cell>
          <cell r="G3758">
            <v>36</v>
          </cell>
          <cell r="H3758" t="str">
            <v>TRS; includes 13A, 13C, and 13D-K</v>
          </cell>
          <cell r="I3758">
            <v>2002</v>
          </cell>
          <cell r="J3758" t="str">
            <v>UM</v>
          </cell>
          <cell r="L3758">
            <v>3</v>
          </cell>
          <cell r="M3758">
            <v>4652.918823296468</v>
          </cell>
        </row>
        <row r="3759">
          <cell r="A3759" t="str">
            <v>2002-25-4-</v>
          </cell>
          <cell r="B3759" t="str">
            <v>SPS</v>
          </cell>
          <cell r="C3759" t="str">
            <v>UnMarked South Puget Sound Fall Fing</v>
          </cell>
          <cell r="D3759" t="str">
            <v>U-SPSd FF</v>
          </cell>
          <cell r="E3759">
            <v>25</v>
          </cell>
          <cell r="F3759">
            <v>37</v>
          </cell>
          <cell r="G3759">
            <v>36</v>
          </cell>
          <cell r="H3759" t="str">
            <v>TRS; includes 13A, 13C, and 13D-K</v>
          </cell>
          <cell r="I3759">
            <v>2002</v>
          </cell>
          <cell r="J3759" t="str">
            <v>UM</v>
          </cell>
          <cell r="L3759">
            <v>4</v>
          </cell>
          <cell r="M3759">
            <v>10409.36618816555</v>
          </cell>
        </row>
        <row r="3760">
          <cell r="A3760" t="str">
            <v>2002-25-5-</v>
          </cell>
          <cell r="B3760" t="str">
            <v>SPS</v>
          </cell>
          <cell r="C3760" t="str">
            <v>UnMarked South Puget Sound Fall Fing</v>
          </cell>
          <cell r="D3760" t="str">
            <v>U-SPSd FF</v>
          </cell>
          <cell r="E3760">
            <v>25</v>
          </cell>
          <cell r="F3760">
            <v>37</v>
          </cell>
          <cell r="G3760">
            <v>36</v>
          </cell>
          <cell r="H3760" t="str">
            <v>TRS; includes 13A, 13C, and 13D-K</v>
          </cell>
          <cell r="I3760">
            <v>2002</v>
          </cell>
          <cell r="J3760" t="str">
            <v>UM</v>
          </cell>
          <cell r="L3760">
            <v>5</v>
          </cell>
          <cell r="M3760">
            <v>467.18826473897508</v>
          </cell>
        </row>
        <row r="3761">
          <cell r="A3761" t="str">
            <v>2002-26-3-</v>
          </cell>
          <cell r="B3761" t="str">
            <v>SPS</v>
          </cell>
          <cell r="C3761" t="str">
            <v>Marked South Puget Sound Fall Fing</v>
          </cell>
          <cell r="D3761" t="str">
            <v>M-SPSd FF</v>
          </cell>
          <cell r="E3761">
            <v>26</v>
          </cell>
          <cell r="F3761">
            <v>38</v>
          </cell>
          <cell r="G3761">
            <v>36</v>
          </cell>
          <cell r="H3761" t="str">
            <v>TRS; includes 13A, 13C, and 13D-K</v>
          </cell>
          <cell r="I3761">
            <v>2002</v>
          </cell>
          <cell r="J3761" t="str">
            <v>M</v>
          </cell>
          <cell r="L3761">
            <v>3</v>
          </cell>
          <cell r="M3761">
            <v>17896.448718127431</v>
          </cell>
        </row>
        <row r="3762">
          <cell r="A3762" t="str">
            <v>2002-26-4-</v>
          </cell>
          <cell r="B3762" t="str">
            <v>SPS</v>
          </cell>
          <cell r="C3762" t="str">
            <v>Marked South Puget Sound Fall Fing</v>
          </cell>
          <cell r="D3762" t="str">
            <v>M-SPSd FF</v>
          </cell>
          <cell r="E3762">
            <v>26</v>
          </cell>
          <cell r="F3762">
            <v>38</v>
          </cell>
          <cell r="G3762">
            <v>36</v>
          </cell>
          <cell r="H3762" t="str">
            <v>TRS; includes 13A, 13C, and 13D-K</v>
          </cell>
          <cell r="I3762">
            <v>2002</v>
          </cell>
          <cell r="J3762" t="str">
            <v>M</v>
          </cell>
          <cell r="L3762">
            <v>4</v>
          </cell>
          <cell r="M3762">
            <v>18054.476301599851</v>
          </cell>
        </row>
        <row r="3763">
          <cell r="A3763" t="str">
            <v>2002-26-5-</v>
          </cell>
          <cell r="B3763" t="str">
            <v>SPS</v>
          </cell>
          <cell r="C3763" t="str">
            <v>Marked South Puget Sound Fall Fing</v>
          </cell>
          <cell r="D3763" t="str">
            <v>M-SPSd FF</v>
          </cell>
          <cell r="E3763">
            <v>26</v>
          </cell>
          <cell r="F3763">
            <v>38</v>
          </cell>
          <cell r="G3763">
            <v>36</v>
          </cell>
          <cell r="H3763" t="str">
            <v>TRS; includes 13A, 13C, and 13D-K</v>
          </cell>
          <cell r="I3763">
            <v>2002</v>
          </cell>
          <cell r="J3763" t="str">
            <v>M</v>
          </cell>
          <cell r="L3763">
            <v>5</v>
          </cell>
          <cell r="M3763">
            <v>17.144922174948238</v>
          </cell>
        </row>
        <row r="3764">
          <cell r="A3764" t="str">
            <v>2002-27-3-</v>
          </cell>
          <cell r="B3764" t="str">
            <v>SPS</v>
          </cell>
          <cell r="C3764" t="str">
            <v>UnMarked South Puget Sound Fall Year</v>
          </cell>
          <cell r="D3764" t="str">
            <v>U-SPS Fyr</v>
          </cell>
          <cell r="E3764">
            <v>27</v>
          </cell>
          <cell r="F3764">
            <v>40</v>
          </cell>
          <cell r="G3764">
            <v>39</v>
          </cell>
          <cell r="H3764" t="str">
            <v>TRS</v>
          </cell>
          <cell r="I3764">
            <v>2002</v>
          </cell>
          <cell r="J3764" t="str">
            <v>UM</v>
          </cell>
          <cell r="L3764">
            <v>3</v>
          </cell>
          <cell r="M3764">
            <v>39.438928813583402</v>
          </cell>
        </row>
        <row r="3765">
          <cell r="A3765" t="str">
            <v>2002-27-4-</v>
          </cell>
          <cell r="B3765" t="str">
            <v>SPS</v>
          </cell>
          <cell r="C3765" t="str">
            <v>UnMarked South Puget Sound Fall Year</v>
          </cell>
          <cell r="D3765" t="str">
            <v>U-SPS Fyr</v>
          </cell>
          <cell r="E3765">
            <v>27</v>
          </cell>
          <cell r="F3765">
            <v>40</v>
          </cell>
          <cell r="G3765">
            <v>39</v>
          </cell>
          <cell r="H3765" t="str">
            <v>TRS</v>
          </cell>
          <cell r="I3765">
            <v>2002</v>
          </cell>
          <cell r="J3765" t="str">
            <v>UM</v>
          </cell>
          <cell r="L3765">
            <v>4</v>
          </cell>
          <cell r="M3765">
            <v>65.372517433239409</v>
          </cell>
        </row>
        <row r="3766">
          <cell r="A3766" t="str">
            <v>2002-27-5-</v>
          </cell>
          <cell r="B3766" t="str">
            <v>SPS</v>
          </cell>
          <cell r="C3766" t="str">
            <v>UnMarked South Puget Sound Fall Year</v>
          </cell>
          <cell r="D3766" t="str">
            <v>U-SPS Fyr</v>
          </cell>
          <cell r="E3766">
            <v>27</v>
          </cell>
          <cell r="F3766">
            <v>40</v>
          </cell>
          <cell r="G3766">
            <v>39</v>
          </cell>
          <cell r="H3766" t="str">
            <v>TRS</v>
          </cell>
          <cell r="I3766">
            <v>2002</v>
          </cell>
          <cell r="J3766" t="str">
            <v>UM</v>
          </cell>
          <cell r="L3766">
            <v>5</v>
          </cell>
          <cell r="M3766">
            <v>21.77421571421548</v>
          </cell>
        </row>
        <row r="3767">
          <cell r="A3767" t="str">
            <v>2002-28-3-</v>
          </cell>
          <cell r="B3767" t="str">
            <v>SPS</v>
          </cell>
          <cell r="C3767" t="str">
            <v>Marked South Puget Sound Fall Year</v>
          </cell>
          <cell r="D3767" t="str">
            <v>M-SPS Fyr</v>
          </cell>
          <cell r="E3767">
            <v>28</v>
          </cell>
          <cell r="F3767">
            <v>41</v>
          </cell>
          <cell r="G3767">
            <v>39</v>
          </cell>
          <cell r="H3767" t="str">
            <v>TRS</v>
          </cell>
          <cell r="I3767">
            <v>2002</v>
          </cell>
          <cell r="J3767" t="str">
            <v>M</v>
          </cell>
          <cell r="L3767">
            <v>3</v>
          </cell>
          <cell r="M3767">
            <v>530.75819613281487</v>
          </cell>
        </row>
        <row r="3768">
          <cell r="A3768" t="str">
            <v>2002-28-4-</v>
          </cell>
          <cell r="B3768" t="str">
            <v>SPS</v>
          </cell>
          <cell r="C3768" t="str">
            <v>Marked South Puget Sound Fall Year</v>
          </cell>
          <cell r="D3768" t="str">
            <v>M-SPS Fyr</v>
          </cell>
          <cell r="E3768">
            <v>28</v>
          </cell>
          <cell r="F3768">
            <v>41</v>
          </cell>
          <cell r="G3768">
            <v>39</v>
          </cell>
          <cell r="H3768" t="str">
            <v>TRS</v>
          </cell>
          <cell r="I3768">
            <v>2002</v>
          </cell>
          <cell r="J3768" t="str">
            <v>M</v>
          </cell>
          <cell r="L3768">
            <v>4</v>
          </cell>
          <cell r="M3768">
            <v>1881.3457513036601</v>
          </cell>
        </row>
        <row r="3769">
          <cell r="A3769" t="str">
            <v>2002-28-5-</v>
          </cell>
          <cell r="B3769" t="str">
            <v>SPS</v>
          </cell>
          <cell r="C3769" t="str">
            <v>Marked South Puget Sound Fall Year</v>
          </cell>
          <cell r="D3769" t="str">
            <v>M-SPS Fyr</v>
          </cell>
          <cell r="E3769">
            <v>28</v>
          </cell>
          <cell r="F3769">
            <v>41</v>
          </cell>
          <cell r="G3769">
            <v>39</v>
          </cell>
          <cell r="H3769" t="str">
            <v>TRS</v>
          </cell>
          <cell r="I3769">
            <v>2002</v>
          </cell>
          <cell r="J3769" t="str">
            <v>M</v>
          </cell>
          <cell r="L3769">
            <v>5</v>
          </cell>
          <cell r="M3769">
            <v>235.8596520961743</v>
          </cell>
        </row>
        <row r="3770">
          <cell r="A3770" t="str">
            <v>2002-29-3-</v>
          </cell>
          <cell r="B3770" t="str">
            <v>MPS</v>
          </cell>
          <cell r="C3770" t="str">
            <v>UnMarked White River Spring Fing</v>
          </cell>
          <cell r="D3770" t="str">
            <v>U-WhiteSp</v>
          </cell>
          <cell r="E3770">
            <v>29</v>
          </cell>
          <cell r="F3770">
            <v>43</v>
          </cell>
          <cell r="G3770">
            <v>42</v>
          </cell>
          <cell r="H3770" t="str">
            <v>ETRS; includes FW net (FW spt assumed 0)</v>
          </cell>
          <cell r="I3770">
            <v>2002</v>
          </cell>
          <cell r="J3770" t="str">
            <v>UM</v>
          </cell>
          <cell r="L3770">
            <v>3</v>
          </cell>
          <cell r="M3770">
            <v>482</v>
          </cell>
        </row>
        <row r="3771">
          <cell r="A3771" t="str">
            <v>2002-29-4-</v>
          </cell>
          <cell r="B3771" t="str">
            <v>MPS</v>
          </cell>
          <cell r="C3771" t="str">
            <v>UnMarked White River Spring Fing</v>
          </cell>
          <cell r="D3771" t="str">
            <v>U-WhiteSp</v>
          </cell>
          <cell r="E3771">
            <v>29</v>
          </cell>
          <cell r="F3771">
            <v>43</v>
          </cell>
          <cell r="G3771">
            <v>42</v>
          </cell>
          <cell r="H3771" t="str">
            <v>ETRS; includes FW net (FW spt assumed 0)</v>
          </cell>
          <cell r="I3771">
            <v>2002</v>
          </cell>
          <cell r="J3771" t="str">
            <v>UM</v>
          </cell>
          <cell r="L3771">
            <v>4</v>
          </cell>
          <cell r="M3771">
            <v>343</v>
          </cell>
        </row>
        <row r="3772">
          <cell r="A3772" t="str">
            <v>2002-29-5-</v>
          </cell>
          <cell r="B3772" t="str">
            <v>MPS</v>
          </cell>
          <cell r="C3772" t="str">
            <v>UnMarked White River Spring Fing</v>
          </cell>
          <cell r="D3772" t="str">
            <v>U-WhiteSp</v>
          </cell>
          <cell r="E3772">
            <v>29</v>
          </cell>
          <cell r="F3772">
            <v>43</v>
          </cell>
          <cell r="G3772">
            <v>42</v>
          </cell>
          <cell r="H3772" t="str">
            <v>ETRS; includes FW net (FW spt assumed 0)</v>
          </cell>
          <cell r="I3772">
            <v>2002</v>
          </cell>
          <cell r="J3772" t="str">
            <v>UM</v>
          </cell>
          <cell r="L3772">
            <v>5</v>
          </cell>
          <cell r="M3772">
            <v>30</v>
          </cell>
        </row>
        <row r="3773">
          <cell r="A3773" t="str">
            <v>2002-30-3-</v>
          </cell>
          <cell r="B3773" t="str">
            <v>MPS</v>
          </cell>
          <cell r="C3773" t="str">
            <v>Marked White River Spring Fing</v>
          </cell>
          <cell r="D3773" t="str">
            <v>M-WhiteSp</v>
          </cell>
          <cell r="E3773">
            <v>30</v>
          </cell>
          <cell r="F3773">
            <v>44</v>
          </cell>
          <cell r="G3773">
            <v>42</v>
          </cell>
          <cell r="H3773" t="str">
            <v>ETRS; includes FW net (FW spt assumed 0)</v>
          </cell>
          <cell r="I3773">
            <v>2002</v>
          </cell>
          <cell r="J3773" t="str">
            <v>M</v>
          </cell>
          <cell r="L3773">
            <v>3</v>
          </cell>
          <cell r="M3773">
            <v>0</v>
          </cell>
        </row>
        <row r="3774">
          <cell r="A3774" t="str">
            <v>2002-30-4-</v>
          </cell>
          <cell r="B3774" t="str">
            <v>MPS</v>
          </cell>
          <cell r="C3774" t="str">
            <v>Marked White River Spring Fing</v>
          </cell>
          <cell r="D3774" t="str">
            <v>M-WhiteSp</v>
          </cell>
          <cell r="E3774">
            <v>30</v>
          </cell>
          <cell r="F3774">
            <v>44</v>
          </cell>
          <cell r="G3774">
            <v>42</v>
          </cell>
          <cell r="H3774" t="str">
            <v>ETRS; includes FW net (FW spt assumed 0)</v>
          </cell>
          <cell r="I3774">
            <v>2002</v>
          </cell>
          <cell r="J3774" t="str">
            <v>M</v>
          </cell>
          <cell r="L3774">
            <v>4</v>
          </cell>
          <cell r="M3774">
            <v>0</v>
          </cell>
        </row>
        <row r="3775">
          <cell r="A3775" t="str">
            <v>2002-30-5-</v>
          </cell>
          <cell r="B3775" t="str">
            <v>MPS</v>
          </cell>
          <cell r="C3775" t="str">
            <v>Marked White River Spring Fing</v>
          </cell>
          <cell r="D3775" t="str">
            <v>M-WhiteSp</v>
          </cell>
          <cell r="E3775">
            <v>30</v>
          </cell>
          <cell r="F3775">
            <v>44</v>
          </cell>
          <cell r="G3775">
            <v>42</v>
          </cell>
          <cell r="H3775" t="str">
            <v>ETRS; includes FW net (FW spt assumed 0)</v>
          </cell>
          <cell r="I3775">
            <v>2002</v>
          </cell>
          <cell r="J3775" t="str">
            <v>M</v>
          </cell>
          <cell r="L3775">
            <v>5</v>
          </cell>
          <cell r="M3775">
            <v>0</v>
          </cell>
        </row>
        <row r="3776">
          <cell r="A3776" t="str">
            <v>2002-31-3-Area12B_tribs_nat_F_n_um</v>
          </cell>
          <cell r="B3776" t="str">
            <v>HC</v>
          </cell>
          <cell r="C3776" t="str">
            <v>UnMarked Hood Canal Fall Fing</v>
          </cell>
          <cell r="D3776" t="str">
            <v>U-HdCl FF</v>
          </cell>
          <cell r="E3776">
            <v>31</v>
          </cell>
          <cell r="F3776">
            <v>46</v>
          </cell>
          <cell r="G3776">
            <v>45</v>
          </cell>
          <cell r="H3776" t="str">
            <v>TRS; incl FW net, FW sport, 12H, HC net</v>
          </cell>
          <cell r="I3776">
            <v>2002</v>
          </cell>
          <cell r="J3776" t="str">
            <v>UM</v>
          </cell>
          <cell r="K3776" t="str">
            <v>N</v>
          </cell>
          <cell r="L3776">
            <v>3</v>
          </cell>
          <cell r="M3776">
            <v>39.74098088724859</v>
          </cell>
        </row>
        <row r="3777">
          <cell r="A3777" t="str">
            <v>2002-31-3-HoodsportHat_F_h_um</v>
          </cell>
          <cell r="B3777" t="str">
            <v>HC</v>
          </cell>
          <cell r="C3777" t="str">
            <v>UnMarked Hood Canal Fall Fing</v>
          </cell>
          <cell r="D3777" t="str">
            <v>U-HdCl FF</v>
          </cell>
          <cell r="E3777">
            <v>31</v>
          </cell>
          <cell r="F3777">
            <v>46</v>
          </cell>
          <cell r="G3777">
            <v>45</v>
          </cell>
          <cell r="H3777" t="str">
            <v>TRS; incl FW net, FW sport, 12H, HC net</v>
          </cell>
          <cell r="I3777">
            <v>2002</v>
          </cell>
          <cell r="J3777" t="str">
            <v>UM</v>
          </cell>
          <cell r="K3777" t="str">
            <v>H</v>
          </cell>
          <cell r="L3777">
            <v>3</v>
          </cell>
          <cell r="M3777">
            <v>3823.1818593561352</v>
          </cell>
        </row>
        <row r="3778">
          <cell r="A3778" t="str">
            <v>2002-31-3-SkokR_nat_n_um</v>
          </cell>
          <cell r="B3778" t="str">
            <v>HC</v>
          </cell>
          <cell r="C3778" t="str">
            <v>UnMarked Hood Canal Fall Fing</v>
          </cell>
          <cell r="D3778" t="str">
            <v>U-HdCl FF</v>
          </cell>
          <cell r="E3778">
            <v>31</v>
          </cell>
          <cell r="F3778">
            <v>46</v>
          </cell>
          <cell r="G3778">
            <v>45</v>
          </cell>
          <cell r="H3778" t="str">
            <v>TRS; incl FW net, FW sport, 12H, HC net</v>
          </cell>
          <cell r="I3778">
            <v>2002</v>
          </cell>
          <cell r="J3778" t="str">
            <v>UM</v>
          </cell>
          <cell r="K3778" t="str">
            <v>N</v>
          </cell>
          <cell r="L3778">
            <v>3</v>
          </cell>
          <cell r="M3778">
            <v>121.9602671832621</v>
          </cell>
        </row>
        <row r="3779">
          <cell r="A3779" t="str">
            <v>2002-31-3-SkokR_hat_h_um</v>
          </cell>
          <cell r="B3779" t="str">
            <v>HC</v>
          </cell>
          <cell r="C3779" t="str">
            <v>UnMarked Hood Canal Fall Fing</v>
          </cell>
          <cell r="D3779" t="str">
            <v>U-HdCl FF</v>
          </cell>
          <cell r="E3779">
            <v>31</v>
          </cell>
          <cell r="F3779">
            <v>46</v>
          </cell>
          <cell r="G3779">
            <v>45</v>
          </cell>
          <cell r="H3779" t="str">
            <v>TRS; incl FW net, FW sport, 12H, HC net</v>
          </cell>
          <cell r="I3779">
            <v>2002</v>
          </cell>
          <cell r="J3779" t="str">
            <v>UM</v>
          </cell>
          <cell r="K3779" t="str">
            <v>H</v>
          </cell>
          <cell r="L3779">
            <v>3</v>
          </cell>
          <cell r="M3779">
            <v>6451.2890357136339</v>
          </cell>
        </row>
        <row r="3780">
          <cell r="A3780" t="str">
            <v>2002-31-3-Area12CD_tribs_nat_n_um</v>
          </cell>
          <cell r="B3780" t="str">
            <v>HC</v>
          </cell>
          <cell r="C3780" t="str">
            <v>UnMarked Hood Canal Fall Fing</v>
          </cell>
          <cell r="D3780" t="str">
            <v>U-HdCl FF</v>
          </cell>
          <cell r="E3780">
            <v>31</v>
          </cell>
          <cell r="F3780">
            <v>46</v>
          </cell>
          <cell r="G3780">
            <v>45</v>
          </cell>
          <cell r="H3780" t="str">
            <v>TRS; incl FW net, FW sport, 12H, HC net</v>
          </cell>
          <cell r="I3780">
            <v>2002</v>
          </cell>
          <cell r="J3780" t="str">
            <v>UM</v>
          </cell>
          <cell r="K3780" t="str">
            <v>N</v>
          </cell>
          <cell r="L3780">
            <v>3</v>
          </cell>
          <cell r="M3780">
            <v>47.693679090828283</v>
          </cell>
        </row>
        <row r="3781">
          <cell r="A3781" t="str">
            <v>2002-31-4-Area12B_tribs_nat_F_n_um</v>
          </cell>
          <cell r="B3781" t="str">
            <v>HC</v>
          </cell>
          <cell r="C3781" t="str">
            <v>UnMarked Hood Canal Fall Fing</v>
          </cell>
          <cell r="D3781" t="str">
            <v>U-HdCl FF</v>
          </cell>
          <cell r="E3781">
            <v>31</v>
          </cell>
          <cell r="F3781">
            <v>46</v>
          </cell>
          <cell r="G3781">
            <v>45</v>
          </cell>
          <cell r="H3781" t="str">
            <v>TRS; incl FW net, FW sport, 12H, HC net</v>
          </cell>
          <cell r="I3781">
            <v>2002</v>
          </cell>
          <cell r="J3781" t="str">
            <v>UM</v>
          </cell>
          <cell r="K3781" t="str">
            <v>N</v>
          </cell>
          <cell r="L3781">
            <v>4</v>
          </cell>
          <cell r="M3781">
            <v>54.926558949855767</v>
          </cell>
        </row>
        <row r="3782">
          <cell r="A3782" t="str">
            <v>2002-31-4-HoodsportHat_F_h_um</v>
          </cell>
          <cell r="B3782" t="str">
            <v>HC</v>
          </cell>
          <cell r="C3782" t="str">
            <v>UnMarked Hood Canal Fall Fing</v>
          </cell>
          <cell r="D3782" t="str">
            <v>U-HdCl FF</v>
          </cell>
          <cell r="E3782">
            <v>31</v>
          </cell>
          <cell r="F3782">
            <v>46</v>
          </cell>
          <cell r="G3782">
            <v>45</v>
          </cell>
          <cell r="H3782" t="str">
            <v>TRS; incl FW net, FW sport, 12H, HC net</v>
          </cell>
          <cell r="I3782">
            <v>2002</v>
          </cell>
          <cell r="J3782" t="str">
            <v>UM</v>
          </cell>
          <cell r="K3782" t="str">
            <v>H</v>
          </cell>
          <cell r="L3782">
            <v>4</v>
          </cell>
          <cell r="M3782">
            <v>12998.818321810861</v>
          </cell>
        </row>
        <row r="3783">
          <cell r="A3783" t="str">
            <v>2002-31-4-SkokR_nat_n_um</v>
          </cell>
          <cell r="B3783" t="str">
            <v>HC</v>
          </cell>
          <cell r="C3783" t="str">
            <v>UnMarked Hood Canal Fall Fing</v>
          </cell>
          <cell r="D3783" t="str">
            <v>U-HdCl FF</v>
          </cell>
          <cell r="E3783">
            <v>31</v>
          </cell>
          <cell r="F3783">
            <v>46</v>
          </cell>
          <cell r="G3783">
            <v>45</v>
          </cell>
          <cell r="H3783" t="str">
            <v>TRS; incl FW net, FW sport, 12H, HC net</v>
          </cell>
          <cell r="I3783">
            <v>2002</v>
          </cell>
          <cell r="J3783" t="str">
            <v>UM</v>
          </cell>
          <cell r="K3783" t="str">
            <v>N</v>
          </cell>
          <cell r="L3783">
            <v>4</v>
          </cell>
          <cell r="M3783">
            <v>168.5629709036956</v>
          </cell>
        </row>
        <row r="3784">
          <cell r="A3784" t="str">
            <v>2002-31-4-SkokR_hat_h_um</v>
          </cell>
          <cell r="B3784" t="str">
            <v>HC</v>
          </cell>
          <cell r="C3784" t="str">
            <v>UnMarked Hood Canal Fall Fing</v>
          </cell>
          <cell r="D3784" t="str">
            <v>U-HdCl FF</v>
          </cell>
          <cell r="E3784">
            <v>31</v>
          </cell>
          <cell r="F3784">
            <v>46</v>
          </cell>
          <cell r="G3784">
            <v>45</v>
          </cell>
          <cell r="H3784" t="str">
            <v>TRS; incl FW net, FW sport, 12H, HC net</v>
          </cell>
          <cell r="I3784">
            <v>2002</v>
          </cell>
          <cell r="J3784" t="str">
            <v>UM</v>
          </cell>
          <cell r="K3784" t="str">
            <v>H</v>
          </cell>
          <cell r="L3784">
            <v>4</v>
          </cell>
          <cell r="M3784">
            <v>8868.4142894624965</v>
          </cell>
        </row>
        <row r="3785">
          <cell r="A3785" t="str">
            <v>2002-31-4-Area12CD_tribs_nat_n_um</v>
          </cell>
          <cell r="B3785" t="str">
            <v>HC</v>
          </cell>
          <cell r="C3785" t="str">
            <v>UnMarked Hood Canal Fall Fing</v>
          </cell>
          <cell r="D3785" t="str">
            <v>U-HdCl FF</v>
          </cell>
          <cell r="E3785">
            <v>31</v>
          </cell>
          <cell r="F3785">
            <v>46</v>
          </cell>
          <cell r="G3785">
            <v>45</v>
          </cell>
          <cell r="H3785" t="str">
            <v>TRS; incl FW net, FW sport, 12H, HC net</v>
          </cell>
          <cell r="I3785">
            <v>2002</v>
          </cell>
          <cell r="J3785" t="str">
            <v>UM</v>
          </cell>
          <cell r="K3785" t="str">
            <v>N</v>
          </cell>
          <cell r="L3785">
            <v>4</v>
          </cell>
          <cell r="M3785">
            <v>65.918093052364299</v>
          </cell>
        </row>
        <row r="3786">
          <cell r="A3786" t="str">
            <v>2002-31-5-Area12B_tribs_nat_F_n_um</v>
          </cell>
          <cell r="B3786" t="str">
            <v>HC</v>
          </cell>
          <cell r="C3786" t="str">
            <v>UnMarked Hood Canal Fall Fing</v>
          </cell>
          <cell r="D3786" t="str">
            <v>U-HdCl FF</v>
          </cell>
          <cell r="E3786">
            <v>31</v>
          </cell>
          <cell r="F3786">
            <v>46</v>
          </cell>
          <cell r="G3786">
            <v>45</v>
          </cell>
          <cell r="H3786" t="str">
            <v>TRS; incl FW net, FW sport, 12H, HC net</v>
          </cell>
          <cell r="I3786">
            <v>2002</v>
          </cell>
          <cell r="J3786" t="str">
            <v>UM</v>
          </cell>
          <cell r="K3786" t="str">
            <v>N</v>
          </cell>
          <cell r="L3786">
            <v>5</v>
          </cell>
          <cell r="M3786">
            <v>0.43079654078318252</v>
          </cell>
        </row>
        <row r="3787">
          <cell r="A3787" t="str">
            <v>2002-31-5-HoodsportHat_F_h_um</v>
          </cell>
          <cell r="B3787" t="str">
            <v>HC</v>
          </cell>
          <cell r="C3787" t="str">
            <v>UnMarked Hood Canal Fall Fing</v>
          </cell>
          <cell r="D3787" t="str">
            <v>U-HdCl FF</v>
          </cell>
          <cell r="E3787">
            <v>31</v>
          </cell>
          <cell r="F3787">
            <v>46</v>
          </cell>
          <cell r="G3787">
            <v>45</v>
          </cell>
          <cell r="H3787" t="str">
            <v>TRS; incl FW net, FW sport, 12H, HC net</v>
          </cell>
          <cell r="I3787">
            <v>2002</v>
          </cell>
          <cell r="J3787" t="str">
            <v>UM</v>
          </cell>
          <cell r="K3787" t="str">
            <v>H</v>
          </cell>
          <cell r="L3787">
            <v>5</v>
          </cell>
          <cell r="M3787">
            <v>441.13636838724642</v>
          </cell>
        </row>
        <row r="3788">
          <cell r="A3788" t="str">
            <v>2002-31-5-SkokR_nat_n_um</v>
          </cell>
          <cell r="B3788" t="str">
            <v>HC</v>
          </cell>
          <cell r="C3788" t="str">
            <v>UnMarked Hood Canal Fall Fing</v>
          </cell>
          <cell r="D3788" t="str">
            <v>U-HdCl FF</v>
          </cell>
          <cell r="E3788">
            <v>31</v>
          </cell>
          <cell r="F3788">
            <v>46</v>
          </cell>
          <cell r="G3788">
            <v>45</v>
          </cell>
          <cell r="H3788" t="str">
            <v>TRS; incl FW net, FW sport, 12H, HC net</v>
          </cell>
          <cell r="I3788">
            <v>2002</v>
          </cell>
          <cell r="J3788" t="str">
            <v>UM</v>
          </cell>
          <cell r="K3788" t="str">
            <v>N</v>
          </cell>
          <cell r="L3788">
            <v>5</v>
          </cell>
          <cell r="M3788">
            <v>1.3220625168917299</v>
          </cell>
        </row>
        <row r="3789">
          <cell r="A3789" t="str">
            <v>2002-31-5-SkokR_hat_h_um</v>
          </cell>
          <cell r="B3789" t="str">
            <v>HC</v>
          </cell>
          <cell r="C3789" t="str">
            <v>UnMarked Hood Canal Fall Fing</v>
          </cell>
          <cell r="D3789" t="str">
            <v>U-HdCl FF</v>
          </cell>
          <cell r="E3789">
            <v>31</v>
          </cell>
          <cell r="F3789">
            <v>46</v>
          </cell>
          <cell r="G3789">
            <v>45</v>
          </cell>
          <cell r="H3789" t="str">
            <v>TRS; incl FW net, FW sport, 12H, HC net</v>
          </cell>
          <cell r="I3789">
            <v>2002</v>
          </cell>
          <cell r="J3789" t="str">
            <v>UM</v>
          </cell>
          <cell r="K3789" t="str">
            <v>H</v>
          </cell>
          <cell r="L3789">
            <v>5</v>
          </cell>
          <cell r="M3789">
            <v>70.541993164255473</v>
          </cell>
        </row>
        <row r="3790">
          <cell r="A3790" t="str">
            <v>2002-31-5-Area12CD_tribs_nat_n_um</v>
          </cell>
          <cell r="B3790" t="str">
            <v>HC</v>
          </cell>
          <cell r="C3790" t="str">
            <v>UnMarked Hood Canal Fall Fing</v>
          </cell>
          <cell r="D3790" t="str">
            <v>U-HdCl FF</v>
          </cell>
          <cell r="E3790">
            <v>31</v>
          </cell>
          <cell r="F3790">
            <v>46</v>
          </cell>
          <cell r="G3790">
            <v>45</v>
          </cell>
          <cell r="H3790" t="str">
            <v>TRS; incl FW net, FW sport, 12H, HC net</v>
          </cell>
          <cell r="I3790">
            <v>2002</v>
          </cell>
          <cell r="J3790" t="str">
            <v>UM</v>
          </cell>
          <cell r="K3790" t="str">
            <v>N</v>
          </cell>
          <cell r="L3790">
            <v>5</v>
          </cell>
          <cell r="M3790">
            <v>0.51700465139109253</v>
          </cell>
        </row>
        <row r="3791">
          <cell r="A3791" t="str">
            <v>2002-32-3-HoodsportHat_F_h_m</v>
          </cell>
          <cell r="B3791" t="str">
            <v>HC</v>
          </cell>
          <cell r="C3791" t="str">
            <v>Marked Hood Canal Fall Fing</v>
          </cell>
          <cell r="D3791" t="str">
            <v>M-HdCl FF</v>
          </cell>
          <cell r="E3791">
            <v>32</v>
          </cell>
          <cell r="F3791">
            <v>47</v>
          </cell>
          <cell r="G3791">
            <v>45</v>
          </cell>
          <cell r="H3791" t="str">
            <v>TRS; incl FW net, FW sport, 12H, HC net</v>
          </cell>
          <cell r="I3791">
            <v>2002</v>
          </cell>
          <cell r="J3791" t="str">
            <v>M</v>
          </cell>
          <cell r="K3791" t="str">
            <v>H</v>
          </cell>
          <cell r="L3791">
            <v>3</v>
          </cell>
          <cell r="M3791">
            <v>0</v>
          </cell>
        </row>
        <row r="3792">
          <cell r="A3792" t="str">
            <v>2002-32-3-SkokR_hat_h_m</v>
          </cell>
          <cell r="B3792" t="str">
            <v>HC</v>
          </cell>
          <cell r="C3792" t="str">
            <v>Marked Hood Canal Fall Fing</v>
          </cell>
          <cell r="D3792" t="str">
            <v>M-HdCl FF</v>
          </cell>
          <cell r="E3792">
            <v>32</v>
          </cell>
          <cell r="F3792">
            <v>47</v>
          </cell>
          <cell r="G3792">
            <v>45</v>
          </cell>
          <cell r="H3792" t="str">
            <v>TRS; incl FW net, FW sport, 12H, HC net</v>
          </cell>
          <cell r="I3792">
            <v>2002</v>
          </cell>
          <cell r="J3792" t="str">
            <v>M</v>
          </cell>
          <cell r="K3792" t="str">
            <v>H</v>
          </cell>
          <cell r="L3792">
            <v>3</v>
          </cell>
          <cell r="M3792">
            <v>411.13124219183311</v>
          </cell>
        </row>
        <row r="3793">
          <cell r="A3793" t="str">
            <v>2002-32-4-HoodsportHat_F_h_m</v>
          </cell>
          <cell r="B3793" t="str">
            <v>HC</v>
          </cell>
          <cell r="C3793" t="str">
            <v>Marked Hood Canal Fall Fing</v>
          </cell>
          <cell r="D3793" t="str">
            <v>M-HdCl FF</v>
          </cell>
          <cell r="E3793">
            <v>32</v>
          </cell>
          <cell r="F3793">
            <v>47</v>
          </cell>
          <cell r="G3793">
            <v>45</v>
          </cell>
          <cell r="H3793" t="str">
            <v>TRS; incl FW net, FW sport, 12H, HC net</v>
          </cell>
          <cell r="I3793">
            <v>2002</v>
          </cell>
          <cell r="J3793" t="str">
            <v>M</v>
          </cell>
          <cell r="K3793" t="str">
            <v>H</v>
          </cell>
          <cell r="L3793">
            <v>4</v>
          </cell>
          <cell r="M3793">
            <v>0</v>
          </cell>
        </row>
        <row r="3794">
          <cell r="A3794" t="str">
            <v>2002-32-4-SkokR_hat_h_m</v>
          </cell>
          <cell r="B3794" t="str">
            <v>HC</v>
          </cell>
          <cell r="C3794" t="str">
            <v>Marked Hood Canal Fall Fing</v>
          </cell>
          <cell r="D3794" t="str">
            <v>M-HdCl FF</v>
          </cell>
          <cell r="E3794">
            <v>32</v>
          </cell>
          <cell r="F3794">
            <v>47</v>
          </cell>
          <cell r="G3794">
            <v>45</v>
          </cell>
          <cell r="H3794" t="str">
            <v>TRS; incl FW net, FW sport, 12H, HC net</v>
          </cell>
          <cell r="I3794">
            <v>2002</v>
          </cell>
          <cell r="J3794" t="str">
            <v>M</v>
          </cell>
          <cell r="K3794" t="str">
            <v>H</v>
          </cell>
          <cell r="L3794">
            <v>4</v>
          </cell>
          <cell r="M3794">
            <v>616.23162308977578</v>
          </cell>
        </row>
        <row r="3795">
          <cell r="A3795" t="str">
            <v>2002-32-5-HoodsportHat_F_h_m</v>
          </cell>
          <cell r="B3795" t="str">
            <v>HC</v>
          </cell>
          <cell r="C3795" t="str">
            <v>Marked Hood Canal Fall Fing</v>
          </cell>
          <cell r="D3795" t="str">
            <v>M-HdCl FF</v>
          </cell>
          <cell r="E3795">
            <v>32</v>
          </cell>
          <cell r="F3795">
            <v>47</v>
          </cell>
          <cell r="G3795">
            <v>45</v>
          </cell>
          <cell r="H3795" t="str">
            <v>TRS; incl FW net, FW sport, 12H, HC net</v>
          </cell>
          <cell r="I3795">
            <v>2002</v>
          </cell>
          <cell r="J3795" t="str">
            <v>M</v>
          </cell>
          <cell r="K3795" t="str">
            <v>H</v>
          </cell>
          <cell r="L3795">
            <v>5</v>
          </cell>
          <cell r="M3795">
            <v>0</v>
          </cell>
        </row>
        <row r="3796">
          <cell r="A3796" t="str">
            <v>2002-32-5-SkokR_hat_h_m</v>
          </cell>
          <cell r="B3796" t="str">
            <v>HC</v>
          </cell>
          <cell r="C3796" t="str">
            <v>Marked Hood Canal Fall Fing</v>
          </cell>
          <cell r="D3796" t="str">
            <v>M-HdCl FF</v>
          </cell>
          <cell r="E3796">
            <v>32</v>
          </cell>
          <cell r="F3796">
            <v>47</v>
          </cell>
          <cell r="G3796">
            <v>45</v>
          </cell>
          <cell r="H3796" t="str">
            <v>TRS; incl FW net, FW sport, 12H, HC net</v>
          </cell>
          <cell r="I3796">
            <v>2002</v>
          </cell>
          <cell r="J3796" t="str">
            <v>M</v>
          </cell>
          <cell r="K3796" t="str">
            <v>H</v>
          </cell>
          <cell r="L3796">
            <v>5</v>
          </cell>
          <cell r="M3796">
            <v>3.8473865420368689</v>
          </cell>
        </row>
        <row r="3797">
          <cell r="A3797" t="str">
            <v>2002-33-3-HoodsportHat_Y_h_um</v>
          </cell>
          <cell r="B3797" t="str">
            <v>HC</v>
          </cell>
          <cell r="C3797" t="str">
            <v>UnMarked Hood Canal Fall Year</v>
          </cell>
          <cell r="D3797" t="str">
            <v>U-HdCl FY</v>
          </cell>
          <cell r="E3797">
            <v>33</v>
          </cell>
          <cell r="F3797">
            <v>49</v>
          </cell>
          <cell r="G3797">
            <v>48</v>
          </cell>
          <cell r="H3797" t="str">
            <v>TRS; incl FW net, FW sport, 12H, HC net</v>
          </cell>
          <cell r="I3797">
            <v>2002</v>
          </cell>
          <cell r="J3797" t="str">
            <v>UM</v>
          </cell>
          <cell r="K3797" t="str">
            <v>H</v>
          </cell>
          <cell r="L3797">
            <v>3</v>
          </cell>
          <cell r="M3797">
            <v>128.90448983005101</v>
          </cell>
        </row>
        <row r="3798">
          <cell r="A3798" t="str">
            <v>2002-33-4-HoodsportHat_Y_h_um</v>
          </cell>
          <cell r="B3798" t="str">
            <v>HC</v>
          </cell>
          <cell r="C3798" t="str">
            <v>UnMarked Hood Canal Fall Year</v>
          </cell>
          <cell r="D3798" t="str">
            <v>U-HdCl FY</v>
          </cell>
          <cell r="E3798">
            <v>33</v>
          </cell>
          <cell r="F3798">
            <v>49</v>
          </cell>
          <cell r="G3798">
            <v>48</v>
          </cell>
          <cell r="H3798" t="str">
            <v>TRS; incl FW net, FW sport, 12H, HC net</v>
          </cell>
          <cell r="I3798">
            <v>2002</v>
          </cell>
          <cell r="J3798" t="str">
            <v>UM</v>
          </cell>
          <cell r="K3798" t="str">
            <v>H</v>
          </cell>
          <cell r="L3798">
            <v>4</v>
          </cell>
          <cell r="M3798">
            <v>134.36513422040341</v>
          </cell>
        </row>
        <row r="3799">
          <cell r="A3799" t="str">
            <v>2002-33-5-HoodsportHat_Y_h_um</v>
          </cell>
          <cell r="B3799" t="str">
            <v>HC</v>
          </cell>
          <cell r="C3799" t="str">
            <v>UnMarked Hood Canal Fall Year</v>
          </cell>
          <cell r="D3799" t="str">
            <v>U-HdCl FY</v>
          </cell>
          <cell r="E3799">
            <v>33</v>
          </cell>
          <cell r="F3799">
            <v>49</v>
          </cell>
          <cell r="G3799">
            <v>48</v>
          </cell>
          <cell r="H3799" t="str">
            <v>TRS; incl FW net, FW sport, 12H, HC net</v>
          </cell>
          <cell r="I3799">
            <v>2002</v>
          </cell>
          <cell r="J3799" t="str">
            <v>UM</v>
          </cell>
          <cell r="K3799" t="str">
            <v>H</v>
          </cell>
          <cell r="L3799">
            <v>5</v>
          </cell>
          <cell r="M3799">
            <v>0</v>
          </cell>
        </row>
        <row r="3800">
          <cell r="A3800" t="str">
            <v>2002-34-3-HoodsportHat_Y_h_m</v>
          </cell>
          <cell r="B3800" t="str">
            <v>HC</v>
          </cell>
          <cell r="C3800" t="str">
            <v>Marked Hood Canal Fall Year</v>
          </cell>
          <cell r="D3800" t="str">
            <v>M-HdCl FY</v>
          </cell>
          <cell r="E3800">
            <v>34</v>
          </cell>
          <cell r="F3800">
            <v>50</v>
          </cell>
          <cell r="G3800">
            <v>48</v>
          </cell>
          <cell r="H3800" t="str">
            <v>TRS; incl FW net, FW sport, 12H, HC net</v>
          </cell>
          <cell r="I3800">
            <v>2002</v>
          </cell>
          <cell r="J3800" t="str">
            <v>M</v>
          </cell>
          <cell r="K3800" t="str">
            <v>H</v>
          </cell>
          <cell r="L3800">
            <v>3</v>
          </cell>
          <cell r="M3800">
            <v>0</v>
          </cell>
        </row>
        <row r="3801">
          <cell r="A3801" t="str">
            <v>2002-34-4-HoodsportHat_Y_h_m</v>
          </cell>
          <cell r="B3801" t="str">
            <v>HC</v>
          </cell>
          <cell r="C3801" t="str">
            <v>Marked Hood Canal Fall Year</v>
          </cell>
          <cell r="D3801" t="str">
            <v>M-HdCl FY</v>
          </cell>
          <cell r="E3801">
            <v>34</v>
          </cell>
          <cell r="F3801">
            <v>50</v>
          </cell>
          <cell r="G3801">
            <v>48</v>
          </cell>
          <cell r="H3801" t="str">
            <v>TRS; incl FW net, FW sport, 12H, HC net</v>
          </cell>
          <cell r="I3801">
            <v>2002</v>
          </cell>
          <cell r="J3801" t="str">
            <v>M</v>
          </cell>
          <cell r="K3801" t="str">
            <v>H</v>
          </cell>
          <cell r="L3801">
            <v>4</v>
          </cell>
          <cell r="M3801">
            <v>0</v>
          </cell>
        </row>
        <row r="3802">
          <cell r="A3802" t="str">
            <v>2002-34-5-HoodsportHat_Y_h_m</v>
          </cell>
          <cell r="B3802" t="str">
            <v>HC</v>
          </cell>
          <cell r="C3802" t="str">
            <v>Marked Hood Canal Fall Year</v>
          </cell>
          <cell r="D3802" t="str">
            <v>M-HdCl FY</v>
          </cell>
          <cell r="E3802">
            <v>34</v>
          </cell>
          <cell r="F3802">
            <v>50</v>
          </cell>
          <cell r="G3802">
            <v>48</v>
          </cell>
          <cell r="H3802" t="str">
            <v>TRS; incl FW net, FW sport, 12H, HC net</v>
          </cell>
          <cell r="I3802">
            <v>2002</v>
          </cell>
          <cell r="J3802" t="str">
            <v>M</v>
          </cell>
          <cell r="K3802" t="str">
            <v>H</v>
          </cell>
          <cell r="L3802">
            <v>5</v>
          </cell>
          <cell r="M3802">
            <v>13.065842454952181</v>
          </cell>
        </row>
        <row r="3803">
          <cell r="A3803" t="str">
            <v>2002-35-3-Dungeness_n_um</v>
          </cell>
          <cell r="B3803" t="str">
            <v>JDF</v>
          </cell>
          <cell r="C3803" t="str">
            <v>UnMarked JDF Tribs. Fall</v>
          </cell>
          <cell r="D3803" t="str">
            <v>U-SJDF FF</v>
          </cell>
          <cell r="E3803">
            <v>35</v>
          </cell>
          <cell r="F3803">
            <v>52</v>
          </cell>
          <cell r="G3803">
            <v>51</v>
          </cell>
          <cell r="H3803" t="str">
            <v>ETRS; includes 6D</v>
          </cell>
          <cell r="I3803">
            <v>2002</v>
          </cell>
          <cell r="J3803" t="str">
            <v>UM</v>
          </cell>
          <cell r="K3803" t="str">
            <v>N</v>
          </cell>
          <cell r="L3803">
            <v>3</v>
          </cell>
          <cell r="M3803">
            <v>79</v>
          </cell>
        </row>
        <row r="3804">
          <cell r="A3804" t="str">
            <v>2002-35-3-Elwha_n_um</v>
          </cell>
          <cell r="B3804" t="str">
            <v>JDF</v>
          </cell>
          <cell r="C3804" t="str">
            <v>UnMarked JDF Tribs. Fall</v>
          </cell>
          <cell r="D3804" t="str">
            <v>U-SJDF FF</v>
          </cell>
          <cell r="E3804">
            <v>35</v>
          </cell>
          <cell r="F3804">
            <v>52</v>
          </cell>
          <cell r="G3804">
            <v>51</v>
          </cell>
          <cell r="H3804" t="str">
            <v>ETRS; includes 6D</v>
          </cell>
          <cell r="I3804">
            <v>2002</v>
          </cell>
          <cell r="J3804" t="str">
            <v>UM</v>
          </cell>
          <cell r="K3804" t="str">
            <v>N</v>
          </cell>
          <cell r="L3804">
            <v>3</v>
          </cell>
          <cell r="M3804">
            <v>261</v>
          </cell>
        </row>
        <row r="3805">
          <cell r="A3805" t="str">
            <v>2002-35-4-Dungeness_n_um</v>
          </cell>
          <cell r="B3805" t="str">
            <v>JDF</v>
          </cell>
          <cell r="C3805" t="str">
            <v>UnMarked JDF Tribs. Fall</v>
          </cell>
          <cell r="D3805" t="str">
            <v>U-SJDF FF</v>
          </cell>
          <cell r="E3805">
            <v>35</v>
          </cell>
          <cell r="F3805">
            <v>52</v>
          </cell>
          <cell r="G3805">
            <v>51</v>
          </cell>
          <cell r="H3805" t="str">
            <v>ETRS; includes 6D</v>
          </cell>
          <cell r="I3805">
            <v>2002</v>
          </cell>
          <cell r="J3805" t="str">
            <v>UM</v>
          </cell>
          <cell r="K3805" t="str">
            <v>N</v>
          </cell>
          <cell r="L3805">
            <v>4</v>
          </cell>
          <cell r="M3805">
            <v>80</v>
          </cell>
        </row>
        <row r="3806">
          <cell r="A3806" t="str">
            <v>2002-35-4-Elwha_n_um</v>
          </cell>
          <cell r="B3806" t="str">
            <v>JDF</v>
          </cell>
          <cell r="C3806" t="str">
            <v>UnMarked JDF Tribs. Fall</v>
          </cell>
          <cell r="D3806" t="str">
            <v>U-SJDF FF</v>
          </cell>
          <cell r="E3806">
            <v>35</v>
          </cell>
          <cell r="F3806">
            <v>52</v>
          </cell>
          <cell r="G3806">
            <v>51</v>
          </cell>
          <cell r="H3806" t="str">
            <v>ETRS; includes 6D</v>
          </cell>
          <cell r="I3806">
            <v>2002</v>
          </cell>
          <cell r="J3806" t="str">
            <v>UM</v>
          </cell>
          <cell r="K3806" t="str">
            <v>N</v>
          </cell>
          <cell r="L3806">
            <v>4</v>
          </cell>
          <cell r="M3806">
            <v>1981</v>
          </cell>
        </row>
        <row r="3807">
          <cell r="A3807" t="str">
            <v>2002-35-5-Dungeness_n_um</v>
          </cell>
          <cell r="B3807" t="str">
            <v>JDF</v>
          </cell>
          <cell r="C3807" t="str">
            <v>UnMarked JDF Tribs. Fall</v>
          </cell>
          <cell r="D3807" t="str">
            <v>U-SJDF FF</v>
          </cell>
          <cell r="E3807">
            <v>35</v>
          </cell>
          <cell r="F3807">
            <v>52</v>
          </cell>
          <cell r="G3807">
            <v>51</v>
          </cell>
          <cell r="H3807" t="str">
            <v>ETRS; includes 6D</v>
          </cell>
          <cell r="I3807">
            <v>2002</v>
          </cell>
          <cell r="J3807" t="str">
            <v>UM</v>
          </cell>
          <cell r="K3807" t="str">
            <v>N</v>
          </cell>
          <cell r="L3807">
            <v>5</v>
          </cell>
          <cell r="M3807">
            <v>70</v>
          </cell>
        </row>
        <row r="3808">
          <cell r="A3808" t="str">
            <v>2002-35-5-Elwha_n_um</v>
          </cell>
          <cell r="B3808" t="str">
            <v>JDF</v>
          </cell>
          <cell r="C3808" t="str">
            <v>UnMarked JDF Tribs. Fall</v>
          </cell>
          <cell r="D3808" t="str">
            <v>U-SJDF FF</v>
          </cell>
          <cell r="E3808">
            <v>35</v>
          </cell>
          <cell r="F3808">
            <v>52</v>
          </cell>
          <cell r="G3808">
            <v>51</v>
          </cell>
          <cell r="H3808" t="str">
            <v>ETRS; includes 6D</v>
          </cell>
          <cell r="I3808">
            <v>2002</v>
          </cell>
          <cell r="J3808" t="str">
            <v>UM</v>
          </cell>
          <cell r="K3808" t="str">
            <v>N</v>
          </cell>
          <cell r="L3808">
            <v>5</v>
          </cell>
          <cell r="M3808">
            <v>174</v>
          </cell>
        </row>
        <row r="3809">
          <cell r="A3809" t="str">
            <v>2002-36-3-Dungeness_n_m</v>
          </cell>
          <cell r="B3809" t="str">
            <v>JDF</v>
          </cell>
          <cell r="C3809" t="str">
            <v>Marked JDF Tribs. Fall</v>
          </cell>
          <cell r="D3809" t="str">
            <v>M-SJDF FF</v>
          </cell>
          <cell r="E3809">
            <v>36</v>
          </cell>
          <cell r="F3809">
            <v>53</v>
          </cell>
          <cell r="G3809">
            <v>51</v>
          </cell>
          <cell r="H3809" t="str">
            <v>ETRS; includes 6D</v>
          </cell>
          <cell r="I3809">
            <v>2002</v>
          </cell>
          <cell r="J3809" t="str">
            <v>M</v>
          </cell>
          <cell r="K3809" t="str">
            <v>N</v>
          </cell>
          <cell r="L3809">
            <v>3</v>
          </cell>
          <cell r="M3809">
            <v>35</v>
          </cell>
        </row>
        <row r="3810">
          <cell r="A3810" t="str">
            <v>2002-36-3-Elwha_n_m</v>
          </cell>
          <cell r="B3810" t="str">
            <v>JDF</v>
          </cell>
          <cell r="C3810" t="str">
            <v>Marked JDF Tribs. Fall</v>
          </cell>
          <cell r="D3810" t="str">
            <v>M-SJDF FF</v>
          </cell>
          <cell r="E3810">
            <v>36</v>
          </cell>
          <cell r="F3810">
            <v>53</v>
          </cell>
          <cell r="G3810">
            <v>51</v>
          </cell>
          <cell r="H3810" t="str">
            <v>ETRS; includes 6D</v>
          </cell>
          <cell r="I3810">
            <v>2002</v>
          </cell>
          <cell r="J3810" t="str">
            <v>M</v>
          </cell>
          <cell r="K3810" t="str">
            <v>N</v>
          </cell>
          <cell r="L3810">
            <v>3</v>
          </cell>
          <cell r="M3810">
            <v>0</v>
          </cell>
        </row>
        <row r="3811">
          <cell r="A3811" t="str">
            <v>2002-36-4-Dungeness_n_m</v>
          </cell>
          <cell r="B3811" t="str">
            <v>JDF</v>
          </cell>
          <cell r="C3811" t="str">
            <v>Marked JDF Tribs. Fall</v>
          </cell>
          <cell r="D3811" t="str">
            <v>M-SJDF FF</v>
          </cell>
          <cell r="E3811">
            <v>36</v>
          </cell>
          <cell r="F3811">
            <v>53</v>
          </cell>
          <cell r="G3811">
            <v>51</v>
          </cell>
          <cell r="H3811" t="str">
            <v>ETRS; includes 6D</v>
          </cell>
          <cell r="I3811">
            <v>2002</v>
          </cell>
          <cell r="J3811" t="str">
            <v>M</v>
          </cell>
          <cell r="K3811" t="str">
            <v>N</v>
          </cell>
          <cell r="L3811">
            <v>4</v>
          </cell>
          <cell r="M3811">
            <v>24</v>
          </cell>
        </row>
        <row r="3812">
          <cell r="A3812" t="str">
            <v>2002-36-4-Elwha_n_m</v>
          </cell>
          <cell r="B3812" t="str">
            <v>JDF</v>
          </cell>
          <cell r="C3812" t="str">
            <v>Marked JDF Tribs. Fall</v>
          </cell>
          <cell r="D3812" t="str">
            <v>M-SJDF FF</v>
          </cell>
          <cell r="E3812">
            <v>36</v>
          </cell>
          <cell r="F3812">
            <v>53</v>
          </cell>
          <cell r="G3812">
            <v>51</v>
          </cell>
          <cell r="H3812" t="str">
            <v>ETRS; includes 6D</v>
          </cell>
          <cell r="I3812">
            <v>2002</v>
          </cell>
          <cell r="J3812" t="str">
            <v>M</v>
          </cell>
          <cell r="K3812" t="str">
            <v>N</v>
          </cell>
          <cell r="L3812">
            <v>4</v>
          </cell>
          <cell r="M3812">
            <v>0</v>
          </cell>
        </row>
        <row r="3813">
          <cell r="A3813" t="str">
            <v>2002-36-5-Dungeness_n_m</v>
          </cell>
          <cell r="B3813" t="str">
            <v>JDF</v>
          </cell>
          <cell r="C3813" t="str">
            <v>Marked JDF Tribs. Fall</v>
          </cell>
          <cell r="D3813" t="str">
            <v>M-SJDF FF</v>
          </cell>
          <cell r="E3813">
            <v>36</v>
          </cell>
          <cell r="F3813">
            <v>53</v>
          </cell>
          <cell r="G3813">
            <v>51</v>
          </cell>
          <cell r="H3813" t="str">
            <v>ETRS; includes 6D</v>
          </cell>
          <cell r="I3813">
            <v>2002</v>
          </cell>
          <cell r="J3813" t="str">
            <v>M</v>
          </cell>
          <cell r="K3813" t="str">
            <v>N</v>
          </cell>
          <cell r="L3813">
            <v>5</v>
          </cell>
          <cell r="M3813">
            <v>345</v>
          </cell>
        </row>
        <row r="3814">
          <cell r="A3814" t="str">
            <v>2002-36-5-Elwha_n_m</v>
          </cell>
          <cell r="B3814" t="str">
            <v>JDF</v>
          </cell>
          <cell r="C3814" t="str">
            <v>Marked JDF Tribs. Fall</v>
          </cell>
          <cell r="D3814" t="str">
            <v>M-SJDF FF</v>
          </cell>
          <cell r="E3814">
            <v>36</v>
          </cell>
          <cell r="F3814">
            <v>53</v>
          </cell>
          <cell r="G3814">
            <v>51</v>
          </cell>
          <cell r="H3814" t="str">
            <v>ETRS; includes 6D</v>
          </cell>
          <cell r="I3814">
            <v>2002</v>
          </cell>
          <cell r="J3814" t="str">
            <v>M</v>
          </cell>
          <cell r="K3814" t="str">
            <v>N</v>
          </cell>
          <cell r="L3814">
            <v>5</v>
          </cell>
          <cell r="M3814">
            <v>0</v>
          </cell>
        </row>
        <row r="3815">
          <cell r="A3815" t="str">
            <v>2002-65-3-</v>
          </cell>
          <cell r="B3815" t="str">
            <v>MPS</v>
          </cell>
          <cell r="C3815" t="str">
            <v>UnMarked White Sp Year</v>
          </cell>
          <cell r="D3815" t="str">
            <v>U-WhtSpYr</v>
          </cell>
          <cell r="E3815">
            <v>65</v>
          </cell>
          <cell r="F3815">
            <v>55</v>
          </cell>
          <cell r="G3815">
            <v>54</v>
          </cell>
          <cell r="H3815" t="str">
            <v>ETRS; includes FW net (FW spt assumed 0)</v>
          </cell>
          <cell r="I3815">
            <v>2002</v>
          </cell>
          <cell r="J3815" t="str">
            <v>UM</v>
          </cell>
          <cell r="L3815">
            <v>3</v>
          </cell>
          <cell r="M3815">
            <v>113</v>
          </cell>
        </row>
        <row r="3816">
          <cell r="A3816" t="str">
            <v>2002-65-4-</v>
          </cell>
          <cell r="B3816" t="str">
            <v>MPS</v>
          </cell>
          <cell r="C3816" t="str">
            <v>UnMarked White Sp Year</v>
          </cell>
          <cell r="D3816" t="str">
            <v>U-WhtSpYr</v>
          </cell>
          <cell r="E3816">
            <v>65</v>
          </cell>
          <cell r="F3816">
            <v>55</v>
          </cell>
          <cell r="G3816">
            <v>54</v>
          </cell>
          <cell r="H3816" t="str">
            <v>ETRS; includes FW net (FW spt assumed 0)</v>
          </cell>
          <cell r="I3816">
            <v>2002</v>
          </cell>
          <cell r="J3816" t="str">
            <v>UM</v>
          </cell>
          <cell r="L3816">
            <v>4</v>
          </cell>
          <cell r="M3816">
            <v>50</v>
          </cell>
        </row>
        <row r="3817">
          <cell r="A3817" t="str">
            <v>2002-65-5-</v>
          </cell>
          <cell r="B3817" t="str">
            <v>MPS</v>
          </cell>
          <cell r="C3817" t="str">
            <v>UnMarked White Sp Year</v>
          </cell>
          <cell r="D3817" t="str">
            <v>U-WhtSpYr</v>
          </cell>
          <cell r="E3817">
            <v>65</v>
          </cell>
          <cell r="F3817">
            <v>55</v>
          </cell>
          <cell r="G3817">
            <v>54</v>
          </cell>
          <cell r="H3817" t="str">
            <v>ETRS; includes FW net (FW spt assumed 0)</v>
          </cell>
          <cell r="I3817">
            <v>2002</v>
          </cell>
          <cell r="J3817" t="str">
            <v>UM</v>
          </cell>
          <cell r="L3817">
            <v>5</v>
          </cell>
          <cell r="M3817">
            <v>8</v>
          </cell>
        </row>
        <row r="3818">
          <cell r="A3818" t="str">
            <v>2002-66-3-</v>
          </cell>
          <cell r="B3818" t="str">
            <v>MPS</v>
          </cell>
          <cell r="C3818" t="str">
            <v>Marked White Sp Year</v>
          </cell>
          <cell r="D3818" t="str">
            <v>M-WhtSpYr</v>
          </cell>
          <cell r="E3818">
            <v>66</v>
          </cell>
          <cell r="F3818">
            <v>56</v>
          </cell>
          <cell r="G3818">
            <v>54</v>
          </cell>
          <cell r="H3818" t="str">
            <v>ETRS; includes FW net (FW spt assumed 0)</v>
          </cell>
          <cell r="I3818">
            <v>2002</v>
          </cell>
          <cell r="J3818" t="str">
            <v>M</v>
          </cell>
          <cell r="L3818">
            <v>3</v>
          </cell>
          <cell r="M3818">
            <v>0</v>
          </cell>
        </row>
        <row r="3819">
          <cell r="A3819" t="str">
            <v>2002-66-4-</v>
          </cell>
          <cell r="B3819" t="str">
            <v>MPS</v>
          </cell>
          <cell r="C3819" t="str">
            <v>Marked White Sp Year</v>
          </cell>
          <cell r="D3819" t="str">
            <v>M-WhtSpYr</v>
          </cell>
          <cell r="E3819">
            <v>66</v>
          </cell>
          <cell r="F3819">
            <v>56</v>
          </cell>
          <cell r="G3819">
            <v>54</v>
          </cell>
          <cell r="H3819" t="str">
            <v>ETRS; includes FW net (FW spt assumed 0)</v>
          </cell>
          <cell r="I3819">
            <v>2002</v>
          </cell>
          <cell r="J3819" t="str">
            <v>M</v>
          </cell>
          <cell r="L3819">
            <v>4</v>
          </cell>
          <cell r="M3819">
            <v>0</v>
          </cell>
        </row>
        <row r="3820">
          <cell r="A3820" t="str">
            <v>2002-66-5-</v>
          </cell>
          <cell r="B3820" t="str">
            <v>MPS</v>
          </cell>
          <cell r="C3820" t="str">
            <v>Marked White Sp Year</v>
          </cell>
          <cell r="D3820" t="str">
            <v>M-WhtSpYr</v>
          </cell>
          <cell r="E3820">
            <v>66</v>
          </cell>
          <cell r="F3820">
            <v>56</v>
          </cell>
          <cell r="G3820">
            <v>54</v>
          </cell>
          <cell r="H3820" t="str">
            <v>ETRS; includes FW net (FW spt assumed 0)</v>
          </cell>
          <cell r="I3820">
            <v>2002</v>
          </cell>
          <cell r="J3820" t="str">
            <v>M</v>
          </cell>
          <cell r="L3820">
            <v>5</v>
          </cell>
          <cell r="M3820">
            <v>0</v>
          </cell>
        </row>
        <row r="3821">
          <cell r="A3821" t="str">
            <v>2002-75-3-</v>
          </cell>
          <cell r="B3821" t="str">
            <v>JDF</v>
          </cell>
          <cell r="C3821" t="str">
            <v>UnMarked Hoko River</v>
          </cell>
          <cell r="D3821" t="str">
            <v>U-Hoko Rv</v>
          </cell>
          <cell r="E3821">
            <v>75</v>
          </cell>
          <cell r="F3821">
            <v>58</v>
          </cell>
          <cell r="G3821">
            <v>57</v>
          </cell>
          <cell r="H3821" t="str">
            <v>ETRS; esc only, no FW fishery</v>
          </cell>
          <cell r="I3821">
            <v>2002</v>
          </cell>
          <cell r="J3821" t="str">
            <v>UM</v>
          </cell>
          <cell r="L3821">
            <v>3</v>
          </cell>
          <cell r="M3821">
            <v>16.954375700459391</v>
          </cell>
        </row>
        <row r="3822">
          <cell r="A3822" t="str">
            <v>2002-75-4-</v>
          </cell>
          <cell r="B3822" t="str">
            <v>JDF</v>
          </cell>
          <cell r="C3822" t="str">
            <v>UnMarked Hoko River</v>
          </cell>
          <cell r="D3822" t="str">
            <v>U-Hoko Rv</v>
          </cell>
          <cell r="E3822">
            <v>75</v>
          </cell>
          <cell r="F3822">
            <v>58</v>
          </cell>
          <cell r="G3822">
            <v>57</v>
          </cell>
          <cell r="H3822" t="str">
            <v>ETRS; esc only, no FW fishery</v>
          </cell>
          <cell r="I3822">
            <v>2002</v>
          </cell>
          <cell r="J3822" t="str">
            <v>UM</v>
          </cell>
          <cell r="L3822">
            <v>4</v>
          </cell>
          <cell r="M3822">
            <v>73</v>
          </cell>
        </row>
        <row r="3823">
          <cell r="A3823" t="str">
            <v>2002-75-5-</v>
          </cell>
          <cell r="B3823" t="str">
            <v>JDF</v>
          </cell>
          <cell r="C3823" t="str">
            <v>UnMarked Hoko River</v>
          </cell>
          <cell r="D3823" t="str">
            <v>U-Hoko Rv</v>
          </cell>
          <cell r="E3823">
            <v>75</v>
          </cell>
          <cell r="F3823">
            <v>58</v>
          </cell>
          <cell r="G3823">
            <v>57</v>
          </cell>
          <cell r="H3823" t="str">
            <v>ETRS; esc only, no FW fishery</v>
          </cell>
          <cell r="I3823">
            <v>2002</v>
          </cell>
          <cell r="J3823" t="str">
            <v>UM</v>
          </cell>
          <cell r="L3823">
            <v>5</v>
          </cell>
          <cell r="M3823">
            <v>104.1520850708924</v>
          </cell>
        </row>
        <row r="3824">
          <cell r="A3824" t="str">
            <v>2002-76-3-</v>
          </cell>
          <cell r="B3824" t="str">
            <v>JDF</v>
          </cell>
          <cell r="C3824" t="str">
            <v>Marked Hoko River</v>
          </cell>
          <cell r="D3824" t="str">
            <v>M-Hoko Rv</v>
          </cell>
          <cell r="E3824">
            <v>76</v>
          </cell>
          <cell r="F3824">
            <v>59</v>
          </cell>
          <cell r="G3824">
            <v>57</v>
          </cell>
          <cell r="H3824" t="str">
            <v>ETRS; esc only, no FW fishery</v>
          </cell>
          <cell r="I3824">
            <v>2002</v>
          </cell>
          <cell r="J3824" t="str">
            <v>M</v>
          </cell>
          <cell r="L3824">
            <v>3</v>
          </cell>
          <cell r="M3824">
            <v>53.045624299540613</v>
          </cell>
        </row>
        <row r="3825">
          <cell r="A3825" t="str">
            <v>2002-76-4-</v>
          </cell>
          <cell r="B3825" t="str">
            <v>JDF</v>
          </cell>
          <cell r="C3825" t="str">
            <v>Marked Hoko River</v>
          </cell>
          <cell r="D3825" t="str">
            <v>M-Hoko Rv</v>
          </cell>
          <cell r="E3825">
            <v>76</v>
          </cell>
          <cell r="F3825">
            <v>59</v>
          </cell>
          <cell r="G3825">
            <v>57</v>
          </cell>
          <cell r="H3825" t="str">
            <v>ETRS; esc only, no FW fishery</v>
          </cell>
          <cell r="I3825">
            <v>2002</v>
          </cell>
          <cell r="J3825" t="str">
            <v>M</v>
          </cell>
          <cell r="L3825">
            <v>4</v>
          </cell>
          <cell r="M3825">
            <v>385</v>
          </cell>
        </row>
        <row r="3826">
          <cell r="A3826" t="str">
            <v>2002-76-5-</v>
          </cell>
          <cell r="B3826" t="str">
            <v>JDF</v>
          </cell>
          <cell r="C3826" t="str">
            <v>Marked Hoko River</v>
          </cell>
          <cell r="D3826" t="str">
            <v>M-Hoko Rv</v>
          </cell>
          <cell r="E3826">
            <v>76</v>
          </cell>
          <cell r="F3826">
            <v>59</v>
          </cell>
          <cell r="G3826">
            <v>57</v>
          </cell>
          <cell r="H3826" t="str">
            <v>ETRS; esc only, no FW fishery</v>
          </cell>
          <cell r="I3826">
            <v>2002</v>
          </cell>
          <cell r="J3826" t="str">
            <v>M</v>
          </cell>
          <cell r="L3826">
            <v>5</v>
          </cell>
          <cell r="M3826">
            <v>41.847914929107588</v>
          </cell>
        </row>
        <row r="3827">
          <cell r="A3827" t="str">
            <v>2002-37-3-</v>
          </cell>
          <cell r="B3827" t="str">
            <v>ColR</v>
          </cell>
          <cell r="C3827" t="str">
            <v>UnMarked CR Oregon Hatchery Tule</v>
          </cell>
          <cell r="D3827" t="str">
            <v>U-OR Tule</v>
          </cell>
          <cell r="E3827">
            <v>37</v>
          </cell>
          <cell r="F3827">
            <v>61</v>
          </cell>
          <cell r="G3827">
            <v>60</v>
          </cell>
          <cell r="I3827">
            <v>2002</v>
          </cell>
          <cell r="J3827" t="str">
            <v>UM</v>
          </cell>
          <cell r="L3827">
            <v>3</v>
          </cell>
          <cell r="M3827">
            <v>26904.9385</v>
          </cell>
        </row>
        <row r="3828">
          <cell r="A3828" t="str">
            <v>2002-37-4-</v>
          </cell>
          <cell r="B3828" t="str">
            <v>ColR</v>
          </cell>
          <cell r="C3828" t="str">
            <v>UnMarked CR Oregon Hatchery Tule</v>
          </cell>
          <cell r="D3828" t="str">
            <v>U-OR Tule</v>
          </cell>
          <cell r="E3828">
            <v>37</v>
          </cell>
          <cell r="F3828">
            <v>61</v>
          </cell>
          <cell r="G3828">
            <v>60</v>
          </cell>
          <cell r="I3828">
            <v>2002</v>
          </cell>
          <cell r="J3828" t="str">
            <v>UM</v>
          </cell>
          <cell r="L3828">
            <v>4</v>
          </cell>
          <cell r="M3828">
            <v>35347.16375</v>
          </cell>
        </row>
        <row r="3829">
          <cell r="A3829" t="str">
            <v>2002-37-5-</v>
          </cell>
          <cell r="B3829" t="str">
            <v>ColR</v>
          </cell>
          <cell r="C3829" t="str">
            <v>UnMarked CR Oregon Hatchery Tule</v>
          </cell>
          <cell r="D3829" t="str">
            <v>U-OR Tule</v>
          </cell>
          <cell r="E3829">
            <v>37</v>
          </cell>
          <cell r="F3829">
            <v>61</v>
          </cell>
          <cell r="G3829">
            <v>60</v>
          </cell>
          <cell r="I3829">
            <v>2002</v>
          </cell>
          <cell r="J3829" t="str">
            <v>UM</v>
          </cell>
          <cell r="L3829">
            <v>5</v>
          </cell>
          <cell r="M3829">
            <v>1886.0195000000001</v>
          </cell>
        </row>
        <row r="3830">
          <cell r="A3830" t="str">
            <v>2002-38-3-</v>
          </cell>
          <cell r="B3830" t="str">
            <v>ColR</v>
          </cell>
          <cell r="C3830" t="str">
            <v>Marked CR Oregon Hatchery Tule</v>
          </cell>
          <cell r="D3830" t="str">
            <v>M-OR Tule</v>
          </cell>
          <cell r="E3830">
            <v>38</v>
          </cell>
          <cell r="F3830">
            <v>62</v>
          </cell>
          <cell r="G3830">
            <v>60</v>
          </cell>
          <cell r="I3830">
            <v>2002</v>
          </cell>
          <cell r="J3830" t="str">
            <v>M</v>
          </cell>
          <cell r="L3830">
            <v>3</v>
          </cell>
          <cell r="M3830">
            <v>832.11149999999907</v>
          </cell>
        </row>
        <row r="3831">
          <cell r="A3831" t="str">
            <v>2002-38-4-</v>
          </cell>
          <cell r="B3831" t="str">
            <v>ColR</v>
          </cell>
          <cell r="C3831" t="str">
            <v>Marked CR Oregon Hatchery Tule</v>
          </cell>
          <cell r="D3831" t="str">
            <v>M-OR Tule</v>
          </cell>
          <cell r="E3831">
            <v>38</v>
          </cell>
          <cell r="F3831">
            <v>62</v>
          </cell>
          <cell r="G3831">
            <v>60</v>
          </cell>
          <cell r="I3831">
            <v>2002</v>
          </cell>
          <cell r="J3831" t="str">
            <v>M</v>
          </cell>
          <cell r="L3831">
            <v>4</v>
          </cell>
          <cell r="M3831">
            <v>1093.2112500000001</v>
          </cell>
        </row>
        <row r="3832">
          <cell r="A3832" t="str">
            <v>2002-38-5-</v>
          </cell>
          <cell r="B3832" t="str">
            <v>ColR</v>
          </cell>
          <cell r="C3832" t="str">
            <v>Marked CR Oregon Hatchery Tule</v>
          </cell>
          <cell r="D3832" t="str">
            <v>M-OR Tule</v>
          </cell>
          <cell r="E3832">
            <v>38</v>
          </cell>
          <cell r="F3832">
            <v>62</v>
          </cell>
          <cell r="G3832">
            <v>60</v>
          </cell>
          <cell r="I3832">
            <v>2002</v>
          </cell>
          <cell r="J3832" t="str">
            <v>M</v>
          </cell>
          <cell r="L3832">
            <v>5</v>
          </cell>
          <cell r="M3832">
            <v>58.330500000000029</v>
          </cell>
        </row>
        <row r="3833">
          <cell r="A3833" t="str">
            <v>2002-39-3-</v>
          </cell>
          <cell r="B3833" t="str">
            <v>ColR</v>
          </cell>
          <cell r="C3833" t="str">
            <v>UnMarked CR Washington Hatchery Tule</v>
          </cell>
          <cell r="D3833" t="str">
            <v>U-WA Tule</v>
          </cell>
          <cell r="E3833">
            <v>39</v>
          </cell>
          <cell r="F3833">
            <v>64</v>
          </cell>
          <cell r="G3833">
            <v>63</v>
          </cell>
          <cell r="I3833">
            <v>2002</v>
          </cell>
          <cell r="J3833" t="str">
            <v>UM</v>
          </cell>
          <cell r="L3833">
            <v>3</v>
          </cell>
          <cell r="M3833">
            <v>31952.866999999998</v>
          </cell>
        </row>
        <row r="3834">
          <cell r="A3834" t="str">
            <v>2002-39-4-</v>
          </cell>
          <cell r="B3834" t="str">
            <v>ColR</v>
          </cell>
          <cell r="C3834" t="str">
            <v>UnMarked CR Washington Hatchery Tule</v>
          </cell>
          <cell r="D3834" t="str">
            <v>U-WA Tule</v>
          </cell>
          <cell r="E3834">
            <v>39</v>
          </cell>
          <cell r="F3834">
            <v>64</v>
          </cell>
          <cell r="G3834">
            <v>63</v>
          </cell>
          <cell r="I3834">
            <v>2002</v>
          </cell>
          <cell r="J3834" t="str">
            <v>UM</v>
          </cell>
          <cell r="L3834">
            <v>4</v>
          </cell>
          <cell r="M3834">
            <v>41985.916500000007</v>
          </cell>
        </row>
        <row r="3835">
          <cell r="A3835" t="str">
            <v>2002-39-5-</v>
          </cell>
          <cell r="B3835" t="str">
            <v>ColR</v>
          </cell>
          <cell r="C3835" t="str">
            <v>UnMarked CR Washington Hatchery Tule</v>
          </cell>
          <cell r="D3835" t="str">
            <v>U-WA Tule</v>
          </cell>
          <cell r="E3835">
            <v>39</v>
          </cell>
          <cell r="F3835">
            <v>64</v>
          </cell>
          <cell r="G3835">
            <v>63</v>
          </cell>
          <cell r="I3835">
            <v>2002</v>
          </cell>
          <cell r="J3835" t="str">
            <v>UM</v>
          </cell>
          <cell r="L3835">
            <v>5</v>
          </cell>
          <cell r="M3835">
            <v>2233.2552500000002</v>
          </cell>
        </row>
        <row r="3836">
          <cell r="A3836" t="str">
            <v>2002-40-3-</v>
          </cell>
          <cell r="B3836" t="str">
            <v>ColR</v>
          </cell>
          <cell r="C3836" t="str">
            <v>Marked CR Washington Hatchery Tule</v>
          </cell>
          <cell r="D3836" t="str">
            <v>M-WA Tule</v>
          </cell>
          <cell r="E3836">
            <v>40</v>
          </cell>
          <cell r="F3836">
            <v>65</v>
          </cell>
          <cell r="G3836">
            <v>63</v>
          </cell>
          <cell r="I3836">
            <v>2002</v>
          </cell>
          <cell r="J3836" t="str">
            <v>M</v>
          </cell>
          <cell r="L3836">
            <v>3</v>
          </cell>
          <cell r="M3836">
            <v>988.23300000000017</v>
          </cell>
        </row>
        <row r="3837">
          <cell r="A3837" t="str">
            <v>2002-40-4-</v>
          </cell>
          <cell r="B3837" t="str">
            <v>ColR</v>
          </cell>
          <cell r="C3837" t="str">
            <v>Marked CR Washington Hatchery Tule</v>
          </cell>
          <cell r="D3837" t="str">
            <v>M-WA Tule</v>
          </cell>
          <cell r="E3837">
            <v>40</v>
          </cell>
          <cell r="F3837">
            <v>65</v>
          </cell>
          <cell r="G3837">
            <v>63</v>
          </cell>
          <cell r="I3837">
            <v>2002</v>
          </cell>
          <cell r="J3837" t="str">
            <v>M</v>
          </cell>
          <cell r="L3837">
            <v>4</v>
          </cell>
          <cell r="M3837">
            <v>1298.533499999998</v>
          </cell>
        </row>
        <row r="3838">
          <cell r="A3838" t="str">
            <v>2002-40-5-</v>
          </cell>
          <cell r="B3838" t="str">
            <v>ColR</v>
          </cell>
          <cell r="C3838" t="str">
            <v>Marked CR Washington Hatchery Tule</v>
          </cell>
          <cell r="D3838" t="str">
            <v>M-WA Tule</v>
          </cell>
          <cell r="E3838">
            <v>40</v>
          </cell>
          <cell r="F3838">
            <v>65</v>
          </cell>
          <cell r="G3838">
            <v>63</v>
          </cell>
          <cell r="I3838">
            <v>2002</v>
          </cell>
          <cell r="J3838" t="str">
            <v>M</v>
          </cell>
          <cell r="L3838">
            <v>5</v>
          </cell>
          <cell r="M3838">
            <v>69.069750000000113</v>
          </cell>
        </row>
        <row r="3839">
          <cell r="A3839" t="str">
            <v>2002-41-3-</v>
          </cell>
          <cell r="B3839" t="str">
            <v>ColR</v>
          </cell>
          <cell r="C3839" t="str">
            <v>UnMarked Lower Columbia River Wild</v>
          </cell>
          <cell r="D3839" t="str">
            <v>U-LCRWild</v>
          </cell>
          <cell r="E3839">
            <v>41</v>
          </cell>
          <cell r="F3839">
            <v>67</v>
          </cell>
          <cell r="G3839">
            <v>66</v>
          </cell>
          <cell r="I3839">
            <v>2002</v>
          </cell>
          <cell r="J3839" t="str">
            <v>UM</v>
          </cell>
          <cell r="L3839">
            <v>3</v>
          </cell>
          <cell r="M3839">
            <v>3405.99</v>
          </cell>
        </row>
        <row r="3840">
          <cell r="A3840" t="str">
            <v>2002-41-4-</v>
          </cell>
          <cell r="B3840" t="str">
            <v>ColR</v>
          </cell>
          <cell r="C3840" t="str">
            <v>UnMarked Lower Columbia River Wild</v>
          </cell>
          <cell r="D3840" t="str">
            <v>U-LCRWild</v>
          </cell>
          <cell r="E3840">
            <v>41</v>
          </cell>
          <cell r="F3840">
            <v>67</v>
          </cell>
          <cell r="G3840">
            <v>66</v>
          </cell>
          <cell r="I3840">
            <v>2002</v>
          </cell>
          <cell r="J3840" t="str">
            <v>UM</v>
          </cell>
          <cell r="L3840">
            <v>4</v>
          </cell>
          <cell r="M3840">
            <v>14083.718999999999</v>
          </cell>
        </row>
        <row r="3841">
          <cell r="A3841" t="str">
            <v>2002-41-5-</v>
          </cell>
          <cell r="B3841" t="str">
            <v>ColR</v>
          </cell>
          <cell r="C3841" t="str">
            <v>UnMarked Lower Columbia River Wild</v>
          </cell>
          <cell r="D3841" t="str">
            <v>U-LCRWild</v>
          </cell>
          <cell r="E3841">
            <v>41</v>
          </cell>
          <cell r="F3841">
            <v>67</v>
          </cell>
          <cell r="G3841">
            <v>66</v>
          </cell>
          <cell r="I3841">
            <v>2002</v>
          </cell>
          <cell r="J3841" t="str">
            <v>UM</v>
          </cell>
          <cell r="L3841">
            <v>5</v>
          </cell>
          <cell r="M3841">
            <v>7505.0940000000001</v>
          </cell>
        </row>
        <row r="3842">
          <cell r="A3842" t="str">
            <v>2002-42-3-</v>
          </cell>
          <cell r="B3842" t="str">
            <v>ColR</v>
          </cell>
          <cell r="C3842" t="str">
            <v>Marked Lower Columbia River Wild</v>
          </cell>
          <cell r="D3842" t="str">
            <v>M-LCRWild</v>
          </cell>
          <cell r="E3842">
            <v>42</v>
          </cell>
          <cell r="F3842">
            <v>68</v>
          </cell>
          <cell r="G3842">
            <v>66</v>
          </cell>
          <cell r="I3842">
            <v>2002</v>
          </cell>
          <cell r="J3842" t="str">
            <v>M</v>
          </cell>
          <cell r="L3842">
            <v>3</v>
          </cell>
          <cell r="M3842">
            <v>24.010000000000218</v>
          </cell>
        </row>
        <row r="3843">
          <cell r="A3843" t="str">
            <v>2002-42-4-</v>
          </cell>
          <cell r="B3843" t="str">
            <v>ColR</v>
          </cell>
          <cell r="C3843" t="str">
            <v>Marked Lower Columbia River Wild</v>
          </cell>
          <cell r="D3843" t="str">
            <v>M-LCRWild</v>
          </cell>
          <cell r="E3843">
            <v>42</v>
          </cell>
          <cell r="F3843">
            <v>68</v>
          </cell>
          <cell r="G3843">
            <v>66</v>
          </cell>
          <cell r="I3843">
            <v>2002</v>
          </cell>
          <cell r="J3843" t="str">
            <v>M</v>
          </cell>
          <cell r="L3843">
            <v>4</v>
          </cell>
          <cell r="M3843">
            <v>99.281000000000859</v>
          </cell>
        </row>
        <row r="3844">
          <cell r="A3844" t="str">
            <v>2002-42-5-</v>
          </cell>
          <cell r="B3844" t="str">
            <v>ColR</v>
          </cell>
          <cell r="C3844" t="str">
            <v>Marked Lower Columbia River Wild</v>
          </cell>
          <cell r="D3844" t="str">
            <v>M-LCRWild</v>
          </cell>
          <cell r="E3844">
            <v>42</v>
          </cell>
          <cell r="F3844">
            <v>68</v>
          </cell>
          <cell r="G3844">
            <v>66</v>
          </cell>
          <cell r="I3844">
            <v>2002</v>
          </cell>
          <cell r="J3844" t="str">
            <v>M</v>
          </cell>
          <cell r="L3844">
            <v>5</v>
          </cell>
          <cell r="M3844">
            <v>52.905999999999949</v>
          </cell>
        </row>
        <row r="3845">
          <cell r="A3845" t="str">
            <v>2002-43-3-</v>
          </cell>
          <cell r="B3845" t="str">
            <v>ColR</v>
          </cell>
          <cell r="C3845" t="str">
            <v>UnMarked CR Bonneville Pool Hatchery</v>
          </cell>
          <cell r="D3845" t="str">
            <v>U-BPHTule</v>
          </cell>
          <cell r="E3845">
            <v>43</v>
          </cell>
          <cell r="F3845">
            <v>70</v>
          </cell>
          <cell r="G3845">
            <v>69</v>
          </cell>
          <cell r="I3845">
            <v>2002</v>
          </cell>
          <cell r="J3845" t="str">
            <v>UM</v>
          </cell>
          <cell r="L3845">
            <v>3</v>
          </cell>
          <cell r="M3845">
            <v>120312.01</v>
          </cell>
        </row>
        <row r="3846">
          <cell r="A3846" t="str">
            <v>2002-43-4-</v>
          </cell>
          <cell r="B3846" t="str">
            <v>ColR</v>
          </cell>
          <cell r="C3846" t="str">
            <v>UnMarked CR Bonneville Pool Hatchery</v>
          </cell>
          <cell r="D3846" t="str">
            <v>U-BPHTule</v>
          </cell>
          <cell r="E3846">
            <v>43</v>
          </cell>
          <cell r="F3846">
            <v>70</v>
          </cell>
          <cell r="G3846">
            <v>69</v>
          </cell>
          <cell r="I3846">
            <v>2002</v>
          </cell>
          <cell r="J3846" t="str">
            <v>UM</v>
          </cell>
          <cell r="L3846">
            <v>4</v>
          </cell>
          <cell r="M3846">
            <v>32380.54</v>
          </cell>
        </row>
        <row r="3847">
          <cell r="A3847" t="str">
            <v>2002-43-5-</v>
          </cell>
          <cell r="B3847" t="str">
            <v>ColR</v>
          </cell>
          <cell r="C3847" t="str">
            <v>UnMarked CR Bonneville Pool Hatchery</v>
          </cell>
          <cell r="D3847" t="str">
            <v>U-BPHTule</v>
          </cell>
          <cell r="E3847">
            <v>43</v>
          </cell>
          <cell r="F3847">
            <v>70</v>
          </cell>
          <cell r="G3847">
            <v>69</v>
          </cell>
          <cell r="I3847">
            <v>2002</v>
          </cell>
          <cell r="J3847" t="str">
            <v>UM</v>
          </cell>
          <cell r="L3847">
            <v>5</v>
          </cell>
          <cell r="M3847">
            <v>858.44999999999993</v>
          </cell>
        </row>
        <row r="3848">
          <cell r="A3848" t="str">
            <v>2002-44-3-</v>
          </cell>
          <cell r="B3848" t="str">
            <v>ColR</v>
          </cell>
          <cell r="C3848" t="str">
            <v>Marked CR Bonneville Pool Hatchery</v>
          </cell>
          <cell r="D3848" t="str">
            <v>M-BPHTule</v>
          </cell>
          <cell r="E3848">
            <v>44</v>
          </cell>
          <cell r="F3848">
            <v>71</v>
          </cell>
          <cell r="G3848">
            <v>69</v>
          </cell>
          <cell r="I3848">
            <v>2002</v>
          </cell>
          <cell r="J3848" t="str">
            <v>M</v>
          </cell>
          <cell r="L3848">
            <v>3</v>
          </cell>
          <cell r="M3848">
            <v>3720.9900000000048</v>
          </cell>
        </row>
        <row r="3849">
          <cell r="A3849" t="str">
            <v>2002-44-4-</v>
          </cell>
          <cell r="B3849" t="str">
            <v>ColR</v>
          </cell>
          <cell r="C3849" t="str">
            <v>Marked CR Bonneville Pool Hatchery</v>
          </cell>
          <cell r="D3849" t="str">
            <v>M-BPHTule</v>
          </cell>
          <cell r="E3849">
            <v>44</v>
          </cell>
          <cell r="F3849">
            <v>71</v>
          </cell>
          <cell r="G3849">
            <v>69</v>
          </cell>
          <cell r="I3849">
            <v>2002</v>
          </cell>
          <cell r="J3849" t="str">
            <v>M</v>
          </cell>
          <cell r="L3849">
            <v>4</v>
          </cell>
          <cell r="M3849">
            <v>1001.459999999999</v>
          </cell>
        </row>
        <row r="3850">
          <cell r="A3850" t="str">
            <v>2002-44-5-</v>
          </cell>
          <cell r="B3850" t="str">
            <v>ColR</v>
          </cell>
          <cell r="C3850" t="str">
            <v>Marked CR Bonneville Pool Hatchery</v>
          </cell>
          <cell r="D3850" t="str">
            <v>M-BPHTule</v>
          </cell>
          <cell r="E3850">
            <v>44</v>
          </cell>
          <cell r="F3850">
            <v>71</v>
          </cell>
          <cell r="G3850">
            <v>69</v>
          </cell>
          <cell r="I3850">
            <v>2002</v>
          </cell>
          <cell r="J3850" t="str">
            <v>M</v>
          </cell>
          <cell r="L3850">
            <v>5</v>
          </cell>
          <cell r="M3850">
            <v>26.550000000000072</v>
          </cell>
        </row>
        <row r="3851">
          <cell r="A3851" t="str">
            <v>2002-45-3-</v>
          </cell>
          <cell r="B3851" t="str">
            <v>ColR</v>
          </cell>
          <cell r="C3851" t="str">
            <v>UnMarked Columbia R Upriver Summer</v>
          </cell>
          <cell r="D3851" t="str">
            <v>U-UpCR Su</v>
          </cell>
          <cell r="E3851">
            <v>45</v>
          </cell>
          <cell r="F3851">
            <v>73</v>
          </cell>
          <cell r="G3851">
            <v>72</v>
          </cell>
          <cell r="I3851">
            <v>2002</v>
          </cell>
          <cell r="J3851" t="str">
            <v>UM</v>
          </cell>
          <cell r="L3851">
            <v>3</v>
          </cell>
          <cell r="M3851">
            <v>5918.7062465551817</v>
          </cell>
        </row>
        <row r="3852">
          <cell r="A3852" t="str">
            <v>2002-45-4-</v>
          </cell>
          <cell r="B3852" t="str">
            <v>ColR</v>
          </cell>
          <cell r="C3852" t="str">
            <v>UnMarked Columbia R Upriver Summer</v>
          </cell>
          <cell r="D3852" t="str">
            <v>U-UpCR Su</v>
          </cell>
          <cell r="E3852">
            <v>45</v>
          </cell>
          <cell r="F3852">
            <v>73</v>
          </cell>
          <cell r="G3852">
            <v>72</v>
          </cell>
          <cell r="I3852">
            <v>2002</v>
          </cell>
          <cell r="J3852" t="str">
            <v>UM</v>
          </cell>
          <cell r="L3852">
            <v>4</v>
          </cell>
          <cell r="M3852">
            <v>18212.943888715119</v>
          </cell>
        </row>
        <row r="3853">
          <cell r="A3853" t="str">
            <v>2002-45-5-</v>
          </cell>
          <cell r="B3853" t="str">
            <v>ColR</v>
          </cell>
          <cell r="C3853" t="str">
            <v>UnMarked Columbia R Upriver Summer</v>
          </cell>
          <cell r="D3853" t="str">
            <v>U-UpCR Su</v>
          </cell>
          <cell r="E3853">
            <v>45</v>
          </cell>
          <cell r="F3853">
            <v>73</v>
          </cell>
          <cell r="G3853">
            <v>72</v>
          </cell>
          <cell r="I3853">
            <v>2002</v>
          </cell>
          <cell r="J3853" t="str">
            <v>UM</v>
          </cell>
          <cell r="L3853">
            <v>5</v>
          </cell>
          <cell r="M3853">
            <v>62706.629864729694</v>
          </cell>
        </row>
        <row r="3854">
          <cell r="A3854" t="str">
            <v>2002-46-3-</v>
          </cell>
          <cell r="B3854" t="str">
            <v>ColR</v>
          </cell>
          <cell r="C3854" t="str">
            <v>Marked Columbia R Upriver Summer</v>
          </cell>
          <cell r="D3854" t="str">
            <v>M-UpCR Su</v>
          </cell>
          <cell r="E3854">
            <v>46</v>
          </cell>
          <cell r="F3854">
            <v>74</v>
          </cell>
          <cell r="G3854">
            <v>72</v>
          </cell>
          <cell r="I3854">
            <v>2002</v>
          </cell>
          <cell r="J3854" t="str">
            <v>M</v>
          </cell>
          <cell r="L3854">
            <v>3</v>
          </cell>
          <cell r="M3854">
            <v>183.05277051201571</v>
          </cell>
        </row>
        <row r="3855">
          <cell r="A3855" t="str">
            <v>2002-46-4-</v>
          </cell>
          <cell r="B3855" t="str">
            <v>ColR</v>
          </cell>
          <cell r="C3855" t="str">
            <v>Marked Columbia R Upriver Summer</v>
          </cell>
          <cell r="D3855" t="str">
            <v>M-UpCR Su</v>
          </cell>
          <cell r="E3855">
            <v>46</v>
          </cell>
          <cell r="F3855">
            <v>74</v>
          </cell>
          <cell r="G3855">
            <v>72</v>
          </cell>
          <cell r="I3855">
            <v>2002</v>
          </cell>
          <cell r="J3855" t="str">
            <v>M</v>
          </cell>
          <cell r="L3855">
            <v>4</v>
          </cell>
          <cell r="M3855">
            <v>563.28692439325096</v>
          </cell>
        </row>
        <row r="3856">
          <cell r="A3856" t="str">
            <v>2002-46-5-</v>
          </cell>
          <cell r="B3856" t="str">
            <v>ColR</v>
          </cell>
          <cell r="C3856" t="str">
            <v>Marked Columbia R Upriver Summer</v>
          </cell>
          <cell r="D3856" t="str">
            <v>M-UpCR Su</v>
          </cell>
          <cell r="E3856">
            <v>46</v>
          </cell>
          <cell r="F3856">
            <v>74</v>
          </cell>
          <cell r="G3856">
            <v>72</v>
          </cell>
          <cell r="I3856">
            <v>2002</v>
          </cell>
          <cell r="J3856" t="str">
            <v>M</v>
          </cell>
          <cell r="L3856">
            <v>5</v>
          </cell>
          <cell r="M3856">
            <v>1939.380305094732</v>
          </cell>
        </row>
        <row r="3857">
          <cell r="A3857" t="str">
            <v>2002-47-3-</v>
          </cell>
          <cell r="B3857" t="str">
            <v>ColR</v>
          </cell>
          <cell r="C3857" t="str">
            <v>UnMarked Columbia R Upriver Bright</v>
          </cell>
          <cell r="D3857" t="str">
            <v>U-UpCR Br</v>
          </cell>
          <cell r="E3857">
            <v>47</v>
          </cell>
          <cell r="F3857">
            <v>76</v>
          </cell>
          <cell r="G3857">
            <v>75</v>
          </cell>
          <cell r="I3857">
            <v>2002</v>
          </cell>
          <cell r="J3857" t="str">
            <v>UM</v>
          </cell>
          <cell r="L3857">
            <v>3</v>
          </cell>
          <cell r="M3857">
            <v>81242.174991800581</v>
          </cell>
        </row>
        <row r="3858">
          <cell r="A3858" t="str">
            <v>2002-47-4-</v>
          </cell>
          <cell r="B3858" t="str">
            <v>ColR</v>
          </cell>
          <cell r="C3858" t="str">
            <v>UnMarked Columbia R Upriver Bright</v>
          </cell>
          <cell r="D3858" t="str">
            <v>U-UpCR Br</v>
          </cell>
          <cell r="E3858">
            <v>47</v>
          </cell>
          <cell r="F3858">
            <v>76</v>
          </cell>
          <cell r="G3858">
            <v>75</v>
          </cell>
          <cell r="I3858">
            <v>2002</v>
          </cell>
          <cell r="J3858" t="str">
            <v>UM</v>
          </cell>
          <cell r="L3858">
            <v>4</v>
          </cell>
          <cell r="M3858">
            <v>219957.58810327039</v>
          </cell>
        </row>
        <row r="3859">
          <cell r="A3859" t="str">
            <v>2002-47-5-</v>
          </cell>
          <cell r="B3859" t="str">
            <v>ColR</v>
          </cell>
          <cell r="C3859" t="str">
            <v>UnMarked Columbia R Upriver Bright</v>
          </cell>
          <cell r="D3859" t="str">
            <v>U-UpCR Br</v>
          </cell>
          <cell r="E3859">
            <v>47</v>
          </cell>
          <cell r="F3859">
            <v>76</v>
          </cell>
          <cell r="G3859">
            <v>75</v>
          </cell>
          <cell r="I3859">
            <v>2002</v>
          </cell>
          <cell r="J3859" t="str">
            <v>UM</v>
          </cell>
          <cell r="L3859">
            <v>5</v>
          </cell>
          <cell r="M3859">
            <v>61246.870554398971</v>
          </cell>
        </row>
        <row r="3860">
          <cell r="A3860" t="str">
            <v>2002-48-3-</v>
          </cell>
          <cell r="B3860" t="str">
            <v>ColR</v>
          </cell>
          <cell r="C3860" t="str">
            <v>Marked Columbia R Upriver Bright</v>
          </cell>
          <cell r="D3860" t="str">
            <v>M-UpCR Br</v>
          </cell>
          <cell r="E3860">
            <v>48</v>
          </cell>
          <cell r="F3860">
            <v>77</v>
          </cell>
          <cell r="G3860">
            <v>75</v>
          </cell>
          <cell r="I3860">
            <v>2002</v>
          </cell>
          <cell r="J3860" t="str">
            <v>M</v>
          </cell>
          <cell r="L3860">
            <v>3</v>
          </cell>
          <cell r="M3860">
            <v>820.62803022020671</v>
          </cell>
        </row>
        <row r="3861">
          <cell r="A3861" t="str">
            <v>2002-48-4-</v>
          </cell>
          <cell r="B3861" t="str">
            <v>ColR</v>
          </cell>
          <cell r="C3861" t="str">
            <v>Marked Columbia R Upriver Bright</v>
          </cell>
          <cell r="D3861" t="str">
            <v>M-UpCR Br</v>
          </cell>
          <cell r="E3861">
            <v>48</v>
          </cell>
          <cell r="F3861">
            <v>77</v>
          </cell>
          <cell r="G3861">
            <v>75</v>
          </cell>
          <cell r="I3861">
            <v>2002</v>
          </cell>
          <cell r="J3861" t="str">
            <v>M</v>
          </cell>
          <cell r="L3861">
            <v>4</v>
          </cell>
          <cell r="M3861">
            <v>2221.7938192249571</v>
          </cell>
        </row>
        <row r="3862">
          <cell r="A3862" t="str">
            <v>2002-48-5-</v>
          </cell>
          <cell r="B3862" t="str">
            <v>ColR</v>
          </cell>
          <cell r="C3862" t="str">
            <v>Marked Columbia R Upriver Bright</v>
          </cell>
          <cell r="D3862" t="str">
            <v>M-UpCR Br</v>
          </cell>
          <cell r="E3862">
            <v>48</v>
          </cell>
          <cell r="F3862">
            <v>77</v>
          </cell>
          <cell r="G3862">
            <v>75</v>
          </cell>
          <cell r="I3862">
            <v>2002</v>
          </cell>
          <cell r="J3862" t="str">
            <v>M</v>
          </cell>
          <cell r="L3862">
            <v>5</v>
          </cell>
          <cell r="M3862">
            <v>618.65525812523992</v>
          </cell>
        </row>
        <row r="3863">
          <cell r="A3863" t="str">
            <v>2002-49-3-</v>
          </cell>
          <cell r="B3863" t="str">
            <v>ColR</v>
          </cell>
          <cell r="C3863" t="str">
            <v>UnMarked Cowlitz River Spring</v>
          </cell>
          <cell r="D3863" t="str">
            <v>U-Cowl Sp</v>
          </cell>
          <cell r="E3863">
            <v>49</v>
          </cell>
          <cell r="F3863">
            <v>79</v>
          </cell>
          <cell r="G3863">
            <v>78</v>
          </cell>
          <cell r="I3863">
            <v>2002</v>
          </cell>
          <cell r="J3863" t="str">
            <v>UM</v>
          </cell>
          <cell r="L3863">
            <v>3</v>
          </cell>
          <cell r="M3863">
            <v>9113.5984422110541</v>
          </cell>
        </row>
        <row r="3864">
          <cell r="A3864" t="str">
            <v>2002-49-4-</v>
          </cell>
          <cell r="B3864" t="str">
            <v>ColR</v>
          </cell>
          <cell r="C3864" t="str">
            <v>UnMarked Cowlitz River Spring</v>
          </cell>
          <cell r="D3864" t="str">
            <v>U-Cowl Sp</v>
          </cell>
          <cell r="E3864">
            <v>49</v>
          </cell>
          <cell r="F3864">
            <v>79</v>
          </cell>
          <cell r="G3864">
            <v>78</v>
          </cell>
          <cell r="I3864">
            <v>2002</v>
          </cell>
          <cell r="J3864" t="str">
            <v>UM</v>
          </cell>
          <cell r="L3864">
            <v>4</v>
          </cell>
          <cell r="M3864">
            <v>2038.4915577889451</v>
          </cell>
        </row>
        <row r="3865">
          <cell r="A3865" t="str">
            <v>2002-49-5-</v>
          </cell>
          <cell r="B3865" t="str">
            <v>ColR</v>
          </cell>
          <cell r="C3865" t="str">
            <v>UnMarked Cowlitz River Spring</v>
          </cell>
          <cell r="D3865" t="str">
            <v>U-Cowl Sp</v>
          </cell>
          <cell r="E3865">
            <v>49</v>
          </cell>
          <cell r="F3865">
            <v>79</v>
          </cell>
          <cell r="G3865">
            <v>78</v>
          </cell>
          <cell r="I3865">
            <v>2002</v>
          </cell>
          <cell r="J3865" t="str">
            <v>UM</v>
          </cell>
          <cell r="L3865">
            <v>5</v>
          </cell>
          <cell r="M3865">
            <v>56.26</v>
          </cell>
        </row>
        <row r="3866">
          <cell r="A3866" t="str">
            <v>2002-50-3-</v>
          </cell>
          <cell r="B3866" t="str">
            <v>ColR</v>
          </cell>
          <cell r="C3866" t="str">
            <v>Marked Cowlitz River Spring</v>
          </cell>
          <cell r="D3866" t="str">
            <v>M-Cowl Sp</v>
          </cell>
          <cell r="E3866">
            <v>50</v>
          </cell>
          <cell r="F3866">
            <v>80</v>
          </cell>
          <cell r="G3866">
            <v>78</v>
          </cell>
          <cell r="I3866">
            <v>2002</v>
          </cell>
          <cell r="J3866" t="str">
            <v>M</v>
          </cell>
          <cell r="L3866">
            <v>3</v>
          </cell>
          <cell r="M3866">
            <v>281.8638693467347</v>
          </cell>
        </row>
        <row r="3867">
          <cell r="A3867" t="str">
            <v>2002-50-4-</v>
          </cell>
          <cell r="B3867" t="str">
            <v>ColR</v>
          </cell>
          <cell r="C3867" t="str">
            <v>Marked Cowlitz River Spring</v>
          </cell>
          <cell r="D3867" t="str">
            <v>M-Cowl Sp</v>
          </cell>
          <cell r="E3867">
            <v>50</v>
          </cell>
          <cell r="F3867">
            <v>80</v>
          </cell>
          <cell r="G3867">
            <v>78</v>
          </cell>
          <cell r="I3867">
            <v>2002</v>
          </cell>
          <cell r="J3867" t="str">
            <v>M</v>
          </cell>
          <cell r="L3867">
            <v>4</v>
          </cell>
          <cell r="M3867">
            <v>63.046130653266353</v>
          </cell>
        </row>
        <row r="3868">
          <cell r="A3868" t="str">
            <v>2002-50-5-</v>
          </cell>
          <cell r="B3868" t="str">
            <v>ColR</v>
          </cell>
          <cell r="C3868" t="str">
            <v>Marked Cowlitz River Spring</v>
          </cell>
          <cell r="D3868" t="str">
            <v>M-Cowl Sp</v>
          </cell>
          <cell r="E3868">
            <v>50</v>
          </cell>
          <cell r="F3868">
            <v>80</v>
          </cell>
          <cell r="G3868">
            <v>78</v>
          </cell>
          <cell r="I3868">
            <v>2002</v>
          </cell>
          <cell r="J3868" t="str">
            <v>M</v>
          </cell>
          <cell r="L3868">
            <v>5</v>
          </cell>
          <cell r="M3868">
            <v>1.740000000000002</v>
          </cell>
        </row>
        <row r="3869">
          <cell r="A3869" t="str">
            <v>2002-51-3-</v>
          </cell>
          <cell r="B3869" t="str">
            <v>ColR</v>
          </cell>
          <cell r="C3869" t="str">
            <v>UnMarked Willamette River Spring</v>
          </cell>
          <cell r="D3869" t="str">
            <v>U-Will Sp</v>
          </cell>
          <cell r="E3869">
            <v>51</v>
          </cell>
          <cell r="F3869">
            <v>82</v>
          </cell>
          <cell r="G3869">
            <v>81</v>
          </cell>
          <cell r="I3869">
            <v>2002</v>
          </cell>
          <cell r="J3869" t="str">
            <v>UM</v>
          </cell>
          <cell r="L3869">
            <v>3</v>
          </cell>
          <cell r="M3869">
            <v>8833.7999999999975</v>
          </cell>
        </row>
        <row r="3870">
          <cell r="A3870" t="str">
            <v>2002-51-4-</v>
          </cell>
          <cell r="B3870" t="str">
            <v>ColR</v>
          </cell>
          <cell r="C3870" t="str">
            <v>UnMarked Willamette River Spring</v>
          </cell>
          <cell r="D3870" t="str">
            <v>U-Will Sp</v>
          </cell>
          <cell r="E3870">
            <v>51</v>
          </cell>
          <cell r="F3870">
            <v>82</v>
          </cell>
          <cell r="G3870">
            <v>81</v>
          </cell>
          <cell r="I3870">
            <v>2002</v>
          </cell>
          <cell r="J3870" t="str">
            <v>UM</v>
          </cell>
          <cell r="L3870">
            <v>4</v>
          </cell>
          <cell r="M3870">
            <v>3116.7999999999988</v>
          </cell>
        </row>
        <row r="3871">
          <cell r="A3871" t="str">
            <v>2002-51-5-</v>
          </cell>
          <cell r="B3871" t="str">
            <v>ColR</v>
          </cell>
          <cell r="C3871" t="str">
            <v>UnMarked Willamette River Spring</v>
          </cell>
          <cell r="D3871" t="str">
            <v>U-Will Sp</v>
          </cell>
          <cell r="E3871">
            <v>51</v>
          </cell>
          <cell r="F3871">
            <v>82</v>
          </cell>
          <cell r="G3871">
            <v>81</v>
          </cell>
          <cell r="I3871">
            <v>2002</v>
          </cell>
          <cell r="J3871" t="str">
            <v>UM</v>
          </cell>
          <cell r="L3871">
            <v>5</v>
          </cell>
          <cell r="M3871">
            <v>65.499999999999986</v>
          </cell>
        </row>
        <row r="3872">
          <cell r="A3872" t="str">
            <v>2002-52-3-</v>
          </cell>
          <cell r="B3872" t="str">
            <v>ColR</v>
          </cell>
          <cell r="C3872" t="str">
            <v>Marked Willamette River Spring</v>
          </cell>
          <cell r="D3872" t="str">
            <v>M-Will Sp</v>
          </cell>
          <cell r="E3872">
            <v>52</v>
          </cell>
          <cell r="F3872">
            <v>83</v>
          </cell>
          <cell r="G3872">
            <v>81</v>
          </cell>
          <cell r="I3872">
            <v>2002</v>
          </cell>
          <cell r="J3872" t="str">
            <v>M</v>
          </cell>
          <cell r="L3872">
            <v>3</v>
          </cell>
          <cell r="M3872">
            <v>79504.2</v>
          </cell>
        </row>
        <row r="3873">
          <cell r="A3873" t="str">
            <v>2002-52-4-</v>
          </cell>
          <cell r="B3873" t="str">
            <v>ColR</v>
          </cell>
          <cell r="C3873" t="str">
            <v>Marked Willamette River Spring</v>
          </cell>
          <cell r="D3873" t="str">
            <v>M-Will Sp</v>
          </cell>
          <cell r="E3873">
            <v>52</v>
          </cell>
          <cell r="F3873">
            <v>83</v>
          </cell>
          <cell r="G3873">
            <v>81</v>
          </cell>
          <cell r="I3873">
            <v>2002</v>
          </cell>
          <cell r="J3873" t="str">
            <v>M</v>
          </cell>
          <cell r="L3873">
            <v>4</v>
          </cell>
          <cell r="M3873">
            <v>28051.200000000001</v>
          </cell>
        </row>
        <row r="3874">
          <cell r="A3874" t="str">
            <v>2002-52-5-</v>
          </cell>
          <cell r="B3874" t="str">
            <v>ColR</v>
          </cell>
          <cell r="C3874" t="str">
            <v>Marked Willamette River Spring</v>
          </cell>
          <cell r="D3874" t="str">
            <v>M-Will Sp</v>
          </cell>
          <cell r="E3874">
            <v>52</v>
          </cell>
          <cell r="F3874">
            <v>83</v>
          </cell>
          <cell r="G3874">
            <v>81</v>
          </cell>
          <cell r="I3874">
            <v>2002</v>
          </cell>
          <cell r="J3874" t="str">
            <v>M</v>
          </cell>
          <cell r="L3874">
            <v>5</v>
          </cell>
          <cell r="M3874">
            <v>589.5</v>
          </cell>
        </row>
        <row r="3875">
          <cell r="A3875" t="str">
            <v>2002-53-3-</v>
          </cell>
          <cell r="B3875" t="str">
            <v>ColR</v>
          </cell>
          <cell r="C3875" t="str">
            <v>UnMarked Snake River Fall</v>
          </cell>
          <cell r="D3875" t="str">
            <v>U-Snake F</v>
          </cell>
          <cell r="E3875">
            <v>53</v>
          </cell>
          <cell r="F3875">
            <v>85</v>
          </cell>
          <cell r="G3875">
            <v>84</v>
          </cell>
          <cell r="I3875">
            <v>2002</v>
          </cell>
          <cell r="J3875" t="str">
            <v>UM</v>
          </cell>
          <cell r="L3875">
            <v>3</v>
          </cell>
          <cell r="M3875">
            <v>5516.5434765828177</v>
          </cell>
        </row>
        <row r="3876">
          <cell r="A3876" t="str">
            <v>2002-53-4-</v>
          </cell>
          <cell r="B3876" t="str">
            <v>ColR</v>
          </cell>
          <cell r="C3876" t="str">
            <v>UnMarked Snake River Fall</v>
          </cell>
          <cell r="D3876" t="str">
            <v>U-Snake F</v>
          </cell>
          <cell r="E3876">
            <v>53</v>
          </cell>
          <cell r="F3876">
            <v>85</v>
          </cell>
          <cell r="G3876">
            <v>84</v>
          </cell>
          <cell r="I3876">
            <v>2002</v>
          </cell>
          <cell r="J3876" t="str">
            <v>UM</v>
          </cell>
          <cell r="L3876">
            <v>4</v>
          </cell>
          <cell r="M3876">
            <v>4689.5826717662549</v>
          </cell>
        </row>
        <row r="3877">
          <cell r="A3877" t="str">
            <v>2002-53-5-</v>
          </cell>
          <cell r="B3877" t="str">
            <v>ColR</v>
          </cell>
          <cell r="C3877" t="str">
            <v>UnMarked Snake River Fall</v>
          </cell>
          <cell r="D3877" t="str">
            <v>U-Snake F</v>
          </cell>
          <cell r="E3877">
            <v>53</v>
          </cell>
          <cell r="F3877">
            <v>85</v>
          </cell>
          <cell r="G3877">
            <v>84</v>
          </cell>
          <cell r="I3877">
            <v>2002</v>
          </cell>
          <cell r="J3877" t="str">
            <v>UM</v>
          </cell>
          <cell r="L3877">
            <v>5</v>
          </cell>
          <cell r="M3877">
            <v>697.90720375043213</v>
          </cell>
        </row>
        <row r="3878">
          <cell r="A3878" t="str">
            <v>2002-54-3-</v>
          </cell>
          <cell r="B3878" t="str">
            <v>ColR</v>
          </cell>
          <cell r="C3878" t="str">
            <v>Marked Snake River Fall</v>
          </cell>
          <cell r="D3878" t="str">
            <v>M-Snake F</v>
          </cell>
          <cell r="E3878">
            <v>54</v>
          </cell>
          <cell r="F3878">
            <v>86</v>
          </cell>
          <cell r="G3878">
            <v>84</v>
          </cell>
          <cell r="I3878">
            <v>2002</v>
          </cell>
          <cell r="J3878" t="str">
            <v>M</v>
          </cell>
          <cell r="L3878">
            <v>3</v>
          </cell>
          <cell r="M3878">
            <v>3196.653501396399</v>
          </cell>
        </row>
        <row r="3879">
          <cell r="A3879" t="str">
            <v>2002-54-4-</v>
          </cell>
          <cell r="B3879" t="str">
            <v>ColR</v>
          </cell>
          <cell r="C3879" t="str">
            <v>Marked Snake River Fall</v>
          </cell>
          <cell r="D3879" t="str">
            <v>M-Snake F</v>
          </cell>
          <cell r="E3879">
            <v>54</v>
          </cell>
          <cell r="F3879">
            <v>86</v>
          </cell>
          <cell r="G3879">
            <v>84</v>
          </cell>
          <cell r="I3879">
            <v>2002</v>
          </cell>
          <cell r="J3879" t="str">
            <v>M</v>
          </cell>
          <cell r="L3879">
            <v>4</v>
          </cell>
          <cell r="M3879">
            <v>6700.0354057384293</v>
          </cell>
        </row>
        <row r="3880">
          <cell r="A3880" t="str">
            <v>2002-54-5-</v>
          </cell>
          <cell r="B3880" t="str">
            <v>ColR</v>
          </cell>
          <cell r="C3880" t="str">
            <v>Marked Snake River Fall</v>
          </cell>
          <cell r="D3880" t="str">
            <v>M-Snake F</v>
          </cell>
          <cell r="E3880">
            <v>54</v>
          </cell>
          <cell r="F3880">
            <v>86</v>
          </cell>
          <cell r="G3880">
            <v>84</v>
          </cell>
          <cell r="I3880">
            <v>2002</v>
          </cell>
          <cell r="J3880" t="str">
            <v>M</v>
          </cell>
          <cell r="L3880">
            <v>5</v>
          </cell>
          <cell r="M3880">
            <v>836.56698372535834</v>
          </cell>
        </row>
        <row r="3881">
          <cell r="A3881" t="str">
            <v>2002-55-3-</v>
          </cell>
          <cell r="B3881" t="str">
            <v>WA_NCoast_OR_CA</v>
          </cell>
          <cell r="C3881" t="str">
            <v>UnMarked Oregon North Coast Fall</v>
          </cell>
          <cell r="D3881" t="str">
            <v>U-OR No F</v>
          </cell>
          <cell r="E3881">
            <v>55</v>
          </cell>
          <cell r="F3881">
            <v>88</v>
          </cell>
          <cell r="G3881">
            <v>87</v>
          </cell>
          <cell r="I3881">
            <v>2002</v>
          </cell>
          <cell r="J3881" t="str">
            <v>UM</v>
          </cell>
          <cell r="L3881">
            <v>3</v>
          </cell>
          <cell r="M3881">
            <v>44001.238686216573</v>
          </cell>
        </row>
        <row r="3882">
          <cell r="A3882" t="str">
            <v>2002-55-4-</v>
          </cell>
          <cell r="B3882" t="str">
            <v>WA_NCoast_OR_CA</v>
          </cell>
          <cell r="C3882" t="str">
            <v>UnMarked Oregon North Coast Fall</v>
          </cell>
          <cell r="D3882" t="str">
            <v>U-OR No F</v>
          </cell>
          <cell r="E3882">
            <v>55</v>
          </cell>
          <cell r="F3882">
            <v>88</v>
          </cell>
          <cell r="G3882">
            <v>87</v>
          </cell>
          <cell r="I3882">
            <v>2002</v>
          </cell>
          <cell r="J3882" t="str">
            <v>UM</v>
          </cell>
          <cell r="L3882">
            <v>4</v>
          </cell>
          <cell r="M3882">
            <v>57897.562077127419</v>
          </cell>
        </row>
        <row r="3883">
          <cell r="A3883" t="str">
            <v>2002-55-5-</v>
          </cell>
          <cell r="B3883" t="str">
            <v>WA_NCoast_OR_CA</v>
          </cell>
          <cell r="C3883" t="str">
            <v>UnMarked Oregon North Coast Fall</v>
          </cell>
          <cell r="D3883" t="str">
            <v>U-OR No F</v>
          </cell>
          <cell r="E3883">
            <v>55</v>
          </cell>
          <cell r="F3883">
            <v>88</v>
          </cell>
          <cell r="G3883">
            <v>87</v>
          </cell>
          <cell r="I3883">
            <v>2002</v>
          </cell>
          <cell r="J3883" t="str">
            <v>UM</v>
          </cell>
          <cell r="L3883">
            <v>5</v>
          </cell>
          <cell r="M3883">
            <v>63454.618771608657</v>
          </cell>
        </row>
        <row r="3884">
          <cell r="A3884" t="str">
            <v>2002-56-3-</v>
          </cell>
          <cell r="B3884" t="str">
            <v>WA_NCoast_OR_CA</v>
          </cell>
          <cell r="C3884" t="str">
            <v>Marked Oregon North Coast Fall</v>
          </cell>
          <cell r="D3884" t="str">
            <v>M-OR No F</v>
          </cell>
          <cell r="E3884">
            <v>56</v>
          </cell>
          <cell r="F3884">
            <v>89</v>
          </cell>
          <cell r="G3884">
            <v>87</v>
          </cell>
          <cell r="I3884">
            <v>2002</v>
          </cell>
          <cell r="J3884" t="str">
            <v>M</v>
          </cell>
          <cell r="L3884">
            <v>3</v>
          </cell>
          <cell r="M3884">
            <v>444.45695642643108</v>
          </cell>
        </row>
        <row r="3885">
          <cell r="A3885" t="str">
            <v>2002-56-4-</v>
          </cell>
          <cell r="B3885" t="str">
            <v>WA_NCoast_OR_CA</v>
          </cell>
          <cell r="C3885" t="str">
            <v>Marked Oregon North Coast Fall</v>
          </cell>
          <cell r="D3885" t="str">
            <v>M-OR No F</v>
          </cell>
          <cell r="E3885">
            <v>56</v>
          </cell>
          <cell r="F3885">
            <v>89</v>
          </cell>
          <cell r="G3885">
            <v>87</v>
          </cell>
          <cell r="I3885">
            <v>2002</v>
          </cell>
          <cell r="J3885" t="str">
            <v>M</v>
          </cell>
          <cell r="L3885">
            <v>4</v>
          </cell>
          <cell r="M3885">
            <v>584.8238593649221</v>
          </cell>
        </row>
        <row r="3886">
          <cell r="A3886" t="str">
            <v>2002-56-5-</v>
          </cell>
          <cell r="B3886" t="str">
            <v>WA_NCoast_OR_CA</v>
          </cell>
          <cell r="C3886" t="str">
            <v>Marked Oregon North Coast Fall</v>
          </cell>
          <cell r="D3886" t="str">
            <v>M-OR No F</v>
          </cell>
          <cell r="E3886">
            <v>56</v>
          </cell>
          <cell r="F3886">
            <v>89</v>
          </cell>
          <cell r="G3886">
            <v>87</v>
          </cell>
          <cell r="I3886">
            <v>2002</v>
          </cell>
          <cell r="J3886" t="str">
            <v>M</v>
          </cell>
          <cell r="L3886">
            <v>5</v>
          </cell>
          <cell r="M3886">
            <v>640.95574516776833</v>
          </cell>
        </row>
        <row r="3887">
          <cell r="A3887" t="str">
            <v>2002-57-3-</v>
          </cell>
          <cell r="B3887" t="str">
            <v>Canada</v>
          </cell>
          <cell r="C3887" t="str">
            <v>UnMarked WCVI Total Fall</v>
          </cell>
          <cell r="D3887" t="str">
            <v>U-WCVI Tl</v>
          </cell>
          <cell r="E3887">
            <v>57</v>
          </cell>
          <cell r="F3887">
            <v>91</v>
          </cell>
          <cell r="G3887">
            <v>90</v>
          </cell>
          <cell r="I3887">
            <v>2002</v>
          </cell>
          <cell r="J3887" t="str">
            <v>UM</v>
          </cell>
          <cell r="L3887">
            <v>3</v>
          </cell>
          <cell r="M3887">
            <v>45818.566148989979</v>
          </cell>
        </row>
        <row r="3888">
          <cell r="A3888" t="str">
            <v>2002-57-4-</v>
          </cell>
          <cell r="B3888" t="str">
            <v>Canada</v>
          </cell>
          <cell r="C3888" t="str">
            <v>UnMarked WCVI Total Fall</v>
          </cell>
          <cell r="D3888" t="str">
            <v>U-WCVI Tl</v>
          </cell>
          <cell r="E3888">
            <v>57</v>
          </cell>
          <cell r="F3888">
            <v>91</v>
          </cell>
          <cell r="G3888">
            <v>90</v>
          </cell>
          <cell r="I3888">
            <v>2002</v>
          </cell>
          <cell r="J3888" t="str">
            <v>UM</v>
          </cell>
          <cell r="L3888">
            <v>4</v>
          </cell>
          <cell r="M3888">
            <v>110057.2676371297</v>
          </cell>
        </row>
        <row r="3889">
          <cell r="A3889" t="str">
            <v>2002-57-5-</v>
          </cell>
          <cell r="B3889" t="str">
            <v>Canada</v>
          </cell>
          <cell r="C3889" t="str">
            <v>UnMarked WCVI Total Fall</v>
          </cell>
          <cell r="D3889" t="str">
            <v>U-WCVI Tl</v>
          </cell>
          <cell r="E3889">
            <v>57</v>
          </cell>
          <cell r="F3889">
            <v>91</v>
          </cell>
          <cell r="G3889">
            <v>90</v>
          </cell>
          <cell r="I3889">
            <v>2002</v>
          </cell>
          <cell r="J3889" t="str">
            <v>UM</v>
          </cell>
          <cell r="L3889">
            <v>5</v>
          </cell>
          <cell r="M3889">
            <v>5421.0643293057256</v>
          </cell>
        </row>
        <row r="3890">
          <cell r="A3890" t="str">
            <v>2002-58-3-</v>
          </cell>
          <cell r="B3890" t="str">
            <v>Canada</v>
          </cell>
          <cell r="C3890" t="str">
            <v>Marked WCVI Total Fall</v>
          </cell>
          <cell r="D3890" t="str">
            <v>M-WCVI Tl</v>
          </cell>
          <cell r="E3890">
            <v>58</v>
          </cell>
          <cell r="F3890">
            <v>92</v>
          </cell>
          <cell r="G3890">
            <v>90</v>
          </cell>
          <cell r="I3890">
            <v>2002</v>
          </cell>
          <cell r="J3890" t="str">
            <v>M</v>
          </cell>
          <cell r="L3890">
            <v>3</v>
          </cell>
          <cell r="M3890">
            <v>1617.433851010022</v>
          </cell>
        </row>
        <row r="3891">
          <cell r="A3891" t="str">
            <v>2002-58-4-</v>
          </cell>
          <cell r="B3891" t="str">
            <v>Canada</v>
          </cell>
          <cell r="C3891" t="str">
            <v>Marked WCVI Total Fall</v>
          </cell>
          <cell r="D3891" t="str">
            <v>M-WCVI Tl</v>
          </cell>
          <cell r="E3891">
            <v>58</v>
          </cell>
          <cell r="F3891">
            <v>92</v>
          </cell>
          <cell r="G3891">
            <v>90</v>
          </cell>
          <cell r="I3891">
            <v>2002</v>
          </cell>
          <cell r="J3891" t="str">
            <v>M</v>
          </cell>
          <cell r="L3891">
            <v>4</v>
          </cell>
          <cell r="M3891">
            <v>2972.7323628703148</v>
          </cell>
        </row>
        <row r="3892">
          <cell r="A3892" t="str">
            <v>2002-58-5-</v>
          </cell>
          <cell r="B3892" t="str">
            <v>Canada</v>
          </cell>
          <cell r="C3892" t="str">
            <v>Marked WCVI Total Fall</v>
          </cell>
          <cell r="D3892" t="str">
            <v>M-WCVI Tl</v>
          </cell>
          <cell r="E3892">
            <v>58</v>
          </cell>
          <cell r="F3892">
            <v>92</v>
          </cell>
          <cell r="G3892">
            <v>90</v>
          </cell>
          <cell r="I3892">
            <v>2002</v>
          </cell>
          <cell r="J3892" t="str">
            <v>M</v>
          </cell>
          <cell r="L3892">
            <v>5</v>
          </cell>
          <cell r="M3892">
            <v>113.9356706942751</v>
          </cell>
        </row>
        <row r="3893">
          <cell r="A3893" t="str">
            <v>2002-59-3-</v>
          </cell>
          <cell r="B3893" t="str">
            <v>Canada</v>
          </cell>
          <cell r="C3893" t="str">
            <v>UnMarked Fraser River Late</v>
          </cell>
          <cell r="D3893" t="str">
            <v>U-FrasRLt</v>
          </cell>
          <cell r="E3893">
            <v>59</v>
          </cell>
          <cell r="F3893">
            <v>94</v>
          </cell>
          <cell r="G3893">
            <v>93</v>
          </cell>
          <cell r="I3893">
            <v>2002</v>
          </cell>
          <cell r="J3893" t="str">
            <v>UM</v>
          </cell>
          <cell r="L3893">
            <v>3</v>
          </cell>
          <cell r="M3893">
            <v>48056.350132185493</v>
          </cell>
        </row>
        <row r="3894">
          <cell r="A3894" t="str">
            <v>2002-59-4-</v>
          </cell>
          <cell r="B3894" t="str">
            <v>Canada</v>
          </cell>
          <cell r="C3894" t="str">
            <v>UnMarked Fraser River Late</v>
          </cell>
          <cell r="D3894" t="str">
            <v>U-FrasRLt</v>
          </cell>
          <cell r="E3894">
            <v>59</v>
          </cell>
          <cell r="F3894">
            <v>94</v>
          </cell>
          <cell r="G3894">
            <v>93</v>
          </cell>
          <cell r="I3894">
            <v>2002</v>
          </cell>
          <cell r="J3894" t="str">
            <v>UM</v>
          </cell>
          <cell r="L3894">
            <v>4</v>
          </cell>
          <cell r="M3894">
            <v>119931.54648891759</v>
          </cell>
        </row>
        <row r="3895">
          <cell r="A3895" t="str">
            <v>2002-59-5-</v>
          </cell>
          <cell r="B3895" t="str">
            <v>Canada</v>
          </cell>
          <cell r="C3895" t="str">
            <v>UnMarked Fraser River Late</v>
          </cell>
          <cell r="D3895" t="str">
            <v>U-FrasRLt</v>
          </cell>
          <cell r="E3895">
            <v>59</v>
          </cell>
          <cell r="F3895">
            <v>94</v>
          </cell>
          <cell r="G3895">
            <v>93</v>
          </cell>
          <cell r="I3895">
            <v>2002</v>
          </cell>
          <cell r="J3895" t="str">
            <v>UM</v>
          </cell>
          <cell r="L3895">
            <v>5</v>
          </cell>
          <cell r="M3895">
            <v>4392.3853876917055</v>
          </cell>
        </row>
        <row r="3896">
          <cell r="A3896" t="str">
            <v>2002-60-3-</v>
          </cell>
          <cell r="B3896" t="str">
            <v>Canada</v>
          </cell>
          <cell r="C3896" t="str">
            <v>Marked Fraser River Late</v>
          </cell>
          <cell r="D3896" t="str">
            <v>M-FrasRLt</v>
          </cell>
          <cell r="E3896">
            <v>60</v>
          </cell>
          <cell r="F3896">
            <v>95</v>
          </cell>
          <cell r="G3896">
            <v>93</v>
          </cell>
          <cell r="I3896">
            <v>2002</v>
          </cell>
          <cell r="J3896" t="str">
            <v>M</v>
          </cell>
          <cell r="L3896">
            <v>3</v>
          </cell>
          <cell r="M3896">
            <v>1507.182822599106</v>
          </cell>
        </row>
        <row r="3897">
          <cell r="A3897" t="str">
            <v>2002-60-4-</v>
          </cell>
          <cell r="B3897" t="str">
            <v>Canada</v>
          </cell>
          <cell r="C3897" t="str">
            <v>Marked Fraser River Late</v>
          </cell>
          <cell r="D3897" t="str">
            <v>M-FrasRLt</v>
          </cell>
          <cell r="E3897">
            <v>60</v>
          </cell>
          <cell r="F3897">
            <v>95</v>
          </cell>
          <cell r="G3897">
            <v>93</v>
          </cell>
          <cell r="I3897">
            <v>2002</v>
          </cell>
          <cell r="J3897" t="str">
            <v>M</v>
          </cell>
          <cell r="L3897">
            <v>4</v>
          </cell>
          <cell r="M3897">
            <v>3353.847072121157</v>
          </cell>
        </row>
        <row r="3898">
          <cell r="A3898" t="str">
            <v>2002-60-5-</v>
          </cell>
          <cell r="B3898" t="str">
            <v>Canada</v>
          </cell>
          <cell r="C3898" t="str">
            <v>Marked Fraser River Late</v>
          </cell>
          <cell r="D3898" t="str">
            <v>M-FrasRLt</v>
          </cell>
          <cell r="E3898">
            <v>60</v>
          </cell>
          <cell r="F3898">
            <v>95</v>
          </cell>
          <cell r="G3898">
            <v>93</v>
          </cell>
          <cell r="I3898">
            <v>2002</v>
          </cell>
          <cell r="J3898" t="str">
            <v>M</v>
          </cell>
          <cell r="L3898">
            <v>5</v>
          </cell>
          <cell r="M3898">
            <v>84.973411896310068</v>
          </cell>
        </row>
        <row r="3899">
          <cell r="A3899" t="str">
            <v>2002-61-3-</v>
          </cell>
          <cell r="B3899" t="str">
            <v>Canada</v>
          </cell>
          <cell r="C3899" t="str">
            <v>UnMarked Fraser River Early</v>
          </cell>
          <cell r="D3899" t="str">
            <v>U-FrasREr</v>
          </cell>
          <cell r="E3899">
            <v>61</v>
          </cell>
          <cell r="F3899">
            <v>97</v>
          </cell>
          <cell r="G3899">
            <v>96</v>
          </cell>
          <cell r="I3899">
            <v>2002</v>
          </cell>
          <cell r="J3899" t="str">
            <v>UM</v>
          </cell>
          <cell r="L3899">
            <v>3</v>
          </cell>
          <cell r="M3899">
            <v>76191.221218457809</v>
          </cell>
        </row>
        <row r="3900">
          <cell r="A3900" t="str">
            <v>2002-61-4-</v>
          </cell>
          <cell r="B3900" t="str">
            <v>Canada</v>
          </cell>
          <cell r="C3900" t="str">
            <v>UnMarked Fraser River Early</v>
          </cell>
          <cell r="D3900" t="str">
            <v>U-FrasREr</v>
          </cell>
          <cell r="E3900">
            <v>61</v>
          </cell>
          <cell r="F3900">
            <v>97</v>
          </cell>
          <cell r="G3900">
            <v>96</v>
          </cell>
          <cell r="I3900">
            <v>2002</v>
          </cell>
          <cell r="J3900" t="str">
            <v>UM</v>
          </cell>
          <cell r="L3900">
            <v>4</v>
          </cell>
          <cell r="M3900">
            <v>167453.77591554381</v>
          </cell>
        </row>
        <row r="3901">
          <cell r="A3901" t="str">
            <v>2002-61-5-</v>
          </cell>
          <cell r="B3901" t="str">
            <v>Canada</v>
          </cell>
          <cell r="C3901" t="str">
            <v>UnMarked Fraser River Early</v>
          </cell>
          <cell r="D3901" t="str">
            <v>U-FrasREr</v>
          </cell>
          <cell r="E3901">
            <v>61</v>
          </cell>
          <cell r="F3901">
            <v>97</v>
          </cell>
          <cell r="G3901">
            <v>96</v>
          </cell>
          <cell r="I3901">
            <v>2002</v>
          </cell>
          <cell r="J3901" t="str">
            <v>UM</v>
          </cell>
          <cell r="L3901">
            <v>5</v>
          </cell>
          <cell r="M3901">
            <v>12807.27423221338</v>
          </cell>
        </row>
        <row r="3902">
          <cell r="A3902" t="str">
            <v>2002-62-3-</v>
          </cell>
          <cell r="B3902" t="str">
            <v>Canada</v>
          </cell>
          <cell r="C3902" t="str">
            <v>Marked Fraser River Early</v>
          </cell>
          <cell r="D3902" t="str">
            <v>M-FrasREr</v>
          </cell>
          <cell r="E3902">
            <v>62</v>
          </cell>
          <cell r="F3902">
            <v>98</v>
          </cell>
          <cell r="G3902">
            <v>96</v>
          </cell>
          <cell r="I3902">
            <v>2002</v>
          </cell>
          <cell r="J3902" t="str">
            <v>M</v>
          </cell>
          <cell r="L3902">
            <v>3</v>
          </cell>
          <cell r="M3902">
            <v>769.60829513594217</v>
          </cell>
        </row>
        <row r="3903">
          <cell r="A3903" t="str">
            <v>2002-62-4-</v>
          </cell>
          <cell r="B3903" t="str">
            <v>Canada</v>
          </cell>
          <cell r="C3903" t="str">
            <v>Marked Fraser River Early</v>
          </cell>
          <cell r="D3903" t="str">
            <v>M-FrasREr</v>
          </cell>
          <cell r="E3903">
            <v>62</v>
          </cell>
          <cell r="F3903">
            <v>98</v>
          </cell>
          <cell r="G3903">
            <v>96</v>
          </cell>
          <cell r="I3903">
            <v>2002</v>
          </cell>
          <cell r="J3903" t="str">
            <v>M</v>
          </cell>
          <cell r="L3903">
            <v>4</v>
          </cell>
          <cell r="M3903">
            <v>1691.4522819751869</v>
          </cell>
        </row>
        <row r="3904">
          <cell r="A3904" t="str">
            <v>2002-62-5-</v>
          </cell>
          <cell r="B3904" t="str">
            <v>Canada</v>
          </cell>
          <cell r="C3904" t="str">
            <v>Marked Fraser River Early</v>
          </cell>
          <cell r="D3904" t="str">
            <v>M-FrasREr</v>
          </cell>
          <cell r="E3904">
            <v>62</v>
          </cell>
          <cell r="F3904">
            <v>98</v>
          </cell>
          <cell r="G3904">
            <v>96</v>
          </cell>
          <cell r="I3904">
            <v>2002</v>
          </cell>
          <cell r="J3904" t="str">
            <v>M</v>
          </cell>
          <cell r="L3904">
            <v>5</v>
          </cell>
          <cell r="M3904">
            <v>129.3664063859942</v>
          </cell>
        </row>
        <row r="3905">
          <cell r="A3905" t="str">
            <v>2002-63-3-</v>
          </cell>
          <cell r="B3905" t="str">
            <v>Canada</v>
          </cell>
          <cell r="C3905" t="str">
            <v>UnMarked Lower Georgia Strait</v>
          </cell>
          <cell r="D3905" t="str">
            <v>U-LwGeo S</v>
          </cell>
          <cell r="E3905">
            <v>63</v>
          </cell>
          <cell r="F3905">
            <v>100</v>
          </cell>
          <cell r="G3905">
            <v>99</v>
          </cell>
          <cell r="I3905">
            <v>2002</v>
          </cell>
          <cell r="J3905" t="str">
            <v>UM</v>
          </cell>
          <cell r="L3905">
            <v>3</v>
          </cell>
          <cell r="M3905">
            <v>19222.235543171751</v>
          </cell>
        </row>
        <row r="3906">
          <cell r="A3906" t="str">
            <v>2002-63-4-</v>
          </cell>
          <cell r="B3906" t="str">
            <v>Canada</v>
          </cell>
          <cell r="C3906" t="str">
            <v>UnMarked Lower Georgia Strait</v>
          </cell>
          <cell r="D3906" t="str">
            <v>U-LwGeo S</v>
          </cell>
          <cell r="E3906">
            <v>63</v>
          </cell>
          <cell r="F3906">
            <v>100</v>
          </cell>
          <cell r="G3906">
            <v>99</v>
          </cell>
          <cell r="I3906">
            <v>2002</v>
          </cell>
          <cell r="J3906" t="str">
            <v>UM</v>
          </cell>
          <cell r="L3906">
            <v>4</v>
          </cell>
          <cell r="M3906">
            <v>11768.92659890785</v>
          </cell>
        </row>
        <row r="3907">
          <cell r="A3907" t="str">
            <v>2002-63-5-</v>
          </cell>
          <cell r="B3907" t="str">
            <v>Canada</v>
          </cell>
          <cell r="C3907" t="str">
            <v>UnMarked Lower Georgia Strait</v>
          </cell>
          <cell r="D3907" t="str">
            <v>U-LwGeo S</v>
          </cell>
          <cell r="E3907">
            <v>63</v>
          </cell>
          <cell r="F3907">
            <v>100</v>
          </cell>
          <cell r="G3907">
            <v>99</v>
          </cell>
          <cell r="I3907">
            <v>2002</v>
          </cell>
          <cell r="J3907" t="str">
            <v>UM</v>
          </cell>
          <cell r="L3907">
            <v>5</v>
          </cell>
          <cell r="M3907">
            <v>477.03608472122988</v>
          </cell>
        </row>
        <row r="3908">
          <cell r="A3908" t="str">
            <v>2002-64-3-</v>
          </cell>
          <cell r="B3908" t="str">
            <v>Canada</v>
          </cell>
          <cell r="C3908" t="str">
            <v>Marked Lower Georgia Strait</v>
          </cell>
          <cell r="D3908" t="str">
            <v>M-LwGeo S</v>
          </cell>
          <cell r="E3908">
            <v>64</v>
          </cell>
          <cell r="F3908">
            <v>101</v>
          </cell>
          <cell r="G3908">
            <v>99</v>
          </cell>
          <cell r="I3908">
            <v>2002</v>
          </cell>
          <cell r="J3908" t="str">
            <v>M</v>
          </cell>
          <cell r="L3908">
            <v>3</v>
          </cell>
          <cell r="M3908">
            <v>194.1639953855738</v>
          </cell>
        </row>
        <row r="3909">
          <cell r="A3909" t="str">
            <v>2002-64-4-</v>
          </cell>
          <cell r="B3909" t="str">
            <v>Canada</v>
          </cell>
          <cell r="C3909" t="str">
            <v>Marked Lower Georgia Strait</v>
          </cell>
          <cell r="D3909" t="str">
            <v>M-LwGeo S</v>
          </cell>
          <cell r="E3909">
            <v>64</v>
          </cell>
          <cell r="F3909">
            <v>101</v>
          </cell>
          <cell r="G3909">
            <v>99</v>
          </cell>
          <cell r="I3909">
            <v>2002</v>
          </cell>
          <cell r="J3909" t="str">
            <v>M</v>
          </cell>
          <cell r="L3909">
            <v>4</v>
          </cell>
          <cell r="M3909">
            <v>118.8780464536139</v>
          </cell>
        </row>
        <row r="3910">
          <cell r="A3910" t="str">
            <v>2002-64-5-</v>
          </cell>
          <cell r="B3910" t="str">
            <v>Canada</v>
          </cell>
          <cell r="C3910" t="str">
            <v>Marked Lower Georgia Strait</v>
          </cell>
          <cell r="D3910" t="str">
            <v>M-LwGeo S</v>
          </cell>
          <cell r="E3910">
            <v>64</v>
          </cell>
          <cell r="F3910">
            <v>101</v>
          </cell>
          <cell r="G3910">
            <v>99</v>
          </cell>
          <cell r="I3910">
            <v>2002</v>
          </cell>
          <cell r="J3910" t="str">
            <v>M</v>
          </cell>
          <cell r="L3910">
            <v>5</v>
          </cell>
          <cell r="M3910">
            <v>4.8185463103154689</v>
          </cell>
        </row>
        <row r="3911">
          <cell r="A3911" t="str">
            <v>2002-67-3-</v>
          </cell>
          <cell r="B3911" t="str">
            <v>ColR</v>
          </cell>
          <cell r="C3911" t="str">
            <v>UnMarked Lower Columbia Naturals</v>
          </cell>
          <cell r="D3911" t="str">
            <v>U-LColNat</v>
          </cell>
          <cell r="E3911">
            <v>67</v>
          </cell>
          <cell r="F3911">
            <v>103</v>
          </cell>
          <cell r="G3911">
            <v>102</v>
          </cell>
          <cell r="I3911">
            <v>2002</v>
          </cell>
          <cell r="J3911" t="str">
            <v>UM</v>
          </cell>
          <cell r="L3911">
            <v>3</v>
          </cell>
          <cell r="M3911">
            <v>4919.8499999999995</v>
          </cell>
        </row>
        <row r="3912">
          <cell r="A3912" t="str">
            <v>2002-67-4-</v>
          </cell>
          <cell r="B3912" t="str">
            <v>ColR</v>
          </cell>
          <cell r="C3912" t="str">
            <v>UnMarked Lower Columbia Naturals</v>
          </cell>
          <cell r="D3912" t="str">
            <v>U-LColNat</v>
          </cell>
          <cell r="E3912">
            <v>67</v>
          </cell>
          <cell r="F3912">
            <v>103</v>
          </cell>
          <cell r="G3912">
            <v>102</v>
          </cell>
          <cell r="I3912">
            <v>2002</v>
          </cell>
          <cell r="J3912" t="str">
            <v>UM</v>
          </cell>
          <cell r="L3912">
            <v>4</v>
          </cell>
          <cell r="M3912">
            <v>6464.1749999999884</v>
          </cell>
        </row>
        <row r="3913">
          <cell r="A3913" t="str">
            <v>2002-67-5-</v>
          </cell>
          <cell r="B3913" t="str">
            <v>ColR</v>
          </cell>
          <cell r="C3913" t="str">
            <v>UnMarked Lower Columbia Naturals</v>
          </cell>
          <cell r="D3913" t="str">
            <v>U-LColNat</v>
          </cell>
          <cell r="E3913">
            <v>67</v>
          </cell>
          <cell r="F3913">
            <v>103</v>
          </cell>
          <cell r="G3913">
            <v>102</v>
          </cell>
          <cell r="I3913">
            <v>2002</v>
          </cell>
          <cell r="J3913" t="str">
            <v>UM</v>
          </cell>
          <cell r="L3913">
            <v>5</v>
          </cell>
          <cell r="M3913">
            <v>344.32499999999982</v>
          </cell>
        </row>
        <row r="3914">
          <cell r="A3914" t="str">
            <v>2002-68-3-</v>
          </cell>
          <cell r="B3914" t="str">
            <v>ColR</v>
          </cell>
          <cell r="C3914" t="str">
            <v>Marked Lower Columbia Naturals</v>
          </cell>
          <cell r="D3914" t="str">
            <v>M-LColNat</v>
          </cell>
          <cell r="E3914">
            <v>68</v>
          </cell>
          <cell r="F3914">
            <v>104</v>
          </cell>
          <cell r="G3914">
            <v>102</v>
          </cell>
          <cell r="I3914">
            <v>2002</v>
          </cell>
          <cell r="J3914" t="str">
            <v>M</v>
          </cell>
          <cell r="L3914">
            <v>3</v>
          </cell>
          <cell r="M3914">
            <v>0</v>
          </cell>
        </row>
        <row r="3915">
          <cell r="A3915" t="str">
            <v>2002-68-4-</v>
          </cell>
          <cell r="B3915" t="str">
            <v>ColR</v>
          </cell>
          <cell r="C3915" t="str">
            <v>Marked Lower Columbia Naturals</v>
          </cell>
          <cell r="D3915" t="str">
            <v>M-LColNat</v>
          </cell>
          <cell r="E3915">
            <v>68</v>
          </cell>
          <cell r="F3915">
            <v>104</v>
          </cell>
          <cell r="G3915">
            <v>102</v>
          </cell>
          <cell r="I3915">
            <v>2002</v>
          </cell>
          <cell r="J3915" t="str">
            <v>M</v>
          </cell>
          <cell r="L3915">
            <v>4</v>
          </cell>
          <cell r="M3915">
            <v>0</v>
          </cell>
        </row>
        <row r="3916">
          <cell r="A3916" t="str">
            <v>2002-68-5-</v>
          </cell>
          <cell r="B3916" t="str">
            <v>ColR</v>
          </cell>
          <cell r="C3916" t="str">
            <v>Marked Lower Columbia Naturals</v>
          </cell>
          <cell r="D3916" t="str">
            <v>M-LColNat</v>
          </cell>
          <cell r="E3916">
            <v>68</v>
          </cell>
          <cell r="F3916">
            <v>104</v>
          </cell>
          <cell r="G3916">
            <v>102</v>
          </cell>
          <cell r="I3916">
            <v>2002</v>
          </cell>
          <cell r="J3916" t="str">
            <v>M</v>
          </cell>
          <cell r="L3916">
            <v>5</v>
          </cell>
          <cell r="M3916">
            <v>0</v>
          </cell>
        </row>
        <row r="3917">
          <cell r="A3917" t="str">
            <v>2002-69-3-</v>
          </cell>
          <cell r="B3917" t="str">
            <v>WA_NCoast_OR_CA</v>
          </cell>
          <cell r="C3917" t="str">
            <v>UnMarked Central Valley Fall</v>
          </cell>
          <cell r="D3917" t="str">
            <v>U-CentVal</v>
          </cell>
          <cell r="E3917">
            <v>69</v>
          </cell>
          <cell r="F3917">
            <v>106</v>
          </cell>
          <cell r="G3917">
            <v>105</v>
          </cell>
          <cell r="I3917">
            <v>2002</v>
          </cell>
          <cell r="J3917" t="str">
            <v>UM</v>
          </cell>
          <cell r="L3917">
            <v>3</v>
          </cell>
          <cell r="M3917">
            <v>583414.95646834141</v>
          </cell>
        </row>
        <row r="3918">
          <cell r="A3918" t="str">
            <v>2002-69-4-</v>
          </cell>
          <cell r="B3918" t="str">
            <v>WA_NCoast_OR_CA</v>
          </cell>
          <cell r="C3918" t="str">
            <v>UnMarked Central Valley Fall</v>
          </cell>
          <cell r="D3918" t="str">
            <v>U-CentVal</v>
          </cell>
          <cell r="E3918">
            <v>69</v>
          </cell>
          <cell r="F3918">
            <v>106</v>
          </cell>
          <cell r="G3918">
            <v>105</v>
          </cell>
          <cell r="I3918">
            <v>2002</v>
          </cell>
          <cell r="J3918" t="str">
            <v>UM</v>
          </cell>
          <cell r="L3918">
            <v>4</v>
          </cell>
          <cell r="M3918">
            <v>253413.1303883612</v>
          </cell>
        </row>
        <row r="3919">
          <cell r="A3919" t="str">
            <v>2002-69-5-</v>
          </cell>
          <cell r="B3919" t="str">
            <v>WA_NCoast_OR_CA</v>
          </cell>
          <cell r="C3919" t="str">
            <v>UnMarked Central Valley Fall</v>
          </cell>
          <cell r="D3919" t="str">
            <v>U-CentVal</v>
          </cell>
          <cell r="E3919">
            <v>69</v>
          </cell>
          <cell r="F3919">
            <v>106</v>
          </cell>
          <cell r="G3919">
            <v>105</v>
          </cell>
          <cell r="I3919">
            <v>2002</v>
          </cell>
          <cell r="J3919" t="str">
            <v>UM</v>
          </cell>
          <cell r="L3919">
            <v>5</v>
          </cell>
          <cell r="M3919">
            <v>5093.833143297431</v>
          </cell>
        </row>
        <row r="3920">
          <cell r="A3920" t="str">
            <v>2002-70-3-</v>
          </cell>
          <cell r="B3920" t="str">
            <v>WA_NCoast_OR_CA</v>
          </cell>
          <cell r="C3920" t="str">
            <v>Marked Central Valley Fall</v>
          </cell>
          <cell r="D3920" t="str">
            <v>M-CentVal</v>
          </cell>
          <cell r="E3920">
            <v>70</v>
          </cell>
          <cell r="F3920">
            <v>107</v>
          </cell>
          <cell r="G3920">
            <v>105</v>
          </cell>
          <cell r="I3920">
            <v>2002</v>
          </cell>
          <cell r="J3920" t="str">
            <v>M</v>
          </cell>
          <cell r="L3920">
            <v>3</v>
          </cell>
          <cell r="M3920">
            <v>11906.42768302735</v>
          </cell>
        </row>
        <row r="3921">
          <cell r="A3921" t="str">
            <v>2002-70-4-</v>
          </cell>
          <cell r="B3921" t="str">
            <v>WA_NCoast_OR_CA</v>
          </cell>
          <cell r="C3921" t="str">
            <v>Marked Central Valley Fall</v>
          </cell>
          <cell r="D3921" t="str">
            <v>M-CentVal</v>
          </cell>
          <cell r="E3921">
            <v>70</v>
          </cell>
          <cell r="F3921">
            <v>107</v>
          </cell>
          <cell r="G3921">
            <v>105</v>
          </cell>
          <cell r="I3921">
            <v>2002</v>
          </cell>
          <cell r="J3921" t="str">
            <v>M</v>
          </cell>
          <cell r="L3921">
            <v>4</v>
          </cell>
          <cell r="M3921">
            <v>5171.6965385379744</v>
          </cell>
        </row>
        <row r="3922">
          <cell r="A3922" t="str">
            <v>2002-70-5-</v>
          </cell>
          <cell r="B3922" t="str">
            <v>WA_NCoast_OR_CA</v>
          </cell>
          <cell r="C3922" t="str">
            <v>Marked Central Valley Fall</v>
          </cell>
          <cell r="D3922" t="str">
            <v>M-CentVal</v>
          </cell>
          <cell r="E3922">
            <v>70</v>
          </cell>
          <cell r="F3922">
            <v>107</v>
          </cell>
          <cell r="G3922">
            <v>105</v>
          </cell>
          <cell r="I3922">
            <v>2002</v>
          </cell>
          <cell r="J3922" t="str">
            <v>M</v>
          </cell>
          <cell r="L3922">
            <v>5</v>
          </cell>
          <cell r="M3922">
            <v>103.9557784346416</v>
          </cell>
        </row>
        <row r="3923">
          <cell r="A3923" t="str">
            <v>2002-71-3-</v>
          </cell>
          <cell r="B3923" t="str">
            <v>WA_NCoast_OR_CA</v>
          </cell>
          <cell r="C3923" t="str">
            <v>UnMarked WA North Coast Fall</v>
          </cell>
          <cell r="D3923" t="str">
            <v>U-WA NCst</v>
          </cell>
          <cell r="E3923">
            <v>71</v>
          </cell>
          <cell r="F3923">
            <v>109</v>
          </cell>
          <cell r="G3923">
            <v>108</v>
          </cell>
          <cell r="I3923">
            <v>2002</v>
          </cell>
          <cell r="J3923" t="str">
            <v>UM</v>
          </cell>
          <cell r="L3923">
            <v>3</v>
          </cell>
          <cell r="M3923">
            <v>4390.0484600575346</v>
          </cell>
        </row>
        <row r="3924">
          <cell r="A3924" t="str">
            <v>2002-71-4-</v>
          </cell>
          <cell r="B3924" t="str">
            <v>WA_NCoast_OR_CA</v>
          </cell>
          <cell r="C3924" t="str">
            <v>UnMarked WA North Coast Fall</v>
          </cell>
          <cell r="D3924" t="str">
            <v>U-WA NCst</v>
          </cell>
          <cell r="E3924">
            <v>71</v>
          </cell>
          <cell r="F3924">
            <v>109</v>
          </cell>
          <cell r="G3924">
            <v>108</v>
          </cell>
          <cell r="I3924">
            <v>2002</v>
          </cell>
          <cell r="J3924" t="str">
            <v>UM</v>
          </cell>
          <cell r="L3924">
            <v>4</v>
          </cell>
          <cell r="M3924">
            <v>12263.04725582523</v>
          </cell>
        </row>
        <row r="3925">
          <cell r="A3925" t="str">
            <v>2002-71-5-</v>
          </cell>
          <cell r="B3925" t="str">
            <v>WA_NCoast_OR_CA</v>
          </cell>
          <cell r="C3925" t="str">
            <v>UnMarked WA North Coast Fall</v>
          </cell>
          <cell r="D3925" t="str">
            <v>U-WA NCst</v>
          </cell>
          <cell r="E3925">
            <v>71</v>
          </cell>
          <cell r="F3925">
            <v>109</v>
          </cell>
          <cell r="G3925">
            <v>108</v>
          </cell>
          <cell r="I3925">
            <v>2002</v>
          </cell>
          <cell r="J3925" t="str">
            <v>UM</v>
          </cell>
          <cell r="L3925">
            <v>5</v>
          </cell>
          <cell r="M3925">
            <v>27913.902797374809</v>
          </cell>
        </row>
        <row r="3926">
          <cell r="A3926" t="str">
            <v>2002-72-3-</v>
          </cell>
          <cell r="B3926" t="str">
            <v>WA_NCoast_OR_CA</v>
          </cell>
          <cell r="C3926" t="str">
            <v>Marked WA North Coast Fall</v>
          </cell>
          <cell r="D3926" t="str">
            <v>M-WA NCst</v>
          </cell>
          <cell r="E3926">
            <v>72</v>
          </cell>
          <cell r="F3926">
            <v>110</v>
          </cell>
          <cell r="G3926">
            <v>108</v>
          </cell>
          <cell r="I3926">
            <v>2002</v>
          </cell>
          <cell r="J3926" t="str">
            <v>M</v>
          </cell>
          <cell r="L3926">
            <v>3</v>
          </cell>
          <cell r="M3926">
            <v>426.59570886205222</v>
          </cell>
        </row>
        <row r="3927">
          <cell r="A3927" t="str">
            <v>2002-72-4-</v>
          </cell>
          <cell r="B3927" t="str">
            <v>WA_NCoast_OR_CA</v>
          </cell>
          <cell r="C3927" t="str">
            <v>Marked WA North Coast Fall</v>
          </cell>
          <cell r="D3927" t="str">
            <v>M-WA NCst</v>
          </cell>
          <cell r="E3927">
            <v>72</v>
          </cell>
          <cell r="F3927">
            <v>110</v>
          </cell>
          <cell r="G3927">
            <v>108</v>
          </cell>
          <cell r="I3927">
            <v>2002</v>
          </cell>
          <cell r="J3927" t="str">
            <v>M</v>
          </cell>
          <cell r="L3927">
            <v>4</v>
          </cell>
          <cell r="M3927">
            <v>1481.726791137886</v>
          </cell>
        </row>
        <row r="3928">
          <cell r="A3928" t="str">
            <v>2002-72-5-</v>
          </cell>
          <cell r="B3928" t="str">
            <v>WA_NCoast_OR_CA</v>
          </cell>
          <cell r="C3928" t="str">
            <v>Marked WA North Coast Fall</v>
          </cell>
          <cell r="D3928" t="str">
            <v>M-WA NCst</v>
          </cell>
          <cell r="E3928">
            <v>72</v>
          </cell>
          <cell r="F3928">
            <v>110</v>
          </cell>
          <cell r="G3928">
            <v>108</v>
          </cell>
          <cell r="I3928">
            <v>2002</v>
          </cell>
          <cell r="J3928" t="str">
            <v>M</v>
          </cell>
          <cell r="L3928">
            <v>5</v>
          </cell>
          <cell r="M3928">
            <v>599.62109135477112</v>
          </cell>
        </row>
        <row r="3929">
          <cell r="A3929" t="str">
            <v>2002-73-3-</v>
          </cell>
          <cell r="B3929" t="str">
            <v>WA_NCoast_OR_CA</v>
          </cell>
          <cell r="C3929" t="str">
            <v>UnMarked Willapa Bay</v>
          </cell>
          <cell r="D3929" t="str">
            <v>U-Willapa</v>
          </cell>
          <cell r="E3929">
            <v>73</v>
          </cell>
          <cell r="F3929">
            <v>112</v>
          </cell>
          <cell r="G3929">
            <v>111</v>
          </cell>
          <cell r="I3929">
            <v>2002</v>
          </cell>
          <cell r="J3929" t="str">
            <v>UM</v>
          </cell>
          <cell r="L3929">
            <v>3</v>
          </cell>
          <cell r="M3929">
            <v>6854.4475746561038</v>
          </cell>
        </row>
        <row r="3930">
          <cell r="A3930" t="str">
            <v>2002-73-4-</v>
          </cell>
          <cell r="B3930" t="str">
            <v>WA_NCoast_OR_CA</v>
          </cell>
          <cell r="C3930" t="str">
            <v>UnMarked Willapa Bay</v>
          </cell>
          <cell r="D3930" t="str">
            <v>U-Willapa</v>
          </cell>
          <cell r="E3930">
            <v>73</v>
          </cell>
          <cell r="F3930">
            <v>112</v>
          </cell>
          <cell r="G3930">
            <v>111</v>
          </cell>
          <cell r="I3930">
            <v>2002</v>
          </cell>
          <cell r="J3930" t="str">
            <v>UM</v>
          </cell>
          <cell r="L3930">
            <v>4</v>
          </cell>
          <cell r="M3930">
            <v>10128.30409931334</v>
          </cell>
        </row>
        <row r="3931">
          <cell r="A3931" t="str">
            <v>2002-73-5-</v>
          </cell>
          <cell r="B3931" t="str">
            <v>WA_NCoast_OR_CA</v>
          </cell>
          <cell r="C3931" t="str">
            <v>UnMarked Willapa Bay</v>
          </cell>
          <cell r="D3931" t="str">
            <v>U-Willapa</v>
          </cell>
          <cell r="E3931">
            <v>73</v>
          </cell>
          <cell r="F3931">
            <v>112</v>
          </cell>
          <cell r="G3931">
            <v>111</v>
          </cell>
          <cell r="I3931">
            <v>2002</v>
          </cell>
          <cell r="J3931" t="str">
            <v>UM</v>
          </cell>
          <cell r="L3931">
            <v>5</v>
          </cell>
          <cell r="M3931">
            <v>9106.7908483685551</v>
          </cell>
        </row>
        <row r="3932">
          <cell r="A3932" t="str">
            <v>2002-74-3-</v>
          </cell>
          <cell r="B3932" t="str">
            <v>WA_NCoast_OR_CA</v>
          </cell>
          <cell r="C3932" t="str">
            <v>Marked Willapa Bay</v>
          </cell>
          <cell r="D3932" t="str">
            <v>M-Willapa</v>
          </cell>
          <cell r="E3932">
            <v>74</v>
          </cell>
          <cell r="F3932">
            <v>113</v>
          </cell>
          <cell r="G3932">
            <v>111</v>
          </cell>
          <cell r="I3932">
            <v>2002</v>
          </cell>
          <cell r="J3932" t="str">
            <v>M</v>
          </cell>
          <cell r="L3932">
            <v>3</v>
          </cell>
          <cell r="M3932">
            <v>316.41042534389601</v>
          </cell>
        </row>
        <row r="3933">
          <cell r="A3933" t="str">
            <v>2002-74-4-</v>
          </cell>
          <cell r="B3933" t="str">
            <v>WA_NCoast_OR_CA</v>
          </cell>
          <cell r="C3933" t="str">
            <v>Marked Willapa Bay</v>
          </cell>
          <cell r="D3933" t="str">
            <v>M-Willapa</v>
          </cell>
          <cell r="E3933">
            <v>74</v>
          </cell>
          <cell r="F3933">
            <v>113</v>
          </cell>
          <cell r="G3933">
            <v>111</v>
          </cell>
          <cell r="I3933">
            <v>2002</v>
          </cell>
          <cell r="J3933" t="str">
            <v>M</v>
          </cell>
          <cell r="L3933">
            <v>4</v>
          </cell>
          <cell r="M3933">
            <v>357.01790068666378</v>
          </cell>
        </row>
        <row r="3934">
          <cell r="A3934" t="str">
            <v>2002-74-5-</v>
          </cell>
          <cell r="B3934" t="str">
            <v>WA_NCoast_OR_CA</v>
          </cell>
          <cell r="C3934" t="str">
            <v>Marked Willapa Bay</v>
          </cell>
          <cell r="D3934" t="str">
            <v>M-Willapa</v>
          </cell>
          <cell r="E3934">
            <v>74</v>
          </cell>
          <cell r="F3934">
            <v>113</v>
          </cell>
          <cell r="G3934">
            <v>111</v>
          </cell>
          <cell r="I3934">
            <v>2002</v>
          </cell>
          <cell r="J3934" t="str">
            <v>M</v>
          </cell>
          <cell r="L3934">
            <v>5</v>
          </cell>
          <cell r="M3934">
            <v>144.4521516314457</v>
          </cell>
        </row>
        <row r="3935">
          <cell r="A3935" t="str">
            <v>2002-77-3-</v>
          </cell>
          <cell r="B3935" t="str">
            <v>WA_NCoast_OR_CA</v>
          </cell>
          <cell r="C3935" t="str">
            <v>UnMarked OR Mid Coast Fall</v>
          </cell>
          <cell r="D3935" t="str">
            <v>U-MidORCst</v>
          </cell>
          <cell r="E3935">
            <v>77</v>
          </cell>
          <cell r="F3935">
            <v>115</v>
          </cell>
          <cell r="G3935">
            <v>114</v>
          </cell>
          <cell r="I3935">
            <v>2002</v>
          </cell>
          <cell r="J3935" t="str">
            <v>UM</v>
          </cell>
          <cell r="L3935">
            <v>3</v>
          </cell>
          <cell r="M3935">
            <v>29247.753819394791</v>
          </cell>
        </row>
        <row r="3936">
          <cell r="A3936" t="str">
            <v>2002-77-4-</v>
          </cell>
          <cell r="B3936" t="str">
            <v>WA_NCoast_OR_CA</v>
          </cell>
          <cell r="C3936" t="str">
            <v>UnMarked OR Mid Coast Fall</v>
          </cell>
          <cell r="D3936" t="str">
            <v>U-MidORCst</v>
          </cell>
          <cell r="E3936">
            <v>77</v>
          </cell>
          <cell r="F3936">
            <v>115</v>
          </cell>
          <cell r="G3936">
            <v>114</v>
          </cell>
          <cell r="I3936">
            <v>2002</v>
          </cell>
          <cell r="J3936" t="str">
            <v>UM</v>
          </cell>
          <cell r="L3936">
            <v>4</v>
          </cell>
          <cell r="M3936">
            <v>33988.335807027543</v>
          </cell>
        </row>
        <row r="3937">
          <cell r="A3937" t="str">
            <v>2002-77-5-</v>
          </cell>
          <cell r="B3937" t="str">
            <v>WA_NCoast_OR_CA</v>
          </cell>
          <cell r="C3937" t="str">
            <v>UnMarked OR Mid Coast Fall</v>
          </cell>
          <cell r="D3937" t="str">
            <v>U-MidORCst</v>
          </cell>
          <cell r="E3937">
            <v>77</v>
          </cell>
          <cell r="F3937">
            <v>115</v>
          </cell>
          <cell r="G3937">
            <v>114</v>
          </cell>
          <cell r="I3937">
            <v>2002</v>
          </cell>
          <cell r="J3937" t="str">
            <v>UM</v>
          </cell>
          <cell r="L3937">
            <v>5</v>
          </cell>
          <cell r="M3937">
            <v>12005.641726429751</v>
          </cell>
        </row>
        <row r="3938">
          <cell r="A3938" t="str">
            <v>2002-78-3-</v>
          </cell>
          <cell r="B3938" t="str">
            <v>WA_NCoast_OR_CA</v>
          </cell>
          <cell r="C3938" t="str">
            <v>Marked OR Mid Coast Fall</v>
          </cell>
          <cell r="D3938" t="str">
            <v>M-MidORCst</v>
          </cell>
          <cell r="E3938">
            <v>78</v>
          </cell>
          <cell r="F3938">
            <v>116</v>
          </cell>
          <cell r="G3938">
            <v>114</v>
          </cell>
          <cell r="I3938">
            <v>2002</v>
          </cell>
          <cell r="J3938" t="str">
            <v>M</v>
          </cell>
          <cell r="L3938">
            <v>3</v>
          </cell>
          <cell r="M3938">
            <v>295.43185676156281</v>
          </cell>
        </row>
        <row r="3939">
          <cell r="A3939" t="str">
            <v>2002-78-4-</v>
          </cell>
          <cell r="B3939" t="str">
            <v>WA_NCoast_OR_CA</v>
          </cell>
          <cell r="C3939" t="str">
            <v>Marked OR Mid Coast Fall</v>
          </cell>
          <cell r="D3939" t="str">
            <v>M-MidORCst</v>
          </cell>
          <cell r="E3939">
            <v>78</v>
          </cell>
          <cell r="F3939">
            <v>116</v>
          </cell>
          <cell r="G3939">
            <v>114</v>
          </cell>
          <cell r="I3939">
            <v>2002</v>
          </cell>
          <cell r="J3939" t="str">
            <v>M</v>
          </cell>
          <cell r="L3939">
            <v>4</v>
          </cell>
          <cell r="M3939">
            <v>343.31652330330689</v>
          </cell>
        </row>
        <row r="3940">
          <cell r="A3940" t="str">
            <v>2002-78-5-</v>
          </cell>
          <cell r="B3940" t="str">
            <v>WA_NCoast_OR_CA</v>
          </cell>
          <cell r="C3940" t="str">
            <v>Marked OR Mid Coast Fall</v>
          </cell>
          <cell r="D3940" t="str">
            <v>M-MidORCst</v>
          </cell>
          <cell r="E3940">
            <v>78</v>
          </cell>
          <cell r="F3940">
            <v>116</v>
          </cell>
          <cell r="G3940">
            <v>114</v>
          </cell>
          <cell r="I3940">
            <v>2002</v>
          </cell>
          <cell r="J3940" t="str">
            <v>M</v>
          </cell>
          <cell r="L3940">
            <v>5</v>
          </cell>
          <cell r="M3940">
            <v>121.2691083477748</v>
          </cell>
        </row>
        <row r="3941">
          <cell r="A3941" t="str">
            <v>2003-1-3-</v>
          </cell>
          <cell r="B3941" t="str">
            <v>NookSam</v>
          </cell>
          <cell r="C3941" t="str">
            <v>UnMarked Nooksack/Samish Fall</v>
          </cell>
          <cell r="D3941" t="str">
            <v>U-NkSm FF</v>
          </cell>
          <cell r="E3941">
            <v>1</v>
          </cell>
          <cell r="F3941">
            <v>2</v>
          </cell>
          <cell r="G3941">
            <v>1</v>
          </cell>
          <cell r="H3941" t="str">
            <v>TRS; includes 7B-D</v>
          </cell>
          <cell r="I3941">
            <v>2003</v>
          </cell>
          <cell r="J3941" t="str">
            <v>UM</v>
          </cell>
          <cell r="L3941">
            <v>3</v>
          </cell>
          <cell r="M3941">
            <v>1492.7057423387671</v>
          </cell>
        </row>
        <row r="3942">
          <cell r="A3942" t="str">
            <v>2003-1-4-</v>
          </cell>
          <cell r="B3942" t="str">
            <v>NookSam</v>
          </cell>
          <cell r="C3942" t="str">
            <v>UnMarked Nooksack/Samish Fall</v>
          </cell>
          <cell r="D3942" t="str">
            <v>U-NkSm FF</v>
          </cell>
          <cell r="E3942">
            <v>1</v>
          </cell>
          <cell r="F3942">
            <v>2</v>
          </cell>
          <cell r="G3942">
            <v>1</v>
          </cell>
          <cell r="H3942" t="str">
            <v>TRS; includes 7B-D</v>
          </cell>
          <cell r="I3942">
            <v>2003</v>
          </cell>
          <cell r="J3942" t="str">
            <v>UM</v>
          </cell>
          <cell r="L3942">
            <v>4</v>
          </cell>
          <cell r="M3942">
            <v>3358.5879202622259</v>
          </cell>
        </row>
        <row r="3943">
          <cell r="A3943" t="str">
            <v>2003-1-5-</v>
          </cell>
          <cell r="B3943" t="str">
            <v>NookSam</v>
          </cell>
          <cell r="C3943" t="str">
            <v>UnMarked Nooksack/Samish Fall</v>
          </cell>
          <cell r="D3943" t="str">
            <v>U-NkSm FF</v>
          </cell>
          <cell r="E3943">
            <v>1</v>
          </cell>
          <cell r="F3943">
            <v>2</v>
          </cell>
          <cell r="G3943">
            <v>1</v>
          </cell>
          <cell r="H3943" t="str">
            <v>TRS; includes 7B-D</v>
          </cell>
          <cell r="I3943">
            <v>2003</v>
          </cell>
          <cell r="J3943" t="str">
            <v>UM</v>
          </cell>
          <cell r="L3943">
            <v>5</v>
          </cell>
          <cell r="M3943">
            <v>401.88231524505261</v>
          </cell>
        </row>
        <row r="3944">
          <cell r="A3944" t="str">
            <v>2003-2-3-</v>
          </cell>
          <cell r="B3944" t="str">
            <v>NookSam</v>
          </cell>
          <cell r="C3944" t="str">
            <v>Marked Nooksack/Samish Fall</v>
          </cell>
          <cell r="D3944" t="str">
            <v>M-NkSm FF</v>
          </cell>
          <cell r="E3944">
            <v>2</v>
          </cell>
          <cell r="F3944">
            <v>3</v>
          </cell>
          <cell r="G3944">
            <v>1</v>
          </cell>
          <cell r="H3944" t="str">
            <v>TRS; includes 7B-D</v>
          </cell>
          <cell r="I3944">
            <v>2003</v>
          </cell>
          <cell r="J3944" t="str">
            <v>M</v>
          </cell>
          <cell r="L3944">
            <v>3</v>
          </cell>
          <cell r="M3944">
            <v>7832.8866920071978</v>
          </cell>
        </row>
        <row r="3945">
          <cell r="A3945" t="str">
            <v>2003-2-4-</v>
          </cell>
          <cell r="B3945" t="str">
            <v>NookSam</v>
          </cell>
          <cell r="C3945" t="str">
            <v>Marked Nooksack/Samish Fall</v>
          </cell>
          <cell r="D3945" t="str">
            <v>M-NkSm FF</v>
          </cell>
          <cell r="E3945">
            <v>2</v>
          </cell>
          <cell r="F3945">
            <v>3</v>
          </cell>
          <cell r="G3945">
            <v>1</v>
          </cell>
          <cell r="H3945" t="str">
            <v>TRS; includes 7B-D</v>
          </cell>
          <cell r="I3945">
            <v>2003</v>
          </cell>
          <cell r="J3945" t="str">
            <v>M</v>
          </cell>
          <cell r="L3945">
            <v>4</v>
          </cell>
          <cell r="M3945">
            <v>17623.9950570162</v>
          </cell>
        </row>
        <row r="3946">
          <cell r="A3946" t="str">
            <v>2003-2-5-</v>
          </cell>
          <cell r="B3946" t="str">
            <v>NookSam</v>
          </cell>
          <cell r="C3946" t="str">
            <v>Marked Nooksack/Samish Fall</v>
          </cell>
          <cell r="D3946" t="str">
            <v>M-NkSm FF</v>
          </cell>
          <cell r="E3946">
            <v>2</v>
          </cell>
          <cell r="F3946">
            <v>3</v>
          </cell>
          <cell r="G3946">
            <v>1</v>
          </cell>
          <cell r="H3946" t="str">
            <v>TRS; includes 7B-D</v>
          </cell>
          <cell r="I3946">
            <v>2003</v>
          </cell>
          <cell r="J3946" t="str">
            <v>M</v>
          </cell>
          <cell r="L3946">
            <v>5</v>
          </cell>
          <cell r="M3946">
            <v>2108.8541093865529</v>
          </cell>
        </row>
        <row r="3947">
          <cell r="A3947" t="str">
            <v>2003-3-3-</v>
          </cell>
          <cell r="B3947" t="str">
            <v>NookSam</v>
          </cell>
          <cell r="C3947" t="str">
            <v>UnMarked NF Nooksack Spr</v>
          </cell>
          <cell r="D3947" t="str">
            <v>U-NFNK Sp</v>
          </cell>
          <cell r="E3947">
            <v>3</v>
          </cell>
          <cell r="F3947">
            <v>5</v>
          </cell>
          <cell r="G3947">
            <v>4</v>
          </cell>
          <cell r="H3947" t="str">
            <v>TRS; includes 7B-D</v>
          </cell>
          <cell r="I3947">
            <v>2003</v>
          </cell>
          <cell r="J3947" t="str">
            <v>UM</v>
          </cell>
          <cell r="L3947">
            <v>3</v>
          </cell>
          <cell r="M3947">
            <v>63.415792244704981</v>
          </cell>
        </row>
        <row r="3948">
          <cell r="A3948" t="str">
            <v>2003-3-4-</v>
          </cell>
          <cell r="B3948" t="str">
            <v>NookSam</v>
          </cell>
          <cell r="C3948" t="str">
            <v>UnMarked NF Nooksack Spr</v>
          </cell>
          <cell r="D3948" t="str">
            <v>U-NFNK Sp</v>
          </cell>
          <cell r="E3948">
            <v>3</v>
          </cell>
          <cell r="F3948">
            <v>5</v>
          </cell>
          <cell r="G3948">
            <v>4</v>
          </cell>
          <cell r="H3948" t="str">
            <v>TRS; includes 7B-D</v>
          </cell>
          <cell r="I3948">
            <v>2003</v>
          </cell>
          <cell r="J3948" t="str">
            <v>UM</v>
          </cell>
          <cell r="L3948">
            <v>4</v>
          </cell>
          <cell r="M3948">
            <v>184.98134331741539</v>
          </cell>
        </row>
        <row r="3949">
          <cell r="A3949" t="str">
            <v>2003-3-5-</v>
          </cell>
          <cell r="B3949" t="str">
            <v>NookSam</v>
          </cell>
          <cell r="C3949" t="str">
            <v>UnMarked NF Nooksack Spr</v>
          </cell>
          <cell r="D3949" t="str">
            <v>U-NFNK Sp</v>
          </cell>
          <cell r="E3949">
            <v>3</v>
          </cell>
          <cell r="F3949">
            <v>5</v>
          </cell>
          <cell r="G3949">
            <v>4</v>
          </cell>
          <cell r="H3949" t="str">
            <v>TRS; includes 7B-D</v>
          </cell>
          <cell r="I3949">
            <v>2003</v>
          </cell>
          <cell r="J3949" t="str">
            <v>UM</v>
          </cell>
          <cell r="L3949">
            <v>5</v>
          </cell>
          <cell r="M3949">
            <v>30.882568941101329</v>
          </cell>
        </row>
        <row r="3950">
          <cell r="A3950" t="str">
            <v>2003-4-3-</v>
          </cell>
          <cell r="B3950" t="str">
            <v>NookSam</v>
          </cell>
          <cell r="C3950" t="str">
            <v>Marked NF Nooksack Spr</v>
          </cell>
          <cell r="D3950" t="str">
            <v>M-NFNK Sp</v>
          </cell>
          <cell r="E3950">
            <v>4</v>
          </cell>
          <cell r="F3950">
            <v>6</v>
          </cell>
          <cell r="G3950">
            <v>4</v>
          </cell>
          <cell r="H3950" t="str">
            <v>TRS; includes 7B-D</v>
          </cell>
          <cell r="I3950">
            <v>2003</v>
          </cell>
          <cell r="J3950" t="str">
            <v>M</v>
          </cell>
          <cell r="L3950">
            <v>3</v>
          </cell>
          <cell r="M3950">
            <v>439.41809841369638</v>
          </cell>
        </row>
        <row r="3951">
          <cell r="A3951" t="str">
            <v>2003-4-4-</v>
          </cell>
          <cell r="B3951" t="str">
            <v>NookSam</v>
          </cell>
          <cell r="C3951" t="str">
            <v>Marked NF Nooksack Spr</v>
          </cell>
          <cell r="D3951" t="str">
            <v>M-NFNK Sp</v>
          </cell>
          <cell r="E3951">
            <v>4</v>
          </cell>
          <cell r="F3951">
            <v>6</v>
          </cell>
          <cell r="G3951">
            <v>4</v>
          </cell>
          <cell r="H3951" t="str">
            <v>TRS; includes 7B-D</v>
          </cell>
          <cell r="I3951">
            <v>2003</v>
          </cell>
          <cell r="J3951" t="str">
            <v>M</v>
          </cell>
          <cell r="L3951">
            <v>4</v>
          </cell>
          <cell r="M3951">
            <v>454.95256716906113</v>
          </cell>
        </row>
        <row r="3952">
          <cell r="A3952" t="str">
            <v>2003-4-5-</v>
          </cell>
          <cell r="B3952" t="str">
            <v>NookSam</v>
          </cell>
          <cell r="C3952" t="str">
            <v>Marked NF Nooksack Spr</v>
          </cell>
          <cell r="D3952" t="str">
            <v>M-NFNK Sp</v>
          </cell>
          <cell r="E3952">
            <v>4</v>
          </cell>
          <cell r="F3952">
            <v>6</v>
          </cell>
          <cell r="G3952">
            <v>4</v>
          </cell>
          <cell r="H3952" t="str">
            <v>TRS; includes 7B-D</v>
          </cell>
          <cell r="I3952">
            <v>2003</v>
          </cell>
          <cell r="J3952" t="str">
            <v>M</v>
          </cell>
          <cell r="L3952">
            <v>5</v>
          </cell>
          <cell r="M3952">
            <v>46.67988884865072</v>
          </cell>
        </row>
        <row r="3953">
          <cell r="A3953" t="str">
            <v>2003-5-3-</v>
          </cell>
          <cell r="B3953" t="str">
            <v>NookSam</v>
          </cell>
          <cell r="C3953" t="str">
            <v>UnMarked SF Nooksack Spr</v>
          </cell>
          <cell r="D3953" t="str">
            <v>U-SFNK Sp</v>
          </cell>
          <cell r="E3953">
            <v>5</v>
          </cell>
          <cell r="F3953">
            <v>7</v>
          </cell>
          <cell r="G3953">
            <v>4</v>
          </cell>
          <cell r="H3953" t="str">
            <v>TRS; includes 7B-D</v>
          </cell>
          <cell r="I3953">
            <v>2003</v>
          </cell>
          <cell r="J3953" t="str">
            <v>UM</v>
          </cell>
          <cell r="L3953">
            <v>3</v>
          </cell>
          <cell r="M3953">
            <v>3138.7273689382791</v>
          </cell>
        </row>
        <row r="3954">
          <cell r="A3954" t="str">
            <v>2003-5-4-</v>
          </cell>
          <cell r="B3954" t="str">
            <v>NookSam</v>
          </cell>
          <cell r="C3954" t="str">
            <v>UnMarked SF Nooksack Spr</v>
          </cell>
          <cell r="D3954" t="str">
            <v>U-SFNK Sp</v>
          </cell>
          <cell r="E3954">
            <v>5</v>
          </cell>
          <cell r="F3954">
            <v>7</v>
          </cell>
          <cell r="G3954">
            <v>4</v>
          </cell>
          <cell r="H3954" t="str">
            <v>TRS; includes 7B-D</v>
          </cell>
          <cell r="I3954">
            <v>2003</v>
          </cell>
          <cell r="J3954" t="str">
            <v>UM</v>
          </cell>
          <cell r="L3954">
            <v>4</v>
          </cell>
          <cell r="M3954">
            <v>3381.1634896736732</v>
          </cell>
        </row>
        <row r="3955">
          <cell r="A3955" t="str">
            <v>2003-5-5-</v>
          </cell>
          <cell r="B3955" t="str">
            <v>NookSam</v>
          </cell>
          <cell r="C3955" t="str">
            <v>UnMarked SF Nooksack Spr</v>
          </cell>
          <cell r="D3955" t="str">
            <v>U-SFNK Sp</v>
          </cell>
          <cell r="E3955">
            <v>5</v>
          </cell>
          <cell r="F3955">
            <v>7</v>
          </cell>
          <cell r="G3955">
            <v>4</v>
          </cell>
          <cell r="H3955" t="str">
            <v>TRS; includes 7B-D</v>
          </cell>
          <cell r="I3955">
            <v>2003</v>
          </cell>
          <cell r="J3955" t="str">
            <v>UM</v>
          </cell>
          <cell r="L3955">
            <v>5</v>
          </cell>
          <cell r="M3955">
            <v>567.83699793432584</v>
          </cell>
        </row>
        <row r="3956">
          <cell r="A3956" t="str">
            <v>2003-6-3-</v>
          </cell>
          <cell r="B3956" t="str">
            <v>NookSam</v>
          </cell>
          <cell r="C3956" t="str">
            <v>Marked SF Nooksack Spr</v>
          </cell>
          <cell r="D3956" t="str">
            <v>M-SFNK Sp</v>
          </cell>
          <cell r="E3956">
            <v>6</v>
          </cell>
          <cell r="F3956">
            <v>8</v>
          </cell>
          <cell r="G3956">
            <v>4</v>
          </cell>
          <cell r="H3956" t="str">
            <v>TRS; includes 7B-D</v>
          </cell>
          <cell r="I3956">
            <v>2003</v>
          </cell>
          <cell r="J3956" t="str">
            <v>M</v>
          </cell>
          <cell r="L3956">
            <v>3</v>
          </cell>
          <cell r="M3956">
            <v>0</v>
          </cell>
        </row>
        <row r="3957">
          <cell r="A3957" t="str">
            <v>2003-6-4-</v>
          </cell>
          <cell r="B3957" t="str">
            <v>NookSam</v>
          </cell>
          <cell r="C3957" t="str">
            <v>Marked SF Nooksack Spr</v>
          </cell>
          <cell r="D3957" t="str">
            <v>M-SFNK Sp</v>
          </cell>
          <cell r="E3957">
            <v>6</v>
          </cell>
          <cell r="F3957">
            <v>8</v>
          </cell>
          <cell r="G3957">
            <v>4</v>
          </cell>
          <cell r="H3957" t="str">
            <v>TRS; includes 7B-D</v>
          </cell>
          <cell r="I3957">
            <v>2003</v>
          </cell>
          <cell r="J3957" t="str">
            <v>M</v>
          </cell>
          <cell r="L3957">
            <v>4</v>
          </cell>
          <cell r="M3957">
            <v>0</v>
          </cell>
        </row>
        <row r="3958">
          <cell r="A3958" t="str">
            <v>2003-6-5-</v>
          </cell>
          <cell r="B3958" t="str">
            <v>NookSam</v>
          </cell>
          <cell r="C3958" t="str">
            <v>Marked SF Nooksack Spr</v>
          </cell>
          <cell r="D3958" t="str">
            <v>M-SFNK Sp</v>
          </cell>
          <cell r="E3958">
            <v>6</v>
          </cell>
          <cell r="F3958">
            <v>8</v>
          </cell>
          <cell r="G3958">
            <v>4</v>
          </cell>
          <cell r="H3958" t="str">
            <v>TRS; includes 7B-D</v>
          </cell>
          <cell r="I3958">
            <v>2003</v>
          </cell>
          <cell r="J3958" t="str">
            <v>M</v>
          </cell>
          <cell r="L3958">
            <v>5</v>
          </cell>
          <cell r="M3958">
            <v>0</v>
          </cell>
        </row>
        <row r="3959">
          <cell r="A3959" t="str">
            <v>2003-7-3-SkagitSF_F_h_um</v>
          </cell>
          <cell r="B3959" t="str">
            <v>Skagit</v>
          </cell>
          <cell r="C3959" t="str">
            <v>UnMarked Skagit Summer/Fall Fing</v>
          </cell>
          <cell r="D3959" t="str">
            <v>U-Skag FF</v>
          </cell>
          <cell r="E3959">
            <v>7</v>
          </cell>
          <cell r="F3959">
            <v>10</v>
          </cell>
          <cell r="G3959">
            <v>9</v>
          </cell>
          <cell r="H3959" t="str">
            <v>TRS; includes Area 8 Net</v>
          </cell>
          <cell r="I3959">
            <v>2003</v>
          </cell>
          <cell r="J3959" t="str">
            <v>UM</v>
          </cell>
          <cell r="K3959" t="str">
            <v>H</v>
          </cell>
          <cell r="L3959">
            <v>3</v>
          </cell>
          <cell r="M3959">
            <v>0.26718417159763558</v>
          </cell>
        </row>
        <row r="3960">
          <cell r="A3960" t="str">
            <v>2003-7-3-SkagitSF_F_n_um</v>
          </cell>
          <cell r="B3960" t="str">
            <v>Skagit</v>
          </cell>
          <cell r="C3960" t="str">
            <v>UnMarked Skagit Summer/Fall Fing</v>
          </cell>
          <cell r="D3960" t="str">
            <v>U-Skag FF</v>
          </cell>
          <cell r="E3960">
            <v>7</v>
          </cell>
          <cell r="F3960">
            <v>10</v>
          </cell>
          <cell r="G3960">
            <v>9</v>
          </cell>
          <cell r="H3960" t="str">
            <v>TRS; includes Area 8 Net</v>
          </cell>
          <cell r="I3960">
            <v>2003</v>
          </cell>
          <cell r="J3960" t="str">
            <v>UM</v>
          </cell>
          <cell r="K3960" t="str">
            <v>N</v>
          </cell>
          <cell r="L3960">
            <v>3</v>
          </cell>
          <cell r="M3960">
            <v>1916.7838200409001</v>
          </cell>
        </row>
        <row r="3961">
          <cell r="A3961" t="str">
            <v>2003-7-4-SkagitSF_F_h_um</v>
          </cell>
          <cell r="B3961" t="str">
            <v>Skagit</v>
          </cell>
          <cell r="C3961" t="str">
            <v>UnMarked Skagit Summer/Fall Fing</v>
          </cell>
          <cell r="D3961" t="str">
            <v>U-Skag FF</v>
          </cell>
          <cell r="E3961">
            <v>7</v>
          </cell>
          <cell r="F3961">
            <v>10</v>
          </cell>
          <cell r="G3961">
            <v>9</v>
          </cell>
          <cell r="H3961" t="str">
            <v>TRS; includes Area 8 Net</v>
          </cell>
          <cell r="I3961">
            <v>2003</v>
          </cell>
          <cell r="J3961" t="str">
            <v>UM</v>
          </cell>
          <cell r="K3961" t="str">
            <v>H</v>
          </cell>
          <cell r="L3961">
            <v>4</v>
          </cell>
          <cell r="M3961">
            <v>0</v>
          </cell>
        </row>
        <row r="3962">
          <cell r="A3962" t="str">
            <v>2003-7-4-SkagitSF_F_n_um</v>
          </cell>
          <cell r="B3962" t="str">
            <v>Skagit</v>
          </cell>
          <cell r="C3962" t="str">
            <v>UnMarked Skagit Summer/Fall Fing</v>
          </cell>
          <cell r="D3962" t="str">
            <v>U-Skag FF</v>
          </cell>
          <cell r="E3962">
            <v>7</v>
          </cell>
          <cell r="F3962">
            <v>10</v>
          </cell>
          <cell r="G3962">
            <v>9</v>
          </cell>
          <cell r="H3962" t="str">
            <v>TRS; includes Area 8 Net</v>
          </cell>
          <cell r="I3962">
            <v>2003</v>
          </cell>
          <cell r="J3962" t="str">
            <v>UM</v>
          </cell>
          <cell r="K3962" t="str">
            <v>N</v>
          </cell>
          <cell r="L3962">
            <v>4</v>
          </cell>
          <cell r="M3962">
            <v>5495.686725744149</v>
          </cell>
        </row>
        <row r="3963">
          <cell r="A3963" t="str">
            <v>2003-7-5-SkagitSF_F_h_um</v>
          </cell>
          <cell r="B3963" t="str">
            <v>Skagit</v>
          </cell>
          <cell r="C3963" t="str">
            <v>UnMarked Skagit Summer/Fall Fing</v>
          </cell>
          <cell r="D3963" t="str">
            <v>U-Skag FF</v>
          </cell>
          <cell r="E3963">
            <v>7</v>
          </cell>
          <cell r="F3963">
            <v>10</v>
          </cell>
          <cell r="G3963">
            <v>9</v>
          </cell>
          <cell r="H3963" t="str">
            <v>TRS; includes Area 8 Net</v>
          </cell>
          <cell r="I3963">
            <v>2003</v>
          </cell>
          <cell r="J3963" t="str">
            <v>UM</v>
          </cell>
          <cell r="K3963" t="str">
            <v>H</v>
          </cell>
          <cell r="L3963">
            <v>5</v>
          </cell>
          <cell r="M3963">
            <v>0</v>
          </cell>
        </row>
        <row r="3964">
          <cell r="A3964" t="str">
            <v>2003-7-5-SkagitSF_F_n_um</v>
          </cell>
          <cell r="B3964" t="str">
            <v>Skagit</v>
          </cell>
          <cell r="C3964" t="str">
            <v>UnMarked Skagit Summer/Fall Fing</v>
          </cell>
          <cell r="D3964" t="str">
            <v>U-Skag FF</v>
          </cell>
          <cell r="E3964">
            <v>7</v>
          </cell>
          <cell r="F3964">
            <v>10</v>
          </cell>
          <cell r="G3964">
            <v>9</v>
          </cell>
          <cell r="H3964" t="str">
            <v>TRS; includes Area 8 Net</v>
          </cell>
          <cell r="I3964">
            <v>2003</v>
          </cell>
          <cell r="J3964" t="str">
            <v>UM</v>
          </cell>
          <cell r="K3964" t="str">
            <v>N</v>
          </cell>
          <cell r="L3964">
            <v>5</v>
          </cell>
          <cell r="M3964">
            <v>1897.379431947285</v>
          </cell>
        </row>
        <row r="3965">
          <cell r="A3965" t="str">
            <v>2003-8-3-SkagitSF_F_h_m</v>
          </cell>
          <cell r="B3965" t="str">
            <v>Skagit</v>
          </cell>
          <cell r="C3965" t="str">
            <v>Marked Skagit Summer/Fall Fing</v>
          </cell>
          <cell r="D3965" t="str">
            <v>M-Skag FF</v>
          </cell>
          <cell r="E3965">
            <v>8</v>
          </cell>
          <cell r="F3965">
            <v>11</v>
          </cell>
          <cell r="G3965">
            <v>9</v>
          </cell>
          <cell r="H3965" t="str">
            <v>TRS; includes Area 8 Net</v>
          </cell>
          <cell r="I3965">
            <v>2003</v>
          </cell>
          <cell r="J3965" t="str">
            <v>M</v>
          </cell>
          <cell r="K3965" t="str">
            <v>H</v>
          </cell>
          <cell r="L3965">
            <v>3</v>
          </cell>
          <cell r="M3965">
            <v>153.01281582840241</v>
          </cell>
        </row>
        <row r="3966">
          <cell r="A3966" t="str">
            <v>2003-8-3-SkagitSF_F_n_m</v>
          </cell>
          <cell r="B3966" t="str">
            <v>Skagit</v>
          </cell>
          <cell r="C3966" t="str">
            <v>Marked Skagit Summer/Fall Fing</v>
          </cell>
          <cell r="D3966" t="str">
            <v>M-Skag FF</v>
          </cell>
          <cell r="E3966">
            <v>8</v>
          </cell>
          <cell r="F3966">
            <v>11</v>
          </cell>
          <cell r="G3966">
            <v>9</v>
          </cell>
          <cell r="H3966" t="str">
            <v>TRS; includes Area 8 Net</v>
          </cell>
          <cell r="I3966">
            <v>2003</v>
          </cell>
          <cell r="J3966" t="str">
            <v>M</v>
          </cell>
          <cell r="K3966" t="str">
            <v>N</v>
          </cell>
          <cell r="L3966">
            <v>3</v>
          </cell>
        </row>
        <row r="3967">
          <cell r="A3967" t="str">
            <v>2003-8-4-SkagitSF_F_h_m</v>
          </cell>
          <cell r="B3967" t="str">
            <v>Skagit</v>
          </cell>
          <cell r="C3967" t="str">
            <v>Marked Skagit Summer/Fall Fing</v>
          </cell>
          <cell r="D3967" t="str">
            <v>M-Skag FF</v>
          </cell>
          <cell r="E3967">
            <v>8</v>
          </cell>
          <cell r="F3967">
            <v>11</v>
          </cell>
          <cell r="G3967">
            <v>9</v>
          </cell>
          <cell r="H3967" t="str">
            <v>TRS; includes Area 8 Net</v>
          </cell>
          <cell r="I3967">
            <v>2003</v>
          </cell>
          <cell r="J3967" t="str">
            <v>M</v>
          </cell>
          <cell r="K3967" t="str">
            <v>H</v>
          </cell>
          <cell r="L3967">
            <v>4</v>
          </cell>
          <cell r="M3967">
            <v>261.25</v>
          </cell>
        </row>
        <row r="3968">
          <cell r="A3968" t="str">
            <v>2003-8-4-SkagitSF_F_n_m</v>
          </cell>
          <cell r="B3968" t="str">
            <v>Skagit</v>
          </cell>
          <cell r="C3968" t="str">
            <v>Marked Skagit Summer/Fall Fing</v>
          </cell>
          <cell r="D3968" t="str">
            <v>M-Skag FF</v>
          </cell>
          <cell r="E3968">
            <v>8</v>
          </cell>
          <cell r="F3968">
            <v>11</v>
          </cell>
          <cell r="G3968">
            <v>9</v>
          </cell>
          <cell r="H3968" t="str">
            <v>TRS; includes Area 8 Net</v>
          </cell>
          <cell r="I3968">
            <v>2003</v>
          </cell>
          <cell r="J3968" t="str">
            <v>M</v>
          </cell>
          <cell r="K3968" t="str">
            <v>N</v>
          </cell>
          <cell r="L3968">
            <v>4</v>
          </cell>
        </row>
        <row r="3969">
          <cell r="A3969" t="str">
            <v>2003-8-5-SkagitSF_F_h_m</v>
          </cell>
          <cell r="B3969" t="str">
            <v>Skagit</v>
          </cell>
          <cell r="C3969" t="str">
            <v>Marked Skagit Summer/Fall Fing</v>
          </cell>
          <cell r="D3969" t="str">
            <v>M-Skag FF</v>
          </cell>
          <cell r="E3969">
            <v>8</v>
          </cell>
          <cell r="F3969">
            <v>11</v>
          </cell>
          <cell r="G3969">
            <v>9</v>
          </cell>
          <cell r="H3969" t="str">
            <v>TRS; includes Area 8 Net</v>
          </cell>
          <cell r="I3969">
            <v>2003</v>
          </cell>
          <cell r="J3969" t="str">
            <v>M</v>
          </cell>
          <cell r="K3969" t="str">
            <v>H</v>
          </cell>
          <cell r="L3969">
            <v>5</v>
          </cell>
          <cell r="M3969">
            <v>260.43</v>
          </cell>
        </row>
        <row r="3970">
          <cell r="A3970" t="str">
            <v>2003-8-5-SkagitSF_F_n_m</v>
          </cell>
          <cell r="B3970" t="str">
            <v>Skagit</v>
          </cell>
          <cell r="C3970" t="str">
            <v>Marked Skagit Summer/Fall Fing</v>
          </cell>
          <cell r="D3970" t="str">
            <v>M-Skag FF</v>
          </cell>
          <cell r="E3970">
            <v>8</v>
          </cell>
          <cell r="F3970">
            <v>11</v>
          </cell>
          <cell r="G3970">
            <v>9</v>
          </cell>
          <cell r="H3970" t="str">
            <v>TRS; includes Area 8 Net</v>
          </cell>
          <cell r="I3970">
            <v>2003</v>
          </cell>
          <cell r="J3970" t="str">
            <v>M</v>
          </cell>
          <cell r="K3970" t="str">
            <v>N</v>
          </cell>
          <cell r="L3970">
            <v>5</v>
          </cell>
        </row>
        <row r="3971">
          <cell r="A3971" t="str">
            <v>2003-9-3-SkagitSF_Y_h_um</v>
          </cell>
          <cell r="B3971" t="str">
            <v>Skagit</v>
          </cell>
          <cell r="C3971" t="str">
            <v>UnMarked Skagit Summer/Fall Year</v>
          </cell>
          <cell r="D3971" t="str">
            <v>U-SkagFYr</v>
          </cell>
          <cell r="E3971">
            <v>9</v>
          </cell>
          <cell r="F3971">
            <v>13</v>
          </cell>
          <cell r="G3971">
            <v>12</v>
          </cell>
          <cell r="H3971" t="str">
            <v>TRS; includes Area 8 Net</v>
          </cell>
          <cell r="I3971">
            <v>2003</v>
          </cell>
          <cell r="J3971" t="str">
            <v>UM</v>
          </cell>
          <cell r="K3971" t="str">
            <v>H</v>
          </cell>
          <cell r="L3971">
            <v>3</v>
          </cell>
        </row>
        <row r="3972">
          <cell r="A3972" t="str">
            <v>2003-9-3-SkagitSF_Y_n_um</v>
          </cell>
          <cell r="B3972" t="str">
            <v>Skagit</v>
          </cell>
          <cell r="C3972" t="str">
            <v>UnMarked Skagit Summer/Fall Year</v>
          </cell>
          <cell r="D3972" t="str">
            <v>U-SkagFYr</v>
          </cell>
          <cell r="E3972">
            <v>9</v>
          </cell>
          <cell r="F3972">
            <v>13</v>
          </cell>
          <cell r="G3972">
            <v>12</v>
          </cell>
          <cell r="H3972" t="str">
            <v>TRS; includes Area 8 Net</v>
          </cell>
          <cell r="I3972">
            <v>2003</v>
          </cell>
          <cell r="J3972" t="str">
            <v>UM</v>
          </cell>
          <cell r="K3972" t="str">
            <v>N</v>
          </cell>
          <cell r="L3972">
            <v>3</v>
          </cell>
          <cell r="M3972">
            <v>155.23498750284031</v>
          </cell>
        </row>
        <row r="3973">
          <cell r="A3973" t="str">
            <v>2003-9-4-SkagitSF_Y_h_um</v>
          </cell>
          <cell r="B3973" t="str">
            <v>Skagit</v>
          </cell>
          <cell r="C3973" t="str">
            <v>UnMarked Skagit Summer/Fall Year</v>
          </cell>
          <cell r="D3973" t="str">
            <v>U-SkagFYr</v>
          </cell>
          <cell r="E3973">
            <v>9</v>
          </cell>
          <cell r="F3973">
            <v>13</v>
          </cell>
          <cell r="G3973">
            <v>12</v>
          </cell>
          <cell r="H3973" t="str">
            <v>TRS; includes Area 8 Net</v>
          </cell>
          <cell r="I3973">
            <v>2003</v>
          </cell>
          <cell r="J3973" t="str">
            <v>UM</v>
          </cell>
          <cell r="K3973" t="str">
            <v>H</v>
          </cell>
          <cell r="L3973">
            <v>4</v>
          </cell>
        </row>
        <row r="3974">
          <cell r="A3974" t="str">
            <v>2003-9-4-SkagitSF_Y_n_um</v>
          </cell>
          <cell r="B3974" t="str">
            <v>Skagit</v>
          </cell>
          <cell r="C3974" t="str">
            <v>UnMarked Skagit Summer/Fall Year</v>
          </cell>
          <cell r="D3974" t="str">
            <v>U-SkagFYr</v>
          </cell>
          <cell r="E3974">
            <v>9</v>
          </cell>
          <cell r="F3974">
            <v>13</v>
          </cell>
          <cell r="G3974">
            <v>12</v>
          </cell>
          <cell r="H3974" t="str">
            <v>TRS; includes Area 8 Net</v>
          </cell>
          <cell r="I3974">
            <v>2003</v>
          </cell>
          <cell r="J3974" t="str">
            <v>UM</v>
          </cell>
          <cell r="K3974" t="str">
            <v>N</v>
          </cell>
          <cell r="L3974">
            <v>4</v>
          </cell>
          <cell r="M3974">
            <v>202.11708429902291</v>
          </cell>
        </row>
        <row r="3975">
          <cell r="A3975" t="str">
            <v>2003-9-5-SkagitSF_Y_h_um</v>
          </cell>
          <cell r="B3975" t="str">
            <v>Skagit</v>
          </cell>
          <cell r="C3975" t="str">
            <v>UnMarked Skagit Summer/Fall Year</v>
          </cell>
          <cell r="D3975" t="str">
            <v>U-SkagFYr</v>
          </cell>
          <cell r="E3975">
            <v>9</v>
          </cell>
          <cell r="F3975">
            <v>13</v>
          </cell>
          <cell r="G3975">
            <v>12</v>
          </cell>
          <cell r="H3975" t="str">
            <v>TRS; includes Area 8 Net</v>
          </cell>
          <cell r="I3975">
            <v>2003</v>
          </cell>
          <cell r="J3975" t="str">
            <v>UM</v>
          </cell>
          <cell r="K3975" t="str">
            <v>H</v>
          </cell>
          <cell r="L3975">
            <v>5</v>
          </cell>
        </row>
        <row r="3976">
          <cell r="A3976" t="str">
            <v>2003-9-5-SkagitSF_Y_n_um</v>
          </cell>
          <cell r="B3976" t="str">
            <v>Skagit</v>
          </cell>
          <cell r="C3976" t="str">
            <v>UnMarked Skagit Summer/Fall Year</v>
          </cell>
          <cell r="D3976" t="str">
            <v>U-SkagFYr</v>
          </cell>
          <cell r="E3976">
            <v>9</v>
          </cell>
          <cell r="F3976">
            <v>13</v>
          </cell>
          <cell r="G3976">
            <v>12</v>
          </cell>
          <cell r="H3976" t="str">
            <v>TRS; includes Area 8 Net</v>
          </cell>
          <cell r="I3976">
            <v>2003</v>
          </cell>
          <cell r="J3976" t="str">
            <v>UM</v>
          </cell>
          <cell r="K3976" t="str">
            <v>N</v>
          </cell>
          <cell r="L3976">
            <v>5</v>
          </cell>
          <cell r="M3976">
            <v>175.63082299477389</v>
          </cell>
        </row>
        <row r="3977">
          <cell r="A3977" t="str">
            <v>2003-10-3-SkagitSF_Y_h_m</v>
          </cell>
          <cell r="B3977" t="str">
            <v>Skagit</v>
          </cell>
          <cell r="C3977" t="str">
            <v>Marked Skagit Summer/Fall Year</v>
          </cell>
          <cell r="D3977" t="str">
            <v>M-SkagFYr</v>
          </cell>
          <cell r="E3977">
            <v>10</v>
          </cell>
          <cell r="F3977">
            <v>14</v>
          </cell>
          <cell r="G3977">
            <v>12</v>
          </cell>
          <cell r="H3977" t="str">
            <v>TRS; includes Area 8 Net</v>
          </cell>
          <cell r="I3977">
            <v>2003</v>
          </cell>
          <cell r="J3977" t="str">
            <v>M</v>
          </cell>
          <cell r="K3977" t="str">
            <v>H</v>
          </cell>
          <cell r="L3977">
            <v>3</v>
          </cell>
        </row>
        <row r="3978">
          <cell r="A3978" t="str">
            <v>2003-10-3-SkagitSF_Y_n_m</v>
          </cell>
          <cell r="B3978" t="str">
            <v>Skagit</v>
          </cell>
          <cell r="C3978" t="str">
            <v>Marked Skagit Summer/Fall Year</v>
          </cell>
          <cell r="D3978" t="str">
            <v>M-SkagFYr</v>
          </cell>
          <cell r="E3978">
            <v>10</v>
          </cell>
          <cell r="F3978">
            <v>14</v>
          </cell>
          <cell r="G3978">
            <v>12</v>
          </cell>
          <cell r="H3978" t="str">
            <v>TRS; includes Area 8 Net</v>
          </cell>
          <cell r="I3978">
            <v>2003</v>
          </cell>
          <cell r="J3978" t="str">
            <v>M</v>
          </cell>
          <cell r="K3978" t="str">
            <v>N</v>
          </cell>
          <cell r="L3978">
            <v>3</v>
          </cell>
        </row>
        <row r="3979">
          <cell r="A3979" t="str">
            <v>2003-10-4-SkagitSF_Y_h_m</v>
          </cell>
          <cell r="B3979" t="str">
            <v>Skagit</v>
          </cell>
          <cell r="C3979" t="str">
            <v>Marked Skagit Summer/Fall Year</v>
          </cell>
          <cell r="D3979" t="str">
            <v>M-SkagFYr</v>
          </cell>
          <cell r="E3979">
            <v>10</v>
          </cell>
          <cell r="F3979">
            <v>14</v>
          </cell>
          <cell r="G3979">
            <v>12</v>
          </cell>
          <cell r="H3979" t="str">
            <v>TRS; includes Area 8 Net</v>
          </cell>
          <cell r="I3979">
            <v>2003</v>
          </cell>
          <cell r="J3979" t="str">
            <v>M</v>
          </cell>
          <cell r="K3979" t="str">
            <v>H</v>
          </cell>
          <cell r="L3979">
            <v>4</v>
          </cell>
        </row>
        <row r="3980">
          <cell r="A3980" t="str">
            <v>2003-10-4-SkagitSF_Y_n_m</v>
          </cell>
          <cell r="B3980" t="str">
            <v>Skagit</v>
          </cell>
          <cell r="C3980" t="str">
            <v>Marked Skagit Summer/Fall Year</v>
          </cell>
          <cell r="D3980" t="str">
            <v>M-SkagFYr</v>
          </cell>
          <cell r="E3980">
            <v>10</v>
          </cell>
          <cell r="F3980">
            <v>14</v>
          </cell>
          <cell r="G3980">
            <v>12</v>
          </cell>
          <cell r="H3980" t="str">
            <v>TRS; includes Area 8 Net</v>
          </cell>
          <cell r="I3980">
            <v>2003</v>
          </cell>
          <cell r="J3980" t="str">
            <v>M</v>
          </cell>
          <cell r="K3980" t="str">
            <v>N</v>
          </cell>
          <cell r="L3980">
            <v>4</v>
          </cell>
        </row>
        <row r="3981">
          <cell r="A3981" t="str">
            <v>2003-10-5-SkagitSF_Y_h_m</v>
          </cell>
          <cell r="B3981" t="str">
            <v>Skagit</v>
          </cell>
          <cell r="C3981" t="str">
            <v>Marked Skagit Summer/Fall Year</v>
          </cell>
          <cell r="D3981" t="str">
            <v>M-SkagFYr</v>
          </cell>
          <cell r="E3981">
            <v>10</v>
          </cell>
          <cell r="F3981">
            <v>14</v>
          </cell>
          <cell r="G3981">
            <v>12</v>
          </cell>
          <cell r="H3981" t="str">
            <v>TRS; includes Area 8 Net</v>
          </cell>
          <cell r="I3981">
            <v>2003</v>
          </cell>
          <cell r="J3981" t="str">
            <v>M</v>
          </cell>
          <cell r="K3981" t="str">
            <v>H</v>
          </cell>
          <cell r="L3981">
            <v>5</v>
          </cell>
        </row>
        <row r="3982">
          <cell r="A3982" t="str">
            <v>2003-10-5-SkagitSF_Y_n_m</v>
          </cell>
          <cell r="B3982" t="str">
            <v>Skagit</v>
          </cell>
          <cell r="C3982" t="str">
            <v>Marked Skagit Summer/Fall Year</v>
          </cell>
          <cell r="D3982" t="str">
            <v>M-SkagFYr</v>
          </cell>
          <cell r="E3982">
            <v>10</v>
          </cell>
          <cell r="F3982">
            <v>14</v>
          </cell>
          <cell r="G3982">
            <v>12</v>
          </cell>
          <cell r="H3982" t="str">
            <v>TRS; includes Area 8 Net</v>
          </cell>
          <cell r="I3982">
            <v>2003</v>
          </cell>
          <cell r="J3982" t="str">
            <v>M</v>
          </cell>
          <cell r="K3982" t="str">
            <v>N</v>
          </cell>
          <cell r="L3982">
            <v>5</v>
          </cell>
        </row>
        <row r="3983">
          <cell r="A3983" t="str">
            <v>2003-11-3-SkagitSpring_h_um</v>
          </cell>
          <cell r="B3983" t="str">
            <v>Skagit</v>
          </cell>
          <cell r="C3983" t="str">
            <v>UnMarked Skagit Spring Year</v>
          </cell>
          <cell r="D3983" t="str">
            <v>U-SkagSpY</v>
          </cell>
          <cell r="E3983">
            <v>11</v>
          </cell>
          <cell r="F3983">
            <v>16</v>
          </cell>
          <cell r="G3983">
            <v>15</v>
          </cell>
          <cell r="H3983" t="str">
            <v>TRS; includes Area 8 Net</v>
          </cell>
          <cell r="I3983">
            <v>2003</v>
          </cell>
          <cell r="J3983" t="str">
            <v>UM</v>
          </cell>
          <cell r="K3983" t="str">
            <v>H</v>
          </cell>
          <cell r="L3983">
            <v>3</v>
          </cell>
          <cell r="M3983">
            <v>154.53119287555651</v>
          </cell>
        </row>
        <row r="3984">
          <cell r="A3984" t="str">
            <v>2003-11-3-SkagitSpring_n_um</v>
          </cell>
          <cell r="B3984" t="str">
            <v>Skagit</v>
          </cell>
          <cell r="C3984" t="str">
            <v>UnMarked Skagit Spring Year</v>
          </cell>
          <cell r="D3984" t="str">
            <v>U-SkagSpY</v>
          </cell>
          <cell r="E3984">
            <v>11</v>
          </cell>
          <cell r="F3984">
            <v>16</v>
          </cell>
          <cell r="G3984">
            <v>15</v>
          </cell>
          <cell r="H3984" t="str">
            <v>TRS; includes Area 8 Net</v>
          </cell>
          <cell r="I3984">
            <v>2003</v>
          </cell>
          <cell r="J3984" t="str">
            <v>UM</v>
          </cell>
          <cell r="K3984" t="str">
            <v>N</v>
          </cell>
          <cell r="L3984">
            <v>3</v>
          </cell>
          <cell r="M3984">
            <v>2.6111111111111112</v>
          </cell>
        </row>
        <row r="3985">
          <cell r="A3985" t="str">
            <v>2003-11-4-SkagitSpring_h_um</v>
          </cell>
          <cell r="B3985" t="str">
            <v>Skagit</v>
          </cell>
          <cell r="C3985" t="str">
            <v>UnMarked Skagit Spring Year</v>
          </cell>
          <cell r="D3985" t="str">
            <v>U-SkagSpY</v>
          </cell>
          <cell r="E3985">
            <v>11</v>
          </cell>
          <cell r="F3985">
            <v>16</v>
          </cell>
          <cell r="G3985">
            <v>15</v>
          </cell>
          <cell r="H3985" t="str">
            <v>TRS; includes Area 8 Net</v>
          </cell>
          <cell r="I3985">
            <v>2003</v>
          </cell>
          <cell r="J3985" t="str">
            <v>UM</v>
          </cell>
          <cell r="K3985" t="str">
            <v>H</v>
          </cell>
          <cell r="L3985">
            <v>4</v>
          </cell>
          <cell r="M3985">
            <v>480.91743591230812</v>
          </cell>
        </row>
        <row r="3986">
          <cell r="A3986" t="str">
            <v>2003-11-4-SkagitSpring_n_um</v>
          </cell>
          <cell r="B3986" t="str">
            <v>Skagit</v>
          </cell>
          <cell r="C3986" t="str">
            <v>UnMarked Skagit Spring Year</v>
          </cell>
          <cell r="D3986" t="str">
            <v>U-SkagSpY</v>
          </cell>
          <cell r="E3986">
            <v>11</v>
          </cell>
          <cell r="F3986">
            <v>16</v>
          </cell>
          <cell r="G3986">
            <v>15</v>
          </cell>
          <cell r="H3986" t="str">
            <v>TRS; includes Area 8 Net</v>
          </cell>
          <cell r="I3986">
            <v>2003</v>
          </cell>
          <cell r="J3986" t="str">
            <v>UM</v>
          </cell>
          <cell r="K3986" t="str">
            <v>N</v>
          </cell>
          <cell r="L3986">
            <v>4</v>
          </cell>
          <cell r="M3986">
            <v>470.16666666666669</v>
          </cell>
        </row>
        <row r="3987">
          <cell r="A3987" t="str">
            <v>2003-11-5-SkagitSpring_h_um</v>
          </cell>
          <cell r="B3987" t="str">
            <v>Skagit</v>
          </cell>
          <cell r="C3987" t="str">
            <v>UnMarked Skagit Spring Year</v>
          </cell>
          <cell r="D3987" t="str">
            <v>U-SkagSpY</v>
          </cell>
          <cell r="E3987">
            <v>11</v>
          </cell>
          <cell r="F3987">
            <v>16</v>
          </cell>
          <cell r="G3987">
            <v>15</v>
          </cell>
          <cell r="H3987" t="str">
            <v>TRS; includes Area 8 Net</v>
          </cell>
          <cell r="I3987">
            <v>2003</v>
          </cell>
          <cell r="J3987" t="str">
            <v>UM</v>
          </cell>
          <cell r="K3987" t="str">
            <v>H</v>
          </cell>
          <cell r="L3987">
            <v>5</v>
          </cell>
          <cell r="M3987">
            <v>21.158130785599258</v>
          </cell>
        </row>
        <row r="3988">
          <cell r="A3988" t="str">
            <v>2003-11-5-SkagitSpring_n_um</v>
          </cell>
          <cell r="B3988" t="str">
            <v>Skagit</v>
          </cell>
          <cell r="C3988" t="str">
            <v>UnMarked Skagit Spring Year</v>
          </cell>
          <cell r="D3988" t="str">
            <v>U-SkagSpY</v>
          </cell>
          <cell r="E3988">
            <v>11</v>
          </cell>
          <cell r="F3988">
            <v>16</v>
          </cell>
          <cell r="G3988">
            <v>15</v>
          </cell>
          <cell r="H3988" t="str">
            <v>TRS; includes Area 8 Net</v>
          </cell>
          <cell r="I3988">
            <v>2003</v>
          </cell>
          <cell r="J3988" t="str">
            <v>UM</v>
          </cell>
          <cell r="K3988" t="str">
            <v>N</v>
          </cell>
          <cell r="L3988">
            <v>5</v>
          </cell>
          <cell r="M3988">
            <v>459.72222222222217</v>
          </cell>
        </row>
        <row r="3989">
          <cell r="A3989" t="str">
            <v>2003-12-3-SkagitSpring_h_m</v>
          </cell>
          <cell r="B3989" t="str">
            <v>Skagit</v>
          </cell>
          <cell r="C3989" t="str">
            <v>Marked Skagit Spring Year</v>
          </cell>
          <cell r="D3989" t="str">
            <v>M-SkagSpY</v>
          </cell>
          <cell r="E3989">
            <v>12</v>
          </cell>
          <cell r="F3989">
            <v>17</v>
          </cell>
          <cell r="G3989">
            <v>15</v>
          </cell>
          <cell r="H3989" t="str">
            <v>TRS; includes Area 8 Net</v>
          </cell>
          <cell r="I3989">
            <v>2003</v>
          </cell>
          <cell r="J3989" t="str">
            <v>M</v>
          </cell>
          <cell r="K3989" t="str">
            <v>H</v>
          </cell>
          <cell r="L3989">
            <v>3</v>
          </cell>
          <cell r="M3989">
            <v>189.9581829544567</v>
          </cell>
        </row>
        <row r="3990">
          <cell r="A3990" t="str">
            <v>2003-12-3-SkagitSpring_n_m</v>
          </cell>
          <cell r="B3990" t="str">
            <v>Skagit</v>
          </cell>
          <cell r="C3990" t="str">
            <v>Marked Skagit Spring Year</v>
          </cell>
          <cell r="D3990" t="str">
            <v>M-SkagSpY</v>
          </cell>
          <cell r="E3990">
            <v>12</v>
          </cell>
          <cell r="F3990">
            <v>17</v>
          </cell>
          <cell r="G3990">
            <v>15</v>
          </cell>
          <cell r="H3990" t="str">
            <v>TRS; includes Area 8 Net</v>
          </cell>
          <cell r="I3990">
            <v>2003</v>
          </cell>
          <cell r="J3990" t="str">
            <v>M</v>
          </cell>
          <cell r="K3990" t="str">
            <v>N</v>
          </cell>
          <cell r="L3990">
            <v>3</v>
          </cell>
        </row>
        <row r="3991">
          <cell r="A3991" t="str">
            <v>2003-12-4-SkagitSpring_h_m</v>
          </cell>
          <cell r="B3991" t="str">
            <v>Skagit</v>
          </cell>
          <cell r="C3991" t="str">
            <v>Marked Skagit Spring Year</v>
          </cell>
          <cell r="D3991" t="str">
            <v>M-SkagSpY</v>
          </cell>
          <cell r="E3991">
            <v>12</v>
          </cell>
          <cell r="F3991">
            <v>17</v>
          </cell>
          <cell r="G3991">
            <v>15</v>
          </cell>
          <cell r="H3991" t="str">
            <v>TRS; includes Area 8 Net</v>
          </cell>
          <cell r="I3991">
            <v>2003</v>
          </cell>
          <cell r="J3991" t="str">
            <v>M</v>
          </cell>
          <cell r="K3991" t="str">
            <v>H</v>
          </cell>
          <cell r="L3991">
            <v>4</v>
          </cell>
          <cell r="M3991">
            <v>884.298473176171</v>
          </cell>
        </row>
        <row r="3992">
          <cell r="A3992" t="str">
            <v>2003-12-4-SkagitSpring_n_m</v>
          </cell>
          <cell r="B3992" t="str">
            <v>Skagit</v>
          </cell>
          <cell r="C3992" t="str">
            <v>Marked Skagit Spring Year</v>
          </cell>
          <cell r="D3992" t="str">
            <v>M-SkagSpY</v>
          </cell>
          <cell r="E3992">
            <v>12</v>
          </cell>
          <cell r="F3992">
            <v>17</v>
          </cell>
          <cell r="G3992">
            <v>15</v>
          </cell>
          <cell r="H3992" t="str">
            <v>TRS; includes Area 8 Net</v>
          </cell>
          <cell r="I3992">
            <v>2003</v>
          </cell>
          <cell r="J3992" t="str">
            <v>M</v>
          </cell>
          <cell r="K3992" t="str">
            <v>N</v>
          </cell>
          <cell r="L3992">
            <v>4</v>
          </cell>
        </row>
        <row r="3993">
          <cell r="A3993" t="str">
            <v>2003-12-5-SkagitSpring_h_m</v>
          </cell>
          <cell r="B3993" t="str">
            <v>Skagit</v>
          </cell>
          <cell r="C3993" t="str">
            <v>Marked Skagit Spring Year</v>
          </cell>
          <cell r="D3993" t="str">
            <v>M-SkagSpY</v>
          </cell>
          <cell r="E3993">
            <v>12</v>
          </cell>
          <cell r="F3993">
            <v>17</v>
          </cell>
          <cell r="G3993">
            <v>15</v>
          </cell>
          <cell r="H3993" t="str">
            <v>TRS; includes Area 8 Net</v>
          </cell>
          <cell r="I3993">
            <v>2003</v>
          </cell>
          <cell r="J3993" t="str">
            <v>M</v>
          </cell>
          <cell r="K3993" t="str">
            <v>H</v>
          </cell>
          <cell r="L3993">
            <v>5</v>
          </cell>
          <cell r="M3993">
            <v>225.82147341811319</v>
          </cell>
        </row>
        <row r="3994">
          <cell r="A3994" t="str">
            <v>2003-12-5-SkagitSpring_n_m</v>
          </cell>
          <cell r="B3994" t="str">
            <v>Skagit</v>
          </cell>
          <cell r="C3994" t="str">
            <v>Marked Skagit Spring Year</v>
          </cell>
          <cell r="D3994" t="str">
            <v>M-SkagSpY</v>
          </cell>
          <cell r="E3994">
            <v>12</v>
          </cell>
          <cell r="F3994">
            <v>17</v>
          </cell>
          <cell r="G3994">
            <v>15</v>
          </cell>
          <cell r="H3994" t="str">
            <v>TRS; includes Area 8 Net</v>
          </cell>
          <cell r="I3994">
            <v>2003</v>
          </cell>
          <cell r="J3994" t="str">
            <v>M</v>
          </cell>
          <cell r="K3994" t="str">
            <v>N</v>
          </cell>
          <cell r="L3994">
            <v>5</v>
          </cell>
        </row>
        <row r="3995">
          <cell r="A3995" t="str">
            <v>2003-13-3-</v>
          </cell>
          <cell r="B3995" t="str">
            <v>StSno</v>
          </cell>
          <cell r="C3995" t="str">
            <v>UnMarked Snohomish Fall Fing</v>
          </cell>
          <cell r="D3995" t="str">
            <v>U-Snoh FF</v>
          </cell>
          <cell r="E3995">
            <v>13</v>
          </cell>
          <cell r="F3995">
            <v>19</v>
          </cell>
          <cell r="G3995">
            <v>18</v>
          </cell>
          <cell r="H3995" t="str">
            <v>ETRS; includes FW sport, no FW net</v>
          </cell>
          <cell r="I3995">
            <v>2003</v>
          </cell>
          <cell r="J3995" t="str">
            <v>UM</v>
          </cell>
          <cell r="L3995">
            <v>3</v>
          </cell>
          <cell r="M3995">
            <v>1193.3320984554521</v>
          </cell>
        </row>
        <row r="3996">
          <cell r="A3996" t="str">
            <v>2003-13-4-</v>
          </cell>
          <cell r="B3996" t="str">
            <v>StSno</v>
          </cell>
          <cell r="C3996" t="str">
            <v>UnMarked Snohomish Fall Fing</v>
          </cell>
          <cell r="D3996" t="str">
            <v>U-Snoh FF</v>
          </cell>
          <cell r="E3996">
            <v>13</v>
          </cell>
          <cell r="F3996">
            <v>19</v>
          </cell>
          <cell r="G3996">
            <v>18</v>
          </cell>
          <cell r="H3996" t="str">
            <v>ETRS; includes FW sport, no FW net</v>
          </cell>
          <cell r="I3996">
            <v>2003</v>
          </cell>
          <cell r="J3996" t="str">
            <v>UM</v>
          </cell>
          <cell r="L3996">
            <v>4</v>
          </cell>
          <cell r="M3996">
            <v>3970.7088563173902</v>
          </cell>
        </row>
        <row r="3997">
          <cell r="A3997" t="str">
            <v>2003-13-5-</v>
          </cell>
          <cell r="B3997" t="str">
            <v>StSno</v>
          </cell>
          <cell r="C3997" t="str">
            <v>UnMarked Snohomish Fall Fing</v>
          </cell>
          <cell r="D3997" t="str">
            <v>U-Snoh FF</v>
          </cell>
          <cell r="E3997">
            <v>13</v>
          </cell>
          <cell r="F3997">
            <v>19</v>
          </cell>
          <cell r="G3997">
            <v>18</v>
          </cell>
          <cell r="H3997" t="str">
            <v>ETRS; includes FW sport, no FW net</v>
          </cell>
          <cell r="I3997">
            <v>2003</v>
          </cell>
          <cell r="J3997" t="str">
            <v>UM</v>
          </cell>
          <cell r="L3997">
            <v>5</v>
          </cell>
          <cell r="M3997">
            <v>526.21844337556558</v>
          </cell>
        </row>
        <row r="3998">
          <cell r="A3998" t="str">
            <v>2003-14-3-</v>
          </cell>
          <cell r="B3998" t="str">
            <v>StSno</v>
          </cell>
          <cell r="C3998" t="str">
            <v>Marked Snohomish Fall Fing</v>
          </cell>
          <cell r="D3998" t="str">
            <v>M-Snoh FF</v>
          </cell>
          <cell r="E3998">
            <v>14</v>
          </cell>
          <cell r="F3998">
            <v>20</v>
          </cell>
          <cell r="G3998">
            <v>18</v>
          </cell>
          <cell r="H3998" t="str">
            <v>ETRS; includes FW sport, no FW net</v>
          </cell>
          <cell r="I3998">
            <v>2003</v>
          </cell>
          <cell r="J3998" t="str">
            <v>M</v>
          </cell>
          <cell r="L3998">
            <v>3</v>
          </cell>
          <cell r="M3998">
            <v>289.33533902888888</v>
          </cell>
        </row>
        <row r="3999">
          <cell r="A3999" t="str">
            <v>2003-14-4-</v>
          </cell>
          <cell r="B3999" t="str">
            <v>StSno</v>
          </cell>
          <cell r="C3999" t="str">
            <v>Marked Snohomish Fall Fing</v>
          </cell>
          <cell r="D3999" t="str">
            <v>M-Snoh FF</v>
          </cell>
          <cell r="E3999">
            <v>14</v>
          </cell>
          <cell r="F3999">
            <v>20</v>
          </cell>
          <cell r="G3999">
            <v>18</v>
          </cell>
          <cell r="H3999" t="str">
            <v>ETRS; includes FW sport, no FW net</v>
          </cell>
          <cell r="I3999">
            <v>2003</v>
          </cell>
          <cell r="J3999" t="str">
            <v>M</v>
          </cell>
          <cell r="L3999">
            <v>4</v>
          </cell>
          <cell r="M3999">
            <v>471.78334213419902</v>
          </cell>
        </row>
        <row r="4000">
          <cell r="A4000" t="str">
            <v>2003-14-5-</v>
          </cell>
          <cell r="B4000" t="str">
            <v>StSno</v>
          </cell>
          <cell r="C4000" t="str">
            <v>Marked Snohomish Fall Fing</v>
          </cell>
          <cell r="D4000" t="str">
            <v>M-Snoh FF</v>
          </cell>
          <cell r="E4000">
            <v>14</v>
          </cell>
          <cell r="F4000">
            <v>20</v>
          </cell>
          <cell r="G4000">
            <v>18</v>
          </cell>
          <cell r="H4000" t="str">
            <v>ETRS; includes FW sport, no FW net</v>
          </cell>
          <cell r="I4000">
            <v>2003</v>
          </cell>
          <cell r="J4000" t="str">
            <v>M</v>
          </cell>
          <cell r="L4000">
            <v>5</v>
          </cell>
          <cell r="M4000">
            <v>60.431197277252622</v>
          </cell>
        </row>
        <row r="4001">
          <cell r="A4001" t="str">
            <v>2003-15-3-</v>
          </cell>
          <cell r="B4001" t="str">
            <v>StSno</v>
          </cell>
          <cell r="C4001" t="str">
            <v>UnMarked Snohomish Fall Year</v>
          </cell>
          <cell r="D4001" t="str">
            <v>U-SnohFYr</v>
          </cell>
          <cell r="E4001">
            <v>15</v>
          </cell>
          <cell r="F4001">
            <v>22</v>
          </cell>
          <cell r="G4001">
            <v>21</v>
          </cell>
          <cell r="H4001" t="str">
            <v>ETRS; includes FW sport, no FW net</v>
          </cell>
          <cell r="I4001">
            <v>2003</v>
          </cell>
          <cell r="J4001" t="str">
            <v>UM</v>
          </cell>
          <cell r="L4001">
            <v>3</v>
          </cell>
          <cell r="M4001">
            <v>235.14211107600201</v>
          </cell>
        </row>
        <row r="4002">
          <cell r="A4002" t="str">
            <v>2003-15-4-</v>
          </cell>
          <cell r="B4002" t="str">
            <v>StSno</v>
          </cell>
          <cell r="C4002" t="str">
            <v>UnMarked Snohomish Fall Year</v>
          </cell>
          <cell r="D4002" t="str">
            <v>U-SnohFYr</v>
          </cell>
          <cell r="E4002">
            <v>15</v>
          </cell>
          <cell r="F4002">
            <v>22</v>
          </cell>
          <cell r="G4002">
            <v>21</v>
          </cell>
          <cell r="H4002" t="str">
            <v>ETRS; includes FW sport, no FW net</v>
          </cell>
          <cell r="I4002">
            <v>2003</v>
          </cell>
          <cell r="J4002" t="str">
            <v>UM</v>
          </cell>
          <cell r="L4002">
            <v>4</v>
          </cell>
          <cell r="M4002">
            <v>1155.710621941301</v>
          </cell>
        </row>
        <row r="4003">
          <cell r="A4003" t="str">
            <v>2003-15-5-</v>
          </cell>
          <cell r="B4003" t="str">
            <v>StSno</v>
          </cell>
          <cell r="C4003" t="str">
            <v>UnMarked Snohomish Fall Year</v>
          </cell>
          <cell r="D4003" t="str">
            <v>U-SnohFYr</v>
          </cell>
          <cell r="E4003">
            <v>15</v>
          </cell>
          <cell r="F4003">
            <v>22</v>
          </cell>
          <cell r="G4003">
            <v>21</v>
          </cell>
          <cell r="H4003" t="str">
            <v>ETRS; includes FW sport, no FW net</v>
          </cell>
          <cell r="I4003">
            <v>2003</v>
          </cell>
          <cell r="J4003" t="str">
            <v>UM</v>
          </cell>
          <cell r="L4003">
            <v>5</v>
          </cell>
          <cell r="M4003">
            <v>730.58035003097075</v>
          </cell>
        </row>
        <row r="4004">
          <cell r="A4004" t="str">
            <v>2003-16-3-</v>
          </cell>
          <cell r="B4004" t="str">
            <v>StSno</v>
          </cell>
          <cell r="C4004" t="str">
            <v>Marked Snohomish Fall Year</v>
          </cell>
          <cell r="D4004" t="str">
            <v>M-SnohFYr</v>
          </cell>
          <cell r="E4004">
            <v>16</v>
          </cell>
          <cell r="F4004">
            <v>23</v>
          </cell>
          <cell r="G4004">
            <v>21</v>
          </cell>
          <cell r="H4004" t="str">
            <v>ETRS; includes FW sport, no FW net</v>
          </cell>
          <cell r="I4004">
            <v>2003</v>
          </cell>
          <cell r="J4004" t="str">
            <v>M</v>
          </cell>
          <cell r="L4004">
            <v>3</v>
          </cell>
          <cell r="M4004">
            <v>236.7951973128998</v>
          </cell>
        </row>
        <row r="4005">
          <cell r="A4005" t="str">
            <v>2003-16-4-</v>
          </cell>
          <cell r="B4005" t="str">
            <v>StSno</v>
          </cell>
          <cell r="C4005" t="str">
            <v>Marked Snohomish Fall Year</v>
          </cell>
          <cell r="D4005" t="str">
            <v>M-SnohFYr</v>
          </cell>
          <cell r="E4005">
            <v>16</v>
          </cell>
          <cell r="F4005">
            <v>23</v>
          </cell>
          <cell r="G4005">
            <v>21</v>
          </cell>
          <cell r="H4005" t="str">
            <v>ETRS; includes FW sport, no FW net</v>
          </cell>
          <cell r="I4005">
            <v>2003</v>
          </cell>
          <cell r="J4005" t="str">
            <v>M</v>
          </cell>
          <cell r="L4005">
            <v>4</v>
          </cell>
          <cell r="M4005">
            <v>1790.4357063447731</v>
          </cell>
        </row>
        <row r="4006">
          <cell r="A4006" t="str">
            <v>2003-16-5-</v>
          </cell>
          <cell r="B4006" t="str">
            <v>StSno</v>
          </cell>
          <cell r="C4006" t="str">
            <v>Marked Snohomish Fall Year</v>
          </cell>
          <cell r="D4006" t="str">
            <v>M-SnohFYr</v>
          </cell>
          <cell r="E4006">
            <v>16</v>
          </cell>
          <cell r="F4006">
            <v>23</v>
          </cell>
          <cell r="G4006">
            <v>21</v>
          </cell>
          <cell r="H4006" t="str">
            <v>ETRS; includes FW sport, no FW net</v>
          </cell>
          <cell r="I4006">
            <v>2003</v>
          </cell>
          <cell r="J4006" t="str">
            <v>M</v>
          </cell>
          <cell r="L4006">
            <v>5</v>
          </cell>
          <cell r="M4006">
            <v>348.5612128730105</v>
          </cell>
        </row>
        <row r="4007">
          <cell r="A4007" t="str">
            <v>2003-17-3-</v>
          </cell>
          <cell r="B4007" t="str">
            <v>StSno</v>
          </cell>
          <cell r="C4007" t="str">
            <v>UnMarked Stillaguamish Fall Fing</v>
          </cell>
          <cell r="D4007" t="str">
            <v>U-Stil FF</v>
          </cell>
          <cell r="E4007">
            <v>17</v>
          </cell>
          <cell r="F4007">
            <v>25</v>
          </cell>
          <cell r="G4007">
            <v>24</v>
          </cell>
          <cell r="H4007" t="str">
            <v>ETRS</v>
          </cell>
          <cell r="I4007">
            <v>2003</v>
          </cell>
          <cell r="J4007" t="str">
            <v>UM</v>
          </cell>
          <cell r="L4007">
            <v>3</v>
          </cell>
          <cell r="M4007">
            <v>581.01116842470049</v>
          </cell>
        </row>
        <row r="4008">
          <cell r="A4008" t="str">
            <v>2003-17-4-</v>
          </cell>
          <cell r="B4008" t="str">
            <v>StSno</v>
          </cell>
          <cell r="C4008" t="str">
            <v>UnMarked Stillaguamish Fall Fing</v>
          </cell>
          <cell r="D4008" t="str">
            <v>U-Stil FF</v>
          </cell>
          <cell r="E4008">
            <v>17</v>
          </cell>
          <cell r="F4008">
            <v>25</v>
          </cell>
          <cell r="G4008">
            <v>24</v>
          </cell>
          <cell r="H4008" t="str">
            <v>ETRS</v>
          </cell>
          <cell r="I4008">
            <v>2003</v>
          </cell>
          <cell r="J4008" t="str">
            <v>UM</v>
          </cell>
          <cell r="L4008">
            <v>4</v>
          </cell>
          <cell r="M4008">
            <v>687.22618750856714</v>
          </cell>
        </row>
        <row r="4009">
          <cell r="A4009" t="str">
            <v>2003-17-5-</v>
          </cell>
          <cell r="B4009" t="str">
            <v>StSno</v>
          </cell>
          <cell r="C4009" t="str">
            <v>UnMarked Stillaguamish Fall Fing</v>
          </cell>
          <cell r="D4009" t="str">
            <v>U-Stil FF</v>
          </cell>
          <cell r="E4009">
            <v>17</v>
          </cell>
          <cell r="F4009">
            <v>25</v>
          </cell>
          <cell r="G4009">
            <v>24</v>
          </cell>
          <cell r="H4009" t="str">
            <v>ETRS</v>
          </cell>
          <cell r="I4009">
            <v>2003</v>
          </cell>
          <cell r="J4009" t="str">
            <v>UM</v>
          </cell>
          <cell r="L4009">
            <v>5</v>
          </cell>
          <cell r="M4009">
            <v>26.656995077049238</v>
          </cell>
        </row>
        <row r="4010">
          <cell r="A4010" t="str">
            <v>2003-18-3-</v>
          </cell>
          <cell r="B4010" t="str">
            <v>StSno</v>
          </cell>
          <cell r="C4010" t="str">
            <v>Marked Stillaguamish Fall Fing</v>
          </cell>
          <cell r="D4010" t="str">
            <v>M-Stil FF</v>
          </cell>
          <cell r="E4010">
            <v>18</v>
          </cell>
          <cell r="F4010">
            <v>26</v>
          </cell>
          <cell r="G4010">
            <v>24</v>
          </cell>
          <cell r="H4010" t="str">
            <v>ETRS</v>
          </cell>
          <cell r="I4010">
            <v>2003</v>
          </cell>
          <cell r="J4010" t="str">
            <v>M</v>
          </cell>
          <cell r="L4010">
            <v>3</v>
          </cell>
          <cell r="M4010">
            <v>0</v>
          </cell>
        </row>
        <row r="4011">
          <cell r="A4011" t="str">
            <v>2003-18-4-</v>
          </cell>
          <cell r="B4011" t="str">
            <v>StSno</v>
          </cell>
          <cell r="C4011" t="str">
            <v>Marked Stillaguamish Fall Fing</v>
          </cell>
          <cell r="D4011" t="str">
            <v>M-Stil FF</v>
          </cell>
          <cell r="E4011">
            <v>18</v>
          </cell>
          <cell r="F4011">
            <v>26</v>
          </cell>
          <cell r="G4011">
            <v>24</v>
          </cell>
          <cell r="H4011" t="str">
            <v>ETRS</v>
          </cell>
          <cell r="I4011">
            <v>2003</v>
          </cell>
          <cell r="J4011" t="str">
            <v>M</v>
          </cell>
          <cell r="L4011">
            <v>4</v>
          </cell>
          <cell r="M4011">
            <v>0</v>
          </cell>
        </row>
        <row r="4012">
          <cell r="A4012" t="str">
            <v>2003-18-5-</v>
          </cell>
          <cell r="B4012" t="str">
            <v>StSno</v>
          </cell>
          <cell r="C4012" t="str">
            <v>Marked Stillaguamish Fall Fing</v>
          </cell>
          <cell r="D4012" t="str">
            <v>M-Stil FF</v>
          </cell>
          <cell r="E4012">
            <v>18</v>
          </cell>
          <cell r="F4012">
            <v>26</v>
          </cell>
          <cell r="G4012">
            <v>24</v>
          </cell>
          <cell r="H4012" t="str">
            <v>ETRS</v>
          </cell>
          <cell r="I4012">
            <v>2003</v>
          </cell>
          <cell r="J4012" t="str">
            <v>M</v>
          </cell>
          <cell r="L4012">
            <v>5</v>
          </cell>
          <cell r="M4012">
            <v>17.260151666391849</v>
          </cell>
        </row>
        <row r="4013">
          <cell r="A4013" t="str">
            <v>2003-19-3-</v>
          </cell>
          <cell r="B4013" t="str">
            <v>StSno</v>
          </cell>
          <cell r="C4013" t="str">
            <v>UnMarked Tulalip Fall Fing</v>
          </cell>
          <cell r="D4013" t="str">
            <v>U-Tula FF</v>
          </cell>
          <cell r="E4013">
            <v>19</v>
          </cell>
          <cell r="F4013">
            <v>28</v>
          </cell>
          <cell r="G4013">
            <v>27</v>
          </cell>
          <cell r="H4013" t="str">
            <v>TRS; includes 8D catch (excludes 8A)</v>
          </cell>
          <cell r="I4013">
            <v>2003</v>
          </cell>
          <cell r="J4013" t="str">
            <v>UM</v>
          </cell>
          <cell r="L4013">
            <v>3</v>
          </cell>
          <cell r="M4013">
            <v>1758.743685455564</v>
          </cell>
        </row>
        <row r="4014">
          <cell r="A4014" t="str">
            <v>2003-19-4-</v>
          </cell>
          <cell r="B4014" t="str">
            <v>StSno</v>
          </cell>
          <cell r="C4014" t="str">
            <v>UnMarked Tulalip Fall Fing</v>
          </cell>
          <cell r="D4014" t="str">
            <v>U-Tula FF</v>
          </cell>
          <cell r="E4014">
            <v>19</v>
          </cell>
          <cell r="F4014">
            <v>28</v>
          </cell>
          <cell r="G4014">
            <v>27</v>
          </cell>
          <cell r="H4014" t="str">
            <v>TRS; includes 8D catch (excludes 8A)</v>
          </cell>
          <cell r="I4014">
            <v>2003</v>
          </cell>
          <cell r="J4014" t="str">
            <v>UM</v>
          </cell>
          <cell r="L4014">
            <v>4</v>
          </cell>
          <cell r="M4014">
            <v>7564.2701399321504</v>
          </cell>
        </row>
        <row r="4015">
          <cell r="A4015" t="str">
            <v>2003-19-5-</v>
          </cell>
          <cell r="B4015" t="str">
            <v>StSno</v>
          </cell>
          <cell r="C4015" t="str">
            <v>UnMarked Tulalip Fall Fing</v>
          </cell>
          <cell r="D4015" t="str">
            <v>U-Tula FF</v>
          </cell>
          <cell r="E4015">
            <v>19</v>
          </cell>
          <cell r="F4015">
            <v>28</v>
          </cell>
          <cell r="G4015">
            <v>27</v>
          </cell>
          <cell r="H4015" t="str">
            <v>TRS; includes 8D catch (excludes 8A)</v>
          </cell>
          <cell r="I4015">
            <v>2003</v>
          </cell>
          <cell r="J4015" t="str">
            <v>UM</v>
          </cell>
          <cell r="L4015">
            <v>5</v>
          </cell>
          <cell r="M4015">
            <v>318.26284687070921</v>
          </cell>
        </row>
        <row r="4016">
          <cell r="A4016" t="str">
            <v>2003-20-3-</v>
          </cell>
          <cell r="B4016" t="str">
            <v>StSno</v>
          </cell>
          <cell r="C4016" t="str">
            <v>Marked Tulalip Fall Fing</v>
          </cell>
          <cell r="D4016" t="str">
            <v>M-Tula FF</v>
          </cell>
          <cell r="E4016">
            <v>20</v>
          </cell>
          <cell r="F4016">
            <v>29</v>
          </cell>
          <cell r="G4016">
            <v>27</v>
          </cell>
          <cell r="H4016" t="str">
            <v>TRS; includes 8D catch (excludes 8A)</v>
          </cell>
          <cell r="I4016">
            <v>2003</v>
          </cell>
          <cell r="J4016" t="str">
            <v>M</v>
          </cell>
          <cell r="L4016">
            <v>3</v>
          </cell>
          <cell r="M4016">
            <v>266.73566032456642</v>
          </cell>
        </row>
        <row r="4017">
          <cell r="A4017" t="str">
            <v>2003-20-4-</v>
          </cell>
          <cell r="B4017" t="str">
            <v>StSno</v>
          </cell>
          <cell r="C4017" t="str">
            <v>Marked Tulalip Fall Fing</v>
          </cell>
          <cell r="D4017" t="str">
            <v>M-Tula FF</v>
          </cell>
          <cell r="E4017">
            <v>20</v>
          </cell>
          <cell r="F4017">
            <v>29</v>
          </cell>
          <cell r="G4017">
            <v>27</v>
          </cell>
          <cell r="H4017" t="str">
            <v>TRS; includes 8D catch (excludes 8A)</v>
          </cell>
          <cell r="I4017">
            <v>2003</v>
          </cell>
          <cell r="J4017" t="str">
            <v>M</v>
          </cell>
          <cell r="L4017">
            <v>4</v>
          </cell>
          <cell r="M4017">
            <v>857.68224693427783</v>
          </cell>
        </row>
        <row r="4018">
          <cell r="A4018" t="str">
            <v>2003-20-5-</v>
          </cell>
          <cell r="B4018" t="str">
            <v>StSno</v>
          </cell>
          <cell r="C4018" t="str">
            <v>Marked Tulalip Fall Fing</v>
          </cell>
          <cell r="D4018" t="str">
            <v>M-Tula FF</v>
          </cell>
          <cell r="E4018">
            <v>20</v>
          </cell>
          <cell r="F4018">
            <v>29</v>
          </cell>
          <cell r="G4018">
            <v>27</v>
          </cell>
          <cell r="H4018" t="str">
            <v>TRS; includes 8D catch (excludes 8A)</v>
          </cell>
          <cell r="I4018">
            <v>2003</v>
          </cell>
          <cell r="J4018" t="str">
            <v>M</v>
          </cell>
          <cell r="L4018">
            <v>5</v>
          </cell>
          <cell r="M4018">
            <v>39.305480482734907</v>
          </cell>
        </row>
        <row r="4019">
          <cell r="A4019" t="str">
            <v>2003-21-3-</v>
          </cell>
          <cell r="B4019" t="str">
            <v>MPS</v>
          </cell>
          <cell r="C4019" t="str">
            <v>UnMarked Mid PS Fall Fing</v>
          </cell>
          <cell r="D4019" t="str">
            <v>U-MidPSFF</v>
          </cell>
          <cell r="E4019">
            <v>21</v>
          </cell>
          <cell r="F4019">
            <v>31</v>
          </cell>
          <cell r="G4019">
            <v>30</v>
          </cell>
          <cell r="H4019" t="str">
            <v>TRS; includes 10A, 10E, 11A</v>
          </cell>
          <cell r="I4019">
            <v>2003</v>
          </cell>
          <cell r="J4019" t="str">
            <v>UM</v>
          </cell>
          <cell r="L4019">
            <v>3</v>
          </cell>
          <cell r="M4019">
            <v>4405.6129629019279</v>
          </cell>
        </row>
        <row r="4020">
          <cell r="A4020" t="str">
            <v>2003-21-4-</v>
          </cell>
          <cell r="B4020" t="str">
            <v>MPS</v>
          </cell>
          <cell r="C4020" t="str">
            <v>UnMarked Mid PS Fall Fing</v>
          </cell>
          <cell r="D4020" t="str">
            <v>U-MidPSFF</v>
          </cell>
          <cell r="E4020">
            <v>21</v>
          </cell>
          <cell r="F4020">
            <v>31</v>
          </cell>
          <cell r="G4020">
            <v>30</v>
          </cell>
          <cell r="H4020" t="str">
            <v>TRS; includes 10A, 10E, 11A</v>
          </cell>
          <cell r="I4020">
            <v>2003</v>
          </cell>
          <cell r="J4020" t="str">
            <v>UM</v>
          </cell>
          <cell r="L4020">
            <v>4</v>
          </cell>
          <cell r="M4020">
            <v>17187.01340785408</v>
          </cell>
        </row>
        <row r="4021">
          <cell r="A4021" t="str">
            <v>2003-21-5-</v>
          </cell>
          <cell r="B4021" t="str">
            <v>MPS</v>
          </cell>
          <cell r="C4021" t="str">
            <v>UnMarked Mid PS Fall Fing</v>
          </cell>
          <cell r="D4021" t="str">
            <v>U-MidPSFF</v>
          </cell>
          <cell r="E4021">
            <v>21</v>
          </cell>
          <cell r="F4021">
            <v>31</v>
          </cell>
          <cell r="G4021">
            <v>30</v>
          </cell>
          <cell r="H4021" t="str">
            <v>TRS; includes 10A, 10E, 11A</v>
          </cell>
          <cell r="I4021">
            <v>2003</v>
          </cell>
          <cell r="J4021" t="str">
            <v>UM</v>
          </cell>
          <cell r="L4021">
            <v>5</v>
          </cell>
          <cell r="M4021">
            <v>2456.1088585122529</v>
          </cell>
        </row>
        <row r="4022">
          <cell r="A4022" t="str">
            <v>2003-22-3-</v>
          </cell>
          <cell r="B4022" t="str">
            <v>MPS</v>
          </cell>
          <cell r="C4022" t="str">
            <v>Marked Mid PS Fall Fing</v>
          </cell>
          <cell r="D4022" t="str">
            <v>M-MidPSFF</v>
          </cell>
          <cell r="E4022">
            <v>22</v>
          </cell>
          <cell r="F4022">
            <v>32</v>
          </cell>
          <cell r="G4022">
            <v>30</v>
          </cell>
          <cell r="H4022" t="str">
            <v>TRS; includes 10A, 10E, 11A</v>
          </cell>
          <cell r="I4022">
            <v>2003</v>
          </cell>
          <cell r="J4022" t="str">
            <v>M</v>
          </cell>
          <cell r="L4022">
            <v>3</v>
          </cell>
          <cell r="M4022">
            <v>10611.6883052762</v>
          </cell>
        </row>
        <row r="4023">
          <cell r="A4023" t="str">
            <v>2003-22-4-</v>
          </cell>
          <cell r="B4023" t="str">
            <v>MPS</v>
          </cell>
          <cell r="C4023" t="str">
            <v>Marked Mid PS Fall Fing</v>
          </cell>
          <cell r="D4023" t="str">
            <v>M-MidPSFF</v>
          </cell>
          <cell r="E4023">
            <v>22</v>
          </cell>
          <cell r="F4023">
            <v>32</v>
          </cell>
          <cell r="G4023">
            <v>30</v>
          </cell>
          <cell r="H4023" t="str">
            <v>TRS; includes 10A, 10E, 11A</v>
          </cell>
          <cell r="I4023">
            <v>2003</v>
          </cell>
          <cell r="J4023" t="str">
            <v>M</v>
          </cell>
          <cell r="L4023">
            <v>4</v>
          </cell>
          <cell r="M4023">
            <v>17189.258456587879</v>
          </cell>
        </row>
        <row r="4024">
          <cell r="A4024" t="str">
            <v>2003-22-5-</v>
          </cell>
          <cell r="B4024" t="str">
            <v>MPS</v>
          </cell>
          <cell r="C4024" t="str">
            <v>Marked Mid PS Fall Fing</v>
          </cell>
          <cell r="D4024" t="str">
            <v>M-MidPSFF</v>
          </cell>
          <cell r="E4024">
            <v>22</v>
          </cell>
          <cell r="F4024">
            <v>32</v>
          </cell>
          <cell r="G4024">
            <v>30</v>
          </cell>
          <cell r="H4024" t="str">
            <v>TRS; includes 10A, 10E, 11A</v>
          </cell>
          <cell r="I4024">
            <v>2003</v>
          </cell>
          <cell r="J4024" t="str">
            <v>M</v>
          </cell>
          <cell r="L4024">
            <v>5</v>
          </cell>
          <cell r="M4024">
            <v>1199.811876700893</v>
          </cell>
        </row>
        <row r="4025">
          <cell r="A4025" t="str">
            <v>2003-23-3-</v>
          </cell>
          <cell r="B4025" t="str">
            <v>MPS</v>
          </cell>
          <cell r="C4025" t="str">
            <v>UnMarked UW Accelerated</v>
          </cell>
          <cell r="D4025" t="str">
            <v>U-UWAc FF</v>
          </cell>
          <cell r="E4025">
            <v>23</v>
          </cell>
          <cell r="F4025">
            <v>34</v>
          </cell>
          <cell r="G4025">
            <v>33</v>
          </cell>
          <cell r="H4025" t="str">
            <v>ETRS</v>
          </cell>
          <cell r="I4025">
            <v>2003</v>
          </cell>
          <cell r="J4025" t="str">
            <v>UM</v>
          </cell>
          <cell r="L4025">
            <v>3</v>
          </cell>
          <cell r="M4025">
            <v>21.192838479640201</v>
          </cell>
        </row>
        <row r="4026">
          <cell r="A4026" t="str">
            <v>2003-23-4-</v>
          </cell>
          <cell r="B4026" t="str">
            <v>MPS</v>
          </cell>
          <cell r="C4026" t="str">
            <v>UnMarked UW Accelerated</v>
          </cell>
          <cell r="D4026" t="str">
            <v>U-UWAc FF</v>
          </cell>
          <cell r="E4026">
            <v>23</v>
          </cell>
          <cell r="F4026">
            <v>34</v>
          </cell>
          <cell r="G4026">
            <v>33</v>
          </cell>
          <cell r="H4026" t="str">
            <v>ETRS</v>
          </cell>
          <cell r="I4026">
            <v>2003</v>
          </cell>
          <cell r="J4026" t="str">
            <v>UM</v>
          </cell>
          <cell r="L4026">
            <v>4</v>
          </cell>
          <cell r="M4026">
            <v>10.107648085845829</v>
          </cell>
        </row>
        <row r="4027">
          <cell r="A4027" t="str">
            <v>2003-23-5-</v>
          </cell>
          <cell r="B4027" t="str">
            <v>MPS</v>
          </cell>
          <cell r="C4027" t="str">
            <v>UnMarked UW Accelerated</v>
          </cell>
          <cell r="D4027" t="str">
            <v>U-UWAc FF</v>
          </cell>
          <cell r="E4027">
            <v>23</v>
          </cell>
          <cell r="F4027">
            <v>34</v>
          </cell>
          <cell r="G4027">
            <v>33</v>
          </cell>
          <cell r="H4027" t="str">
            <v>ETRS</v>
          </cell>
          <cell r="I4027">
            <v>2003</v>
          </cell>
          <cell r="J4027" t="str">
            <v>UM</v>
          </cell>
          <cell r="L4027">
            <v>5</v>
          </cell>
          <cell r="M4027">
            <v>0.3756810486387287</v>
          </cell>
        </row>
        <row r="4028">
          <cell r="A4028" t="str">
            <v>2003-24-3-</v>
          </cell>
          <cell r="B4028" t="str">
            <v>MPS</v>
          </cell>
          <cell r="C4028" t="str">
            <v>Marked UW Accelerated</v>
          </cell>
          <cell r="D4028" t="str">
            <v>M-UWAc FF</v>
          </cell>
          <cell r="E4028">
            <v>24</v>
          </cell>
          <cell r="F4028">
            <v>35</v>
          </cell>
          <cell r="G4028">
            <v>33</v>
          </cell>
          <cell r="H4028" t="str">
            <v>ETRS</v>
          </cell>
          <cell r="I4028">
            <v>2003</v>
          </cell>
          <cell r="J4028" t="str">
            <v>M</v>
          </cell>
          <cell r="L4028">
            <v>3</v>
          </cell>
          <cell r="M4028">
            <v>1083.3951072373741</v>
          </cell>
        </row>
        <row r="4029">
          <cell r="A4029" t="str">
            <v>2003-24-4-</v>
          </cell>
          <cell r="B4029" t="str">
            <v>MPS</v>
          </cell>
          <cell r="C4029" t="str">
            <v>Marked UW Accelerated</v>
          </cell>
          <cell r="D4029" t="str">
            <v>M-UWAc FF</v>
          </cell>
          <cell r="E4029">
            <v>24</v>
          </cell>
          <cell r="F4029">
            <v>35</v>
          </cell>
          <cell r="G4029">
            <v>33</v>
          </cell>
          <cell r="H4029" t="str">
            <v>ETRS</v>
          </cell>
          <cell r="I4029">
            <v>2003</v>
          </cell>
          <cell r="J4029" t="str">
            <v>M</v>
          </cell>
          <cell r="L4029">
            <v>4</v>
          </cell>
          <cell r="M4029">
            <v>541.63641680576632</v>
          </cell>
        </row>
        <row r="4030">
          <cell r="A4030" t="str">
            <v>2003-24-5-</v>
          </cell>
          <cell r="B4030" t="str">
            <v>MPS</v>
          </cell>
          <cell r="C4030" t="str">
            <v>Marked UW Accelerated</v>
          </cell>
          <cell r="D4030" t="str">
            <v>M-UWAc FF</v>
          </cell>
          <cell r="E4030">
            <v>24</v>
          </cell>
          <cell r="F4030">
            <v>35</v>
          </cell>
          <cell r="G4030">
            <v>33</v>
          </cell>
          <cell r="H4030" t="str">
            <v>ETRS</v>
          </cell>
          <cell r="I4030">
            <v>2003</v>
          </cell>
          <cell r="J4030" t="str">
            <v>M</v>
          </cell>
          <cell r="L4030">
            <v>5</v>
          </cell>
          <cell r="M4030">
            <v>20.345626476333958</v>
          </cell>
        </row>
        <row r="4031">
          <cell r="A4031" t="str">
            <v>2003-25-3-</v>
          </cell>
          <cell r="B4031" t="str">
            <v>SPS</v>
          </cell>
          <cell r="C4031" t="str">
            <v>UnMarked South Puget Sound Fall Fing</v>
          </cell>
          <cell r="D4031" t="str">
            <v>U-SPSd FF</v>
          </cell>
          <cell r="E4031">
            <v>25</v>
          </cell>
          <cell r="F4031">
            <v>37</v>
          </cell>
          <cell r="G4031">
            <v>36</v>
          </cell>
          <cell r="H4031" t="str">
            <v>TRS; includes 13A, 13C, and 13D-K</v>
          </cell>
          <cell r="I4031">
            <v>2003</v>
          </cell>
          <cell r="J4031" t="str">
            <v>UM</v>
          </cell>
          <cell r="L4031">
            <v>3</v>
          </cell>
          <cell r="M4031">
            <v>1908.4912176748651</v>
          </cell>
        </row>
        <row r="4032">
          <cell r="A4032" t="str">
            <v>2003-25-4-</v>
          </cell>
          <cell r="B4032" t="str">
            <v>SPS</v>
          </cell>
          <cell r="C4032" t="str">
            <v>UnMarked South Puget Sound Fall Fing</v>
          </cell>
          <cell r="D4032" t="str">
            <v>U-SPSd FF</v>
          </cell>
          <cell r="E4032">
            <v>25</v>
          </cell>
          <cell r="F4032">
            <v>37</v>
          </cell>
          <cell r="G4032">
            <v>36</v>
          </cell>
          <cell r="H4032" t="str">
            <v>TRS; includes 13A, 13C, and 13D-K</v>
          </cell>
          <cell r="I4032">
            <v>2003</v>
          </cell>
          <cell r="J4032" t="str">
            <v>UM</v>
          </cell>
          <cell r="L4032">
            <v>4</v>
          </cell>
          <cell r="M4032">
            <v>3584.7362709891399</v>
          </cell>
        </row>
        <row r="4033">
          <cell r="A4033" t="str">
            <v>2003-25-5-</v>
          </cell>
          <cell r="B4033" t="str">
            <v>SPS</v>
          </cell>
          <cell r="C4033" t="str">
            <v>UnMarked South Puget Sound Fall Fing</v>
          </cell>
          <cell r="D4033" t="str">
            <v>U-SPSd FF</v>
          </cell>
          <cell r="E4033">
            <v>25</v>
          </cell>
          <cell r="F4033">
            <v>37</v>
          </cell>
          <cell r="G4033">
            <v>36</v>
          </cell>
          <cell r="H4033" t="str">
            <v>TRS; includes 13A, 13C, and 13D-K</v>
          </cell>
          <cell r="I4033">
            <v>2003</v>
          </cell>
          <cell r="J4033" t="str">
            <v>UM</v>
          </cell>
          <cell r="L4033">
            <v>5</v>
          </cell>
          <cell r="M4033">
            <v>699.02543809310646</v>
          </cell>
        </row>
        <row r="4034">
          <cell r="A4034" t="str">
            <v>2003-26-3-</v>
          </cell>
          <cell r="B4034" t="str">
            <v>SPS</v>
          </cell>
          <cell r="C4034" t="str">
            <v>Marked South Puget Sound Fall Fing</v>
          </cell>
          <cell r="D4034" t="str">
            <v>M-SPSd FF</v>
          </cell>
          <cell r="E4034">
            <v>26</v>
          </cell>
          <cell r="F4034">
            <v>38</v>
          </cell>
          <cell r="G4034">
            <v>36</v>
          </cell>
          <cell r="H4034" t="str">
            <v>TRS; includes 13A, 13C, and 13D-K</v>
          </cell>
          <cell r="I4034">
            <v>2003</v>
          </cell>
          <cell r="J4034" t="str">
            <v>M</v>
          </cell>
          <cell r="L4034">
            <v>3</v>
          </cell>
          <cell r="M4034">
            <v>12079.11286881677</v>
          </cell>
        </row>
        <row r="4035">
          <cell r="A4035" t="str">
            <v>2003-26-4-</v>
          </cell>
          <cell r="B4035" t="str">
            <v>SPS</v>
          </cell>
          <cell r="C4035" t="str">
            <v>Marked South Puget Sound Fall Fing</v>
          </cell>
          <cell r="D4035" t="str">
            <v>M-SPSd FF</v>
          </cell>
          <cell r="E4035">
            <v>26</v>
          </cell>
          <cell r="F4035">
            <v>38</v>
          </cell>
          <cell r="G4035">
            <v>36</v>
          </cell>
          <cell r="H4035" t="str">
            <v>TRS; includes 13A, 13C, and 13D-K</v>
          </cell>
          <cell r="I4035">
            <v>2003</v>
          </cell>
          <cell r="J4035" t="str">
            <v>M</v>
          </cell>
          <cell r="L4035">
            <v>4</v>
          </cell>
          <cell r="M4035">
            <v>26134.142285238519</v>
          </cell>
        </row>
        <row r="4036">
          <cell r="A4036" t="str">
            <v>2003-26-5-</v>
          </cell>
          <cell r="B4036" t="str">
            <v>SPS</v>
          </cell>
          <cell r="C4036" t="str">
            <v>Marked South Puget Sound Fall Fing</v>
          </cell>
          <cell r="D4036" t="str">
            <v>M-SPSd FF</v>
          </cell>
          <cell r="E4036">
            <v>26</v>
          </cell>
          <cell r="F4036">
            <v>38</v>
          </cell>
          <cell r="G4036">
            <v>36</v>
          </cell>
          <cell r="H4036" t="str">
            <v>TRS; includes 13A, 13C, and 13D-K</v>
          </cell>
          <cell r="I4036">
            <v>2003</v>
          </cell>
          <cell r="J4036" t="str">
            <v>M</v>
          </cell>
          <cell r="L4036">
            <v>5</v>
          </cell>
          <cell r="M4036">
            <v>1765.8071564068071</v>
          </cell>
        </row>
        <row r="4037">
          <cell r="A4037" t="str">
            <v>2003-27-3-</v>
          </cell>
          <cell r="B4037" t="str">
            <v>SPS</v>
          </cell>
          <cell r="C4037" t="str">
            <v>UnMarked South Puget Sound Fall Year</v>
          </cell>
          <cell r="D4037" t="str">
            <v>U-SPS Fyr</v>
          </cell>
          <cell r="E4037">
            <v>27</v>
          </cell>
          <cell r="F4037">
            <v>40</v>
          </cell>
          <cell r="G4037">
            <v>39</v>
          </cell>
          <cell r="H4037" t="str">
            <v>TRS</v>
          </cell>
          <cell r="I4037">
            <v>2003</v>
          </cell>
          <cell r="J4037" t="str">
            <v>UM</v>
          </cell>
          <cell r="L4037">
            <v>3</v>
          </cell>
          <cell r="M4037">
            <v>15.970146921850789</v>
          </cell>
        </row>
        <row r="4038">
          <cell r="A4038" t="str">
            <v>2003-27-4-</v>
          </cell>
          <cell r="B4038" t="str">
            <v>SPS</v>
          </cell>
          <cell r="C4038" t="str">
            <v>UnMarked South Puget Sound Fall Year</v>
          </cell>
          <cell r="D4038" t="str">
            <v>U-SPS Fyr</v>
          </cell>
          <cell r="E4038">
            <v>27</v>
          </cell>
          <cell r="F4038">
            <v>40</v>
          </cell>
          <cell r="G4038">
            <v>39</v>
          </cell>
          <cell r="H4038" t="str">
            <v>TRS</v>
          </cell>
          <cell r="I4038">
            <v>2003</v>
          </cell>
          <cell r="J4038" t="str">
            <v>UM</v>
          </cell>
          <cell r="L4038">
            <v>4</v>
          </cell>
          <cell r="M4038">
            <v>56.263277622363773</v>
          </cell>
        </row>
        <row r="4039">
          <cell r="A4039" t="str">
            <v>2003-27-5-</v>
          </cell>
          <cell r="B4039" t="str">
            <v>SPS</v>
          </cell>
          <cell r="C4039" t="str">
            <v>UnMarked South Puget Sound Fall Year</v>
          </cell>
          <cell r="D4039" t="str">
            <v>U-SPS Fyr</v>
          </cell>
          <cell r="E4039">
            <v>27</v>
          </cell>
          <cell r="F4039">
            <v>40</v>
          </cell>
          <cell r="G4039">
            <v>39</v>
          </cell>
          <cell r="H4039" t="str">
            <v>TRS</v>
          </cell>
          <cell r="I4039">
            <v>2003</v>
          </cell>
          <cell r="J4039" t="str">
            <v>UM</v>
          </cell>
          <cell r="L4039">
            <v>5</v>
          </cell>
          <cell r="M4039">
            <v>15.528545476868461</v>
          </cell>
        </row>
        <row r="4040">
          <cell r="A4040" t="str">
            <v>2003-28-3-</v>
          </cell>
          <cell r="B4040" t="str">
            <v>SPS</v>
          </cell>
          <cell r="C4040" t="str">
            <v>Marked South Puget Sound Fall Year</v>
          </cell>
          <cell r="D4040" t="str">
            <v>M-SPS Fyr</v>
          </cell>
          <cell r="E4040">
            <v>28</v>
          </cell>
          <cell r="F4040">
            <v>41</v>
          </cell>
          <cell r="G4040">
            <v>39</v>
          </cell>
          <cell r="H4040" t="str">
            <v>TRS</v>
          </cell>
          <cell r="I4040">
            <v>2003</v>
          </cell>
          <cell r="J4040" t="str">
            <v>M</v>
          </cell>
          <cell r="L4040">
            <v>3</v>
          </cell>
          <cell r="M4040">
            <v>447.45761492079828</v>
          </cell>
        </row>
        <row r="4041">
          <cell r="A4041" t="str">
            <v>2003-28-4-</v>
          </cell>
          <cell r="B4041" t="str">
            <v>SPS</v>
          </cell>
          <cell r="C4041" t="str">
            <v>Marked South Puget Sound Fall Year</v>
          </cell>
          <cell r="D4041" t="str">
            <v>M-SPS Fyr</v>
          </cell>
          <cell r="E4041">
            <v>28</v>
          </cell>
          <cell r="F4041">
            <v>41</v>
          </cell>
          <cell r="G4041">
            <v>39</v>
          </cell>
          <cell r="H4041" t="str">
            <v>TRS</v>
          </cell>
          <cell r="I4041">
            <v>2003</v>
          </cell>
          <cell r="J4041" t="str">
            <v>M</v>
          </cell>
          <cell r="L4041">
            <v>4</v>
          </cell>
          <cell r="M4041">
            <v>1473.5109168546221</v>
          </cell>
        </row>
        <row r="4042">
          <cell r="A4042" t="str">
            <v>2003-28-5-</v>
          </cell>
          <cell r="B4042" t="str">
            <v>SPS</v>
          </cell>
          <cell r="C4042" t="str">
            <v>Marked South Puget Sound Fall Year</v>
          </cell>
          <cell r="D4042" t="str">
            <v>M-SPS Fyr</v>
          </cell>
          <cell r="E4042">
            <v>28</v>
          </cell>
          <cell r="F4042">
            <v>41</v>
          </cell>
          <cell r="G4042">
            <v>39</v>
          </cell>
          <cell r="H4042" t="str">
            <v>TRS</v>
          </cell>
          <cell r="I4042">
            <v>2003</v>
          </cell>
          <cell r="J4042" t="str">
            <v>M</v>
          </cell>
          <cell r="L4042">
            <v>5</v>
          </cell>
          <cell r="M4042">
            <v>196.2119588934008</v>
          </cell>
        </row>
        <row r="4043">
          <cell r="A4043" t="str">
            <v>2003-29-3-</v>
          </cell>
          <cell r="B4043" t="str">
            <v>MPS</v>
          </cell>
          <cell r="C4043" t="str">
            <v>UnMarked White River Spring Fing</v>
          </cell>
          <cell r="D4043" t="str">
            <v>U-WhiteSp</v>
          </cell>
          <cell r="E4043">
            <v>29</v>
          </cell>
          <cell r="F4043">
            <v>43</v>
          </cell>
          <cell r="G4043">
            <v>42</v>
          </cell>
          <cell r="H4043" t="str">
            <v>ETRS; includes FW net (FW spt assumed 0)</v>
          </cell>
          <cell r="I4043">
            <v>2003</v>
          </cell>
          <cell r="J4043" t="str">
            <v>UM</v>
          </cell>
          <cell r="L4043">
            <v>3</v>
          </cell>
          <cell r="M4043">
            <v>711</v>
          </cell>
        </row>
        <row r="4044">
          <cell r="A4044" t="str">
            <v>2003-29-4-</v>
          </cell>
          <cell r="B4044" t="str">
            <v>MPS</v>
          </cell>
          <cell r="C4044" t="str">
            <v>UnMarked White River Spring Fing</v>
          </cell>
          <cell r="D4044" t="str">
            <v>U-WhiteSp</v>
          </cell>
          <cell r="E4044">
            <v>29</v>
          </cell>
          <cell r="F4044">
            <v>43</v>
          </cell>
          <cell r="G4044">
            <v>42</v>
          </cell>
          <cell r="H4044" t="str">
            <v>ETRS; includes FW net (FW spt assumed 0)</v>
          </cell>
          <cell r="I4044">
            <v>2003</v>
          </cell>
          <cell r="J4044" t="str">
            <v>UM</v>
          </cell>
          <cell r="L4044">
            <v>4</v>
          </cell>
          <cell r="M4044">
            <v>947</v>
          </cell>
        </row>
        <row r="4045">
          <cell r="A4045" t="str">
            <v>2003-29-5-</v>
          </cell>
          <cell r="B4045" t="str">
            <v>MPS</v>
          </cell>
          <cell r="C4045" t="str">
            <v>UnMarked White River Spring Fing</v>
          </cell>
          <cell r="D4045" t="str">
            <v>U-WhiteSp</v>
          </cell>
          <cell r="E4045">
            <v>29</v>
          </cell>
          <cell r="F4045">
            <v>43</v>
          </cell>
          <cell r="G4045">
            <v>42</v>
          </cell>
          <cell r="H4045" t="str">
            <v>ETRS; includes FW net (FW spt assumed 0)</v>
          </cell>
          <cell r="I4045">
            <v>2003</v>
          </cell>
          <cell r="J4045" t="str">
            <v>UM</v>
          </cell>
          <cell r="L4045">
            <v>5</v>
          </cell>
          <cell r="M4045">
            <v>21</v>
          </cell>
        </row>
        <row r="4046">
          <cell r="A4046" t="str">
            <v>2003-30-3-</v>
          </cell>
          <cell r="B4046" t="str">
            <v>MPS</v>
          </cell>
          <cell r="C4046" t="str">
            <v>Marked White River Spring Fing</v>
          </cell>
          <cell r="D4046" t="str">
            <v>M-WhiteSp</v>
          </cell>
          <cell r="E4046">
            <v>30</v>
          </cell>
          <cell r="F4046">
            <v>44</v>
          </cell>
          <cell r="G4046">
            <v>42</v>
          </cell>
          <cell r="H4046" t="str">
            <v>ETRS; includes FW net (FW spt assumed 0)</v>
          </cell>
          <cell r="I4046">
            <v>2003</v>
          </cell>
          <cell r="J4046" t="str">
            <v>M</v>
          </cell>
          <cell r="L4046">
            <v>3</v>
          </cell>
          <cell r="M4046">
            <v>0</v>
          </cell>
        </row>
        <row r="4047">
          <cell r="A4047" t="str">
            <v>2003-30-4-</v>
          </cell>
          <cell r="B4047" t="str">
            <v>MPS</v>
          </cell>
          <cell r="C4047" t="str">
            <v>Marked White River Spring Fing</v>
          </cell>
          <cell r="D4047" t="str">
            <v>M-WhiteSp</v>
          </cell>
          <cell r="E4047">
            <v>30</v>
          </cell>
          <cell r="F4047">
            <v>44</v>
          </cell>
          <cell r="G4047">
            <v>42</v>
          </cell>
          <cell r="H4047" t="str">
            <v>ETRS; includes FW net (FW spt assumed 0)</v>
          </cell>
          <cell r="I4047">
            <v>2003</v>
          </cell>
          <cell r="J4047" t="str">
            <v>M</v>
          </cell>
          <cell r="L4047">
            <v>4</v>
          </cell>
          <cell r="M4047">
            <v>0</v>
          </cell>
        </row>
        <row r="4048">
          <cell r="A4048" t="str">
            <v>2003-30-5-</v>
          </cell>
          <cell r="B4048" t="str">
            <v>MPS</v>
          </cell>
          <cell r="C4048" t="str">
            <v>Marked White River Spring Fing</v>
          </cell>
          <cell r="D4048" t="str">
            <v>M-WhiteSp</v>
          </cell>
          <cell r="E4048">
            <v>30</v>
          </cell>
          <cell r="F4048">
            <v>44</v>
          </cell>
          <cell r="G4048">
            <v>42</v>
          </cell>
          <cell r="H4048" t="str">
            <v>ETRS; includes FW net (FW spt assumed 0)</v>
          </cell>
          <cell r="I4048">
            <v>2003</v>
          </cell>
          <cell r="J4048" t="str">
            <v>M</v>
          </cell>
          <cell r="L4048">
            <v>5</v>
          </cell>
          <cell r="M4048">
            <v>0</v>
          </cell>
        </row>
        <row r="4049">
          <cell r="A4049" t="str">
            <v>2003-31-3-Area12B_tribs_nat_F_n_um</v>
          </cell>
          <cell r="B4049" t="str">
            <v>HC</v>
          </cell>
          <cell r="C4049" t="str">
            <v>UnMarked Hood Canal Fall Fing</v>
          </cell>
          <cell r="D4049" t="str">
            <v>U-HdCl FF</v>
          </cell>
          <cell r="E4049">
            <v>31</v>
          </cell>
          <cell r="F4049">
            <v>46</v>
          </cell>
          <cell r="G4049">
            <v>45</v>
          </cell>
          <cell r="H4049" t="str">
            <v>TRS; incl FW net, FW sport, 12H, HC net</v>
          </cell>
          <cell r="I4049">
            <v>2003</v>
          </cell>
          <cell r="J4049" t="str">
            <v>UM</v>
          </cell>
          <cell r="K4049" t="str">
            <v>N</v>
          </cell>
          <cell r="L4049">
            <v>3</v>
          </cell>
          <cell r="M4049">
            <v>77.724628875424543</v>
          </cell>
        </row>
        <row r="4050">
          <cell r="A4050" t="str">
            <v>2003-31-3-HoodsportHat_F_h_um</v>
          </cell>
          <cell r="B4050" t="str">
            <v>HC</v>
          </cell>
          <cell r="C4050" t="str">
            <v>UnMarked Hood Canal Fall Fing</v>
          </cell>
          <cell r="D4050" t="str">
            <v>U-HdCl FF</v>
          </cell>
          <cell r="E4050">
            <v>31</v>
          </cell>
          <cell r="F4050">
            <v>46</v>
          </cell>
          <cell r="G4050">
            <v>45</v>
          </cell>
          <cell r="H4050" t="str">
            <v>TRS; incl FW net, FW sport, 12H, HC net</v>
          </cell>
          <cell r="I4050">
            <v>2003</v>
          </cell>
          <cell r="J4050" t="str">
            <v>UM</v>
          </cell>
          <cell r="K4050" t="str">
            <v>H</v>
          </cell>
          <cell r="L4050">
            <v>3</v>
          </cell>
          <cell r="M4050">
            <v>975.64020129050505</v>
          </cell>
        </row>
        <row r="4051">
          <cell r="A4051" t="str">
            <v>2003-31-3-SkokR_nat_n_um</v>
          </cell>
          <cell r="B4051" t="str">
            <v>HC</v>
          </cell>
          <cell r="C4051" t="str">
            <v>UnMarked Hood Canal Fall Fing</v>
          </cell>
          <cell r="D4051" t="str">
            <v>U-HdCl FF</v>
          </cell>
          <cell r="E4051">
            <v>31</v>
          </cell>
          <cell r="F4051">
            <v>46</v>
          </cell>
          <cell r="G4051">
            <v>45</v>
          </cell>
          <cell r="H4051" t="str">
            <v>TRS; incl FW net, FW sport, 12H, HC net</v>
          </cell>
          <cell r="I4051">
            <v>2003</v>
          </cell>
          <cell r="J4051" t="str">
            <v>UM</v>
          </cell>
          <cell r="K4051" t="str">
            <v>N</v>
          </cell>
          <cell r="L4051">
            <v>3</v>
          </cell>
          <cell r="M4051">
            <v>99.107626287299652</v>
          </cell>
        </row>
        <row r="4052">
          <cell r="A4052" t="str">
            <v>2003-31-3-SkokR_hat_h_um</v>
          </cell>
          <cell r="B4052" t="str">
            <v>HC</v>
          </cell>
          <cell r="C4052" t="str">
            <v>UnMarked Hood Canal Fall Fing</v>
          </cell>
          <cell r="D4052" t="str">
            <v>U-HdCl FF</v>
          </cell>
          <cell r="E4052">
            <v>31</v>
          </cell>
          <cell r="F4052">
            <v>46</v>
          </cell>
          <cell r="G4052">
            <v>45</v>
          </cell>
          <cell r="H4052" t="str">
            <v>TRS; incl FW net, FW sport, 12H, HC net</v>
          </cell>
          <cell r="I4052">
            <v>2003</v>
          </cell>
          <cell r="J4052" t="str">
            <v>UM</v>
          </cell>
          <cell r="K4052" t="str">
            <v>H</v>
          </cell>
          <cell r="L4052">
            <v>3</v>
          </cell>
          <cell r="M4052">
            <v>7117.6636194852153</v>
          </cell>
        </row>
        <row r="4053">
          <cell r="A4053" t="str">
            <v>2003-31-3-Area12CD_tribs_nat_n_um</v>
          </cell>
          <cell r="B4053" t="str">
            <v>HC</v>
          </cell>
          <cell r="C4053" t="str">
            <v>UnMarked Hood Canal Fall Fing</v>
          </cell>
          <cell r="D4053" t="str">
            <v>U-HdCl FF</v>
          </cell>
          <cell r="E4053">
            <v>31</v>
          </cell>
          <cell r="F4053">
            <v>46</v>
          </cell>
          <cell r="G4053">
            <v>45</v>
          </cell>
          <cell r="H4053" t="str">
            <v>TRS; incl FW net, FW sport, 12H, HC net</v>
          </cell>
          <cell r="I4053">
            <v>2003</v>
          </cell>
          <cell r="J4053" t="str">
            <v>UM</v>
          </cell>
          <cell r="K4053" t="str">
            <v>N</v>
          </cell>
          <cell r="L4053">
            <v>3</v>
          </cell>
          <cell r="M4053">
            <v>42.691802068627332</v>
          </cell>
        </row>
        <row r="4054">
          <cell r="A4054" t="str">
            <v>2003-31-4-Area12B_tribs_nat_F_n_um</v>
          </cell>
          <cell r="B4054" t="str">
            <v>HC</v>
          </cell>
          <cell r="C4054" t="str">
            <v>UnMarked Hood Canal Fall Fing</v>
          </cell>
          <cell r="D4054" t="str">
            <v>U-HdCl FF</v>
          </cell>
          <cell r="E4054">
            <v>31</v>
          </cell>
          <cell r="F4054">
            <v>46</v>
          </cell>
          <cell r="G4054">
            <v>45</v>
          </cell>
          <cell r="H4054" t="str">
            <v>TRS; incl FW net, FW sport, 12H, HC net</v>
          </cell>
          <cell r="I4054">
            <v>2003</v>
          </cell>
          <cell r="J4054" t="str">
            <v>UM</v>
          </cell>
          <cell r="K4054" t="str">
            <v>N</v>
          </cell>
          <cell r="L4054">
            <v>4</v>
          </cell>
          <cell r="M4054">
            <v>110.6621977011859</v>
          </cell>
        </row>
        <row r="4055">
          <cell r="A4055" t="str">
            <v>2003-31-4-HoodsportHat_F_h_um</v>
          </cell>
          <cell r="B4055" t="str">
            <v>HC</v>
          </cell>
          <cell r="C4055" t="str">
            <v>UnMarked Hood Canal Fall Fing</v>
          </cell>
          <cell r="D4055" t="str">
            <v>U-HdCl FF</v>
          </cell>
          <cell r="E4055">
            <v>31</v>
          </cell>
          <cell r="F4055">
            <v>46</v>
          </cell>
          <cell r="G4055">
            <v>45</v>
          </cell>
          <cell r="H4055" t="str">
            <v>TRS; incl FW net, FW sport, 12H, HC net</v>
          </cell>
          <cell r="I4055">
            <v>2003</v>
          </cell>
          <cell r="J4055" t="str">
            <v>UM</v>
          </cell>
          <cell r="K4055" t="str">
            <v>H</v>
          </cell>
          <cell r="L4055">
            <v>4</v>
          </cell>
          <cell r="M4055">
            <v>16846.054142282719</v>
          </cell>
        </row>
        <row r="4056">
          <cell r="A4056" t="str">
            <v>2003-31-4-SkokR_nat_n_um</v>
          </cell>
          <cell r="B4056" t="str">
            <v>HC</v>
          </cell>
          <cell r="C4056" t="str">
            <v>UnMarked Hood Canal Fall Fing</v>
          </cell>
          <cell r="D4056" t="str">
            <v>U-HdCl FF</v>
          </cell>
          <cell r="E4056">
            <v>31</v>
          </cell>
          <cell r="F4056">
            <v>46</v>
          </cell>
          <cell r="G4056">
            <v>45</v>
          </cell>
          <cell r="H4056" t="str">
            <v>TRS; incl FW net, FW sport, 12H, HC net</v>
          </cell>
          <cell r="I4056">
            <v>2003</v>
          </cell>
          <cell r="J4056" t="str">
            <v>UM</v>
          </cell>
          <cell r="K4056" t="str">
            <v>N</v>
          </cell>
          <cell r="L4056">
            <v>4</v>
          </cell>
          <cell r="M4056">
            <v>141.10672373204679</v>
          </cell>
        </row>
        <row r="4057">
          <cell r="A4057" t="str">
            <v>2003-31-4-SkokR_hat_h_um</v>
          </cell>
          <cell r="B4057" t="str">
            <v>HC</v>
          </cell>
          <cell r="C4057" t="str">
            <v>UnMarked Hood Canal Fall Fing</v>
          </cell>
          <cell r="D4057" t="str">
            <v>U-HdCl FF</v>
          </cell>
          <cell r="E4057">
            <v>31</v>
          </cell>
          <cell r="F4057">
            <v>46</v>
          </cell>
          <cell r="G4057">
            <v>45</v>
          </cell>
          <cell r="H4057" t="str">
            <v>TRS; incl FW net, FW sport, 12H, HC net</v>
          </cell>
          <cell r="I4057">
            <v>2003</v>
          </cell>
          <cell r="J4057" t="str">
            <v>UM</v>
          </cell>
          <cell r="K4057" t="str">
            <v>H</v>
          </cell>
          <cell r="L4057">
            <v>4</v>
          </cell>
          <cell r="M4057">
            <v>10116.26517222421</v>
          </cell>
        </row>
        <row r="4058">
          <cell r="A4058" t="str">
            <v>2003-31-4-Area12CD_tribs_nat_n_um</v>
          </cell>
          <cell r="B4058" t="str">
            <v>HC</v>
          </cell>
          <cell r="C4058" t="str">
            <v>UnMarked Hood Canal Fall Fing</v>
          </cell>
          <cell r="D4058" t="str">
            <v>U-HdCl FF</v>
          </cell>
          <cell r="E4058">
            <v>31</v>
          </cell>
          <cell r="F4058">
            <v>46</v>
          </cell>
          <cell r="G4058">
            <v>45</v>
          </cell>
          <cell r="H4058" t="str">
            <v>TRS; incl FW net, FW sport, 12H, HC net</v>
          </cell>
          <cell r="I4058">
            <v>2003</v>
          </cell>
          <cell r="J4058" t="str">
            <v>UM</v>
          </cell>
          <cell r="K4058" t="str">
            <v>N</v>
          </cell>
          <cell r="L4058">
            <v>4</v>
          </cell>
          <cell r="M4058">
            <v>60.783418449130892</v>
          </cell>
        </row>
        <row r="4059">
          <cell r="A4059" t="str">
            <v>2003-31-5-Area12B_tribs_nat_F_n_um</v>
          </cell>
          <cell r="B4059" t="str">
            <v>HC</v>
          </cell>
          <cell r="C4059" t="str">
            <v>UnMarked Hood Canal Fall Fing</v>
          </cell>
          <cell r="D4059" t="str">
            <v>U-HdCl FF</v>
          </cell>
          <cell r="E4059">
            <v>31</v>
          </cell>
          <cell r="F4059">
            <v>46</v>
          </cell>
          <cell r="G4059">
            <v>45</v>
          </cell>
          <cell r="H4059" t="str">
            <v>TRS; incl FW net, FW sport, 12H, HC net</v>
          </cell>
          <cell r="I4059">
            <v>2003</v>
          </cell>
          <cell r="J4059" t="str">
            <v>UM</v>
          </cell>
          <cell r="K4059" t="str">
            <v>N</v>
          </cell>
          <cell r="L4059">
            <v>5</v>
          </cell>
          <cell r="M4059">
            <v>5.6234873604958331</v>
          </cell>
        </row>
        <row r="4060">
          <cell r="A4060" t="str">
            <v>2003-31-5-HoodsportHat_F_h_um</v>
          </cell>
          <cell r="B4060" t="str">
            <v>HC</v>
          </cell>
          <cell r="C4060" t="str">
            <v>UnMarked Hood Canal Fall Fing</v>
          </cell>
          <cell r="D4060" t="str">
            <v>U-HdCl FF</v>
          </cell>
          <cell r="E4060">
            <v>31</v>
          </cell>
          <cell r="F4060">
            <v>46</v>
          </cell>
          <cell r="G4060">
            <v>45</v>
          </cell>
          <cell r="H4060" t="str">
            <v>TRS; incl FW net, FW sport, 12H, HC net</v>
          </cell>
          <cell r="I4060">
            <v>2003</v>
          </cell>
          <cell r="J4060" t="str">
            <v>UM</v>
          </cell>
          <cell r="K4060" t="str">
            <v>H</v>
          </cell>
          <cell r="L4060">
            <v>5</v>
          </cell>
          <cell r="M4060">
            <v>1365.8962818067071</v>
          </cell>
        </row>
        <row r="4061">
          <cell r="A4061" t="str">
            <v>2003-31-5-SkokR_nat_n_um</v>
          </cell>
          <cell r="B4061" t="str">
            <v>HC</v>
          </cell>
          <cell r="C4061" t="str">
            <v>UnMarked Hood Canal Fall Fing</v>
          </cell>
          <cell r="D4061" t="str">
            <v>U-HdCl FF</v>
          </cell>
          <cell r="E4061">
            <v>31</v>
          </cell>
          <cell r="F4061">
            <v>46</v>
          </cell>
          <cell r="G4061">
            <v>45</v>
          </cell>
          <cell r="H4061" t="str">
            <v>TRS; incl FW net, FW sport, 12H, HC net</v>
          </cell>
          <cell r="I4061">
            <v>2003</v>
          </cell>
          <cell r="J4061" t="str">
            <v>UM</v>
          </cell>
          <cell r="K4061" t="str">
            <v>N</v>
          </cell>
          <cell r="L4061">
            <v>5</v>
          </cell>
          <cell r="M4061">
            <v>7.170577612517806</v>
          </cell>
        </row>
        <row r="4062">
          <cell r="A4062" t="str">
            <v>2003-31-5-SkokR_hat_h_um</v>
          </cell>
          <cell r="B4062" t="str">
            <v>HC</v>
          </cell>
          <cell r="C4062" t="str">
            <v>UnMarked Hood Canal Fall Fing</v>
          </cell>
          <cell r="D4062" t="str">
            <v>U-HdCl FF</v>
          </cell>
          <cell r="E4062">
            <v>31</v>
          </cell>
          <cell r="F4062">
            <v>46</v>
          </cell>
          <cell r="G4062">
            <v>45</v>
          </cell>
          <cell r="H4062" t="str">
            <v>TRS; incl FW net, FW sport, 12H, HC net</v>
          </cell>
          <cell r="I4062">
            <v>2003</v>
          </cell>
          <cell r="J4062" t="str">
            <v>UM</v>
          </cell>
          <cell r="K4062" t="str">
            <v>H</v>
          </cell>
          <cell r="L4062">
            <v>5</v>
          </cell>
          <cell r="M4062">
            <v>511.30766164725998</v>
          </cell>
        </row>
        <row r="4063">
          <cell r="A4063" t="str">
            <v>2003-31-5-Area12CD_tribs_nat_n_um</v>
          </cell>
          <cell r="B4063" t="str">
            <v>HC</v>
          </cell>
          <cell r="C4063" t="str">
            <v>UnMarked Hood Canal Fall Fing</v>
          </cell>
          <cell r="D4063" t="str">
            <v>U-HdCl FF</v>
          </cell>
          <cell r="E4063">
            <v>31</v>
          </cell>
          <cell r="F4063">
            <v>46</v>
          </cell>
          <cell r="G4063">
            <v>45</v>
          </cell>
          <cell r="H4063" t="str">
            <v>TRS; incl FW net, FW sport, 12H, HC net</v>
          </cell>
          <cell r="I4063">
            <v>2003</v>
          </cell>
          <cell r="J4063" t="str">
            <v>UM</v>
          </cell>
          <cell r="K4063" t="str">
            <v>N</v>
          </cell>
          <cell r="L4063">
            <v>5</v>
          </cell>
          <cell r="M4063">
            <v>3.088812552768903</v>
          </cell>
        </row>
        <row r="4064">
          <cell r="A4064" t="str">
            <v>2003-32-3-HoodsportHat_F_h_m</v>
          </cell>
          <cell r="B4064" t="str">
            <v>HC</v>
          </cell>
          <cell r="C4064" t="str">
            <v>Marked Hood Canal Fall Fing</v>
          </cell>
          <cell r="D4064" t="str">
            <v>M-HdCl FF</v>
          </cell>
          <cell r="E4064">
            <v>32</v>
          </cell>
          <cell r="F4064">
            <v>47</v>
          </cell>
          <cell r="G4064">
            <v>45</v>
          </cell>
          <cell r="H4064" t="str">
            <v>TRS; incl FW net, FW sport, 12H, HC net</v>
          </cell>
          <cell r="I4064">
            <v>2003</v>
          </cell>
          <cell r="J4064" t="str">
            <v>M</v>
          </cell>
          <cell r="K4064" t="str">
            <v>H</v>
          </cell>
          <cell r="L4064">
            <v>3</v>
          </cell>
          <cell r="M4064">
            <v>0</v>
          </cell>
        </row>
        <row r="4065">
          <cell r="A4065" t="str">
            <v>2003-32-3-SkokR_hat_h_m</v>
          </cell>
          <cell r="B4065" t="str">
            <v>HC</v>
          </cell>
          <cell r="C4065" t="str">
            <v>Marked Hood Canal Fall Fing</v>
          </cell>
          <cell r="D4065" t="str">
            <v>M-HdCl FF</v>
          </cell>
          <cell r="E4065">
            <v>32</v>
          </cell>
          <cell r="F4065">
            <v>47</v>
          </cell>
          <cell r="G4065">
            <v>45</v>
          </cell>
          <cell r="H4065" t="str">
            <v>TRS; incl FW net, FW sport, 12H, HC net</v>
          </cell>
          <cell r="I4065">
            <v>2003</v>
          </cell>
          <cell r="J4065" t="str">
            <v>M</v>
          </cell>
          <cell r="K4065" t="str">
            <v>H</v>
          </cell>
          <cell r="L4065">
            <v>3</v>
          </cell>
          <cell r="M4065">
            <v>440.39721457526582</v>
          </cell>
        </row>
        <row r="4066">
          <cell r="A4066" t="str">
            <v>2003-32-4-HoodsportHat_F_h_m</v>
          </cell>
          <cell r="B4066" t="str">
            <v>HC</v>
          </cell>
          <cell r="C4066" t="str">
            <v>Marked Hood Canal Fall Fing</v>
          </cell>
          <cell r="D4066" t="str">
            <v>M-HdCl FF</v>
          </cell>
          <cell r="E4066">
            <v>32</v>
          </cell>
          <cell r="F4066">
            <v>47</v>
          </cell>
          <cell r="G4066">
            <v>45</v>
          </cell>
          <cell r="H4066" t="str">
            <v>TRS; incl FW net, FW sport, 12H, HC net</v>
          </cell>
          <cell r="I4066">
            <v>2003</v>
          </cell>
          <cell r="J4066" t="str">
            <v>M</v>
          </cell>
          <cell r="K4066" t="str">
            <v>H</v>
          </cell>
          <cell r="L4066">
            <v>4</v>
          </cell>
          <cell r="M4066">
            <v>0</v>
          </cell>
        </row>
        <row r="4067">
          <cell r="A4067" t="str">
            <v>2003-32-4-SkokR_hat_h_m</v>
          </cell>
          <cell r="B4067" t="str">
            <v>HC</v>
          </cell>
          <cell r="C4067" t="str">
            <v>Marked Hood Canal Fall Fing</v>
          </cell>
          <cell r="D4067" t="str">
            <v>M-HdCl FF</v>
          </cell>
          <cell r="E4067">
            <v>32</v>
          </cell>
          <cell r="F4067">
            <v>47</v>
          </cell>
          <cell r="G4067">
            <v>45</v>
          </cell>
          <cell r="H4067" t="str">
            <v>TRS; incl FW net, FW sport, 12H, HC net</v>
          </cell>
          <cell r="I4067">
            <v>2003</v>
          </cell>
          <cell r="J4067" t="str">
            <v>M</v>
          </cell>
          <cell r="K4067" t="str">
            <v>H</v>
          </cell>
          <cell r="L4067">
            <v>4</v>
          </cell>
          <cell r="M4067">
            <v>644.6948266577615</v>
          </cell>
        </row>
        <row r="4068">
          <cell r="A4068" t="str">
            <v>2003-32-5-HoodsportHat_F_h_m</v>
          </cell>
          <cell r="B4068" t="str">
            <v>HC</v>
          </cell>
          <cell r="C4068" t="str">
            <v>Marked Hood Canal Fall Fing</v>
          </cell>
          <cell r="D4068" t="str">
            <v>M-HdCl FF</v>
          </cell>
          <cell r="E4068">
            <v>32</v>
          </cell>
          <cell r="F4068">
            <v>47</v>
          </cell>
          <cell r="G4068">
            <v>45</v>
          </cell>
          <cell r="H4068" t="str">
            <v>TRS; incl FW net, FW sport, 12H, HC net</v>
          </cell>
          <cell r="I4068">
            <v>2003</v>
          </cell>
          <cell r="J4068" t="str">
            <v>M</v>
          </cell>
          <cell r="K4068" t="str">
            <v>H</v>
          </cell>
          <cell r="L4068">
            <v>5</v>
          </cell>
          <cell r="M4068">
            <v>0</v>
          </cell>
        </row>
        <row r="4069">
          <cell r="A4069" t="str">
            <v>2003-32-5-SkokR_hat_h_m</v>
          </cell>
          <cell r="B4069" t="str">
            <v>HC</v>
          </cell>
          <cell r="C4069" t="str">
            <v>Marked Hood Canal Fall Fing</v>
          </cell>
          <cell r="D4069" t="str">
            <v>M-HdCl FF</v>
          </cell>
          <cell r="E4069">
            <v>32</v>
          </cell>
          <cell r="F4069">
            <v>47</v>
          </cell>
          <cell r="G4069">
            <v>45</v>
          </cell>
          <cell r="H4069" t="str">
            <v>TRS; incl FW net, FW sport, 12H, HC net</v>
          </cell>
          <cell r="I4069">
            <v>2003</v>
          </cell>
          <cell r="J4069" t="str">
            <v>M</v>
          </cell>
          <cell r="K4069" t="str">
            <v>H</v>
          </cell>
          <cell r="L4069">
            <v>5</v>
          </cell>
          <cell r="M4069">
            <v>35.528781127141713</v>
          </cell>
        </row>
        <row r="4070">
          <cell r="A4070" t="str">
            <v>2003-33-3-HoodsportHat_Y_h_um</v>
          </cell>
          <cell r="B4070" t="str">
            <v>HC</v>
          </cell>
          <cell r="C4070" t="str">
            <v>UnMarked Hood Canal Fall Year</v>
          </cell>
          <cell r="D4070" t="str">
            <v>U-HdCl FY</v>
          </cell>
          <cell r="E4070">
            <v>33</v>
          </cell>
          <cell r="F4070">
            <v>49</v>
          </cell>
          <cell r="G4070">
            <v>48</v>
          </cell>
          <cell r="H4070" t="str">
            <v>TRS; incl FW net, FW sport, 12H, HC net</v>
          </cell>
          <cell r="I4070">
            <v>2003</v>
          </cell>
          <cell r="J4070" t="str">
            <v>UM</v>
          </cell>
          <cell r="K4070" t="str">
            <v>H</v>
          </cell>
          <cell r="L4070">
            <v>3</v>
          </cell>
          <cell r="M4070">
            <v>166.4829040953237</v>
          </cell>
        </row>
        <row r="4071">
          <cell r="A4071" t="str">
            <v>2003-33-4-HoodsportHat_Y_h_um</v>
          </cell>
          <cell r="B4071" t="str">
            <v>HC</v>
          </cell>
          <cell r="C4071" t="str">
            <v>UnMarked Hood Canal Fall Year</v>
          </cell>
          <cell r="D4071" t="str">
            <v>U-HdCl FY</v>
          </cell>
          <cell r="E4071">
            <v>33</v>
          </cell>
          <cell r="F4071">
            <v>49</v>
          </cell>
          <cell r="G4071">
            <v>48</v>
          </cell>
          <cell r="H4071" t="str">
            <v>TRS; incl FW net, FW sport, 12H, HC net</v>
          </cell>
          <cell r="I4071">
            <v>2003</v>
          </cell>
          <cell r="J4071" t="str">
            <v>UM</v>
          </cell>
          <cell r="K4071" t="str">
            <v>H</v>
          </cell>
          <cell r="L4071">
            <v>4</v>
          </cell>
          <cell r="M4071">
            <v>130.2785973472711</v>
          </cell>
        </row>
        <row r="4072">
          <cell r="A4072" t="str">
            <v>2003-33-5-HoodsportHat_Y_h_um</v>
          </cell>
          <cell r="B4072" t="str">
            <v>HC</v>
          </cell>
          <cell r="C4072" t="str">
            <v>UnMarked Hood Canal Fall Year</v>
          </cell>
          <cell r="D4072" t="str">
            <v>U-HdCl FY</v>
          </cell>
          <cell r="E4072">
            <v>33</v>
          </cell>
          <cell r="F4072">
            <v>49</v>
          </cell>
          <cell r="G4072">
            <v>48</v>
          </cell>
          <cell r="H4072" t="str">
            <v>TRS; incl FW net, FW sport, 12H, HC net</v>
          </cell>
          <cell r="I4072">
            <v>2003</v>
          </cell>
          <cell r="J4072" t="str">
            <v>UM</v>
          </cell>
          <cell r="K4072" t="str">
            <v>H</v>
          </cell>
          <cell r="L4072">
            <v>5</v>
          </cell>
          <cell r="M4072">
            <v>15.831322821120271</v>
          </cell>
        </row>
        <row r="4073">
          <cell r="A4073" t="str">
            <v>2003-34-3-HoodsportHat_Y_h_m</v>
          </cell>
          <cell r="B4073" t="str">
            <v>HC</v>
          </cell>
          <cell r="C4073" t="str">
            <v>Marked Hood Canal Fall Year</v>
          </cell>
          <cell r="D4073" t="str">
            <v>M-HdCl FY</v>
          </cell>
          <cell r="E4073">
            <v>34</v>
          </cell>
          <cell r="F4073">
            <v>50</v>
          </cell>
          <cell r="G4073">
            <v>48</v>
          </cell>
          <cell r="H4073" t="str">
            <v>TRS; incl FW net, FW sport, 12H, HC net</v>
          </cell>
          <cell r="I4073">
            <v>2003</v>
          </cell>
          <cell r="J4073" t="str">
            <v>M</v>
          </cell>
          <cell r="K4073" t="str">
            <v>H</v>
          </cell>
          <cell r="L4073">
            <v>3</v>
          </cell>
          <cell r="M4073">
            <v>0</v>
          </cell>
        </row>
        <row r="4074">
          <cell r="A4074" t="str">
            <v>2003-34-4-HoodsportHat_Y_h_m</v>
          </cell>
          <cell r="B4074" t="str">
            <v>HC</v>
          </cell>
          <cell r="C4074" t="str">
            <v>Marked Hood Canal Fall Year</v>
          </cell>
          <cell r="D4074" t="str">
            <v>M-HdCl FY</v>
          </cell>
          <cell r="E4074">
            <v>34</v>
          </cell>
          <cell r="F4074">
            <v>50</v>
          </cell>
          <cell r="G4074">
            <v>48</v>
          </cell>
          <cell r="H4074" t="str">
            <v>TRS; incl FW net, FW sport, 12H, HC net</v>
          </cell>
          <cell r="I4074">
            <v>2003</v>
          </cell>
          <cell r="J4074" t="str">
            <v>M</v>
          </cell>
          <cell r="K4074" t="str">
            <v>H</v>
          </cell>
          <cell r="L4074">
            <v>4</v>
          </cell>
          <cell r="M4074">
            <v>0</v>
          </cell>
        </row>
        <row r="4075">
          <cell r="A4075" t="str">
            <v>2003-34-5-HoodsportHat_Y_h_m</v>
          </cell>
          <cell r="B4075" t="str">
            <v>HC</v>
          </cell>
          <cell r="C4075" t="str">
            <v>Marked Hood Canal Fall Year</v>
          </cell>
          <cell r="D4075" t="str">
            <v>M-HdCl FY</v>
          </cell>
          <cell r="E4075">
            <v>34</v>
          </cell>
          <cell r="F4075">
            <v>50</v>
          </cell>
          <cell r="G4075">
            <v>48</v>
          </cell>
          <cell r="H4075" t="str">
            <v>TRS; incl FW net, FW sport, 12H, HC net</v>
          </cell>
          <cell r="I4075">
            <v>2003</v>
          </cell>
          <cell r="J4075" t="str">
            <v>M</v>
          </cell>
          <cell r="K4075" t="str">
            <v>H</v>
          </cell>
          <cell r="L4075">
            <v>5</v>
          </cell>
          <cell r="M4075">
            <v>0</v>
          </cell>
        </row>
        <row r="4076">
          <cell r="A4076" t="str">
            <v>2003-35-3-Dungeness_n_um</v>
          </cell>
          <cell r="B4076" t="str">
            <v>JDF</v>
          </cell>
          <cell r="C4076" t="str">
            <v>UnMarked JDF Tribs. Fall</v>
          </cell>
          <cell r="D4076" t="str">
            <v>U-SJDF FF</v>
          </cell>
          <cell r="E4076">
            <v>35</v>
          </cell>
          <cell r="F4076">
            <v>52</v>
          </cell>
          <cell r="G4076">
            <v>51</v>
          </cell>
          <cell r="H4076" t="str">
            <v>ETRS; includes 6D</v>
          </cell>
          <cell r="I4076">
            <v>2003</v>
          </cell>
          <cell r="J4076" t="str">
            <v>UM</v>
          </cell>
          <cell r="K4076" t="str">
            <v>N</v>
          </cell>
          <cell r="L4076">
            <v>3</v>
          </cell>
          <cell r="M4076">
            <v>32</v>
          </cell>
        </row>
        <row r="4077">
          <cell r="A4077" t="str">
            <v>2003-35-3-Elwha_n_um</v>
          </cell>
          <cell r="B4077" t="str">
            <v>JDF</v>
          </cell>
          <cell r="C4077" t="str">
            <v>UnMarked JDF Tribs. Fall</v>
          </cell>
          <cell r="D4077" t="str">
            <v>U-SJDF FF</v>
          </cell>
          <cell r="E4077">
            <v>35</v>
          </cell>
          <cell r="F4077">
            <v>52</v>
          </cell>
          <cell r="G4077">
            <v>51</v>
          </cell>
          <cell r="H4077" t="str">
            <v>ETRS; includes 6D</v>
          </cell>
          <cell r="I4077">
            <v>2003</v>
          </cell>
          <cell r="J4077" t="str">
            <v>UM</v>
          </cell>
          <cell r="K4077" t="str">
            <v>N</v>
          </cell>
          <cell r="L4077">
            <v>3</v>
          </cell>
          <cell r="M4077">
            <v>450</v>
          </cell>
        </row>
        <row r="4078">
          <cell r="A4078" t="str">
            <v>2003-35-4-Dungeness_n_um</v>
          </cell>
          <cell r="B4078" t="str">
            <v>JDF</v>
          </cell>
          <cell r="C4078" t="str">
            <v>UnMarked JDF Tribs. Fall</v>
          </cell>
          <cell r="D4078" t="str">
            <v>U-SJDF FF</v>
          </cell>
          <cell r="E4078">
            <v>35</v>
          </cell>
          <cell r="F4078">
            <v>52</v>
          </cell>
          <cell r="G4078">
            <v>51</v>
          </cell>
          <cell r="H4078" t="str">
            <v>ETRS; includes 6D</v>
          </cell>
          <cell r="I4078">
            <v>2003</v>
          </cell>
          <cell r="J4078" t="str">
            <v>UM</v>
          </cell>
          <cell r="K4078" t="str">
            <v>N</v>
          </cell>
          <cell r="L4078">
            <v>4</v>
          </cell>
          <cell r="M4078">
            <v>401</v>
          </cell>
        </row>
        <row r="4079">
          <cell r="A4079" t="str">
            <v>2003-35-4-Elwha_n_um</v>
          </cell>
          <cell r="B4079" t="str">
            <v>JDF</v>
          </cell>
          <cell r="C4079" t="str">
            <v>UnMarked JDF Tribs. Fall</v>
          </cell>
          <cell r="D4079" t="str">
            <v>U-SJDF FF</v>
          </cell>
          <cell r="E4079">
            <v>35</v>
          </cell>
          <cell r="F4079">
            <v>52</v>
          </cell>
          <cell r="G4079">
            <v>51</v>
          </cell>
          <cell r="H4079" t="str">
            <v>ETRS; includes 6D</v>
          </cell>
          <cell r="I4079">
            <v>2003</v>
          </cell>
          <cell r="J4079" t="str">
            <v>UM</v>
          </cell>
          <cell r="K4079" t="str">
            <v>N</v>
          </cell>
          <cell r="L4079">
            <v>4</v>
          </cell>
          <cell r="M4079">
            <v>1471</v>
          </cell>
        </row>
        <row r="4080">
          <cell r="A4080" t="str">
            <v>2003-35-5-Dungeness_n_um</v>
          </cell>
          <cell r="B4080" t="str">
            <v>JDF</v>
          </cell>
          <cell r="C4080" t="str">
            <v>UnMarked JDF Tribs. Fall</v>
          </cell>
          <cell r="D4080" t="str">
            <v>U-SJDF FF</v>
          </cell>
          <cell r="E4080">
            <v>35</v>
          </cell>
          <cell r="F4080">
            <v>52</v>
          </cell>
          <cell r="G4080">
            <v>51</v>
          </cell>
          <cell r="H4080" t="str">
            <v>ETRS; includes 6D</v>
          </cell>
          <cell r="I4080">
            <v>2003</v>
          </cell>
          <cell r="J4080" t="str">
            <v>UM</v>
          </cell>
          <cell r="K4080" t="str">
            <v>N</v>
          </cell>
          <cell r="L4080">
            <v>5</v>
          </cell>
          <cell r="M4080">
            <v>160</v>
          </cell>
        </row>
        <row r="4081">
          <cell r="A4081" t="str">
            <v>2003-35-5-Elwha_n_um</v>
          </cell>
          <cell r="B4081" t="str">
            <v>JDF</v>
          </cell>
          <cell r="C4081" t="str">
            <v>UnMarked JDF Tribs. Fall</v>
          </cell>
          <cell r="D4081" t="str">
            <v>U-SJDF FF</v>
          </cell>
          <cell r="E4081">
            <v>35</v>
          </cell>
          <cell r="F4081">
            <v>52</v>
          </cell>
          <cell r="G4081">
            <v>51</v>
          </cell>
          <cell r="H4081" t="str">
            <v>ETRS; includes 6D</v>
          </cell>
          <cell r="I4081">
            <v>2003</v>
          </cell>
          <cell r="J4081" t="str">
            <v>UM</v>
          </cell>
          <cell r="K4081" t="str">
            <v>N</v>
          </cell>
          <cell r="L4081">
            <v>5</v>
          </cell>
          <cell r="M4081">
            <v>384</v>
          </cell>
        </row>
        <row r="4082">
          <cell r="A4082" t="str">
            <v>2003-36-3-Dungeness_n_m</v>
          </cell>
          <cell r="B4082" t="str">
            <v>JDF</v>
          </cell>
          <cell r="C4082" t="str">
            <v>Marked JDF Tribs. Fall</v>
          </cell>
          <cell r="D4082" t="str">
            <v>M-SJDF FF</v>
          </cell>
          <cell r="E4082">
            <v>36</v>
          </cell>
          <cell r="F4082">
            <v>53</v>
          </cell>
          <cell r="G4082">
            <v>51</v>
          </cell>
          <cell r="H4082" t="str">
            <v>ETRS; includes 6D</v>
          </cell>
          <cell r="I4082">
            <v>2003</v>
          </cell>
          <cell r="J4082" t="str">
            <v>M</v>
          </cell>
          <cell r="K4082" t="str">
            <v>N</v>
          </cell>
          <cell r="L4082">
            <v>3</v>
          </cell>
          <cell r="M4082">
            <v>0</v>
          </cell>
        </row>
        <row r="4083">
          <cell r="A4083" t="str">
            <v>2003-36-3-Elwha_n_m</v>
          </cell>
          <cell r="B4083" t="str">
            <v>JDF</v>
          </cell>
          <cell r="C4083" t="str">
            <v>Marked JDF Tribs. Fall</v>
          </cell>
          <cell r="D4083" t="str">
            <v>M-SJDF FF</v>
          </cell>
          <cell r="E4083">
            <v>36</v>
          </cell>
          <cell r="F4083">
            <v>53</v>
          </cell>
          <cell r="G4083">
            <v>51</v>
          </cell>
          <cell r="H4083" t="str">
            <v>ETRS; includes 6D</v>
          </cell>
          <cell r="I4083">
            <v>2003</v>
          </cell>
          <cell r="J4083" t="str">
            <v>M</v>
          </cell>
          <cell r="K4083" t="str">
            <v>N</v>
          </cell>
          <cell r="L4083">
            <v>3</v>
          </cell>
          <cell r="M4083">
            <v>0</v>
          </cell>
        </row>
        <row r="4084">
          <cell r="A4084" t="str">
            <v>2003-36-4-Dungeness_n_m</v>
          </cell>
          <cell r="B4084" t="str">
            <v>JDF</v>
          </cell>
          <cell r="C4084" t="str">
            <v>Marked JDF Tribs. Fall</v>
          </cell>
          <cell r="D4084" t="str">
            <v>M-SJDF FF</v>
          </cell>
          <cell r="E4084">
            <v>36</v>
          </cell>
          <cell r="F4084">
            <v>53</v>
          </cell>
          <cell r="G4084">
            <v>51</v>
          </cell>
          <cell r="H4084" t="str">
            <v>ETRS; includes 6D</v>
          </cell>
          <cell r="I4084">
            <v>2003</v>
          </cell>
          <cell r="J4084" t="str">
            <v>M</v>
          </cell>
          <cell r="K4084" t="str">
            <v>N</v>
          </cell>
          <cell r="L4084">
            <v>4</v>
          </cell>
          <cell r="M4084">
            <v>26</v>
          </cell>
        </row>
        <row r="4085">
          <cell r="A4085" t="str">
            <v>2003-36-4-Elwha_n_m</v>
          </cell>
          <cell r="B4085" t="str">
            <v>JDF</v>
          </cell>
          <cell r="C4085" t="str">
            <v>Marked JDF Tribs. Fall</v>
          </cell>
          <cell r="D4085" t="str">
            <v>M-SJDF FF</v>
          </cell>
          <cell r="E4085">
            <v>36</v>
          </cell>
          <cell r="F4085">
            <v>53</v>
          </cell>
          <cell r="G4085">
            <v>51</v>
          </cell>
          <cell r="H4085" t="str">
            <v>ETRS; includes 6D</v>
          </cell>
          <cell r="I4085">
            <v>2003</v>
          </cell>
          <cell r="J4085" t="str">
            <v>M</v>
          </cell>
          <cell r="K4085" t="str">
            <v>N</v>
          </cell>
          <cell r="L4085">
            <v>4</v>
          </cell>
          <cell r="M4085">
            <v>0</v>
          </cell>
        </row>
        <row r="4086">
          <cell r="A4086" t="str">
            <v>2003-36-5-Dungeness_n_m</v>
          </cell>
          <cell r="B4086" t="str">
            <v>JDF</v>
          </cell>
          <cell r="C4086" t="str">
            <v>Marked JDF Tribs. Fall</v>
          </cell>
          <cell r="D4086" t="str">
            <v>M-SJDF FF</v>
          </cell>
          <cell r="E4086">
            <v>36</v>
          </cell>
          <cell r="F4086">
            <v>53</v>
          </cell>
          <cell r="G4086">
            <v>51</v>
          </cell>
          <cell r="H4086" t="str">
            <v>ETRS; includes 6D</v>
          </cell>
          <cell r="I4086">
            <v>2003</v>
          </cell>
          <cell r="J4086" t="str">
            <v>M</v>
          </cell>
          <cell r="K4086" t="str">
            <v>N</v>
          </cell>
          <cell r="L4086">
            <v>5</v>
          </cell>
          <cell r="M4086">
            <v>21</v>
          </cell>
        </row>
        <row r="4087">
          <cell r="A4087" t="str">
            <v>2003-36-5-Elwha_n_m</v>
          </cell>
          <cell r="B4087" t="str">
            <v>JDF</v>
          </cell>
          <cell r="C4087" t="str">
            <v>Marked JDF Tribs. Fall</v>
          </cell>
          <cell r="D4087" t="str">
            <v>M-SJDF FF</v>
          </cell>
          <cell r="E4087">
            <v>36</v>
          </cell>
          <cell r="F4087">
            <v>53</v>
          </cell>
          <cell r="G4087">
            <v>51</v>
          </cell>
          <cell r="H4087" t="str">
            <v>ETRS; includes 6D</v>
          </cell>
          <cell r="I4087">
            <v>2003</v>
          </cell>
          <cell r="J4087" t="str">
            <v>M</v>
          </cell>
          <cell r="K4087" t="str">
            <v>N</v>
          </cell>
          <cell r="L4087">
            <v>5</v>
          </cell>
          <cell r="M4087">
            <v>0</v>
          </cell>
        </row>
        <row r="4088">
          <cell r="A4088" t="str">
            <v>2003-65-3-</v>
          </cell>
          <cell r="B4088" t="str">
            <v>MPS</v>
          </cell>
          <cell r="C4088" t="str">
            <v>UnMarked White Sp Year</v>
          </cell>
          <cell r="D4088" t="str">
            <v>U-WhtSpYr</v>
          </cell>
          <cell r="E4088">
            <v>65</v>
          </cell>
          <cell r="F4088">
            <v>55</v>
          </cell>
          <cell r="G4088">
            <v>54</v>
          </cell>
          <cell r="H4088" t="str">
            <v>ETRS; includes FW net (FW spt assumed 0)</v>
          </cell>
          <cell r="I4088">
            <v>2003</v>
          </cell>
          <cell r="J4088" t="str">
            <v>UM</v>
          </cell>
          <cell r="L4088">
            <v>3</v>
          </cell>
          <cell r="M4088">
            <v>126</v>
          </cell>
        </row>
        <row r="4089">
          <cell r="A4089" t="str">
            <v>2003-65-4-</v>
          </cell>
          <cell r="B4089" t="str">
            <v>MPS</v>
          </cell>
          <cell r="C4089" t="str">
            <v>UnMarked White Sp Year</v>
          </cell>
          <cell r="D4089" t="str">
            <v>U-WhtSpYr</v>
          </cell>
          <cell r="E4089">
            <v>65</v>
          </cell>
          <cell r="F4089">
            <v>55</v>
          </cell>
          <cell r="G4089">
            <v>54</v>
          </cell>
          <cell r="H4089" t="str">
            <v>ETRS; includes FW net (FW spt assumed 0)</v>
          </cell>
          <cell r="I4089">
            <v>2003</v>
          </cell>
          <cell r="J4089" t="str">
            <v>UM</v>
          </cell>
          <cell r="L4089">
            <v>4</v>
          </cell>
          <cell r="M4089">
            <v>217</v>
          </cell>
        </row>
        <row r="4090">
          <cell r="A4090" t="str">
            <v>2003-65-5-</v>
          </cell>
          <cell r="B4090" t="str">
            <v>MPS</v>
          </cell>
          <cell r="C4090" t="str">
            <v>UnMarked White Sp Year</v>
          </cell>
          <cell r="D4090" t="str">
            <v>U-WhtSpYr</v>
          </cell>
          <cell r="E4090">
            <v>65</v>
          </cell>
          <cell r="F4090">
            <v>55</v>
          </cell>
          <cell r="G4090">
            <v>54</v>
          </cell>
          <cell r="H4090" t="str">
            <v>ETRS; includes FW net (FW spt assumed 0)</v>
          </cell>
          <cell r="I4090">
            <v>2003</v>
          </cell>
          <cell r="J4090" t="str">
            <v>UM</v>
          </cell>
          <cell r="L4090">
            <v>5</v>
          </cell>
          <cell r="M4090">
            <v>8</v>
          </cell>
        </row>
        <row r="4091">
          <cell r="A4091" t="str">
            <v>2003-66-3-</v>
          </cell>
          <cell r="B4091" t="str">
            <v>MPS</v>
          </cell>
          <cell r="C4091" t="str">
            <v>Marked White Sp Year</v>
          </cell>
          <cell r="D4091" t="str">
            <v>M-WhtSpYr</v>
          </cell>
          <cell r="E4091">
            <v>66</v>
          </cell>
          <cell r="F4091">
            <v>56</v>
          </cell>
          <cell r="G4091">
            <v>54</v>
          </cell>
          <cell r="H4091" t="str">
            <v>ETRS; includes FW net (FW spt assumed 0)</v>
          </cell>
          <cell r="I4091">
            <v>2003</v>
          </cell>
          <cell r="J4091" t="str">
            <v>M</v>
          </cell>
          <cell r="L4091">
            <v>3</v>
          </cell>
          <cell r="M4091">
            <v>0</v>
          </cell>
        </row>
        <row r="4092">
          <cell r="A4092" t="str">
            <v>2003-66-4-</v>
          </cell>
          <cell r="B4092" t="str">
            <v>MPS</v>
          </cell>
          <cell r="C4092" t="str">
            <v>Marked White Sp Year</v>
          </cell>
          <cell r="D4092" t="str">
            <v>M-WhtSpYr</v>
          </cell>
          <cell r="E4092">
            <v>66</v>
          </cell>
          <cell r="F4092">
            <v>56</v>
          </cell>
          <cell r="G4092">
            <v>54</v>
          </cell>
          <cell r="H4092" t="str">
            <v>ETRS; includes FW net (FW spt assumed 0)</v>
          </cell>
          <cell r="I4092">
            <v>2003</v>
          </cell>
          <cell r="J4092" t="str">
            <v>M</v>
          </cell>
          <cell r="L4092">
            <v>4</v>
          </cell>
          <cell r="M4092">
            <v>0</v>
          </cell>
        </row>
        <row r="4093">
          <cell r="A4093" t="str">
            <v>2003-66-5-</v>
          </cell>
          <cell r="B4093" t="str">
            <v>MPS</v>
          </cell>
          <cell r="C4093" t="str">
            <v>Marked White Sp Year</v>
          </cell>
          <cell r="D4093" t="str">
            <v>M-WhtSpYr</v>
          </cell>
          <cell r="E4093">
            <v>66</v>
          </cell>
          <cell r="F4093">
            <v>56</v>
          </cell>
          <cell r="G4093">
            <v>54</v>
          </cell>
          <cell r="H4093" t="str">
            <v>ETRS; includes FW net (FW spt assumed 0)</v>
          </cell>
          <cell r="I4093">
            <v>2003</v>
          </cell>
          <cell r="J4093" t="str">
            <v>M</v>
          </cell>
          <cell r="L4093">
            <v>5</v>
          </cell>
          <cell r="M4093">
            <v>0</v>
          </cell>
        </row>
        <row r="4094">
          <cell r="A4094" t="str">
            <v>2003-75-3-</v>
          </cell>
          <cell r="B4094" t="str">
            <v>JDF</v>
          </cell>
          <cell r="C4094" t="str">
            <v>UnMarked Hoko River</v>
          </cell>
          <cell r="D4094" t="str">
            <v>U-Hoko Rv</v>
          </cell>
          <cell r="E4094">
            <v>75</v>
          </cell>
          <cell r="F4094">
            <v>58</v>
          </cell>
          <cell r="G4094">
            <v>57</v>
          </cell>
          <cell r="H4094" t="str">
            <v>ETRS; esc only, no FW fishery</v>
          </cell>
          <cell r="I4094">
            <v>2003</v>
          </cell>
          <cell r="J4094" t="str">
            <v>UM</v>
          </cell>
          <cell r="L4094">
            <v>3</v>
          </cell>
          <cell r="M4094">
            <v>20.700749829584179</v>
          </cell>
        </row>
        <row r="4095">
          <cell r="A4095" t="str">
            <v>2003-75-4-</v>
          </cell>
          <cell r="B4095" t="str">
            <v>JDF</v>
          </cell>
          <cell r="C4095" t="str">
            <v>UnMarked Hoko River</v>
          </cell>
          <cell r="D4095" t="str">
            <v>U-Hoko Rv</v>
          </cell>
          <cell r="E4095">
            <v>75</v>
          </cell>
          <cell r="F4095">
            <v>58</v>
          </cell>
          <cell r="G4095">
            <v>57</v>
          </cell>
          <cell r="H4095" t="str">
            <v>ETRS; esc only, no FW fishery</v>
          </cell>
          <cell r="I4095">
            <v>2003</v>
          </cell>
          <cell r="J4095" t="str">
            <v>UM</v>
          </cell>
          <cell r="L4095">
            <v>4</v>
          </cell>
          <cell r="M4095">
            <v>169.47751547724329</v>
          </cell>
        </row>
        <row r="4096">
          <cell r="A4096" t="str">
            <v>2003-75-5-</v>
          </cell>
          <cell r="B4096" t="str">
            <v>JDF</v>
          </cell>
          <cell r="C4096" t="str">
            <v>UnMarked Hoko River</v>
          </cell>
          <cell r="D4096" t="str">
            <v>U-Hoko Rv</v>
          </cell>
          <cell r="E4096">
            <v>75</v>
          </cell>
          <cell r="F4096">
            <v>58</v>
          </cell>
          <cell r="G4096">
            <v>57</v>
          </cell>
          <cell r="H4096" t="str">
            <v>ETRS; esc only, no FW fishery</v>
          </cell>
          <cell r="I4096">
            <v>2003</v>
          </cell>
          <cell r="J4096" t="str">
            <v>UM</v>
          </cell>
          <cell r="L4096">
            <v>5</v>
          </cell>
          <cell r="M4096">
            <v>218</v>
          </cell>
        </row>
        <row r="4097">
          <cell r="A4097" t="str">
            <v>2003-76-3-</v>
          </cell>
          <cell r="B4097" t="str">
            <v>JDF</v>
          </cell>
          <cell r="C4097" t="str">
            <v>Marked Hoko River</v>
          </cell>
          <cell r="D4097" t="str">
            <v>M-Hoko Rv</v>
          </cell>
          <cell r="E4097">
            <v>76</v>
          </cell>
          <cell r="F4097">
            <v>59</v>
          </cell>
          <cell r="G4097">
            <v>57</v>
          </cell>
          <cell r="H4097" t="str">
            <v>ETRS; esc only, no FW fishery</v>
          </cell>
          <cell r="I4097">
            <v>2003</v>
          </cell>
          <cell r="J4097" t="str">
            <v>M</v>
          </cell>
          <cell r="L4097">
            <v>3</v>
          </cell>
          <cell r="M4097">
            <v>32.299250170415817</v>
          </cell>
        </row>
        <row r="4098">
          <cell r="A4098" t="str">
            <v>2003-76-4-</v>
          </cell>
          <cell r="B4098" t="str">
            <v>JDF</v>
          </cell>
          <cell r="C4098" t="str">
            <v>Marked Hoko River</v>
          </cell>
          <cell r="D4098" t="str">
            <v>M-Hoko Rv</v>
          </cell>
          <cell r="E4098">
            <v>76</v>
          </cell>
          <cell r="F4098">
            <v>59</v>
          </cell>
          <cell r="G4098">
            <v>57</v>
          </cell>
          <cell r="H4098" t="str">
            <v>ETRS; esc only, no FW fishery</v>
          </cell>
          <cell r="I4098">
            <v>2003</v>
          </cell>
          <cell r="J4098" t="str">
            <v>M</v>
          </cell>
          <cell r="L4098">
            <v>4</v>
          </cell>
          <cell r="M4098">
            <v>311.52248452275671</v>
          </cell>
        </row>
        <row r="4099">
          <cell r="A4099" t="str">
            <v>2003-76-5-</v>
          </cell>
          <cell r="B4099" t="str">
            <v>JDF</v>
          </cell>
          <cell r="C4099" t="str">
            <v>Marked Hoko River</v>
          </cell>
          <cell r="D4099" t="str">
            <v>M-Hoko Rv</v>
          </cell>
          <cell r="E4099">
            <v>76</v>
          </cell>
          <cell r="F4099">
            <v>59</v>
          </cell>
          <cell r="G4099">
            <v>57</v>
          </cell>
          <cell r="H4099" t="str">
            <v>ETRS; esc only, no FW fishery</v>
          </cell>
          <cell r="I4099">
            <v>2003</v>
          </cell>
          <cell r="J4099" t="str">
            <v>M</v>
          </cell>
          <cell r="L4099">
            <v>5</v>
          </cell>
          <cell r="M4099">
            <v>328</v>
          </cell>
        </row>
        <row r="4100">
          <cell r="A4100" t="str">
            <v>2003-37-3-</v>
          </cell>
          <cell r="B4100" t="str">
            <v>ColR</v>
          </cell>
          <cell r="C4100" t="str">
            <v>UnMarked CR Oregon Hatchery Tule</v>
          </cell>
          <cell r="D4100" t="str">
            <v>U-OR Tule</v>
          </cell>
          <cell r="E4100">
            <v>37</v>
          </cell>
          <cell r="F4100">
            <v>61</v>
          </cell>
          <cell r="G4100">
            <v>60</v>
          </cell>
          <cell r="I4100">
            <v>2003</v>
          </cell>
          <cell r="J4100" t="str">
            <v>UM</v>
          </cell>
          <cell r="L4100">
            <v>3</v>
          </cell>
          <cell r="M4100">
            <v>9732.4671269717765</v>
          </cell>
        </row>
        <row r="4101">
          <cell r="A4101" t="str">
            <v>2003-37-4-</v>
          </cell>
          <cell r="B4101" t="str">
            <v>ColR</v>
          </cell>
          <cell r="C4101" t="str">
            <v>UnMarked CR Oregon Hatchery Tule</v>
          </cell>
          <cell r="D4101" t="str">
            <v>U-OR Tule</v>
          </cell>
          <cell r="E4101">
            <v>37</v>
          </cell>
          <cell r="F4101">
            <v>61</v>
          </cell>
          <cell r="G4101">
            <v>60</v>
          </cell>
          <cell r="I4101">
            <v>2003</v>
          </cell>
          <cell r="J4101" t="str">
            <v>UM</v>
          </cell>
          <cell r="L4101">
            <v>4</v>
          </cell>
          <cell r="M4101">
            <v>33449.175839700583</v>
          </cell>
        </row>
        <row r="4102">
          <cell r="A4102" t="str">
            <v>2003-37-5-</v>
          </cell>
          <cell r="B4102" t="str">
            <v>ColR</v>
          </cell>
          <cell r="C4102" t="str">
            <v>UnMarked CR Oregon Hatchery Tule</v>
          </cell>
          <cell r="D4102" t="str">
            <v>U-OR Tule</v>
          </cell>
          <cell r="E4102">
            <v>37</v>
          </cell>
          <cell r="F4102">
            <v>61</v>
          </cell>
          <cell r="G4102">
            <v>60</v>
          </cell>
          <cell r="I4102">
            <v>2003</v>
          </cell>
          <cell r="J4102" t="str">
            <v>UM</v>
          </cell>
          <cell r="L4102">
            <v>5</v>
          </cell>
          <cell r="M4102">
            <v>5205.7366499757636</v>
          </cell>
        </row>
        <row r="4103">
          <cell r="A4103" t="str">
            <v>2003-38-3-</v>
          </cell>
          <cell r="B4103" t="str">
            <v>ColR</v>
          </cell>
          <cell r="C4103" t="str">
            <v>Marked CR Oregon Hatchery Tule</v>
          </cell>
          <cell r="D4103" t="str">
            <v>M-OR Tule</v>
          </cell>
          <cell r="E4103">
            <v>38</v>
          </cell>
          <cell r="F4103">
            <v>62</v>
          </cell>
          <cell r="G4103">
            <v>60</v>
          </cell>
          <cell r="I4103">
            <v>2003</v>
          </cell>
          <cell r="J4103" t="str">
            <v>M</v>
          </cell>
          <cell r="L4103">
            <v>3</v>
          </cell>
          <cell r="M4103">
            <v>409.23287302822428</v>
          </cell>
        </row>
        <row r="4104">
          <cell r="A4104" t="str">
            <v>2003-38-4-</v>
          </cell>
          <cell r="B4104" t="str">
            <v>ColR</v>
          </cell>
          <cell r="C4104" t="str">
            <v>Marked CR Oregon Hatchery Tule</v>
          </cell>
          <cell r="D4104" t="str">
            <v>M-OR Tule</v>
          </cell>
          <cell r="E4104">
            <v>38</v>
          </cell>
          <cell r="F4104">
            <v>62</v>
          </cell>
          <cell r="G4104">
            <v>60</v>
          </cell>
          <cell r="I4104">
            <v>2003</v>
          </cell>
          <cell r="J4104" t="str">
            <v>M</v>
          </cell>
          <cell r="L4104">
            <v>4</v>
          </cell>
          <cell r="M4104">
            <v>1394.6491602994211</v>
          </cell>
        </row>
        <row r="4105">
          <cell r="A4105" t="str">
            <v>2003-38-5-</v>
          </cell>
          <cell r="B4105" t="str">
            <v>ColR</v>
          </cell>
          <cell r="C4105" t="str">
            <v>Marked CR Oregon Hatchery Tule</v>
          </cell>
          <cell r="D4105" t="str">
            <v>M-OR Tule</v>
          </cell>
          <cell r="E4105">
            <v>38</v>
          </cell>
          <cell r="F4105">
            <v>62</v>
          </cell>
          <cell r="G4105">
            <v>60</v>
          </cell>
          <cell r="I4105">
            <v>2003</v>
          </cell>
          <cell r="J4105" t="str">
            <v>M</v>
          </cell>
          <cell r="L4105">
            <v>5</v>
          </cell>
          <cell r="M4105">
            <v>216.61335002423681</v>
          </cell>
        </row>
        <row r="4106">
          <cell r="A4106" t="str">
            <v>2003-39-3-</v>
          </cell>
          <cell r="B4106" t="str">
            <v>ColR</v>
          </cell>
          <cell r="C4106" t="str">
            <v>UnMarked CR Washington Hatchery Tule</v>
          </cell>
          <cell r="D4106" t="str">
            <v>U-WA Tule</v>
          </cell>
          <cell r="E4106">
            <v>39</v>
          </cell>
          <cell r="F4106">
            <v>64</v>
          </cell>
          <cell r="G4106">
            <v>63</v>
          </cell>
          <cell r="I4106">
            <v>2003</v>
          </cell>
          <cell r="J4106" t="str">
            <v>UM</v>
          </cell>
          <cell r="L4106">
            <v>3</v>
          </cell>
          <cell r="M4106">
            <v>18022.541884683429</v>
          </cell>
        </row>
        <row r="4107">
          <cell r="A4107" t="str">
            <v>2003-39-4-</v>
          </cell>
          <cell r="B4107" t="str">
            <v>ColR</v>
          </cell>
          <cell r="C4107" t="str">
            <v>UnMarked CR Washington Hatchery Tule</v>
          </cell>
          <cell r="D4107" t="str">
            <v>U-WA Tule</v>
          </cell>
          <cell r="E4107">
            <v>39</v>
          </cell>
          <cell r="F4107">
            <v>64</v>
          </cell>
          <cell r="G4107">
            <v>63</v>
          </cell>
          <cell r="I4107">
            <v>2003</v>
          </cell>
          <cell r="J4107" t="str">
            <v>UM</v>
          </cell>
          <cell r="L4107">
            <v>4</v>
          </cell>
          <cell r="M4107">
            <v>61921.437418576767</v>
          </cell>
        </row>
        <row r="4108">
          <cell r="A4108" t="str">
            <v>2003-39-5-</v>
          </cell>
          <cell r="B4108" t="str">
            <v>ColR</v>
          </cell>
          <cell r="C4108" t="str">
            <v>UnMarked CR Washington Hatchery Tule</v>
          </cell>
          <cell r="D4108" t="str">
            <v>U-WA Tule</v>
          </cell>
          <cell r="E4108">
            <v>39</v>
          </cell>
          <cell r="F4108">
            <v>64</v>
          </cell>
          <cell r="G4108">
            <v>63</v>
          </cell>
          <cell r="I4108">
            <v>2003</v>
          </cell>
          <cell r="J4108" t="str">
            <v>UM</v>
          </cell>
          <cell r="L4108">
            <v>5</v>
          </cell>
          <cell r="M4108">
            <v>9673.901219468944</v>
          </cell>
        </row>
        <row r="4109">
          <cell r="A4109" t="str">
            <v>2003-40-3-</v>
          </cell>
          <cell r="B4109" t="str">
            <v>ColR</v>
          </cell>
          <cell r="C4109" t="str">
            <v>Marked CR Washington Hatchery Tule</v>
          </cell>
          <cell r="D4109" t="str">
            <v>M-WA Tule</v>
          </cell>
          <cell r="E4109">
            <v>40</v>
          </cell>
          <cell r="F4109">
            <v>65</v>
          </cell>
          <cell r="G4109">
            <v>63</v>
          </cell>
          <cell r="I4109">
            <v>2003</v>
          </cell>
          <cell r="J4109" t="str">
            <v>M</v>
          </cell>
          <cell r="L4109">
            <v>3</v>
          </cell>
          <cell r="M4109">
            <v>751.25811531657382</v>
          </cell>
        </row>
        <row r="4110">
          <cell r="A4110" t="str">
            <v>2003-40-4-</v>
          </cell>
          <cell r="B4110" t="str">
            <v>ColR</v>
          </cell>
          <cell r="C4110" t="str">
            <v>Marked CR Washington Hatchery Tule</v>
          </cell>
          <cell r="D4110" t="str">
            <v>M-WA Tule</v>
          </cell>
          <cell r="E4110">
            <v>40</v>
          </cell>
          <cell r="F4110">
            <v>65</v>
          </cell>
          <cell r="G4110">
            <v>63</v>
          </cell>
          <cell r="I4110">
            <v>2003</v>
          </cell>
          <cell r="J4110" t="str">
            <v>M</v>
          </cell>
          <cell r="L4110">
            <v>4</v>
          </cell>
          <cell r="M4110">
            <v>2576.9625814232281</v>
          </cell>
        </row>
        <row r="4111">
          <cell r="A4111" t="str">
            <v>2003-40-5-</v>
          </cell>
          <cell r="B4111" t="str">
            <v>ColR</v>
          </cell>
          <cell r="C4111" t="str">
            <v>Marked CR Washington Hatchery Tule</v>
          </cell>
          <cell r="D4111" t="str">
            <v>M-WA Tule</v>
          </cell>
          <cell r="E4111">
            <v>40</v>
          </cell>
          <cell r="F4111">
            <v>65</v>
          </cell>
          <cell r="G4111">
            <v>63</v>
          </cell>
          <cell r="I4111">
            <v>2003</v>
          </cell>
          <cell r="J4111" t="str">
            <v>M</v>
          </cell>
          <cell r="L4111">
            <v>5</v>
          </cell>
          <cell r="M4111">
            <v>403.04878053105682</v>
          </cell>
        </row>
        <row r="4112">
          <cell r="A4112" t="str">
            <v>2003-41-3-</v>
          </cell>
          <cell r="B4112" t="str">
            <v>ColR</v>
          </cell>
          <cell r="C4112" t="str">
            <v>UnMarked Lower Columbia River Wild</v>
          </cell>
          <cell r="D4112" t="str">
            <v>U-LCRWild</v>
          </cell>
          <cell r="E4112">
            <v>41</v>
          </cell>
          <cell r="F4112">
            <v>67</v>
          </cell>
          <cell r="G4112">
            <v>66</v>
          </cell>
          <cell r="I4112">
            <v>2003</v>
          </cell>
          <cell r="J4112" t="str">
            <v>UM</v>
          </cell>
          <cell r="L4112">
            <v>3</v>
          </cell>
          <cell r="M4112">
            <v>2272.3199999784501</v>
          </cell>
        </row>
        <row r="4113">
          <cell r="A4113" t="str">
            <v>2003-41-4-</v>
          </cell>
          <cell r="B4113" t="str">
            <v>ColR</v>
          </cell>
          <cell r="C4113" t="str">
            <v>UnMarked Lower Columbia River Wild</v>
          </cell>
          <cell r="D4113" t="str">
            <v>U-LCRWild</v>
          </cell>
          <cell r="E4113">
            <v>41</v>
          </cell>
          <cell r="F4113">
            <v>67</v>
          </cell>
          <cell r="G4113">
            <v>66</v>
          </cell>
          <cell r="I4113">
            <v>2003</v>
          </cell>
          <cell r="J4113" t="str">
            <v>UM</v>
          </cell>
          <cell r="L4113">
            <v>4</v>
          </cell>
          <cell r="M4113">
            <v>11769.125954342881</v>
          </cell>
        </row>
        <row r="4114">
          <cell r="A4114" t="str">
            <v>2003-41-5-</v>
          </cell>
          <cell r="B4114" t="str">
            <v>ColR</v>
          </cell>
          <cell r="C4114" t="str">
            <v>UnMarked Lower Columbia River Wild</v>
          </cell>
          <cell r="D4114" t="str">
            <v>U-LCRWild</v>
          </cell>
          <cell r="E4114">
            <v>41</v>
          </cell>
          <cell r="F4114">
            <v>67</v>
          </cell>
          <cell r="G4114">
            <v>66</v>
          </cell>
          <cell r="I4114">
            <v>2003</v>
          </cell>
          <cell r="J4114" t="str">
            <v>UM</v>
          </cell>
          <cell r="L4114">
            <v>5</v>
          </cell>
          <cell r="M4114">
            <v>10348.80000010728</v>
          </cell>
        </row>
        <row r="4115">
          <cell r="A4115" t="str">
            <v>2003-42-3-</v>
          </cell>
          <cell r="B4115" t="str">
            <v>ColR</v>
          </cell>
          <cell r="C4115" t="str">
            <v>Marked Lower Columbia River Wild</v>
          </cell>
          <cell r="D4115" t="str">
            <v>M-LCRWild</v>
          </cell>
          <cell r="E4115">
            <v>42</v>
          </cell>
          <cell r="F4115">
            <v>68</v>
          </cell>
          <cell r="G4115">
            <v>66</v>
          </cell>
          <cell r="I4115">
            <v>2003</v>
          </cell>
          <cell r="J4115" t="str">
            <v>M</v>
          </cell>
          <cell r="L4115">
            <v>3</v>
          </cell>
          <cell r="M4115">
            <v>94.680000021549859</v>
          </cell>
        </row>
        <row r="4116">
          <cell r="A4116" t="str">
            <v>2003-42-4-</v>
          </cell>
          <cell r="B4116" t="str">
            <v>ColR</v>
          </cell>
          <cell r="C4116" t="str">
            <v>Marked Lower Columbia River Wild</v>
          </cell>
          <cell r="D4116" t="str">
            <v>M-LCRWild</v>
          </cell>
          <cell r="E4116">
            <v>42</v>
          </cell>
          <cell r="F4116">
            <v>68</v>
          </cell>
          <cell r="G4116">
            <v>66</v>
          </cell>
          <cell r="I4116">
            <v>2003</v>
          </cell>
          <cell r="J4116" t="str">
            <v>M</v>
          </cell>
          <cell r="L4116">
            <v>4</v>
          </cell>
          <cell r="M4116">
            <v>487.87404565711591</v>
          </cell>
        </row>
        <row r="4117">
          <cell r="A4117" t="str">
            <v>2003-42-5-</v>
          </cell>
          <cell r="B4117" t="str">
            <v>ColR</v>
          </cell>
          <cell r="C4117" t="str">
            <v>Marked Lower Columbia River Wild</v>
          </cell>
          <cell r="D4117" t="str">
            <v>M-LCRWild</v>
          </cell>
          <cell r="E4117">
            <v>42</v>
          </cell>
          <cell r="F4117">
            <v>68</v>
          </cell>
          <cell r="G4117">
            <v>66</v>
          </cell>
          <cell r="I4117">
            <v>2003</v>
          </cell>
          <cell r="J4117" t="str">
            <v>M</v>
          </cell>
          <cell r="L4117">
            <v>5</v>
          </cell>
          <cell r="M4117">
            <v>431.19999989272043</v>
          </cell>
        </row>
        <row r="4118">
          <cell r="A4118" t="str">
            <v>2003-43-3-</v>
          </cell>
          <cell r="B4118" t="str">
            <v>ColR</v>
          </cell>
          <cell r="C4118" t="str">
            <v>UnMarked CR Bonneville Pool Hatchery</v>
          </cell>
          <cell r="D4118" t="str">
            <v>U-BPHTule</v>
          </cell>
          <cell r="E4118">
            <v>43</v>
          </cell>
          <cell r="F4118">
            <v>70</v>
          </cell>
          <cell r="G4118">
            <v>69</v>
          </cell>
          <cell r="I4118">
            <v>2003</v>
          </cell>
          <cell r="J4118" t="str">
            <v>UM</v>
          </cell>
          <cell r="L4118">
            <v>3</v>
          </cell>
          <cell r="M4118">
            <v>75072.472470278866</v>
          </cell>
        </row>
        <row r="4119">
          <cell r="A4119" t="str">
            <v>2003-43-4-</v>
          </cell>
          <cell r="B4119" t="str">
            <v>ColR</v>
          </cell>
          <cell r="C4119" t="str">
            <v>UnMarked CR Bonneville Pool Hatchery</v>
          </cell>
          <cell r="D4119" t="str">
            <v>U-BPHTule</v>
          </cell>
          <cell r="E4119">
            <v>43</v>
          </cell>
          <cell r="F4119">
            <v>70</v>
          </cell>
          <cell r="G4119">
            <v>69</v>
          </cell>
          <cell r="I4119">
            <v>2003</v>
          </cell>
          <cell r="J4119" t="str">
            <v>UM</v>
          </cell>
          <cell r="L4119">
            <v>4</v>
          </cell>
          <cell r="M4119">
            <v>96780.079485399794</v>
          </cell>
        </row>
        <row r="4120">
          <cell r="A4120" t="str">
            <v>2003-43-5-</v>
          </cell>
          <cell r="B4120" t="str">
            <v>ColR</v>
          </cell>
          <cell r="C4120" t="str">
            <v>UnMarked CR Bonneville Pool Hatchery</v>
          </cell>
          <cell r="D4120" t="str">
            <v>U-BPHTule</v>
          </cell>
          <cell r="E4120">
            <v>43</v>
          </cell>
          <cell r="F4120">
            <v>70</v>
          </cell>
          <cell r="G4120">
            <v>69</v>
          </cell>
          <cell r="I4120">
            <v>2003</v>
          </cell>
          <cell r="J4120" t="str">
            <v>UM</v>
          </cell>
          <cell r="L4120">
            <v>5</v>
          </cell>
          <cell r="M4120">
            <v>1492.8174303554331</v>
          </cell>
        </row>
        <row r="4121">
          <cell r="A4121" t="str">
            <v>2003-44-3-</v>
          </cell>
          <cell r="B4121" t="str">
            <v>ColR</v>
          </cell>
          <cell r="C4121" t="str">
            <v>Marked CR Bonneville Pool Hatchery</v>
          </cell>
          <cell r="D4121" t="str">
            <v>M-BPHTule</v>
          </cell>
          <cell r="E4121">
            <v>44</v>
          </cell>
          <cell r="F4121">
            <v>71</v>
          </cell>
          <cell r="G4121">
            <v>69</v>
          </cell>
          <cell r="I4121">
            <v>2003</v>
          </cell>
          <cell r="J4121" t="str">
            <v>M</v>
          </cell>
          <cell r="L4121">
            <v>3</v>
          </cell>
          <cell r="M4121">
            <v>3139.5275297211342</v>
          </cell>
        </row>
        <row r="4122">
          <cell r="A4122" t="str">
            <v>2003-44-4-</v>
          </cell>
          <cell r="B4122" t="str">
            <v>ColR</v>
          </cell>
          <cell r="C4122" t="str">
            <v>Marked CR Bonneville Pool Hatchery</v>
          </cell>
          <cell r="D4122" t="str">
            <v>M-BPHTule</v>
          </cell>
          <cell r="E4122">
            <v>44</v>
          </cell>
          <cell r="F4122">
            <v>71</v>
          </cell>
          <cell r="G4122">
            <v>69</v>
          </cell>
          <cell r="I4122">
            <v>2003</v>
          </cell>
          <cell r="J4122" t="str">
            <v>M</v>
          </cell>
          <cell r="L4122">
            <v>4</v>
          </cell>
          <cell r="M4122">
            <v>4044.9205146002059</v>
          </cell>
        </row>
        <row r="4123">
          <cell r="A4123" t="str">
            <v>2003-44-5-</v>
          </cell>
          <cell r="B4123" t="str">
            <v>ColR</v>
          </cell>
          <cell r="C4123" t="str">
            <v>Marked CR Bonneville Pool Hatchery</v>
          </cell>
          <cell r="D4123" t="str">
            <v>M-BPHTule</v>
          </cell>
          <cell r="E4123">
            <v>44</v>
          </cell>
          <cell r="F4123">
            <v>71</v>
          </cell>
          <cell r="G4123">
            <v>69</v>
          </cell>
          <cell r="I4123">
            <v>2003</v>
          </cell>
          <cell r="J4123" t="str">
            <v>M</v>
          </cell>
          <cell r="L4123">
            <v>5</v>
          </cell>
          <cell r="M4123">
            <v>62.182569644566676</v>
          </cell>
        </row>
        <row r="4124">
          <cell r="A4124" t="str">
            <v>2003-45-3-</v>
          </cell>
          <cell r="B4124" t="str">
            <v>ColR</v>
          </cell>
          <cell r="C4124" t="str">
            <v>UnMarked Columbia R Upriver Summer</v>
          </cell>
          <cell r="D4124" t="str">
            <v>U-UpCR Su</v>
          </cell>
          <cell r="E4124">
            <v>45</v>
          </cell>
          <cell r="F4124">
            <v>73</v>
          </cell>
          <cell r="G4124">
            <v>72</v>
          </cell>
          <cell r="I4124">
            <v>2003</v>
          </cell>
          <cell r="J4124" t="str">
            <v>UM</v>
          </cell>
          <cell r="L4124">
            <v>3</v>
          </cell>
          <cell r="M4124">
            <v>274.87620132012142</v>
          </cell>
        </row>
        <row r="4125">
          <cell r="A4125" t="str">
            <v>2003-45-4-</v>
          </cell>
          <cell r="B4125" t="str">
            <v>ColR</v>
          </cell>
          <cell r="C4125" t="str">
            <v>UnMarked Columbia R Upriver Summer</v>
          </cell>
          <cell r="D4125" t="str">
            <v>U-UpCR Su</v>
          </cell>
          <cell r="E4125">
            <v>45</v>
          </cell>
          <cell r="F4125">
            <v>73</v>
          </cell>
          <cell r="G4125">
            <v>72</v>
          </cell>
          <cell r="I4125">
            <v>2003</v>
          </cell>
          <cell r="J4125" t="str">
            <v>UM</v>
          </cell>
          <cell r="L4125">
            <v>4</v>
          </cell>
          <cell r="M4125">
            <v>7795.9984136909698</v>
          </cell>
        </row>
        <row r="4126">
          <cell r="A4126" t="str">
            <v>2003-45-5-</v>
          </cell>
          <cell r="B4126" t="str">
            <v>ColR</v>
          </cell>
          <cell r="C4126" t="str">
            <v>UnMarked Columbia R Upriver Summer</v>
          </cell>
          <cell r="D4126" t="str">
            <v>U-UpCR Su</v>
          </cell>
          <cell r="E4126">
            <v>45</v>
          </cell>
          <cell r="F4126">
            <v>73</v>
          </cell>
          <cell r="G4126">
            <v>72</v>
          </cell>
          <cell r="I4126">
            <v>2003</v>
          </cell>
          <cell r="J4126" t="str">
            <v>UM</v>
          </cell>
          <cell r="L4126">
            <v>5</v>
          </cell>
          <cell r="M4126">
            <v>37610.695629764938</v>
          </cell>
        </row>
        <row r="4127">
          <cell r="A4127" t="str">
            <v>2003-46-3-</v>
          </cell>
          <cell r="B4127" t="str">
            <v>ColR</v>
          </cell>
          <cell r="C4127" t="str">
            <v>Marked Columbia R Upriver Summer</v>
          </cell>
          <cell r="D4127" t="str">
            <v>M-UpCR Su</v>
          </cell>
          <cell r="E4127">
            <v>46</v>
          </cell>
          <cell r="F4127">
            <v>74</v>
          </cell>
          <cell r="G4127">
            <v>72</v>
          </cell>
          <cell r="I4127">
            <v>2003</v>
          </cell>
          <cell r="J4127" t="str">
            <v>M</v>
          </cell>
          <cell r="L4127">
            <v>3</v>
          </cell>
          <cell r="M4127">
            <v>224.91814658222461</v>
          </cell>
        </row>
        <row r="4128">
          <cell r="A4128" t="str">
            <v>2003-46-4-</v>
          </cell>
          <cell r="B4128" t="str">
            <v>ColR</v>
          </cell>
          <cell r="C4128" t="str">
            <v>Marked Columbia R Upriver Summer</v>
          </cell>
          <cell r="D4128" t="str">
            <v>M-UpCR Su</v>
          </cell>
          <cell r="E4128">
            <v>46</v>
          </cell>
          <cell r="F4128">
            <v>74</v>
          </cell>
          <cell r="G4128">
            <v>72</v>
          </cell>
          <cell r="I4128">
            <v>2003</v>
          </cell>
          <cell r="J4128" t="str">
            <v>M</v>
          </cell>
          <cell r="L4128">
            <v>4</v>
          </cell>
          <cell r="M4128">
            <v>6377.7400033110716</v>
          </cell>
        </row>
        <row r="4129">
          <cell r="A4129" t="str">
            <v>2003-46-5-</v>
          </cell>
          <cell r="B4129" t="str">
            <v>ColR</v>
          </cell>
          <cell r="C4129" t="str">
            <v>Marked Columbia R Upriver Summer</v>
          </cell>
          <cell r="D4129" t="str">
            <v>M-UpCR Su</v>
          </cell>
          <cell r="E4129">
            <v>46</v>
          </cell>
          <cell r="F4129">
            <v>74</v>
          </cell>
          <cell r="G4129">
            <v>72</v>
          </cell>
          <cell r="I4129">
            <v>2003</v>
          </cell>
          <cell r="J4129" t="str">
            <v>M</v>
          </cell>
          <cell r="L4129">
            <v>5</v>
          </cell>
          <cell r="M4129">
            <v>30773.771605330661</v>
          </cell>
        </row>
        <row r="4130">
          <cell r="A4130" t="str">
            <v>2003-47-3-</v>
          </cell>
          <cell r="B4130" t="str">
            <v>ColR</v>
          </cell>
          <cell r="C4130" t="str">
            <v>UnMarked Columbia R Upriver Bright</v>
          </cell>
          <cell r="D4130" t="str">
            <v>U-UpCR Br</v>
          </cell>
          <cell r="E4130">
            <v>47</v>
          </cell>
          <cell r="F4130">
            <v>76</v>
          </cell>
          <cell r="G4130">
            <v>75</v>
          </cell>
          <cell r="I4130">
            <v>2003</v>
          </cell>
          <cell r="J4130" t="str">
            <v>UM</v>
          </cell>
          <cell r="L4130">
            <v>3</v>
          </cell>
          <cell r="M4130">
            <v>44784.150038859749</v>
          </cell>
        </row>
        <row r="4131">
          <cell r="A4131" t="str">
            <v>2003-47-4-</v>
          </cell>
          <cell r="B4131" t="str">
            <v>ColR</v>
          </cell>
          <cell r="C4131" t="str">
            <v>UnMarked Columbia R Upriver Bright</v>
          </cell>
          <cell r="D4131" t="str">
            <v>U-UpCR Br</v>
          </cell>
          <cell r="E4131">
            <v>47</v>
          </cell>
          <cell r="F4131">
            <v>76</v>
          </cell>
          <cell r="G4131">
            <v>75</v>
          </cell>
          <cell r="I4131">
            <v>2003</v>
          </cell>
          <cell r="J4131" t="str">
            <v>UM</v>
          </cell>
          <cell r="L4131">
            <v>4</v>
          </cell>
          <cell r="M4131">
            <v>291221.32042954798</v>
          </cell>
        </row>
        <row r="4132">
          <cell r="A4132" t="str">
            <v>2003-47-5-</v>
          </cell>
          <cell r="B4132" t="str">
            <v>ColR</v>
          </cell>
          <cell r="C4132" t="str">
            <v>UnMarked Columbia R Upriver Bright</v>
          </cell>
          <cell r="D4132" t="str">
            <v>U-UpCR Br</v>
          </cell>
          <cell r="E4132">
            <v>47</v>
          </cell>
          <cell r="F4132">
            <v>76</v>
          </cell>
          <cell r="G4132">
            <v>75</v>
          </cell>
          <cell r="I4132">
            <v>2003</v>
          </cell>
          <cell r="J4132" t="str">
            <v>UM</v>
          </cell>
          <cell r="L4132">
            <v>5</v>
          </cell>
          <cell r="M4132">
            <v>146469.2925438511</v>
          </cell>
        </row>
        <row r="4133">
          <cell r="A4133" t="str">
            <v>2003-48-3-</v>
          </cell>
          <cell r="B4133" t="str">
            <v>ColR</v>
          </cell>
          <cell r="C4133" t="str">
            <v>Marked Columbia R Upriver Bright</v>
          </cell>
          <cell r="D4133" t="str">
            <v>M-UpCR Br</v>
          </cell>
          <cell r="E4133">
            <v>48</v>
          </cell>
          <cell r="F4133">
            <v>77</v>
          </cell>
          <cell r="G4133">
            <v>75</v>
          </cell>
          <cell r="I4133">
            <v>2003</v>
          </cell>
          <cell r="J4133" t="str">
            <v>M</v>
          </cell>
          <cell r="L4133">
            <v>3</v>
          </cell>
          <cell r="M4133">
            <v>1386.4258373111661</v>
          </cell>
        </row>
        <row r="4134">
          <cell r="A4134" t="str">
            <v>2003-48-4-</v>
          </cell>
          <cell r="B4134" t="str">
            <v>ColR</v>
          </cell>
          <cell r="C4134" t="str">
            <v>Marked Columbia R Upriver Bright</v>
          </cell>
          <cell r="D4134" t="str">
            <v>M-UpCR Br</v>
          </cell>
          <cell r="E4134">
            <v>48</v>
          </cell>
          <cell r="F4134">
            <v>77</v>
          </cell>
          <cell r="G4134">
            <v>75</v>
          </cell>
          <cell r="I4134">
            <v>2003</v>
          </cell>
          <cell r="J4134" t="str">
            <v>M</v>
          </cell>
          <cell r="L4134">
            <v>4</v>
          </cell>
          <cell r="M4134">
            <v>9008.8469472624129</v>
          </cell>
        </row>
        <row r="4135">
          <cell r="A4135" t="str">
            <v>2003-48-5-</v>
          </cell>
          <cell r="B4135" t="str">
            <v>ColR</v>
          </cell>
          <cell r="C4135" t="str">
            <v>Marked Columbia R Upriver Bright</v>
          </cell>
          <cell r="D4135" t="str">
            <v>M-UpCR Br</v>
          </cell>
          <cell r="E4135">
            <v>48</v>
          </cell>
          <cell r="F4135">
            <v>77</v>
          </cell>
          <cell r="G4135">
            <v>75</v>
          </cell>
          <cell r="I4135">
            <v>2003</v>
          </cell>
          <cell r="J4135" t="str">
            <v>M</v>
          </cell>
          <cell r="L4135">
            <v>5</v>
          </cell>
          <cell r="M4135">
            <v>4533.8844347469858</v>
          </cell>
        </row>
        <row r="4136">
          <cell r="A4136" t="str">
            <v>2003-49-3-</v>
          </cell>
          <cell r="B4136" t="str">
            <v>ColR</v>
          </cell>
          <cell r="C4136" t="str">
            <v>UnMarked Cowlitz River Spring</v>
          </cell>
          <cell r="D4136" t="str">
            <v>U-Cowl Sp</v>
          </cell>
          <cell r="E4136">
            <v>49</v>
          </cell>
          <cell r="F4136">
            <v>79</v>
          </cell>
          <cell r="G4136">
            <v>78</v>
          </cell>
          <cell r="I4136">
            <v>2003</v>
          </cell>
          <cell r="J4136" t="str">
            <v>UM</v>
          </cell>
          <cell r="L4136">
            <v>3</v>
          </cell>
          <cell r="M4136">
            <v>633.8758998505034</v>
          </cell>
        </row>
        <row r="4137">
          <cell r="A4137" t="str">
            <v>2003-49-4-</v>
          </cell>
          <cell r="B4137" t="str">
            <v>ColR</v>
          </cell>
          <cell r="C4137" t="str">
            <v>UnMarked Cowlitz River Spring</v>
          </cell>
          <cell r="D4137" t="str">
            <v>U-Cowl Sp</v>
          </cell>
          <cell r="E4137">
            <v>49</v>
          </cell>
          <cell r="F4137">
            <v>79</v>
          </cell>
          <cell r="G4137">
            <v>78</v>
          </cell>
          <cell r="I4137">
            <v>2003</v>
          </cell>
          <cell r="J4137" t="str">
            <v>UM</v>
          </cell>
          <cell r="L4137">
            <v>4</v>
          </cell>
          <cell r="M4137">
            <v>641.12938471324981</v>
          </cell>
        </row>
        <row r="4138">
          <cell r="A4138" t="str">
            <v>2003-49-5-</v>
          </cell>
          <cell r="B4138" t="str">
            <v>ColR</v>
          </cell>
          <cell r="C4138" t="str">
            <v>UnMarked Cowlitz River Spring</v>
          </cell>
          <cell r="D4138" t="str">
            <v>U-Cowl Sp</v>
          </cell>
          <cell r="E4138">
            <v>49</v>
          </cell>
          <cell r="F4138">
            <v>79</v>
          </cell>
          <cell r="G4138">
            <v>78</v>
          </cell>
          <cell r="I4138">
            <v>2003</v>
          </cell>
          <cell r="J4138" t="str">
            <v>UM</v>
          </cell>
          <cell r="L4138">
            <v>5</v>
          </cell>
          <cell r="M4138">
            <v>4.4523205499781016</v>
          </cell>
        </row>
        <row r="4139">
          <cell r="A4139" t="str">
            <v>2003-50-3-</v>
          </cell>
          <cell r="B4139" t="str">
            <v>ColR</v>
          </cell>
          <cell r="C4139" t="str">
            <v>Marked Cowlitz River Spring</v>
          </cell>
          <cell r="D4139" t="str">
            <v>M-Cowl Sp</v>
          </cell>
          <cell r="E4139">
            <v>50</v>
          </cell>
          <cell r="F4139">
            <v>80</v>
          </cell>
          <cell r="G4139">
            <v>78</v>
          </cell>
          <cell r="I4139">
            <v>2003</v>
          </cell>
          <cell r="J4139" t="str">
            <v>M</v>
          </cell>
          <cell r="L4139">
            <v>3</v>
          </cell>
          <cell r="M4139">
            <v>12009.1241001495</v>
          </cell>
        </row>
        <row r="4140">
          <cell r="A4140" t="str">
            <v>2003-50-4-</v>
          </cell>
          <cell r="B4140" t="str">
            <v>ColR</v>
          </cell>
          <cell r="C4140" t="str">
            <v>Marked Cowlitz River Spring</v>
          </cell>
          <cell r="D4140" t="str">
            <v>M-Cowl Sp</v>
          </cell>
          <cell r="E4140">
            <v>50</v>
          </cell>
          <cell r="F4140">
            <v>80</v>
          </cell>
          <cell r="G4140">
            <v>78</v>
          </cell>
          <cell r="I4140">
            <v>2003</v>
          </cell>
          <cell r="J4140" t="str">
            <v>M</v>
          </cell>
          <cell r="L4140">
            <v>4</v>
          </cell>
          <cell r="M4140">
            <v>12176.870615286751</v>
          </cell>
        </row>
        <row r="4141">
          <cell r="A4141" t="str">
            <v>2003-50-5-</v>
          </cell>
          <cell r="B4141" t="str">
            <v>ColR</v>
          </cell>
          <cell r="C4141" t="str">
            <v>Marked Cowlitz River Spring</v>
          </cell>
          <cell r="D4141" t="str">
            <v>M-Cowl Sp</v>
          </cell>
          <cell r="E4141">
            <v>50</v>
          </cell>
          <cell r="F4141">
            <v>80</v>
          </cell>
          <cell r="G4141">
            <v>78</v>
          </cell>
          <cell r="I4141">
            <v>2003</v>
          </cell>
          <cell r="J4141" t="str">
            <v>M</v>
          </cell>
          <cell r="L4141">
            <v>5</v>
          </cell>
          <cell r="M4141">
            <v>84.547679450021903</v>
          </cell>
        </row>
        <row r="4142">
          <cell r="A4142" t="str">
            <v>2003-51-3-</v>
          </cell>
          <cell r="B4142" t="str">
            <v>ColR</v>
          </cell>
          <cell r="C4142" t="str">
            <v>UnMarked Willamette River Spring</v>
          </cell>
          <cell r="D4142" t="str">
            <v>U-Will Sp</v>
          </cell>
          <cell r="E4142">
            <v>51</v>
          </cell>
          <cell r="F4142">
            <v>82</v>
          </cell>
          <cell r="G4142">
            <v>81</v>
          </cell>
          <cell r="I4142">
            <v>2003</v>
          </cell>
          <cell r="J4142" t="str">
            <v>UM</v>
          </cell>
          <cell r="L4142">
            <v>3</v>
          </cell>
          <cell r="M4142">
            <v>5363.52</v>
          </cell>
        </row>
        <row r="4143">
          <cell r="A4143" t="str">
            <v>2003-51-4-</v>
          </cell>
          <cell r="B4143" t="str">
            <v>ColR</v>
          </cell>
          <cell r="C4143" t="str">
            <v>UnMarked Willamette River Spring</v>
          </cell>
          <cell r="D4143" t="str">
            <v>U-Will Sp</v>
          </cell>
          <cell r="E4143">
            <v>51</v>
          </cell>
          <cell r="F4143">
            <v>82</v>
          </cell>
          <cell r="G4143">
            <v>81</v>
          </cell>
          <cell r="I4143">
            <v>2003</v>
          </cell>
          <cell r="J4143" t="str">
            <v>UM</v>
          </cell>
          <cell r="L4143">
            <v>4</v>
          </cell>
          <cell r="M4143">
            <v>9399.9599999999991</v>
          </cell>
        </row>
        <row r="4144">
          <cell r="A4144" t="str">
            <v>2003-51-5-</v>
          </cell>
          <cell r="B4144" t="str">
            <v>ColR</v>
          </cell>
          <cell r="C4144" t="str">
            <v>UnMarked Willamette River Spring</v>
          </cell>
          <cell r="D4144" t="str">
            <v>U-Will Sp</v>
          </cell>
          <cell r="E4144">
            <v>51</v>
          </cell>
          <cell r="F4144">
            <v>82</v>
          </cell>
          <cell r="G4144">
            <v>81</v>
          </cell>
          <cell r="I4144">
            <v>2003</v>
          </cell>
          <cell r="J4144" t="str">
            <v>UM</v>
          </cell>
          <cell r="L4144">
            <v>5</v>
          </cell>
          <cell r="M4144">
            <v>39.119999999999997</v>
          </cell>
        </row>
        <row r="4145">
          <cell r="A4145" t="str">
            <v>2003-52-3-</v>
          </cell>
          <cell r="B4145" t="str">
            <v>ColR</v>
          </cell>
          <cell r="C4145" t="str">
            <v>Marked Willamette River Spring</v>
          </cell>
          <cell r="D4145" t="str">
            <v>M-Will Sp</v>
          </cell>
          <cell r="E4145">
            <v>52</v>
          </cell>
          <cell r="F4145">
            <v>83</v>
          </cell>
          <cell r="G4145">
            <v>81</v>
          </cell>
          <cell r="I4145">
            <v>2003</v>
          </cell>
          <cell r="J4145" t="str">
            <v>M</v>
          </cell>
          <cell r="L4145">
            <v>3</v>
          </cell>
          <cell r="M4145">
            <v>39332.480000000003</v>
          </cell>
        </row>
        <row r="4146">
          <cell r="A4146" t="str">
            <v>2003-52-4-</v>
          </cell>
          <cell r="B4146" t="str">
            <v>ColR</v>
          </cell>
          <cell r="C4146" t="str">
            <v>Marked Willamette River Spring</v>
          </cell>
          <cell r="D4146" t="str">
            <v>M-Will Sp</v>
          </cell>
          <cell r="E4146">
            <v>52</v>
          </cell>
          <cell r="F4146">
            <v>83</v>
          </cell>
          <cell r="G4146">
            <v>81</v>
          </cell>
          <cell r="I4146">
            <v>2003</v>
          </cell>
          <cell r="J4146" t="str">
            <v>M</v>
          </cell>
          <cell r="L4146">
            <v>4</v>
          </cell>
          <cell r="M4146">
            <v>68933.040000000008</v>
          </cell>
        </row>
        <row r="4147">
          <cell r="A4147" t="str">
            <v>2003-52-5-</v>
          </cell>
          <cell r="B4147" t="str">
            <v>ColR</v>
          </cell>
          <cell r="C4147" t="str">
            <v>Marked Willamette River Spring</v>
          </cell>
          <cell r="D4147" t="str">
            <v>M-Will Sp</v>
          </cell>
          <cell r="E4147">
            <v>52</v>
          </cell>
          <cell r="F4147">
            <v>83</v>
          </cell>
          <cell r="G4147">
            <v>81</v>
          </cell>
          <cell r="I4147">
            <v>2003</v>
          </cell>
          <cell r="J4147" t="str">
            <v>M</v>
          </cell>
          <cell r="L4147">
            <v>5</v>
          </cell>
          <cell r="M4147">
            <v>286.88</v>
          </cell>
        </row>
        <row r="4148">
          <cell r="A4148" t="str">
            <v>2003-53-3-</v>
          </cell>
          <cell r="B4148" t="str">
            <v>ColR</v>
          </cell>
          <cell r="C4148" t="str">
            <v>UnMarked Snake River Fall</v>
          </cell>
          <cell r="D4148" t="str">
            <v>U-Snake F</v>
          </cell>
          <cell r="E4148">
            <v>53</v>
          </cell>
          <cell r="F4148">
            <v>85</v>
          </cell>
          <cell r="G4148">
            <v>84</v>
          </cell>
          <cell r="I4148">
            <v>2003</v>
          </cell>
          <cell r="J4148" t="str">
            <v>UM</v>
          </cell>
          <cell r="L4148">
            <v>3</v>
          </cell>
          <cell r="M4148">
            <v>5599.7059755754008</v>
          </cell>
        </row>
        <row r="4149">
          <cell r="A4149" t="str">
            <v>2003-53-4-</v>
          </cell>
          <cell r="B4149" t="str">
            <v>ColR</v>
          </cell>
          <cell r="C4149" t="str">
            <v>UnMarked Snake River Fall</v>
          </cell>
          <cell r="D4149" t="str">
            <v>U-Snake F</v>
          </cell>
          <cell r="E4149">
            <v>53</v>
          </cell>
          <cell r="F4149">
            <v>85</v>
          </cell>
          <cell r="G4149">
            <v>84</v>
          </cell>
          <cell r="I4149">
            <v>2003</v>
          </cell>
          <cell r="J4149" t="str">
            <v>UM</v>
          </cell>
          <cell r="L4149">
            <v>4</v>
          </cell>
          <cell r="M4149">
            <v>8848.5522458257365</v>
          </cell>
        </row>
        <row r="4150">
          <cell r="A4150" t="str">
            <v>2003-53-5-</v>
          </cell>
          <cell r="B4150" t="str">
            <v>ColR</v>
          </cell>
          <cell r="C4150" t="str">
            <v>UnMarked Snake River Fall</v>
          </cell>
          <cell r="D4150" t="str">
            <v>U-Snake F</v>
          </cell>
          <cell r="E4150">
            <v>53</v>
          </cell>
          <cell r="F4150">
            <v>85</v>
          </cell>
          <cell r="G4150">
            <v>84</v>
          </cell>
          <cell r="I4150">
            <v>2003</v>
          </cell>
          <cell r="J4150" t="str">
            <v>UM</v>
          </cell>
          <cell r="L4150">
            <v>5</v>
          </cell>
          <cell r="M4150">
            <v>2977.8573969840231</v>
          </cell>
        </row>
        <row r="4151">
          <cell r="A4151" t="str">
            <v>2003-54-3-</v>
          </cell>
          <cell r="B4151" t="str">
            <v>ColR</v>
          </cell>
          <cell r="C4151" t="str">
            <v>Marked Snake River Fall</v>
          </cell>
          <cell r="D4151" t="str">
            <v>M-Snake F</v>
          </cell>
          <cell r="E4151">
            <v>54</v>
          </cell>
          <cell r="F4151">
            <v>86</v>
          </cell>
          <cell r="G4151">
            <v>84</v>
          </cell>
          <cell r="I4151">
            <v>2003</v>
          </cell>
          <cell r="J4151" t="str">
            <v>M</v>
          </cell>
          <cell r="L4151">
            <v>3</v>
          </cell>
          <cell r="M4151">
            <v>5065.7181482536871</v>
          </cell>
        </row>
        <row r="4152">
          <cell r="A4152" t="str">
            <v>2003-54-4-</v>
          </cell>
          <cell r="B4152" t="str">
            <v>ColR</v>
          </cell>
          <cell r="C4152" t="str">
            <v>Marked Snake River Fall</v>
          </cell>
          <cell r="D4152" t="str">
            <v>M-Snake F</v>
          </cell>
          <cell r="E4152">
            <v>54</v>
          </cell>
          <cell r="F4152">
            <v>86</v>
          </cell>
          <cell r="G4152">
            <v>84</v>
          </cell>
          <cell r="I4152">
            <v>2003</v>
          </cell>
          <cell r="J4152" t="str">
            <v>M</v>
          </cell>
          <cell r="L4152">
            <v>4</v>
          </cell>
          <cell r="M4152">
            <v>2811.280377363858</v>
          </cell>
        </row>
        <row r="4153">
          <cell r="A4153" t="str">
            <v>2003-54-5-</v>
          </cell>
          <cell r="B4153" t="str">
            <v>ColR</v>
          </cell>
          <cell r="C4153" t="str">
            <v>Marked Snake River Fall</v>
          </cell>
          <cell r="D4153" t="str">
            <v>M-Snake F</v>
          </cell>
          <cell r="E4153">
            <v>54</v>
          </cell>
          <cell r="F4153">
            <v>86</v>
          </cell>
          <cell r="G4153">
            <v>84</v>
          </cell>
          <cell r="I4153">
            <v>2003</v>
          </cell>
          <cell r="J4153" t="str">
            <v>M</v>
          </cell>
          <cell r="L4153">
            <v>5</v>
          </cell>
          <cell r="M4153">
            <v>1487.965624417883</v>
          </cell>
        </row>
        <row r="4154">
          <cell r="A4154" t="str">
            <v>2003-55-3-</v>
          </cell>
          <cell r="B4154" t="str">
            <v>WA_NCoast_OR_CA</v>
          </cell>
          <cell r="C4154" t="str">
            <v>UnMarked Oregon North Coast Fall</v>
          </cell>
          <cell r="D4154" t="str">
            <v>U-OR No F</v>
          </cell>
          <cell r="E4154">
            <v>55</v>
          </cell>
          <cell r="F4154">
            <v>88</v>
          </cell>
          <cell r="G4154">
            <v>87</v>
          </cell>
          <cell r="I4154">
            <v>2003</v>
          </cell>
          <cell r="J4154" t="str">
            <v>UM</v>
          </cell>
          <cell r="L4154">
            <v>3</v>
          </cell>
          <cell r="M4154">
            <v>16256.186473666199</v>
          </cell>
        </row>
        <row r="4155">
          <cell r="A4155" t="str">
            <v>2003-55-4-</v>
          </cell>
          <cell r="B4155" t="str">
            <v>WA_NCoast_OR_CA</v>
          </cell>
          <cell r="C4155" t="str">
            <v>UnMarked Oregon North Coast Fall</v>
          </cell>
          <cell r="D4155" t="str">
            <v>U-OR No F</v>
          </cell>
          <cell r="E4155">
            <v>55</v>
          </cell>
          <cell r="F4155">
            <v>88</v>
          </cell>
          <cell r="G4155">
            <v>87</v>
          </cell>
          <cell r="I4155">
            <v>2003</v>
          </cell>
          <cell r="J4155" t="str">
            <v>UM</v>
          </cell>
          <cell r="L4155">
            <v>4</v>
          </cell>
          <cell r="M4155">
            <v>92503.655609305162</v>
          </cell>
        </row>
        <row r="4156">
          <cell r="A4156" t="str">
            <v>2003-55-5-</v>
          </cell>
          <cell r="B4156" t="str">
            <v>WA_NCoast_OR_CA</v>
          </cell>
          <cell r="C4156" t="str">
            <v>UnMarked Oregon North Coast Fall</v>
          </cell>
          <cell r="D4156" t="str">
            <v>U-OR No F</v>
          </cell>
          <cell r="E4156">
            <v>55</v>
          </cell>
          <cell r="F4156">
            <v>88</v>
          </cell>
          <cell r="G4156">
            <v>87</v>
          </cell>
          <cell r="I4156">
            <v>2003</v>
          </cell>
          <cell r="J4156" t="str">
            <v>UM</v>
          </cell>
          <cell r="L4156">
            <v>5</v>
          </cell>
          <cell r="M4156">
            <v>48443.863623521633</v>
          </cell>
        </row>
        <row r="4157">
          <cell r="A4157" t="str">
            <v>2003-56-3-</v>
          </cell>
          <cell r="B4157" t="str">
            <v>WA_NCoast_OR_CA</v>
          </cell>
          <cell r="C4157" t="str">
            <v>Marked Oregon North Coast Fall</v>
          </cell>
          <cell r="D4157" t="str">
            <v>M-OR No F</v>
          </cell>
          <cell r="E4157">
            <v>56</v>
          </cell>
          <cell r="F4157">
            <v>89</v>
          </cell>
          <cell r="G4157">
            <v>87</v>
          </cell>
          <cell r="I4157">
            <v>2003</v>
          </cell>
          <cell r="J4157" t="str">
            <v>M</v>
          </cell>
          <cell r="L4157">
            <v>3</v>
          </cell>
          <cell r="M4157">
            <v>332.00417804284552</v>
          </cell>
        </row>
        <row r="4158">
          <cell r="A4158" t="str">
            <v>2003-56-4-</v>
          </cell>
          <cell r="B4158" t="str">
            <v>WA_NCoast_OR_CA</v>
          </cell>
          <cell r="C4158" t="str">
            <v>Marked Oregon North Coast Fall</v>
          </cell>
          <cell r="D4158" t="str">
            <v>M-OR No F</v>
          </cell>
          <cell r="E4158">
            <v>56</v>
          </cell>
          <cell r="F4158">
            <v>89</v>
          </cell>
          <cell r="G4158">
            <v>87</v>
          </cell>
          <cell r="I4158">
            <v>2003</v>
          </cell>
          <cell r="J4158" t="str">
            <v>M</v>
          </cell>
          <cell r="L4158">
            <v>4</v>
          </cell>
          <cell r="M4158">
            <v>1887.9946685807231</v>
          </cell>
        </row>
        <row r="4159">
          <cell r="A4159" t="str">
            <v>2003-56-5-</v>
          </cell>
          <cell r="B4159" t="str">
            <v>WA_NCoast_OR_CA</v>
          </cell>
          <cell r="C4159" t="str">
            <v>Marked Oregon North Coast Fall</v>
          </cell>
          <cell r="D4159" t="str">
            <v>M-OR No F</v>
          </cell>
          <cell r="E4159">
            <v>56</v>
          </cell>
          <cell r="F4159">
            <v>89</v>
          </cell>
          <cell r="G4159">
            <v>87</v>
          </cell>
          <cell r="I4159">
            <v>2003</v>
          </cell>
          <cell r="J4159" t="str">
            <v>M</v>
          </cell>
          <cell r="L4159">
            <v>5</v>
          </cell>
          <cell r="M4159">
            <v>988.25481773117644</v>
          </cell>
        </row>
        <row r="4160">
          <cell r="A4160" t="str">
            <v>2003-57-3-</v>
          </cell>
          <cell r="B4160" t="str">
            <v>Canada</v>
          </cell>
          <cell r="C4160" t="str">
            <v>UnMarked WCVI Total Fall</v>
          </cell>
          <cell r="D4160" t="str">
            <v>U-WCVI Tl</v>
          </cell>
          <cell r="E4160">
            <v>57</v>
          </cell>
          <cell r="F4160">
            <v>91</v>
          </cell>
          <cell r="G4160">
            <v>90</v>
          </cell>
          <cell r="I4160">
            <v>2003</v>
          </cell>
          <cell r="J4160" t="str">
            <v>UM</v>
          </cell>
          <cell r="L4160">
            <v>3</v>
          </cell>
          <cell r="M4160">
            <v>42021.525744593637</v>
          </cell>
        </row>
        <row r="4161">
          <cell r="A4161" t="str">
            <v>2003-57-4-</v>
          </cell>
          <cell r="B4161" t="str">
            <v>Canada</v>
          </cell>
          <cell r="C4161" t="str">
            <v>UnMarked WCVI Total Fall</v>
          </cell>
          <cell r="D4161" t="str">
            <v>U-WCVI Tl</v>
          </cell>
          <cell r="E4161">
            <v>57</v>
          </cell>
          <cell r="F4161">
            <v>91</v>
          </cell>
          <cell r="G4161">
            <v>90</v>
          </cell>
          <cell r="I4161">
            <v>2003</v>
          </cell>
          <cell r="J4161" t="str">
            <v>UM</v>
          </cell>
          <cell r="L4161">
            <v>4</v>
          </cell>
          <cell r="M4161">
            <v>130817.5056592233</v>
          </cell>
        </row>
        <row r="4162">
          <cell r="A4162" t="str">
            <v>2003-57-5-</v>
          </cell>
          <cell r="B4162" t="str">
            <v>Canada</v>
          </cell>
          <cell r="C4162" t="str">
            <v>UnMarked WCVI Total Fall</v>
          </cell>
          <cell r="D4162" t="str">
            <v>U-WCVI Tl</v>
          </cell>
          <cell r="E4162">
            <v>57</v>
          </cell>
          <cell r="F4162">
            <v>91</v>
          </cell>
          <cell r="G4162">
            <v>90</v>
          </cell>
          <cell r="I4162">
            <v>2003</v>
          </cell>
          <cell r="J4162" t="str">
            <v>UM</v>
          </cell>
          <cell r="L4162">
            <v>5</v>
          </cell>
          <cell r="M4162">
            <v>36765.568906543238</v>
          </cell>
        </row>
        <row r="4163">
          <cell r="A4163" t="str">
            <v>2003-58-3-</v>
          </cell>
          <cell r="B4163" t="str">
            <v>Canada</v>
          </cell>
          <cell r="C4163" t="str">
            <v>Marked WCVI Total Fall</v>
          </cell>
          <cell r="D4163" t="str">
            <v>M-WCVI Tl</v>
          </cell>
          <cell r="E4163">
            <v>58</v>
          </cell>
          <cell r="F4163">
            <v>92</v>
          </cell>
          <cell r="G4163">
            <v>90</v>
          </cell>
          <cell r="I4163">
            <v>2003</v>
          </cell>
          <cell r="J4163" t="str">
            <v>M</v>
          </cell>
          <cell r="L4163">
            <v>3</v>
          </cell>
          <cell r="M4163">
            <v>1767.4742554063639</v>
          </cell>
        </row>
        <row r="4164">
          <cell r="A4164" t="str">
            <v>2003-58-4-</v>
          </cell>
          <cell r="B4164" t="str">
            <v>Canada</v>
          </cell>
          <cell r="C4164" t="str">
            <v>Marked WCVI Total Fall</v>
          </cell>
          <cell r="D4164" t="str">
            <v>M-WCVI Tl</v>
          </cell>
          <cell r="E4164">
            <v>58</v>
          </cell>
          <cell r="F4164">
            <v>92</v>
          </cell>
          <cell r="G4164">
            <v>90</v>
          </cell>
          <cell r="I4164">
            <v>2003</v>
          </cell>
          <cell r="J4164" t="str">
            <v>M</v>
          </cell>
          <cell r="L4164">
            <v>4</v>
          </cell>
          <cell r="M4164">
            <v>4261.4943407766732</v>
          </cell>
        </row>
        <row r="4165">
          <cell r="A4165" t="str">
            <v>2003-58-5-</v>
          </cell>
          <cell r="B4165" t="str">
            <v>Canada</v>
          </cell>
          <cell r="C4165" t="str">
            <v>Marked WCVI Total Fall</v>
          </cell>
          <cell r="D4165" t="str">
            <v>M-WCVI Tl</v>
          </cell>
          <cell r="E4165">
            <v>58</v>
          </cell>
          <cell r="F4165">
            <v>92</v>
          </cell>
          <cell r="G4165">
            <v>90</v>
          </cell>
          <cell r="I4165">
            <v>2003</v>
          </cell>
          <cell r="J4165" t="str">
            <v>M</v>
          </cell>
          <cell r="L4165">
            <v>5</v>
          </cell>
          <cell r="M4165">
            <v>910.43109345675896</v>
          </cell>
        </row>
        <row r="4166">
          <cell r="A4166" t="str">
            <v>2003-59-3-</v>
          </cell>
          <cell r="B4166" t="str">
            <v>Canada</v>
          </cell>
          <cell r="C4166" t="str">
            <v>UnMarked Fraser River Late</v>
          </cell>
          <cell r="D4166" t="str">
            <v>U-FrasRLt</v>
          </cell>
          <cell r="E4166">
            <v>59</v>
          </cell>
          <cell r="F4166">
            <v>94</v>
          </cell>
          <cell r="G4166">
            <v>93</v>
          </cell>
          <cell r="I4166">
            <v>2003</v>
          </cell>
          <cell r="J4166" t="str">
            <v>UM</v>
          </cell>
          <cell r="L4166">
            <v>3</v>
          </cell>
          <cell r="M4166">
            <v>53569.872448167262</v>
          </cell>
        </row>
        <row r="4167">
          <cell r="A4167" t="str">
            <v>2003-59-4-</v>
          </cell>
          <cell r="B4167" t="str">
            <v>Canada</v>
          </cell>
          <cell r="C4167" t="str">
            <v>UnMarked Fraser River Late</v>
          </cell>
          <cell r="D4167" t="str">
            <v>U-FrasRLt</v>
          </cell>
          <cell r="E4167">
            <v>59</v>
          </cell>
          <cell r="F4167">
            <v>94</v>
          </cell>
          <cell r="G4167">
            <v>93</v>
          </cell>
          <cell r="I4167">
            <v>2003</v>
          </cell>
          <cell r="J4167" t="str">
            <v>UM</v>
          </cell>
          <cell r="L4167">
            <v>4</v>
          </cell>
          <cell r="M4167">
            <v>241953.28223983059</v>
          </cell>
        </row>
        <row r="4168">
          <cell r="A4168" t="str">
            <v>2003-59-5-</v>
          </cell>
          <cell r="B4168" t="str">
            <v>Canada</v>
          </cell>
          <cell r="C4168" t="str">
            <v>UnMarked Fraser River Late</v>
          </cell>
          <cell r="D4168" t="str">
            <v>U-FrasRLt</v>
          </cell>
          <cell r="E4168">
            <v>59</v>
          </cell>
          <cell r="F4168">
            <v>94</v>
          </cell>
          <cell r="G4168">
            <v>93</v>
          </cell>
          <cell r="I4168">
            <v>2003</v>
          </cell>
          <cell r="J4168" t="str">
            <v>UM</v>
          </cell>
          <cell r="L4168">
            <v>5</v>
          </cell>
          <cell r="M4168">
            <v>16462.1153210056</v>
          </cell>
        </row>
        <row r="4169">
          <cell r="A4169" t="str">
            <v>2003-60-3-</v>
          </cell>
          <cell r="B4169" t="str">
            <v>Canada</v>
          </cell>
          <cell r="C4169" t="str">
            <v>Marked Fraser River Late</v>
          </cell>
          <cell r="D4169" t="str">
            <v>M-FrasRLt</v>
          </cell>
          <cell r="E4169">
            <v>60</v>
          </cell>
          <cell r="F4169">
            <v>95</v>
          </cell>
          <cell r="G4169">
            <v>93</v>
          </cell>
          <cell r="I4169">
            <v>2003</v>
          </cell>
          <cell r="J4169" t="str">
            <v>M</v>
          </cell>
          <cell r="L4169">
            <v>3</v>
          </cell>
          <cell r="M4169">
            <v>670.10834478648235</v>
          </cell>
        </row>
        <row r="4170">
          <cell r="A4170" t="str">
            <v>2003-60-4-</v>
          </cell>
          <cell r="B4170" t="str">
            <v>Canada</v>
          </cell>
          <cell r="C4170" t="str">
            <v>Marked Fraser River Late</v>
          </cell>
          <cell r="D4170" t="str">
            <v>M-FrasRLt</v>
          </cell>
          <cell r="E4170">
            <v>60</v>
          </cell>
          <cell r="F4170">
            <v>95</v>
          </cell>
          <cell r="G4170">
            <v>93</v>
          </cell>
          <cell r="I4170">
            <v>2003</v>
          </cell>
          <cell r="J4170" t="str">
            <v>M</v>
          </cell>
          <cell r="L4170">
            <v>4</v>
          </cell>
          <cell r="M4170">
            <v>3196.2727987055691</v>
          </cell>
        </row>
        <row r="4171">
          <cell r="A4171" t="str">
            <v>2003-60-5-</v>
          </cell>
          <cell r="B4171" t="str">
            <v>Canada</v>
          </cell>
          <cell r="C4171" t="str">
            <v>Marked Fraser River Late</v>
          </cell>
          <cell r="D4171" t="str">
            <v>M-FrasRLt</v>
          </cell>
          <cell r="E4171">
            <v>60</v>
          </cell>
          <cell r="F4171">
            <v>95</v>
          </cell>
          <cell r="G4171">
            <v>93</v>
          </cell>
          <cell r="I4171">
            <v>2003</v>
          </cell>
          <cell r="J4171" t="str">
            <v>M</v>
          </cell>
          <cell r="L4171">
            <v>5</v>
          </cell>
          <cell r="M4171">
            <v>208.0067253288837</v>
          </cell>
        </row>
        <row r="4172">
          <cell r="A4172" t="str">
            <v>2003-61-3-</v>
          </cell>
          <cell r="B4172" t="str">
            <v>Canada</v>
          </cell>
          <cell r="C4172" t="str">
            <v>UnMarked Fraser River Early</v>
          </cell>
          <cell r="D4172" t="str">
            <v>U-FrasREr</v>
          </cell>
          <cell r="E4172">
            <v>61</v>
          </cell>
          <cell r="F4172">
            <v>97</v>
          </cell>
          <cell r="G4172">
            <v>96</v>
          </cell>
          <cell r="I4172">
            <v>2003</v>
          </cell>
          <cell r="J4172" t="str">
            <v>UM</v>
          </cell>
          <cell r="L4172">
            <v>3</v>
          </cell>
          <cell r="M4172">
            <v>101460.36669522749</v>
          </cell>
        </row>
        <row r="4173">
          <cell r="A4173" t="str">
            <v>2003-61-4-</v>
          </cell>
          <cell r="B4173" t="str">
            <v>Canada</v>
          </cell>
          <cell r="C4173" t="str">
            <v>UnMarked Fraser River Early</v>
          </cell>
          <cell r="D4173" t="str">
            <v>U-FrasREr</v>
          </cell>
          <cell r="E4173">
            <v>61</v>
          </cell>
          <cell r="F4173">
            <v>97</v>
          </cell>
          <cell r="G4173">
            <v>96</v>
          </cell>
          <cell r="I4173">
            <v>2003</v>
          </cell>
          <cell r="J4173" t="str">
            <v>UM</v>
          </cell>
          <cell r="L4173">
            <v>4</v>
          </cell>
          <cell r="M4173">
            <v>174833.34541994511</v>
          </cell>
        </row>
        <row r="4174">
          <cell r="A4174" t="str">
            <v>2003-61-5-</v>
          </cell>
          <cell r="B4174" t="str">
            <v>Canada</v>
          </cell>
          <cell r="C4174" t="str">
            <v>UnMarked Fraser River Early</v>
          </cell>
          <cell r="D4174" t="str">
            <v>U-FrasREr</v>
          </cell>
          <cell r="E4174">
            <v>61</v>
          </cell>
          <cell r="F4174">
            <v>97</v>
          </cell>
          <cell r="G4174">
            <v>96</v>
          </cell>
          <cell r="I4174">
            <v>2003</v>
          </cell>
          <cell r="J4174" t="str">
            <v>UM</v>
          </cell>
          <cell r="L4174">
            <v>5</v>
          </cell>
          <cell r="M4174">
            <v>11068.60667798215</v>
          </cell>
        </row>
        <row r="4175">
          <cell r="A4175" t="str">
            <v>2003-62-3-</v>
          </cell>
          <cell r="B4175" t="str">
            <v>Canada</v>
          </cell>
          <cell r="C4175" t="str">
            <v>Marked Fraser River Early</v>
          </cell>
          <cell r="D4175" t="str">
            <v>M-FrasREr</v>
          </cell>
          <cell r="E4175">
            <v>62</v>
          </cell>
          <cell r="F4175">
            <v>98</v>
          </cell>
          <cell r="G4175">
            <v>96</v>
          </cell>
          <cell r="I4175">
            <v>2003</v>
          </cell>
          <cell r="J4175" t="str">
            <v>M</v>
          </cell>
          <cell r="L4175">
            <v>3</v>
          </cell>
          <cell r="M4175">
            <v>4227.0114464904618</v>
          </cell>
        </row>
        <row r="4176">
          <cell r="A4176" t="str">
            <v>2003-62-4-</v>
          </cell>
          <cell r="B4176" t="str">
            <v>Canada</v>
          </cell>
          <cell r="C4176" t="str">
            <v>Marked Fraser River Early</v>
          </cell>
          <cell r="D4176" t="str">
            <v>M-FrasREr</v>
          </cell>
          <cell r="E4176">
            <v>62</v>
          </cell>
          <cell r="F4176">
            <v>98</v>
          </cell>
          <cell r="G4176">
            <v>96</v>
          </cell>
          <cell r="I4176">
            <v>2003</v>
          </cell>
          <cell r="J4176" t="str">
            <v>M</v>
          </cell>
          <cell r="L4176">
            <v>4</v>
          </cell>
          <cell r="M4176">
            <v>7326.5760162888619</v>
          </cell>
        </row>
        <row r="4177">
          <cell r="A4177" t="str">
            <v>2003-62-5-</v>
          </cell>
          <cell r="B4177" t="str">
            <v>Canada</v>
          </cell>
          <cell r="C4177" t="str">
            <v>Marked Fraser River Early</v>
          </cell>
          <cell r="D4177" t="str">
            <v>M-FrasREr</v>
          </cell>
          <cell r="E4177">
            <v>62</v>
          </cell>
          <cell r="F4177">
            <v>98</v>
          </cell>
          <cell r="G4177">
            <v>96</v>
          </cell>
          <cell r="I4177">
            <v>2003</v>
          </cell>
          <cell r="J4177" t="str">
            <v>M</v>
          </cell>
          <cell r="L4177">
            <v>5</v>
          </cell>
          <cell r="M4177">
            <v>461.23592232723968</v>
          </cell>
        </row>
        <row r="4178">
          <cell r="A4178" t="str">
            <v>2003-63-3-</v>
          </cell>
          <cell r="B4178" t="str">
            <v>Canada</v>
          </cell>
          <cell r="C4178" t="str">
            <v>UnMarked Lower Georgia Strait</v>
          </cell>
          <cell r="D4178" t="str">
            <v>U-LwGeo S</v>
          </cell>
          <cell r="E4178">
            <v>63</v>
          </cell>
          <cell r="F4178">
            <v>100</v>
          </cell>
          <cell r="G4178">
            <v>99</v>
          </cell>
          <cell r="I4178">
            <v>2003</v>
          </cell>
          <cell r="J4178" t="str">
            <v>UM</v>
          </cell>
          <cell r="L4178">
            <v>3</v>
          </cell>
          <cell r="M4178">
            <v>25324.71915776491</v>
          </cell>
        </row>
        <row r="4179">
          <cell r="A4179" t="str">
            <v>2003-63-4-</v>
          </cell>
          <cell r="B4179" t="str">
            <v>Canada</v>
          </cell>
          <cell r="C4179" t="str">
            <v>UnMarked Lower Georgia Strait</v>
          </cell>
          <cell r="D4179" t="str">
            <v>U-LwGeo S</v>
          </cell>
          <cell r="E4179">
            <v>63</v>
          </cell>
          <cell r="F4179">
            <v>100</v>
          </cell>
          <cell r="G4179">
            <v>99</v>
          </cell>
          <cell r="I4179">
            <v>2003</v>
          </cell>
          <cell r="J4179" t="str">
            <v>UM</v>
          </cell>
          <cell r="L4179">
            <v>4</v>
          </cell>
          <cell r="M4179">
            <v>7682.2300172931864</v>
          </cell>
        </row>
        <row r="4180">
          <cell r="A4180" t="str">
            <v>2003-63-5-</v>
          </cell>
          <cell r="B4180" t="str">
            <v>Canada</v>
          </cell>
          <cell r="C4180" t="str">
            <v>UnMarked Lower Georgia Strait</v>
          </cell>
          <cell r="D4180" t="str">
            <v>U-LwGeo S</v>
          </cell>
          <cell r="E4180">
            <v>63</v>
          </cell>
          <cell r="F4180">
            <v>100</v>
          </cell>
          <cell r="G4180">
            <v>99</v>
          </cell>
          <cell r="I4180">
            <v>2003</v>
          </cell>
          <cell r="J4180" t="str">
            <v>UM</v>
          </cell>
          <cell r="L4180">
            <v>5</v>
          </cell>
          <cell r="M4180">
            <v>70.169709704628744</v>
          </cell>
        </row>
        <row r="4181">
          <cell r="A4181" t="str">
            <v>2003-64-3-</v>
          </cell>
          <cell r="B4181" t="str">
            <v>Canada</v>
          </cell>
          <cell r="C4181" t="str">
            <v>Marked Lower Georgia Strait</v>
          </cell>
          <cell r="D4181" t="str">
            <v>M-LwGeo S</v>
          </cell>
          <cell r="E4181">
            <v>64</v>
          </cell>
          <cell r="F4181">
            <v>101</v>
          </cell>
          <cell r="G4181">
            <v>99</v>
          </cell>
          <cell r="I4181">
            <v>2003</v>
          </cell>
          <cell r="J4181" t="str">
            <v>M</v>
          </cell>
          <cell r="L4181">
            <v>3</v>
          </cell>
          <cell r="M4181">
            <v>1054.550460896884</v>
          </cell>
        </row>
        <row r="4182">
          <cell r="A4182" t="str">
            <v>2003-64-4-</v>
          </cell>
          <cell r="B4182" t="str">
            <v>Canada</v>
          </cell>
          <cell r="C4182" t="str">
            <v>Marked Lower Georgia Strait</v>
          </cell>
          <cell r="D4182" t="str">
            <v>M-LwGeo S</v>
          </cell>
          <cell r="E4182">
            <v>64</v>
          </cell>
          <cell r="F4182">
            <v>101</v>
          </cell>
          <cell r="G4182">
            <v>99</v>
          </cell>
          <cell r="I4182">
            <v>2003</v>
          </cell>
          <cell r="J4182" t="str">
            <v>M</v>
          </cell>
          <cell r="L4182">
            <v>4</v>
          </cell>
          <cell r="M4182">
            <v>320.9564996432328</v>
          </cell>
        </row>
        <row r="4183">
          <cell r="A4183" t="str">
            <v>2003-64-5-</v>
          </cell>
          <cell r="B4183" t="str">
            <v>Canada</v>
          </cell>
          <cell r="C4183" t="str">
            <v>Marked Lower Georgia Strait</v>
          </cell>
          <cell r="D4183" t="str">
            <v>M-LwGeo S</v>
          </cell>
          <cell r="E4183">
            <v>64</v>
          </cell>
          <cell r="F4183">
            <v>101</v>
          </cell>
          <cell r="G4183">
            <v>99</v>
          </cell>
          <cell r="I4183">
            <v>2003</v>
          </cell>
          <cell r="J4183" t="str">
            <v>M</v>
          </cell>
          <cell r="L4183">
            <v>5</v>
          </cell>
          <cell r="M4183">
            <v>2.9033840301939899</v>
          </cell>
        </row>
        <row r="4184">
          <cell r="A4184" t="str">
            <v>2003-67-3-</v>
          </cell>
          <cell r="B4184" t="str">
            <v>ColR</v>
          </cell>
          <cell r="C4184" t="str">
            <v>UnMarked Lower Columbia Naturals</v>
          </cell>
          <cell r="D4184" t="str">
            <v>U-LColNat</v>
          </cell>
          <cell r="E4184">
            <v>67</v>
          </cell>
          <cell r="F4184">
            <v>103</v>
          </cell>
          <cell r="G4184">
            <v>102</v>
          </cell>
          <cell r="I4184">
            <v>2003</v>
          </cell>
          <cell r="J4184" t="str">
            <v>UM</v>
          </cell>
          <cell r="L4184">
            <v>3</v>
          </cell>
          <cell r="M4184">
            <v>2344.5</v>
          </cell>
        </row>
        <row r="4185">
          <cell r="A4185" t="str">
            <v>2003-67-4-</v>
          </cell>
          <cell r="B4185" t="str">
            <v>ColR</v>
          </cell>
          <cell r="C4185" t="str">
            <v>UnMarked Lower Columbia Naturals</v>
          </cell>
          <cell r="D4185" t="str">
            <v>U-LColNat</v>
          </cell>
          <cell r="E4185">
            <v>67</v>
          </cell>
          <cell r="F4185">
            <v>103</v>
          </cell>
          <cell r="G4185">
            <v>102</v>
          </cell>
          <cell r="I4185">
            <v>2003</v>
          </cell>
          <cell r="J4185" t="str">
            <v>UM</v>
          </cell>
          <cell r="L4185">
            <v>4</v>
          </cell>
          <cell r="M4185">
            <v>8054.7749999999942</v>
          </cell>
        </row>
        <row r="4186">
          <cell r="A4186" t="str">
            <v>2003-67-5-</v>
          </cell>
          <cell r="B4186" t="str">
            <v>ColR</v>
          </cell>
          <cell r="C4186" t="str">
            <v>UnMarked Lower Columbia Naturals</v>
          </cell>
          <cell r="D4186" t="str">
            <v>U-LColNat</v>
          </cell>
          <cell r="E4186">
            <v>67</v>
          </cell>
          <cell r="F4186">
            <v>103</v>
          </cell>
          <cell r="G4186">
            <v>102</v>
          </cell>
          <cell r="I4186">
            <v>2003</v>
          </cell>
          <cell r="J4186" t="str">
            <v>UM</v>
          </cell>
          <cell r="L4186">
            <v>5</v>
          </cell>
          <cell r="M4186">
            <v>1256.6999999999989</v>
          </cell>
        </row>
        <row r="4187">
          <cell r="A4187" t="str">
            <v>2003-68-3-</v>
          </cell>
          <cell r="B4187" t="str">
            <v>ColR</v>
          </cell>
          <cell r="C4187" t="str">
            <v>Marked Lower Columbia Naturals</v>
          </cell>
          <cell r="D4187" t="str">
            <v>M-LColNat</v>
          </cell>
          <cell r="E4187">
            <v>68</v>
          </cell>
          <cell r="F4187">
            <v>104</v>
          </cell>
          <cell r="G4187">
            <v>102</v>
          </cell>
          <cell r="I4187">
            <v>2003</v>
          </cell>
          <cell r="J4187" t="str">
            <v>M</v>
          </cell>
          <cell r="L4187">
            <v>3</v>
          </cell>
          <cell r="M4187">
            <v>0</v>
          </cell>
        </row>
        <row r="4188">
          <cell r="A4188" t="str">
            <v>2003-68-4-</v>
          </cell>
          <cell r="B4188" t="str">
            <v>ColR</v>
          </cell>
          <cell r="C4188" t="str">
            <v>Marked Lower Columbia Naturals</v>
          </cell>
          <cell r="D4188" t="str">
            <v>M-LColNat</v>
          </cell>
          <cell r="E4188">
            <v>68</v>
          </cell>
          <cell r="F4188">
            <v>104</v>
          </cell>
          <cell r="G4188">
            <v>102</v>
          </cell>
          <cell r="I4188">
            <v>2003</v>
          </cell>
          <cell r="J4188" t="str">
            <v>M</v>
          </cell>
          <cell r="L4188">
            <v>4</v>
          </cell>
          <cell r="M4188">
            <v>0</v>
          </cell>
        </row>
        <row r="4189">
          <cell r="A4189" t="str">
            <v>2003-68-5-</v>
          </cell>
          <cell r="B4189" t="str">
            <v>ColR</v>
          </cell>
          <cell r="C4189" t="str">
            <v>Marked Lower Columbia Naturals</v>
          </cell>
          <cell r="D4189" t="str">
            <v>M-LColNat</v>
          </cell>
          <cell r="E4189">
            <v>68</v>
          </cell>
          <cell r="F4189">
            <v>104</v>
          </cell>
          <cell r="G4189">
            <v>102</v>
          </cell>
          <cell r="I4189">
            <v>2003</v>
          </cell>
          <cell r="J4189" t="str">
            <v>M</v>
          </cell>
          <cell r="L4189">
            <v>5</v>
          </cell>
          <cell r="M4189">
            <v>0</v>
          </cell>
        </row>
        <row r="4190">
          <cell r="A4190" t="str">
            <v>2003-69-3-</v>
          </cell>
          <cell r="B4190" t="str">
            <v>WA_NCoast_OR_CA</v>
          </cell>
          <cell r="C4190" t="str">
            <v>UnMarked Central Valley Fall</v>
          </cell>
          <cell r="D4190" t="str">
            <v>U-CentVal</v>
          </cell>
          <cell r="E4190">
            <v>69</v>
          </cell>
          <cell r="F4190">
            <v>106</v>
          </cell>
          <cell r="G4190">
            <v>105</v>
          </cell>
          <cell r="I4190">
            <v>2003</v>
          </cell>
          <cell r="J4190" t="str">
            <v>UM</v>
          </cell>
          <cell r="L4190">
            <v>3</v>
          </cell>
          <cell r="M4190">
            <v>408938.80042072991</v>
          </cell>
        </row>
        <row r="4191">
          <cell r="A4191" t="str">
            <v>2003-69-4-</v>
          </cell>
          <cell r="B4191" t="str">
            <v>WA_NCoast_OR_CA</v>
          </cell>
          <cell r="C4191" t="str">
            <v>UnMarked Central Valley Fall</v>
          </cell>
          <cell r="D4191" t="str">
            <v>U-CentVal</v>
          </cell>
          <cell r="E4191">
            <v>69</v>
          </cell>
          <cell r="F4191">
            <v>106</v>
          </cell>
          <cell r="G4191">
            <v>105</v>
          </cell>
          <cell r="I4191">
            <v>2003</v>
          </cell>
          <cell r="J4191" t="str">
            <v>UM</v>
          </cell>
          <cell r="L4191">
            <v>4</v>
          </cell>
          <cell r="M4191">
            <v>184662.2607159995</v>
          </cell>
        </row>
        <row r="4192">
          <cell r="A4192" t="str">
            <v>2003-69-5-</v>
          </cell>
          <cell r="B4192" t="str">
            <v>WA_NCoast_OR_CA</v>
          </cell>
          <cell r="C4192" t="str">
            <v>UnMarked Central Valley Fall</v>
          </cell>
          <cell r="D4192" t="str">
            <v>U-CentVal</v>
          </cell>
          <cell r="E4192">
            <v>69</v>
          </cell>
          <cell r="F4192">
            <v>106</v>
          </cell>
          <cell r="G4192">
            <v>105</v>
          </cell>
          <cell r="I4192">
            <v>2003</v>
          </cell>
          <cell r="J4192" t="str">
            <v>UM</v>
          </cell>
          <cell r="L4192">
            <v>5</v>
          </cell>
          <cell r="M4192">
            <v>2598.5988632705962</v>
          </cell>
        </row>
        <row r="4193">
          <cell r="A4193" t="str">
            <v>2003-70-3-</v>
          </cell>
          <cell r="B4193" t="str">
            <v>WA_NCoast_OR_CA</v>
          </cell>
          <cell r="C4193" t="str">
            <v>Marked Central Valley Fall</v>
          </cell>
          <cell r="D4193" t="str">
            <v>M-CentVal</v>
          </cell>
          <cell r="E4193">
            <v>70</v>
          </cell>
          <cell r="F4193">
            <v>107</v>
          </cell>
          <cell r="G4193">
            <v>105</v>
          </cell>
          <cell r="I4193">
            <v>2003</v>
          </cell>
          <cell r="J4193" t="str">
            <v>M</v>
          </cell>
          <cell r="L4193">
            <v>3</v>
          </cell>
          <cell r="M4193">
            <v>8345.6898045046837</v>
          </cell>
        </row>
        <row r="4194">
          <cell r="A4194" t="str">
            <v>2003-70-4-</v>
          </cell>
          <cell r="B4194" t="str">
            <v>WA_NCoast_OR_CA</v>
          </cell>
          <cell r="C4194" t="str">
            <v>Marked Central Valley Fall</v>
          </cell>
          <cell r="D4194" t="str">
            <v>M-CentVal</v>
          </cell>
          <cell r="E4194">
            <v>70</v>
          </cell>
          <cell r="F4194">
            <v>107</v>
          </cell>
          <cell r="G4194">
            <v>105</v>
          </cell>
          <cell r="I4194">
            <v>2003</v>
          </cell>
          <cell r="J4194" t="str">
            <v>M</v>
          </cell>
          <cell r="L4194">
            <v>4</v>
          </cell>
          <cell r="M4194">
            <v>3768.6175656326518</v>
          </cell>
        </row>
        <row r="4195">
          <cell r="A4195" t="str">
            <v>2003-70-5-</v>
          </cell>
          <cell r="B4195" t="str">
            <v>WA_NCoast_OR_CA</v>
          </cell>
          <cell r="C4195" t="str">
            <v>Marked Central Valley Fall</v>
          </cell>
          <cell r="D4195" t="str">
            <v>M-CentVal</v>
          </cell>
          <cell r="E4195">
            <v>70</v>
          </cell>
          <cell r="F4195">
            <v>107</v>
          </cell>
          <cell r="G4195">
            <v>105</v>
          </cell>
          <cell r="I4195">
            <v>2003</v>
          </cell>
          <cell r="J4195" t="str">
            <v>M</v>
          </cell>
          <cell r="L4195">
            <v>5</v>
          </cell>
          <cell r="M4195">
            <v>53.03262986266509</v>
          </cell>
        </row>
        <row r="4196">
          <cell r="A4196" t="str">
            <v>2003-71-3-</v>
          </cell>
          <cell r="B4196" t="str">
            <v>WA_NCoast_OR_CA</v>
          </cell>
          <cell r="C4196" t="str">
            <v>UnMarked WA North Coast Fall</v>
          </cell>
          <cell r="D4196" t="str">
            <v>U-WA NCst</v>
          </cell>
          <cell r="E4196">
            <v>71</v>
          </cell>
          <cell r="F4196">
            <v>109</v>
          </cell>
          <cell r="G4196">
            <v>108</v>
          </cell>
          <cell r="I4196">
            <v>2003</v>
          </cell>
          <cell r="J4196" t="str">
            <v>UM</v>
          </cell>
          <cell r="L4196">
            <v>3</v>
          </cell>
          <cell r="M4196">
            <v>4855.2445495394841</v>
          </cell>
        </row>
        <row r="4197">
          <cell r="A4197" t="str">
            <v>2003-71-4-</v>
          </cell>
          <cell r="B4197" t="str">
            <v>WA_NCoast_OR_CA</v>
          </cell>
          <cell r="C4197" t="str">
            <v>UnMarked WA North Coast Fall</v>
          </cell>
          <cell r="D4197" t="str">
            <v>U-WA NCst</v>
          </cell>
          <cell r="E4197">
            <v>71</v>
          </cell>
          <cell r="F4197">
            <v>109</v>
          </cell>
          <cell r="G4197">
            <v>108</v>
          </cell>
          <cell r="I4197">
            <v>2003</v>
          </cell>
          <cell r="J4197" t="str">
            <v>UM</v>
          </cell>
          <cell r="L4197">
            <v>4</v>
          </cell>
          <cell r="M4197">
            <v>22655.60255249598</v>
          </cell>
        </row>
        <row r="4198">
          <cell r="A4198" t="str">
            <v>2003-71-5-</v>
          </cell>
          <cell r="B4198" t="str">
            <v>WA_NCoast_OR_CA</v>
          </cell>
          <cell r="C4198" t="str">
            <v>UnMarked WA North Coast Fall</v>
          </cell>
          <cell r="D4198" t="str">
            <v>U-WA NCst</v>
          </cell>
          <cell r="E4198">
            <v>71</v>
          </cell>
          <cell r="F4198">
            <v>109</v>
          </cell>
          <cell r="G4198">
            <v>108</v>
          </cell>
          <cell r="I4198">
            <v>2003</v>
          </cell>
          <cell r="J4198" t="str">
            <v>UM</v>
          </cell>
          <cell r="L4198">
            <v>5</v>
          </cell>
          <cell r="M4198">
            <v>26720.229481371829</v>
          </cell>
        </row>
        <row r="4199">
          <cell r="A4199" t="str">
            <v>2003-72-3-</v>
          </cell>
          <cell r="B4199" t="str">
            <v>WA_NCoast_OR_CA</v>
          </cell>
          <cell r="C4199" t="str">
            <v>Marked WA North Coast Fall</v>
          </cell>
          <cell r="D4199" t="str">
            <v>M-WA NCst</v>
          </cell>
          <cell r="E4199">
            <v>72</v>
          </cell>
          <cell r="F4199">
            <v>110</v>
          </cell>
          <cell r="G4199">
            <v>108</v>
          </cell>
          <cell r="I4199">
            <v>2003</v>
          </cell>
          <cell r="J4199" t="str">
            <v>M</v>
          </cell>
          <cell r="L4199">
            <v>3</v>
          </cell>
          <cell r="M4199">
            <v>192.2996255294095</v>
          </cell>
        </row>
        <row r="4200">
          <cell r="A4200" t="str">
            <v>2003-72-4-</v>
          </cell>
          <cell r="B4200" t="str">
            <v>WA_NCoast_OR_CA</v>
          </cell>
          <cell r="C4200" t="str">
            <v>Marked WA North Coast Fall</v>
          </cell>
          <cell r="D4200" t="str">
            <v>M-WA NCst</v>
          </cell>
          <cell r="E4200">
            <v>72</v>
          </cell>
          <cell r="F4200">
            <v>110</v>
          </cell>
          <cell r="G4200">
            <v>108</v>
          </cell>
          <cell r="I4200">
            <v>2003</v>
          </cell>
          <cell r="J4200" t="str">
            <v>M</v>
          </cell>
          <cell r="L4200">
            <v>4</v>
          </cell>
          <cell r="M4200">
            <v>2219.9848354468249</v>
          </cell>
        </row>
        <row r="4201">
          <cell r="A4201" t="str">
            <v>2003-72-5-</v>
          </cell>
          <cell r="B4201" t="str">
            <v>WA_NCoast_OR_CA</v>
          </cell>
          <cell r="C4201" t="str">
            <v>Marked WA North Coast Fall</v>
          </cell>
          <cell r="D4201" t="str">
            <v>M-WA NCst</v>
          </cell>
          <cell r="E4201">
            <v>72</v>
          </cell>
          <cell r="F4201">
            <v>110</v>
          </cell>
          <cell r="G4201">
            <v>108</v>
          </cell>
          <cell r="I4201">
            <v>2003</v>
          </cell>
          <cell r="J4201" t="str">
            <v>M</v>
          </cell>
          <cell r="L4201">
            <v>5</v>
          </cell>
          <cell r="M4201">
            <v>2152.4615289041321</v>
          </cell>
        </row>
        <row r="4202">
          <cell r="A4202" t="str">
            <v>2003-73-3-</v>
          </cell>
          <cell r="B4202" t="str">
            <v>WA_NCoast_OR_CA</v>
          </cell>
          <cell r="C4202" t="str">
            <v>UnMarked Willapa Bay</v>
          </cell>
          <cell r="D4202" t="str">
            <v>U-Willapa</v>
          </cell>
          <cell r="E4202">
            <v>73</v>
          </cell>
          <cell r="F4202">
            <v>112</v>
          </cell>
          <cell r="G4202">
            <v>111</v>
          </cell>
          <cell r="I4202">
            <v>2003</v>
          </cell>
          <cell r="J4202" t="str">
            <v>UM</v>
          </cell>
          <cell r="L4202">
            <v>3</v>
          </cell>
          <cell r="M4202">
            <v>1649.3791609881409</v>
          </cell>
        </row>
        <row r="4203">
          <cell r="A4203" t="str">
            <v>2003-73-4-</v>
          </cell>
          <cell r="B4203" t="str">
            <v>WA_NCoast_OR_CA</v>
          </cell>
          <cell r="C4203" t="str">
            <v>UnMarked Willapa Bay</v>
          </cell>
          <cell r="D4203" t="str">
            <v>U-Willapa</v>
          </cell>
          <cell r="E4203">
            <v>73</v>
          </cell>
          <cell r="F4203">
            <v>112</v>
          </cell>
          <cell r="G4203">
            <v>111</v>
          </cell>
          <cell r="I4203">
            <v>2003</v>
          </cell>
          <cell r="J4203" t="str">
            <v>UM</v>
          </cell>
          <cell r="L4203">
            <v>4</v>
          </cell>
          <cell r="M4203">
            <v>17089.71804011002</v>
          </cell>
        </row>
        <row r="4204">
          <cell r="A4204" t="str">
            <v>2003-73-5-</v>
          </cell>
          <cell r="B4204" t="str">
            <v>WA_NCoast_OR_CA</v>
          </cell>
          <cell r="C4204" t="str">
            <v>UnMarked Willapa Bay</v>
          </cell>
          <cell r="D4204" t="str">
            <v>U-Willapa</v>
          </cell>
          <cell r="E4204">
            <v>73</v>
          </cell>
          <cell r="F4204">
            <v>112</v>
          </cell>
          <cell r="G4204">
            <v>111</v>
          </cell>
          <cell r="I4204">
            <v>2003</v>
          </cell>
          <cell r="J4204" t="str">
            <v>UM</v>
          </cell>
          <cell r="L4204">
            <v>5</v>
          </cell>
          <cell r="M4204">
            <v>8187.2962204553842</v>
          </cell>
        </row>
        <row r="4205">
          <cell r="A4205" t="str">
            <v>2003-74-3-</v>
          </cell>
          <cell r="B4205" t="str">
            <v>WA_NCoast_OR_CA</v>
          </cell>
          <cell r="C4205" t="str">
            <v>Marked Willapa Bay</v>
          </cell>
          <cell r="D4205" t="str">
            <v>M-Willapa</v>
          </cell>
          <cell r="E4205">
            <v>74</v>
          </cell>
          <cell r="F4205">
            <v>113</v>
          </cell>
          <cell r="G4205">
            <v>111</v>
          </cell>
          <cell r="I4205">
            <v>2003</v>
          </cell>
          <cell r="J4205" t="str">
            <v>M</v>
          </cell>
          <cell r="L4205">
            <v>3</v>
          </cell>
          <cell r="M4205">
            <v>0</v>
          </cell>
        </row>
        <row r="4206">
          <cell r="A4206" t="str">
            <v>2003-74-4-</v>
          </cell>
          <cell r="B4206" t="str">
            <v>WA_NCoast_OR_CA</v>
          </cell>
          <cell r="C4206" t="str">
            <v>Marked Willapa Bay</v>
          </cell>
          <cell r="D4206" t="str">
            <v>M-Willapa</v>
          </cell>
          <cell r="E4206">
            <v>74</v>
          </cell>
          <cell r="F4206">
            <v>113</v>
          </cell>
          <cell r="G4206">
            <v>111</v>
          </cell>
          <cell r="I4206">
            <v>2003</v>
          </cell>
          <cell r="J4206" t="str">
            <v>M</v>
          </cell>
          <cell r="L4206">
            <v>4</v>
          </cell>
          <cell r="M4206">
            <v>761.04359499188217</v>
          </cell>
        </row>
        <row r="4207">
          <cell r="A4207" t="str">
            <v>2003-74-5-</v>
          </cell>
          <cell r="B4207" t="str">
            <v>WA_NCoast_OR_CA</v>
          </cell>
          <cell r="C4207" t="str">
            <v>Marked Willapa Bay</v>
          </cell>
          <cell r="D4207" t="str">
            <v>M-Willapa</v>
          </cell>
          <cell r="E4207">
            <v>74</v>
          </cell>
          <cell r="F4207">
            <v>113</v>
          </cell>
          <cell r="G4207">
            <v>111</v>
          </cell>
          <cell r="I4207">
            <v>2003</v>
          </cell>
          <cell r="J4207" t="str">
            <v>M</v>
          </cell>
          <cell r="L4207">
            <v>5</v>
          </cell>
          <cell r="M4207">
            <v>271.88716065588392</v>
          </cell>
        </row>
        <row r="4208">
          <cell r="A4208" t="str">
            <v>2003-77-3-</v>
          </cell>
          <cell r="B4208" t="str">
            <v>WA_NCoast_OR_CA</v>
          </cell>
          <cell r="C4208" t="str">
            <v>UnMarked OR Mid Coast Fall</v>
          </cell>
          <cell r="D4208" t="str">
            <v>U-MidORCst</v>
          </cell>
          <cell r="E4208">
            <v>77</v>
          </cell>
          <cell r="F4208">
            <v>115</v>
          </cell>
          <cell r="G4208">
            <v>114</v>
          </cell>
          <cell r="I4208">
            <v>2003</v>
          </cell>
          <cell r="J4208" t="str">
            <v>UM</v>
          </cell>
          <cell r="L4208">
            <v>3</v>
          </cell>
          <cell r="M4208">
            <v>17980.191802169898</v>
          </cell>
        </row>
        <row r="4209">
          <cell r="A4209" t="str">
            <v>2003-77-4-</v>
          </cell>
          <cell r="B4209" t="str">
            <v>WA_NCoast_OR_CA</v>
          </cell>
          <cell r="C4209" t="str">
            <v>UnMarked OR Mid Coast Fall</v>
          </cell>
          <cell r="D4209" t="str">
            <v>U-MidORCst</v>
          </cell>
          <cell r="E4209">
            <v>77</v>
          </cell>
          <cell r="F4209">
            <v>115</v>
          </cell>
          <cell r="G4209">
            <v>114</v>
          </cell>
          <cell r="I4209">
            <v>2003</v>
          </cell>
          <cell r="J4209" t="str">
            <v>UM</v>
          </cell>
          <cell r="L4209">
            <v>4</v>
          </cell>
          <cell r="M4209">
            <v>58049.426539300432</v>
          </cell>
        </row>
        <row r="4210">
          <cell r="A4210" t="str">
            <v>2003-77-5-</v>
          </cell>
          <cell r="B4210" t="str">
            <v>WA_NCoast_OR_CA</v>
          </cell>
          <cell r="C4210" t="str">
            <v>UnMarked OR Mid Coast Fall</v>
          </cell>
          <cell r="D4210" t="str">
            <v>U-MidORCst</v>
          </cell>
          <cell r="E4210">
            <v>77</v>
          </cell>
          <cell r="F4210">
            <v>115</v>
          </cell>
          <cell r="G4210">
            <v>114</v>
          </cell>
          <cell r="I4210">
            <v>2003</v>
          </cell>
          <cell r="J4210" t="str">
            <v>UM</v>
          </cell>
          <cell r="L4210">
            <v>5</v>
          </cell>
          <cell r="M4210">
            <v>13315.700932049091</v>
          </cell>
        </row>
        <row r="4211">
          <cell r="A4211" t="str">
            <v>2003-78-3-</v>
          </cell>
          <cell r="B4211" t="str">
            <v>WA_NCoast_OR_CA</v>
          </cell>
          <cell r="C4211" t="str">
            <v>Marked OR Mid Coast Fall</v>
          </cell>
          <cell r="D4211" t="str">
            <v>M-MidORCst</v>
          </cell>
          <cell r="E4211">
            <v>78</v>
          </cell>
          <cell r="F4211">
            <v>116</v>
          </cell>
          <cell r="G4211">
            <v>114</v>
          </cell>
          <cell r="I4211">
            <v>2003</v>
          </cell>
          <cell r="J4211" t="str">
            <v>M</v>
          </cell>
          <cell r="L4211">
            <v>3</v>
          </cell>
          <cell r="M4211">
            <v>367.21397173945297</v>
          </cell>
        </row>
        <row r="4212">
          <cell r="A4212" t="str">
            <v>2003-78-4-</v>
          </cell>
          <cell r="B4212" t="str">
            <v>WA_NCoast_OR_CA</v>
          </cell>
          <cell r="C4212" t="str">
            <v>Marked OR Mid Coast Fall</v>
          </cell>
          <cell r="D4212" t="str">
            <v>M-MidORCst</v>
          </cell>
          <cell r="E4212">
            <v>78</v>
          </cell>
          <cell r="F4212">
            <v>116</v>
          </cell>
          <cell r="G4212">
            <v>114</v>
          </cell>
          <cell r="I4212">
            <v>2003</v>
          </cell>
          <cell r="J4212" t="str">
            <v>M</v>
          </cell>
          <cell r="L4212">
            <v>4</v>
          </cell>
          <cell r="M4212">
            <v>1184.7856941271309</v>
          </cell>
        </row>
        <row r="4213">
          <cell r="A4213" t="str">
            <v>2003-78-5-</v>
          </cell>
          <cell r="B4213" t="str">
            <v>WA_NCoast_OR_CA</v>
          </cell>
          <cell r="C4213" t="str">
            <v>Marked OR Mid Coast Fall</v>
          </cell>
          <cell r="D4213" t="str">
            <v>M-MidORCst</v>
          </cell>
          <cell r="E4213">
            <v>78</v>
          </cell>
          <cell r="F4213">
            <v>116</v>
          </cell>
          <cell r="G4213">
            <v>114</v>
          </cell>
          <cell r="I4213">
            <v>2003</v>
          </cell>
          <cell r="J4213" t="str">
            <v>M</v>
          </cell>
          <cell r="L4213">
            <v>5</v>
          </cell>
          <cell r="M4213">
            <v>271.64029896194188</v>
          </cell>
        </row>
        <row r="4214">
          <cell r="A4214" t="str">
            <v>2004-1-3-</v>
          </cell>
          <cell r="B4214" t="str">
            <v>NookSam</v>
          </cell>
          <cell r="C4214" t="str">
            <v>UnMarked Nooksack/Samish Fall</v>
          </cell>
          <cell r="D4214" t="str">
            <v>U-NkSm FF</v>
          </cell>
          <cell r="E4214">
            <v>1</v>
          </cell>
          <cell r="F4214">
            <v>2</v>
          </cell>
          <cell r="G4214">
            <v>1</v>
          </cell>
          <cell r="H4214" t="str">
            <v>TRS; includes 7B-D</v>
          </cell>
          <cell r="I4214">
            <v>2004</v>
          </cell>
          <cell r="J4214" t="str">
            <v>UM</v>
          </cell>
          <cell r="L4214">
            <v>3</v>
          </cell>
          <cell r="M4214">
            <v>708.12387174774017</v>
          </cell>
        </row>
        <row r="4215">
          <cell r="A4215" t="str">
            <v>2004-1-4-</v>
          </cell>
          <cell r="B4215" t="str">
            <v>NookSam</v>
          </cell>
          <cell r="C4215" t="str">
            <v>UnMarked Nooksack/Samish Fall</v>
          </cell>
          <cell r="D4215" t="str">
            <v>U-NkSm FF</v>
          </cell>
          <cell r="E4215">
            <v>1</v>
          </cell>
          <cell r="F4215">
            <v>2</v>
          </cell>
          <cell r="G4215">
            <v>1</v>
          </cell>
          <cell r="H4215" t="str">
            <v>TRS; includes 7B-D</v>
          </cell>
          <cell r="I4215">
            <v>2004</v>
          </cell>
          <cell r="J4215" t="str">
            <v>UM</v>
          </cell>
          <cell r="L4215">
            <v>4</v>
          </cell>
          <cell r="M4215">
            <v>504.32236719595159</v>
          </cell>
        </row>
        <row r="4216">
          <cell r="A4216" t="str">
            <v>2004-1-5-</v>
          </cell>
          <cell r="B4216" t="str">
            <v>NookSam</v>
          </cell>
          <cell r="C4216" t="str">
            <v>UnMarked Nooksack/Samish Fall</v>
          </cell>
          <cell r="D4216" t="str">
            <v>U-NkSm FF</v>
          </cell>
          <cell r="E4216">
            <v>1</v>
          </cell>
          <cell r="F4216">
            <v>2</v>
          </cell>
          <cell r="G4216">
            <v>1</v>
          </cell>
          <cell r="H4216" t="str">
            <v>TRS; includes 7B-D</v>
          </cell>
          <cell r="I4216">
            <v>2004</v>
          </cell>
          <cell r="J4216" t="str">
            <v>UM</v>
          </cell>
          <cell r="L4216">
            <v>5</v>
          </cell>
          <cell r="M4216">
            <v>59</v>
          </cell>
        </row>
        <row r="4217">
          <cell r="A4217" t="str">
            <v>2004-2-3-</v>
          </cell>
          <cell r="B4217" t="str">
            <v>NookSam</v>
          </cell>
          <cell r="C4217" t="str">
            <v>Marked Nooksack/Samish Fall</v>
          </cell>
          <cell r="D4217" t="str">
            <v>M-NkSm FF</v>
          </cell>
          <cell r="E4217">
            <v>2</v>
          </cell>
          <cell r="F4217">
            <v>3</v>
          </cell>
          <cell r="G4217">
            <v>1</v>
          </cell>
          <cell r="H4217" t="str">
            <v>TRS; includes 7B-D</v>
          </cell>
          <cell r="I4217">
            <v>2004</v>
          </cell>
          <cell r="J4217" t="str">
            <v>M</v>
          </cell>
          <cell r="L4217">
            <v>3</v>
          </cell>
          <cell r="M4217">
            <v>9227.3345098622704</v>
          </cell>
        </row>
        <row r="4218">
          <cell r="A4218" t="str">
            <v>2004-2-4-</v>
          </cell>
          <cell r="B4218" t="str">
            <v>NookSam</v>
          </cell>
          <cell r="C4218" t="str">
            <v>Marked Nooksack/Samish Fall</v>
          </cell>
          <cell r="D4218" t="str">
            <v>M-NkSm FF</v>
          </cell>
          <cell r="E4218">
            <v>2</v>
          </cell>
          <cell r="F4218">
            <v>3</v>
          </cell>
          <cell r="G4218">
            <v>1</v>
          </cell>
          <cell r="H4218" t="str">
            <v>TRS; includes 7B-D</v>
          </cell>
          <cell r="I4218">
            <v>2004</v>
          </cell>
          <cell r="J4218" t="str">
            <v>M</v>
          </cell>
          <cell r="L4218">
            <v>4</v>
          </cell>
          <cell r="M4218">
            <v>6571.6626265360565</v>
          </cell>
        </row>
        <row r="4219">
          <cell r="A4219" t="str">
            <v>2004-2-5-</v>
          </cell>
          <cell r="B4219" t="str">
            <v>NookSam</v>
          </cell>
          <cell r="C4219" t="str">
            <v>Marked Nooksack/Samish Fall</v>
          </cell>
          <cell r="D4219" t="str">
            <v>M-NkSm FF</v>
          </cell>
          <cell r="E4219">
            <v>2</v>
          </cell>
          <cell r="F4219">
            <v>3</v>
          </cell>
          <cell r="G4219">
            <v>1</v>
          </cell>
          <cell r="H4219" t="str">
            <v>TRS; includes 7B-D</v>
          </cell>
          <cell r="I4219">
            <v>2004</v>
          </cell>
          <cell r="J4219" t="str">
            <v>M</v>
          </cell>
          <cell r="L4219">
            <v>5</v>
          </cell>
          <cell r="M4219">
            <v>765</v>
          </cell>
        </row>
        <row r="4220">
          <cell r="A4220" t="str">
            <v>2004-3-3-</v>
          </cell>
          <cell r="B4220" t="str">
            <v>NookSam</v>
          </cell>
          <cell r="C4220" t="str">
            <v>UnMarked NF Nooksack Spr</v>
          </cell>
          <cell r="D4220" t="str">
            <v>U-NFNK Sp</v>
          </cell>
          <cell r="E4220">
            <v>3</v>
          </cell>
          <cell r="F4220">
            <v>5</v>
          </cell>
          <cell r="G4220">
            <v>4</v>
          </cell>
          <cell r="H4220" t="str">
            <v>TRS; includes 7B-D</v>
          </cell>
          <cell r="I4220">
            <v>2004</v>
          </cell>
          <cell r="J4220" t="str">
            <v>UM</v>
          </cell>
          <cell r="L4220">
            <v>3</v>
          </cell>
          <cell r="M4220">
            <v>13.501136881280051</v>
          </cell>
        </row>
        <row r="4221">
          <cell r="A4221" t="str">
            <v>2004-3-4-</v>
          </cell>
          <cell r="B4221" t="str">
            <v>NookSam</v>
          </cell>
          <cell r="C4221" t="str">
            <v>UnMarked NF Nooksack Spr</v>
          </cell>
          <cell r="D4221" t="str">
            <v>U-NFNK Sp</v>
          </cell>
          <cell r="E4221">
            <v>3</v>
          </cell>
          <cell r="F4221">
            <v>5</v>
          </cell>
          <cell r="G4221">
            <v>4</v>
          </cell>
          <cell r="H4221" t="str">
            <v>TRS; includes 7B-D</v>
          </cell>
          <cell r="I4221">
            <v>2004</v>
          </cell>
          <cell r="J4221" t="str">
            <v>UM</v>
          </cell>
          <cell r="L4221">
            <v>4</v>
          </cell>
          <cell r="M4221">
            <v>321.9681560581185</v>
          </cell>
        </row>
        <row r="4222">
          <cell r="A4222" t="str">
            <v>2004-3-5-</v>
          </cell>
          <cell r="B4222" t="str">
            <v>NookSam</v>
          </cell>
          <cell r="C4222" t="str">
            <v>UnMarked NF Nooksack Spr</v>
          </cell>
          <cell r="D4222" t="str">
            <v>U-NFNK Sp</v>
          </cell>
          <cell r="E4222">
            <v>3</v>
          </cell>
          <cell r="F4222">
            <v>5</v>
          </cell>
          <cell r="G4222">
            <v>4</v>
          </cell>
          <cell r="H4222" t="str">
            <v>TRS; includes 7B-D</v>
          </cell>
          <cell r="I4222">
            <v>2004</v>
          </cell>
          <cell r="J4222" t="str">
            <v>UM</v>
          </cell>
          <cell r="L4222">
            <v>5</v>
          </cell>
          <cell r="M4222">
            <v>50.203744904384102</v>
          </cell>
        </row>
        <row r="4223">
          <cell r="A4223" t="str">
            <v>2004-4-3-</v>
          </cell>
          <cell r="B4223" t="str">
            <v>NookSam</v>
          </cell>
          <cell r="C4223" t="str">
            <v>Marked NF Nooksack Spr</v>
          </cell>
          <cell r="D4223" t="str">
            <v>M-NFNK Sp</v>
          </cell>
          <cell r="E4223">
            <v>4</v>
          </cell>
          <cell r="F4223">
            <v>6</v>
          </cell>
          <cell r="G4223">
            <v>4</v>
          </cell>
          <cell r="H4223" t="str">
            <v>TRS; includes 7B-D</v>
          </cell>
          <cell r="I4223">
            <v>2004</v>
          </cell>
          <cell r="J4223" t="str">
            <v>M</v>
          </cell>
          <cell r="L4223">
            <v>3</v>
          </cell>
          <cell r="M4223">
            <v>256.00337308108482</v>
          </cell>
        </row>
        <row r="4224">
          <cell r="A4224" t="str">
            <v>2004-4-4-</v>
          </cell>
          <cell r="B4224" t="str">
            <v>NookSam</v>
          </cell>
          <cell r="C4224" t="str">
            <v>Marked NF Nooksack Spr</v>
          </cell>
          <cell r="D4224" t="str">
            <v>M-NFNK Sp</v>
          </cell>
          <cell r="E4224">
            <v>4</v>
          </cell>
          <cell r="F4224">
            <v>6</v>
          </cell>
          <cell r="G4224">
            <v>4</v>
          </cell>
          <cell r="H4224" t="str">
            <v>TRS; includes 7B-D</v>
          </cell>
          <cell r="I4224">
            <v>2004</v>
          </cell>
          <cell r="J4224" t="str">
            <v>M</v>
          </cell>
          <cell r="L4224">
            <v>4</v>
          </cell>
          <cell r="M4224">
            <v>296.17744739914428</v>
          </cell>
        </row>
        <row r="4225">
          <cell r="A4225" t="str">
            <v>2004-4-5-</v>
          </cell>
          <cell r="B4225" t="str">
            <v>NookSam</v>
          </cell>
          <cell r="C4225" t="str">
            <v>Marked NF Nooksack Spr</v>
          </cell>
          <cell r="D4225" t="str">
            <v>M-NFNK Sp</v>
          </cell>
          <cell r="E4225">
            <v>4</v>
          </cell>
          <cell r="F4225">
            <v>6</v>
          </cell>
          <cell r="G4225">
            <v>4</v>
          </cell>
          <cell r="H4225" t="str">
            <v>TRS; includes 7B-D</v>
          </cell>
          <cell r="I4225">
            <v>2004</v>
          </cell>
          <cell r="J4225" t="str">
            <v>M</v>
          </cell>
          <cell r="L4225">
            <v>5</v>
          </cell>
          <cell r="M4225">
            <v>41.287936275612871</v>
          </cell>
        </row>
        <row r="4226">
          <cell r="A4226" t="str">
            <v>2004-5-3-</v>
          </cell>
          <cell r="B4226" t="str">
            <v>NookSam</v>
          </cell>
          <cell r="C4226" t="str">
            <v>UnMarked SF Nooksack Spr</v>
          </cell>
          <cell r="D4226" t="str">
            <v>U-SFNK Sp</v>
          </cell>
          <cell r="E4226">
            <v>5</v>
          </cell>
          <cell r="F4226">
            <v>7</v>
          </cell>
          <cell r="G4226">
            <v>4</v>
          </cell>
          <cell r="H4226" t="str">
            <v>TRS; includes 7B-D</v>
          </cell>
          <cell r="I4226">
            <v>2004</v>
          </cell>
          <cell r="J4226" t="str">
            <v>UM</v>
          </cell>
          <cell r="L4226">
            <v>3</v>
          </cell>
          <cell r="M4226">
            <v>1904.8460933109559</v>
          </cell>
        </row>
        <row r="4227">
          <cell r="A4227" t="str">
            <v>2004-5-4-</v>
          </cell>
          <cell r="B4227" t="str">
            <v>NookSam</v>
          </cell>
          <cell r="C4227" t="str">
            <v>UnMarked SF Nooksack Spr</v>
          </cell>
          <cell r="D4227" t="str">
            <v>U-SFNK Sp</v>
          </cell>
          <cell r="E4227">
            <v>5</v>
          </cell>
          <cell r="F4227">
            <v>7</v>
          </cell>
          <cell r="G4227">
            <v>4</v>
          </cell>
          <cell r="H4227" t="str">
            <v>TRS; includes 7B-D</v>
          </cell>
          <cell r="I4227">
            <v>2004</v>
          </cell>
          <cell r="J4227" t="str">
            <v>UM</v>
          </cell>
          <cell r="L4227">
            <v>4</v>
          </cell>
          <cell r="M4227">
            <v>2139.9726059204149</v>
          </cell>
        </row>
        <row r="4228">
          <cell r="A4228" t="str">
            <v>2004-5-5-</v>
          </cell>
          <cell r="B4228" t="str">
            <v>NookSam</v>
          </cell>
          <cell r="C4228" t="str">
            <v>UnMarked SF Nooksack Spr</v>
          </cell>
          <cell r="D4228" t="str">
            <v>U-SFNK Sp</v>
          </cell>
          <cell r="E4228">
            <v>5</v>
          </cell>
          <cell r="F4228">
            <v>7</v>
          </cell>
          <cell r="G4228">
            <v>4</v>
          </cell>
          <cell r="H4228" t="str">
            <v>TRS; includes 7B-D</v>
          </cell>
          <cell r="I4228">
            <v>2004</v>
          </cell>
          <cell r="J4228" t="str">
            <v>UM</v>
          </cell>
          <cell r="L4228">
            <v>5</v>
          </cell>
          <cell r="M4228">
            <v>307.6667597621618</v>
          </cell>
        </row>
        <row r="4229">
          <cell r="A4229" t="str">
            <v>2004-6-3-</v>
          </cell>
          <cell r="B4229" t="str">
            <v>NookSam</v>
          </cell>
          <cell r="C4229" t="str">
            <v>Marked SF Nooksack Spr</v>
          </cell>
          <cell r="D4229" t="str">
            <v>M-SFNK Sp</v>
          </cell>
          <cell r="E4229">
            <v>6</v>
          </cell>
          <cell r="F4229">
            <v>8</v>
          </cell>
          <cell r="G4229">
            <v>4</v>
          </cell>
          <cell r="H4229" t="str">
            <v>TRS; includes 7B-D</v>
          </cell>
          <cell r="I4229">
            <v>2004</v>
          </cell>
          <cell r="J4229" t="str">
            <v>M</v>
          </cell>
          <cell r="L4229">
            <v>3</v>
          </cell>
          <cell r="M4229">
            <v>0</v>
          </cell>
        </row>
        <row r="4230">
          <cell r="A4230" t="str">
            <v>2004-6-4-</v>
          </cell>
          <cell r="B4230" t="str">
            <v>NookSam</v>
          </cell>
          <cell r="C4230" t="str">
            <v>Marked SF Nooksack Spr</v>
          </cell>
          <cell r="D4230" t="str">
            <v>M-SFNK Sp</v>
          </cell>
          <cell r="E4230">
            <v>6</v>
          </cell>
          <cell r="F4230">
            <v>8</v>
          </cell>
          <cell r="G4230">
            <v>4</v>
          </cell>
          <cell r="H4230" t="str">
            <v>TRS; includes 7B-D</v>
          </cell>
          <cell r="I4230">
            <v>2004</v>
          </cell>
          <cell r="J4230" t="str">
            <v>M</v>
          </cell>
          <cell r="L4230">
            <v>4</v>
          </cell>
          <cell r="M4230">
            <v>0</v>
          </cell>
        </row>
        <row r="4231">
          <cell r="A4231" t="str">
            <v>2004-6-5-</v>
          </cell>
          <cell r="B4231" t="str">
            <v>NookSam</v>
          </cell>
          <cell r="C4231" t="str">
            <v>Marked SF Nooksack Spr</v>
          </cell>
          <cell r="D4231" t="str">
            <v>M-SFNK Sp</v>
          </cell>
          <cell r="E4231">
            <v>6</v>
          </cell>
          <cell r="F4231">
            <v>8</v>
          </cell>
          <cell r="G4231">
            <v>4</v>
          </cell>
          <cell r="H4231" t="str">
            <v>TRS; includes 7B-D</v>
          </cell>
          <cell r="I4231">
            <v>2004</v>
          </cell>
          <cell r="J4231" t="str">
            <v>M</v>
          </cell>
          <cell r="L4231">
            <v>5</v>
          </cell>
          <cell r="M4231">
            <v>0</v>
          </cell>
        </row>
        <row r="4232">
          <cell r="A4232" t="str">
            <v>2004-7-3-SkagitSF_F_h_um</v>
          </cell>
          <cell r="B4232" t="str">
            <v>Skagit</v>
          </cell>
          <cell r="C4232" t="str">
            <v>UnMarked Skagit Summer/Fall Fing</v>
          </cell>
          <cell r="D4232" t="str">
            <v>U-Skag FF</v>
          </cell>
          <cell r="E4232">
            <v>7</v>
          </cell>
          <cell r="F4232">
            <v>10</v>
          </cell>
          <cell r="G4232">
            <v>9</v>
          </cell>
          <cell r="H4232" t="str">
            <v>TRS; includes Area 8 Net</v>
          </cell>
          <cell r="I4232">
            <v>2004</v>
          </cell>
          <cell r="J4232" t="str">
            <v>UM</v>
          </cell>
          <cell r="K4232" t="str">
            <v>H</v>
          </cell>
          <cell r="L4232">
            <v>3</v>
          </cell>
          <cell r="M4232">
            <v>6.1517850757844911E-2</v>
          </cell>
        </row>
        <row r="4233">
          <cell r="A4233" t="str">
            <v>2004-7-3-SkagitSF_F_n_um</v>
          </cell>
          <cell r="B4233" t="str">
            <v>Skagit</v>
          </cell>
          <cell r="C4233" t="str">
            <v>UnMarked Skagit Summer/Fall Fing</v>
          </cell>
          <cell r="D4233" t="str">
            <v>U-Skag FF</v>
          </cell>
          <cell r="E4233">
            <v>7</v>
          </cell>
          <cell r="F4233">
            <v>10</v>
          </cell>
          <cell r="G4233">
            <v>9</v>
          </cell>
          <cell r="H4233" t="str">
            <v>TRS; includes Area 8 Net</v>
          </cell>
          <cell r="I4233">
            <v>2004</v>
          </cell>
          <cell r="J4233" t="str">
            <v>UM</v>
          </cell>
          <cell r="K4233" t="str">
            <v>N</v>
          </cell>
          <cell r="L4233">
            <v>3</v>
          </cell>
          <cell r="M4233">
            <v>3125.32727638191</v>
          </cell>
        </row>
        <row r="4234">
          <cell r="A4234" t="str">
            <v>2004-7-4-SkagitSF_F_h_um</v>
          </cell>
          <cell r="B4234" t="str">
            <v>Skagit</v>
          </cell>
          <cell r="C4234" t="str">
            <v>UnMarked Skagit Summer/Fall Fing</v>
          </cell>
          <cell r="D4234" t="str">
            <v>U-Skag FF</v>
          </cell>
          <cell r="E4234">
            <v>7</v>
          </cell>
          <cell r="F4234">
            <v>10</v>
          </cell>
          <cell r="G4234">
            <v>9</v>
          </cell>
          <cell r="H4234" t="str">
            <v>TRS; includes Area 8 Net</v>
          </cell>
          <cell r="I4234">
            <v>2004</v>
          </cell>
          <cell r="J4234" t="str">
            <v>UM</v>
          </cell>
          <cell r="K4234" t="str">
            <v>H</v>
          </cell>
          <cell r="L4234">
            <v>4</v>
          </cell>
          <cell r="M4234">
            <v>0.46307757475270528</v>
          </cell>
        </row>
        <row r="4235">
          <cell r="A4235" t="str">
            <v>2004-7-4-SkagitSF_F_n_um</v>
          </cell>
          <cell r="B4235" t="str">
            <v>Skagit</v>
          </cell>
          <cell r="C4235" t="str">
            <v>UnMarked Skagit Summer/Fall Fing</v>
          </cell>
          <cell r="D4235" t="str">
            <v>U-Skag FF</v>
          </cell>
          <cell r="E4235">
            <v>7</v>
          </cell>
          <cell r="F4235">
            <v>10</v>
          </cell>
          <cell r="G4235">
            <v>9</v>
          </cell>
          <cell r="H4235" t="str">
            <v>TRS; includes Area 8 Net</v>
          </cell>
          <cell r="I4235">
            <v>2004</v>
          </cell>
          <cell r="J4235" t="str">
            <v>UM</v>
          </cell>
          <cell r="K4235" t="str">
            <v>N</v>
          </cell>
          <cell r="L4235">
            <v>4</v>
          </cell>
          <cell r="M4235">
            <v>14165.28483752094</v>
          </cell>
        </row>
        <row r="4236">
          <cell r="A4236" t="str">
            <v>2004-7-5-SkagitSF_F_h_um</v>
          </cell>
          <cell r="B4236" t="str">
            <v>Skagit</v>
          </cell>
          <cell r="C4236" t="str">
            <v>UnMarked Skagit Summer/Fall Fing</v>
          </cell>
          <cell r="D4236" t="str">
            <v>U-Skag FF</v>
          </cell>
          <cell r="E4236">
            <v>7</v>
          </cell>
          <cell r="F4236">
            <v>10</v>
          </cell>
          <cell r="G4236">
            <v>9</v>
          </cell>
          <cell r="H4236" t="str">
            <v>TRS; includes Area 8 Net</v>
          </cell>
          <cell r="I4236">
            <v>2004</v>
          </cell>
          <cell r="J4236" t="str">
            <v>UM</v>
          </cell>
          <cell r="K4236" t="str">
            <v>H</v>
          </cell>
          <cell r="L4236">
            <v>5</v>
          </cell>
          <cell r="M4236">
            <v>0</v>
          </cell>
        </row>
        <row r="4237">
          <cell r="A4237" t="str">
            <v>2004-7-5-SkagitSF_F_n_um</v>
          </cell>
          <cell r="B4237" t="str">
            <v>Skagit</v>
          </cell>
          <cell r="C4237" t="str">
            <v>UnMarked Skagit Summer/Fall Fing</v>
          </cell>
          <cell r="D4237" t="str">
            <v>U-Skag FF</v>
          </cell>
          <cell r="E4237">
            <v>7</v>
          </cell>
          <cell r="F4237">
            <v>10</v>
          </cell>
          <cell r="G4237">
            <v>9</v>
          </cell>
          <cell r="H4237" t="str">
            <v>TRS; includes Area 8 Net</v>
          </cell>
          <cell r="I4237">
            <v>2004</v>
          </cell>
          <cell r="J4237" t="str">
            <v>UM</v>
          </cell>
          <cell r="K4237" t="str">
            <v>N</v>
          </cell>
          <cell r="L4237">
            <v>5</v>
          </cell>
          <cell r="M4237">
            <v>3913.9824522613071</v>
          </cell>
        </row>
        <row r="4238">
          <cell r="A4238" t="str">
            <v>2004-8-3-SkagitSF_F_h_m</v>
          </cell>
          <cell r="B4238" t="str">
            <v>Skagit</v>
          </cell>
          <cell r="C4238" t="str">
            <v>Marked Skagit Summer/Fall Fing</v>
          </cell>
          <cell r="D4238" t="str">
            <v>M-Skag FF</v>
          </cell>
          <cell r="E4238">
            <v>8</v>
          </cell>
          <cell r="F4238">
            <v>11</v>
          </cell>
          <cell r="G4238">
            <v>9</v>
          </cell>
          <cell r="H4238" t="str">
            <v>TRS; includes Area 8 Net</v>
          </cell>
          <cell r="I4238">
            <v>2004</v>
          </cell>
          <cell r="J4238" t="str">
            <v>M</v>
          </cell>
          <cell r="K4238" t="str">
            <v>H</v>
          </cell>
          <cell r="L4238">
            <v>3</v>
          </cell>
          <cell r="M4238">
            <v>132.15867945091961</v>
          </cell>
        </row>
        <row r="4239">
          <cell r="A4239" t="str">
            <v>2004-8-3-SkagitSF_F_n_m</v>
          </cell>
          <cell r="B4239" t="str">
            <v>Skagit</v>
          </cell>
          <cell r="C4239" t="str">
            <v>Marked Skagit Summer/Fall Fing</v>
          </cell>
          <cell r="D4239" t="str">
            <v>M-Skag FF</v>
          </cell>
          <cell r="E4239">
            <v>8</v>
          </cell>
          <cell r="F4239">
            <v>11</v>
          </cell>
          <cell r="G4239">
            <v>9</v>
          </cell>
          <cell r="H4239" t="str">
            <v>TRS; includes Area 8 Net</v>
          </cell>
          <cell r="I4239">
            <v>2004</v>
          </cell>
          <cell r="J4239" t="str">
            <v>M</v>
          </cell>
          <cell r="K4239" t="str">
            <v>N</v>
          </cell>
          <cell r="L4239">
            <v>3</v>
          </cell>
        </row>
        <row r="4240">
          <cell r="A4240" t="str">
            <v>2004-8-4-SkagitSF_F_h_m</v>
          </cell>
          <cell r="B4240" t="str">
            <v>Skagit</v>
          </cell>
          <cell r="C4240" t="str">
            <v>Marked Skagit Summer/Fall Fing</v>
          </cell>
          <cell r="D4240" t="str">
            <v>M-Skag FF</v>
          </cell>
          <cell r="E4240">
            <v>8</v>
          </cell>
          <cell r="F4240">
            <v>11</v>
          </cell>
          <cell r="G4240">
            <v>9</v>
          </cell>
          <cell r="H4240" t="str">
            <v>TRS; includes Area 8 Net</v>
          </cell>
          <cell r="I4240">
            <v>2004</v>
          </cell>
          <cell r="J4240" t="str">
            <v>M</v>
          </cell>
          <cell r="K4240" t="str">
            <v>H</v>
          </cell>
          <cell r="L4240">
            <v>4</v>
          </cell>
          <cell r="M4240">
            <v>475.40308413636501</v>
          </cell>
        </row>
        <row r="4241">
          <cell r="A4241" t="str">
            <v>2004-8-4-SkagitSF_F_n_m</v>
          </cell>
          <cell r="B4241" t="str">
            <v>Skagit</v>
          </cell>
          <cell r="C4241" t="str">
            <v>Marked Skagit Summer/Fall Fing</v>
          </cell>
          <cell r="D4241" t="str">
            <v>M-Skag FF</v>
          </cell>
          <cell r="E4241">
            <v>8</v>
          </cell>
          <cell r="F4241">
            <v>11</v>
          </cell>
          <cell r="G4241">
            <v>9</v>
          </cell>
          <cell r="H4241" t="str">
            <v>TRS; includes Area 8 Net</v>
          </cell>
          <cell r="I4241">
            <v>2004</v>
          </cell>
          <cell r="J4241" t="str">
            <v>M</v>
          </cell>
          <cell r="K4241" t="str">
            <v>N</v>
          </cell>
          <cell r="L4241">
            <v>4</v>
          </cell>
        </row>
        <row r="4242">
          <cell r="A4242" t="str">
            <v>2004-8-5-SkagitSF_F_h_m</v>
          </cell>
          <cell r="B4242" t="str">
            <v>Skagit</v>
          </cell>
          <cell r="C4242" t="str">
            <v>Marked Skagit Summer/Fall Fing</v>
          </cell>
          <cell r="D4242" t="str">
            <v>M-Skag FF</v>
          </cell>
          <cell r="E4242">
            <v>8</v>
          </cell>
          <cell r="F4242">
            <v>11</v>
          </cell>
          <cell r="G4242">
            <v>9</v>
          </cell>
          <cell r="H4242" t="str">
            <v>TRS; includes Area 8 Net</v>
          </cell>
          <cell r="I4242">
            <v>2004</v>
          </cell>
          <cell r="J4242" t="str">
            <v>M</v>
          </cell>
          <cell r="K4242" t="str">
            <v>H</v>
          </cell>
          <cell r="L4242">
            <v>5</v>
          </cell>
          <cell r="M4242">
            <v>204.0336409872049</v>
          </cell>
        </row>
        <row r="4243">
          <cell r="A4243" t="str">
            <v>2004-8-5-SkagitSF_F_n_m</v>
          </cell>
          <cell r="B4243" t="str">
            <v>Skagit</v>
          </cell>
          <cell r="C4243" t="str">
            <v>Marked Skagit Summer/Fall Fing</v>
          </cell>
          <cell r="D4243" t="str">
            <v>M-Skag FF</v>
          </cell>
          <cell r="E4243">
            <v>8</v>
          </cell>
          <cell r="F4243">
            <v>11</v>
          </cell>
          <cell r="G4243">
            <v>9</v>
          </cell>
          <cell r="H4243" t="str">
            <v>TRS; includes Area 8 Net</v>
          </cell>
          <cell r="I4243">
            <v>2004</v>
          </cell>
          <cell r="J4243" t="str">
            <v>M</v>
          </cell>
          <cell r="K4243" t="str">
            <v>N</v>
          </cell>
          <cell r="L4243">
            <v>5</v>
          </cell>
        </row>
        <row r="4244">
          <cell r="A4244" t="str">
            <v>2004-9-3-SkagitSF_Y_h_um</v>
          </cell>
          <cell r="B4244" t="str">
            <v>Skagit</v>
          </cell>
          <cell r="C4244" t="str">
            <v>UnMarked Skagit Summer/Fall Year</v>
          </cell>
          <cell r="D4244" t="str">
            <v>U-SkagFYr</v>
          </cell>
          <cell r="E4244">
            <v>9</v>
          </cell>
          <cell r="F4244">
            <v>13</v>
          </cell>
          <cell r="G4244">
            <v>12</v>
          </cell>
          <cell r="H4244" t="str">
            <v>TRS; includes Area 8 Net</v>
          </cell>
          <cell r="I4244">
            <v>2004</v>
          </cell>
          <cell r="J4244" t="str">
            <v>UM</v>
          </cell>
          <cell r="K4244" t="str">
            <v>H</v>
          </cell>
          <cell r="L4244">
            <v>3</v>
          </cell>
        </row>
        <row r="4245">
          <cell r="A4245" t="str">
            <v>2004-9-3-SkagitSF_Y_n_um</v>
          </cell>
          <cell r="B4245" t="str">
            <v>Skagit</v>
          </cell>
          <cell r="C4245" t="str">
            <v>UnMarked Skagit Summer/Fall Year</v>
          </cell>
          <cell r="D4245" t="str">
            <v>U-SkagFYr</v>
          </cell>
          <cell r="E4245">
            <v>9</v>
          </cell>
          <cell r="F4245">
            <v>13</v>
          </cell>
          <cell r="G4245">
            <v>12</v>
          </cell>
          <cell r="H4245" t="str">
            <v>TRS; includes Area 8 Net</v>
          </cell>
          <cell r="I4245">
            <v>2004</v>
          </cell>
          <cell r="J4245" t="str">
            <v>UM</v>
          </cell>
          <cell r="K4245" t="str">
            <v>N</v>
          </cell>
          <cell r="L4245">
            <v>3</v>
          </cell>
          <cell r="M4245">
            <v>201.06970184254601</v>
          </cell>
        </row>
        <row r="4246">
          <cell r="A4246" t="str">
            <v>2004-9-4-SkagitSF_Y_h_um</v>
          </cell>
          <cell r="B4246" t="str">
            <v>Skagit</v>
          </cell>
          <cell r="C4246" t="str">
            <v>UnMarked Skagit Summer/Fall Year</v>
          </cell>
          <cell r="D4246" t="str">
            <v>U-SkagFYr</v>
          </cell>
          <cell r="E4246">
            <v>9</v>
          </cell>
          <cell r="F4246">
            <v>13</v>
          </cell>
          <cell r="G4246">
            <v>12</v>
          </cell>
          <cell r="H4246" t="str">
            <v>TRS; includes Area 8 Net</v>
          </cell>
          <cell r="I4246">
            <v>2004</v>
          </cell>
          <cell r="J4246" t="str">
            <v>UM</v>
          </cell>
          <cell r="K4246" t="str">
            <v>H</v>
          </cell>
          <cell r="L4246">
            <v>4</v>
          </cell>
        </row>
        <row r="4247">
          <cell r="A4247" t="str">
            <v>2004-9-4-SkagitSF_Y_n_um</v>
          </cell>
          <cell r="B4247" t="str">
            <v>Skagit</v>
          </cell>
          <cell r="C4247" t="str">
            <v>UnMarked Skagit Summer/Fall Year</v>
          </cell>
          <cell r="D4247" t="str">
            <v>U-SkagFYr</v>
          </cell>
          <cell r="E4247">
            <v>9</v>
          </cell>
          <cell r="F4247">
            <v>13</v>
          </cell>
          <cell r="G4247">
            <v>12</v>
          </cell>
          <cell r="H4247" t="str">
            <v>TRS; includes Area 8 Net</v>
          </cell>
          <cell r="I4247">
            <v>2004</v>
          </cell>
          <cell r="J4247" t="str">
            <v>UM</v>
          </cell>
          <cell r="K4247" t="str">
            <v>N</v>
          </cell>
          <cell r="L4247">
            <v>4</v>
          </cell>
          <cell r="M4247">
            <v>775.27715242881072</v>
          </cell>
        </row>
        <row r="4248">
          <cell r="A4248" t="str">
            <v>2004-9-5-SkagitSF_Y_h_um</v>
          </cell>
          <cell r="B4248" t="str">
            <v>Skagit</v>
          </cell>
          <cell r="C4248" t="str">
            <v>UnMarked Skagit Summer/Fall Year</v>
          </cell>
          <cell r="D4248" t="str">
            <v>U-SkagFYr</v>
          </cell>
          <cell r="E4248">
            <v>9</v>
          </cell>
          <cell r="F4248">
            <v>13</v>
          </cell>
          <cell r="G4248">
            <v>12</v>
          </cell>
          <cell r="H4248" t="str">
            <v>TRS; includes Area 8 Net</v>
          </cell>
          <cell r="I4248">
            <v>2004</v>
          </cell>
          <cell r="J4248" t="str">
            <v>UM</v>
          </cell>
          <cell r="K4248" t="str">
            <v>H</v>
          </cell>
          <cell r="L4248">
            <v>5</v>
          </cell>
        </row>
        <row r="4249">
          <cell r="A4249" t="str">
            <v>2004-9-5-SkagitSF_Y_n_um</v>
          </cell>
          <cell r="B4249" t="str">
            <v>Skagit</v>
          </cell>
          <cell r="C4249" t="str">
            <v>UnMarked Skagit Summer/Fall Year</v>
          </cell>
          <cell r="D4249" t="str">
            <v>U-SkagFYr</v>
          </cell>
          <cell r="E4249">
            <v>9</v>
          </cell>
          <cell r="F4249">
            <v>13</v>
          </cell>
          <cell r="G4249">
            <v>12</v>
          </cell>
          <cell r="H4249" t="str">
            <v>TRS; includes Area 8 Net</v>
          </cell>
          <cell r="I4249">
            <v>2004</v>
          </cell>
          <cell r="J4249" t="str">
            <v>UM</v>
          </cell>
          <cell r="K4249" t="str">
            <v>N</v>
          </cell>
          <cell r="L4249">
            <v>5</v>
          </cell>
          <cell r="M4249">
            <v>584.404783919598</v>
          </cell>
        </row>
        <row r="4250">
          <cell r="A4250" t="str">
            <v>2004-10-3-SkagitSF_Y_h_m</v>
          </cell>
          <cell r="B4250" t="str">
            <v>Skagit</v>
          </cell>
          <cell r="C4250" t="str">
            <v>Marked Skagit Summer/Fall Year</v>
          </cell>
          <cell r="D4250" t="str">
            <v>M-SkagFYr</v>
          </cell>
          <cell r="E4250">
            <v>10</v>
          </cell>
          <cell r="F4250">
            <v>14</v>
          </cell>
          <cell r="G4250">
            <v>12</v>
          </cell>
          <cell r="H4250" t="str">
            <v>TRS; includes Area 8 Net</v>
          </cell>
          <cell r="I4250">
            <v>2004</v>
          </cell>
          <cell r="J4250" t="str">
            <v>M</v>
          </cell>
          <cell r="K4250" t="str">
            <v>H</v>
          </cell>
          <cell r="L4250">
            <v>3</v>
          </cell>
        </row>
        <row r="4251">
          <cell r="A4251" t="str">
            <v>2004-10-3-SkagitSF_Y_n_m</v>
          </cell>
          <cell r="B4251" t="str">
            <v>Skagit</v>
          </cell>
          <cell r="C4251" t="str">
            <v>Marked Skagit Summer/Fall Year</v>
          </cell>
          <cell r="D4251" t="str">
            <v>M-SkagFYr</v>
          </cell>
          <cell r="E4251">
            <v>10</v>
          </cell>
          <cell r="F4251">
            <v>14</v>
          </cell>
          <cell r="G4251">
            <v>12</v>
          </cell>
          <cell r="H4251" t="str">
            <v>TRS; includes Area 8 Net</v>
          </cell>
          <cell r="I4251">
            <v>2004</v>
          </cell>
          <cell r="J4251" t="str">
            <v>M</v>
          </cell>
          <cell r="K4251" t="str">
            <v>N</v>
          </cell>
          <cell r="L4251">
            <v>3</v>
          </cell>
        </row>
        <row r="4252">
          <cell r="A4252" t="str">
            <v>2004-10-4-SkagitSF_Y_h_m</v>
          </cell>
          <cell r="B4252" t="str">
            <v>Skagit</v>
          </cell>
          <cell r="C4252" t="str">
            <v>Marked Skagit Summer/Fall Year</v>
          </cell>
          <cell r="D4252" t="str">
            <v>M-SkagFYr</v>
          </cell>
          <cell r="E4252">
            <v>10</v>
          </cell>
          <cell r="F4252">
            <v>14</v>
          </cell>
          <cell r="G4252">
            <v>12</v>
          </cell>
          <cell r="H4252" t="str">
            <v>TRS; includes Area 8 Net</v>
          </cell>
          <cell r="I4252">
            <v>2004</v>
          </cell>
          <cell r="J4252" t="str">
            <v>M</v>
          </cell>
          <cell r="K4252" t="str">
            <v>H</v>
          </cell>
          <cell r="L4252">
            <v>4</v>
          </cell>
        </row>
        <row r="4253">
          <cell r="A4253" t="str">
            <v>2004-10-4-SkagitSF_Y_n_m</v>
          </cell>
          <cell r="B4253" t="str">
            <v>Skagit</v>
          </cell>
          <cell r="C4253" t="str">
            <v>Marked Skagit Summer/Fall Year</v>
          </cell>
          <cell r="D4253" t="str">
            <v>M-SkagFYr</v>
          </cell>
          <cell r="E4253">
            <v>10</v>
          </cell>
          <cell r="F4253">
            <v>14</v>
          </cell>
          <cell r="G4253">
            <v>12</v>
          </cell>
          <cell r="H4253" t="str">
            <v>TRS; includes Area 8 Net</v>
          </cell>
          <cell r="I4253">
            <v>2004</v>
          </cell>
          <cell r="J4253" t="str">
            <v>M</v>
          </cell>
          <cell r="K4253" t="str">
            <v>N</v>
          </cell>
          <cell r="L4253">
            <v>4</v>
          </cell>
        </row>
        <row r="4254">
          <cell r="A4254" t="str">
            <v>2004-10-5-SkagitSF_Y_h_m</v>
          </cell>
          <cell r="B4254" t="str">
            <v>Skagit</v>
          </cell>
          <cell r="C4254" t="str">
            <v>Marked Skagit Summer/Fall Year</v>
          </cell>
          <cell r="D4254" t="str">
            <v>M-SkagFYr</v>
          </cell>
          <cell r="E4254">
            <v>10</v>
          </cell>
          <cell r="F4254">
            <v>14</v>
          </cell>
          <cell r="G4254">
            <v>12</v>
          </cell>
          <cell r="H4254" t="str">
            <v>TRS; includes Area 8 Net</v>
          </cell>
          <cell r="I4254">
            <v>2004</v>
          </cell>
          <cell r="J4254" t="str">
            <v>M</v>
          </cell>
          <cell r="K4254" t="str">
            <v>H</v>
          </cell>
          <cell r="L4254">
            <v>5</v>
          </cell>
        </row>
        <row r="4255">
          <cell r="A4255" t="str">
            <v>2004-10-5-SkagitSF_Y_n_m</v>
          </cell>
          <cell r="B4255" t="str">
            <v>Skagit</v>
          </cell>
          <cell r="C4255" t="str">
            <v>Marked Skagit Summer/Fall Year</v>
          </cell>
          <cell r="D4255" t="str">
            <v>M-SkagFYr</v>
          </cell>
          <cell r="E4255">
            <v>10</v>
          </cell>
          <cell r="F4255">
            <v>14</v>
          </cell>
          <cell r="G4255">
            <v>12</v>
          </cell>
          <cell r="H4255" t="str">
            <v>TRS; includes Area 8 Net</v>
          </cell>
          <cell r="I4255">
            <v>2004</v>
          </cell>
          <cell r="J4255" t="str">
            <v>M</v>
          </cell>
          <cell r="K4255" t="str">
            <v>N</v>
          </cell>
          <cell r="L4255">
            <v>5</v>
          </cell>
        </row>
        <row r="4256">
          <cell r="A4256" t="str">
            <v>2004-11-3-SkagitSpring_h_um</v>
          </cell>
          <cell r="B4256" t="str">
            <v>Skagit</v>
          </cell>
          <cell r="C4256" t="str">
            <v>UnMarked Skagit Spring Year</v>
          </cell>
          <cell r="D4256" t="str">
            <v>U-SkagSpY</v>
          </cell>
          <cell r="E4256">
            <v>11</v>
          </cell>
          <cell r="F4256">
            <v>16</v>
          </cell>
          <cell r="G4256">
            <v>15</v>
          </cell>
          <cell r="H4256" t="str">
            <v>TRS; includes Area 8 Net</v>
          </cell>
          <cell r="I4256">
            <v>2004</v>
          </cell>
          <cell r="J4256" t="str">
            <v>UM</v>
          </cell>
          <cell r="K4256" t="str">
            <v>H</v>
          </cell>
          <cell r="L4256">
            <v>3</v>
          </cell>
          <cell r="M4256">
            <v>253.8968735535309</v>
          </cell>
        </row>
        <row r="4257">
          <cell r="A4257" t="str">
            <v>2004-11-3-SkagitSpring_n_um</v>
          </cell>
          <cell r="B4257" t="str">
            <v>Skagit</v>
          </cell>
          <cell r="C4257" t="str">
            <v>UnMarked Skagit Spring Year</v>
          </cell>
          <cell r="D4257" t="str">
            <v>U-SkagSpY</v>
          </cell>
          <cell r="E4257">
            <v>11</v>
          </cell>
          <cell r="F4257">
            <v>16</v>
          </cell>
          <cell r="G4257">
            <v>15</v>
          </cell>
          <cell r="H4257" t="str">
            <v>TRS; includes Area 8 Net</v>
          </cell>
          <cell r="I4257">
            <v>2004</v>
          </cell>
          <cell r="J4257" t="str">
            <v>UM</v>
          </cell>
          <cell r="K4257" t="str">
            <v>N</v>
          </cell>
          <cell r="L4257">
            <v>3</v>
          </cell>
          <cell r="M4257">
            <v>48.391666666666673</v>
          </cell>
        </row>
        <row r="4258">
          <cell r="A4258" t="str">
            <v>2004-11-4-SkagitSpring_h_um</v>
          </cell>
          <cell r="B4258" t="str">
            <v>Skagit</v>
          </cell>
          <cell r="C4258" t="str">
            <v>UnMarked Skagit Spring Year</v>
          </cell>
          <cell r="D4258" t="str">
            <v>U-SkagSpY</v>
          </cell>
          <cell r="E4258">
            <v>11</v>
          </cell>
          <cell r="F4258">
            <v>16</v>
          </cell>
          <cell r="G4258">
            <v>15</v>
          </cell>
          <cell r="H4258" t="str">
            <v>TRS; includes Area 8 Net</v>
          </cell>
          <cell r="I4258">
            <v>2004</v>
          </cell>
          <cell r="J4258" t="str">
            <v>UM</v>
          </cell>
          <cell r="K4258" t="str">
            <v>H</v>
          </cell>
          <cell r="L4258">
            <v>4</v>
          </cell>
          <cell r="M4258">
            <v>575.22928938133441</v>
          </cell>
        </row>
        <row r="4259">
          <cell r="A4259" t="str">
            <v>2004-11-4-SkagitSpring_n_um</v>
          </cell>
          <cell r="B4259" t="str">
            <v>Skagit</v>
          </cell>
          <cell r="C4259" t="str">
            <v>UnMarked Skagit Spring Year</v>
          </cell>
          <cell r="D4259" t="str">
            <v>U-SkagSpY</v>
          </cell>
          <cell r="E4259">
            <v>11</v>
          </cell>
          <cell r="F4259">
            <v>16</v>
          </cell>
          <cell r="G4259">
            <v>15</v>
          </cell>
          <cell r="H4259" t="str">
            <v>TRS; includes Area 8 Net</v>
          </cell>
          <cell r="I4259">
            <v>2004</v>
          </cell>
          <cell r="J4259" t="str">
            <v>UM</v>
          </cell>
          <cell r="K4259" t="str">
            <v>N</v>
          </cell>
          <cell r="L4259">
            <v>4</v>
          </cell>
          <cell r="M4259">
            <v>1133.125</v>
          </cell>
        </row>
        <row r="4260">
          <cell r="A4260" t="str">
            <v>2004-11-5-SkagitSpring_h_um</v>
          </cell>
          <cell r="B4260" t="str">
            <v>Skagit</v>
          </cell>
          <cell r="C4260" t="str">
            <v>UnMarked Skagit Spring Year</v>
          </cell>
          <cell r="D4260" t="str">
            <v>U-SkagSpY</v>
          </cell>
          <cell r="E4260">
            <v>11</v>
          </cell>
          <cell r="F4260">
            <v>16</v>
          </cell>
          <cell r="G4260">
            <v>15</v>
          </cell>
          <cell r="H4260" t="str">
            <v>TRS; includes Area 8 Net</v>
          </cell>
          <cell r="I4260">
            <v>2004</v>
          </cell>
          <cell r="J4260" t="str">
            <v>UM</v>
          </cell>
          <cell r="K4260" t="str">
            <v>H</v>
          </cell>
          <cell r="L4260">
            <v>5</v>
          </cell>
          <cell r="M4260">
            <v>607.83280898887529</v>
          </cell>
        </row>
        <row r="4261">
          <cell r="A4261" t="str">
            <v>2004-11-5-SkagitSpring_n_um</v>
          </cell>
          <cell r="B4261" t="str">
            <v>Skagit</v>
          </cell>
          <cell r="C4261" t="str">
            <v>UnMarked Skagit Spring Year</v>
          </cell>
          <cell r="D4261" t="str">
            <v>U-SkagSpY</v>
          </cell>
          <cell r="E4261">
            <v>11</v>
          </cell>
          <cell r="F4261">
            <v>16</v>
          </cell>
          <cell r="G4261">
            <v>15</v>
          </cell>
          <cell r="H4261" t="str">
            <v>TRS; includes Area 8 Net</v>
          </cell>
          <cell r="I4261">
            <v>2004</v>
          </cell>
          <cell r="J4261" t="str">
            <v>UM</v>
          </cell>
          <cell r="K4261" t="str">
            <v>N</v>
          </cell>
          <cell r="L4261">
            <v>5</v>
          </cell>
          <cell r="M4261">
            <v>510.98333333333329</v>
          </cell>
        </row>
        <row r="4262">
          <cell r="A4262" t="str">
            <v>2004-12-3-SkagitSpring_h_m</v>
          </cell>
          <cell r="B4262" t="str">
            <v>Skagit</v>
          </cell>
          <cell r="C4262" t="str">
            <v>Marked Skagit Spring Year</v>
          </cell>
          <cell r="D4262" t="str">
            <v>M-SkagSpY</v>
          </cell>
          <cell r="E4262">
            <v>12</v>
          </cell>
          <cell r="F4262">
            <v>17</v>
          </cell>
          <cell r="G4262">
            <v>15</v>
          </cell>
          <cell r="H4262" t="str">
            <v>TRS; includes Area 8 Net</v>
          </cell>
          <cell r="I4262">
            <v>2004</v>
          </cell>
          <cell r="J4262" t="str">
            <v>M</v>
          </cell>
          <cell r="K4262" t="str">
            <v>H</v>
          </cell>
          <cell r="L4262">
            <v>3</v>
          </cell>
          <cell r="M4262">
            <v>426.59516304423272</v>
          </cell>
        </row>
        <row r="4263">
          <cell r="A4263" t="str">
            <v>2004-12-3-SkagitSpring_n_m</v>
          </cell>
          <cell r="B4263" t="str">
            <v>Skagit</v>
          </cell>
          <cell r="C4263" t="str">
            <v>Marked Skagit Spring Year</v>
          </cell>
          <cell r="D4263" t="str">
            <v>M-SkagSpY</v>
          </cell>
          <cell r="E4263">
            <v>12</v>
          </cell>
          <cell r="F4263">
            <v>17</v>
          </cell>
          <cell r="G4263">
            <v>15</v>
          </cell>
          <cell r="H4263" t="str">
            <v>TRS; includes Area 8 Net</v>
          </cell>
          <cell r="I4263">
            <v>2004</v>
          </cell>
          <cell r="J4263" t="str">
            <v>M</v>
          </cell>
          <cell r="K4263" t="str">
            <v>N</v>
          </cell>
          <cell r="L4263">
            <v>3</v>
          </cell>
        </row>
        <row r="4264">
          <cell r="A4264" t="str">
            <v>2004-12-4-SkagitSpring_h_m</v>
          </cell>
          <cell r="B4264" t="str">
            <v>Skagit</v>
          </cell>
          <cell r="C4264" t="str">
            <v>Marked Skagit Spring Year</v>
          </cell>
          <cell r="D4264" t="str">
            <v>M-SkagSpY</v>
          </cell>
          <cell r="E4264">
            <v>12</v>
          </cell>
          <cell r="F4264">
            <v>17</v>
          </cell>
          <cell r="G4264">
            <v>15</v>
          </cell>
          <cell r="H4264" t="str">
            <v>TRS; includes Area 8 Net</v>
          </cell>
          <cell r="I4264">
            <v>2004</v>
          </cell>
          <cell r="J4264" t="str">
            <v>M</v>
          </cell>
          <cell r="K4264" t="str">
            <v>H</v>
          </cell>
          <cell r="L4264">
            <v>4</v>
          </cell>
          <cell r="M4264">
            <v>1126.4332068895069</v>
          </cell>
        </row>
        <row r="4265">
          <cell r="A4265" t="str">
            <v>2004-12-4-SkagitSpring_n_m</v>
          </cell>
          <cell r="B4265" t="str">
            <v>Skagit</v>
          </cell>
          <cell r="C4265" t="str">
            <v>Marked Skagit Spring Year</v>
          </cell>
          <cell r="D4265" t="str">
            <v>M-SkagSpY</v>
          </cell>
          <cell r="E4265">
            <v>12</v>
          </cell>
          <cell r="F4265">
            <v>17</v>
          </cell>
          <cell r="G4265">
            <v>15</v>
          </cell>
          <cell r="H4265" t="str">
            <v>TRS; includes Area 8 Net</v>
          </cell>
          <cell r="I4265">
            <v>2004</v>
          </cell>
          <cell r="J4265" t="str">
            <v>M</v>
          </cell>
          <cell r="K4265" t="str">
            <v>N</v>
          </cell>
          <cell r="L4265">
            <v>4</v>
          </cell>
        </row>
        <row r="4266">
          <cell r="A4266" t="str">
            <v>2004-12-5-SkagitSpring_h_m</v>
          </cell>
          <cell r="B4266" t="str">
            <v>Skagit</v>
          </cell>
          <cell r="C4266" t="str">
            <v>Marked Skagit Spring Year</v>
          </cell>
          <cell r="D4266" t="str">
            <v>M-SkagSpY</v>
          </cell>
          <cell r="E4266">
            <v>12</v>
          </cell>
          <cell r="F4266">
            <v>17</v>
          </cell>
          <cell r="G4266">
            <v>15</v>
          </cell>
          <cell r="H4266" t="str">
            <v>TRS; includes Area 8 Net</v>
          </cell>
          <cell r="I4266">
            <v>2004</v>
          </cell>
          <cell r="J4266" t="str">
            <v>M</v>
          </cell>
          <cell r="K4266" t="str">
            <v>H</v>
          </cell>
          <cell r="L4266">
            <v>5</v>
          </cell>
          <cell r="M4266">
            <v>949.64473694376647</v>
          </cell>
        </row>
        <row r="4267">
          <cell r="A4267" t="str">
            <v>2004-12-5-SkagitSpring_n_m</v>
          </cell>
          <cell r="B4267" t="str">
            <v>Skagit</v>
          </cell>
          <cell r="C4267" t="str">
            <v>Marked Skagit Spring Year</v>
          </cell>
          <cell r="D4267" t="str">
            <v>M-SkagSpY</v>
          </cell>
          <cell r="E4267">
            <v>12</v>
          </cell>
          <cell r="F4267">
            <v>17</v>
          </cell>
          <cell r="G4267">
            <v>15</v>
          </cell>
          <cell r="H4267" t="str">
            <v>TRS; includes Area 8 Net</v>
          </cell>
          <cell r="I4267">
            <v>2004</v>
          </cell>
          <cell r="J4267" t="str">
            <v>M</v>
          </cell>
          <cell r="K4267" t="str">
            <v>N</v>
          </cell>
          <cell r="L4267">
            <v>5</v>
          </cell>
        </row>
        <row r="4268">
          <cell r="A4268" t="str">
            <v>2004-13-3-</v>
          </cell>
          <cell r="B4268" t="str">
            <v>StSno</v>
          </cell>
          <cell r="C4268" t="str">
            <v>UnMarked Snohomish Fall Fing</v>
          </cell>
          <cell r="D4268" t="str">
            <v>U-Snoh FF</v>
          </cell>
          <cell r="E4268">
            <v>13</v>
          </cell>
          <cell r="F4268">
            <v>19</v>
          </cell>
          <cell r="G4268">
            <v>18</v>
          </cell>
          <cell r="H4268" t="str">
            <v>ETRS; includes FW sport, no FW net</v>
          </cell>
          <cell r="I4268">
            <v>2004</v>
          </cell>
          <cell r="J4268" t="str">
            <v>UM</v>
          </cell>
          <cell r="L4268">
            <v>3</v>
          </cell>
          <cell r="M4268">
            <v>1105.9956440392</v>
          </cell>
        </row>
        <row r="4269">
          <cell r="A4269" t="str">
            <v>2004-13-4-</v>
          </cell>
          <cell r="B4269" t="str">
            <v>StSno</v>
          </cell>
          <cell r="C4269" t="str">
            <v>UnMarked Snohomish Fall Fing</v>
          </cell>
          <cell r="D4269" t="str">
            <v>U-Snoh FF</v>
          </cell>
          <cell r="E4269">
            <v>13</v>
          </cell>
          <cell r="F4269">
            <v>19</v>
          </cell>
          <cell r="G4269">
            <v>18</v>
          </cell>
          <cell r="H4269" t="str">
            <v>ETRS; includes FW sport, no FW net</v>
          </cell>
          <cell r="I4269">
            <v>2004</v>
          </cell>
          <cell r="J4269" t="str">
            <v>UM</v>
          </cell>
          <cell r="L4269">
            <v>4</v>
          </cell>
          <cell r="M4269">
            <v>8360.8113405767981</v>
          </cell>
        </row>
        <row r="4270">
          <cell r="A4270" t="str">
            <v>2004-13-5-</v>
          </cell>
          <cell r="B4270" t="str">
            <v>StSno</v>
          </cell>
          <cell r="C4270" t="str">
            <v>UnMarked Snohomish Fall Fing</v>
          </cell>
          <cell r="D4270" t="str">
            <v>U-Snoh FF</v>
          </cell>
          <cell r="E4270">
            <v>13</v>
          </cell>
          <cell r="F4270">
            <v>19</v>
          </cell>
          <cell r="G4270">
            <v>18</v>
          </cell>
          <cell r="H4270" t="str">
            <v>ETRS; includes FW sport, no FW net</v>
          </cell>
          <cell r="I4270">
            <v>2004</v>
          </cell>
          <cell r="J4270" t="str">
            <v>UM</v>
          </cell>
          <cell r="L4270">
            <v>5</v>
          </cell>
          <cell r="M4270">
            <v>1897.470669996271</v>
          </cell>
        </row>
        <row r="4271">
          <cell r="A4271" t="str">
            <v>2004-14-3-</v>
          </cell>
          <cell r="B4271" t="str">
            <v>StSno</v>
          </cell>
          <cell r="C4271" t="str">
            <v>Marked Snohomish Fall Fing</v>
          </cell>
          <cell r="D4271" t="str">
            <v>M-Snoh FF</v>
          </cell>
          <cell r="E4271">
            <v>14</v>
          </cell>
          <cell r="F4271">
            <v>20</v>
          </cell>
          <cell r="G4271">
            <v>18</v>
          </cell>
          <cell r="H4271" t="str">
            <v>ETRS; includes FW sport, no FW net</v>
          </cell>
          <cell r="I4271">
            <v>2004</v>
          </cell>
          <cell r="J4271" t="str">
            <v>M</v>
          </cell>
          <cell r="L4271">
            <v>3</v>
          </cell>
          <cell r="M4271">
            <v>522.02768586495199</v>
          </cell>
        </row>
        <row r="4272">
          <cell r="A4272" t="str">
            <v>2004-14-4-</v>
          </cell>
          <cell r="B4272" t="str">
            <v>StSno</v>
          </cell>
          <cell r="C4272" t="str">
            <v>Marked Snohomish Fall Fing</v>
          </cell>
          <cell r="D4272" t="str">
            <v>M-Snoh FF</v>
          </cell>
          <cell r="E4272">
            <v>14</v>
          </cell>
          <cell r="F4272">
            <v>20</v>
          </cell>
          <cell r="G4272">
            <v>18</v>
          </cell>
          <cell r="H4272" t="str">
            <v>ETRS; includes FW sport, no FW net</v>
          </cell>
          <cell r="I4272">
            <v>2004</v>
          </cell>
          <cell r="J4272" t="str">
            <v>M</v>
          </cell>
          <cell r="L4272">
            <v>4</v>
          </cell>
          <cell r="M4272">
            <v>1401.4197579421691</v>
          </cell>
        </row>
        <row r="4273">
          <cell r="A4273" t="str">
            <v>2004-14-5-</v>
          </cell>
          <cell r="B4273" t="str">
            <v>StSno</v>
          </cell>
          <cell r="C4273" t="str">
            <v>Marked Snohomish Fall Fing</v>
          </cell>
          <cell r="D4273" t="str">
            <v>M-Snoh FF</v>
          </cell>
          <cell r="E4273">
            <v>14</v>
          </cell>
          <cell r="F4273">
            <v>20</v>
          </cell>
          <cell r="G4273">
            <v>18</v>
          </cell>
          <cell r="H4273" t="str">
            <v>ETRS; includes FW sport, no FW net</v>
          </cell>
          <cell r="I4273">
            <v>2004</v>
          </cell>
          <cell r="J4273" t="str">
            <v>M</v>
          </cell>
          <cell r="L4273">
            <v>5</v>
          </cell>
          <cell r="M4273">
            <v>177.13422928429389</v>
          </cell>
        </row>
        <row r="4274">
          <cell r="A4274" t="str">
            <v>2004-15-3-</v>
          </cell>
          <cell r="B4274" t="str">
            <v>StSno</v>
          </cell>
          <cell r="C4274" t="str">
            <v>UnMarked Snohomish Fall Year</v>
          </cell>
          <cell r="D4274" t="str">
            <v>U-SnohFYr</v>
          </cell>
          <cell r="E4274">
            <v>15</v>
          </cell>
          <cell r="F4274">
            <v>22</v>
          </cell>
          <cell r="G4274">
            <v>21</v>
          </cell>
          <cell r="H4274" t="str">
            <v>ETRS; includes FW sport, no FW net</v>
          </cell>
          <cell r="I4274">
            <v>2004</v>
          </cell>
          <cell r="J4274" t="str">
            <v>UM</v>
          </cell>
          <cell r="L4274">
            <v>3</v>
          </cell>
          <cell r="M4274">
            <v>275.38839373206241</v>
          </cell>
        </row>
        <row r="4275">
          <cell r="A4275" t="str">
            <v>2004-15-4-</v>
          </cell>
          <cell r="B4275" t="str">
            <v>StSno</v>
          </cell>
          <cell r="C4275" t="str">
            <v>UnMarked Snohomish Fall Year</v>
          </cell>
          <cell r="D4275" t="str">
            <v>U-SnohFYr</v>
          </cell>
          <cell r="E4275">
            <v>15</v>
          </cell>
          <cell r="F4275">
            <v>22</v>
          </cell>
          <cell r="G4275">
            <v>21</v>
          </cell>
          <cell r="H4275" t="str">
            <v>ETRS; includes FW sport, no FW net</v>
          </cell>
          <cell r="I4275">
            <v>2004</v>
          </cell>
          <cell r="J4275" t="str">
            <v>UM</v>
          </cell>
          <cell r="L4275">
            <v>4</v>
          </cell>
          <cell r="M4275">
            <v>1267.7190362332869</v>
          </cell>
        </row>
        <row r="4276">
          <cell r="A4276" t="str">
            <v>2004-15-5-</v>
          </cell>
          <cell r="B4276" t="str">
            <v>StSno</v>
          </cell>
          <cell r="C4276" t="str">
            <v>UnMarked Snohomish Fall Year</v>
          </cell>
          <cell r="D4276" t="str">
            <v>U-SnohFYr</v>
          </cell>
          <cell r="E4276">
            <v>15</v>
          </cell>
          <cell r="F4276">
            <v>22</v>
          </cell>
          <cell r="G4276">
            <v>21</v>
          </cell>
          <cell r="H4276" t="str">
            <v>ETRS; includes FW sport, no FW net</v>
          </cell>
          <cell r="I4276">
            <v>2004</v>
          </cell>
          <cell r="J4276" t="str">
            <v>UM</v>
          </cell>
          <cell r="L4276">
            <v>5</v>
          </cell>
          <cell r="M4276">
            <v>797.45433169796058</v>
          </cell>
        </row>
        <row r="4277">
          <cell r="A4277" t="str">
            <v>2004-16-3-</v>
          </cell>
          <cell r="B4277" t="str">
            <v>StSno</v>
          </cell>
          <cell r="C4277" t="str">
            <v>Marked Snohomish Fall Year</v>
          </cell>
          <cell r="D4277" t="str">
            <v>M-SnohFYr</v>
          </cell>
          <cell r="E4277">
            <v>16</v>
          </cell>
          <cell r="F4277">
            <v>23</v>
          </cell>
          <cell r="G4277">
            <v>21</v>
          </cell>
          <cell r="H4277" t="str">
            <v>ETRS; includes FW sport, no FW net</v>
          </cell>
          <cell r="I4277">
            <v>2004</v>
          </cell>
          <cell r="J4277" t="str">
            <v>M</v>
          </cell>
          <cell r="L4277">
            <v>3</v>
          </cell>
          <cell r="M4277">
            <v>308.39681665950241</v>
          </cell>
        </row>
        <row r="4278">
          <cell r="A4278" t="str">
            <v>2004-16-4-</v>
          </cell>
          <cell r="B4278" t="str">
            <v>StSno</v>
          </cell>
          <cell r="C4278" t="str">
            <v>Marked Snohomish Fall Year</v>
          </cell>
          <cell r="D4278" t="str">
            <v>M-SnohFYr</v>
          </cell>
          <cell r="E4278">
            <v>16</v>
          </cell>
          <cell r="F4278">
            <v>23</v>
          </cell>
          <cell r="G4278">
            <v>21</v>
          </cell>
          <cell r="H4278" t="str">
            <v>ETRS; includes FW sport, no FW net</v>
          </cell>
          <cell r="I4278">
            <v>2004</v>
          </cell>
          <cell r="J4278" t="str">
            <v>M</v>
          </cell>
          <cell r="L4278">
            <v>4</v>
          </cell>
          <cell r="M4278">
            <v>2775.3613264465089</v>
          </cell>
        </row>
        <row r="4279">
          <cell r="A4279" t="str">
            <v>2004-16-5-</v>
          </cell>
          <cell r="B4279" t="str">
            <v>StSno</v>
          </cell>
          <cell r="C4279" t="str">
            <v>Marked Snohomish Fall Year</v>
          </cell>
          <cell r="D4279" t="str">
            <v>M-SnohFYr</v>
          </cell>
          <cell r="E4279">
            <v>16</v>
          </cell>
          <cell r="F4279">
            <v>23</v>
          </cell>
          <cell r="G4279">
            <v>21</v>
          </cell>
          <cell r="H4279" t="str">
            <v>ETRS; includes FW sport, no FW net</v>
          </cell>
          <cell r="I4279">
            <v>2004</v>
          </cell>
          <cell r="J4279" t="str">
            <v>M</v>
          </cell>
          <cell r="L4279">
            <v>5</v>
          </cell>
          <cell r="M4279">
            <v>520.30214404326762</v>
          </cell>
        </row>
        <row r="4280">
          <cell r="A4280" t="str">
            <v>2004-17-3-</v>
          </cell>
          <cell r="B4280" t="str">
            <v>StSno</v>
          </cell>
          <cell r="C4280" t="str">
            <v>UnMarked Stillaguamish Fall Fing</v>
          </cell>
          <cell r="D4280" t="str">
            <v>U-Stil FF</v>
          </cell>
          <cell r="E4280">
            <v>17</v>
          </cell>
          <cell r="F4280">
            <v>25</v>
          </cell>
          <cell r="G4280">
            <v>24</v>
          </cell>
          <cell r="H4280" t="str">
            <v>ETRS</v>
          </cell>
          <cell r="I4280">
            <v>2004</v>
          </cell>
          <cell r="J4280" t="str">
            <v>UM</v>
          </cell>
          <cell r="L4280">
            <v>3</v>
          </cell>
          <cell r="M4280">
            <v>463.85839228606318</v>
          </cell>
        </row>
        <row r="4281">
          <cell r="A4281" t="str">
            <v>2004-17-4-</v>
          </cell>
          <cell r="B4281" t="str">
            <v>StSno</v>
          </cell>
          <cell r="C4281" t="str">
            <v>UnMarked Stillaguamish Fall Fing</v>
          </cell>
          <cell r="D4281" t="str">
            <v>U-Stil FF</v>
          </cell>
          <cell r="E4281">
            <v>17</v>
          </cell>
          <cell r="F4281">
            <v>25</v>
          </cell>
          <cell r="G4281">
            <v>24</v>
          </cell>
          <cell r="H4281" t="str">
            <v>ETRS</v>
          </cell>
          <cell r="I4281">
            <v>2004</v>
          </cell>
          <cell r="J4281" t="str">
            <v>UM</v>
          </cell>
          <cell r="L4281">
            <v>4</v>
          </cell>
          <cell r="M4281">
            <v>1128.985446701183</v>
          </cell>
        </row>
        <row r="4282">
          <cell r="A4282" t="str">
            <v>2004-17-5-</v>
          </cell>
          <cell r="B4282" t="str">
            <v>StSno</v>
          </cell>
          <cell r="C4282" t="str">
            <v>UnMarked Stillaguamish Fall Fing</v>
          </cell>
          <cell r="D4282" t="str">
            <v>U-Stil FF</v>
          </cell>
          <cell r="E4282">
            <v>17</v>
          </cell>
          <cell r="F4282">
            <v>25</v>
          </cell>
          <cell r="G4282">
            <v>24</v>
          </cell>
          <cell r="H4282" t="str">
            <v>ETRS</v>
          </cell>
          <cell r="I4282">
            <v>2004</v>
          </cell>
          <cell r="J4282" t="str">
            <v>UM</v>
          </cell>
          <cell r="L4282">
            <v>5</v>
          </cell>
          <cell r="M4282">
            <v>240.73679591615121</v>
          </cell>
        </row>
        <row r="4283">
          <cell r="A4283" t="str">
            <v>2004-18-3-</v>
          </cell>
          <cell r="B4283" t="str">
            <v>StSno</v>
          </cell>
          <cell r="C4283" t="str">
            <v>Marked Stillaguamish Fall Fing</v>
          </cell>
          <cell r="D4283" t="str">
            <v>M-Stil FF</v>
          </cell>
          <cell r="E4283">
            <v>18</v>
          </cell>
          <cell r="F4283">
            <v>26</v>
          </cell>
          <cell r="G4283">
            <v>24</v>
          </cell>
          <cell r="H4283" t="str">
            <v>ETRS</v>
          </cell>
          <cell r="I4283">
            <v>2004</v>
          </cell>
          <cell r="J4283" t="str">
            <v>M</v>
          </cell>
          <cell r="L4283">
            <v>3</v>
          </cell>
          <cell r="M4283">
            <v>0</v>
          </cell>
        </row>
        <row r="4284">
          <cell r="A4284" t="str">
            <v>2004-18-4-</v>
          </cell>
          <cell r="B4284" t="str">
            <v>StSno</v>
          </cell>
          <cell r="C4284" t="str">
            <v>Marked Stillaguamish Fall Fing</v>
          </cell>
          <cell r="D4284" t="str">
            <v>M-Stil FF</v>
          </cell>
          <cell r="E4284">
            <v>18</v>
          </cell>
          <cell r="F4284">
            <v>26</v>
          </cell>
          <cell r="G4284">
            <v>24</v>
          </cell>
          <cell r="H4284" t="str">
            <v>ETRS</v>
          </cell>
          <cell r="I4284">
            <v>2004</v>
          </cell>
          <cell r="J4284" t="str">
            <v>M</v>
          </cell>
          <cell r="L4284">
            <v>4</v>
          </cell>
          <cell r="M4284">
            <v>0</v>
          </cell>
        </row>
        <row r="4285">
          <cell r="A4285" t="str">
            <v>2004-18-5-</v>
          </cell>
          <cell r="B4285" t="str">
            <v>StSno</v>
          </cell>
          <cell r="C4285" t="str">
            <v>Marked Stillaguamish Fall Fing</v>
          </cell>
          <cell r="D4285" t="str">
            <v>M-Stil FF</v>
          </cell>
          <cell r="E4285">
            <v>18</v>
          </cell>
          <cell r="F4285">
            <v>26</v>
          </cell>
          <cell r="G4285">
            <v>24</v>
          </cell>
          <cell r="H4285" t="str">
            <v>ETRS</v>
          </cell>
          <cell r="I4285">
            <v>2004</v>
          </cell>
          <cell r="J4285" t="str">
            <v>M</v>
          </cell>
          <cell r="L4285">
            <v>5</v>
          </cell>
          <cell r="M4285">
            <v>0</v>
          </cell>
        </row>
        <row r="4286">
          <cell r="A4286" t="str">
            <v>2004-19-3-</v>
          </cell>
          <cell r="B4286" t="str">
            <v>StSno</v>
          </cell>
          <cell r="C4286" t="str">
            <v>UnMarked Tulalip Fall Fing</v>
          </cell>
          <cell r="D4286" t="str">
            <v>U-Tula FF</v>
          </cell>
          <cell r="E4286">
            <v>19</v>
          </cell>
          <cell r="F4286">
            <v>28</v>
          </cell>
          <cell r="G4286">
            <v>27</v>
          </cell>
          <cell r="H4286" t="str">
            <v>TRS; includes 8D catch (excludes 8A)</v>
          </cell>
          <cell r="I4286">
            <v>2004</v>
          </cell>
          <cell r="J4286" t="str">
            <v>UM</v>
          </cell>
          <cell r="L4286">
            <v>3</v>
          </cell>
          <cell r="M4286">
            <v>1684.3438530678179</v>
          </cell>
        </row>
        <row r="4287">
          <cell r="A4287" t="str">
            <v>2004-19-4-</v>
          </cell>
          <cell r="B4287" t="str">
            <v>StSno</v>
          </cell>
          <cell r="C4287" t="str">
            <v>UnMarked Tulalip Fall Fing</v>
          </cell>
          <cell r="D4287" t="str">
            <v>U-Tula FF</v>
          </cell>
          <cell r="E4287">
            <v>19</v>
          </cell>
          <cell r="F4287">
            <v>28</v>
          </cell>
          <cell r="G4287">
            <v>27</v>
          </cell>
          <cell r="H4287" t="str">
            <v>TRS; includes 8D catch (excludes 8A)</v>
          </cell>
          <cell r="I4287">
            <v>2004</v>
          </cell>
          <cell r="J4287" t="str">
            <v>UM</v>
          </cell>
          <cell r="L4287">
            <v>4</v>
          </cell>
          <cell r="M4287">
            <v>3012.59807393036</v>
          </cell>
        </row>
        <row r="4288">
          <cell r="A4288" t="str">
            <v>2004-19-5-</v>
          </cell>
          <cell r="B4288" t="str">
            <v>StSno</v>
          </cell>
          <cell r="C4288" t="str">
            <v>UnMarked Tulalip Fall Fing</v>
          </cell>
          <cell r="D4288" t="str">
            <v>U-Tula FF</v>
          </cell>
          <cell r="E4288">
            <v>19</v>
          </cell>
          <cell r="F4288">
            <v>28</v>
          </cell>
          <cell r="G4288">
            <v>27</v>
          </cell>
          <cell r="H4288" t="str">
            <v>TRS; includes 8D catch (excludes 8A)</v>
          </cell>
          <cell r="I4288">
            <v>2004</v>
          </cell>
          <cell r="J4288" t="str">
            <v>UM</v>
          </cell>
          <cell r="L4288">
            <v>5</v>
          </cell>
          <cell r="M4288">
            <v>1460.7806525396741</v>
          </cell>
        </row>
        <row r="4289">
          <cell r="A4289" t="str">
            <v>2004-20-3-</v>
          </cell>
          <cell r="B4289" t="str">
            <v>StSno</v>
          </cell>
          <cell r="C4289" t="str">
            <v>Marked Tulalip Fall Fing</v>
          </cell>
          <cell r="D4289" t="str">
            <v>M-Tula FF</v>
          </cell>
          <cell r="E4289">
            <v>20</v>
          </cell>
          <cell r="F4289">
            <v>29</v>
          </cell>
          <cell r="G4289">
            <v>27</v>
          </cell>
          <cell r="H4289" t="str">
            <v>TRS; includes 8D catch (excludes 8A)</v>
          </cell>
          <cell r="I4289">
            <v>2004</v>
          </cell>
          <cell r="J4289" t="str">
            <v>M</v>
          </cell>
          <cell r="L4289">
            <v>3</v>
          </cell>
          <cell r="M4289">
            <v>281.74693088149752</v>
          </cell>
        </row>
        <row r="4290">
          <cell r="A4290" t="str">
            <v>2004-20-4-</v>
          </cell>
          <cell r="B4290" t="str">
            <v>StSno</v>
          </cell>
          <cell r="C4290" t="str">
            <v>Marked Tulalip Fall Fing</v>
          </cell>
          <cell r="D4290" t="str">
            <v>M-Tula FF</v>
          </cell>
          <cell r="E4290">
            <v>20</v>
          </cell>
          <cell r="F4290">
            <v>29</v>
          </cell>
          <cell r="G4290">
            <v>27</v>
          </cell>
          <cell r="H4290" t="str">
            <v>TRS; includes 8D catch (excludes 8A)</v>
          </cell>
          <cell r="I4290">
            <v>2004</v>
          </cell>
          <cell r="J4290" t="str">
            <v>M</v>
          </cell>
          <cell r="L4290">
            <v>4</v>
          </cell>
          <cell r="M4290">
            <v>456.89849134223613</v>
          </cell>
        </row>
        <row r="4291">
          <cell r="A4291" t="str">
            <v>2004-20-5-</v>
          </cell>
          <cell r="B4291" t="str">
            <v>StSno</v>
          </cell>
          <cell r="C4291" t="str">
            <v>Marked Tulalip Fall Fing</v>
          </cell>
          <cell r="D4291" t="str">
            <v>M-Tula FF</v>
          </cell>
          <cell r="E4291">
            <v>20</v>
          </cell>
          <cell r="F4291">
            <v>29</v>
          </cell>
          <cell r="G4291">
            <v>27</v>
          </cell>
          <cell r="H4291" t="str">
            <v>TRS; includes 8D catch (excludes 8A)</v>
          </cell>
          <cell r="I4291">
            <v>2004</v>
          </cell>
          <cell r="J4291" t="str">
            <v>M</v>
          </cell>
          <cell r="L4291">
            <v>5</v>
          </cell>
          <cell r="M4291">
            <v>165.6320582384154</v>
          </cell>
        </row>
        <row r="4292">
          <cell r="A4292" t="str">
            <v>2004-21-3-</v>
          </cell>
          <cell r="B4292" t="str">
            <v>MPS</v>
          </cell>
          <cell r="C4292" t="str">
            <v>UnMarked Mid PS Fall Fing</v>
          </cell>
          <cell r="D4292" t="str">
            <v>U-MidPSFF</v>
          </cell>
          <cell r="E4292">
            <v>21</v>
          </cell>
          <cell r="F4292">
            <v>31</v>
          </cell>
          <cell r="G4292">
            <v>30</v>
          </cell>
          <cell r="H4292" t="str">
            <v>TRS; includes 10A, 10E, 11A</v>
          </cell>
          <cell r="I4292">
            <v>2004</v>
          </cell>
          <cell r="J4292" t="str">
            <v>UM</v>
          </cell>
          <cell r="L4292">
            <v>3</v>
          </cell>
          <cell r="M4292">
            <v>4133.2735828858404</v>
          </cell>
        </row>
        <row r="4293">
          <cell r="A4293" t="str">
            <v>2004-21-4-</v>
          </cell>
          <cell r="B4293" t="str">
            <v>MPS</v>
          </cell>
          <cell r="C4293" t="str">
            <v>UnMarked Mid PS Fall Fing</v>
          </cell>
          <cell r="D4293" t="str">
            <v>U-MidPSFF</v>
          </cell>
          <cell r="E4293">
            <v>21</v>
          </cell>
          <cell r="F4293">
            <v>31</v>
          </cell>
          <cell r="G4293">
            <v>30</v>
          </cell>
          <cell r="H4293" t="str">
            <v>TRS; includes 10A, 10E, 11A</v>
          </cell>
          <cell r="I4293">
            <v>2004</v>
          </cell>
          <cell r="J4293" t="str">
            <v>UM</v>
          </cell>
          <cell r="L4293">
            <v>4</v>
          </cell>
          <cell r="M4293">
            <v>8331.4081277956866</v>
          </cell>
        </row>
        <row r="4294">
          <cell r="A4294" t="str">
            <v>2004-21-5-</v>
          </cell>
          <cell r="B4294" t="str">
            <v>MPS</v>
          </cell>
          <cell r="C4294" t="str">
            <v>UnMarked Mid PS Fall Fing</v>
          </cell>
          <cell r="D4294" t="str">
            <v>U-MidPSFF</v>
          </cell>
          <cell r="E4294">
            <v>21</v>
          </cell>
          <cell r="F4294">
            <v>31</v>
          </cell>
          <cell r="G4294">
            <v>30</v>
          </cell>
          <cell r="H4294" t="str">
            <v>TRS; includes 10A, 10E, 11A</v>
          </cell>
          <cell r="I4294">
            <v>2004</v>
          </cell>
          <cell r="J4294" t="str">
            <v>UM</v>
          </cell>
          <cell r="L4294">
            <v>5</v>
          </cell>
          <cell r="M4294">
            <v>1861.9970912945651</v>
          </cell>
        </row>
        <row r="4295">
          <cell r="A4295" t="str">
            <v>2004-22-3-</v>
          </cell>
          <cell r="B4295" t="str">
            <v>MPS</v>
          </cell>
          <cell r="C4295" t="str">
            <v>Marked Mid PS Fall Fing</v>
          </cell>
          <cell r="D4295" t="str">
            <v>M-MidPSFF</v>
          </cell>
          <cell r="E4295">
            <v>22</v>
          </cell>
          <cell r="F4295">
            <v>32</v>
          </cell>
          <cell r="G4295">
            <v>30</v>
          </cell>
          <cell r="H4295" t="str">
            <v>TRS; includes 10A, 10E, 11A</v>
          </cell>
          <cell r="I4295">
            <v>2004</v>
          </cell>
          <cell r="J4295" t="str">
            <v>M</v>
          </cell>
          <cell r="L4295">
            <v>3</v>
          </cell>
          <cell r="M4295">
            <v>13785.574542893861</v>
          </cell>
        </row>
        <row r="4296">
          <cell r="A4296" t="str">
            <v>2004-22-4-</v>
          </cell>
          <cell r="B4296" t="str">
            <v>MPS</v>
          </cell>
          <cell r="C4296" t="str">
            <v>Marked Mid PS Fall Fing</v>
          </cell>
          <cell r="D4296" t="str">
            <v>M-MidPSFF</v>
          </cell>
          <cell r="E4296">
            <v>22</v>
          </cell>
          <cell r="F4296">
            <v>32</v>
          </cell>
          <cell r="G4296">
            <v>30</v>
          </cell>
          <cell r="H4296" t="str">
            <v>TRS; includes 10A, 10E, 11A</v>
          </cell>
          <cell r="I4296">
            <v>2004</v>
          </cell>
          <cell r="J4296" t="str">
            <v>M</v>
          </cell>
          <cell r="L4296">
            <v>4</v>
          </cell>
          <cell r="M4296">
            <v>27203.912360894701</v>
          </cell>
        </row>
        <row r="4297">
          <cell r="A4297" t="str">
            <v>2004-22-5-</v>
          </cell>
          <cell r="B4297" t="str">
            <v>MPS</v>
          </cell>
          <cell r="C4297" t="str">
            <v>Marked Mid PS Fall Fing</v>
          </cell>
          <cell r="D4297" t="str">
            <v>M-MidPSFF</v>
          </cell>
          <cell r="E4297">
            <v>22</v>
          </cell>
          <cell r="F4297">
            <v>32</v>
          </cell>
          <cell r="G4297">
            <v>30</v>
          </cell>
          <cell r="H4297" t="str">
            <v>TRS; includes 10A, 10E, 11A</v>
          </cell>
          <cell r="I4297">
            <v>2004</v>
          </cell>
          <cell r="J4297" t="str">
            <v>M</v>
          </cell>
          <cell r="L4297">
            <v>5</v>
          </cell>
          <cell r="M4297">
            <v>2126.3457241319879</v>
          </cell>
        </row>
        <row r="4298">
          <cell r="A4298" t="str">
            <v>2004-23-3-</v>
          </cell>
          <cell r="B4298" t="str">
            <v>MPS</v>
          </cell>
          <cell r="C4298" t="str">
            <v>UnMarked UW Accelerated</v>
          </cell>
          <cell r="D4298" t="str">
            <v>U-UWAc FF</v>
          </cell>
          <cell r="E4298">
            <v>23</v>
          </cell>
          <cell r="F4298">
            <v>34</v>
          </cell>
          <cell r="G4298">
            <v>33</v>
          </cell>
          <cell r="H4298" t="str">
            <v>ETRS</v>
          </cell>
          <cell r="I4298">
            <v>2004</v>
          </cell>
          <cell r="J4298" t="str">
            <v>UM</v>
          </cell>
          <cell r="L4298">
            <v>3</v>
          </cell>
          <cell r="M4298">
            <v>1185.403194602781</v>
          </cell>
        </row>
        <row r="4299">
          <cell r="A4299" t="str">
            <v>2004-23-4-</v>
          </cell>
          <cell r="B4299" t="str">
            <v>MPS</v>
          </cell>
          <cell r="C4299" t="str">
            <v>UnMarked UW Accelerated</v>
          </cell>
          <cell r="D4299" t="str">
            <v>U-UWAc FF</v>
          </cell>
          <cell r="E4299">
            <v>23</v>
          </cell>
          <cell r="F4299">
            <v>34</v>
          </cell>
          <cell r="G4299">
            <v>33</v>
          </cell>
          <cell r="H4299" t="str">
            <v>ETRS</v>
          </cell>
          <cell r="I4299">
            <v>2004</v>
          </cell>
          <cell r="J4299" t="str">
            <v>UM</v>
          </cell>
          <cell r="L4299">
            <v>4</v>
          </cell>
          <cell r="M4299">
            <v>565.36260314506717</v>
          </cell>
        </row>
        <row r="4300">
          <cell r="A4300" t="str">
            <v>2004-23-5-</v>
          </cell>
          <cell r="B4300" t="str">
            <v>MPS</v>
          </cell>
          <cell r="C4300" t="str">
            <v>UnMarked UW Accelerated</v>
          </cell>
          <cell r="D4300" t="str">
            <v>U-UWAc FF</v>
          </cell>
          <cell r="E4300">
            <v>23</v>
          </cell>
          <cell r="F4300">
            <v>34</v>
          </cell>
          <cell r="G4300">
            <v>33</v>
          </cell>
          <cell r="H4300" t="str">
            <v>ETRS</v>
          </cell>
          <cell r="I4300">
            <v>2004</v>
          </cell>
          <cell r="J4300" t="str">
            <v>UM</v>
          </cell>
          <cell r="L4300">
            <v>5</v>
          </cell>
          <cell r="M4300">
            <v>21.013396371415759</v>
          </cell>
        </row>
        <row r="4301">
          <cell r="A4301" t="str">
            <v>2004-24-3-</v>
          </cell>
          <cell r="B4301" t="str">
            <v>MPS</v>
          </cell>
          <cell r="C4301" t="str">
            <v>Marked UW Accelerated</v>
          </cell>
          <cell r="D4301" t="str">
            <v>M-UWAc FF</v>
          </cell>
          <cell r="E4301">
            <v>24</v>
          </cell>
          <cell r="F4301">
            <v>35</v>
          </cell>
          <cell r="G4301">
            <v>33</v>
          </cell>
          <cell r="H4301" t="str">
            <v>ETRS</v>
          </cell>
          <cell r="I4301">
            <v>2004</v>
          </cell>
          <cell r="J4301" t="str">
            <v>M</v>
          </cell>
          <cell r="L4301">
            <v>3</v>
          </cell>
          <cell r="M4301">
            <v>604.85016671198844</v>
          </cell>
        </row>
        <row r="4302">
          <cell r="A4302" t="str">
            <v>2004-24-4-</v>
          </cell>
          <cell r="B4302" t="str">
            <v>MPS</v>
          </cell>
          <cell r="C4302" t="str">
            <v>Marked UW Accelerated</v>
          </cell>
          <cell r="D4302" t="str">
            <v>M-UWAc FF</v>
          </cell>
          <cell r="E4302">
            <v>24</v>
          </cell>
          <cell r="F4302">
            <v>35</v>
          </cell>
          <cell r="G4302">
            <v>33</v>
          </cell>
          <cell r="H4302" t="str">
            <v>ETRS</v>
          </cell>
          <cell r="I4302">
            <v>2004</v>
          </cell>
          <cell r="J4302" t="str">
            <v>M</v>
          </cell>
          <cell r="L4302">
            <v>4</v>
          </cell>
          <cell r="M4302">
            <v>316.20767835989187</v>
          </cell>
        </row>
        <row r="4303">
          <cell r="A4303" t="str">
            <v>2004-24-5-</v>
          </cell>
          <cell r="B4303" t="str">
            <v>MPS</v>
          </cell>
          <cell r="C4303" t="str">
            <v>Marked UW Accelerated</v>
          </cell>
          <cell r="D4303" t="str">
            <v>M-UWAc FF</v>
          </cell>
          <cell r="E4303">
            <v>24</v>
          </cell>
          <cell r="F4303">
            <v>35</v>
          </cell>
          <cell r="G4303">
            <v>33</v>
          </cell>
          <cell r="H4303" t="str">
            <v>ETRS</v>
          </cell>
          <cell r="I4303">
            <v>2004</v>
          </cell>
          <cell r="J4303" t="str">
            <v>M</v>
          </cell>
          <cell r="L4303">
            <v>5</v>
          </cell>
          <cell r="M4303">
            <v>11.91590937481028</v>
          </cell>
        </row>
        <row r="4304">
          <cell r="A4304" t="str">
            <v>2004-25-3-</v>
          </cell>
          <cell r="B4304" t="str">
            <v>SPS</v>
          </cell>
          <cell r="C4304" t="str">
            <v>UnMarked South Puget Sound Fall Fing</v>
          </cell>
          <cell r="D4304" t="str">
            <v>U-SPSd FF</v>
          </cell>
          <cell r="E4304">
            <v>25</v>
          </cell>
          <cell r="F4304">
            <v>37</v>
          </cell>
          <cell r="G4304">
            <v>36</v>
          </cell>
          <cell r="H4304" t="str">
            <v>TRS; includes 13A, 13C, and 13D-K</v>
          </cell>
          <cell r="I4304">
            <v>2004</v>
          </cell>
          <cell r="J4304" t="str">
            <v>UM</v>
          </cell>
          <cell r="L4304">
            <v>3</v>
          </cell>
          <cell r="M4304">
            <v>1014.602419930602</v>
          </cell>
        </row>
        <row r="4305">
          <cell r="A4305" t="str">
            <v>2004-25-4-</v>
          </cell>
          <cell r="B4305" t="str">
            <v>SPS</v>
          </cell>
          <cell r="C4305" t="str">
            <v>UnMarked South Puget Sound Fall Fing</v>
          </cell>
          <cell r="D4305" t="str">
            <v>U-SPSd FF</v>
          </cell>
          <cell r="E4305">
            <v>25</v>
          </cell>
          <cell r="F4305">
            <v>37</v>
          </cell>
          <cell r="G4305">
            <v>36</v>
          </cell>
          <cell r="H4305" t="str">
            <v>TRS; includes 13A, 13C, and 13D-K</v>
          </cell>
          <cell r="I4305">
            <v>2004</v>
          </cell>
          <cell r="J4305" t="str">
            <v>UM</v>
          </cell>
          <cell r="L4305">
            <v>4</v>
          </cell>
          <cell r="M4305">
            <v>3816.4346928441869</v>
          </cell>
        </row>
        <row r="4306">
          <cell r="A4306" t="str">
            <v>2004-25-5-</v>
          </cell>
          <cell r="B4306" t="str">
            <v>SPS</v>
          </cell>
          <cell r="C4306" t="str">
            <v>UnMarked South Puget Sound Fall Fing</v>
          </cell>
          <cell r="D4306" t="str">
            <v>U-SPSd FF</v>
          </cell>
          <cell r="E4306">
            <v>25</v>
          </cell>
          <cell r="F4306">
            <v>37</v>
          </cell>
          <cell r="G4306">
            <v>36</v>
          </cell>
          <cell r="H4306" t="str">
            <v>TRS; includes 13A, 13C, and 13D-K</v>
          </cell>
          <cell r="I4306">
            <v>2004</v>
          </cell>
          <cell r="J4306" t="str">
            <v>UM</v>
          </cell>
          <cell r="L4306">
            <v>5</v>
          </cell>
          <cell r="M4306">
            <v>168.14508586056789</v>
          </cell>
        </row>
        <row r="4307">
          <cell r="A4307" t="str">
            <v>2004-26-3-</v>
          </cell>
          <cell r="B4307" t="str">
            <v>SPS</v>
          </cell>
          <cell r="C4307" t="str">
            <v>Marked South Puget Sound Fall Fing</v>
          </cell>
          <cell r="D4307" t="str">
            <v>M-SPSd FF</v>
          </cell>
          <cell r="E4307">
            <v>26</v>
          </cell>
          <cell r="F4307">
            <v>38</v>
          </cell>
          <cell r="G4307">
            <v>36</v>
          </cell>
          <cell r="H4307" t="str">
            <v>TRS; includes 13A, 13C, and 13D-K</v>
          </cell>
          <cell r="I4307">
            <v>2004</v>
          </cell>
          <cell r="J4307" t="str">
            <v>M</v>
          </cell>
          <cell r="L4307">
            <v>3</v>
          </cell>
          <cell r="M4307">
            <v>16203.7370261004</v>
          </cell>
        </row>
        <row r="4308">
          <cell r="A4308" t="str">
            <v>2004-26-4-</v>
          </cell>
          <cell r="B4308" t="str">
            <v>SPS</v>
          </cell>
          <cell r="C4308" t="str">
            <v>Marked South Puget Sound Fall Fing</v>
          </cell>
          <cell r="D4308" t="str">
            <v>M-SPSd FF</v>
          </cell>
          <cell r="E4308">
            <v>26</v>
          </cell>
          <cell r="F4308">
            <v>38</v>
          </cell>
          <cell r="G4308">
            <v>36</v>
          </cell>
          <cell r="H4308" t="str">
            <v>TRS; includes 13A, 13C, and 13D-K</v>
          </cell>
          <cell r="I4308">
            <v>2004</v>
          </cell>
          <cell r="J4308" t="str">
            <v>M</v>
          </cell>
          <cell r="L4308">
            <v>4</v>
          </cell>
          <cell r="M4308">
            <v>30135.172847284379</v>
          </cell>
        </row>
        <row r="4309">
          <cell r="A4309" t="str">
            <v>2004-26-5-</v>
          </cell>
          <cell r="B4309" t="str">
            <v>SPS</v>
          </cell>
          <cell r="C4309" t="str">
            <v>Marked South Puget Sound Fall Fing</v>
          </cell>
          <cell r="D4309" t="str">
            <v>M-SPSd FF</v>
          </cell>
          <cell r="E4309">
            <v>26</v>
          </cell>
          <cell r="F4309">
            <v>38</v>
          </cell>
          <cell r="G4309">
            <v>36</v>
          </cell>
          <cell r="H4309" t="str">
            <v>TRS; includes 13A, 13C, and 13D-K</v>
          </cell>
          <cell r="I4309">
            <v>2004</v>
          </cell>
          <cell r="J4309" t="str">
            <v>M</v>
          </cell>
          <cell r="L4309">
            <v>5</v>
          </cell>
          <cell r="M4309">
            <v>2575.63417472519</v>
          </cell>
        </row>
        <row r="4310">
          <cell r="A4310" t="str">
            <v>2004-27-3-</v>
          </cell>
          <cell r="B4310" t="str">
            <v>SPS</v>
          </cell>
          <cell r="C4310" t="str">
            <v>UnMarked South Puget Sound Fall Year</v>
          </cell>
          <cell r="D4310" t="str">
            <v>U-SPS Fyr</v>
          </cell>
          <cell r="E4310">
            <v>27</v>
          </cell>
          <cell r="F4310">
            <v>40</v>
          </cell>
          <cell r="G4310">
            <v>39</v>
          </cell>
          <cell r="H4310" t="str">
            <v>TRS</v>
          </cell>
          <cell r="I4310">
            <v>2004</v>
          </cell>
          <cell r="J4310" t="str">
            <v>UM</v>
          </cell>
          <cell r="L4310">
            <v>3</v>
          </cell>
          <cell r="M4310">
            <v>26.830043582084009</v>
          </cell>
        </row>
        <row r="4311">
          <cell r="A4311" t="str">
            <v>2004-27-4-</v>
          </cell>
          <cell r="B4311" t="str">
            <v>SPS</v>
          </cell>
          <cell r="C4311" t="str">
            <v>UnMarked South Puget Sound Fall Year</v>
          </cell>
          <cell r="D4311" t="str">
            <v>U-SPS Fyr</v>
          </cell>
          <cell r="E4311">
            <v>27</v>
          </cell>
          <cell r="F4311">
            <v>40</v>
          </cell>
          <cell r="G4311">
            <v>39</v>
          </cell>
          <cell r="H4311" t="str">
            <v>TRS</v>
          </cell>
          <cell r="I4311">
            <v>2004</v>
          </cell>
          <cell r="J4311" t="str">
            <v>UM</v>
          </cell>
          <cell r="L4311">
            <v>4</v>
          </cell>
          <cell r="M4311">
            <v>61.328568103228413</v>
          </cell>
        </row>
        <row r="4312">
          <cell r="A4312" t="str">
            <v>2004-27-5-</v>
          </cell>
          <cell r="B4312" t="str">
            <v>SPS</v>
          </cell>
          <cell r="C4312" t="str">
            <v>UnMarked South Puget Sound Fall Year</v>
          </cell>
          <cell r="D4312" t="str">
            <v>U-SPS Fyr</v>
          </cell>
          <cell r="E4312">
            <v>27</v>
          </cell>
          <cell r="F4312">
            <v>40</v>
          </cell>
          <cell r="G4312">
            <v>39</v>
          </cell>
          <cell r="H4312" t="str">
            <v>TRS</v>
          </cell>
          <cell r="I4312">
            <v>2004</v>
          </cell>
          <cell r="J4312" t="str">
            <v>UM</v>
          </cell>
          <cell r="L4312">
            <v>5</v>
          </cell>
          <cell r="M4312">
            <v>24.940162631950379</v>
          </cell>
        </row>
        <row r="4313">
          <cell r="A4313" t="str">
            <v>2004-28-3-</v>
          </cell>
          <cell r="B4313" t="str">
            <v>SPS</v>
          </cell>
          <cell r="C4313" t="str">
            <v>Marked South Puget Sound Fall Year</v>
          </cell>
          <cell r="D4313" t="str">
            <v>M-SPS Fyr</v>
          </cell>
          <cell r="E4313">
            <v>28</v>
          </cell>
          <cell r="F4313">
            <v>41</v>
          </cell>
          <cell r="G4313">
            <v>39</v>
          </cell>
          <cell r="H4313" t="str">
            <v>TRS</v>
          </cell>
          <cell r="I4313">
            <v>2004</v>
          </cell>
          <cell r="J4313" t="str">
            <v>M</v>
          </cell>
          <cell r="L4313">
            <v>3</v>
          </cell>
          <cell r="M4313">
            <v>482.88276699815941</v>
          </cell>
        </row>
        <row r="4314">
          <cell r="A4314" t="str">
            <v>2004-28-4-</v>
          </cell>
          <cell r="B4314" t="str">
            <v>SPS</v>
          </cell>
          <cell r="C4314" t="str">
            <v>Marked South Puget Sound Fall Year</v>
          </cell>
          <cell r="D4314" t="str">
            <v>M-SPS Fyr</v>
          </cell>
          <cell r="E4314">
            <v>28</v>
          </cell>
          <cell r="F4314">
            <v>41</v>
          </cell>
          <cell r="G4314">
            <v>39</v>
          </cell>
          <cell r="H4314" t="str">
            <v>TRS</v>
          </cell>
          <cell r="I4314">
            <v>2004</v>
          </cell>
          <cell r="J4314" t="str">
            <v>M</v>
          </cell>
          <cell r="L4314">
            <v>4</v>
          </cell>
          <cell r="M4314">
            <v>1987.379704954765</v>
          </cell>
        </row>
        <row r="4315">
          <cell r="A4315" t="str">
            <v>2004-28-5-</v>
          </cell>
          <cell r="B4315" t="str">
            <v>SPS</v>
          </cell>
          <cell r="C4315" t="str">
            <v>Marked South Puget Sound Fall Year</v>
          </cell>
          <cell r="D4315" t="str">
            <v>M-SPS Fyr</v>
          </cell>
          <cell r="E4315">
            <v>28</v>
          </cell>
          <cell r="F4315">
            <v>41</v>
          </cell>
          <cell r="G4315">
            <v>39</v>
          </cell>
          <cell r="H4315" t="str">
            <v>TRS</v>
          </cell>
          <cell r="I4315">
            <v>2004</v>
          </cell>
          <cell r="J4315" t="str">
            <v>M</v>
          </cell>
          <cell r="L4315">
            <v>5</v>
          </cell>
          <cell r="M4315">
            <v>260.23930809222452</v>
          </cell>
        </row>
        <row r="4316">
          <cell r="A4316" t="str">
            <v>2004-29-3-</v>
          </cell>
          <cell r="B4316" t="str">
            <v>MPS</v>
          </cell>
          <cell r="C4316" t="str">
            <v>UnMarked White River Spring Fing</v>
          </cell>
          <cell r="D4316" t="str">
            <v>U-WhiteSp</v>
          </cell>
          <cell r="E4316">
            <v>29</v>
          </cell>
          <cell r="F4316">
            <v>43</v>
          </cell>
          <cell r="G4316">
            <v>42</v>
          </cell>
          <cell r="H4316" t="str">
            <v>ETRS; includes FW net (FW spt assumed 0)</v>
          </cell>
          <cell r="I4316">
            <v>2004</v>
          </cell>
          <cell r="J4316" t="str">
            <v>UM</v>
          </cell>
          <cell r="L4316">
            <v>3</v>
          </cell>
          <cell r="M4316">
            <v>684</v>
          </cell>
        </row>
        <row r="4317">
          <cell r="A4317" t="str">
            <v>2004-29-4-</v>
          </cell>
          <cell r="B4317" t="str">
            <v>MPS</v>
          </cell>
          <cell r="C4317" t="str">
            <v>UnMarked White River Spring Fing</v>
          </cell>
          <cell r="D4317" t="str">
            <v>U-WhiteSp</v>
          </cell>
          <cell r="E4317">
            <v>29</v>
          </cell>
          <cell r="F4317">
            <v>43</v>
          </cell>
          <cell r="G4317">
            <v>42</v>
          </cell>
          <cell r="H4317" t="str">
            <v>ETRS; includes FW net (FW spt assumed 0)</v>
          </cell>
          <cell r="I4317">
            <v>2004</v>
          </cell>
          <cell r="J4317" t="str">
            <v>UM</v>
          </cell>
          <cell r="L4317">
            <v>4</v>
          </cell>
          <cell r="M4317">
            <v>1369</v>
          </cell>
        </row>
        <row r="4318">
          <cell r="A4318" t="str">
            <v>2004-29-5-</v>
          </cell>
          <cell r="B4318" t="str">
            <v>MPS</v>
          </cell>
          <cell r="C4318" t="str">
            <v>UnMarked White River Spring Fing</v>
          </cell>
          <cell r="D4318" t="str">
            <v>U-WhiteSp</v>
          </cell>
          <cell r="E4318">
            <v>29</v>
          </cell>
          <cell r="F4318">
            <v>43</v>
          </cell>
          <cell r="G4318">
            <v>42</v>
          </cell>
          <cell r="H4318" t="str">
            <v>ETRS; includes FW net (FW spt assumed 0)</v>
          </cell>
          <cell r="I4318">
            <v>2004</v>
          </cell>
          <cell r="J4318" t="str">
            <v>UM</v>
          </cell>
          <cell r="L4318">
            <v>5</v>
          </cell>
          <cell r="M4318">
            <v>149</v>
          </cell>
        </row>
        <row r="4319">
          <cell r="A4319" t="str">
            <v>2004-30-3-</v>
          </cell>
          <cell r="B4319" t="str">
            <v>MPS</v>
          </cell>
          <cell r="C4319" t="str">
            <v>Marked White River Spring Fing</v>
          </cell>
          <cell r="D4319" t="str">
            <v>M-WhiteSp</v>
          </cell>
          <cell r="E4319">
            <v>30</v>
          </cell>
          <cell r="F4319">
            <v>44</v>
          </cell>
          <cell r="G4319">
            <v>42</v>
          </cell>
          <cell r="H4319" t="str">
            <v>ETRS; includes FW net (FW spt assumed 0)</v>
          </cell>
          <cell r="I4319">
            <v>2004</v>
          </cell>
          <cell r="J4319" t="str">
            <v>M</v>
          </cell>
          <cell r="L4319">
            <v>3</v>
          </cell>
          <cell r="M4319">
            <v>15</v>
          </cell>
        </row>
        <row r="4320">
          <cell r="A4320" t="str">
            <v>2004-30-4-</v>
          </cell>
          <cell r="B4320" t="str">
            <v>MPS</v>
          </cell>
          <cell r="C4320" t="str">
            <v>Marked White River Spring Fing</v>
          </cell>
          <cell r="D4320" t="str">
            <v>M-WhiteSp</v>
          </cell>
          <cell r="E4320">
            <v>30</v>
          </cell>
          <cell r="F4320">
            <v>44</v>
          </cell>
          <cell r="G4320">
            <v>42</v>
          </cell>
          <cell r="H4320" t="str">
            <v>ETRS; includes FW net (FW spt assumed 0)</v>
          </cell>
          <cell r="I4320">
            <v>2004</v>
          </cell>
          <cell r="J4320" t="str">
            <v>M</v>
          </cell>
          <cell r="L4320">
            <v>4</v>
          </cell>
          <cell r="M4320">
            <v>0</v>
          </cell>
        </row>
        <row r="4321">
          <cell r="A4321" t="str">
            <v>2004-30-5-</v>
          </cell>
          <cell r="B4321" t="str">
            <v>MPS</v>
          </cell>
          <cell r="C4321" t="str">
            <v>Marked White River Spring Fing</v>
          </cell>
          <cell r="D4321" t="str">
            <v>M-WhiteSp</v>
          </cell>
          <cell r="E4321">
            <v>30</v>
          </cell>
          <cell r="F4321">
            <v>44</v>
          </cell>
          <cell r="G4321">
            <v>42</v>
          </cell>
          <cell r="H4321" t="str">
            <v>ETRS; includes FW net (FW spt assumed 0)</v>
          </cell>
          <cell r="I4321">
            <v>2004</v>
          </cell>
          <cell r="J4321" t="str">
            <v>M</v>
          </cell>
          <cell r="L4321">
            <v>5</v>
          </cell>
          <cell r="M4321">
            <v>0</v>
          </cell>
        </row>
        <row r="4322">
          <cell r="A4322" t="str">
            <v>2004-31-3-Area12B_tribs_nat_F_n_um</v>
          </cell>
          <cell r="B4322" t="str">
            <v>HC</v>
          </cell>
          <cell r="C4322" t="str">
            <v>UnMarked Hood Canal Fall Fing</v>
          </cell>
          <cell r="D4322" t="str">
            <v>U-HdCl FF</v>
          </cell>
          <cell r="E4322">
            <v>31</v>
          </cell>
          <cell r="F4322">
            <v>46</v>
          </cell>
          <cell r="G4322">
            <v>45</v>
          </cell>
          <cell r="H4322" t="str">
            <v>TRS; incl FW net, FW sport, 12H, HC net</v>
          </cell>
          <cell r="I4322">
            <v>2004</v>
          </cell>
          <cell r="J4322" t="str">
            <v>UM</v>
          </cell>
          <cell r="K4322" t="str">
            <v>N</v>
          </cell>
          <cell r="L4322">
            <v>3</v>
          </cell>
          <cell r="M4322">
            <v>65.996034772407313</v>
          </cell>
        </row>
        <row r="4323">
          <cell r="A4323" t="str">
            <v>2004-31-3-HoodsportHat_F_h_um</v>
          </cell>
          <cell r="B4323" t="str">
            <v>HC</v>
          </cell>
          <cell r="C4323" t="str">
            <v>UnMarked Hood Canal Fall Fing</v>
          </cell>
          <cell r="D4323" t="str">
            <v>U-HdCl FF</v>
          </cell>
          <cell r="E4323">
            <v>31</v>
          </cell>
          <cell r="F4323">
            <v>46</v>
          </cell>
          <cell r="G4323">
            <v>45</v>
          </cell>
          <cell r="H4323" t="str">
            <v>TRS; incl FW net, FW sport, 12H, HC net</v>
          </cell>
          <cell r="I4323">
            <v>2004</v>
          </cell>
          <cell r="J4323" t="str">
            <v>UM</v>
          </cell>
          <cell r="K4323" t="str">
            <v>H</v>
          </cell>
          <cell r="L4323">
            <v>3</v>
          </cell>
          <cell r="M4323">
            <v>5836.5371060792049</v>
          </cell>
        </row>
        <row r="4324">
          <cell r="A4324" t="str">
            <v>2004-31-3-SkokR_nat_n_um</v>
          </cell>
          <cell r="B4324" t="str">
            <v>HC</v>
          </cell>
          <cell r="C4324" t="str">
            <v>UnMarked Hood Canal Fall Fing</v>
          </cell>
          <cell r="D4324" t="str">
            <v>U-HdCl FF</v>
          </cell>
          <cell r="E4324">
            <v>31</v>
          </cell>
          <cell r="F4324">
            <v>46</v>
          </cell>
          <cell r="G4324">
            <v>45</v>
          </cell>
          <cell r="H4324" t="str">
            <v>TRS; incl FW net, FW sport, 12H, HC net</v>
          </cell>
          <cell r="I4324">
            <v>2004</v>
          </cell>
          <cell r="J4324" t="str">
            <v>UM</v>
          </cell>
          <cell r="K4324" t="str">
            <v>N</v>
          </cell>
          <cell r="L4324">
            <v>3</v>
          </cell>
          <cell r="M4324">
            <v>241.44687140310501</v>
          </cell>
        </row>
        <row r="4325">
          <cell r="A4325" t="str">
            <v>2004-31-3-SkokR_hat_h_um</v>
          </cell>
          <cell r="B4325" t="str">
            <v>HC</v>
          </cell>
          <cell r="C4325" t="str">
            <v>UnMarked Hood Canal Fall Fing</v>
          </cell>
          <cell r="D4325" t="str">
            <v>U-HdCl FF</v>
          </cell>
          <cell r="E4325">
            <v>31</v>
          </cell>
          <cell r="F4325">
            <v>46</v>
          </cell>
          <cell r="G4325">
            <v>45</v>
          </cell>
          <cell r="H4325" t="str">
            <v>TRS; incl FW net, FW sport, 12H, HC net</v>
          </cell>
          <cell r="I4325">
            <v>2004</v>
          </cell>
          <cell r="J4325" t="str">
            <v>UM</v>
          </cell>
          <cell r="K4325" t="str">
            <v>H</v>
          </cell>
          <cell r="L4325">
            <v>3</v>
          </cell>
          <cell r="M4325">
            <v>10140.54282053192</v>
          </cell>
        </row>
        <row r="4326">
          <cell r="A4326" t="str">
            <v>2004-31-3-Area12CD_tribs_nat_n_um</v>
          </cell>
          <cell r="B4326" t="str">
            <v>HC</v>
          </cell>
          <cell r="C4326" t="str">
            <v>UnMarked Hood Canal Fall Fing</v>
          </cell>
          <cell r="D4326" t="str">
            <v>U-HdCl FF</v>
          </cell>
          <cell r="E4326">
            <v>31</v>
          </cell>
          <cell r="F4326">
            <v>46</v>
          </cell>
          <cell r="G4326">
            <v>45</v>
          </cell>
          <cell r="H4326" t="str">
            <v>TRS; incl FW net, FW sport, 12H, HC net</v>
          </cell>
          <cell r="I4326">
            <v>2004</v>
          </cell>
          <cell r="J4326" t="str">
            <v>UM</v>
          </cell>
          <cell r="K4326" t="str">
            <v>N</v>
          </cell>
          <cell r="L4326">
            <v>3</v>
          </cell>
          <cell r="M4326">
            <v>48.745450369399308</v>
          </cell>
        </row>
        <row r="4327">
          <cell r="A4327" t="str">
            <v>2004-31-4-Area12B_tribs_nat_F_n_um</v>
          </cell>
          <cell r="B4327" t="str">
            <v>HC</v>
          </cell>
          <cell r="C4327" t="str">
            <v>UnMarked Hood Canal Fall Fing</v>
          </cell>
          <cell r="D4327" t="str">
            <v>U-HdCl FF</v>
          </cell>
          <cell r="E4327">
            <v>31</v>
          </cell>
          <cell r="F4327">
            <v>46</v>
          </cell>
          <cell r="G4327">
            <v>45</v>
          </cell>
          <cell r="H4327" t="str">
            <v>TRS; incl FW net, FW sport, 12H, HC net</v>
          </cell>
          <cell r="I4327">
            <v>2004</v>
          </cell>
          <cell r="J4327" t="str">
            <v>UM</v>
          </cell>
          <cell r="K4327" t="str">
            <v>N</v>
          </cell>
          <cell r="L4327">
            <v>4</v>
          </cell>
          <cell r="M4327">
            <v>60.211051402375183</v>
          </cell>
        </row>
        <row r="4328">
          <cell r="A4328" t="str">
            <v>2004-31-4-HoodsportHat_F_h_um</v>
          </cell>
          <cell r="B4328" t="str">
            <v>HC</v>
          </cell>
          <cell r="C4328" t="str">
            <v>UnMarked Hood Canal Fall Fing</v>
          </cell>
          <cell r="D4328" t="str">
            <v>U-HdCl FF</v>
          </cell>
          <cell r="E4328">
            <v>31</v>
          </cell>
          <cell r="F4328">
            <v>46</v>
          </cell>
          <cell r="G4328">
            <v>45</v>
          </cell>
          <cell r="H4328" t="str">
            <v>TRS; incl FW net, FW sport, 12H, HC net</v>
          </cell>
          <cell r="I4328">
            <v>2004</v>
          </cell>
          <cell r="J4328" t="str">
            <v>UM</v>
          </cell>
          <cell r="K4328" t="str">
            <v>H</v>
          </cell>
          <cell r="L4328">
            <v>4</v>
          </cell>
          <cell r="M4328">
            <v>5952.4947969284594</v>
          </cell>
        </row>
        <row r="4329">
          <cell r="A4329" t="str">
            <v>2004-31-4-SkokR_nat_n_um</v>
          </cell>
          <cell r="B4329" t="str">
            <v>HC</v>
          </cell>
          <cell r="C4329" t="str">
            <v>UnMarked Hood Canal Fall Fing</v>
          </cell>
          <cell r="D4329" t="str">
            <v>U-HdCl FF</v>
          </cell>
          <cell r="E4329">
            <v>31</v>
          </cell>
          <cell r="F4329">
            <v>46</v>
          </cell>
          <cell r="G4329">
            <v>45</v>
          </cell>
          <cell r="H4329" t="str">
            <v>TRS; incl FW net, FW sport, 12H, HC net</v>
          </cell>
          <cell r="I4329">
            <v>2004</v>
          </cell>
          <cell r="J4329" t="str">
            <v>UM</v>
          </cell>
          <cell r="K4329" t="str">
            <v>N</v>
          </cell>
          <cell r="L4329">
            <v>4</v>
          </cell>
          <cell r="M4329">
            <v>220.2824765931727</v>
          </cell>
        </row>
        <row r="4330">
          <cell r="A4330" t="str">
            <v>2004-31-4-SkokR_hat_h_um</v>
          </cell>
          <cell r="B4330" t="str">
            <v>HC</v>
          </cell>
          <cell r="C4330" t="str">
            <v>UnMarked Hood Canal Fall Fing</v>
          </cell>
          <cell r="D4330" t="str">
            <v>U-HdCl FF</v>
          </cell>
          <cell r="E4330">
            <v>31</v>
          </cell>
          <cell r="F4330">
            <v>46</v>
          </cell>
          <cell r="G4330">
            <v>45</v>
          </cell>
          <cell r="H4330" t="str">
            <v>TRS; incl FW net, FW sport, 12H, HC net</v>
          </cell>
          <cell r="I4330">
            <v>2004</v>
          </cell>
          <cell r="J4330" t="str">
            <v>UM</v>
          </cell>
          <cell r="K4330" t="str">
            <v>H</v>
          </cell>
          <cell r="L4330">
            <v>4</v>
          </cell>
          <cell r="M4330">
            <v>9681.5882735597625</v>
          </cell>
        </row>
        <row r="4331">
          <cell r="A4331" t="str">
            <v>2004-31-4-Area12CD_tribs_nat_n_um</v>
          </cell>
          <cell r="B4331" t="str">
            <v>HC</v>
          </cell>
          <cell r="C4331" t="str">
            <v>UnMarked Hood Canal Fall Fing</v>
          </cell>
          <cell r="D4331" t="str">
            <v>U-HdCl FF</v>
          </cell>
          <cell r="E4331">
            <v>31</v>
          </cell>
          <cell r="F4331">
            <v>46</v>
          </cell>
          <cell r="G4331">
            <v>45</v>
          </cell>
          <cell r="H4331" t="str">
            <v>TRS; incl FW net, FW sport, 12H, HC net</v>
          </cell>
          <cell r="I4331">
            <v>2004</v>
          </cell>
          <cell r="J4331" t="str">
            <v>UM</v>
          </cell>
          <cell r="K4331" t="str">
            <v>N</v>
          </cell>
          <cell r="L4331">
            <v>4</v>
          </cell>
          <cell r="M4331">
            <v>44.472593360274857</v>
          </cell>
        </row>
        <row r="4332">
          <cell r="A4332" t="str">
            <v>2004-31-5-Area12B_tribs_nat_F_n_um</v>
          </cell>
          <cell r="B4332" t="str">
            <v>HC</v>
          </cell>
          <cell r="C4332" t="str">
            <v>UnMarked Hood Canal Fall Fing</v>
          </cell>
          <cell r="D4332" t="str">
            <v>U-HdCl FF</v>
          </cell>
          <cell r="E4332">
            <v>31</v>
          </cell>
          <cell r="F4332">
            <v>46</v>
          </cell>
          <cell r="G4332">
            <v>45</v>
          </cell>
          <cell r="H4332" t="str">
            <v>TRS; incl FW net, FW sport, 12H, HC net</v>
          </cell>
          <cell r="I4332">
            <v>2004</v>
          </cell>
          <cell r="J4332" t="str">
            <v>UM</v>
          </cell>
          <cell r="K4332" t="str">
            <v>N</v>
          </cell>
          <cell r="L4332">
            <v>5</v>
          </cell>
          <cell r="M4332">
            <v>2.8334612424647139</v>
          </cell>
        </row>
        <row r="4333">
          <cell r="A4333" t="str">
            <v>2004-31-5-HoodsportHat_F_h_um</v>
          </cell>
          <cell r="B4333" t="str">
            <v>HC</v>
          </cell>
          <cell r="C4333" t="str">
            <v>UnMarked Hood Canal Fall Fing</v>
          </cell>
          <cell r="D4333" t="str">
            <v>U-HdCl FF</v>
          </cell>
          <cell r="E4333">
            <v>31</v>
          </cell>
          <cell r="F4333">
            <v>46</v>
          </cell>
          <cell r="G4333">
            <v>45</v>
          </cell>
          <cell r="H4333" t="str">
            <v>TRS; incl FW net, FW sport, 12H, HC net</v>
          </cell>
          <cell r="I4333">
            <v>2004</v>
          </cell>
          <cell r="J4333" t="str">
            <v>UM</v>
          </cell>
          <cell r="K4333" t="str">
            <v>H</v>
          </cell>
          <cell r="L4333">
            <v>5</v>
          </cell>
          <cell r="M4333">
            <v>2048.585871670185</v>
          </cell>
        </row>
        <row r="4334">
          <cell r="A4334" t="str">
            <v>2004-31-5-SkokR_nat_n_um</v>
          </cell>
          <cell r="B4334" t="str">
            <v>HC</v>
          </cell>
          <cell r="C4334" t="str">
            <v>UnMarked Hood Canal Fall Fing</v>
          </cell>
          <cell r="D4334" t="str">
            <v>U-HdCl FF</v>
          </cell>
          <cell r="E4334">
            <v>31</v>
          </cell>
          <cell r="F4334">
            <v>46</v>
          </cell>
          <cell r="G4334">
            <v>45</v>
          </cell>
          <cell r="H4334" t="str">
            <v>TRS; incl FW net, FW sport, 12H, HC net</v>
          </cell>
          <cell r="I4334">
            <v>2004</v>
          </cell>
          <cell r="J4334" t="str">
            <v>UM</v>
          </cell>
          <cell r="K4334" t="str">
            <v>N</v>
          </cell>
          <cell r="L4334">
            <v>5</v>
          </cell>
          <cell r="M4334">
            <v>10.36623419261989</v>
          </cell>
        </row>
        <row r="4335">
          <cell r="A4335" t="str">
            <v>2004-31-5-SkokR_hat_h_um</v>
          </cell>
          <cell r="B4335" t="str">
            <v>HC</v>
          </cell>
          <cell r="C4335" t="str">
            <v>UnMarked Hood Canal Fall Fing</v>
          </cell>
          <cell r="D4335" t="str">
            <v>U-HdCl FF</v>
          </cell>
          <cell r="E4335">
            <v>31</v>
          </cell>
          <cell r="F4335">
            <v>46</v>
          </cell>
          <cell r="G4335">
            <v>45</v>
          </cell>
          <cell r="H4335" t="str">
            <v>TRS; incl FW net, FW sport, 12H, HC net</v>
          </cell>
          <cell r="I4335">
            <v>2004</v>
          </cell>
          <cell r="J4335" t="str">
            <v>UM</v>
          </cell>
          <cell r="K4335" t="str">
            <v>H</v>
          </cell>
          <cell r="L4335">
            <v>5</v>
          </cell>
          <cell r="M4335">
            <v>454.80977132840673</v>
          </cell>
        </row>
        <row r="4336">
          <cell r="A4336" t="str">
            <v>2004-31-5-Area12CD_tribs_nat_n_um</v>
          </cell>
          <cell r="B4336" t="str">
            <v>HC</v>
          </cell>
          <cell r="C4336" t="str">
            <v>UnMarked Hood Canal Fall Fing</v>
          </cell>
          <cell r="D4336" t="str">
            <v>U-HdCl FF</v>
          </cell>
          <cell r="E4336">
            <v>31</v>
          </cell>
          <cell r="F4336">
            <v>46</v>
          </cell>
          <cell r="G4336">
            <v>45</v>
          </cell>
          <cell r="H4336" t="str">
            <v>TRS; incl FW net, FW sport, 12H, HC net</v>
          </cell>
          <cell r="I4336">
            <v>2004</v>
          </cell>
          <cell r="J4336" t="str">
            <v>UM</v>
          </cell>
          <cell r="K4336" t="str">
            <v>N</v>
          </cell>
          <cell r="L4336">
            <v>5</v>
          </cell>
          <cell r="M4336">
            <v>2.0928279228364639</v>
          </cell>
        </row>
        <row r="4337">
          <cell r="A4337" t="str">
            <v>2004-32-3-HoodsportHat_F_h_m</v>
          </cell>
          <cell r="B4337" t="str">
            <v>HC</v>
          </cell>
          <cell r="C4337" t="str">
            <v>Marked Hood Canal Fall Fing</v>
          </cell>
          <cell r="D4337" t="str">
            <v>M-HdCl FF</v>
          </cell>
          <cell r="E4337">
            <v>32</v>
          </cell>
          <cell r="F4337">
            <v>47</v>
          </cell>
          <cell r="G4337">
            <v>45</v>
          </cell>
          <cell r="H4337" t="str">
            <v>TRS; incl FW net, FW sport, 12H, HC net</v>
          </cell>
          <cell r="I4337">
            <v>2004</v>
          </cell>
          <cell r="J4337" t="str">
            <v>M</v>
          </cell>
          <cell r="K4337" t="str">
            <v>H</v>
          </cell>
          <cell r="L4337">
            <v>3</v>
          </cell>
          <cell r="M4337">
            <v>0</v>
          </cell>
        </row>
        <row r="4338">
          <cell r="A4338" t="str">
            <v>2004-32-3-SkokR_hat_h_m</v>
          </cell>
          <cell r="B4338" t="str">
            <v>HC</v>
          </cell>
          <cell r="C4338" t="str">
            <v>Marked Hood Canal Fall Fing</v>
          </cell>
          <cell r="D4338" t="str">
            <v>M-HdCl FF</v>
          </cell>
          <cell r="E4338">
            <v>32</v>
          </cell>
          <cell r="F4338">
            <v>47</v>
          </cell>
          <cell r="G4338">
            <v>45</v>
          </cell>
          <cell r="H4338" t="str">
            <v>TRS; incl FW net, FW sport, 12H, HC net</v>
          </cell>
          <cell r="I4338">
            <v>2004</v>
          </cell>
          <cell r="J4338" t="str">
            <v>M</v>
          </cell>
          <cell r="K4338" t="str">
            <v>H</v>
          </cell>
          <cell r="L4338">
            <v>3</v>
          </cell>
          <cell r="M4338">
            <v>1127.8289024307221</v>
          </cell>
        </row>
        <row r="4339">
          <cell r="A4339" t="str">
            <v>2004-32-4-HoodsportHat_F_h_m</v>
          </cell>
          <cell r="B4339" t="str">
            <v>HC</v>
          </cell>
          <cell r="C4339" t="str">
            <v>Marked Hood Canal Fall Fing</v>
          </cell>
          <cell r="D4339" t="str">
            <v>M-HdCl FF</v>
          </cell>
          <cell r="E4339">
            <v>32</v>
          </cell>
          <cell r="F4339">
            <v>47</v>
          </cell>
          <cell r="G4339">
            <v>45</v>
          </cell>
          <cell r="H4339" t="str">
            <v>TRS; incl FW net, FW sport, 12H, HC net</v>
          </cell>
          <cell r="I4339">
            <v>2004</v>
          </cell>
          <cell r="J4339" t="str">
            <v>M</v>
          </cell>
          <cell r="K4339" t="str">
            <v>H</v>
          </cell>
          <cell r="L4339">
            <v>4</v>
          </cell>
          <cell r="M4339">
            <v>0</v>
          </cell>
        </row>
        <row r="4340">
          <cell r="A4340" t="str">
            <v>2004-32-4-SkokR_hat_h_m</v>
          </cell>
          <cell r="B4340" t="str">
            <v>HC</v>
          </cell>
          <cell r="C4340" t="str">
            <v>Marked Hood Canal Fall Fing</v>
          </cell>
          <cell r="D4340" t="str">
            <v>M-HdCl FF</v>
          </cell>
          <cell r="E4340">
            <v>32</v>
          </cell>
          <cell r="F4340">
            <v>47</v>
          </cell>
          <cell r="G4340">
            <v>45</v>
          </cell>
          <cell r="H4340" t="str">
            <v>TRS; incl FW net, FW sport, 12H, HC net</v>
          </cell>
          <cell r="I4340">
            <v>2004</v>
          </cell>
          <cell r="J4340" t="str">
            <v>M</v>
          </cell>
          <cell r="K4340" t="str">
            <v>H</v>
          </cell>
          <cell r="L4340">
            <v>4</v>
          </cell>
          <cell r="M4340">
            <v>599.03709086053334</v>
          </cell>
        </row>
        <row r="4341">
          <cell r="A4341" t="str">
            <v>2004-32-5-HoodsportHat_F_h_m</v>
          </cell>
          <cell r="B4341" t="str">
            <v>HC</v>
          </cell>
          <cell r="C4341" t="str">
            <v>Marked Hood Canal Fall Fing</v>
          </cell>
          <cell r="D4341" t="str">
            <v>M-HdCl FF</v>
          </cell>
          <cell r="E4341">
            <v>32</v>
          </cell>
          <cell r="F4341">
            <v>47</v>
          </cell>
          <cell r="G4341">
            <v>45</v>
          </cell>
          <cell r="H4341" t="str">
            <v>TRS; incl FW net, FW sport, 12H, HC net</v>
          </cell>
          <cell r="I4341">
            <v>2004</v>
          </cell>
          <cell r="J4341" t="str">
            <v>M</v>
          </cell>
          <cell r="K4341" t="str">
            <v>H</v>
          </cell>
          <cell r="L4341">
            <v>5</v>
          </cell>
          <cell r="M4341">
            <v>0</v>
          </cell>
        </row>
        <row r="4342">
          <cell r="A4342" t="str">
            <v>2004-32-5-SkokR_hat_h_m</v>
          </cell>
          <cell r="B4342" t="str">
            <v>HC</v>
          </cell>
          <cell r="C4342" t="str">
            <v>Marked Hood Canal Fall Fing</v>
          </cell>
          <cell r="D4342" t="str">
            <v>M-HdCl FF</v>
          </cell>
          <cell r="E4342">
            <v>32</v>
          </cell>
          <cell r="F4342">
            <v>47</v>
          </cell>
          <cell r="G4342">
            <v>45</v>
          </cell>
          <cell r="H4342" t="str">
            <v>TRS; incl FW net, FW sport, 12H, HC net</v>
          </cell>
          <cell r="I4342">
            <v>2004</v>
          </cell>
          <cell r="J4342" t="str">
            <v>M</v>
          </cell>
          <cell r="K4342" t="str">
            <v>H</v>
          </cell>
          <cell r="L4342">
            <v>5</v>
          </cell>
          <cell r="M4342">
            <v>28.984363467842542</v>
          </cell>
        </row>
        <row r="4343">
          <cell r="A4343" t="str">
            <v>2004-33-3-HoodsportHat_Y_h_um</v>
          </cell>
          <cell r="B4343" t="str">
            <v>HC</v>
          </cell>
          <cell r="C4343" t="str">
            <v>UnMarked Hood Canal Fall Year</v>
          </cell>
          <cell r="D4343" t="str">
            <v>U-HdCl FY</v>
          </cell>
          <cell r="E4343">
            <v>33</v>
          </cell>
          <cell r="F4343">
            <v>49</v>
          </cell>
          <cell r="G4343">
            <v>48</v>
          </cell>
          <cell r="H4343" t="str">
            <v>TRS; incl FW net, FW sport, 12H, HC net</v>
          </cell>
          <cell r="I4343">
            <v>2004</v>
          </cell>
          <cell r="J4343" t="str">
            <v>UM</v>
          </cell>
          <cell r="K4343" t="str">
            <v>H</v>
          </cell>
          <cell r="L4343">
            <v>3</v>
          </cell>
          <cell r="M4343">
            <v>125.69224977285459</v>
          </cell>
        </row>
        <row r="4344">
          <cell r="A4344" t="str">
            <v>2004-33-4-HoodsportHat_Y_h_um</v>
          </cell>
          <cell r="B4344" t="str">
            <v>HC</v>
          </cell>
          <cell r="C4344" t="str">
            <v>UnMarked Hood Canal Fall Year</v>
          </cell>
          <cell r="D4344" t="str">
            <v>U-HdCl FY</v>
          </cell>
          <cell r="E4344">
            <v>33</v>
          </cell>
          <cell r="F4344">
            <v>49</v>
          </cell>
          <cell r="G4344">
            <v>48</v>
          </cell>
          <cell r="H4344" t="str">
            <v>TRS; incl FW net, FW sport, 12H, HC net</v>
          </cell>
          <cell r="I4344">
            <v>2004</v>
          </cell>
          <cell r="J4344" t="str">
            <v>UM</v>
          </cell>
          <cell r="K4344" t="str">
            <v>H</v>
          </cell>
          <cell r="L4344">
            <v>4</v>
          </cell>
          <cell r="M4344">
            <v>166.28213535808371</v>
          </cell>
        </row>
        <row r="4345">
          <cell r="A4345" t="str">
            <v>2004-33-5-HoodsportHat_Y_h_um</v>
          </cell>
          <cell r="B4345" t="str">
            <v>HC</v>
          </cell>
          <cell r="C4345" t="str">
            <v>UnMarked Hood Canal Fall Year</v>
          </cell>
          <cell r="D4345" t="str">
            <v>U-HdCl FY</v>
          </cell>
          <cell r="E4345">
            <v>33</v>
          </cell>
          <cell r="F4345">
            <v>49</v>
          </cell>
          <cell r="G4345">
            <v>48</v>
          </cell>
          <cell r="H4345" t="str">
            <v>TRS; incl FW net, FW sport, 12H, HC net</v>
          </cell>
          <cell r="I4345">
            <v>2004</v>
          </cell>
          <cell r="J4345" t="str">
            <v>UM</v>
          </cell>
          <cell r="K4345" t="str">
            <v>H</v>
          </cell>
          <cell r="L4345">
            <v>5</v>
          </cell>
          <cell r="M4345">
            <v>15.169616753368389</v>
          </cell>
        </row>
        <row r="4346">
          <cell r="A4346" t="str">
            <v>2004-34-3-HoodsportHat_Y_h_m</v>
          </cell>
          <cell r="B4346" t="str">
            <v>HC</v>
          </cell>
          <cell r="C4346" t="str">
            <v>Marked Hood Canal Fall Year</v>
          </cell>
          <cell r="D4346" t="str">
            <v>M-HdCl FY</v>
          </cell>
          <cell r="E4346">
            <v>34</v>
          </cell>
          <cell r="F4346">
            <v>50</v>
          </cell>
          <cell r="G4346">
            <v>48</v>
          </cell>
          <cell r="H4346" t="str">
            <v>TRS; incl FW net, FW sport, 12H, HC net</v>
          </cell>
          <cell r="I4346">
            <v>2004</v>
          </cell>
          <cell r="J4346" t="str">
            <v>M</v>
          </cell>
          <cell r="K4346" t="str">
            <v>H</v>
          </cell>
          <cell r="L4346">
            <v>3</v>
          </cell>
          <cell r="M4346">
            <v>0</v>
          </cell>
        </row>
        <row r="4347">
          <cell r="A4347" t="str">
            <v>2004-34-4-HoodsportHat_Y_h_m</v>
          </cell>
          <cell r="B4347" t="str">
            <v>HC</v>
          </cell>
          <cell r="C4347" t="str">
            <v>Marked Hood Canal Fall Year</v>
          </cell>
          <cell r="D4347" t="str">
            <v>M-HdCl FY</v>
          </cell>
          <cell r="E4347">
            <v>34</v>
          </cell>
          <cell r="F4347">
            <v>50</v>
          </cell>
          <cell r="G4347">
            <v>48</v>
          </cell>
          <cell r="H4347" t="str">
            <v>TRS; incl FW net, FW sport, 12H, HC net</v>
          </cell>
          <cell r="I4347">
            <v>2004</v>
          </cell>
          <cell r="J4347" t="str">
            <v>M</v>
          </cell>
          <cell r="K4347" t="str">
            <v>H</v>
          </cell>
          <cell r="L4347">
            <v>4</v>
          </cell>
          <cell r="M4347">
            <v>0</v>
          </cell>
        </row>
        <row r="4348">
          <cell r="A4348" t="str">
            <v>2004-34-5-HoodsportHat_Y_h_m</v>
          </cell>
          <cell r="B4348" t="str">
            <v>HC</v>
          </cell>
          <cell r="C4348" t="str">
            <v>Marked Hood Canal Fall Year</v>
          </cell>
          <cell r="D4348" t="str">
            <v>M-HdCl FY</v>
          </cell>
          <cell r="E4348">
            <v>34</v>
          </cell>
          <cell r="F4348">
            <v>50</v>
          </cell>
          <cell r="G4348">
            <v>48</v>
          </cell>
          <cell r="H4348" t="str">
            <v>TRS; incl FW net, FW sport, 12H, HC net</v>
          </cell>
          <cell r="I4348">
            <v>2004</v>
          </cell>
          <cell r="J4348" t="str">
            <v>M</v>
          </cell>
          <cell r="K4348" t="str">
            <v>H</v>
          </cell>
          <cell r="L4348">
            <v>5</v>
          </cell>
          <cell r="M4348">
            <v>0</v>
          </cell>
        </row>
        <row r="4349">
          <cell r="A4349" t="str">
            <v>2004-35-3-Dungeness_n_um</v>
          </cell>
          <cell r="B4349" t="str">
            <v>JDF</v>
          </cell>
          <cell r="C4349" t="str">
            <v>UnMarked JDF Tribs. Fall</v>
          </cell>
          <cell r="D4349" t="str">
            <v>U-SJDF FF</v>
          </cell>
          <cell r="E4349">
            <v>35</v>
          </cell>
          <cell r="F4349">
            <v>52</v>
          </cell>
          <cell r="G4349">
            <v>51</v>
          </cell>
          <cell r="H4349" t="str">
            <v>ETRS; includes 6D</v>
          </cell>
          <cell r="I4349">
            <v>2004</v>
          </cell>
          <cell r="J4349" t="str">
            <v>UM</v>
          </cell>
          <cell r="K4349" t="str">
            <v>N</v>
          </cell>
          <cell r="L4349">
            <v>3</v>
          </cell>
          <cell r="M4349">
            <v>176</v>
          </cell>
        </row>
        <row r="4350">
          <cell r="A4350" t="str">
            <v>2004-35-3-Elwha_n_um</v>
          </cell>
          <cell r="B4350" t="str">
            <v>JDF</v>
          </cell>
          <cell r="C4350" t="str">
            <v>UnMarked JDF Tribs. Fall</v>
          </cell>
          <cell r="D4350" t="str">
            <v>U-SJDF FF</v>
          </cell>
          <cell r="E4350">
            <v>35</v>
          </cell>
          <cell r="F4350">
            <v>52</v>
          </cell>
          <cell r="G4350">
            <v>51</v>
          </cell>
          <cell r="H4350" t="str">
            <v>ETRS; includes 6D</v>
          </cell>
          <cell r="I4350">
            <v>2004</v>
          </cell>
          <cell r="J4350" t="str">
            <v>UM</v>
          </cell>
          <cell r="K4350" t="str">
            <v>N</v>
          </cell>
          <cell r="L4350">
            <v>3</v>
          </cell>
          <cell r="M4350">
            <v>370.65878962536021</v>
          </cell>
        </row>
        <row r="4351">
          <cell r="A4351" t="str">
            <v>2004-35-4-Dungeness_n_um</v>
          </cell>
          <cell r="B4351" t="str">
            <v>JDF</v>
          </cell>
          <cell r="C4351" t="str">
            <v>UnMarked JDF Tribs. Fall</v>
          </cell>
          <cell r="D4351" t="str">
            <v>U-SJDF FF</v>
          </cell>
          <cell r="E4351">
            <v>35</v>
          </cell>
          <cell r="F4351">
            <v>52</v>
          </cell>
          <cell r="G4351">
            <v>51</v>
          </cell>
          <cell r="H4351" t="str">
            <v>ETRS; includes 6D</v>
          </cell>
          <cell r="I4351">
            <v>2004</v>
          </cell>
          <cell r="J4351" t="str">
            <v>UM</v>
          </cell>
          <cell r="K4351" t="str">
            <v>N</v>
          </cell>
          <cell r="L4351">
            <v>4</v>
          </cell>
          <cell r="M4351">
            <v>597</v>
          </cell>
        </row>
        <row r="4352">
          <cell r="A4352" t="str">
            <v>2004-35-4-Elwha_n_um</v>
          </cell>
          <cell r="B4352" t="str">
            <v>JDF</v>
          </cell>
          <cell r="C4352" t="str">
            <v>UnMarked JDF Tribs. Fall</v>
          </cell>
          <cell r="D4352" t="str">
            <v>U-SJDF FF</v>
          </cell>
          <cell r="E4352">
            <v>35</v>
          </cell>
          <cell r="F4352">
            <v>52</v>
          </cell>
          <cell r="G4352">
            <v>51</v>
          </cell>
          <cell r="H4352" t="str">
            <v>ETRS; includes 6D</v>
          </cell>
          <cell r="I4352">
            <v>2004</v>
          </cell>
          <cell r="J4352" t="str">
            <v>UM</v>
          </cell>
          <cell r="K4352" t="str">
            <v>N</v>
          </cell>
          <cell r="L4352">
            <v>4</v>
          </cell>
          <cell r="M4352">
            <v>2530.1922190201731</v>
          </cell>
        </row>
        <row r="4353">
          <cell r="A4353" t="str">
            <v>2004-35-5-Dungeness_n_um</v>
          </cell>
          <cell r="B4353" t="str">
            <v>JDF</v>
          </cell>
          <cell r="C4353" t="str">
            <v>UnMarked JDF Tribs. Fall</v>
          </cell>
          <cell r="D4353" t="str">
            <v>U-SJDF FF</v>
          </cell>
          <cell r="E4353">
            <v>35</v>
          </cell>
          <cell r="F4353">
            <v>52</v>
          </cell>
          <cell r="G4353">
            <v>51</v>
          </cell>
          <cell r="H4353" t="str">
            <v>ETRS; includes 6D</v>
          </cell>
          <cell r="I4353">
            <v>2004</v>
          </cell>
          <cell r="J4353" t="str">
            <v>UM</v>
          </cell>
          <cell r="K4353" t="str">
            <v>N</v>
          </cell>
          <cell r="L4353">
            <v>5</v>
          </cell>
          <cell r="M4353">
            <v>191</v>
          </cell>
        </row>
        <row r="4354">
          <cell r="A4354" t="str">
            <v>2004-35-5-Elwha_n_um</v>
          </cell>
          <cell r="B4354" t="str">
            <v>JDF</v>
          </cell>
          <cell r="C4354" t="str">
            <v>UnMarked JDF Tribs. Fall</v>
          </cell>
          <cell r="D4354" t="str">
            <v>U-SJDF FF</v>
          </cell>
          <cell r="E4354">
            <v>35</v>
          </cell>
          <cell r="F4354">
            <v>52</v>
          </cell>
          <cell r="G4354">
            <v>51</v>
          </cell>
          <cell r="H4354" t="str">
            <v>ETRS; includes 6D</v>
          </cell>
          <cell r="I4354">
            <v>2004</v>
          </cell>
          <cell r="J4354" t="str">
            <v>UM</v>
          </cell>
          <cell r="K4354" t="str">
            <v>N</v>
          </cell>
          <cell r="L4354">
            <v>5</v>
          </cell>
          <cell r="M4354">
            <v>538</v>
          </cell>
        </row>
        <row r="4355">
          <cell r="A4355" t="str">
            <v>2004-36-3-Dungeness_n_m</v>
          </cell>
          <cell r="B4355" t="str">
            <v>JDF</v>
          </cell>
          <cell r="C4355" t="str">
            <v>Marked JDF Tribs. Fall</v>
          </cell>
          <cell r="D4355" t="str">
            <v>M-SJDF FF</v>
          </cell>
          <cell r="E4355">
            <v>36</v>
          </cell>
          <cell r="F4355">
            <v>53</v>
          </cell>
          <cell r="G4355">
            <v>51</v>
          </cell>
          <cell r="H4355" t="str">
            <v>ETRS; includes 6D</v>
          </cell>
          <cell r="I4355">
            <v>2004</v>
          </cell>
          <cell r="J4355" t="str">
            <v>M</v>
          </cell>
          <cell r="K4355" t="str">
            <v>N</v>
          </cell>
          <cell r="L4355">
            <v>3</v>
          </cell>
          <cell r="M4355">
            <v>5</v>
          </cell>
        </row>
        <row r="4356">
          <cell r="A4356" t="str">
            <v>2004-36-3-Elwha_n_m</v>
          </cell>
          <cell r="B4356" t="str">
            <v>JDF</v>
          </cell>
          <cell r="C4356" t="str">
            <v>Marked JDF Tribs. Fall</v>
          </cell>
          <cell r="D4356" t="str">
            <v>M-SJDF FF</v>
          </cell>
          <cell r="E4356">
            <v>36</v>
          </cell>
          <cell r="F4356">
            <v>53</v>
          </cell>
          <cell r="G4356">
            <v>51</v>
          </cell>
          <cell r="H4356" t="str">
            <v>ETRS; includes 6D</v>
          </cell>
          <cell r="I4356">
            <v>2004</v>
          </cell>
          <cell r="J4356" t="str">
            <v>M</v>
          </cell>
          <cell r="K4356" t="str">
            <v>N</v>
          </cell>
          <cell r="L4356">
            <v>3</v>
          </cell>
          <cell r="M4356">
            <v>0</v>
          </cell>
        </row>
        <row r="4357">
          <cell r="A4357" t="str">
            <v>2004-36-4-Dungeness_n_m</v>
          </cell>
          <cell r="B4357" t="str">
            <v>JDF</v>
          </cell>
          <cell r="C4357" t="str">
            <v>Marked JDF Tribs. Fall</v>
          </cell>
          <cell r="D4357" t="str">
            <v>M-SJDF FF</v>
          </cell>
          <cell r="E4357">
            <v>36</v>
          </cell>
          <cell r="F4357">
            <v>53</v>
          </cell>
          <cell r="G4357">
            <v>51</v>
          </cell>
          <cell r="H4357" t="str">
            <v>ETRS; includes 6D</v>
          </cell>
          <cell r="I4357">
            <v>2004</v>
          </cell>
          <cell r="J4357" t="str">
            <v>M</v>
          </cell>
          <cell r="K4357" t="str">
            <v>N</v>
          </cell>
          <cell r="L4357">
            <v>4</v>
          </cell>
          <cell r="M4357">
            <v>30</v>
          </cell>
        </row>
        <row r="4358">
          <cell r="A4358" t="str">
            <v>2004-36-4-Elwha_n_m</v>
          </cell>
          <cell r="B4358" t="str">
            <v>JDF</v>
          </cell>
          <cell r="C4358" t="str">
            <v>Marked JDF Tribs. Fall</v>
          </cell>
          <cell r="D4358" t="str">
            <v>M-SJDF FF</v>
          </cell>
          <cell r="E4358">
            <v>36</v>
          </cell>
          <cell r="F4358">
            <v>53</v>
          </cell>
          <cell r="G4358">
            <v>51</v>
          </cell>
          <cell r="H4358" t="str">
            <v>ETRS; includes 6D</v>
          </cell>
          <cell r="I4358">
            <v>2004</v>
          </cell>
          <cell r="J4358" t="str">
            <v>M</v>
          </cell>
          <cell r="K4358" t="str">
            <v>N</v>
          </cell>
          <cell r="L4358">
            <v>4</v>
          </cell>
          <cell r="M4358">
            <v>0</v>
          </cell>
        </row>
        <row r="4359">
          <cell r="A4359" t="str">
            <v>2004-36-5-Dungeness_n_m</v>
          </cell>
          <cell r="B4359" t="str">
            <v>JDF</v>
          </cell>
          <cell r="C4359" t="str">
            <v>Marked JDF Tribs. Fall</v>
          </cell>
          <cell r="D4359" t="str">
            <v>M-SJDF FF</v>
          </cell>
          <cell r="E4359">
            <v>36</v>
          </cell>
          <cell r="F4359">
            <v>53</v>
          </cell>
          <cell r="G4359">
            <v>51</v>
          </cell>
          <cell r="H4359" t="str">
            <v>ETRS; includes 6D</v>
          </cell>
          <cell r="I4359">
            <v>2004</v>
          </cell>
          <cell r="J4359" t="str">
            <v>M</v>
          </cell>
          <cell r="K4359" t="str">
            <v>N</v>
          </cell>
          <cell r="L4359">
            <v>5</v>
          </cell>
          <cell r="M4359">
            <v>15</v>
          </cell>
        </row>
        <row r="4360">
          <cell r="A4360" t="str">
            <v>2004-36-5-Elwha_n_m</v>
          </cell>
          <cell r="B4360" t="str">
            <v>JDF</v>
          </cell>
          <cell r="C4360" t="str">
            <v>Marked JDF Tribs. Fall</v>
          </cell>
          <cell r="D4360" t="str">
            <v>M-SJDF FF</v>
          </cell>
          <cell r="E4360">
            <v>36</v>
          </cell>
          <cell r="F4360">
            <v>53</v>
          </cell>
          <cell r="G4360">
            <v>51</v>
          </cell>
          <cell r="H4360" t="str">
            <v>ETRS; includes 6D</v>
          </cell>
          <cell r="I4360">
            <v>2004</v>
          </cell>
          <cell r="J4360" t="str">
            <v>M</v>
          </cell>
          <cell r="K4360" t="str">
            <v>N</v>
          </cell>
          <cell r="L4360">
            <v>5</v>
          </cell>
          <cell r="M4360">
            <v>0</v>
          </cell>
        </row>
        <row r="4361">
          <cell r="A4361" t="str">
            <v>2004-65-3-</v>
          </cell>
          <cell r="B4361" t="str">
            <v>MPS</v>
          </cell>
          <cell r="C4361" t="str">
            <v>UnMarked White Sp Year</v>
          </cell>
          <cell r="D4361" t="str">
            <v>U-WhtSpYr</v>
          </cell>
          <cell r="E4361">
            <v>65</v>
          </cell>
          <cell r="F4361">
            <v>55</v>
          </cell>
          <cell r="G4361">
            <v>54</v>
          </cell>
          <cell r="H4361" t="str">
            <v>ETRS; includes FW net (FW spt assumed 0)</v>
          </cell>
          <cell r="I4361">
            <v>2004</v>
          </cell>
          <cell r="J4361" t="str">
            <v>UM</v>
          </cell>
          <cell r="L4361">
            <v>3</v>
          </cell>
          <cell r="M4361">
            <v>148</v>
          </cell>
        </row>
        <row r="4362">
          <cell r="A4362" t="str">
            <v>2004-65-4-</v>
          </cell>
          <cell r="B4362" t="str">
            <v>MPS</v>
          </cell>
          <cell r="C4362" t="str">
            <v>UnMarked White Sp Year</v>
          </cell>
          <cell r="D4362" t="str">
            <v>U-WhtSpYr</v>
          </cell>
          <cell r="E4362">
            <v>65</v>
          </cell>
          <cell r="F4362">
            <v>55</v>
          </cell>
          <cell r="G4362">
            <v>54</v>
          </cell>
          <cell r="H4362" t="str">
            <v>ETRS; includes FW net (FW spt assumed 0)</v>
          </cell>
          <cell r="I4362">
            <v>2004</v>
          </cell>
          <cell r="J4362" t="str">
            <v>UM</v>
          </cell>
          <cell r="L4362">
            <v>4</v>
          </cell>
          <cell r="M4362">
            <v>154</v>
          </cell>
        </row>
        <row r="4363">
          <cell r="A4363" t="str">
            <v>2004-65-5-</v>
          </cell>
          <cell r="B4363" t="str">
            <v>MPS</v>
          </cell>
          <cell r="C4363" t="str">
            <v>UnMarked White Sp Year</v>
          </cell>
          <cell r="D4363" t="str">
            <v>U-WhtSpYr</v>
          </cell>
          <cell r="E4363">
            <v>65</v>
          </cell>
          <cell r="F4363">
            <v>55</v>
          </cell>
          <cell r="G4363">
            <v>54</v>
          </cell>
          <cell r="H4363" t="str">
            <v>ETRS; includes FW net (FW spt assumed 0)</v>
          </cell>
          <cell r="I4363">
            <v>2004</v>
          </cell>
          <cell r="J4363" t="str">
            <v>UM</v>
          </cell>
          <cell r="L4363">
            <v>5</v>
          </cell>
          <cell r="M4363">
            <v>42</v>
          </cell>
        </row>
        <row r="4364">
          <cell r="A4364" t="str">
            <v>2004-66-3-</v>
          </cell>
          <cell r="B4364" t="str">
            <v>MPS</v>
          </cell>
          <cell r="C4364" t="str">
            <v>Marked White Sp Year</v>
          </cell>
          <cell r="D4364" t="str">
            <v>M-WhtSpYr</v>
          </cell>
          <cell r="E4364">
            <v>66</v>
          </cell>
          <cell r="F4364">
            <v>56</v>
          </cell>
          <cell r="G4364">
            <v>54</v>
          </cell>
          <cell r="H4364" t="str">
            <v>ETRS; includes FW net (FW spt assumed 0)</v>
          </cell>
          <cell r="I4364">
            <v>2004</v>
          </cell>
          <cell r="J4364" t="str">
            <v>M</v>
          </cell>
          <cell r="L4364">
            <v>3</v>
          </cell>
          <cell r="M4364">
            <v>0</v>
          </cell>
        </row>
        <row r="4365">
          <cell r="A4365" t="str">
            <v>2004-66-4-</v>
          </cell>
          <cell r="B4365" t="str">
            <v>MPS</v>
          </cell>
          <cell r="C4365" t="str">
            <v>Marked White Sp Year</v>
          </cell>
          <cell r="D4365" t="str">
            <v>M-WhtSpYr</v>
          </cell>
          <cell r="E4365">
            <v>66</v>
          </cell>
          <cell r="F4365">
            <v>56</v>
          </cell>
          <cell r="G4365">
            <v>54</v>
          </cell>
          <cell r="H4365" t="str">
            <v>ETRS; includes FW net (FW spt assumed 0)</v>
          </cell>
          <cell r="I4365">
            <v>2004</v>
          </cell>
          <cell r="J4365" t="str">
            <v>M</v>
          </cell>
          <cell r="L4365">
            <v>4</v>
          </cell>
          <cell r="M4365">
            <v>0</v>
          </cell>
        </row>
        <row r="4366">
          <cell r="A4366" t="str">
            <v>2004-66-5-</v>
          </cell>
          <cell r="B4366" t="str">
            <v>MPS</v>
          </cell>
          <cell r="C4366" t="str">
            <v>Marked White Sp Year</v>
          </cell>
          <cell r="D4366" t="str">
            <v>M-WhtSpYr</v>
          </cell>
          <cell r="E4366">
            <v>66</v>
          </cell>
          <cell r="F4366">
            <v>56</v>
          </cell>
          <cell r="G4366">
            <v>54</v>
          </cell>
          <cell r="H4366" t="str">
            <v>ETRS; includes FW net (FW spt assumed 0)</v>
          </cell>
          <cell r="I4366">
            <v>2004</v>
          </cell>
          <cell r="J4366" t="str">
            <v>M</v>
          </cell>
          <cell r="L4366">
            <v>5</v>
          </cell>
          <cell r="M4366">
            <v>0</v>
          </cell>
        </row>
        <row r="4367">
          <cell r="A4367" t="str">
            <v>2004-75-3-</v>
          </cell>
          <cell r="B4367" t="str">
            <v>JDF</v>
          </cell>
          <cell r="C4367" t="str">
            <v>UnMarked Hoko River</v>
          </cell>
          <cell r="D4367" t="str">
            <v>U-Hoko Rv</v>
          </cell>
          <cell r="E4367">
            <v>75</v>
          </cell>
          <cell r="F4367">
            <v>58</v>
          </cell>
          <cell r="G4367">
            <v>57</v>
          </cell>
          <cell r="H4367" t="str">
            <v>ETRS; esc only, no FW fishery</v>
          </cell>
          <cell r="I4367">
            <v>2004</v>
          </cell>
          <cell r="J4367" t="str">
            <v>UM</v>
          </cell>
          <cell r="L4367">
            <v>3</v>
          </cell>
          <cell r="M4367">
            <v>17.30067825886055</v>
          </cell>
        </row>
        <row r="4368">
          <cell r="A4368" t="str">
            <v>2004-75-4-</v>
          </cell>
          <cell r="B4368" t="str">
            <v>JDF</v>
          </cell>
          <cell r="C4368" t="str">
            <v>UnMarked Hoko River</v>
          </cell>
          <cell r="D4368" t="str">
            <v>U-Hoko Rv</v>
          </cell>
          <cell r="E4368">
            <v>75</v>
          </cell>
          <cell r="F4368">
            <v>58</v>
          </cell>
          <cell r="G4368">
            <v>57</v>
          </cell>
          <cell r="H4368" t="str">
            <v>ETRS; esc only, no FW fishery</v>
          </cell>
          <cell r="I4368">
            <v>2004</v>
          </cell>
          <cell r="J4368" t="str">
            <v>UM</v>
          </cell>
          <cell r="L4368">
            <v>4</v>
          </cell>
          <cell r="M4368">
            <v>104.9026023497333</v>
          </cell>
        </row>
        <row r="4369">
          <cell r="A4369" t="str">
            <v>2004-75-5-</v>
          </cell>
          <cell r="B4369" t="str">
            <v>JDF</v>
          </cell>
          <cell r="C4369" t="str">
            <v>UnMarked Hoko River</v>
          </cell>
          <cell r="D4369" t="str">
            <v>U-Hoko Rv</v>
          </cell>
          <cell r="E4369">
            <v>75</v>
          </cell>
          <cell r="F4369">
            <v>58</v>
          </cell>
          <cell r="G4369">
            <v>57</v>
          </cell>
          <cell r="H4369" t="str">
            <v>ETRS; esc only, no FW fishery</v>
          </cell>
          <cell r="I4369">
            <v>2004</v>
          </cell>
          <cell r="J4369" t="str">
            <v>UM</v>
          </cell>
          <cell r="L4369">
            <v>5</v>
          </cell>
          <cell r="M4369">
            <v>168.37113158431831</v>
          </cell>
        </row>
        <row r="4370">
          <cell r="A4370" t="str">
            <v>2004-76-3-</v>
          </cell>
          <cell r="B4370" t="str">
            <v>JDF</v>
          </cell>
          <cell r="C4370" t="str">
            <v>Marked Hoko River</v>
          </cell>
          <cell r="D4370" t="str">
            <v>M-Hoko Rv</v>
          </cell>
          <cell r="E4370">
            <v>76</v>
          </cell>
          <cell r="F4370">
            <v>59</v>
          </cell>
          <cell r="G4370">
            <v>57</v>
          </cell>
          <cell r="H4370" t="str">
            <v>ETRS; esc only, no FW fishery</v>
          </cell>
          <cell r="I4370">
            <v>2004</v>
          </cell>
          <cell r="J4370" t="str">
            <v>M</v>
          </cell>
          <cell r="L4370">
            <v>3</v>
          </cell>
          <cell r="M4370">
            <v>135.69932174113941</v>
          </cell>
        </row>
        <row r="4371">
          <cell r="A4371" t="str">
            <v>2004-76-4-</v>
          </cell>
          <cell r="B4371" t="str">
            <v>JDF</v>
          </cell>
          <cell r="C4371" t="str">
            <v>Marked Hoko River</v>
          </cell>
          <cell r="D4371" t="str">
            <v>M-Hoko Rv</v>
          </cell>
          <cell r="E4371">
            <v>76</v>
          </cell>
          <cell r="F4371">
            <v>59</v>
          </cell>
          <cell r="G4371">
            <v>57</v>
          </cell>
          <cell r="H4371" t="str">
            <v>ETRS; esc only, no FW fishery</v>
          </cell>
          <cell r="I4371">
            <v>2004</v>
          </cell>
          <cell r="J4371" t="str">
            <v>M</v>
          </cell>
          <cell r="L4371">
            <v>4</v>
          </cell>
          <cell r="M4371">
            <v>112.0973976502667</v>
          </cell>
        </row>
        <row r="4372">
          <cell r="A4372" t="str">
            <v>2004-76-5-</v>
          </cell>
          <cell r="B4372" t="str">
            <v>JDF</v>
          </cell>
          <cell r="C4372" t="str">
            <v>Marked Hoko River</v>
          </cell>
          <cell r="D4372" t="str">
            <v>M-Hoko Rv</v>
          </cell>
          <cell r="E4372">
            <v>76</v>
          </cell>
          <cell r="F4372">
            <v>59</v>
          </cell>
          <cell r="G4372">
            <v>57</v>
          </cell>
          <cell r="H4372" t="str">
            <v>ETRS; esc only, no FW fishery</v>
          </cell>
          <cell r="I4372">
            <v>2004</v>
          </cell>
          <cell r="J4372" t="str">
            <v>M</v>
          </cell>
          <cell r="L4372">
            <v>5</v>
          </cell>
          <cell r="M4372">
            <v>513.62886841568172</v>
          </cell>
        </row>
        <row r="4373">
          <cell r="A4373" t="str">
            <v>2004-37-3-</v>
          </cell>
          <cell r="B4373" t="str">
            <v>ColR</v>
          </cell>
          <cell r="C4373" t="str">
            <v>UnMarked CR Oregon Hatchery Tule</v>
          </cell>
          <cell r="D4373" t="str">
            <v>U-OR Tule</v>
          </cell>
          <cell r="E4373">
            <v>37</v>
          </cell>
          <cell r="F4373">
            <v>61</v>
          </cell>
          <cell r="G4373">
            <v>60</v>
          </cell>
          <cell r="I4373">
            <v>2004</v>
          </cell>
          <cell r="J4373" t="str">
            <v>UM</v>
          </cell>
          <cell r="L4373">
            <v>3</v>
          </cell>
          <cell r="M4373">
            <v>6015.0777090921438</v>
          </cell>
        </row>
        <row r="4374">
          <cell r="A4374" t="str">
            <v>2004-37-4-</v>
          </cell>
          <cell r="B4374" t="str">
            <v>ColR</v>
          </cell>
          <cell r="C4374" t="str">
            <v>UnMarked CR Oregon Hatchery Tule</v>
          </cell>
          <cell r="D4374" t="str">
            <v>U-OR Tule</v>
          </cell>
          <cell r="E4374">
            <v>37</v>
          </cell>
          <cell r="F4374">
            <v>61</v>
          </cell>
          <cell r="G4374">
            <v>60</v>
          </cell>
          <cell r="I4374">
            <v>2004</v>
          </cell>
          <cell r="J4374" t="str">
            <v>UM</v>
          </cell>
          <cell r="L4374">
            <v>4</v>
          </cell>
          <cell r="M4374">
            <v>19955.066304407199</v>
          </cell>
        </row>
        <row r="4375">
          <cell r="A4375" t="str">
            <v>2004-37-5-</v>
          </cell>
          <cell r="B4375" t="str">
            <v>ColR</v>
          </cell>
          <cell r="C4375" t="str">
            <v>UnMarked CR Oregon Hatchery Tule</v>
          </cell>
          <cell r="D4375" t="str">
            <v>U-OR Tule</v>
          </cell>
          <cell r="E4375">
            <v>37</v>
          </cell>
          <cell r="F4375">
            <v>61</v>
          </cell>
          <cell r="G4375">
            <v>60</v>
          </cell>
          <cell r="I4375">
            <v>2004</v>
          </cell>
          <cell r="J4375" t="str">
            <v>UM</v>
          </cell>
          <cell r="L4375">
            <v>5</v>
          </cell>
          <cell r="M4375">
            <v>456.37033471472211</v>
          </cell>
        </row>
        <row r="4376">
          <cell r="A4376" t="str">
            <v>2004-38-3-</v>
          </cell>
          <cell r="B4376" t="str">
            <v>ColR</v>
          </cell>
          <cell r="C4376" t="str">
            <v>Marked CR Oregon Hatchery Tule</v>
          </cell>
          <cell r="D4376" t="str">
            <v>M-OR Tule</v>
          </cell>
          <cell r="E4376">
            <v>38</v>
          </cell>
          <cell r="F4376">
            <v>62</v>
          </cell>
          <cell r="G4376">
            <v>60</v>
          </cell>
          <cell r="I4376">
            <v>2004</v>
          </cell>
          <cell r="J4376" t="str">
            <v>M</v>
          </cell>
          <cell r="L4376">
            <v>3</v>
          </cell>
          <cell r="M4376">
            <v>252.7222909078564</v>
          </cell>
        </row>
        <row r="4377">
          <cell r="A4377" t="str">
            <v>2004-38-4-</v>
          </cell>
          <cell r="B4377" t="str">
            <v>ColR</v>
          </cell>
          <cell r="C4377" t="str">
            <v>Marked CR Oregon Hatchery Tule</v>
          </cell>
          <cell r="D4377" t="str">
            <v>M-OR Tule</v>
          </cell>
          <cell r="E4377">
            <v>38</v>
          </cell>
          <cell r="F4377">
            <v>62</v>
          </cell>
          <cell r="G4377">
            <v>60</v>
          </cell>
          <cell r="I4377">
            <v>2004</v>
          </cell>
          <cell r="J4377" t="str">
            <v>M</v>
          </cell>
          <cell r="L4377">
            <v>4</v>
          </cell>
          <cell r="M4377">
            <v>832.45869559280618</v>
          </cell>
        </row>
        <row r="4378">
          <cell r="A4378" t="str">
            <v>2004-38-5-</v>
          </cell>
          <cell r="B4378" t="str">
            <v>ColR</v>
          </cell>
          <cell r="C4378" t="str">
            <v>Marked CR Oregon Hatchery Tule</v>
          </cell>
          <cell r="D4378" t="str">
            <v>M-OR Tule</v>
          </cell>
          <cell r="E4378">
            <v>38</v>
          </cell>
          <cell r="F4378">
            <v>62</v>
          </cell>
          <cell r="G4378">
            <v>60</v>
          </cell>
          <cell r="I4378">
            <v>2004</v>
          </cell>
          <cell r="J4378" t="str">
            <v>M</v>
          </cell>
          <cell r="L4378">
            <v>5</v>
          </cell>
          <cell r="M4378">
            <v>19.079665285278001</v>
          </cell>
        </row>
        <row r="4379">
          <cell r="A4379" t="str">
            <v>2004-39-3-</v>
          </cell>
          <cell r="B4379" t="str">
            <v>ColR</v>
          </cell>
          <cell r="C4379" t="str">
            <v>UnMarked CR Washington Hatchery Tule</v>
          </cell>
          <cell r="D4379" t="str">
            <v>U-WA Tule</v>
          </cell>
          <cell r="E4379">
            <v>39</v>
          </cell>
          <cell r="F4379">
            <v>64</v>
          </cell>
          <cell r="G4379">
            <v>63</v>
          </cell>
          <cell r="I4379">
            <v>2004</v>
          </cell>
          <cell r="J4379" t="str">
            <v>UM</v>
          </cell>
          <cell r="L4379">
            <v>3</v>
          </cell>
          <cell r="M4379">
            <v>15246.463544566481</v>
          </cell>
        </row>
        <row r="4380">
          <cell r="A4380" t="str">
            <v>2004-39-4-</v>
          </cell>
          <cell r="B4380" t="str">
            <v>ColR</v>
          </cell>
          <cell r="C4380" t="str">
            <v>UnMarked CR Washington Hatchery Tule</v>
          </cell>
          <cell r="D4380" t="str">
            <v>U-WA Tule</v>
          </cell>
          <cell r="E4380">
            <v>39</v>
          </cell>
          <cell r="F4380">
            <v>64</v>
          </cell>
          <cell r="G4380">
            <v>63</v>
          </cell>
          <cell r="I4380">
            <v>2004</v>
          </cell>
          <cell r="J4380" t="str">
            <v>UM</v>
          </cell>
          <cell r="L4380">
            <v>4</v>
          </cell>
          <cell r="M4380">
            <v>35754.971087386773</v>
          </cell>
        </row>
        <row r="4381">
          <cell r="A4381" t="str">
            <v>2004-39-5-</v>
          </cell>
          <cell r="B4381" t="str">
            <v>ColR</v>
          </cell>
          <cell r="C4381" t="str">
            <v>UnMarked CR Washington Hatchery Tule</v>
          </cell>
          <cell r="D4381" t="str">
            <v>U-WA Tule</v>
          </cell>
          <cell r="E4381">
            <v>39</v>
          </cell>
          <cell r="F4381">
            <v>64</v>
          </cell>
          <cell r="G4381">
            <v>63</v>
          </cell>
          <cell r="I4381">
            <v>2004</v>
          </cell>
          <cell r="J4381" t="str">
            <v>UM</v>
          </cell>
          <cell r="L4381">
            <v>5</v>
          </cell>
          <cell r="M4381">
            <v>18131.173299074559</v>
          </cell>
        </row>
        <row r="4382">
          <cell r="A4382" t="str">
            <v>2004-40-3-</v>
          </cell>
          <cell r="B4382" t="str">
            <v>ColR</v>
          </cell>
          <cell r="C4382" t="str">
            <v>Marked CR Washington Hatchery Tule</v>
          </cell>
          <cell r="D4382" t="str">
            <v>M-WA Tule</v>
          </cell>
          <cell r="E4382">
            <v>40</v>
          </cell>
          <cell r="F4382">
            <v>65</v>
          </cell>
          <cell r="G4382">
            <v>63</v>
          </cell>
          <cell r="I4382">
            <v>2004</v>
          </cell>
          <cell r="J4382" t="str">
            <v>M</v>
          </cell>
          <cell r="L4382">
            <v>3</v>
          </cell>
          <cell r="M4382">
            <v>634.86145543352177</v>
          </cell>
        </row>
        <row r="4383">
          <cell r="A4383" t="str">
            <v>2004-40-4-</v>
          </cell>
          <cell r="B4383" t="str">
            <v>ColR</v>
          </cell>
          <cell r="C4383" t="str">
            <v>Marked CR Washington Hatchery Tule</v>
          </cell>
          <cell r="D4383" t="str">
            <v>M-WA Tule</v>
          </cell>
          <cell r="E4383">
            <v>40</v>
          </cell>
          <cell r="F4383">
            <v>65</v>
          </cell>
          <cell r="G4383">
            <v>63</v>
          </cell>
          <cell r="I4383">
            <v>2004</v>
          </cell>
          <cell r="J4383" t="str">
            <v>M</v>
          </cell>
          <cell r="L4383">
            <v>4</v>
          </cell>
          <cell r="M4383">
            <v>1489.2289126132309</v>
          </cell>
        </row>
        <row r="4384">
          <cell r="A4384" t="str">
            <v>2004-40-5-</v>
          </cell>
          <cell r="B4384" t="str">
            <v>ColR</v>
          </cell>
          <cell r="C4384" t="str">
            <v>Marked CR Washington Hatchery Tule</v>
          </cell>
          <cell r="D4384" t="str">
            <v>M-WA Tule</v>
          </cell>
          <cell r="E4384">
            <v>40</v>
          </cell>
          <cell r="F4384">
            <v>65</v>
          </cell>
          <cell r="G4384">
            <v>63</v>
          </cell>
          <cell r="I4384">
            <v>2004</v>
          </cell>
          <cell r="J4384" t="str">
            <v>M</v>
          </cell>
          <cell r="L4384">
            <v>5</v>
          </cell>
          <cell r="M4384">
            <v>755.47670092544649</v>
          </cell>
        </row>
        <row r="4385">
          <cell r="A4385" t="str">
            <v>2004-41-3-</v>
          </cell>
          <cell r="B4385" t="str">
            <v>ColR</v>
          </cell>
          <cell r="C4385" t="str">
            <v>UnMarked Lower Columbia River Wild</v>
          </cell>
          <cell r="D4385" t="str">
            <v>U-LCRWild</v>
          </cell>
          <cell r="E4385">
            <v>41</v>
          </cell>
          <cell r="F4385">
            <v>67</v>
          </cell>
          <cell r="G4385">
            <v>66</v>
          </cell>
          <cell r="I4385">
            <v>2004</v>
          </cell>
          <cell r="J4385" t="str">
            <v>UM</v>
          </cell>
          <cell r="L4385">
            <v>3</v>
          </cell>
          <cell r="M4385">
            <v>5401.7187561939018</v>
          </cell>
        </row>
        <row r="4386">
          <cell r="A4386" t="str">
            <v>2004-41-4-</v>
          </cell>
          <cell r="B4386" t="str">
            <v>ColR</v>
          </cell>
          <cell r="C4386" t="str">
            <v>UnMarked Lower Columbia River Wild</v>
          </cell>
          <cell r="D4386" t="str">
            <v>U-LCRWild</v>
          </cell>
          <cell r="E4386">
            <v>41</v>
          </cell>
          <cell r="F4386">
            <v>67</v>
          </cell>
          <cell r="G4386">
            <v>66</v>
          </cell>
          <cell r="I4386">
            <v>2004</v>
          </cell>
          <cell r="J4386" t="str">
            <v>UM</v>
          </cell>
          <cell r="L4386">
            <v>4</v>
          </cell>
          <cell r="M4386">
            <v>5027.4466868850259</v>
          </cell>
        </row>
        <row r="4387">
          <cell r="A4387" t="str">
            <v>2004-41-5-</v>
          </cell>
          <cell r="B4387" t="str">
            <v>ColR</v>
          </cell>
          <cell r="C4387" t="str">
            <v>UnMarked Lower Columbia River Wild</v>
          </cell>
          <cell r="D4387" t="str">
            <v>U-LCRWild</v>
          </cell>
          <cell r="E4387">
            <v>41</v>
          </cell>
          <cell r="F4387">
            <v>67</v>
          </cell>
          <cell r="G4387">
            <v>66</v>
          </cell>
          <cell r="I4387">
            <v>2004</v>
          </cell>
          <cell r="J4387" t="str">
            <v>UM</v>
          </cell>
          <cell r="L4387">
            <v>5</v>
          </cell>
          <cell r="M4387">
            <v>9815.1371174114975</v>
          </cell>
        </row>
        <row r="4388">
          <cell r="A4388" t="str">
            <v>2004-42-3-</v>
          </cell>
          <cell r="B4388" t="str">
            <v>ColR</v>
          </cell>
          <cell r="C4388" t="str">
            <v>Marked Lower Columbia River Wild</v>
          </cell>
          <cell r="D4388" t="str">
            <v>M-LCRWild</v>
          </cell>
          <cell r="E4388">
            <v>42</v>
          </cell>
          <cell r="F4388">
            <v>68</v>
          </cell>
          <cell r="G4388">
            <v>66</v>
          </cell>
          <cell r="I4388">
            <v>2004</v>
          </cell>
          <cell r="J4388" t="str">
            <v>M</v>
          </cell>
          <cell r="L4388">
            <v>3</v>
          </cell>
          <cell r="M4388">
            <v>225.2812438060983</v>
          </cell>
        </row>
        <row r="4389">
          <cell r="A4389" t="str">
            <v>2004-42-4-</v>
          </cell>
          <cell r="B4389" t="str">
            <v>ColR</v>
          </cell>
          <cell r="C4389" t="str">
            <v>Marked Lower Columbia River Wild</v>
          </cell>
          <cell r="D4389" t="str">
            <v>M-LCRWild</v>
          </cell>
          <cell r="E4389">
            <v>42</v>
          </cell>
          <cell r="F4389">
            <v>68</v>
          </cell>
          <cell r="G4389">
            <v>66</v>
          </cell>
          <cell r="I4389">
            <v>2004</v>
          </cell>
          <cell r="J4389" t="str">
            <v>M</v>
          </cell>
          <cell r="L4389">
            <v>4</v>
          </cell>
          <cell r="M4389">
            <v>209.55331311497409</v>
          </cell>
        </row>
        <row r="4390">
          <cell r="A4390" t="str">
            <v>2004-42-5-</v>
          </cell>
          <cell r="B4390" t="str">
            <v>ColR</v>
          </cell>
          <cell r="C4390" t="str">
            <v>Marked Lower Columbia River Wild</v>
          </cell>
          <cell r="D4390" t="str">
            <v>M-LCRWild</v>
          </cell>
          <cell r="E4390">
            <v>42</v>
          </cell>
          <cell r="F4390">
            <v>68</v>
          </cell>
          <cell r="G4390">
            <v>66</v>
          </cell>
          <cell r="I4390">
            <v>2004</v>
          </cell>
          <cell r="J4390" t="str">
            <v>M</v>
          </cell>
          <cell r="L4390">
            <v>5</v>
          </cell>
          <cell r="M4390">
            <v>408.86288258850249</v>
          </cell>
        </row>
        <row r="4391">
          <cell r="A4391" t="str">
            <v>2004-43-3-</v>
          </cell>
          <cell r="B4391" t="str">
            <v>ColR</v>
          </cell>
          <cell r="C4391" t="str">
            <v>UnMarked CR Bonneville Pool Hatchery</v>
          </cell>
          <cell r="D4391" t="str">
            <v>U-BPHTule</v>
          </cell>
          <cell r="E4391">
            <v>43</v>
          </cell>
          <cell r="F4391">
            <v>70</v>
          </cell>
          <cell r="G4391">
            <v>69</v>
          </cell>
          <cell r="I4391">
            <v>2004</v>
          </cell>
          <cell r="J4391" t="str">
            <v>UM</v>
          </cell>
          <cell r="L4391">
            <v>3</v>
          </cell>
          <cell r="M4391">
            <v>121096.2534779374</v>
          </cell>
        </row>
        <row r="4392">
          <cell r="A4392" t="str">
            <v>2004-43-4-</v>
          </cell>
          <cell r="B4392" t="str">
            <v>ColR</v>
          </cell>
          <cell r="C4392" t="str">
            <v>UnMarked CR Bonneville Pool Hatchery</v>
          </cell>
          <cell r="D4392" t="str">
            <v>U-BPHTule</v>
          </cell>
          <cell r="E4392">
            <v>43</v>
          </cell>
          <cell r="F4392">
            <v>70</v>
          </cell>
          <cell r="G4392">
            <v>69</v>
          </cell>
          <cell r="I4392">
            <v>2004</v>
          </cell>
          <cell r="J4392" t="str">
            <v>UM</v>
          </cell>
          <cell r="L4392">
            <v>4</v>
          </cell>
          <cell r="M4392">
            <v>45498.959586301637</v>
          </cell>
        </row>
        <row r="4393">
          <cell r="A4393" t="str">
            <v>2004-43-5-</v>
          </cell>
          <cell r="B4393" t="str">
            <v>ColR</v>
          </cell>
          <cell r="C4393" t="str">
            <v>UnMarked CR Bonneville Pool Hatchery</v>
          </cell>
          <cell r="D4393" t="str">
            <v>U-BPHTule</v>
          </cell>
          <cell r="E4393">
            <v>43</v>
          </cell>
          <cell r="F4393">
            <v>70</v>
          </cell>
          <cell r="G4393">
            <v>69</v>
          </cell>
          <cell r="I4393">
            <v>2004</v>
          </cell>
          <cell r="J4393" t="str">
            <v>UM</v>
          </cell>
          <cell r="L4393">
            <v>5</v>
          </cell>
          <cell r="M4393">
            <v>1608.0017604832519</v>
          </cell>
        </row>
        <row r="4394">
          <cell r="A4394" t="str">
            <v>2004-44-3-</v>
          </cell>
          <cell r="B4394" t="str">
            <v>ColR</v>
          </cell>
          <cell r="C4394" t="str">
            <v>Marked CR Bonneville Pool Hatchery</v>
          </cell>
          <cell r="D4394" t="str">
            <v>M-BPHTule</v>
          </cell>
          <cell r="E4394">
            <v>44</v>
          </cell>
          <cell r="F4394">
            <v>71</v>
          </cell>
          <cell r="G4394">
            <v>69</v>
          </cell>
          <cell r="I4394">
            <v>2004</v>
          </cell>
          <cell r="J4394" t="str">
            <v>M</v>
          </cell>
          <cell r="L4394">
            <v>3</v>
          </cell>
          <cell r="M4394">
            <v>5071.74652206256</v>
          </cell>
        </row>
        <row r="4395">
          <cell r="A4395" t="str">
            <v>2004-44-4-</v>
          </cell>
          <cell r="B4395" t="str">
            <v>ColR</v>
          </cell>
          <cell r="C4395" t="str">
            <v>Marked CR Bonneville Pool Hatchery</v>
          </cell>
          <cell r="D4395" t="str">
            <v>M-BPHTule</v>
          </cell>
          <cell r="E4395">
            <v>44</v>
          </cell>
          <cell r="F4395">
            <v>71</v>
          </cell>
          <cell r="G4395">
            <v>69</v>
          </cell>
          <cell r="I4395">
            <v>2004</v>
          </cell>
          <cell r="J4395" t="str">
            <v>M</v>
          </cell>
          <cell r="L4395">
            <v>4</v>
          </cell>
          <cell r="M4395">
            <v>1903.040413698363</v>
          </cell>
        </row>
        <row r="4396">
          <cell r="A4396" t="str">
            <v>2004-44-5-</v>
          </cell>
          <cell r="B4396" t="str">
            <v>ColR</v>
          </cell>
          <cell r="C4396" t="str">
            <v>Marked CR Bonneville Pool Hatchery</v>
          </cell>
          <cell r="D4396" t="str">
            <v>M-BPHTule</v>
          </cell>
          <cell r="E4396">
            <v>44</v>
          </cell>
          <cell r="F4396">
            <v>71</v>
          </cell>
          <cell r="G4396">
            <v>69</v>
          </cell>
          <cell r="I4396">
            <v>2004</v>
          </cell>
          <cell r="J4396" t="str">
            <v>M</v>
          </cell>
          <cell r="L4396">
            <v>5</v>
          </cell>
          <cell r="M4396">
            <v>66.998239516748527</v>
          </cell>
        </row>
        <row r="4397">
          <cell r="A4397" t="str">
            <v>2004-45-3-</v>
          </cell>
          <cell r="B4397" t="str">
            <v>ColR</v>
          </cell>
          <cell r="C4397" t="str">
            <v>UnMarked Columbia R Upriver Summer</v>
          </cell>
          <cell r="D4397" t="str">
            <v>U-UpCR Su</v>
          </cell>
          <cell r="E4397">
            <v>45</v>
          </cell>
          <cell r="F4397">
            <v>73</v>
          </cell>
          <cell r="G4397">
            <v>72</v>
          </cell>
          <cell r="I4397">
            <v>2004</v>
          </cell>
          <cell r="J4397" t="str">
            <v>UM</v>
          </cell>
          <cell r="L4397">
            <v>3</v>
          </cell>
          <cell r="M4397">
            <v>1896.3150959723009</v>
          </cell>
        </row>
        <row r="4398">
          <cell r="A4398" t="str">
            <v>2004-45-4-</v>
          </cell>
          <cell r="B4398" t="str">
            <v>ColR</v>
          </cell>
          <cell r="C4398" t="str">
            <v>UnMarked Columbia R Upriver Summer</v>
          </cell>
          <cell r="D4398" t="str">
            <v>U-UpCR Su</v>
          </cell>
          <cell r="E4398">
            <v>45</v>
          </cell>
          <cell r="F4398">
            <v>73</v>
          </cell>
          <cell r="G4398">
            <v>72</v>
          </cell>
          <cell r="I4398">
            <v>2004</v>
          </cell>
          <cell r="J4398" t="str">
            <v>UM</v>
          </cell>
          <cell r="L4398">
            <v>4</v>
          </cell>
          <cell r="M4398">
            <v>6947.1450666132259</v>
          </cell>
        </row>
        <row r="4399">
          <cell r="A4399" t="str">
            <v>2004-45-5-</v>
          </cell>
          <cell r="B4399" t="str">
            <v>ColR</v>
          </cell>
          <cell r="C4399" t="str">
            <v>UnMarked Columbia R Upriver Summer</v>
          </cell>
          <cell r="D4399" t="str">
            <v>U-UpCR Su</v>
          </cell>
          <cell r="E4399">
            <v>45</v>
          </cell>
          <cell r="F4399">
            <v>73</v>
          </cell>
          <cell r="G4399">
            <v>72</v>
          </cell>
          <cell r="I4399">
            <v>2004</v>
          </cell>
          <cell r="J4399" t="str">
            <v>UM</v>
          </cell>
          <cell r="L4399">
            <v>5</v>
          </cell>
          <cell r="M4399">
            <v>27246.713578991072</v>
          </cell>
        </row>
        <row r="4400">
          <cell r="A4400" t="str">
            <v>2004-46-3-</v>
          </cell>
          <cell r="B4400" t="str">
            <v>ColR</v>
          </cell>
          <cell r="C4400" t="str">
            <v>Marked Columbia R Upriver Summer</v>
          </cell>
          <cell r="D4400" t="str">
            <v>M-UpCR Su</v>
          </cell>
          <cell r="E4400">
            <v>46</v>
          </cell>
          <cell r="F4400">
            <v>74</v>
          </cell>
          <cell r="G4400">
            <v>72</v>
          </cell>
          <cell r="I4400">
            <v>2004</v>
          </cell>
          <cell r="J4400" t="str">
            <v>M</v>
          </cell>
          <cell r="L4400">
            <v>3</v>
          </cell>
          <cell r="M4400">
            <v>1557.5002218892789</v>
          </cell>
        </row>
        <row r="4401">
          <cell r="A4401" t="str">
            <v>2004-46-4-</v>
          </cell>
          <cell r="B4401" t="str">
            <v>ColR</v>
          </cell>
          <cell r="C4401" t="str">
            <v>Marked Columbia R Upriver Summer</v>
          </cell>
          <cell r="D4401" t="str">
            <v>M-UpCR Su</v>
          </cell>
          <cell r="E4401">
            <v>46</v>
          </cell>
          <cell r="F4401">
            <v>74</v>
          </cell>
          <cell r="G4401">
            <v>72</v>
          </cell>
          <cell r="I4401">
            <v>2004</v>
          </cell>
          <cell r="J4401" t="str">
            <v>M</v>
          </cell>
          <cell r="L4401">
            <v>4</v>
          </cell>
          <cell r="M4401">
            <v>5684.027781813742</v>
          </cell>
        </row>
        <row r="4402">
          <cell r="A4402" t="str">
            <v>2004-46-5-</v>
          </cell>
          <cell r="B4402" t="str">
            <v>ColR</v>
          </cell>
          <cell r="C4402" t="str">
            <v>Marked Columbia R Upriver Summer</v>
          </cell>
          <cell r="D4402" t="str">
            <v>M-UpCR Su</v>
          </cell>
          <cell r="E4402">
            <v>46</v>
          </cell>
          <cell r="F4402">
            <v>74</v>
          </cell>
          <cell r="G4402">
            <v>72</v>
          </cell>
          <cell r="I4402">
            <v>2004</v>
          </cell>
          <cell r="J4402" t="str">
            <v>M</v>
          </cell>
          <cell r="L4402">
            <v>5</v>
          </cell>
          <cell r="M4402">
            <v>22291.298254720379</v>
          </cell>
        </row>
        <row r="4403">
          <cell r="A4403" t="str">
            <v>2004-47-3-</v>
          </cell>
          <cell r="B4403" t="str">
            <v>ColR</v>
          </cell>
          <cell r="C4403" t="str">
            <v>UnMarked Columbia R Upriver Bright</v>
          </cell>
          <cell r="D4403" t="str">
            <v>U-UpCR Br</v>
          </cell>
          <cell r="E4403">
            <v>47</v>
          </cell>
          <cell r="F4403">
            <v>76</v>
          </cell>
          <cell r="G4403">
            <v>75</v>
          </cell>
          <cell r="I4403">
            <v>2004</v>
          </cell>
          <cell r="J4403" t="str">
            <v>UM</v>
          </cell>
          <cell r="L4403">
            <v>3</v>
          </cell>
          <cell r="M4403">
            <v>102819.1290180872</v>
          </cell>
        </row>
        <row r="4404">
          <cell r="A4404" t="str">
            <v>2004-47-4-</v>
          </cell>
          <cell r="B4404" t="str">
            <v>ColR</v>
          </cell>
          <cell r="C4404" t="str">
            <v>UnMarked Columbia R Upriver Bright</v>
          </cell>
          <cell r="D4404" t="str">
            <v>U-UpCR Br</v>
          </cell>
          <cell r="E4404">
            <v>47</v>
          </cell>
          <cell r="F4404">
            <v>76</v>
          </cell>
          <cell r="G4404">
            <v>75</v>
          </cell>
          <cell r="I4404">
            <v>2004</v>
          </cell>
          <cell r="J4404" t="str">
            <v>UM</v>
          </cell>
          <cell r="L4404">
            <v>4</v>
          </cell>
          <cell r="M4404">
            <v>116276.4922952794</v>
          </cell>
        </row>
        <row r="4405">
          <cell r="A4405" t="str">
            <v>2004-47-5-</v>
          </cell>
          <cell r="B4405" t="str">
            <v>ColR</v>
          </cell>
          <cell r="C4405" t="str">
            <v>UnMarked Columbia R Upriver Bright</v>
          </cell>
          <cell r="D4405" t="str">
            <v>U-UpCR Br</v>
          </cell>
          <cell r="E4405">
            <v>47</v>
          </cell>
          <cell r="F4405">
            <v>76</v>
          </cell>
          <cell r="G4405">
            <v>75</v>
          </cell>
          <cell r="I4405">
            <v>2004</v>
          </cell>
          <cell r="J4405" t="str">
            <v>UM</v>
          </cell>
          <cell r="L4405">
            <v>5</v>
          </cell>
          <cell r="M4405">
            <v>215635.42147075941</v>
          </cell>
        </row>
        <row r="4406">
          <cell r="A4406" t="str">
            <v>2004-48-3-</v>
          </cell>
          <cell r="B4406" t="str">
            <v>ColR</v>
          </cell>
          <cell r="C4406" t="str">
            <v>Marked Columbia R Upriver Bright</v>
          </cell>
          <cell r="D4406" t="str">
            <v>M-UpCR Br</v>
          </cell>
          <cell r="E4406">
            <v>48</v>
          </cell>
          <cell r="F4406">
            <v>77</v>
          </cell>
          <cell r="G4406">
            <v>75</v>
          </cell>
          <cell r="I4406">
            <v>2004</v>
          </cell>
          <cell r="J4406" t="str">
            <v>M</v>
          </cell>
          <cell r="L4406">
            <v>3</v>
          </cell>
          <cell r="M4406">
            <v>3184.6632881482369</v>
          </cell>
        </row>
        <row r="4407">
          <cell r="A4407" t="str">
            <v>2004-48-4-</v>
          </cell>
          <cell r="B4407" t="str">
            <v>ColR</v>
          </cell>
          <cell r="C4407" t="str">
            <v>Marked Columbia R Upriver Bright</v>
          </cell>
          <cell r="D4407" t="str">
            <v>M-UpCR Br</v>
          </cell>
          <cell r="E4407">
            <v>48</v>
          </cell>
          <cell r="F4407">
            <v>77</v>
          </cell>
          <cell r="G4407">
            <v>75</v>
          </cell>
          <cell r="I4407">
            <v>2004</v>
          </cell>
          <cell r="J4407" t="str">
            <v>M</v>
          </cell>
          <cell r="L4407">
            <v>4</v>
          </cell>
          <cell r="M4407">
            <v>3599.0342852806211</v>
          </cell>
        </row>
        <row r="4408">
          <cell r="A4408" t="str">
            <v>2004-48-5-</v>
          </cell>
          <cell r="B4408" t="str">
            <v>ColR</v>
          </cell>
          <cell r="C4408" t="str">
            <v>Marked Columbia R Upriver Bright</v>
          </cell>
          <cell r="D4408" t="str">
            <v>M-UpCR Br</v>
          </cell>
          <cell r="E4408">
            <v>48</v>
          </cell>
          <cell r="F4408">
            <v>77</v>
          </cell>
          <cell r="G4408">
            <v>75</v>
          </cell>
          <cell r="I4408">
            <v>2004</v>
          </cell>
          <cell r="J4408" t="str">
            <v>M</v>
          </cell>
          <cell r="L4408">
            <v>5</v>
          </cell>
          <cell r="M4408">
            <v>6681.657334256277</v>
          </cell>
        </row>
        <row r="4409">
          <cell r="A4409" t="str">
            <v>2004-49-3-</v>
          </cell>
          <cell r="B4409" t="str">
            <v>ColR</v>
          </cell>
          <cell r="C4409" t="str">
            <v>UnMarked Cowlitz River Spring</v>
          </cell>
          <cell r="D4409" t="str">
            <v>U-Cowl Sp</v>
          </cell>
          <cell r="E4409">
            <v>49</v>
          </cell>
          <cell r="F4409">
            <v>79</v>
          </cell>
          <cell r="G4409">
            <v>78</v>
          </cell>
          <cell r="I4409">
            <v>2004</v>
          </cell>
          <cell r="J4409" t="str">
            <v>UM</v>
          </cell>
          <cell r="L4409">
            <v>3</v>
          </cell>
          <cell r="M4409">
            <v>829.81001812701663</v>
          </cell>
        </row>
        <row r="4410">
          <cell r="A4410" t="str">
            <v>2004-49-4-</v>
          </cell>
          <cell r="B4410" t="str">
            <v>ColR</v>
          </cell>
          <cell r="C4410" t="str">
            <v>UnMarked Cowlitz River Spring</v>
          </cell>
          <cell r="D4410" t="str">
            <v>U-Cowl Sp</v>
          </cell>
          <cell r="E4410">
            <v>49</v>
          </cell>
          <cell r="F4410">
            <v>79</v>
          </cell>
          <cell r="G4410">
            <v>78</v>
          </cell>
          <cell r="I4410">
            <v>2004</v>
          </cell>
          <cell r="J4410" t="str">
            <v>UM</v>
          </cell>
          <cell r="L4410">
            <v>4</v>
          </cell>
          <cell r="M4410">
            <v>564.87647503033406</v>
          </cell>
        </row>
        <row r="4411">
          <cell r="A4411" t="str">
            <v>2004-49-5-</v>
          </cell>
          <cell r="B4411" t="str">
            <v>ColR</v>
          </cell>
          <cell r="C4411" t="str">
            <v>UnMarked Cowlitz River Spring</v>
          </cell>
          <cell r="D4411" t="str">
            <v>U-Cowl Sp</v>
          </cell>
          <cell r="E4411">
            <v>49</v>
          </cell>
          <cell r="F4411">
            <v>79</v>
          </cell>
          <cell r="G4411">
            <v>78</v>
          </cell>
          <cell r="I4411">
            <v>2004</v>
          </cell>
          <cell r="J4411" t="str">
            <v>UM</v>
          </cell>
          <cell r="L4411">
            <v>5</v>
          </cell>
          <cell r="M4411">
            <v>24.465817157632479</v>
          </cell>
        </row>
        <row r="4412">
          <cell r="A4412" t="str">
            <v>2004-50-3-</v>
          </cell>
          <cell r="B4412" t="str">
            <v>ColR</v>
          </cell>
          <cell r="C4412" t="str">
            <v>Marked Cowlitz River Spring</v>
          </cell>
          <cell r="D4412" t="str">
            <v>M-Cowl Sp</v>
          </cell>
          <cell r="E4412">
            <v>50</v>
          </cell>
          <cell r="F4412">
            <v>80</v>
          </cell>
          <cell r="G4412">
            <v>78</v>
          </cell>
          <cell r="I4412">
            <v>2004</v>
          </cell>
          <cell r="J4412" t="str">
            <v>M</v>
          </cell>
          <cell r="L4412">
            <v>3</v>
          </cell>
          <cell r="M4412">
            <v>15677.83354622942</v>
          </cell>
        </row>
        <row r="4413">
          <cell r="A4413" t="str">
            <v>2004-50-4-</v>
          </cell>
          <cell r="B4413" t="str">
            <v>ColR</v>
          </cell>
          <cell r="C4413" t="str">
            <v>Marked Cowlitz River Spring</v>
          </cell>
          <cell r="D4413" t="str">
            <v>M-Cowl Sp</v>
          </cell>
          <cell r="E4413">
            <v>50</v>
          </cell>
          <cell r="F4413">
            <v>80</v>
          </cell>
          <cell r="G4413">
            <v>78</v>
          </cell>
          <cell r="I4413">
            <v>2004</v>
          </cell>
          <cell r="J4413" t="str">
            <v>M</v>
          </cell>
          <cell r="L4413">
            <v>4</v>
          </cell>
          <cell r="M4413">
            <v>10729.19283190036</v>
          </cell>
        </row>
        <row r="4414">
          <cell r="A4414" t="str">
            <v>2004-50-5-</v>
          </cell>
          <cell r="B4414" t="str">
            <v>ColR</v>
          </cell>
          <cell r="C4414" t="str">
            <v>Marked Cowlitz River Spring</v>
          </cell>
          <cell r="D4414" t="str">
            <v>M-Cowl Sp</v>
          </cell>
          <cell r="E4414">
            <v>50</v>
          </cell>
          <cell r="F4414">
            <v>80</v>
          </cell>
          <cell r="G4414">
            <v>78</v>
          </cell>
          <cell r="I4414">
            <v>2004</v>
          </cell>
          <cell r="J4414" t="str">
            <v>M</v>
          </cell>
          <cell r="L4414">
            <v>5</v>
          </cell>
          <cell r="M4414">
            <v>464.82131155523882</v>
          </cell>
        </row>
        <row r="4415">
          <cell r="A4415" t="str">
            <v>2004-51-3-</v>
          </cell>
          <cell r="B4415" t="str">
            <v>ColR</v>
          </cell>
          <cell r="C4415" t="str">
            <v>UnMarked Willamette River Spring</v>
          </cell>
          <cell r="D4415" t="str">
            <v>U-Will Sp</v>
          </cell>
          <cell r="E4415">
            <v>51</v>
          </cell>
          <cell r="F4415">
            <v>82</v>
          </cell>
          <cell r="G4415">
            <v>81</v>
          </cell>
          <cell r="I4415">
            <v>2004</v>
          </cell>
          <cell r="J4415" t="str">
            <v>UM</v>
          </cell>
          <cell r="L4415">
            <v>3</v>
          </cell>
          <cell r="M4415">
            <v>8132.0999999999995</v>
          </cell>
        </row>
        <row r="4416">
          <cell r="A4416" t="str">
            <v>2004-51-4-</v>
          </cell>
          <cell r="B4416" t="str">
            <v>ColR</v>
          </cell>
          <cell r="C4416" t="str">
            <v>UnMarked Willamette River Spring</v>
          </cell>
          <cell r="D4416" t="str">
            <v>U-Will Sp</v>
          </cell>
          <cell r="E4416">
            <v>51</v>
          </cell>
          <cell r="F4416">
            <v>82</v>
          </cell>
          <cell r="G4416">
            <v>81</v>
          </cell>
          <cell r="I4416">
            <v>2004</v>
          </cell>
          <cell r="J4416" t="str">
            <v>UM</v>
          </cell>
          <cell r="L4416">
            <v>4</v>
          </cell>
          <cell r="M4416">
            <v>-483584</v>
          </cell>
        </row>
        <row r="4417">
          <cell r="A4417" t="str">
            <v>2004-51-5-</v>
          </cell>
          <cell r="B4417" t="str">
            <v>ColR</v>
          </cell>
          <cell r="C4417" t="str">
            <v>UnMarked Willamette River Spring</v>
          </cell>
          <cell r="D4417" t="str">
            <v>U-Will Sp</v>
          </cell>
          <cell r="E4417">
            <v>51</v>
          </cell>
          <cell r="F4417">
            <v>82</v>
          </cell>
          <cell r="G4417">
            <v>81</v>
          </cell>
          <cell r="I4417">
            <v>2004</v>
          </cell>
          <cell r="J4417" t="str">
            <v>UM</v>
          </cell>
          <cell r="L4417">
            <v>5</v>
          </cell>
          <cell r="M4417">
            <v>147.1</v>
          </cell>
        </row>
        <row r="4418">
          <cell r="A4418" t="str">
            <v>2004-52-3-</v>
          </cell>
          <cell r="B4418" t="str">
            <v>ColR</v>
          </cell>
          <cell r="C4418" t="str">
            <v>Marked Willamette River Spring</v>
          </cell>
          <cell r="D4418" t="str">
            <v>M-Will Sp</v>
          </cell>
          <cell r="E4418">
            <v>52</v>
          </cell>
          <cell r="F4418">
            <v>83</v>
          </cell>
          <cell r="G4418">
            <v>81</v>
          </cell>
          <cell r="I4418">
            <v>2004</v>
          </cell>
          <cell r="J4418" t="str">
            <v>M</v>
          </cell>
          <cell r="L4418">
            <v>3</v>
          </cell>
          <cell r="M4418">
            <v>73188.899999999994</v>
          </cell>
        </row>
        <row r="4419">
          <cell r="A4419" t="str">
            <v>2004-52-4-</v>
          </cell>
          <cell r="B4419" t="str">
            <v>ColR</v>
          </cell>
          <cell r="C4419" t="str">
            <v>Marked Willamette River Spring</v>
          </cell>
          <cell r="D4419" t="str">
            <v>M-Will Sp</v>
          </cell>
          <cell r="E4419">
            <v>52</v>
          </cell>
          <cell r="F4419">
            <v>83</v>
          </cell>
          <cell r="G4419">
            <v>81</v>
          </cell>
          <cell r="I4419">
            <v>2004</v>
          </cell>
          <cell r="J4419" t="str">
            <v>M</v>
          </cell>
          <cell r="L4419">
            <v>4</v>
          </cell>
          <cell r="M4419">
            <v>544032</v>
          </cell>
        </row>
        <row r="4420">
          <cell r="A4420" t="str">
            <v>2004-52-5-</v>
          </cell>
          <cell r="B4420" t="str">
            <v>ColR</v>
          </cell>
          <cell r="C4420" t="str">
            <v>Marked Willamette River Spring</v>
          </cell>
          <cell r="D4420" t="str">
            <v>M-Will Sp</v>
          </cell>
          <cell r="E4420">
            <v>52</v>
          </cell>
          <cell r="F4420">
            <v>83</v>
          </cell>
          <cell r="G4420">
            <v>81</v>
          </cell>
          <cell r="I4420">
            <v>2004</v>
          </cell>
          <cell r="J4420" t="str">
            <v>M</v>
          </cell>
          <cell r="L4420">
            <v>5</v>
          </cell>
          <cell r="M4420">
            <v>1323.9</v>
          </cell>
        </row>
        <row r="4421">
          <cell r="A4421" t="str">
            <v>2004-53-3-</v>
          </cell>
          <cell r="B4421" t="str">
            <v>ColR</v>
          </cell>
          <cell r="C4421" t="str">
            <v>UnMarked Snake River Fall</v>
          </cell>
          <cell r="D4421" t="str">
            <v>U-Snake F</v>
          </cell>
          <cell r="E4421">
            <v>53</v>
          </cell>
          <cell r="F4421">
            <v>85</v>
          </cell>
          <cell r="G4421">
            <v>84</v>
          </cell>
          <cell r="I4421">
            <v>2004</v>
          </cell>
          <cell r="J4421" t="str">
            <v>UM</v>
          </cell>
          <cell r="L4421">
            <v>3</v>
          </cell>
          <cell r="M4421">
            <v>11104.991224809501</v>
          </cell>
        </row>
        <row r="4422">
          <cell r="A4422" t="str">
            <v>2004-53-4-</v>
          </cell>
          <cell r="B4422" t="str">
            <v>ColR</v>
          </cell>
          <cell r="C4422" t="str">
            <v>UnMarked Snake River Fall</v>
          </cell>
          <cell r="D4422" t="str">
            <v>U-Snake F</v>
          </cell>
          <cell r="E4422">
            <v>53</v>
          </cell>
          <cell r="F4422">
            <v>85</v>
          </cell>
          <cell r="G4422">
            <v>84</v>
          </cell>
          <cell r="I4422">
            <v>2004</v>
          </cell>
          <cell r="J4422" t="str">
            <v>UM</v>
          </cell>
          <cell r="L4422">
            <v>4</v>
          </cell>
          <cell r="M4422">
            <v>6501.531321674589</v>
          </cell>
        </row>
        <row r="4423">
          <cell r="A4423" t="str">
            <v>2004-53-5-</v>
          </cell>
          <cell r="B4423" t="str">
            <v>ColR</v>
          </cell>
          <cell r="C4423" t="str">
            <v>UnMarked Snake River Fall</v>
          </cell>
          <cell r="D4423" t="str">
            <v>U-Snake F</v>
          </cell>
          <cell r="E4423">
            <v>53</v>
          </cell>
          <cell r="F4423">
            <v>85</v>
          </cell>
          <cell r="G4423">
            <v>84</v>
          </cell>
          <cell r="I4423">
            <v>2004</v>
          </cell>
          <cell r="J4423" t="str">
            <v>UM</v>
          </cell>
          <cell r="L4423">
            <v>5</v>
          </cell>
          <cell r="M4423">
            <v>4341.0327712264552</v>
          </cell>
        </row>
        <row r="4424">
          <cell r="A4424" t="str">
            <v>2004-54-3-</v>
          </cell>
          <cell r="B4424" t="str">
            <v>ColR</v>
          </cell>
          <cell r="C4424" t="str">
            <v>Marked Snake River Fall</v>
          </cell>
          <cell r="D4424" t="str">
            <v>M-Snake F</v>
          </cell>
          <cell r="E4424">
            <v>54</v>
          </cell>
          <cell r="F4424">
            <v>86</v>
          </cell>
          <cell r="G4424">
            <v>84</v>
          </cell>
          <cell r="I4424">
            <v>2004</v>
          </cell>
          <cell r="J4424" t="str">
            <v>M</v>
          </cell>
          <cell r="L4424">
            <v>3</v>
          </cell>
          <cell r="M4424">
            <v>10500.21646895509</v>
          </cell>
        </row>
        <row r="4425">
          <cell r="A4425" t="str">
            <v>2004-54-4-</v>
          </cell>
          <cell r="B4425" t="str">
            <v>ColR</v>
          </cell>
          <cell r="C4425" t="str">
            <v>Marked Snake River Fall</v>
          </cell>
          <cell r="D4425" t="str">
            <v>M-Snake F</v>
          </cell>
          <cell r="E4425">
            <v>54</v>
          </cell>
          <cell r="F4425">
            <v>86</v>
          </cell>
          <cell r="G4425">
            <v>84</v>
          </cell>
          <cell r="I4425">
            <v>2004</v>
          </cell>
          <cell r="J4425" t="str">
            <v>M</v>
          </cell>
          <cell r="L4425">
            <v>4</v>
          </cell>
          <cell r="M4425">
            <v>4139.942097765369</v>
          </cell>
        </row>
        <row r="4426">
          <cell r="A4426" t="str">
            <v>2004-54-5-</v>
          </cell>
          <cell r="B4426" t="str">
            <v>ColR</v>
          </cell>
          <cell r="C4426" t="str">
            <v>Marked Snake River Fall</v>
          </cell>
          <cell r="D4426" t="str">
            <v>M-Snake F</v>
          </cell>
          <cell r="E4426">
            <v>54</v>
          </cell>
          <cell r="F4426">
            <v>86</v>
          </cell>
          <cell r="G4426">
            <v>84</v>
          </cell>
          <cell r="I4426">
            <v>2004</v>
          </cell>
          <cell r="J4426" t="str">
            <v>M</v>
          </cell>
          <cell r="L4426">
            <v>5</v>
          </cell>
          <cell r="M4426">
            <v>516.88842375786692</v>
          </cell>
        </row>
        <row r="4427">
          <cell r="A4427" t="str">
            <v>2004-55-3-</v>
          </cell>
          <cell r="B4427" t="str">
            <v>WA_NCoast_OR_CA</v>
          </cell>
          <cell r="C4427" t="str">
            <v>UnMarked Oregon North Coast Fall</v>
          </cell>
          <cell r="D4427" t="str">
            <v>U-OR No F</v>
          </cell>
          <cell r="E4427">
            <v>55</v>
          </cell>
          <cell r="F4427">
            <v>88</v>
          </cell>
          <cell r="G4427">
            <v>87</v>
          </cell>
          <cell r="I4427">
            <v>2004</v>
          </cell>
          <cell r="J4427" t="str">
            <v>UM</v>
          </cell>
          <cell r="L4427">
            <v>3</v>
          </cell>
          <cell r="M4427">
            <v>15570.07455175977</v>
          </cell>
        </row>
        <row r="4428">
          <cell r="A4428" t="str">
            <v>2004-55-4-</v>
          </cell>
          <cell r="B4428" t="str">
            <v>WA_NCoast_OR_CA</v>
          </cell>
          <cell r="C4428" t="str">
            <v>UnMarked Oregon North Coast Fall</v>
          </cell>
          <cell r="D4428" t="str">
            <v>U-OR No F</v>
          </cell>
          <cell r="E4428">
            <v>55</v>
          </cell>
          <cell r="F4428">
            <v>88</v>
          </cell>
          <cell r="G4428">
            <v>87</v>
          </cell>
          <cell r="I4428">
            <v>2004</v>
          </cell>
          <cell r="J4428" t="str">
            <v>UM</v>
          </cell>
          <cell r="L4428">
            <v>4</v>
          </cell>
          <cell r="M4428">
            <v>49955.768520864243</v>
          </cell>
        </row>
        <row r="4429">
          <cell r="A4429" t="str">
            <v>2004-55-5-</v>
          </cell>
          <cell r="B4429" t="str">
            <v>WA_NCoast_OR_CA</v>
          </cell>
          <cell r="C4429" t="str">
            <v>UnMarked Oregon North Coast Fall</v>
          </cell>
          <cell r="D4429" t="str">
            <v>U-OR No F</v>
          </cell>
          <cell r="E4429">
            <v>55</v>
          </cell>
          <cell r="F4429">
            <v>88</v>
          </cell>
          <cell r="G4429">
            <v>87</v>
          </cell>
          <cell r="I4429">
            <v>2004</v>
          </cell>
          <cell r="J4429" t="str">
            <v>UM</v>
          </cell>
          <cell r="L4429">
            <v>5</v>
          </cell>
          <cell r="M4429">
            <v>84574.121716035224</v>
          </cell>
        </row>
        <row r="4430">
          <cell r="A4430" t="str">
            <v>2004-56-3-</v>
          </cell>
          <cell r="B4430" t="str">
            <v>WA_NCoast_OR_CA</v>
          </cell>
          <cell r="C4430" t="str">
            <v>Marked Oregon North Coast Fall</v>
          </cell>
          <cell r="D4430" t="str">
            <v>M-OR No F</v>
          </cell>
          <cell r="E4430">
            <v>56</v>
          </cell>
          <cell r="F4430">
            <v>89</v>
          </cell>
          <cell r="G4430">
            <v>87</v>
          </cell>
          <cell r="I4430">
            <v>2004</v>
          </cell>
          <cell r="J4430" t="str">
            <v>M</v>
          </cell>
          <cell r="L4430">
            <v>3</v>
          </cell>
          <cell r="M4430">
            <v>317.01380952899308</v>
          </cell>
        </row>
        <row r="4431">
          <cell r="A4431" t="str">
            <v>2004-56-4-</v>
          </cell>
          <cell r="B4431" t="str">
            <v>WA_NCoast_OR_CA</v>
          </cell>
          <cell r="C4431" t="str">
            <v>Marked Oregon North Coast Fall</v>
          </cell>
          <cell r="D4431" t="str">
            <v>M-OR No F</v>
          </cell>
          <cell r="E4431">
            <v>56</v>
          </cell>
          <cell r="F4431">
            <v>89</v>
          </cell>
          <cell r="G4431">
            <v>87</v>
          </cell>
          <cell r="I4431">
            <v>2004</v>
          </cell>
          <cell r="J4431" t="str">
            <v>M</v>
          </cell>
          <cell r="L4431">
            <v>4</v>
          </cell>
          <cell r="M4431">
            <v>1020.009583773128</v>
          </cell>
        </row>
        <row r="4432">
          <cell r="A4432" t="str">
            <v>2004-56-5-</v>
          </cell>
          <cell r="B4432" t="str">
            <v>WA_NCoast_OR_CA</v>
          </cell>
          <cell r="C4432" t="str">
            <v>Marked Oregon North Coast Fall</v>
          </cell>
          <cell r="D4432" t="str">
            <v>M-OR No F</v>
          </cell>
          <cell r="E4432">
            <v>56</v>
          </cell>
          <cell r="F4432">
            <v>89</v>
          </cell>
          <cell r="G4432">
            <v>87</v>
          </cell>
          <cell r="I4432">
            <v>2004</v>
          </cell>
          <cell r="J4432" t="str">
            <v>M</v>
          </cell>
          <cell r="L4432">
            <v>5</v>
          </cell>
          <cell r="M4432">
            <v>1725.56100204066</v>
          </cell>
        </row>
        <row r="4433">
          <cell r="A4433" t="str">
            <v>2004-57-3-</v>
          </cell>
          <cell r="B4433" t="str">
            <v>Canada</v>
          </cell>
          <cell r="C4433" t="str">
            <v>UnMarked WCVI Total Fall</v>
          </cell>
          <cell r="D4433" t="str">
            <v>U-WCVI Tl</v>
          </cell>
          <cell r="E4433">
            <v>57</v>
          </cell>
          <cell r="F4433">
            <v>91</v>
          </cell>
          <cell r="G4433">
            <v>90</v>
          </cell>
          <cell r="I4433">
            <v>2004</v>
          </cell>
          <cell r="J4433" t="str">
            <v>UM</v>
          </cell>
          <cell r="L4433">
            <v>3</v>
          </cell>
          <cell r="M4433">
            <v>104550.6201719198</v>
          </cell>
        </row>
        <row r="4434">
          <cell r="A4434" t="str">
            <v>2004-57-4-</v>
          </cell>
          <cell r="B4434" t="str">
            <v>Canada</v>
          </cell>
          <cell r="C4434" t="str">
            <v>UnMarked WCVI Total Fall</v>
          </cell>
          <cell r="D4434" t="str">
            <v>U-WCVI Tl</v>
          </cell>
          <cell r="E4434">
            <v>57</v>
          </cell>
          <cell r="F4434">
            <v>91</v>
          </cell>
          <cell r="G4434">
            <v>90</v>
          </cell>
          <cell r="I4434">
            <v>2004</v>
          </cell>
          <cell r="J4434" t="str">
            <v>UM</v>
          </cell>
          <cell r="L4434">
            <v>4</v>
          </cell>
          <cell r="M4434">
            <v>81994.413607094539</v>
          </cell>
        </row>
        <row r="4435">
          <cell r="A4435" t="str">
            <v>2004-57-5-</v>
          </cell>
          <cell r="B4435" t="str">
            <v>Canada</v>
          </cell>
          <cell r="C4435" t="str">
            <v>UnMarked WCVI Total Fall</v>
          </cell>
          <cell r="D4435" t="str">
            <v>U-WCVI Tl</v>
          </cell>
          <cell r="E4435">
            <v>57</v>
          </cell>
          <cell r="F4435">
            <v>91</v>
          </cell>
          <cell r="G4435">
            <v>90</v>
          </cell>
          <cell r="I4435">
            <v>2004</v>
          </cell>
          <cell r="J4435" t="str">
            <v>UM</v>
          </cell>
          <cell r="L4435">
            <v>5</v>
          </cell>
          <cell r="M4435">
            <v>68763.023654263379</v>
          </cell>
        </row>
        <row r="4436">
          <cell r="A4436" t="str">
            <v>2004-58-3-</v>
          </cell>
          <cell r="B4436" t="str">
            <v>Canada</v>
          </cell>
          <cell r="C4436" t="str">
            <v>Marked WCVI Total Fall</v>
          </cell>
          <cell r="D4436" t="str">
            <v>M-WCVI Tl</v>
          </cell>
          <cell r="E4436">
            <v>58</v>
          </cell>
          <cell r="F4436">
            <v>92</v>
          </cell>
          <cell r="G4436">
            <v>90</v>
          </cell>
          <cell r="I4436">
            <v>2004</v>
          </cell>
          <cell r="J4436" t="str">
            <v>M</v>
          </cell>
          <cell r="L4436">
            <v>3</v>
          </cell>
          <cell r="M4436">
            <v>4060.3798280802289</v>
          </cell>
        </row>
        <row r="4437">
          <cell r="A4437" t="str">
            <v>2004-58-4-</v>
          </cell>
          <cell r="B4437" t="str">
            <v>Canada</v>
          </cell>
          <cell r="C4437" t="str">
            <v>Marked WCVI Total Fall</v>
          </cell>
          <cell r="D4437" t="str">
            <v>M-WCVI Tl</v>
          </cell>
          <cell r="E4437">
            <v>58</v>
          </cell>
          <cell r="F4437">
            <v>92</v>
          </cell>
          <cell r="G4437">
            <v>90</v>
          </cell>
          <cell r="I4437">
            <v>2004</v>
          </cell>
          <cell r="J4437" t="str">
            <v>M</v>
          </cell>
          <cell r="L4437">
            <v>4</v>
          </cell>
          <cell r="M4437">
            <v>3339.5863929054549</v>
          </cell>
        </row>
        <row r="4438">
          <cell r="A4438" t="str">
            <v>2004-58-5-</v>
          </cell>
          <cell r="B4438" t="str">
            <v>Canada</v>
          </cell>
          <cell r="C4438" t="str">
            <v>Marked WCVI Total Fall</v>
          </cell>
          <cell r="D4438" t="str">
            <v>M-WCVI Tl</v>
          </cell>
          <cell r="E4438">
            <v>58</v>
          </cell>
          <cell r="F4438">
            <v>92</v>
          </cell>
          <cell r="G4438">
            <v>90</v>
          </cell>
          <cell r="I4438">
            <v>2004</v>
          </cell>
          <cell r="J4438" t="str">
            <v>M</v>
          </cell>
          <cell r="L4438">
            <v>5</v>
          </cell>
          <cell r="M4438">
            <v>2045.976345736623</v>
          </cell>
        </row>
        <row r="4439">
          <cell r="A4439" t="str">
            <v>2004-59-3-</v>
          </cell>
          <cell r="B4439" t="str">
            <v>Canada</v>
          </cell>
          <cell r="C4439" t="str">
            <v>UnMarked Fraser River Late</v>
          </cell>
          <cell r="D4439" t="str">
            <v>U-FrasRLt</v>
          </cell>
          <cell r="E4439">
            <v>59</v>
          </cell>
          <cell r="F4439">
            <v>94</v>
          </cell>
          <cell r="G4439">
            <v>93</v>
          </cell>
          <cell r="I4439">
            <v>2004</v>
          </cell>
          <cell r="J4439" t="str">
            <v>UM</v>
          </cell>
          <cell r="L4439">
            <v>3</v>
          </cell>
          <cell r="M4439">
            <v>56920.708988749357</v>
          </cell>
        </row>
        <row r="4440">
          <cell r="A4440" t="str">
            <v>2004-59-4-</v>
          </cell>
          <cell r="B4440" t="str">
            <v>Canada</v>
          </cell>
          <cell r="C4440" t="str">
            <v>UnMarked Fraser River Late</v>
          </cell>
          <cell r="D4440" t="str">
            <v>U-FrasRLt</v>
          </cell>
          <cell r="E4440">
            <v>59</v>
          </cell>
          <cell r="F4440">
            <v>94</v>
          </cell>
          <cell r="G4440">
            <v>93</v>
          </cell>
          <cell r="I4440">
            <v>2004</v>
          </cell>
          <cell r="J4440" t="str">
            <v>UM</v>
          </cell>
          <cell r="L4440">
            <v>4</v>
          </cell>
          <cell r="M4440">
            <v>127980.59696033099</v>
          </cell>
        </row>
        <row r="4441">
          <cell r="A4441" t="str">
            <v>2004-59-5-</v>
          </cell>
          <cell r="B4441" t="str">
            <v>Canada</v>
          </cell>
          <cell r="C4441" t="str">
            <v>UnMarked Fraser River Late</v>
          </cell>
          <cell r="D4441" t="str">
            <v>U-FrasRLt</v>
          </cell>
          <cell r="E4441">
            <v>59</v>
          </cell>
          <cell r="F4441">
            <v>94</v>
          </cell>
          <cell r="G4441">
            <v>93</v>
          </cell>
          <cell r="I4441">
            <v>2004</v>
          </cell>
          <cell r="J4441" t="str">
            <v>UM</v>
          </cell>
          <cell r="L4441">
            <v>5</v>
          </cell>
          <cell r="M4441">
            <v>19964.38455397014</v>
          </cell>
        </row>
        <row r="4442">
          <cell r="A4442" t="str">
            <v>2004-60-3-</v>
          </cell>
          <cell r="B4442" t="str">
            <v>Canada</v>
          </cell>
          <cell r="C4442" t="str">
            <v>Marked Fraser River Late</v>
          </cell>
          <cell r="D4442" t="str">
            <v>M-FrasRLt</v>
          </cell>
          <cell r="E4442">
            <v>60</v>
          </cell>
          <cell r="F4442">
            <v>95</v>
          </cell>
          <cell r="G4442">
            <v>93</v>
          </cell>
          <cell r="I4442">
            <v>2004</v>
          </cell>
          <cell r="J4442" t="str">
            <v>M</v>
          </cell>
          <cell r="L4442">
            <v>3</v>
          </cell>
          <cell r="M4442">
            <v>1980.9830780476921</v>
          </cell>
        </row>
        <row r="4443">
          <cell r="A4443" t="str">
            <v>2004-60-4-</v>
          </cell>
          <cell r="B4443" t="str">
            <v>Canada</v>
          </cell>
          <cell r="C4443" t="str">
            <v>Marked Fraser River Late</v>
          </cell>
          <cell r="D4443" t="str">
            <v>M-FrasRLt</v>
          </cell>
          <cell r="E4443">
            <v>60</v>
          </cell>
          <cell r="F4443">
            <v>95</v>
          </cell>
          <cell r="G4443">
            <v>93</v>
          </cell>
          <cell r="I4443">
            <v>2004</v>
          </cell>
          <cell r="J4443" t="str">
            <v>M</v>
          </cell>
          <cell r="L4443">
            <v>4</v>
          </cell>
          <cell r="M4443">
            <v>2635.6630449291788</v>
          </cell>
        </row>
        <row r="4444">
          <cell r="A4444" t="str">
            <v>2004-60-5-</v>
          </cell>
          <cell r="B4444" t="str">
            <v>Canada</v>
          </cell>
          <cell r="C4444" t="str">
            <v>Marked Fraser River Late</v>
          </cell>
          <cell r="D4444" t="str">
            <v>M-FrasRLt</v>
          </cell>
          <cell r="E4444">
            <v>60</v>
          </cell>
          <cell r="F4444">
            <v>95</v>
          </cell>
          <cell r="G4444">
            <v>93</v>
          </cell>
          <cell r="I4444">
            <v>2004</v>
          </cell>
          <cell r="J4444" t="str">
            <v>M</v>
          </cell>
          <cell r="L4444">
            <v>5</v>
          </cell>
          <cell r="M4444">
            <v>100.5565381466365</v>
          </cell>
        </row>
        <row r="4445">
          <cell r="A4445" t="str">
            <v>2004-61-3-</v>
          </cell>
          <cell r="B4445" t="str">
            <v>Canada</v>
          </cell>
          <cell r="C4445" t="str">
            <v>UnMarked Fraser River Early</v>
          </cell>
          <cell r="D4445" t="str">
            <v>U-FrasREr</v>
          </cell>
          <cell r="E4445">
            <v>61</v>
          </cell>
          <cell r="F4445">
            <v>97</v>
          </cell>
          <cell r="G4445">
            <v>96</v>
          </cell>
          <cell r="I4445">
            <v>2004</v>
          </cell>
          <cell r="J4445" t="str">
            <v>UM</v>
          </cell>
          <cell r="L4445">
            <v>3</v>
          </cell>
          <cell r="M4445">
            <v>84263.21356194267</v>
          </cell>
        </row>
        <row r="4446">
          <cell r="A4446" t="str">
            <v>2004-61-4-</v>
          </cell>
          <cell r="B4446" t="str">
            <v>Canada</v>
          </cell>
          <cell r="C4446" t="str">
            <v>UnMarked Fraser River Early</v>
          </cell>
          <cell r="D4446" t="str">
            <v>U-FrasREr</v>
          </cell>
          <cell r="E4446">
            <v>61</v>
          </cell>
          <cell r="F4446">
            <v>97</v>
          </cell>
          <cell r="G4446">
            <v>96</v>
          </cell>
          <cell r="I4446">
            <v>2004</v>
          </cell>
          <cell r="J4446" t="str">
            <v>UM</v>
          </cell>
          <cell r="L4446">
            <v>4</v>
          </cell>
          <cell r="M4446">
            <v>143370.5226910355</v>
          </cell>
        </row>
        <row r="4447">
          <cell r="A4447" t="str">
            <v>2004-61-5-</v>
          </cell>
          <cell r="B4447" t="str">
            <v>Canada</v>
          </cell>
          <cell r="C4447" t="str">
            <v>UnMarked Fraser River Early</v>
          </cell>
          <cell r="D4447" t="str">
            <v>U-FrasREr</v>
          </cell>
          <cell r="E4447">
            <v>61</v>
          </cell>
          <cell r="F4447">
            <v>97</v>
          </cell>
          <cell r="G4447">
            <v>96</v>
          </cell>
          <cell r="I4447">
            <v>2004</v>
          </cell>
          <cell r="J4447" t="str">
            <v>UM</v>
          </cell>
          <cell r="L4447">
            <v>5</v>
          </cell>
          <cell r="M4447">
            <v>12767.449440384171</v>
          </cell>
        </row>
        <row r="4448">
          <cell r="A4448" t="str">
            <v>2004-62-3-</v>
          </cell>
          <cell r="B4448" t="str">
            <v>Canada</v>
          </cell>
          <cell r="C4448" t="str">
            <v>Marked Fraser River Early</v>
          </cell>
          <cell r="D4448" t="str">
            <v>M-FrasREr</v>
          </cell>
          <cell r="E4448">
            <v>62</v>
          </cell>
          <cell r="F4448">
            <v>98</v>
          </cell>
          <cell r="G4448">
            <v>96</v>
          </cell>
          <cell r="I4448">
            <v>2004</v>
          </cell>
          <cell r="J4448" t="str">
            <v>M</v>
          </cell>
          <cell r="L4448">
            <v>3</v>
          </cell>
          <cell r="M4448">
            <v>3511.5253760526539</v>
          </cell>
        </row>
        <row r="4449">
          <cell r="A4449" t="str">
            <v>2004-62-4-</v>
          </cell>
          <cell r="B4449" t="str">
            <v>Canada</v>
          </cell>
          <cell r="C4449" t="str">
            <v>Marked Fraser River Early</v>
          </cell>
          <cell r="D4449" t="str">
            <v>M-FrasREr</v>
          </cell>
          <cell r="E4449">
            <v>62</v>
          </cell>
          <cell r="F4449">
            <v>98</v>
          </cell>
          <cell r="G4449">
            <v>96</v>
          </cell>
          <cell r="I4449">
            <v>2004</v>
          </cell>
          <cell r="J4449" t="str">
            <v>M</v>
          </cell>
          <cell r="L4449">
            <v>4</v>
          </cell>
          <cell r="M4449">
            <v>6014.7699723117994</v>
          </cell>
        </row>
        <row r="4450">
          <cell r="A4450" t="str">
            <v>2004-62-5-</v>
          </cell>
          <cell r="B4450" t="str">
            <v>Canada</v>
          </cell>
          <cell r="C4450" t="str">
            <v>Marked Fraser River Early</v>
          </cell>
          <cell r="D4450" t="str">
            <v>M-FrasREr</v>
          </cell>
          <cell r="E4450">
            <v>62</v>
          </cell>
          <cell r="F4450">
            <v>98</v>
          </cell>
          <cell r="G4450">
            <v>96</v>
          </cell>
          <cell r="I4450">
            <v>2004</v>
          </cell>
          <cell r="J4450" t="str">
            <v>M</v>
          </cell>
          <cell r="L4450">
            <v>5</v>
          </cell>
          <cell r="M4450">
            <v>531.89823690868252</v>
          </cell>
        </row>
        <row r="4451">
          <cell r="A4451" t="str">
            <v>2004-63-3-</v>
          </cell>
          <cell r="B4451" t="str">
            <v>Canada</v>
          </cell>
          <cell r="C4451" t="str">
            <v>UnMarked Lower Georgia Strait</v>
          </cell>
          <cell r="D4451" t="str">
            <v>U-LwGeo S</v>
          </cell>
          <cell r="E4451">
            <v>63</v>
          </cell>
          <cell r="F4451">
            <v>100</v>
          </cell>
          <cell r="G4451">
            <v>99</v>
          </cell>
          <cell r="I4451">
            <v>2004</v>
          </cell>
          <cell r="J4451" t="str">
            <v>UM</v>
          </cell>
          <cell r="L4451">
            <v>3</v>
          </cell>
          <cell r="M4451">
            <v>13397.01263932188</v>
          </cell>
        </row>
        <row r="4452">
          <cell r="A4452" t="str">
            <v>2004-63-4-</v>
          </cell>
          <cell r="B4452" t="str">
            <v>Canada</v>
          </cell>
          <cell r="C4452" t="str">
            <v>UnMarked Lower Georgia Strait</v>
          </cell>
          <cell r="D4452" t="str">
            <v>U-LwGeo S</v>
          </cell>
          <cell r="E4452">
            <v>63</v>
          </cell>
          <cell r="F4452">
            <v>100</v>
          </cell>
          <cell r="G4452">
            <v>99</v>
          </cell>
          <cell r="I4452">
            <v>2004</v>
          </cell>
          <cell r="J4452" t="str">
            <v>UM</v>
          </cell>
          <cell r="L4452">
            <v>4</v>
          </cell>
          <cell r="M4452">
            <v>8820.536946809345</v>
          </cell>
        </row>
        <row r="4453">
          <cell r="A4453" t="str">
            <v>2004-63-5-</v>
          </cell>
          <cell r="B4453" t="str">
            <v>Canada</v>
          </cell>
          <cell r="C4453" t="str">
            <v>UnMarked Lower Georgia Strait</v>
          </cell>
          <cell r="D4453" t="str">
            <v>U-LwGeo S</v>
          </cell>
          <cell r="E4453">
            <v>63</v>
          </cell>
          <cell r="F4453">
            <v>100</v>
          </cell>
          <cell r="G4453">
            <v>99</v>
          </cell>
          <cell r="I4453">
            <v>2004</v>
          </cell>
          <cell r="J4453" t="str">
            <v>UM</v>
          </cell>
          <cell r="L4453">
            <v>5</v>
          </cell>
          <cell r="M4453">
            <v>4050.1407383652681</v>
          </cell>
        </row>
        <row r="4454">
          <cell r="A4454" t="str">
            <v>2004-64-3-</v>
          </cell>
          <cell r="B4454" t="str">
            <v>Canada</v>
          </cell>
          <cell r="C4454" t="str">
            <v>Marked Lower Georgia Strait</v>
          </cell>
          <cell r="D4454" t="str">
            <v>M-LwGeo S</v>
          </cell>
          <cell r="E4454">
            <v>64</v>
          </cell>
          <cell r="F4454">
            <v>101</v>
          </cell>
          <cell r="G4454">
            <v>99</v>
          </cell>
          <cell r="I4454">
            <v>2004</v>
          </cell>
          <cell r="J4454" t="str">
            <v>M</v>
          </cell>
          <cell r="L4454">
            <v>3</v>
          </cell>
          <cell r="M4454">
            <v>558.78374030638952</v>
          </cell>
        </row>
        <row r="4455">
          <cell r="A4455" t="str">
            <v>2004-64-4-</v>
          </cell>
          <cell r="B4455" t="str">
            <v>Canada</v>
          </cell>
          <cell r="C4455" t="str">
            <v>Marked Lower Georgia Strait</v>
          </cell>
          <cell r="D4455" t="str">
            <v>M-LwGeo S</v>
          </cell>
          <cell r="E4455">
            <v>64</v>
          </cell>
          <cell r="F4455">
            <v>101</v>
          </cell>
          <cell r="G4455">
            <v>99</v>
          </cell>
          <cell r="I4455">
            <v>2004</v>
          </cell>
          <cell r="J4455" t="str">
            <v>M</v>
          </cell>
          <cell r="L4455">
            <v>4</v>
          </cell>
          <cell r="M4455">
            <v>368.55336711888958</v>
          </cell>
        </row>
        <row r="4456">
          <cell r="A4456" t="str">
            <v>2004-64-5-</v>
          </cell>
          <cell r="B4456" t="str">
            <v>Canada</v>
          </cell>
          <cell r="C4456" t="str">
            <v>Marked Lower Georgia Strait</v>
          </cell>
          <cell r="D4456" t="str">
            <v>M-LwGeo S</v>
          </cell>
          <cell r="E4456">
            <v>64</v>
          </cell>
          <cell r="F4456">
            <v>101</v>
          </cell>
          <cell r="G4456">
            <v>99</v>
          </cell>
          <cell r="I4456">
            <v>2004</v>
          </cell>
          <cell r="J4456" t="str">
            <v>M</v>
          </cell>
          <cell r="L4456">
            <v>5</v>
          </cell>
          <cell r="M4456">
            <v>169.01459815061159</v>
          </cell>
        </row>
        <row r="4457">
          <cell r="A4457" t="str">
            <v>2004-67-3-</v>
          </cell>
          <cell r="B4457" t="str">
            <v>ColR</v>
          </cell>
          <cell r="C4457" t="str">
            <v>UnMarked Lower Columbia Naturals</v>
          </cell>
          <cell r="D4457" t="str">
            <v>U-LColNat</v>
          </cell>
          <cell r="E4457">
            <v>67</v>
          </cell>
          <cell r="F4457">
            <v>103</v>
          </cell>
          <cell r="G4457">
            <v>102</v>
          </cell>
          <cell r="I4457">
            <v>2004</v>
          </cell>
          <cell r="J4457" t="str">
            <v>UM</v>
          </cell>
          <cell r="L4457">
            <v>3</v>
          </cell>
          <cell r="M4457">
            <v>1795.875</v>
          </cell>
        </row>
        <row r="4458">
          <cell r="A4458" t="str">
            <v>2004-67-4-</v>
          </cell>
          <cell r="B4458" t="str">
            <v>ColR</v>
          </cell>
          <cell r="C4458" t="str">
            <v>UnMarked Lower Columbia Naturals</v>
          </cell>
          <cell r="D4458" t="str">
            <v>U-LColNat</v>
          </cell>
          <cell r="E4458">
            <v>67</v>
          </cell>
          <cell r="F4458">
            <v>103</v>
          </cell>
          <cell r="G4458">
            <v>102</v>
          </cell>
          <cell r="I4458">
            <v>2004</v>
          </cell>
          <cell r="J4458" t="str">
            <v>UM</v>
          </cell>
          <cell r="L4458">
            <v>4</v>
          </cell>
          <cell r="M4458">
            <v>4705.2749999999942</v>
          </cell>
        </row>
        <row r="4459">
          <cell r="A4459" t="str">
            <v>2004-67-5-</v>
          </cell>
          <cell r="B4459" t="str">
            <v>ColR</v>
          </cell>
          <cell r="C4459" t="str">
            <v>UnMarked Lower Columbia Naturals</v>
          </cell>
          <cell r="D4459" t="str">
            <v>U-LColNat</v>
          </cell>
          <cell r="E4459">
            <v>67</v>
          </cell>
          <cell r="F4459">
            <v>103</v>
          </cell>
          <cell r="G4459">
            <v>102</v>
          </cell>
          <cell r="I4459">
            <v>2004</v>
          </cell>
          <cell r="J4459" t="str">
            <v>UM</v>
          </cell>
          <cell r="L4459">
            <v>5</v>
          </cell>
          <cell r="M4459">
            <v>1569.899999999998</v>
          </cell>
        </row>
        <row r="4460">
          <cell r="A4460" t="str">
            <v>2004-68-3-</v>
          </cell>
          <cell r="B4460" t="str">
            <v>ColR</v>
          </cell>
          <cell r="C4460" t="str">
            <v>Marked Lower Columbia Naturals</v>
          </cell>
          <cell r="D4460" t="str">
            <v>M-LColNat</v>
          </cell>
          <cell r="E4460">
            <v>68</v>
          </cell>
          <cell r="F4460">
            <v>104</v>
          </cell>
          <cell r="G4460">
            <v>102</v>
          </cell>
          <cell r="I4460">
            <v>2004</v>
          </cell>
          <cell r="J4460" t="str">
            <v>M</v>
          </cell>
          <cell r="L4460">
            <v>3</v>
          </cell>
          <cell r="M4460">
            <v>0</v>
          </cell>
        </row>
        <row r="4461">
          <cell r="A4461" t="str">
            <v>2004-68-4-</v>
          </cell>
          <cell r="B4461" t="str">
            <v>ColR</v>
          </cell>
          <cell r="C4461" t="str">
            <v>Marked Lower Columbia Naturals</v>
          </cell>
          <cell r="D4461" t="str">
            <v>M-LColNat</v>
          </cell>
          <cell r="E4461">
            <v>68</v>
          </cell>
          <cell r="F4461">
            <v>104</v>
          </cell>
          <cell r="G4461">
            <v>102</v>
          </cell>
          <cell r="I4461">
            <v>2004</v>
          </cell>
          <cell r="J4461" t="str">
            <v>M</v>
          </cell>
          <cell r="L4461">
            <v>4</v>
          </cell>
          <cell r="M4461">
            <v>0</v>
          </cell>
        </row>
        <row r="4462">
          <cell r="A4462" t="str">
            <v>2004-68-5-</v>
          </cell>
          <cell r="B4462" t="str">
            <v>ColR</v>
          </cell>
          <cell r="C4462" t="str">
            <v>Marked Lower Columbia Naturals</v>
          </cell>
          <cell r="D4462" t="str">
            <v>M-LColNat</v>
          </cell>
          <cell r="E4462">
            <v>68</v>
          </cell>
          <cell r="F4462">
            <v>104</v>
          </cell>
          <cell r="G4462">
            <v>102</v>
          </cell>
          <cell r="I4462">
            <v>2004</v>
          </cell>
          <cell r="J4462" t="str">
            <v>M</v>
          </cell>
          <cell r="L4462">
            <v>5</v>
          </cell>
          <cell r="M4462">
            <v>0</v>
          </cell>
        </row>
        <row r="4463">
          <cell r="A4463" t="str">
            <v>2004-69-3-</v>
          </cell>
          <cell r="B4463" t="str">
            <v>WA_NCoast_OR_CA</v>
          </cell>
          <cell r="C4463" t="str">
            <v>UnMarked Central Valley Fall</v>
          </cell>
          <cell r="D4463" t="str">
            <v>U-CentVal</v>
          </cell>
          <cell r="E4463">
            <v>69</v>
          </cell>
          <cell r="F4463">
            <v>106</v>
          </cell>
          <cell r="G4463">
            <v>105</v>
          </cell>
          <cell r="I4463">
            <v>2004</v>
          </cell>
          <cell r="J4463" t="str">
            <v>UM</v>
          </cell>
          <cell r="L4463">
            <v>3</v>
          </cell>
          <cell r="M4463">
            <v>218753.83568917049</v>
          </cell>
        </row>
        <row r="4464">
          <cell r="A4464" t="str">
            <v>2004-69-4-</v>
          </cell>
          <cell r="B4464" t="str">
            <v>WA_NCoast_OR_CA</v>
          </cell>
          <cell r="C4464" t="str">
            <v>UnMarked Central Valley Fall</v>
          </cell>
          <cell r="D4464" t="str">
            <v>U-CentVal</v>
          </cell>
          <cell r="E4464">
            <v>69</v>
          </cell>
          <cell r="F4464">
            <v>106</v>
          </cell>
          <cell r="G4464">
            <v>105</v>
          </cell>
          <cell r="I4464">
            <v>2004</v>
          </cell>
          <cell r="J4464" t="str">
            <v>UM</v>
          </cell>
          <cell r="L4464">
            <v>4</v>
          </cell>
          <cell r="M4464">
            <v>106663.5647824036</v>
          </cell>
        </row>
        <row r="4465">
          <cell r="A4465" t="str">
            <v>2004-69-5-</v>
          </cell>
          <cell r="B4465" t="str">
            <v>WA_NCoast_OR_CA</v>
          </cell>
          <cell r="C4465" t="str">
            <v>UnMarked Central Valley Fall</v>
          </cell>
          <cell r="D4465" t="str">
            <v>U-CentVal</v>
          </cell>
          <cell r="E4465">
            <v>69</v>
          </cell>
          <cell r="F4465">
            <v>106</v>
          </cell>
          <cell r="G4465">
            <v>105</v>
          </cell>
          <cell r="I4465">
            <v>2004</v>
          </cell>
          <cell r="J4465" t="str">
            <v>UM</v>
          </cell>
          <cell r="L4465">
            <v>5</v>
          </cell>
          <cell r="M4465">
            <v>1610.55952842581</v>
          </cell>
        </row>
        <row r="4466">
          <cell r="A4466" t="str">
            <v>2004-70-3-</v>
          </cell>
          <cell r="B4466" t="str">
            <v>WA_NCoast_OR_CA</v>
          </cell>
          <cell r="C4466" t="str">
            <v>Marked Central Valley Fall</v>
          </cell>
          <cell r="D4466" t="str">
            <v>M-CentVal</v>
          </cell>
          <cell r="E4466">
            <v>70</v>
          </cell>
          <cell r="F4466">
            <v>107</v>
          </cell>
          <cell r="G4466">
            <v>105</v>
          </cell>
          <cell r="I4466">
            <v>2004</v>
          </cell>
          <cell r="J4466" t="str">
            <v>M</v>
          </cell>
          <cell r="L4466">
            <v>3</v>
          </cell>
          <cell r="M4466">
            <v>4464.3639936565314</v>
          </cell>
        </row>
        <row r="4467">
          <cell r="A4467" t="str">
            <v>2004-70-4-</v>
          </cell>
          <cell r="B4467" t="str">
            <v>WA_NCoast_OR_CA</v>
          </cell>
          <cell r="C4467" t="str">
            <v>Marked Central Valley Fall</v>
          </cell>
          <cell r="D4467" t="str">
            <v>M-CentVal</v>
          </cell>
          <cell r="E4467">
            <v>70</v>
          </cell>
          <cell r="F4467">
            <v>107</v>
          </cell>
          <cell r="G4467">
            <v>105</v>
          </cell>
          <cell r="I4467">
            <v>2004</v>
          </cell>
          <cell r="J4467" t="str">
            <v>M</v>
          </cell>
          <cell r="L4467">
            <v>4</v>
          </cell>
          <cell r="M4467">
            <v>2176.8074445388479</v>
          </cell>
        </row>
        <row r="4468">
          <cell r="A4468" t="str">
            <v>2004-70-5-</v>
          </cell>
          <cell r="B4468" t="str">
            <v>WA_NCoast_OR_CA</v>
          </cell>
          <cell r="C4468" t="str">
            <v>Marked Central Valley Fall</v>
          </cell>
          <cell r="D4468" t="str">
            <v>M-CentVal</v>
          </cell>
          <cell r="E4468">
            <v>70</v>
          </cell>
          <cell r="F4468">
            <v>107</v>
          </cell>
          <cell r="G4468">
            <v>105</v>
          </cell>
          <cell r="I4468">
            <v>2004</v>
          </cell>
          <cell r="J4468" t="str">
            <v>M</v>
          </cell>
          <cell r="L4468">
            <v>5</v>
          </cell>
          <cell r="M4468">
            <v>32.868561804608362</v>
          </cell>
        </row>
        <row r="4469">
          <cell r="A4469" t="str">
            <v>2004-71-3-</v>
          </cell>
          <cell r="B4469" t="str">
            <v>WA_NCoast_OR_CA</v>
          </cell>
          <cell r="C4469" t="str">
            <v>UnMarked WA North Coast Fall</v>
          </cell>
          <cell r="D4469" t="str">
            <v>U-WA NCst</v>
          </cell>
          <cell r="E4469">
            <v>71</v>
          </cell>
          <cell r="F4469">
            <v>109</v>
          </cell>
          <cell r="G4469">
            <v>108</v>
          </cell>
          <cell r="I4469">
            <v>2004</v>
          </cell>
          <cell r="J4469" t="str">
            <v>UM</v>
          </cell>
          <cell r="L4469">
            <v>3</v>
          </cell>
          <cell r="M4469">
            <v>3081.6212825433449</v>
          </cell>
        </row>
        <row r="4470">
          <cell r="A4470" t="str">
            <v>2004-71-4-</v>
          </cell>
          <cell r="B4470" t="str">
            <v>WA_NCoast_OR_CA</v>
          </cell>
          <cell r="C4470" t="str">
            <v>UnMarked WA North Coast Fall</v>
          </cell>
          <cell r="D4470" t="str">
            <v>U-WA NCst</v>
          </cell>
          <cell r="E4470">
            <v>71</v>
          </cell>
          <cell r="F4470">
            <v>109</v>
          </cell>
          <cell r="G4470">
            <v>108</v>
          </cell>
          <cell r="I4470">
            <v>2004</v>
          </cell>
          <cell r="J4470" t="str">
            <v>UM</v>
          </cell>
          <cell r="L4470">
            <v>4</v>
          </cell>
          <cell r="M4470">
            <v>21303.066582223659</v>
          </cell>
        </row>
        <row r="4471">
          <cell r="A4471" t="str">
            <v>2004-71-5-</v>
          </cell>
          <cell r="B4471" t="str">
            <v>WA_NCoast_OR_CA</v>
          </cell>
          <cell r="C4471" t="str">
            <v>UnMarked WA North Coast Fall</v>
          </cell>
          <cell r="D4471" t="str">
            <v>U-WA NCst</v>
          </cell>
          <cell r="E4471">
            <v>71</v>
          </cell>
          <cell r="F4471">
            <v>109</v>
          </cell>
          <cell r="G4471">
            <v>108</v>
          </cell>
          <cell r="I4471">
            <v>2004</v>
          </cell>
          <cell r="J4471" t="str">
            <v>UM</v>
          </cell>
          <cell r="L4471">
            <v>5</v>
          </cell>
          <cell r="M4471">
            <v>45779.010136173711</v>
          </cell>
        </row>
        <row r="4472">
          <cell r="A4472" t="str">
            <v>2004-72-3-</v>
          </cell>
          <cell r="B4472" t="str">
            <v>WA_NCoast_OR_CA</v>
          </cell>
          <cell r="C4472" t="str">
            <v>Marked WA North Coast Fall</v>
          </cell>
          <cell r="D4472" t="str">
            <v>M-WA NCst</v>
          </cell>
          <cell r="E4472">
            <v>72</v>
          </cell>
          <cell r="F4472">
            <v>110</v>
          </cell>
          <cell r="G4472">
            <v>108</v>
          </cell>
          <cell r="I4472">
            <v>2004</v>
          </cell>
          <cell r="J4472" t="str">
            <v>M</v>
          </cell>
          <cell r="L4472">
            <v>3</v>
          </cell>
          <cell r="M4472">
            <v>442.50103120782637</v>
          </cell>
        </row>
        <row r="4473">
          <cell r="A4473" t="str">
            <v>2004-72-4-</v>
          </cell>
          <cell r="B4473" t="str">
            <v>WA_NCoast_OR_CA</v>
          </cell>
          <cell r="C4473" t="str">
            <v>Marked WA North Coast Fall</v>
          </cell>
          <cell r="D4473" t="str">
            <v>M-WA NCst</v>
          </cell>
          <cell r="E4473">
            <v>72</v>
          </cell>
          <cell r="F4473">
            <v>110</v>
          </cell>
          <cell r="G4473">
            <v>108</v>
          </cell>
          <cell r="I4473">
            <v>2004</v>
          </cell>
          <cell r="J4473" t="str">
            <v>M</v>
          </cell>
          <cell r="L4473">
            <v>4</v>
          </cell>
          <cell r="M4473">
            <v>779.64477261576917</v>
          </cell>
        </row>
        <row r="4474">
          <cell r="A4474" t="str">
            <v>2004-72-5-</v>
          </cell>
          <cell r="B4474" t="str">
            <v>WA_NCoast_OR_CA</v>
          </cell>
          <cell r="C4474" t="str">
            <v>Marked WA North Coast Fall</v>
          </cell>
          <cell r="D4474" t="str">
            <v>M-WA NCst</v>
          </cell>
          <cell r="E4474">
            <v>72</v>
          </cell>
          <cell r="F4474">
            <v>110</v>
          </cell>
          <cell r="G4474">
            <v>108</v>
          </cell>
          <cell r="I4474">
            <v>2004</v>
          </cell>
          <cell r="J4474" t="str">
            <v>M</v>
          </cell>
          <cell r="L4474">
            <v>5</v>
          </cell>
          <cell r="M4474">
            <v>1846.269065057581</v>
          </cell>
        </row>
        <row r="4475">
          <cell r="A4475" t="str">
            <v>2004-73-3-</v>
          </cell>
          <cell r="B4475" t="str">
            <v>WA_NCoast_OR_CA</v>
          </cell>
          <cell r="C4475" t="str">
            <v>UnMarked Willapa Bay</v>
          </cell>
          <cell r="D4475" t="str">
            <v>U-Willapa</v>
          </cell>
          <cell r="E4475">
            <v>73</v>
          </cell>
          <cell r="F4475">
            <v>112</v>
          </cell>
          <cell r="G4475">
            <v>111</v>
          </cell>
          <cell r="I4475">
            <v>2004</v>
          </cell>
          <cell r="J4475" t="str">
            <v>UM</v>
          </cell>
          <cell r="L4475">
            <v>3</v>
          </cell>
          <cell r="M4475">
            <v>5293.8756157307289</v>
          </cell>
        </row>
        <row r="4476">
          <cell r="A4476" t="str">
            <v>2004-73-4-</v>
          </cell>
          <cell r="B4476" t="str">
            <v>WA_NCoast_OR_CA</v>
          </cell>
          <cell r="C4476" t="str">
            <v>UnMarked Willapa Bay</v>
          </cell>
          <cell r="D4476" t="str">
            <v>U-Willapa</v>
          </cell>
          <cell r="E4476">
            <v>73</v>
          </cell>
          <cell r="F4476">
            <v>112</v>
          </cell>
          <cell r="G4476">
            <v>111</v>
          </cell>
          <cell r="I4476">
            <v>2004</v>
          </cell>
          <cell r="J4476" t="str">
            <v>UM</v>
          </cell>
          <cell r="L4476">
            <v>4</v>
          </cell>
          <cell r="M4476">
            <v>9400.5327206882721</v>
          </cell>
        </row>
        <row r="4477">
          <cell r="A4477" t="str">
            <v>2004-73-5-</v>
          </cell>
          <cell r="B4477" t="str">
            <v>WA_NCoast_OR_CA</v>
          </cell>
          <cell r="C4477" t="str">
            <v>UnMarked Willapa Bay</v>
          </cell>
          <cell r="D4477" t="str">
            <v>U-Willapa</v>
          </cell>
          <cell r="E4477">
            <v>73</v>
          </cell>
          <cell r="F4477">
            <v>112</v>
          </cell>
          <cell r="G4477">
            <v>111</v>
          </cell>
          <cell r="I4477">
            <v>2004</v>
          </cell>
          <cell r="J4477" t="str">
            <v>UM</v>
          </cell>
          <cell r="L4477">
            <v>5</v>
          </cell>
          <cell r="M4477">
            <v>16345.04673400108</v>
          </cell>
        </row>
        <row r="4478">
          <cell r="A4478" t="str">
            <v>2004-74-3-</v>
          </cell>
          <cell r="B4478" t="str">
            <v>WA_NCoast_OR_CA</v>
          </cell>
          <cell r="C4478" t="str">
            <v>Marked Willapa Bay</v>
          </cell>
          <cell r="D4478" t="str">
            <v>M-Willapa</v>
          </cell>
          <cell r="E4478">
            <v>74</v>
          </cell>
          <cell r="F4478">
            <v>113</v>
          </cell>
          <cell r="G4478">
            <v>111</v>
          </cell>
          <cell r="I4478">
            <v>2004</v>
          </cell>
          <cell r="J4478" t="str">
            <v>M</v>
          </cell>
          <cell r="L4478">
            <v>3</v>
          </cell>
          <cell r="M4478">
            <v>0</v>
          </cell>
        </row>
        <row r="4479">
          <cell r="A4479" t="str">
            <v>2004-74-4-</v>
          </cell>
          <cell r="B4479" t="str">
            <v>WA_NCoast_OR_CA</v>
          </cell>
          <cell r="C4479" t="str">
            <v>Marked Willapa Bay</v>
          </cell>
          <cell r="D4479" t="str">
            <v>M-Willapa</v>
          </cell>
          <cell r="E4479">
            <v>74</v>
          </cell>
          <cell r="F4479">
            <v>113</v>
          </cell>
          <cell r="G4479">
            <v>111</v>
          </cell>
          <cell r="I4479">
            <v>2004</v>
          </cell>
          <cell r="J4479" t="str">
            <v>M</v>
          </cell>
          <cell r="L4479">
            <v>4</v>
          </cell>
          <cell r="M4479">
            <v>0</v>
          </cell>
        </row>
        <row r="4480">
          <cell r="A4480" t="str">
            <v>2004-74-5-</v>
          </cell>
          <cell r="B4480" t="str">
            <v>WA_NCoast_OR_CA</v>
          </cell>
          <cell r="C4480" t="str">
            <v>Marked Willapa Bay</v>
          </cell>
          <cell r="D4480" t="str">
            <v>M-Willapa</v>
          </cell>
          <cell r="E4480">
            <v>74</v>
          </cell>
          <cell r="F4480">
            <v>113</v>
          </cell>
          <cell r="G4480">
            <v>111</v>
          </cell>
          <cell r="I4480">
            <v>2004</v>
          </cell>
          <cell r="J4480" t="str">
            <v>M</v>
          </cell>
          <cell r="L4480">
            <v>5</v>
          </cell>
          <cell r="M4480">
            <v>763.79838692899989</v>
          </cell>
        </row>
        <row r="4481">
          <cell r="A4481" t="str">
            <v>2004-77-3-</v>
          </cell>
          <cell r="B4481" t="str">
            <v>WA_NCoast_OR_CA</v>
          </cell>
          <cell r="C4481" t="str">
            <v>UnMarked OR Mid Coast Fall</v>
          </cell>
          <cell r="D4481" t="str">
            <v>U-MidORCst</v>
          </cell>
          <cell r="E4481">
            <v>77</v>
          </cell>
          <cell r="F4481">
            <v>115</v>
          </cell>
          <cell r="G4481">
            <v>114</v>
          </cell>
          <cell r="I4481">
            <v>2004</v>
          </cell>
          <cell r="J4481" t="str">
            <v>UM</v>
          </cell>
          <cell r="L4481">
            <v>3</v>
          </cell>
          <cell r="M4481">
            <v>12564.3752473273</v>
          </cell>
        </row>
        <row r="4482">
          <cell r="A4482" t="str">
            <v>2004-77-4-</v>
          </cell>
          <cell r="B4482" t="str">
            <v>WA_NCoast_OR_CA</v>
          </cell>
          <cell r="C4482" t="str">
            <v>UnMarked OR Mid Coast Fall</v>
          </cell>
          <cell r="D4482" t="str">
            <v>U-MidORCst</v>
          </cell>
          <cell r="E4482">
            <v>77</v>
          </cell>
          <cell r="F4482">
            <v>115</v>
          </cell>
          <cell r="G4482">
            <v>114</v>
          </cell>
          <cell r="I4482">
            <v>2004</v>
          </cell>
          <cell r="J4482" t="str">
            <v>UM</v>
          </cell>
          <cell r="L4482">
            <v>4</v>
          </cell>
          <cell r="M4482">
            <v>41084.869026645429</v>
          </cell>
        </row>
        <row r="4483">
          <cell r="A4483" t="str">
            <v>2004-77-5-</v>
          </cell>
          <cell r="B4483" t="str">
            <v>WA_NCoast_OR_CA</v>
          </cell>
          <cell r="C4483" t="str">
            <v>UnMarked OR Mid Coast Fall</v>
          </cell>
          <cell r="D4483" t="str">
            <v>U-MidORCst</v>
          </cell>
          <cell r="E4483">
            <v>77</v>
          </cell>
          <cell r="F4483">
            <v>115</v>
          </cell>
          <cell r="G4483">
            <v>114</v>
          </cell>
          <cell r="I4483">
            <v>2004</v>
          </cell>
          <cell r="J4483" t="str">
            <v>UM</v>
          </cell>
          <cell r="L4483">
            <v>5</v>
          </cell>
          <cell r="M4483">
            <v>26841.468113093579</v>
          </cell>
        </row>
        <row r="4484">
          <cell r="A4484" t="str">
            <v>2004-78-3-</v>
          </cell>
          <cell r="B4484" t="str">
            <v>WA_NCoast_OR_CA</v>
          </cell>
          <cell r="C4484" t="str">
            <v>Marked OR Mid Coast Fall</v>
          </cell>
          <cell r="D4484" t="str">
            <v>M-MidORCst</v>
          </cell>
          <cell r="E4484">
            <v>78</v>
          </cell>
          <cell r="F4484">
            <v>116</v>
          </cell>
          <cell r="G4484">
            <v>114</v>
          </cell>
          <cell r="I4484">
            <v>2004</v>
          </cell>
          <cell r="J4484" t="str">
            <v>M</v>
          </cell>
          <cell r="L4484">
            <v>3</v>
          </cell>
          <cell r="M4484">
            <v>255.81640269389939</v>
          </cell>
        </row>
        <row r="4485">
          <cell r="A4485" t="str">
            <v>2004-78-4-</v>
          </cell>
          <cell r="B4485" t="str">
            <v>WA_NCoast_OR_CA</v>
          </cell>
          <cell r="C4485" t="str">
            <v>Marked OR Mid Coast Fall</v>
          </cell>
          <cell r="D4485" t="str">
            <v>M-MidORCst</v>
          </cell>
          <cell r="E4485">
            <v>78</v>
          </cell>
          <cell r="F4485">
            <v>116</v>
          </cell>
          <cell r="G4485">
            <v>114</v>
          </cell>
          <cell r="I4485">
            <v>2004</v>
          </cell>
          <cell r="J4485" t="str">
            <v>M</v>
          </cell>
          <cell r="L4485">
            <v>4</v>
          </cell>
          <cell r="M4485">
            <v>838.88130232125695</v>
          </cell>
        </row>
        <row r="4486">
          <cell r="A4486" t="str">
            <v>2004-78-5-</v>
          </cell>
          <cell r="B4486" t="str">
            <v>WA_NCoast_OR_CA</v>
          </cell>
          <cell r="C4486" t="str">
            <v>Marked OR Mid Coast Fall</v>
          </cell>
          <cell r="D4486" t="str">
            <v>M-MidORCst</v>
          </cell>
          <cell r="E4486">
            <v>78</v>
          </cell>
          <cell r="F4486">
            <v>116</v>
          </cell>
          <cell r="G4486">
            <v>114</v>
          </cell>
          <cell r="I4486">
            <v>2004</v>
          </cell>
          <cell r="J4486" t="str">
            <v>M</v>
          </cell>
          <cell r="L4486">
            <v>5</v>
          </cell>
          <cell r="M4486">
            <v>547.64494946792183</v>
          </cell>
        </row>
        <row r="4487">
          <cell r="A4487" t="str">
            <v>2005-1-3-</v>
          </cell>
          <cell r="B4487" t="str">
            <v>NookSam</v>
          </cell>
          <cell r="C4487" t="str">
            <v>UnMarked Nooksack/Samish Fall</v>
          </cell>
          <cell r="D4487" t="str">
            <v>U-NkSm FF</v>
          </cell>
          <cell r="E4487">
            <v>1</v>
          </cell>
          <cell r="F4487">
            <v>2</v>
          </cell>
          <cell r="G4487">
            <v>1</v>
          </cell>
          <cell r="H4487" t="str">
            <v>TRS; includes 7B-D</v>
          </cell>
          <cell r="I4487">
            <v>2005</v>
          </cell>
          <cell r="J4487" t="str">
            <v>UM</v>
          </cell>
          <cell r="L4487">
            <v>3</v>
          </cell>
          <cell r="M4487">
            <v>662.63544095047553</v>
          </cell>
        </row>
        <row r="4488">
          <cell r="A4488" t="str">
            <v>2005-1-4-</v>
          </cell>
          <cell r="B4488" t="str">
            <v>NookSam</v>
          </cell>
          <cell r="C4488" t="str">
            <v>UnMarked Nooksack/Samish Fall</v>
          </cell>
          <cell r="D4488" t="str">
            <v>U-NkSm FF</v>
          </cell>
          <cell r="E4488">
            <v>1</v>
          </cell>
          <cell r="F4488">
            <v>2</v>
          </cell>
          <cell r="G4488">
            <v>1</v>
          </cell>
          <cell r="H4488" t="str">
            <v>TRS; includes 7B-D</v>
          </cell>
          <cell r="I4488">
            <v>2005</v>
          </cell>
          <cell r="J4488" t="str">
            <v>UM</v>
          </cell>
          <cell r="L4488">
            <v>4</v>
          </cell>
          <cell r="M4488">
            <v>697.76310288038019</v>
          </cell>
        </row>
        <row r="4489">
          <cell r="A4489" t="str">
            <v>2005-1-5-</v>
          </cell>
          <cell r="B4489" t="str">
            <v>NookSam</v>
          </cell>
          <cell r="C4489" t="str">
            <v>UnMarked Nooksack/Samish Fall</v>
          </cell>
          <cell r="D4489" t="str">
            <v>U-NkSm FF</v>
          </cell>
          <cell r="E4489">
            <v>1</v>
          </cell>
          <cell r="F4489">
            <v>2</v>
          </cell>
          <cell r="G4489">
            <v>1</v>
          </cell>
          <cell r="H4489" t="str">
            <v>TRS; includes 7B-D</v>
          </cell>
          <cell r="I4489">
            <v>2005</v>
          </cell>
          <cell r="J4489" t="str">
            <v>UM</v>
          </cell>
          <cell r="L4489">
            <v>5</v>
          </cell>
          <cell r="M4489">
            <v>30.33752621219044</v>
          </cell>
        </row>
        <row r="4490">
          <cell r="A4490" t="str">
            <v>2005-2-3-</v>
          </cell>
          <cell r="B4490" t="str">
            <v>NookSam</v>
          </cell>
          <cell r="C4490" t="str">
            <v>Marked Nooksack/Samish Fall</v>
          </cell>
          <cell r="D4490" t="str">
            <v>M-NkSm FF</v>
          </cell>
          <cell r="E4490">
            <v>2</v>
          </cell>
          <cell r="F4490">
            <v>3</v>
          </cell>
          <cell r="G4490">
            <v>1</v>
          </cell>
          <cell r="H4490" t="str">
            <v>TRS; includes 7B-D</v>
          </cell>
          <cell r="I4490">
            <v>2005</v>
          </cell>
          <cell r="J4490" t="str">
            <v>M</v>
          </cell>
          <cell r="L4490">
            <v>3</v>
          </cell>
          <cell r="M4490">
            <v>9047.7134408477323</v>
          </cell>
        </row>
        <row r="4491">
          <cell r="A4491" t="str">
            <v>2005-2-4-</v>
          </cell>
          <cell r="B4491" t="str">
            <v>NookSam</v>
          </cell>
          <cell r="C4491" t="str">
            <v>Marked Nooksack/Samish Fall</v>
          </cell>
          <cell r="D4491" t="str">
            <v>M-NkSm FF</v>
          </cell>
          <cell r="E4491">
            <v>2</v>
          </cell>
          <cell r="F4491">
            <v>3</v>
          </cell>
          <cell r="G4491">
            <v>1</v>
          </cell>
          <cell r="H4491" t="str">
            <v>TRS; includes 7B-D</v>
          </cell>
          <cell r="I4491">
            <v>2005</v>
          </cell>
          <cell r="J4491" t="str">
            <v>M</v>
          </cell>
          <cell r="L4491">
            <v>4</v>
          </cell>
          <cell r="M4491">
            <v>9527.351261808335</v>
          </cell>
        </row>
        <row r="4492">
          <cell r="A4492" t="str">
            <v>2005-2-5-</v>
          </cell>
          <cell r="B4492" t="str">
            <v>NookSam</v>
          </cell>
          <cell r="C4492" t="str">
            <v>Marked Nooksack/Samish Fall</v>
          </cell>
          <cell r="D4492" t="str">
            <v>M-NkSm FF</v>
          </cell>
          <cell r="E4492">
            <v>2</v>
          </cell>
          <cell r="F4492">
            <v>3</v>
          </cell>
          <cell r="G4492">
            <v>1</v>
          </cell>
          <cell r="H4492" t="str">
            <v>TRS; includes 7B-D</v>
          </cell>
          <cell r="I4492">
            <v>2005</v>
          </cell>
          <cell r="J4492" t="str">
            <v>M</v>
          </cell>
          <cell r="L4492">
            <v>5</v>
          </cell>
          <cell r="M4492">
            <v>414.23266355688412</v>
          </cell>
        </row>
        <row r="4493">
          <cell r="A4493" t="str">
            <v>2005-3-3-</v>
          </cell>
          <cell r="B4493" t="str">
            <v>NookSam</v>
          </cell>
          <cell r="C4493" t="str">
            <v>UnMarked NF Nooksack Spr</v>
          </cell>
          <cell r="D4493" t="str">
            <v>U-NFNK Sp</v>
          </cell>
          <cell r="E4493">
            <v>3</v>
          </cell>
          <cell r="F4493">
            <v>5</v>
          </cell>
          <cell r="G4493">
            <v>4</v>
          </cell>
          <cell r="H4493" t="str">
            <v>TRS; includes 7B-D</v>
          </cell>
          <cell r="I4493">
            <v>2005</v>
          </cell>
          <cell r="J4493" t="str">
            <v>UM</v>
          </cell>
          <cell r="L4493">
            <v>3</v>
          </cell>
          <cell r="M4493">
            <v>105.51128457257271</v>
          </cell>
        </row>
        <row r="4494">
          <cell r="A4494" t="str">
            <v>2005-3-4-</v>
          </cell>
          <cell r="B4494" t="str">
            <v>NookSam</v>
          </cell>
          <cell r="C4494" t="str">
            <v>UnMarked NF Nooksack Spr</v>
          </cell>
          <cell r="D4494" t="str">
            <v>U-NFNK Sp</v>
          </cell>
          <cell r="E4494">
            <v>3</v>
          </cell>
          <cell r="F4494">
            <v>5</v>
          </cell>
          <cell r="G4494">
            <v>4</v>
          </cell>
          <cell r="H4494" t="str">
            <v>TRS; includes 7B-D</v>
          </cell>
          <cell r="I4494">
            <v>2005</v>
          </cell>
          <cell r="J4494" t="str">
            <v>UM</v>
          </cell>
          <cell r="L4494">
            <v>4</v>
          </cell>
          <cell r="M4494">
            <v>62.211635952785301</v>
          </cell>
        </row>
        <row r="4495">
          <cell r="A4495" t="str">
            <v>2005-3-5-</v>
          </cell>
          <cell r="B4495" t="str">
            <v>NookSam</v>
          </cell>
          <cell r="C4495" t="str">
            <v>UnMarked NF Nooksack Spr</v>
          </cell>
          <cell r="D4495" t="str">
            <v>U-NFNK Sp</v>
          </cell>
          <cell r="E4495">
            <v>3</v>
          </cell>
          <cell r="F4495">
            <v>5</v>
          </cell>
          <cell r="G4495">
            <v>4</v>
          </cell>
          <cell r="H4495" t="str">
            <v>TRS; includes 7B-D</v>
          </cell>
          <cell r="I4495">
            <v>2005</v>
          </cell>
          <cell r="J4495" t="str">
            <v>UM</v>
          </cell>
          <cell r="L4495">
            <v>5</v>
          </cell>
          <cell r="M4495">
            <v>122.14734621653329</v>
          </cell>
        </row>
        <row r="4496">
          <cell r="A4496" t="str">
            <v>2005-4-3-</v>
          </cell>
          <cell r="B4496" t="str">
            <v>NookSam</v>
          </cell>
          <cell r="C4496" t="str">
            <v>Marked NF Nooksack Spr</v>
          </cell>
          <cell r="D4496" t="str">
            <v>M-NFNK Sp</v>
          </cell>
          <cell r="E4496">
            <v>4</v>
          </cell>
          <cell r="F4496">
            <v>6</v>
          </cell>
          <cell r="G4496">
            <v>4</v>
          </cell>
          <cell r="H4496" t="str">
            <v>TRS; includes 7B-D</v>
          </cell>
          <cell r="I4496">
            <v>2005</v>
          </cell>
          <cell r="J4496" t="str">
            <v>M</v>
          </cell>
          <cell r="L4496">
            <v>3</v>
          </cell>
          <cell r="M4496">
            <v>270.71315391098568</v>
          </cell>
        </row>
        <row r="4497">
          <cell r="A4497" t="str">
            <v>2005-4-4-</v>
          </cell>
          <cell r="B4497" t="str">
            <v>NookSam</v>
          </cell>
          <cell r="C4497" t="str">
            <v>Marked NF Nooksack Spr</v>
          </cell>
          <cell r="D4497" t="str">
            <v>M-NFNK Sp</v>
          </cell>
          <cell r="E4497">
            <v>4</v>
          </cell>
          <cell r="F4497">
            <v>6</v>
          </cell>
          <cell r="G4497">
            <v>4</v>
          </cell>
          <cell r="H4497" t="str">
            <v>TRS; includes 7B-D</v>
          </cell>
          <cell r="I4497">
            <v>2005</v>
          </cell>
          <cell r="J4497" t="str">
            <v>M</v>
          </cell>
          <cell r="L4497">
            <v>4</v>
          </cell>
          <cell r="M4497">
            <v>257.58410185203178</v>
          </cell>
        </row>
        <row r="4498">
          <cell r="A4498" t="str">
            <v>2005-4-5-</v>
          </cell>
          <cell r="B4498" t="str">
            <v>NookSam</v>
          </cell>
          <cell r="C4498" t="str">
            <v>Marked NF Nooksack Spr</v>
          </cell>
          <cell r="D4498" t="str">
            <v>M-NFNK Sp</v>
          </cell>
          <cell r="E4498">
            <v>4</v>
          </cell>
          <cell r="F4498">
            <v>6</v>
          </cell>
          <cell r="G4498">
            <v>4</v>
          </cell>
          <cell r="H4498" t="str">
            <v>TRS; includes 7B-D</v>
          </cell>
          <cell r="I4498">
            <v>2005</v>
          </cell>
          <cell r="J4498" t="str">
            <v>M</v>
          </cell>
          <cell r="L4498">
            <v>5</v>
          </cell>
          <cell r="M4498">
            <v>28.346127228013071</v>
          </cell>
        </row>
        <row r="4499">
          <cell r="A4499" t="str">
            <v>2005-5-3-</v>
          </cell>
          <cell r="B4499" t="str">
            <v>NookSam</v>
          </cell>
          <cell r="C4499" t="str">
            <v>UnMarked SF Nooksack Spr</v>
          </cell>
          <cell r="D4499" t="str">
            <v>U-SFNK Sp</v>
          </cell>
          <cell r="E4499">
            <v>5</v>
          </cell>
          <cell r="F4499">
            <v>7</v>
          </cell>
          <cell r="G4499">
            <v>4</v>
          </cell>
          <cell r="H4499" t="str">
            <v>TRS; includes 7B-D</v>
          </cell>
          <cell r="I4499">
            <v>2005</v>
          </cell>
          <cell r="J4499" t="str">
            <v>UM</v>
          </cell>
          <cell r="L4499">
            <v>3</v>
          </cell>
          <cell r="M4499">
            <v>740.82823578117882</v>
          </cell>
        </row>
        <row r="4500">
          <cell r="A4500" t="str">
            <v>2005-5-4-</v>
          </cell>
          <cell r="B4500" t="str">
            <v>NookSam</v>
          </cell>
          <cell r="C4500" t="str">
            <v>UnMarked SF Nooksack Spr</v>
          </cell>
          <cell r="D4500" t="str">
            <v>U-SFNK Sp</v>
          </cell>
          <cell r="E4500">
            <v>5</v>
          </cell>
          <cell r="F4500">
            <v>7</v>
          </cell>
          <cell r="G4500">
            <v>4</v>
          </cell>
          <cell r="H4500" t="str">
            <v>TRS; includes 7B-D</v>
          </cell>
          <cell r="I4500">
            <v>2005</v>
          </cell>
          <cell r="J4500" t="str">
            <v>UM</v>
          </cell>
          <cell r="L4500">
            <v>4</v>
          </cell>
          <cell r="M4500">
            <v>1925.7329061050609</v>
          </cell>
        </row>
        <row r="4501">
          <cell r="A4501" t="str">
            <v>2005-5-5-</v>
          </cell>
          <cell r="B4501" t="str">
            <v>NookSam</v>
          </cell>
          <cell r="C4501" t="str">
            <v>UnMarked SF Nooksack Spr</v>
          </cell>
          <cell r="D4501" t="str">
            <v>U-SFNK Sp</v>
          </cell>
          <cell r="E4501">
            <v>5</v>
          </cell>
          <cell r="F4501">
            <v>7</v>
          </cell>
          <cell r="G4501">
            <v>4</v>
          </cell>
          <cell r="H4501" t="str">
            <v>TRS; includes 7B-D</v>
          </cell>
          <cell r="I4501">
            <v>2005</v>
          </cell>
          <cell r="J4501" t="str">
            <v>UM</v>
          </cell>
          <cell r="L4501">
            <v>5</v>
          </cell>
          <cell r="M4501">
            <v>206.7148535117247</v>
          </cell>
        </row>
        <row r="4502">
          <cell r="A4502" t="str">
            <v>2005-6-3-</v>
          </cell>
          <cell r="B4502" t="str">
            <v>NookSam</v>
          </cell>
          <cell r="C4502" t="str">
            <v>Marked SF Nooksack Spr</v>
          </cell>
          <cell r="D4502" t="str">
            <v>M-SFNK Sp</v>
          </cell>
          <cell r="E4502">
            <v>6</v>
          </cell>
          <cell r="F4502">
            <v>8</v>
          </cell>
          <cell r="G4502">
            <v>4</v>
          </cell>
          <cell r="H4502" t="str">
            <v>TRS; includes 7B-D</v>
          </cell>
          <cell r="I4502">
            <v>2005</v>
          </cell>
          <cell r="J4502" t="str">
            <v>M</v>
          </cell>
          <cell r="L4502">
            <v>3</v>
          </cell>
          <cell r="M4502">
            <v>0</v>
          </cell>
        </row>
        <row r="4503">
          <cell r="A4503" t="str">
            <v>2005-6-4-</v>
          </cell>
          <cell r="B4503" t="str">
            <v>NookSam</v>
          </cell>
          <cell r="C4503" t="str">
            <v>Marked SF Nooksack Spr</v>
          </cell>
          <cell r="D4503" t="str">
            <v>M-SFNK Sp</v>
          </cell>
          <cell r="E4503">
            <v>6</v>
          </cell>
          <cell r="F4503">
            <v>8</v>
          </cell>
          <cell r="G4503">
            <v>4</v>
          </cell>
          <cell r="H4503" t="str">
            <v>TRS; includes 7B-D</v>
          </cell>
          <cell r="I4503">
            <v>2005</v>
          </cell>
          <cell r="J4503" t="str">
            <v>M</v>
          </cell>
          <cell r="L4503">
            <v>4</v>
          </cell>
          <cell r="M4503">
            <v>0</v>
          </cell>
        </row>
        <row r="4504">
          <cell r="A4504" t="str">
            <v>2005-6-5-</v>
          </cell>
          <cell r="B4504" t="str">
            <v>NookSam</v>
          </cell>
          <cell r="C4504" t="str">
            <v>Marked SF Nooksack Spr</v>
          </cell>
          <cell r="D4504" t="str">
            <v>M-SFNK Sp</v>
          </cell>
          <cell r="E4504">
            <v>6</v>
          </cell>
          <cell r="F4504">
            <v>8</v>
          </cell>
          <cell r="G4504">
            <v>4</v>
          </cell>
          <cell r="H4504" t="str">
            <v>TRS; includes 7B-D</v>
          </cell>
          <cell r="I4504">
            <v>2005</v>
          </cell>
          <cell r="J4504" t="str">
            <v>M</v>
          </cell>
          <cell r="L4504">
            <v>5</v>
          </cell>
          <cell r="M4504">
            <v>0</v>
          </cell>
        </row>
        <row r="4505">
          <cell r="A4505" t="str">
            <v>2005-7-3-SkagitSF_F_h_um</v>
          </cell>
          <cell r="B4505" t="str">
            <v>Skagit</v>
          </cell>
          <cell r="C4505" t="str">
            <v>UnMarked Skagit Summer/Fall Fing</v>
          </cell>
          <cell r="D4505" t="str">
            <v>U-Skag FF</v>
          </cell>
          <cell r="E4505">
            <v>7</v>
          </cell>
          <cell r="F4505">
            <v>10</v>
          </cell>
          <cell r="G4505">
            <v>9</v>
          </cell>
          <cell r="H4505" t="str">
            <v>TRS; includes Area 8 Net</v>
          </cell>
          <cell r="I4505">
            <v>2005</v>
          </cell>
          <cell r="J4505" t="str">
            <v>UM</v>
          </cell>
          <cell r="K4505" t="str">
            <v>H</v>
          </cell>
          <cell r="L4505">
            <v>3</v>
          </cell>
          <cell r="M4505">
            <v>0</v>
          </cell>
        </row>
        <row r="4506">
          <cell r="A4506" t="str">
            <v>2005-7-3-SkagitSF_F_n_um</v>
          </cell>
          <cell r="B4506" t="str">
            <v>Skagit</v>
          </cell>
          <cell r="C4506" t="str">
            <v>UnMarked Skagit Summer/Fall Fing</v>
          </cell>
          <cell r="D4506" t="str">
            <v>U-Skag FF</v>
          </cell>
          <cell r="E4506">
            <v>7</v>
          </cell>
          <cell r="F4506">
            <v>10</v>
          </cell>
          <cell r="G4506">
            <v>9</v>
          </cell>
          <cell r="H4506" t="str">
            <v>TRS; includes Area 8 Net</v>
          </cell>
          <cell r="I4506">
            <v>2005</v>
          </cell>
          <cell r="J4506" t="str">
            <v>UM</v>
          </cell>
          <cell r="K4506" t="str">
            <v>N</v>
          </cell>
          <cell r="L4506">
            <v>3</v>
          </cell>
          <cell r="M4506">
            <v>4176.8851976284586</v>
          </cell>
        </row>
        <row r="4507">
          <cell r="A4507" t="str">
            <v>2005-7-4-SkagitSF_F_h_um</v>
          </cell>
          <cell r="B4507" t="str">
            <v>Skagit</v>
          </cell>
          <cell r="C4507" t="str">
            <v>UnMarked Skagit Summer/Fall Fing</v>
          </cell>
          <cell r="D4507" t="str">
            <v>U-Skag FF</v>
          </cell>
          <cell r="E4507">
            <v>7</v>
          </cell>
          <cell r="F4507">
            <v>10</v>
          </cell>
          <cell r="G4507">
            <v>9</v>
          </cell>
          <cell r="H4507" t="str">
            <v>TRS; includes Area 8 Net</v>
          </cell>
          <cell r="I4507">
            <v>2005</v>
          </cell>
          <cell r="J4507" t="str">
            <v>UM</v>
          </cell>
          <cell r="K4507" t="str">
            <v>H</v>
          </cell>
          <cell r="L4507">
            <v>4</v>
          </cell>
          <cell r="M4507">
            <v>1.029182089733647</v>
          </cell>
        </row>
        <row r="4508">
          <cell r="A4508" t="str">
            <v>2005-7-4-SkagitSF_F_n_um</v>
          </cell>
          <cell r="B4508" t="str">
            <v>Skagit</v>
          </cell>
          <cell r="C4508" t="str">
            <v>UnMarked Skagit Summer/Fall Fing</v>
          </cell>
          <cell r="D4508" t="str">
            <v>U-Skag FF</v>
          </cell>
          <cell r="E4508">
            <v>7</v>
          </cell>
          <cell r="F4508">
            <v>10</v>
          </cell>
          <cell r="G4508">
            <v>9</v>
          </cell>
          <cell r="H4508" t="str">
            <v>TRS; includes Area 8 Net</v>
          </cell>
          <cell r="I4508">
            <v>2005</v>
          </cell>
          <cell r="J4508" t="str">
            <v>UM</v>
          </cell>
          <cell r="K4508" t="str">
            <v>N</v>
          </cell>
          <cell r="L4508">
            <v>4</v>
          </cell>
          <cell r="M4508">
            <v>10739.442707509879</v>
          </cell>
        </row>
        <row r="4509">
          <cell r="A4509" t="str">
            <v>2005-7-5-SkagitSF_F_h_um</v>
          </cell>
          <cell r="B4509" t="str">
            <v>Skagit</v>
          </cell>
          <cell r="C4509" t="str">
            <v>UnMarked Skagit Summer/Fall Fing</v>
          </cell>
          <cell r="D4509" t="str">
            <v>U-Skag FF</v>
          </cell>
          <cell r="E4509">
            <v>7</v>
          </cell>
          <cell r="F4509">
            <v>10</v>
          </cell>
          <cell r="G4509">
            <v>9</v>
          </cell>
          <cell r="H4509" t="str">
            <v>TRS; includes Area 8 Net</v>
          </cell>
          <cell r="I4509">
            <v>2005</v>
          </cell>
          <cell r="J4509" t="str">
            <v>UM</v>
          </cell>
          <cell r="K4509" t="str">
            <v>H</v>
          </cell>
          <cell r="L4509">
            <v>5</v>
          </cell>
          <cell r="M4509">
            <v>0.38385447449717991</v>
          </cell>
        </row>
        <row r="4510">
          <cell r="A4510" t="str">
            <v>2005-7-5-SkagitSF_F_n_um</v>
          </cell>
          <cell r="B4510" t="str">
            <v>Skagit</v>
          </cell>
          <cell r="C4510" t="str">
            <v>UnMarked Skagit Summer/Fall Fing</v>
          </cell>
          <cell r="D4510" t="str">
            <v>U-Skag FF</v>
          </cell>
          <cell r="E4510">
            <v>7</v>
          </cell>
          <cell r="F4510">
            <v>10</v>
          </cell>
          <cell r="G4510">
            <v>9</v>
          </cell>
          <cell r="H4510" t="str">
            <v>TRS; includes Area 8 Net</v>
          </cell>
          <cell r="I4510">
            <v>2005</v>
          </cell>
          <cell r="J4510" t="str">
            <v>UM</v>
          </cell>
          <cell r="K4510" t="str">
            <v>N</v>
          </cell>
          <cell r="L4510">
            <v>5</v>
          </cell>
          <cell r="M4510">
            <v>6144.3644861660077</v>
          </cell>
        </row>
        <row r="4511">
          <cell r="A4511" t="str">
            <v>2005-8-3-SkagitSF_F_h_m</v>
          </cell>
          <cell r="B4511" t="str">
            <v>Skagit</v>
          </cell>
          <cell r="C4511" t="str">
            <v>Marked Skagit Summer/Fall Fing</v>
          </cell>
          <cell r="D4511" t="str">
            <v>M-Skag FF</v>
          </cell>
          <cell r="E4511">
            <v>8</v>
          </cell>
          <cell r="F4511">
            <v>11</v>
          </cell>
          <cell r="G4511">
            <v>9</v>
          </cell>
          <cell r="H4511" t="str">
            <v>TRS; includes Area 8 Net</v>
          </cell>
          <cell r="I4511">
            <v>2005</v>
          </cell>
          <cell r="J4511" t="str">
            <v>M</v>
          </cell>
          <cell r="K4511" t="str">
            <v>H</v>
          </cell>
          <cell r="L4511">
            <v>3</v>
          </cell>
          <cell r="M4511">
            <v>115.096718382017</v>
          </cell>
        </row>
        <row r="4512">
          <cell r="A4512" t="str">
            <v>2005-8-3-SkagitSF_F_n_m</v>
          </cell>
          <cell r="B4512" t="str">
            <v>Skagit</v>
          </cell>
          <cell r="C4512" t="str">
            <v>Marked Skagit Summer/Fall Fing</v>
          </cell>
          <cell r="D4512" t="str">
            <v>M-Skag FF</v>
          </cell>
          <cell r="E4512">
            <v>8</v>
          </cell>
          <cell r="F4512">
            <v>11</v>
          </cell>
          <cell r="G4512">
            <v>9</v>
          </cell>
          <cell r="H4512" t="str">
            <v>TRS; includes Area 8 Net</v>
          </cell>
          <cell r="I4512">
            <v>2005</v>
          </cell>
          <cell r="J4512" t="str">
            <v>M</v>
          </cell>
          <cell r="K4512" t="str">
            <v>N</v>
          </cell>
          <cell r="L4512">
            <v>3</v>
          </cell>
        </row>
        <row r="4513">
          <cell r="A4513" t="str">
            <v>2005-8-4-SkagitSF_F_h_m</v>
          </cell>
          <cell r="B4513" t="str">
            <v>Skagit</v>
          </cell>
          <cell r="C4513" t="str">
            <v>Marked Skagit Summer/Fall Fing</v>
          </cell>
          <cell r="D4513" t="str">
            <v>M-Skag FF</v>
          </cell>
          <cell r="E4513">
            <v>8</v>
          </cell>
          <cell r="F4513">
            <v>11</v>
          </cell>
          <cell r="G4513">
            <v>9</v>
          </cell>
          <cell r="H4513" t="str">
            <v>TRS; includes Area 8 Net</v>
          </cell>
          <cell r="I4513">
            <v>2005</v>
          </cell>
          <cell r="J4513" t="str">
            <v>M</v>
          </cell>
          <cell r="K4513" t="str">
            <v>H</v>
          </cell>
          <cell r="L4513">
            <v>4</v>
          </cell>
          <cell r="M4513">
            <v>706.65174728365639</v>
          </cell>
        </row>
        <row r="4514">
          <cell r="A4514" t="str">
            <v>2005-8-4-SkagitSF_F_n_m</v>
          </cell>
          <cell r="B4514" t="str">
            <v>Skagit</v>
          </cell>
          <cell r="C4514" t="str">
            <v>Marked Skagit Summer/Fall Fing</v>
          </cell>
          <cell r="D4514" t="str">
            <v>M-Skag FF</v>
          </cell>
          <cell r="E4514">
            <v>8</v>
          </cell>
          <cell r="F4514">
            <v>11</v>
          </cell>
          <cell r="G4514">
            <v>9</v>
          </cell>
          <cell r="H4514" t="str">
            <v>TRS; includes Area 8 Net</v>
          </cell>
          <cell r="I4514">
            <v>2005</v>
          </cell>
          <cell r="J4514" t="str">
            <v>M</v>
          </cell>
          <cell r="K4514" t="str">
            <v>N</v>
          </cell>
          <cell r="L4514">
            <v>4</v>
          </cell>
        </row>
        <row r="4515">
          <cell r="A4515" t="str">
            <v>2005-8-5-SkagitSF_F_h_m</v>
          </cell>
          <cell r="B4515" t="str">
            <v>Skagit</v>
          </cell>
          <cell r="C4515" t="str">
            <v>Marked Skagit Summer/Fall Fing</v>
          </cell>
          <cell r="D4515" t="str">
            <v>M-Skag FF</v>
          </cell>
          <cell r="E4515">
            <v>8</v>
          </cell>
          <cell r="F4515">
            <v>11</v>
          </cell>
          <cell r="G4515">
            <v>9</v>
          </cell>
          <cell r="H4515" t="str">
            <v>TRS; includes Area 8 Net</v>
          </cell>
          <cell r="I4515">
            <v>2005</v>
          </cell>
          <cell r="J4515" t="str">
            <v>M</v>
          </cell>
          <cell r="K4515" t="str">
            <v>H</v>
          </cell>
          <cell r="L4515">
            <v>5</v>
          </cell>
          <cell r="M4515">
            <v>411.05369106693053</v>
          </cell>
        </row>
        <row r="4516">
          <cell r="A4516" t="str">
            <v>2005-8-5-SkagitSF_F_n_m</v>
          </cell>
          <cell r="B4516" t="str">
            <v>Skagit</v>
          </cell>
          <cell r="C4516" t="str">
            <v>Marked Skagit Summer/Fall Fing</v>
          </cell>
          <cell r="D4516" t="str">
            <v>M-Skag FF</v>
          </cell>
          <cell r="E4516">
            <v>8</v>
          </cell>
          <cell r="F4516">
            <v>11</v>
          </cell>
          <cell r="G4516">
            <v>9</v>
          </cell>
          <cell r="H4516" t="str">
            <v>TRS; includes Area 8 Net</v>
          </cell>
          <cell r="I4516">
            <v>2005</v>
          </cell>
          <cell r="J4516" t="str">
            <v>M</v>
          </cell>
          <cell r="K4516" t="str">
            <v>N</v>
          </cell>
          <cell r="L4516">
            <v>5</v>
          </cell>
        </row>
        <row r="4517">
          <cell r="A4517" t="str">
            <v>2005-9-3-SkagitSF_Y_h_um</v>
          </cell>
          <cell r="B4517" t="str">
            <v>Skagit</v>
          </cell>
          <cell r="C4517" t="str">
            <v>UnMarked Skagit Summer/Fall Year</v>
          </cell>
          <cell r="D4517" t="str">
            <v>U-SkagFYr</v>
          </cell>
          <cell r="E4517">
            <v>9</v>
          </cell>
          <cell r="F4517">
            <v>13</v>
          </cell>
          <cell r="G4517">
            <v>12</v>
          </cell>
          <cell r="H4517" t="str">
            <v>TRS; includes Area 8 Net</v>
          </cell>
          <cell r="I4517">
            <v>2005</v>
          </cell>
          <cell r="J4517" t="str">
            <v>UM</v>
          </cell>
          <cell r="K4517" t="str">
            <v>H</v>
          </cell>
          <cell r="L4517">
            <v>3</v>
          </cell>
        </row>
        <row r="4518">
          <cell r="A4518" t="str">
            <v>2005-9-3-SkagitSF_Y_n_um</v>
          </cell>
          <cell r="B4518" t="str">
            <v>Skagit</v>
          </cell>
          <cell r="C4518" t="str">
            <v>UnMarked Skagit Summer/Fall Year</v>
          </cell>
          <cell r="D4518" t="str">
            <v>U-SkagFYr</v>
          </cell>
          <cell r="E4518">
            <v>9</v>
          </cell>
          <cell r="F4518">
            <v>13</v>
          </cell>
          <cell r="G4518">
            <v>12</v>
          </cell>
          <cell r="H4518" t="str">
            <v>TRS; includes Area 8 Net</v>
          </cell>
          <cell r="I4518">
            <v>2005</v>
          </cell>
          <cell r="J4518" t="str">
            <v>UM</v>
          </cell>
          <cell r="K4518" t="str">
            <v>N</v>
          </cell>
          <cell r="L4518">
            <v>3</v>
          </cell>
          <cell r="M4518">
            <v>158.7412450592885</v>
          </cell>
        </row>
        <row r="4519">
          <cell r="A4519" t="str">
            <v>2005-9-4-SkagitSF_Y_h_um</v>
          </cell>
          <cell r="B4519" t="str">
            <v>Skagit</v>
          </cell>
          <cell r="C4519" t="str">
            <v>UnMarked Skagit Summer/Fall Year</v>
          </cell>
          <cell r="D4519" t="str">
            <v>U-SkagFYr</v>
          </cell>
          <cell r="E4519">
            <v>9</v>
          </cell>
          <cell r="F4519">
            <v>13</v>
          </cell>
          <cell r="G4519">
            <v>12</v>
          </cell>
          <cell r="H4519" t="str">
            <v>TRS; includes Area 8 Net</v>
          </cell>
          <cell r="I4519">
            <v>2005</v>
          </cell>
          <cell r="J4519" t="str">
            <v>UM</v>
          </cell>
          <cell r="K4519" t="str">
            <v>H</v>
          </cell>
          <cell r="L4519">
            <v>4</v>
          </cell>
        </row>
        <row r="4520">
          <cell r="A4520" t="str">
            <v>2005-9-4-SkagitSF_Y_n_um</v>
          </cell>
          <cell r="B4520" t="str">
            <v>Skagit</v>
          </cell>
          <cell r="C4520" t="str">
            <v>UnMarked Skagit Summer/Fall Year</v>
          </cell>
          <cell r="D4520" t="str">
            <v>U-SkagFYr</v>
          </cell>
          <cell r="E4520">
            <v>9</v>
          </cell>
          <cell r="F4520">
            <v>13</v>
          </cell>
          <cell r="G4520">
            <v>12</v>
          </cell>
          <cell r="H4520" t="str">
            <v>TRS; includes Area 8 Net</v>
          </cell>
          <cell r="I4520">
            <v>2005</v>
          </cell>
          <cell r="J4520" t="str">
            <v>UM</v>
          </cell>
          <cell r="K4520" t="str">
            <v>N</v>
          </cell>
          <cell r="L4520">
            <v>4</v>
          </cell>
          <cell r="M4520">
            <v>555.54486166007905</v>
          </cell>
        </row>
        <row r="4521">
          <cell r="A4521" t="str">
            <v>2005-9-5-SkagitSF_Y_h_um</v>
          </cell>
          <cell r="B4521" t="str">
            <v>Skagit</v>
          </cell>
          <cell r="C4521" t="str">
            <v>UnMarked Skagit Summer/Fall Year</v>
          </cell>
          <cell r="D4521" t="str">
            <v>U-SkagFYr</v>
          </cell>
          <cell r="E4521">
            <v>9</v>
          </cell>
          <cell r="F4521">
            <v>13</v>
          </cell>
          <cell r="G4521">
            <v>12</v>
          </cell>
          <cell r="H4521" t="str">
            <v>TRS; includes Area 8 Net</v>
          </cell>
          <cell r="I4521">
            <v>2005</v>
          </cell>
          <cell r="J4521" t="str">
            <v>UM</v>
          </cell>
          <cell r="K4521" t="str">
            <v>H</v>
          </cell>
          <cell r="L4521">
            <v>5</v>
          </cell>
        </row>
        <row r="4522">
          <cell r="A4522" t="str">
            <v>2005-9-5-SkagitSF_Y_n_um</v>
          </cell>
          <cell r="B4522" t="str">
            <v>Skagit</v>
          </cell>
          <cell r="C4522" t="str">
            <v>UnMarked Skagit Summer/Fall Year</v>
          </cell>
          <cell r="D4522" t="str">
            <v>U-SkagFYr</v>
          </cell>
          <cell r="E4522">
            <v>9</v>
          </cell>
          <cell r="F4522">
            <v>13</v>
          </cell>
          <cell r="G4522">
            <v>12</v>
          </cell>
          <cell r="H4522" t="str">
            <v>TRS; includes Area 8 Net</v>
          </cell>
          <cell r="I4522">
            <v>2005</v>
          </cell>
          <cell r="J4522" t="str">
            <v>UM</v>
          </cell>
          <cell r="K4522" t="str">
            <v>N</v>
          </cell>
          <cell r="L4522">
            <v>5</v>
          </cell>
          <cell r="M4522">
            <v>734.48760869565217</v>
          </cell>
        </row>
        <row r="4523">
          <cell r="A4523" t="str">
            <v>2005-10-3-SkagitSF_Y_h_m</v>
          </cell>
          <cell r="B4523" t="str">
            <v>Skagit</v>
          </cell>
          <cell r="C4523" t="str">
            <v>Marked Skagit Summer/Fall Year</v>
          </cell>
          <cell r="D4523" t="str">
            <v>M-SkagFYr</v>
          </cell>
          <cell r="E4523">
            <v>10</v>
          </cell>
          <cell r="F4523">
            <v>14</v>
          </cell>
          <cell r="G4523">
            <v>12</v>
          </cell>
          <cell r="H4523" t="str">
            <v>TRS; includes Area 8 Net</v>
          </cell>
          <cell r="I4523">
            <v>2005</v>
          </cell>
          <cell r="J4523" t="str">
            <v>M</v>
          </cell>
          <cell r="K4523" t="str">
            <v>H</v>
          </cell>
          <cell r="L4523">
            <v>3</v>
          </cell>
        </row>
        <row r="4524">
          <cell r="A4524" t="str">
            <v>2005-10-3-SkagitSF_Y_n_m</v>
          </cell>
          <cell r="B4524" t="str">
            <v>Skagit</v>
          </cell>
          <cell r="C4524" t="str">
            <v>Marked Skagit Summer/Fall Year</v>
          </cell>
          <cell r="D4524" t="str">
            <v>M-SkagFYr</v>
          </cell>
          <cell r="E4524">
            <v>10</v>
          </cell>
          <cell r="F4524">
            <v>14</v>
          </cell>
          <cell r="G4524">
            <v>12</v>
          </cell>
          <cell r="H4524" t="str">
            <v>TRS; includes Area 8 Net</v>
          </cell>
          <cell r="I4524">
            <v>2005</v>
          </cell>
          <cell r="J4524" t="str">
            <v>M</v>
          </cell>
          <cell r="K4524" t="str">
            <v>N</v>
          </cell>
          <cell r="L4524">
            <v>3</v>
          </cell>
        </row>
        <row r="4525">
          <cell r="A4525" t="str">
            <v>2005-10-4-SkagitSF_Y_h_m</v>
          </cell>
          <cell r="B4525" t="str">
            <v>Skagit</v>
          </cell>
          <cell r="C4525" t="str">
            <v>Marked Skagit Summer/Fall Year</v>
          </cell>
          <cell r="D4525" t="str">
            <v>M-SkagFYr</v>
          </cell>
          <cell r="E4525">
            <v>10</v>
          </cell>
          <cell r="F4525">
            <v>14</v>
          </cell>
          <cell r="G4525">
            <v>12</v>
          </cell>
          <cell r="H4525" t="str">
            <v>TRS; includes Area 8 Net</v>
          </cell>
          <cell r="I4525">
            <v>2005</v>
          </cell>
          <cell r="J4525" t="str">
            <v>M</v>
          </cell>
          <cell r="K4525" t="str">
            <v>H</v>
          </cell>
          <cell r="L4525">
            <v>4</v>
          </cell>
        </row>
        <row r="4526">
          <cell r="A4526" t="str">
            <v>2005-10-4-SkagitSF_Y_n_m</v>
          </cell>
          <cell r="B4526" t="str">
            <v>Skagit</v>
          </cell>
          <cell r="C4526" t="str">
            <v>Marked Skagit Summer/Fall Year</v>
          </cell>
          <cell r="D4526" t="str">
            <v>M-SkagFYr</v>
          </cell>
          <cell r="E4526">
            <v>10</v>
          </cell>
          <cell r="F4526">
            <v>14</v>
          </cell>
          <cell r="G4526">
            <v>12</v>
          </cell>
          <cell r="H4526" t="str">
            <v>TRS; includes Area 8 Net</v>
          </cell>
          <cell r="I4526">
            <v>2005</v>
          </cell>
          <cell r="J4526" t="str">
            <v>M</v>
          </cell>
          <cell r="K4526" t="str">
            <v>N</v>
          </cell>
          <cell r="L4526">
            <v>4</v>
          </cell>
        </row>
        <row r="4527">
          <cell r="A4527" t="str">
            <v>2005-10-5-SkagitSF_Y_h_m</v>
          </cell>
          <cell r="B4527" t="str">
            <v>Skagit</v>
          </cell>
          <cell r="C4527" t="str">
            <v>Marked Skagit Summer/Fall Year</v>
          </cell>
          <cell r="D4527" t="str">
            <v>M-SkagFYr</v>
          </cell>
          <cell r="E4527">
            <v>10</v>
          </cell>
          <cell r="F4527">
            <v>14</v>
          </cell>
          <cell r="G4527">
            <v>12</v>
          </cell>
          <cell r="H4527" t="str">
            <v>TRS; includes Area 8 Net</v>
          </cell>
          <cell r="I4527">
            <v>2005</v>
          </cell>
          <cell r="J4527" t="str">
            <v>M</v>
          </cell>
          <cell r="K4527" t="str">
            <v>H</v>
          </cell>
          <cell r="L4527">
            <v>5</v>
          </cell>
        </row>
        <row r="4528">
          <cell r="A4528" t="str">
            <v>2005-10-5-SkagitSF_Y_n_m</v>
          </cell>
          <cell r="B4528" t="str">
            <v>Skagit</v>
          </cell>
          <cell r="C4528" t="str">
            <v>Marked Skagit Summer/Fall Year</v>
          </cell>
          <cell r="D4528" t="str">
            <v>M-SkagFYr</v>
          </cell>
          <cell r="E4528">
            <v>10</v>
          </cell>
          <cell r="F4528">
            <v>14</v>
          </cell>
          <cell r="G4528">
            <v>12</v>
          </cell>
          <cell r="H4528" t="str">
            <v>TRS; includes Area 8 Net</v>
          </cell>
          <cell r="I4528">
            <v>2005</v>
          </cell>
          <cell r="J4528" t="str">
            <v>M</v>
          </cell>
          <cell r="K4528" t="str">
            <v>N</v>
          </cell>
          <cell r="L4528">
            <v>5</v>
          </cell>
        </row>
        <row r="4529">
          <cell r="A4529" t="str">
            <v>2005-11-3-SkagitSpring_h_um</v>
          </cell>
          <cell r="B4529" t="str">
            <v>Skagit</v>
          </cell>
          <cell r="C4529" t="str">
            <v>UnMarked Skagit Spring Year</v>
          </cell>
          <cell r="D4529" t="str">
            <v>U-SkagSpY</v>
          </cell>
          <cell r="E4529">
            <v>11</v>
          </cell>
          <cell r="F4529">
            <v>16</v>
          </cell>
          <cell r="G4529">
            <v>15</v>
          </cell>
          <cell r="H4529" t="str">
            <v>TRS; includes Area 8 Net</v>
          </cell>
          <cell r="I4529">
            <v>2005</v>
          </cell>
          <cell r="J4529" t="str">
            <v>UM</v>
          </cell>
          <cell r="K4529" t="str">
            <v>H</v>
          </cell>
          <cell r="L4529">
            <v>3</v>
          </cell>
          <cell r="M4529">
            <v>244.595120519338</v>
          </cell>
        </row>
        <row r="4530">
          <cell r="A4530" t="str">
            <v>2005-11-3-SkagitSpring_n_um</v>
          </cell>
          <cell r="B4530" t="str">
            <v>Skagit</v>
          </cell>
          <cell r="C4530" t="str">
            <v>UnMarked Skagit Spring Year</v>
          </cell>
          <cell r="D4530" t="str">
            <v>U-SkagSpY</v>
          </cell>
          <cell r="E4530">
            <v>11</v>
          </cell>
          <cell r="F4530">
            <v>16</v>
          </cell>
          <cell r="G4530">
            <v>15</v>
          </cell>
          <cell r="H4530" t="str">
            <v>TRS; includes Area 8 Net</v>
          </cell>
          <cell r="I4530">
            <v>2005</v>
          </cell>
          <cell r="J4530" t="str">
            <v>UM</v>
          </cell>
          <cell r="K4530" t="str">
            <v>N</v>
          </cell>
          <cell r="L4530">
            <v>3</v>
          </cell>
          <cell r="M4530">
            <v>177.91906214689271</v>
          </cell>
        </row>
        <row r="4531">
          <cell r="A4531" t="str">
            <v>2005-11-4-SkagitSpring_h_um</v>
          </cell>
          <cell r="B4531" t="str">
            <v>Skagit</v>
          </cell>
          <cell r="C4531" t="str">
            <v>UnMarked Skagit Spring Year</v>
          </cell>
          <cell r="D4531" t="str">
            <v>U-SkagSpY</v>
          </cell>
          <cell r="E4531">
            <v>11</v>
          </cell>
          <cell r="F4531">
            <v>16</v>
          </cell>
          <cell r="G4531">
            <v>15</v>
          </cell>
          <cell r="H4531" t="str">
            <v>TRS; includes Area 8 Net</v>
          </cell>
          <cell r="I4531">
            <v>2005</v>
          </cell>
          <cell r="J4531" t="str">
            <v>UM</v>
          </cell>
          <cell r="K4531" t="str">
            <v>H</v>
          </cell>
          <cell r="L4531">
            <v>4</v>
          </cell>
          <cell r="M4531">
            <v>629.66779883959123</v>
          </cell>
        </row>
        <row r="4532">
          <cell r="A4532" t="str">
            <v>2005-11-4-SkagitSpring_n_um</v>
          </cell>
          <cell r="B4532" t="str">
            <v>Skagit</v>
          </cell>
          <cell r="C4532" t="str">
            <v>UnMarked Skagit Spring Year</v>
          </cell>
          <cell r="D4532" t="str">
            <v>U-SkagSpY</v>
          </cell>
          <cell r="E4532">
            <v>11</v>
          </cell>
          <cell r="F4532">
            <v>16</v>
          </cell>
          <cell r="G4532">
            <v>15</v>
          </cell>
          <cell r="H4532" t="str">
            <v>TRS; includes Area 8 Net</v>
          </cell>
          <cell r="I4532">
            <v>2005</v>
          </cell>
          <cell r="J4532" t="str">
            <v>UM</v>
          </cell>
          <cell r="K4532" t="str">
            <v>N</v>
          </cell>
          <cell r="L4532">
            <v>4</v>
          </cell>
          <cell r="M4532">
            <v>604.28641807909617</v>
          </cell>
        </row>
        <row r="4533">
          <cell r="A4533" t="str">
            <v>2005-11-5-SkagitSpring_h_um</v>
          </cell>
          <cell r="B4533" t="str">
            <v>Skagit</v>
          </cell>
          <cell r="C4533" t="str">
            <v>UnMarked Skagit Spring Year</v>
          </cell>
          <cell r="D4533" t="str">
            <v>U-SkagSpY</v>
          </cell>
          <cell r="E4533">
            <v>11</v>
          </cell>
          <cell r="F4533">
            <v>16</v>
          </cell>
          <cell r="G4533">
            <v>15</v>
          </cell>
          <cell r="H4533" t="str">
            <v>TRS; includes Area 8 Net</v>
          </cell>
          <cell r="I4533">
            <v>2005</v>
          </cell>
          <cell r="J4533" t="str">
            <v>UM</v>
          </cell>
          <cell r="K4533" t="str">
            <v>H</v>
          </cell>
          <cell r="L4533">
            <v>5</v>
          </cell>
          <cell r="M4533">
            <v>172.15609038443591</v>
          </cell>
        </row>
        <row r="4534">
          <cell r="A4534" t="str">
            <v>2005-11-5-SkagitSpring_n_um</v>
          </cell>
          <cell r="B4534" t="str">
            <v>Skagit</v>
          </cell>
          <cell r="C4534" t="str">
            <v>UnMarked Skagit Spring Year</v>
          </cell>
          <cell r="D4534" t="str">
            <v>U-SkagSpY</v>
          </cell>
          <cell r="E4534">
            <v>11</v>
          </cell>
          <cell r="F4534">
            <v>16</v>
          </cell>
          <cell r="G4534">
            <v>15</v>
          </cell>
          <cell r="H4534" t="str">
            <v>TRS; includes Area 8 Net</v>
          </cell>
          <cell r="I4534">
            <v>2005</v>
          </cell>
          <cell r="J4534" t="str">
            <v>UM</v>
          </cell>
          <cell r="K4534" t="str">
            <v>N</v>
          </cell>
          <cell r="L4534">
            <v>5</v>
          </cell>
          <cell r="M4534">
            <v>521.56651977401134</v>
          </cell>
        </row>
        <row r="4535">
          <cell r="A4535" t="str">
            <v>2005-12-3-SkagitSpring_h_m</v>
          </cell>
          <cell r="B4535" t="str">
            <v>Skagit</v>
          </cell>
          <cell r="C4535" t="str">
            <v>Marked Skagit Spring Year</v>
          </cell>
          <cell r="D4535" t="str">
            <v>M-SkagSpY</v>
          </cell>
          <cell r="E4535">
            <v>12</v>
          </cell>
          <cell r="F4535">
            <v>17</v>
          </cell>
          <cell r="G4535">
            <v>15</v>
          </cell>
          <cell r="H4535" t="str">
            <v>TRS; includes Area 8 Net</v>
          </cell>
          <cell r="I4535">
            <v>2005</v>
          </cell>
          <cell r="J4535" t="str">
            <v>M</v>
          </cell>
          <cell r="K4535" t="str">
            <v>H</v>
          </cell>
          <cell r="L4535">
            <v>3</v>
          </cell>
          <cell r="M4535">
            <v>660.17246023731684</v>
          </cell>
        </row>
        <row r="4536">
          <cell r="A4536" t="str">
            <v>2005-12-3-SkagitSpring_n_m</v>
          </cell>
          <cell r="B4536" t="str">
            <v>Skagit</v>
          </cell>
          <cell r="C4536" t="str">
            <v>Marked Skagit Spring Year</v>
          </cell>
          <cell r="D4536" t="str">
            <v>M-SkagSpY</v>
          </cell>
          <cell r="E4536">
            <v>12</v>
          </cell>
          <cell r="F4536">
            <v>17</v>
          </cell>
          <cell r="G4536">
            <v>15</v>
          </cell>
          <cell r="H4536" t="str">
            <v>TRS; includes Area 8 Net</v>
          </cell>
          <cell r="I4536">
            <v>2005</v>
          </cell>
          <cell r="J4536" t="str">
            <v>M</v>
          </cell>
          <cell r="K4536" t="str">
            <v>N</v>
          </cell>
          <cell r="L4536">
            <v>3</v>
          </cell>
        </row>
        <row r="4537">
          <cell r="A4537" t="str">
            <v>2005-12-4-SkagitSpring_h_m</v>
          </cell>
          <cell r="B4537" t="str">
            <v>Skagit</v>
          </cell>
          <cell r="C4537" t="str">
            <v>Marked Skagit Spring Year</v>
          </cell>
          <cell r="D4537" t="str">
            <v>M-SkagSpY</v>
          </cell>
          <cell r="E4537">
            <v>12</v>
          </cell>
          <cell r="F4537">
            <v>17</v>
          </cell>
          <cell r="G4537">
            <v>15</v>
          </cell>
          <cell r="H4537" t="str">
            <v>TRS; includes Area 8 Net</v>
          </cell>
          <cell r="I4537">
            <v>2005</v>
          </cell>
          <cell r="J4537" t="str">
            <v>M</v>
          </cell>
          <cell r="K4537" t="str">
            <v>H</v>
          </cell>
          <cell r="L4537">
            <v>4</v>
          </cell>
          <cell r="M4537">
            <v>969.56738228666359</v>
          </cell>
        </row>
        <row r="4538">
          <cell r="A4538" t="str">
            <v>2005-12-4-SkagitSpring_n_m</v>
          </cell>
          <cell r="B4538" t="str">
            <v>Skagit</v>
          </cell>
          <cell r="C4538" t="str">
            <v>Marked Skagit Spring Year</v>
          </cell>
          <cell r="D4538" t="str">
            <v>M-SkagSpY</v>
          </cell>
          <cell r="E4538">
            <v>12</v>
          </cell>
          <cell r="F4538">
            <v>17</v>
          </cell>
          <cell r="G4538">
            <v>15</v>
          </cell>
          <cell r="H4538" t="str">
            <v>TRS; includes Area 8 Net</v>
          </cell>
          <cell r="I4538">
            <v>2005</v>
          </cell>
          <cell r="J4538" t="str">
            <v>M</v>
          </cell>
          <cell r="K4538" t="str">
            <v>N</v>
          </cell>
          <cell r="L4538">
            <v>4</v>
          </cell>
        </row>
        <row r="4539">
          <cell r="A4539" t="str">
            <v>2005-12-5-SkagitSpring_h_m</v>
          </cell>
          <cell r="B4539" t="str">
            <v>Skagit</v>
          </cell>
          <cell r="C4539" t="str">
            <v>Marked Skagit Spring Year</v>
          </cell>
          <cell r="D4539" t="str">
            <v>M-SkagSpY</v>
          </cell>
          <cell r="E4539">
            <v>12</v>
          </cell>
          <cell r="F4539">
            <v>17</v>
          </cell>
          <cell r="G4539">
            <v>15</v>
          </cell>
          <cell r="H4539" t="str">
            <v>TRS; includes Area 8 Net</v>
          </cell>
          <cell r="I4539">
            <v>2005</v>
          </cell>
          <cell r="J4539" t="str">
            <v>M</v>
          </cell>
          <cell r="K4539" t="str">
            <v>H</v>
          </cell>
          <cell r="L4539">
            <v>5</v>
          </cell>
          <cell r="M4539">
            <v>301.25637397898288</v>
          </cell>
        </row>
        <row r="4540">
          <cell r="A4540" t="str">
            <v>2005-12-5-SkagitSpring_n_m</v>
          </cell>
          <cell r="B4540" t="str">
            <v>Skagit</v>
          </cell>
          <cell r="C4540" t="str">
            <v>Marked Skagit Spring Year</v>
          </cell>
          <cell r="D4540" t="str">
            <v>M-SkagSpY</v>
          </cell>
          <cell r="E4540">
            <v>12</v>
          </cell>
          <cell r="F4540">
            <v>17</v>
          </cell>
          <cell r="G4540">
            <v>15</v>
          </cell>
          <cell r="H4540" t="str">
            <v>TRS; includes Area 8 Net</v>
          </cell>
          <cell r="I4540">
            <v>2005</v>
          </cell>
          <cell r="J4540" t="str">
            <v>M</v>
          </cell>
          <cell r="K4540" t="str">
            <v>N</v>
          </cell>
          <cell r="L4540">
            <v>5</v>
          </cell>
        </row>
        <row r="4541">
          <cell r="A4541" t="str">
            <v>2005-13-3-</v>
          </cell>
          <cell r="B4541" t="str">
            <v>StSno</v>
          </cell>
          <cell r="C4541" t="str">
            <v>UnMarked Snohomish Fall Fing</v>
          </cell>
          <cell r="D4541" t="str">
            <v>U-Snoh FF</v>
          </cell>
          <cell r="E4541">
            <v>13</v>
          </cell>
          <cell r="F4541">
            <v>19</v>
          </cell>
          <cell r="G4541">
            <v>18</v>
          </cell>
          <cell r="H4541" t="str">
            <v>ETRS; includes FW sport, no FW net</v>
          </cell>
          <cell r="I4541">
            <v>2005</v>
          </cell>
          <cell r="J4541" t="str">
            <v>UM</v>
          </cell>
          <cell r="L4541">
            <v>3</v>
          </cell>
          <cell r="M4541">
            <v>1434.012093280556</v>
          </cell>
        </row>
        <row r="4542">
          <cell r="A4542" t="str">
            <v>2005-13-4-</v>
          </cell>
          <cell r="B4542" t="str">
            <v>StSno</v>
          </cell>
          <cell r="C4542" t="str">
            <v>UnMarked Snohomish Fall Fing</v>
          </cell>
          <cell r="D4542" t="str">
            <v>U-Snoh FF</v>
          </cell>
          <cell r="E4542">
            <v>13</v>
          </cell>
          <cell r="F4542">
            <v>19</v>
          </cell>
          <cell r="G4542">
            <v>18</v>
          </cell>
          <cell r="H4542" t="str">
            <v>ETRS; includes FW sport, no FW net</v>
          </cell>
          <cell r="I4542">
            <v>2005</v>
          </cell>
          <cell r="J4542" t="str">
            <v>UM</v>
          </cell>
          <cell r="L4542">
            <v>4</v>
          </cell>
          <cell r="M4542">
            <v>3378.4456074795448</v>
          </cell>
        </row>
        <row r="4543">
          <cell r="A4543" t="str">
            <v>2005-13-5-</v>
          </cell>
          <cell r="B4543" t="str">
            <v>StSno</v>
          </cell>
          <cell r="C4543" t="str">
            <v>UnMarked Snohomish Fall Fing</v>
          </cell>
          <cell r="D4543" t="str">
            <v>U-Snoh FF</v>
          </cell>
          <cell r="E4543">
            <v>13</v>
          </cell>
          <cell r="F4543">
            <v>19</v>
          </cell>
          <cell r="G4543">
            <v>18</v>
          </cell>
          <cell r="H4543" t="str">
            <v>ETRS; includes FW sport, no FW net</v>
          </cell>
          <cell r="I4543">
            <v>2005</v>
          </cell>
          <cell r="J4543" t="str">
            <v>UM</v>
          </cell>
          <cell r="L4543">
            <v>5</v>
          </cell>
          <cell r="M4543">
            <v>998.8229746870478</v>
          </cell>
        </row>
        <row r="4544">
          <cell r="A4544" t="str">
            <v>2005-14-3-</v>
          </cell>
          <cell r="B4544" t="str">
            <v>StSno</v>
          </cell>
          <cell r="C4544" t="str">
            <v>Marked Snohomish Fall Fing</v>
          </cell>
          <cell r="D4544" t="str">
            <v>M-Snoh FF</v>
          </cell>
          <cell r="E4544">
            <v>14</v>
          </cell>
          <cell r="F4544">
            <v>20</v>
          </cell>
          <cell r="G4544">
            <v>18</v>
          </cell>
          <cell r="H4544" t="str">
            <v>ETRS; includes FW sport, no FW net</v>
          </cell>
          <cell r="I4544">
            <v>2005</v>
          </cell>
          <cell r="J4544" t="str">
            <v>M</v>
          </cell>
          <cell r="L4544">
            <v>3</v>
          </cell>
          <cell r="M4544">
            <v>662.5127159510638</v>
          </cell>
        </row>
        <row r="4545">
          <cell r="A4545" t="str">
            <v>2005-14-4-</v>
          </cell>
          <cell r="B4545" t="str">
            <v>StSno</v>
          </cell>
          <cell r="C4545" t="str">
            <v>Marked Snohomish Fall Fing</v>
          </cell>
          <cell r="D4545" t="str">
            <v>M-Snoh FF</v>
          </cell>
          <cell r="E4545">
            <v>14</v>
          </cell>
          <cell r="F4545">
            <v>20</v>
          </cell>
          <cell r="G4545">
            <v>18</v>
          </cell>
          <cell r="H4545" t="str">
            <v>ETRS; includes FW sport, no FW net</v>
          </cell>
          <cell r="I4545">
            <v>2005</v>
          </cell>
          <cell r="J4545" t="str">
            <v>M</v>
          </cell>
          <cell r="L4545">
            <v>4</v>
          </cell>
          <cell r="M4545">
            <v>940.34062909183251</v>
          </cell>
        </row>
        <row r="4546">
          <cell r="A4546" t="str">
            <v>2005-14-5-</v>
          </cell>
          <cell r="B4546" t="str">
            <v>StSno</v>
          </cell>
          <cell r="C4546" t="str">
            <v>Marked Snohomish Fall Fing</v>
          </cell>
          <cell r="D4546" t="str">
            <v>M-Snoh FF</v>
          </cell>
          <cell r="E4546">
            <v>14</v>
          </cell>
          <cell r="F4546">
            <v>20</v>
          </cell>
          <cell r="G4546">
            <v>18</v>
          </cell>
          <cell r="H4546" t="str">
            <v>ETRS; includes FW sport, no FW net</v>
          </cell>
          <cell r="I4546">
            <v>2005</v>
          </cell>
          <cell r="J4546" t="str">
            <v>M</v>
          </cell>
          <cell r="L4546">
            <v>5</v>
          </cell>
          <cell r="M4546">
            <v>42.742755867810573</v>
          </cell>
        </row>
        <row r="4547">
          <cell r="A4547" t="str">
            <v>2005-15-3-</v>
          </cell>
          <cell r="B4547" t="str">
            <v>StSno</v>
          </cell>
          <cell r="C4547" t="str">
            <v>UnMarked Snohomish Fall Year</v>
          </cell>
          <cell r="D4547" t="str">
            <v>U-SnohFYr</v>
          </cell>
          <cell r="E4547">
            <v>15</v>
          </cell>
          <cell r="F4547">
            <v>22</v>
          </cell>
          <cell r="G4547">
            <v>21</v>
          </cell>
          <cell r="H4547" t="str">
            <v>ETRS; includes FW sport, no FW net</v>
          </cell>
          <cell r="I4547">
            <v>2005</v>
          </cell>
          <cell r="J4547" t="str">
            <v>UM</v>
          </cell>
          <cell r="L4547">
            <v>3</v>
          </cell>
          <cell r="M4547">
            <v>196.01087793971291</v>
          </cell>
        </row>
        <row r="4548">
          <cell r="A4548" t="str">
            <v>2005-15-4-</v>
          </cell>
          <cell r="B4548" t="str">
            <v>StSno</v>
          </cell>
          <cell r="C4548" t="str">
            <v>UnMarked Snohomish Fall Year</v>
          </cell>
          <cell r="D4548" t="str">
            <v>U-SnohFYr</v>
          </cell>
          <cell r="E4548">
            <v>15</v>
          </cell>
          <cell r="F4548">
            <v>22</v>
          </cell>
          <cell r="G4548">
            <v>21</v>
          </cell>
          <cell r="H4548" t="str">
            <v>ETRS; includes FW sport, no FW net</v>
          </cell>
          <cell r="I4548">
            <v>2005</v>
          </cell>
          <cell r="J4548" t="str">
            <v>UM</v>
          </cell>
          <cell r="L4548">
            <v>4</v>
          </cell>
          <cell r="M4548">
            <v>812.12591718825377</v>
          </cell>
        </row>
        <row r="4549">
          <cell r="A4549" t="str">
            <v>2005-15-5-</v>
          </cell>
          <cell r="B4549" t="str">
            <v>StSno</v>
          </cell>
          <cell r="C4549" t="str">
            <v>UnMarked Snohomish Fall Year</v>
          </cell>
          <cell r="D4549" t="str">
            <v>U-SnohFYr</v>
          </cell>
          <cell r="E4549">
            <v>15</v>
          </cell>
          <cell r="F4549">
            <v>22</v>
          </cell>
          <cell r="G4549">
            <v>21</v>
          </cell>
          <cell r="H4549" t="str">
            <v>ETRS; includes FW sport, no FW net</v>
          </cell>
          <cell r="I4549">
            <v>2005</v>
          </cell>
          <cell r="J4549" t="str">
            <v>UM</v>
          </cell>
          <cell r="L4549">
            <v>5</v>
          </cell>
          <cell r="M4549">
            <v>929.34592150984167</v>
          </cell>
        </row>
        <row r="4550">
          <cell r="A4550" t="str">
            <v>2005-16-3-</v>
          </cell>
          <cell r="B4550" t="str">
            <v>StSno</v>
          </cell>
          <cell r="C4550" t="str">
            <v>Marked Snohomish Fall Year</v>
          </cell>
          <cell r="D4550" t="str">
            <v>M-SnohFYr</v>
          </cell>
          <cell r="E4550">
            <v>16</v>
          </cell>
          <cell r="F4550">
            <v>23</v>
          </cell>
          <cell r="G4550">
            <v>21</v>
          </cell>
          <cell r="H4550" t="str">
            <v>ETRS; includes FW sport, no FW net</v>
          </cell>
          <cell r="I4550">
            <v>2005</v>
          </cell>
          <cell r="J4550" t="str">
            <v>M</v>
          </cell>
          <cell r="L4550">
            <v>3</v>
          </cell>
          <cell r="M4550">
            <v>128.2282676034317</v>
          </cell>
        </row>
        <row r="4551">
          <cell r="A4551" t="str">
            <v>2005-16-4-</v>
          </cell>
          <cell r="B4551" t="str">
            <v>StSno</v>
          </cell>
          <cell r="C4551" t="str">
            <v>Marked Snohomish Fall Year</v>
          </cell>
          <cell r="D4551" t="str">
            <v>M-SnohFYr</v>
          </cell>
          <cell r="E4551">
            <v>16</v>
          </cell>
          <cell r="F4551">
            <v>23</v>
          </cell>
          <cell r="G4551">
            <v>21</v>
          </cell>
          <cell r="H4551" t="str">
            <v>ETRS; includes FW sport, no FW net</v>
          </cell>
          <cell r="I4551">
            <v>2005</v>
          </cell>
          <cell r="J4551" t="str">
            <v>M</v>
          </cell>
          <cell r="L4551">
            <v>4</v>
          </cell>
          <cell r="M4551">
            <v>106.8568896695264</v>
          </cell>
        </row>
        <row r="4552">
          <cell r="A4552" t="str">
            <v>2005-16-5-</v>
          </cell>
          <cell r="B4552" t="str">
            <v>StSno</v>
          </cell>
          <cell r="C4552" t="str">
            <v>Marked Snohomish Fall Year</v>
          </cell>
          <cell r="D4552" t="str">
            <v>M-SnohFYr</v>
          </cell>
          <cell r="E4552">
            <v>16</v>
          </cell>
          <cell r="F4552">
            <v>23</v>
          </cell>
          <cell r="G4552">
            <v>21</v>
          </cell>
          <cell r="H4552" t="str">
            <v>ETRS; includes FW sport, no FW net</v>
          </cell>
          <cell r="I4552">
            <v>2005</v>
          </cell>
          <cell r="J4552" t="str">
            <v>M</v>
          </cell>
          <cell r="L4552">
            <v>5</v>
          </cell>
          <cell r="M4552">
            <v>21.37137793390529</v>
          </cell>
        </row>
        <row r="4553">
          <cell r="A4553" t="str">
            <v>2005-17-3-</v>
          </cell>
          <cell r="B4553" t="str">
            <v>StSno</v>
          </cell>
          <cell r="C4553" t="str">
            <v>UnMarked Stillaguamish Fall Fing</v>
          </cell>
          <cell r="D4553" t="str">
            <v>U-Stil FF</v>
          </cell>
          <cell r="E4553">
            <v>17</v>
          </cell>
          <cell r="F4553">
            <v>25</v>
          </cell>
          <cell r="G4553">
            <v>24</v>
          </cell>
          <cell r="H4553" t="str">
            <v>ETRS</v>
          </cell>
          <cell r="I4553">
            <v>2005</v>
          </cell>
          <cell r="J4553" t="str">
            <v>UM</v>
          </cell>
          <cell r="L4553">
            <v>3</v>
          </cell>
          <cell r="M4553">
            <v>616.34906312429939</v>
          </cell>
        </row>
        <row r="4554">
          <cell r="A4554" t="str">
            <v>2005-17-4-</v>
          </cell>
          <cell r="B4554" t="str">
            <v>StSno</v>
          </cell>
          <cell r="C4554" t="str">
            <v>UnMarked Stillaguamish Fall Fing</v>
          </cell>
          <cell r="D4554" t="str">
            <v>U-Stil FF</v>
          </cell>
          <cell r="E4554">
            <v>17</v>
          </cell>
          <cell r="F4554">
            <v>25</v>
          </cell>
          <cell r="G4554">
            <v>24</v>
          </cell>
          <cell r="H4554" t="str">
            <v>ETRS</v>
          </cell>
          <cell r="I4554">
            <v>2005</v>
          </cell>
          <cell r="J4554" t="str">
            <v>UM</v>
          </cell>
          <cell r="L4554">
            <v>4</v>
          </cell>
          <cell r="M4554">
            <v>563.78605999097863</v>
          </cell>
        </row>
        <row r="4555">
          <cell r="A4555" t="str">
            <v>2005-17-5-</v>
          </cell>
          <cell r="B4555" t="str">
            <v>StSno</v>
          </cell>
          <cell r="C4555" t="str">
            <v>UnMarked Stillaguamish Fall Fing</v>
          </cell>
          <cell r="D4555" t="str">
            <v>U-Stil FF</v>
          </cell>
          <cell r="E4555">
            <v>17</v>
          </cell>
          <cell r="F4555">
            <v>25</v>
          </cell>
          <cell r="G4555">
            <v>24</v>
          </cell>
          <cell r="H4555" t="str">
            <v>ETRS</v>
          </cell>
          <cell r="I4555">
            <v>2005</v>
          </cell>
          <cell r="J4555" t="str">
            <v>UM</v>
          </cell>
          <cell r="L4555">
            <v>5</v>
          </cell>
          <cell r="M4555">
            <v>148.22098153599521</v>
          </cell>
        </row>
        <row r="4556">
          <cell r="A4556" t="str">
            <v>2005-18-3-</v>
          </cell>
          <cell r="B4556" t="str">
            <v>StSno</v>
          </cell>
          <cell r="C4556" t="str">
            <v>Marked Stillaguamish Fall Fing</v>
          </cell>
          <cell r="D4556" t="str">
            <v>M-Stil FF</v>
          </cell>
          <cell r="E4556">
            <v>18</v>
          </cell>
          <cell r="F4556">
            <v>26</v>
          </cell>
          <cell r="G4556">
            <v>24</v>
          </cell>
          <cell r="H4556" t="str">
            <v>ETRS</v>
          </cell>
          <cell r="I4556">
            <v>2005</v>
          </cell>
          <cell r="J4556" t="str">
            <v>M</v>
          </cell>
          <cell r="L4556">
            <v>3</v>
          </cell>
          <cell r="M4556">
            <v>71.24380763415752</v>
          </cell>
        </row>
        <row r="4557">
          <cell r="A4557" t="str">
            <v>2005-18-4-</v>
          </cell>
          <cell r="B4557" t="str">
            <v>StSno</v>
          </cell>
          <cell r="C4557" t="str">
            <v>Marked Stillaguamish Fall Fing</v>
          </cell>
          <cell r="D4557" t="str">
            <v>M-Stil FF</v>
          </cell>
          <cell r="E4557">
            <v>18</v>
          </cell>
          <cell r="F4557">
            <v>26</v>
          </cell>
          <cell r="G4557">
            <v>24</v>
          </cell>
          <cell r="H4557" t="str">
            <v>ETRS</v>
          </cell>
          <cell r="I4557">
            <v>2005</v>
          </cell>
          <cell r="J4557" t="str">
            <v>M</v>
          </cell>
          <cell r="L4557">
            <v>4</v>
          </cell>
          <cell r="M4557">
            <v>0</v>
          </cell>
        </row>
        <row r="4558">
          <cell r="A4558" t="str">
            <v>2005-18-5-</v>
          </cell>
          <cell r="B4558" t="str">
            <v>StSno</v>
          </cell>
          <cell r="C4558" t="str">
            <v>Marked Stillaguamish Fall Fing</v>
          </cell>
          <cell r="D4558" t="str">
            <v>M-Stil FF</v>
          </cell>
          <cell r="E4558">
            <v>18</v>
          </cell>
          <cell r="F4558">
            <v>26</v>
          </cell>
          <cell r="G4558">
            <v>24</v>
          </cell>
          <cell r="H4558" t="str">
            <v>ETRS</v>
          </cell>
          <cell r="I4558">
            <v>2005</v>
          </cell>
          <cell r="J4558" t="str">
            <v>M</v>
          </cell>
          <cell r="L4558">
            <v>5</v>
          </cell>
          <cell r="M4558">
            <v>0</v>
          </cell>
        </row>
        <row r="4559">
          <cell r="A4559" t="str">
            <v>2005-19-3-</v>
          </cell>
          <cell r="B4559" t="str">
            <v>StSno</v>
          </cell>
          <cell r="C4559" t="str">
            <v>UnMarked Tulalip Fall Fing</v>
          </cell>
          <cell r="D4559" t="str">
            <v>U-Tula FF</v>
          </cell>
          <cell r="E4559">
            <v>19</v>
          </cell>
          <cell r="F4559">
            <v>28</v>
          </cell>
          <cell r="G4559">
            <v>27</v>
          </cell>
          <cell r="H4559" t="str">
            <v>TRS; includes 8D catch (excludes 8A)</v>
          </cell>
          <cell r="I4559">
            <v>2005</v>
          </cell>
          <cell r="J4559" t="str">
            <v>UM</v>
          </cell>
          <cell r="L4559">
            <v>3</v>
          </cell>
          <cell r="M4559">
            <v>2892.7300771978539</v>
          </cell>
        </row>
        <row r="4560">
          <cell r="A4560" t="str">
            <v>2005-19-4-</v>
          </cell>
          <cell r="B4560" t="str">
            <v>StSno</v>
          </cell>
          <cell r="C4560" t="str">
            <v>UnMarked Tulalip Fall Fing</v>
          </cell>
          <cell r="D4560" t="str">
            <v>U-Tula FF</v>
          </cell>
          <cell r="E4560">
            <v>19</v>
          </cell>
          <cell r="F4560">
            <v>28</v>
          </cell>
          <cell r="G4560">
            <v>27</v>
          </cell>
          <cell r="H4560" t="str">
            <v>TRS; includes 8D catch (excludes 8A)</v>
          </cell>
          <cell r="I4560">
            <v>2005</v>
          </cell>
          <cell r="J4560" t="str">
            <v>UM</v>
          </cell>
          <cell r="L4560">
            <v>4</v>
          </cell>
          <cell r="M4560">
            <v>3582.8052160741408</v>
          </cell>
        </row>
        <row r="4561">
          <cell r="A4561" t="str">
            <v>2005-19-5-</v>
          </cell>
          <cell r="B4561" t="str">
            <v>StSno</v>
          </cell>
          <cell r="C4561" t="str">
            <v>UnMarked Tulalip Fall Fing</v>
          </cell>
          <cell r="D4561" t="str">
            <v>U-Tula FF</v>
          </cell>
          <cell r="E4561">
            <v>19</v>
          </cell>
          <cell r="F4561">
            <v>28</v>
          </cell>
          <cell r="G4561">
            <v>27</v>
          </cell>
          <cell r="H4561" t="str">
            <v>TRS; includes 8D catch (excludes 8A)</v>
          </cell>
          <cell r="I4561">
            <v>2005</v>
          </cell>
          <cell r="J4561" t="str">
            <v>UM</v>
          </cell>
          <cell r="L4561">
            <v>5</v>
          </cell>
          <cell r="M4561">
            <v>420.01067459716842</v>
          </cell>
        </row>
        <row r="4562">
          <cell r="A4562" t="str">
            <v>2005-20-3-</v>
          </cell>
          <cell r="B4562" t="str">
            <v>StSno</v>
          </cell>
          <cell r="C4562" t="str">
            <v>Marked Tulalip Fall Fing</v>
          </cell>
          <cell r="D4562" t="str">
            <v>M-Tula FF</v>
          </cell>
          <cell r="E4562">
            <v>20</v>
          </cell>
          <cell r="F4562">
            <v>29</v>
          </cell>
          <cell r="G4562">
            <v>27</v>
          </cell>
          <cell r="H4562" t="str">
            <v>TRS; includes 8D catch (excludes 8A)</v>
          </cell>
          <cell r="I4562">
            <v>2005</v>
          </cell>
          <cell r="J4562" t="str">
            <v>M</v>
          </cell>
          <cell r="L4562">
            <v>3</v>
          </cell>
          <cell r="M4562">
            <v>423.44402259162871</v>
          </cell>
        </row>
        <row r="4563">
          <cell r="A4563" t="str">
            <v>2005-20-4-</v>
          </cell>
          <cell r="B4563" t="str">
            <v>StSno</v>
          </cell>
          <cell r="C4563" t="str">
            <v>Marked Tulalip Fall Fing</v>
          </cell>
          <cell r="D4563" t="str">
            <v>M-Tula FF</v>
          </cell>
          <cell r="E4563">
            <v>20</v>
          </cell>
          <cell r="F4563">
            <v>29</v>
          </cell>
          <cell r="G4563">
            <v>27</v>
          </cell>
          <cell r="H4563" t="str">
            <v>TRS; includes 8D catch (excludes 8A)</v>
          </cell>
          <cell r="I4563">
            <v>2005</v>
          </cell>
          <cell r="J4563" t="str">
            <v>M</v>
          </cell>
          <cell r="L4563">
            <v>4</v>
          </cell>
          <cell r="M4563">
            <v>599.31015376494258</v>
          </cell>
        </row>
        <row r="4564">
          <cell r="A4564" t="str">
            <v>2005-20-5-</v>
          </cell>
          <cell r="B4564" t="str">
            <v>StSno</v>
          </cell>
          <cell r="C4564" t="str">
            <v>Marked Tulalip Fall Fing</v>
          </cell>
          <cell r="D4564" t="str">
            <v>M-Tula FF</v>
          </cell>
          <cell r="E4564">
            <v>20</v>
          </cell>
          <cell r="F4564">
            <v>29</v>
          </cell>
          <cell r="G4564">
            <v>27</v>
          </cell>
          <cell r="H4564" t="str">
            <v>TRS; includes 8D catch (excludes 8A)</v>
          </cell>
          <cell r="I4564">
            <v>2005</v>
          </cell>
          <cell r="J4564" t="str">
            <v>M</v>
          </cell>
          <cell r="L4564">
            <v>5</v>
          </cell>
          <cell r="M4564">
            <v>63.699915774266422</v>
          </cell>
        </row>
        <row r="4565">
          <cell r="A4565" t="str">
            <v>2005-21-3-</v>
          </cell>
          <cell r="B4565" t="str">
            <v>MPS</v>
          </cell>
          <cell r="C4565" t="str">
            <v>UnMarked Mid PS Fall Fing</v>
          </cell>
          <cell r="D4565" t="str">
            <v>U-MidPSFF</v>
          </cell>
          <cell r="E4565">
            <v>21</v>
          </cell>
          <cell r="F4565">
            <v>31</v>
          </cell>
          <cell r="G4565">
            <v>30</v>
          </cell>
          <cell r="H4565" t="str">
            <v>TRS; includes 10A, 10E, 11A</v>
          </cell>
          <cell r="I4565">
            <v>2005</v>
          </cell>
          <cell r="J4565" t="str">
            <v>UM</v>
          </cell>
          <cell r="L4565">
            <v>3</v>
          </cell>
          <cell r="M4565">
            <v>3233.4532086627341</v>
          </cell>
        </row>
        <row r="4566">
          <cell r="A4566" t="str">
            <v>2005-21-4-</v>
          </cell>
          <cell r="B4566" t="str">
            <v>MPS</v>
          </cell>
          <cell r="C4566" t="str">
            <v>UnMarked Mid PS Fall Fing</v>
          </cell>
          <cell r="D4566" t="str">
            <v>U-MidPSFF</v>
          </cell>
          <cell r="E4566">
            <v>21</v>
          </cell>
          <cell r="F4566">
            <v>31</v>
          </cell>
          <cell r="G4566">
            <v>30</v>
          </cell>
          <cell r="H4566" t="str">
            <v>TRS; includes 10A, 10E, 11A</v>
          </cell>
          <cell r="I4566">
            <v>2005</v>
          </cell>
          <cell r="J4566" t="str">
            <v>UM</v>
          </cell>
          <cell r="L4566">
            <v>4</v>
          </cell>
          <cell r="M4566">
            <v>3890.2410385366061</v>
          </cell>
        </row>
        <row r="4567">
          <cell r="A4567" t="str">
            <v>2005-21-5-</v>
          </cell>
          <cell r="B4567" t="str">
            <v>MPS</v>
          </cell>
          <cell r="C4567" t="str">
            <v>UnMarked Mid PS Fall Fing</v>
          </cell>
          <cell r="D4567" t="str">
            <v>U-MidPSFF</v>
          </cell>
          <cell r="E4567">
            <v>21</v>
          </cell>
          <cell r="F4567">
            <v>31</v>
          </cell>
          <cell r="G4567">
            <v>30</v>
          </cell>
          <cell r="H4567" t="str">
            <v>TRS; includes 10A, 10E, 11A</v>
          </cell>
          <cell r="I4567">
            <v>2005</v>
          </cell>
          <cell r="J4567" t="str">
            <v>UM</v>
          </cell>
          <cell r="L4567">
            <v>5</v>
          </cell>
          <cell r="M4567">
            <v>459.40620130984632</v>
          </cell>
        </row>
        <row r="4568">
          <cell r="A4568" t="str">
            <v>2005-22-3-</v>
          </cell>
          <cell r="B4568" t="str">
            <v>MPS</v>
          </cell>
          <cell r="C4568" t="str">
            <v>Marked Mid PS Fall Fing</v>
          </cell>
          <cell r="D4568" t="str">
            <v>M-MidPSFF</v>
          </cell>
          <cell r="E4568">
            <v>22</v>
          </cell>
          <cell r="F4568">
            <v>32</v>
          </cell>
          <cell r="G4568">
            <v>30</v>
          </cell>
          <cell r="H4568" t="str">
            <v>TRS; includes 10A, 10E, 11A</v>
          </cell>
          <cell r="I4568">
            <v>2005</v>
          </cell>
          <cell r="J4568" t="str">
            <v>M</v>
          </cell>
          <cell r="L4568">
            <v>3</v>
          </cell>
          <cell r="M4568">
            <v>13385.161710062401</v>
          </cell>
        </row>
        <row r="4569">
          <cell r="A4569" t="str">
            <v>2005-22-4-</v>
          </cell>
          <cell r="B4569" t="str">
            <v>MPS</v>
          </cell>
          <cell r="C4569" t="str">
            <v>Marked Mid PS Fall Fing</v>
          </cell>
          <cell r="D4569" t="str">
            <v>M-MidPSFF</v>
          </cell>
          <cell r="E4569">
            <v>22</v>
          </cell>
          <cell r="F4569">
            <v>32</v>
          </cell>
          <cell r="G4569">
            <v>30</v>
          </cell>
          <cell r="H4569" t="str">
            <v>TRS; includes 10A, 10E, 11A</v>
          </cell>
          <cell r="I4569">
            <v>2005</v>
          </cell>
          <cell r="J4569" t="str">
            <v>M</v>
          </cell>
          <cell r="L4569">
            <v>4</v>
          </cell>
          <cell r="M4569">
            <v>18091.28350327069</v>
          </cell>
        </row>
        <row r="4570">
          <cell r="A4570" t="str">
            <v>2005-22-5-</v>
          </cell>
          <cell r="B4570" t="str">
            <v>MPS</v>
          </cell>
          <cell r="C4570" t="str">
            <v>Marked Mid PS Fall Fing</v>
          </cell>
          <cell r="D4570" t="str">
            <v>M-MidPSFF</v>
          </cell>
          <cell r="E4570">
            <v>22</v>
          </cell>
          <cell r="F4570">
            <v>32</v>
          </cell>
          <cell r="G4570">
            <v>30</v>
          </cell>
          <cell r="H4570" t="str">
            <v>TRS; includes 10A, 10E, 11A</v>
          </cell>
          <cell r="I4570">
            <v>2005</v>
          </cell>
          <cell r="J4570" t="str">
            <v>M</v>
          </cell>
          <cell r="L4570">
            <v>5</v>
          </cell>
          <cell r="M4570">
            <v>2129.3711354827919</v>
          </cell>
        </row>
        <row r="4571">
          <cell r="A4571" t="str">
            <v>2005-23-3-</v>
          </cell>
          <cell r="B4571" t="str">
            <v>MPS</v>
          </cell>
          <cell r="C4571" t="str">
            <v>UnMarked UW Accelerated</v>
          </cell>
          <cell r="D4571" t="str">
            <v>U-UWAc FF</v>
          </cell>
          <cell r="E4571">
            <v>23</v>
          </cell>
          <cell r="F4571">
            <v>34</v>
          </cell>
          <cell r="G4571">
            <v>33</v>
          </cell>
          <cell r="H4571" t="str">
            <v>ETRS</v>
          </cell>
          <cell r="I4571">
            <v>2005</v>
          </cell>
          <cell r="J4571" t="str">
            <v>UM</v>
          </cell>
          <cell r="L4571">
            <v>3</v>
          </cell>
          <cell r="M4571">
            <v>1002.117869119889</v>
          </cell>
        </row>
        <row r="4572">
          <cell r="A4572" t="str">
            <v>2005-23-4-</v>
          </cell>
          <cell r="B4572" t="str">
            <v>MPS</v>
          </cell>
          <cell r="C4572" t="str">
            <v>UnMarked UW Accelerated</v>
          </cell>
          <cell r="D4572" t="str">
            <v>U-UWAc FF</v>
          </cell>
          <cell r="E4572">
            <v>23</v>
          </cell>
          <cell r="F4572">
            <v>34</v>
          </cell>
          <cell r="G4572">
            <v>33</v>
          </cell>
          <cell r="H4572" t="str">
            <v>ETRS</v>
          </cell>
          <cell r="I4572">
            <v>2005</v>
          </cell>
          <cell r="J4572" t="str">
            <v>UM</v>
          </cell>
          <cell r="L4572">
            <v>4</v>
          </cell>
          <cell r="M4572">
            <v>477.94705609314428</v>
          </cell>
        </row>
        <row r="4573">
          <cell r="A4573" t="str">
            <v>2005-23-5-</v>
          </cell>
          <cell r="B4573" t="str">
            <v>MPS</v>
          </cell>
          <cell r="C4573" t="str">
            <v>UnMarked UW Accelerated</v>
          </cell>
          <cell r="D4573" t="str">
            <v>U-UWAc FF</v>
          </cell>
          <cell r="E4573">
            <v>23</v>
          </cell>
          <cell r="F4573">
            <v>34</v>
          </cell>
          <cell r="G4573">
            <v>33</v>
          </cell>
          <cell r="H4573" t="str">
            <v>ETRS</v>
          </cell>
          <cell r="I4573">
            <v>2005</v>
          </cell>
          <cell r="J4573" t="str">
            <v>UM</v>
          </cell>
          <cell r="L4573">
            <v>5</v>
          </cell>
          <cell r="M4573">
            <v>17.764335451914398</v>
          </cell>
        </row>
        <row r="4574">
          <cell r="A4574" t="str">
            <v>2005-24-3-</v>
          </cell>
          <cell r="B4574" t="str">
            <v>MPS</v>
          </cell>
          <cell r="C4574" t="str">
            <v>Marked UW Accelerated</v>
          </cell>
          <cell r="D4574" t="str">
            <v>M-UWAc FF</v>
          </cell>
          <cell r="E4574">
            <v>24</v>
          </cell>
          <cell r="F4574">
            <v>35</v>
          </cell>
          <cell r="G4574">
            <v>33</v>
          </cell>
          <cell r="H4574" t="str">
            <v>ETRS</v>
          </cell>
          <cell r="I4574">
            <v>2005</v>
          </cell>
          <cell r="J4574" t="str">
            <v>M</v>
          </cell>
          <cell r="L4574">
            <v>3</v>
          </cell>
          <cell r="M4574">
            <v>854.27251067396094</v>
          </cell>
        </row>
        <row r="4575">
          <cell r="A4575" t="str">
            <v>2005-24-4-</v>
          </cell>
          <cell r="B4575" t="str">
            <v>MPS</v>
          </cell>
          <cell r="C4575" t="str">
            <v>Marked UW Accelerated</v>
          </cell>
          <cell r="D4575" t="str">
            <v>M-UWAc FF</v>
          </cell>
          <cell r="E4575">
            <v>24</v>
          </cell>
          <cell r="F4575">
            <v>35</v>
          </cell>
          <cell r="G4575">
            <v>33</v>
          </cell>
          <cell r="H4575" t="str">
            <v>ETRS</v>
          </cell>
          <cell r="I4575">
            <v>2005</v>
          </cell>
          <cell r="J4575" t="str">
            <v>M</v>
          </cell>
          <cell r="L4575">
            <v>4</v>
          </cell>
          <cell r="M4575">
            <v>452.18122413140151</v>
          </cell>
        </row>
        <row r="4576">
          <cell r="A4576" t="str">
            <v>2005-24-5-</v>
          </cell>
          <cell r="B4576" t="str">
            <v>MPS</v>
          </cell>
          <cell r="C4576" t="str">
            <v>Marked UW Accelerated</v>
          </cell>
          <cell r="D4576" t="str">
            <v>M-UWAc FF</v>
          </cell>
          <cell r="E4576">
            <v>24</v>
          </cell>
          <cell r="F4576">
            <v>35</v>
          </cell>
          <cell r="G4576">
            <v>33</v>
          </cell>
          <cell r="H4576" t="str">
            <v>ETRS</v>
          </cell>
          <cell r="I4576">
            <v>2005</v>
          </cell>
          <cell r="J4576" t="str">
            <v>M</v>
          </cell>
          <cell r="L4576">
            <v>5</v>
          </cell>
          <cell r="M4576">
            <v>17.25818168694758</v>
          </cell>
        </row>
        <row r="4577">
          <cell r="A4577" t="str">
            <v>2005-25-3-</v>
          </cell>
          <cell r="B4577" t="str">
            <v>SPS</v>
          </cell>
          <cell r="C4577" t="str">
            <v>UnMarked South Puget Sound Fall Fing</v>
          </cell>
          <cell r="D4577" t="str">
            <v>U-SPSd FF</v>
          </cell>
          <cell r="E4577">
            <v>25</v>
          </cell>
          <cell r="F4577">
            <v>37</v>
          </cell>
          <cell r="G4577">
            <v>36</v>
          </cell>
          <cell r="H4577" t="str">
            <v>TRS; includes 13A, 13C, and 13D-K</v>
          </cell>
          <cell r="I4577">
            <v>2005</v>
          </cell>
          <cell r="J4577" t="str">
            <v>UM</v>
          </cell>
          <cell r="L4577">
            <v>3</v>
          </cell>
          <cell r="M4577">
            <v>3059.4388223356409</v>
          </cell>
        </row>
        <row r="4578">
          <cell r="A4578" t="str">
            <v>2005-25-4-</v>
          </cell>
          <cell r="B4578" t="str">
            <v>SPS</v>
          </cell>
          <cell r="C4578" t="str">
            <v>UnMarked South Puget Sound Fall Fing</v>
          </cell>
          <cell r="D4578" t="str">
            <v>U-SPSd FF</v>
          </cell>
          <cell r="E4578">
            <v>25</v>
          </cell>
          <cell r="F4578">
            <v>37</v>
          </cell>
          <cell r="G4578">
            <v>36</v>
          </cell>
          <cell r="H4578" t="str">
            <v>TRS; includes 13A, 13C, and 13D-K</v>
          </cell>
          <cell r="I4578">
            <v>2005</v>
          </cell>
          <cell r="J4578" t="str">
            <v>UM</v>
          </cell>
          <cell r="L4578">
            <v>4</v>
          </cell>
          <cell r="M4578">
            <v>1651.0558607919429</v>
          </cell>
        </row>
        <row r="4579">
          <cell r="A4579" t="str">
            <v>2005-25-5-</v>
          </cell>
          <cell r="B4579" t="str">
            <v>SPS</v>
          </cell>
          <cell r="C4579" t="str">
            <v>UnMarked South Puget Sound Fall Fing</v>
          </cell>
          <cell r="D4579" t="str">
            <v>U-SPSd FF</v>
          </cell>
          <cell r="E4579">
            <v>25</v>
          </cell>
          <cell r="F4579">
            <v>37</v>
          </cell>
          <cell r="G4579">
            <v>36</v>
          </cell>
          <cell r="H4579" t="str">
            <v>TRS; includes 13A, 13C, and 13D-K</v>
          </cell>
          <cell r="I4579">
            <v>2005</v>
          </cell>
          <cell r="J4579" t="str">
            <v>UM</v>
          </cell>
          <cell r="L4579">
            <v>5</v>
          </cell>
          <cell r="M4579">
            <v>531.8649641749895</v>
          </cell>
        </row>
        <row r="4580">
          <cell r="A4580" t="str">
            <v>2005-26-3-</v>
          </cell>
          <cell r="B4580" t="str">
            <v>SPS</v>
          </cell>
          <cell r="C4580" t="str">
            <v>Marked South Puget Sound Fall Fing</v>
          </cell>
          <cell r="D4580" t="str">
            <v>M-SPSd FF</v>
          </cell>
          <cell r="E4580">
            <v>26</v>
          </cell>
          <cell r="F4580">
            <v>38</v>
          </cell>
          <cell r="G4580">
            <v>36</v>
          </cell>
          <cell r="H4580" t="str">
            <v>TRS; includes 13A, 13C, and 13D-K</v>
          </cell>
          <cell r="I4580">
            <v>2005</v>
          </cell>
          <cell r="J4580" t="str">
            <v>M</v>
          </cell>
          <cell r="L4580">
            <v>3</v>
          </cell>
          <cell r="M4580">
            <v>26637.609089957059</v>
          </cell>
        </row>
        <row r="4581">
          <cell r="A4581" t="str">
            <v>2005-26-4-</v>
          </cell>
          <cell r="B4581" t="str">
            <v>SPS</v>
          </cell>
          <cell r="C4581" t="str">
            <v>Marked South Puget Sound Fall Fing</v>
          </cell>
          <cell r="D4581" t="str">
            <v>M-SPSd FF</v>
          </cell>
          <cell r="E4581">
            <v>26</v>
          </cell>
          <cell r="F4581">
            <v>38</v>
          </cell>
          <cell r="G4581">
            <v>36</v>
          </cell>
          <cell r="H4581" t="str">
            <v>TRS; includes 13A, 13C, and 13D-K</v>
          </cell>
          <cell r="I4581">
            <v>2005</v>
          </cell>
          <cell r="J4581" t="str">
            <v>M</v>
          </cell>
          <cell r="L4581">
            <v>4</v>
          </cell>
          <cell r="M4581">
            <v>17602.62214512549</v>
          </cell>
        </row>
        <row r="4582">
          <cell r="A4582" t="str">
            <v>2005-26-5-</v>
          </cell>
          <cell r="B4582" t="str">
            <v>SPS</v>
          </cell>
          <cell r="C4582" t="str">
            <v>Marked South Puget Sound Fall Fing</v>
          </cell>
          <cell r="D4582" t="str">
            <v>M-SPSd FF</v>
          </cell>
          <cell r="E4582">
            <v>26</v>
          </cell>
          <cell r="F4582">
            <v>38</v>
          </cell>
          <cell r="G4582">
            <v>36</v>
          </cell>
          <cell r="H4582" t="str">
            <v>TRS; includes 13A, 13C, and 13D-K</v>
          </cell>
          <cell r="I4582">
            <v>2005</v>
          </cell>
          <cell r="J4582" t="str">
            <v>M</v>
          </cell>
          <cell r="L4582">
            <v>5</v>
          </cell>
          <cell r="M4582">
            <v>2635.8693723742899</v>
          </cell>
        </row>
        <row r="4583">
          <cell r="A4583" t="str">
            <v>2005-27-3-</v>
          </cell>
          <cell r="B4583" t="str">
            <v>SPS</v>
          </cell>
          <cell r="C4583" t="str">
            <v>UnMarked South Puget Sound Fall Year</v>
          </cell>
          <cell r="D4583" t="str">
            <v>U-SPS Fyr</v>
          </cell>
          <cell r="E4583">
            <v>27</v>
          </cell>
          <cell r="F4583">
            <v>40</v>
          </cell>
          <cell r="G4583">
            <v>39</v>
          </cell>
          <cell r="H4583" t="str">
            <v>TRS</v>
          </cell>
          <cell r="I4583">
            <v>2005</v>
          </cell>
          <cell r="J4583" t="str">
            <v>UM</v>
          </cell>
          <cell r="L4583">
            <v>3</v>
          </cell>
          <cell r="M4583">
            <v>12.33191220279368</v>
          </cell>
        </row>
        <row r="4584">
          <cell r="A4584" t="str">
            <v>2005-27-4-</v>
          </cell>
          <cell r="B4584" t="str">
            <v>SPS</v>
          </cell>
          <cell r="C4584" t="str">
            <v>UnMarked South Puget Sound Fall Year</v>
          </cell>
          <cell r="D4584" t="str">
            <v>U-SPS Fyr</v>
          </cell>
          <cell r="E4584">
            <v>27</v>
          </cell>
          <cell r="F4584">
            <v>40</v>
          </cell>
          <cell r="G4584">
            <v>39</v>
          </cell>
          <cell r="H4584" t="str">
            <v>TRS</v>
          </cell>
          <cell r="I4584">
            <v>2005</v>
          </cell>
          <cell r="J4584" t="str">
            <v>UM</v>
          </cell>
          <cell r="L4584">
            <v>4</v>
          </cell>
          <cell r="M4584">
            <v>19.336316589263429</v>
          </cell>
        </row>
        <row r="4585">
          <cell r="A4585" t="str">
            <v>2005-27-5-</v>
          </cell>
          <cell r="B4585" t="str">
            <v>SPS</v>
          </cell>
          <cell r="C4585" t="str">
            <v>UnMarked South Puget Sound Fall Year</v>
          </cell>
          <cell r="D4585" t="str">
            <v>U-SPS Fyr</v>
          </cell>
          <cell r="E4585">
            <v>27</v>
          </cell>
          <cell r="F4585">
            <v>40</v>
          </cell>
          <cell r="G4585">
            <v>39</v>
          </cell>
          <cell r="H4585" t="str">
            <v>TRS</v>
          </cell>
          <cell r="I4585">
            <v>2005</v>
          </cell>
          <cell r="J4585" t="str">
            <v>UM</v>
          </cell>
          <cell r="L4585">
            <v>5</v>
          </cell>
          <cell r="M4585">
            <v>5.8432371296133248</v>
          </cell>
        </row>
        <row r="4586">
          <cell r="A4586" t="str">
            <v>2005-28-3-</v>
          </cell>
          <cell r="B4586" t="str">
            <v>SPS</v>
          </cell>
          <cell r="C4586" t="str">
            <v>Marked South Puget Sound Fall Year</v>
          </cell>
          <cell r="D4586" t="str">
            <v>M-SPS Fyr</v>
          </cell>
          <cell r="E4586">
            <v>28</v>
          </cell>
          <cell r="F4586">
            <v>41</v>
          </cell>
          <cell r="G4586">
            <v>39</v>
          </cell>
          <cell r="H4586" t="str">
            <v>TRS</v>
          </cell>
          <cell r="I4586">
            <v>2005</v>
          </cell>
          <cell r="J4586" t="str">
            <v>M</v>
          </cell>
          <cell r="L4586">
            <v>3</v>
          </cell>
          <cell r="M4586">
            <v>448.74623254198139</v>
          </cell>
        </row>
        <row r="4587">
          <cell r="A4587" t="str">
            <v>2005-28-4-</v>
          </cell>
          <cell r="B4587" t="str">
            <v>SPS</v>
          </cell>
          <cell r="C4587" t="str">
            <v>Marked South Puget Sound Fall Year</v>
          </cell>
          <cell r="D4587" t="str">
            <v>M-SPS Fyr</v>
          </cell>
          <cell r="E4587">
            <v>28</v>
          </cell>
          <cell r="F4587">
            <v>41</v>
          </cell>
          <cell r="G4587">
            <v>39</v>
          </cell>
          <cell r="H4587" t="str">
            <v>TRS</v>
          </cell>
          <cell r="I4587">
            <v>2005</v>
          </cell>
          <cell r="J4587" t="str">
            <v>M</v>
          </cell>
          <cell r="L4587">
            <v>4</v>
          </cell>
          <cell r="M4587">
            <v>648.36778629438584</v>
          </cell>
        </row>
        <row r="4588">
          <cell r="A4588" t="str">
            <v>2005-28-5-</v>
          </cell>
          <cell r="B4588" t="str">
            <v>SPS</v>
          </cell>
          <cell r="C4588" t="str">
            <v>Marked South Puget Sound Fall Year</v>
          </cell>
          <cell r="D4588" t="str">
            <v>M-SPS Fyr</v>
          </cell>
          <cell r="E4588">
            <v>28</v>
          </cell>
          <cell r="F4588">
            <v>41</v>
          </cell>
          <cell r="G4588">
            <v>39</v>
          </cell>
          <cell r="H4588" t="str">
            <v>TRS</v>
          </cell>
          <cell r="I4588">
            <v>2005</v>
          </cell>
          <cell r="J4588" t="str">
            <v>M</v>
          </cell>
          <cell r="L4588">
            <v>5</v>
          </cell>
          <cell r="M4588">
            <v>81.705427713101926</v>
          </cell>
        </row>
        <row r="4589">
          <cell r="A4589" t="str">
            <v>2005-29-3-</v>
          </cell>
          <cell r="B4589" t="str">
            <v>MPS</v>
          </cell>
          <cell r="C4589" t="str">
            <v>UnMarked White River Spring Fing</v>
          </cell>
          <cell r="D4589" t="str">
            <v>U-WhiteSp</v>
          </cell>
          <cell r="E4589">
            <v>29</v>
          </cell>
          <cell r="F4589">
            <v>43</v>
          </cell>
          <cell r="G4589">
            <v>42</v>
          </cell>
          <cell r="H4589" t="str">
            <v>ETRS; includes FW net (FW spt assumed 0)</v>
          </cell>
          <cell r="I4589">
            <v>2005</v>
          </cell>
          <cell r="J4589" t="str">
            <v>UM</v>
          </cell>
          <cell r="L4589">
            <v>3</v>
          </cell>
          <cell r="M4589">
            <v>1535</v>
          </cell>
        </row>
        <row r="4590">
          <cell r="A4590" t="str">
            <v>2005-29-4-</v>
          </cell>
          <cell r="B4590" t="str">
            <v>MPS</v>
          </cell>
          <cell r="C4590" t="str">
            <v>UnMarked White River Spring Fing</v>
          </cell>
          <cell r="D4590" t="str">
            <v>U-WhiteSp</v>
          </cell>
          <cell r="E4590">
            <v>29</v>
          </cell>
          <cell r="F4590">
            <v>43</v>
          </cell>
          <cell r="G4590">
            <v>42</v>
          </cell>
          <cell r="H4590" t="str">
            <v>ETRS; includes FW net (FW spt assumed 0)</v>
          </cell>
          <cell r="I4590">
            <v>2005</v>
          </cell>
          <cell r="J4590" t="str">
            <v>UM</v>
          </cell>
          <cell r="L4590">
            <v>4</v>
          </cell>
          <cell r="M4590">
            <v>627</v>
          </cell>
        </row>
        <row r="4591">
          <cell r="A4591" t="str">
            <v>2005-29-5-</v>
          </cell>
          <cell r="B4591" t="str">
            <v>MPS</v>
          </cell>
          <cell r="C4591" t="str">
            <v>UnMarked White River Spring Fing</v>
          </cell>
          <cell r="D4591" t="str">
            <v>U-WhiteSp</v>
          </cell>
          <cell r="E4591">
            <v>29</v>
          </cell>
          <cell r="F4591">
            <v>43</v>
          </cell>
          <cell r="G4591">
            <v>42</v>
          </cell>
          <cell r="H4591" t="str">
            <v>ETRS; includes FW net (FW spt assumed 0)</v>
          </cell>
          <cell r="I4591">
            <v>2005</v>
          </cell>
          <cell r="J4591" t="str">
            <v>UM</v>
          </cell>
          <cell r="L4591">
            <v>5</v>
          </cell>
          <cell r="M4591">
            <v>93</v>
          </cell>
        </row>
        <row r="4592">
          <cell r="A4592" t="str">
            <v>2005-30-3-</v>
          </cell>
          <cell r="B4592" t="str">
            <v>MPS</v>
          </cell>
          <cell r="C4592" t="str">
            <v>Marked White River Spring Fing</v>
          </cell>
          <cell r="D4592" t="str">
            <v>M-WhiteSp</v>
          </cell>
          <cell r="E4592">
            <v>30</v>
          </cell>
          <cell r="F4592">
            <v>44</v>
          </cell>
          <cell r="G4592">
            <v>42</v>
          </cell>
          <cell r="H4592" t="str">
            <v>ETRS; includes FW net (FW spt assumed 0)</v>
          </cell>
          <cell r="I4592">
            <v>2005</v>
          </cell>
          <cell r="J4592" t="str">
            <v>M</v>
          </cell>
          <cell r="L4592">
            <v>3</v>
          </cell>
          <cell r="M4592">
            <v>0</v>
          </cell>
        </row>
        <row r="4593">
          <cell r="A4593" t="str">
            <v>2005-30-4-</v>
          </cell>
          <cell r="B4593" t="str">
            <v>MPS</v>
          </cell>
          <cell r="C4593" t="str">
            <v>Marked White River Spring Fing</v>
          </cell>
          <cell r="D4593" t="str">
            <v>M-WhiteSp</v>
          </cell>
          <cell r="E4593">
            <v>30</v>
          </cell>
          <cell r="F4593">
            <v>44</v>
          </cell>
          <cell r="G4593">
            <v>42</v>
          </cell>
          <cell r="H4593" t="str">
            <v>ETRS; includes FW net (FW spt assumed 0)</v>
          </cell>
          <cell r="I4593">
            <v>2005</v>
          </cell>
          <cell r="J4593" t="str">
            <v>M</v>
          </cell>
          <cell r="L4593">
            <v>4</v>
          </cell>
          <cell r="M4593">
            <v>11</v>
          </cell>
        </row>
        <row r="4594">
          <cell r="A4594" t="str">
            <v>2005-30-5-</v>
          </cell>
          <cell r="B4594" t="str">
            <v>MPS</v>
          </cell>
          <cell r="C4594" t="str">
            <v>Marked White River Spring Fing</v>
          </cell>
          <cell r="D4594" t="str">
            <v>M-WhiteSp</v>
          </cell>
          <cell r="E4594">
            <v>30</v>
          </cell>
          <cell r="F4594">
            <v>44</v>
          </cell>
          <cell r="G4594">
            <v>42</v>
          </cell>
          <cell r="H4594" t="str">
            <v>ETRS; includes FW net (FW spt assumed 0)</v>
          </cell>
          <cell r="I4594">
            <v>2005</v>
          </cell>
          <cell r="J4594" t="str">
            <v>M</v>
          </cell>
          <cell r="L4594">
            <v>5</v>
          </cell>
          <cell r="M4594">
            <v>0</v>
          </cell>
        </row>
        <row r="4595">
          <cell r="A4595" t="str">
            <v>2005-31-3-Area12B_tribs_nat_F_n_um</v>
          </cell>
          <cell r="B4595" t="str">
            <v>HC</v>
          </cell>
          <cell r="C4595" t="str">
            <v>UnMarked Hood Canal Fall Fing</v>
          </cell>
          <cell r="D4595" t="str">
            <v>U-HdCl FF</v>
          </cell>
          <cell r="E4595">
            <v>31</v>
          </cell>
          <cell r="F4595">
            <v>46</v>
          </cell>
          <cell r="G4595">
            <v>45</v>
          </cell>
          <cell r="H4595" t="str">
            <v>TRS; incl FW net, FW sport, 12H, HC net</v>
          </cell>
          <cell r="I4595">
            <v>2005</v>
          </cell>
          <cell r="J4595" t="str">
            <v>UM</v>
          </cell>
          <cell r="K4595" t="str">
            <v>N</v>
          </cell>
          <cell r="L4595">
            <v>3</v>
          </cell>
          <cell r="M4595">
            <v>30.792232828638792</v>
          </cell>
        </row>
        <row r="4596">
          <cell r="A4596" t="str">
            <v>2005-31-3-HoodsportHat_F_h_um</v>
          </cell>
          <cell r="B4596" t="str">
            <v>HC</v>
          </cell>
          <cell r="C4596" t="str">
            <v>UnMarked Hood Canal Fall Fing</v>
          </cell>
          <cell r="D4596" t="str">
            <v>U-HdCl FF</v>
          </cell>
          <cell r="E4596">
            <v>31</v>
          </cell>
          <cell r="F4596">
            <v>46</v>
          </cell>
          <cell r="G4596">
            <v>45</v>
          </cell>
          <cell r="H4596" t="str">
            <v>TRS; incl FW net, FW sport, 12H, HC net</v>
          </cell>
          <cell r="I4596">
            <v>2005</v>
          </cell>
          <cell r="J4596" t="str">
            <v>UM</v>
          </cell>
          <cell r="K4596" t="str">
            <v>H</v>
          </cell>
          <cell r="L4596">
            <v>3</v>
          </cell>
          <cell r="M4596">
            <v>0</v>
          </cell>
        </row>
        <row r="4597">
          <cell r="A4597" t="str">
            <v>2005-31-3-SkokR_nat_n_um</v>
          </cell>
          <cell r="B4597" t="str">
            <v>HC</v>
          </cell>
          <cell r="C4597" t="str">
            <v>UnMarked Hood Canal Fall Fing</v>
          </cell>
          <cell r="D4597" t="str">
            <v>U-HdCl FF</v>
          </cell>
          <cell r="E4597">
            <v>31</v>
          </cell>
          <cell r="F4597">
            <v>46</v>
          </cell>
          <cell r="G4597">
            <v>45</v>
          </cell>
          <cell r="H4597" t="str">
            <v>TRS; incl FW net, FW sport, 12H, HC net</v>
          </cell>
          <cell r="I4597">
            <v>2005</v>
          </cell>
          <cell r="J4597" t="str">
            <v>UM</v>
          </cell>
          <cell r="K4597" t="str">
            <v>N</v>
          </cell>
          <cell r="L4597">
            <v>3</v>
          </cell>
          <cell r="M4597">
            <v>326.23544938635001</v>
          </cell>
        </row>
        <row r="4598">
          <cell r="A4598" t="str">
            <v>2005-31-3-SkokR_hat_h_um</v>
          </cell>
          <cell r="B4598" t="str">
            <v>HC</v>
          </cell>
          <cell r="C4598" t="str">
            <v>UnMarked Hood Canal Fall Fing</v>
          </cell>
          <cell r="D4598" t="str">
            <v>U-HdCl FF</v>
          </cell>
          <cell r="E4598">
            <v>31</v>
          </cell>
          <cell r="F4598">
            <v>46</v>
          </cell>
          <cell r="G4598">
            <v>45</v>
          </cell>
          <cell r="H4598" t="str">
            <v>TRS; incl FW net, FW sport, 12H, HC net</v>
          </cell>
          <cell r="I4598">
            <v>2005</v>
          </cell>
          <cell r="J4598" t="str">
            <v>UM</v>
          </cell>
          <cell r="K4598" t="str">
            <v>H</v>
          </cell>
          <cell r="L4598">
            <v>3</v>
          </cell>
          <cell r="M4598">
            <v>20974.397297963878</v>
          </cell>
        </row>
        <row r="4599">
          <cell r="A4599" t="str">
            <v>2005-31-3-Area12CD_tribs_nat_n_um</v>
          </cell>
          <cell r="B4599" t="str">
            <v>HC</v>
          </cell>
          <cell r="C4599" t="str">
            <v>UnMarked Hood Canal Fall Fing</v>
          </cell>
          <cell r="D4599" t="str">
            <v>U-HdCl FF</v>
          </cell>
          <cell r="E4599">
            <v>31</v>
          </cell>
          <cell r="F4599">
            <v>46</v>
          </cell>
          <cell r="G4599">
            <v>45</v>
          </cell>
          <cell r="H4599" t="str">
            <v>TRS; incl FW net, FW sport, 12H, HC net</v>
          </cell>
          <cell r="I4599">
            <v>2005</v>
          </cell>
          <cell r="J4599" t="str">
            <v>UM</v>
          </cell>
          <cell r="K4599" t="str">
            <v>N</v>
          </cell>
          <cell r="L4599">
            <v>3</v>
          </cell>
          <cell r="M4599">
            <v>77.452378108648787</v>
          </cell>
        </row>
        <row r="4600">
          <cell r="A4600" t="str">
            <v>2005-31-4-Area12B_tribs_nat_F_n_um</v>
          </cell>
          <cell r="B4600" t="str">
            <v>HC</v>
          </cell>
          <cell r="C4600" t="str">
            <v>UnMarked Hood Canal Fall Fing</v>
          </cell>
          <cell r="D4600" t="str">
            <v>U-HdCl FF</v>
          </cell>
          <cell r="E4600">
            <v>31</v>
          </cell>
          <cell r="F4600">
            <v>46</v>
          </cell>
          <cell r="G4600">
            <v>45</v>
          </cell>
          <cell r="H4600" t="str">
            <v>TRS; incl FW net, FW sport, 12H, HC net</v>
          </cell>
          <cell r="I4600">
            <v>2005</v>
          </cell>
          <cell r="J4600" t="str">
            <v>UM</v>
          </cell>
          <cell r="K4600" t="str">
            <v>N</v>
          </cell>
          <cell r="L4600">
            <v>4</v>
          </cell>
          <cell r="M4600">
            <v>12.544983745000989</v>
          </cell>
        </row>
        <row r="4601">
          <cell r="A4601" t="str">
            <v>2005-31-4-HoodsportHat_F_h_um</v>
          </cell>
          <cell r="B4601" t="str">
            <v>HC</v>
          </cell>
          <cell r="C4601" t="str">
            <v>UnMarked Hood Canal Fall Fing</v>
          </cell>
          <cell r="D4601" t="str">
            <v>U-HdCl FF</v>
          </cell>
          <cell r="E4601">
            <v>31</v>
          </cell>
          <cell r="F4601">
            <v>46</v>
          </cell>
          <cell r="G4601">
            <v>45</v>
          </cell>
          <cell r="H4601" t="str">
            <v>TRS; incl FW net, FW sport, 12H, HC net</v>
          </cell>
          <cell r="I4601">
            <v>2005</v>
          </cell>
          <cell r="J4601" t="str">
            <v>UM</v>
          </cell>
          <cell r="K4601" t="str">
            <v>H</v>
          </cell>
          <cell r="L4601">
            <v>4</v>
          </cell>
          <cell r="M4601">
            <v>0</v>
          </cell>
        </row>
        <row r="4602">
          <cell r="A4602" t="str">
            <v>2005-31-4-SkokR_nat_n_um</v>
          </cell>
          <cell r="B4602" t="str">
            <v>HC</v>
          </cell>
          <cell r="C4602" t="str">
            <v>UnMarked Hood Canal Fall Fing</v>
          </cell>
          <cell r="D4602" t="str">
            <v>U-HdCl FF</v>
          </cell>
          <cell r="E4602">
            <v>31</v>
          </cell>
          <cell r="F4602">
            <v>46</v>
          </cell>
          <cell r="G4602">
            <v>45</v>
          </cell>
          <cell r="H4602" t="str">
            <v>TRS; incl FW net, FW sport, 12H, HC net</v>
          </cell>
          <cell r="I4602">
            <v>2005</v>
          </cell>
          <cell r="J4602" t="str">
            <v>UM</v>
          </cell>
          <cell r="K4602" t="str">
            <v>N</v>
          </cell>
          <cell r="L4602">
            <v>4</v>
          </cell>
          <cell r="M4602">
            <v>132.91073863888329</v>
          </cell>
        </row>
        <row r="4603">
          <cell r="A4603" t="str">
            <v>2005-31-4-SkokR_hat_h_um</v>
          </cell>
          <cell r="B4603" t="str">
            <v>HC</v>
          </cell>
          <cell r="C4603" t="str">
            <v>UnMarked Hood Canal Fall Fing</v>
          </cell>
          <cell r="D4603" t="str">
            <v>U-HdCl FF</v>
          </cell>
          <cell r="E4603">
            <v>31</v>
          </cell>
          <cell r="F4603">
            <v>46</v>
          </cell>
          <cell r="G4603">
            <v>45</v>
          </cell>
          <cell r="H4603" t="str">
            <v>TRS; incl FW net, FW sport, 12H, HC net</v>
          </cell>
          <cell r="I4603">
            <v>2005</v>
          </cell>
          <cell r="J4603" t="str">
            <v>UM</v>
          </cell>
          <cell r="K4603" t="str">
            <v>H</v>
          </cell>
          <cell r="L4603">
            <v>4</v>
          </cell>
          <cell r="M4603">
            <v>8156.0395484577039</v>
          </cell>
        </row>
        <row r="4604">
          <cell r="A4604" t="str">
            <v>2005-31-4-Area12CD_tribs_nat_n_um</v>
          </cell>
          <cell r="B4604" t="str">
            <v>HC</v>
          </cell>
          <cell r="C4604" t="str">
            <v>UnMarked Hood Canal Fall Fing</v>
          </cell>
          <cell r="D4604" t="str">
            <v>U-HdCl FF</v>
          </cell>
          <cell r="E4604">
            <v>31</v>
          </cell>
          <cell r="F4604">
            <v>46</v>
          </cell>
          <cell r="G4604">
            <v>45</v>
          </cell>
          <cell r="H4604" t="str">
            <v>TRS; incl FW net, FW sport, 12H, HC net</v>
          </cell>
          <cell r="I4604">
            <v>2005</v>
          </cell>
          <cell r="J4604" t="str">
            <v>UM</v>
          </cell>
          <cell r="K4604" t="str">
            <v>N</v>
          </cell>
          <cell r="L4604">
            <v>4</v>
          </cell>
          <cell r="M4604">
            <v>31.55467256278283</v>
          </cell>
        </row>
        <row r="4605">
          <cell r="A4605" t="str">
            <v>2005-31-5-Area12B_tribs_nat_F_n_um</v>
          </cell>
          <cell r="B4605" t="str">
            <v>HC</v>
          </cell>
          <cell r="C4605" t="str">
            <v>UnMarked Hood Canal Fall Fing</v>
          </cell>
          <cell r="D4605" t="str">
            <v>U-HdCl FF</v>
          </cell>
          <cell r="E4605">
            <v>31</v>
          </cell>
          <cell r="F4605">
            <v>46</v>
          </cell>
          <cell r="G4605">
            <v>45</v>
          </cell>
          <cell r="H4605" t="str">
            <v>TRS; incl FW net, FW sport, 12H, HC net</v>
          </cell>
          <cell r="I4605">
            <v>2005</v>
          </cell>
          <cell r="J4605" t="str">
            <v>UM</v>
          </cell>
          <cell r="K4605" t="str">
            <v>N</v>
          </cell>
          <cell r="L4605">
            <v>5</v>
          </cell>
          <cell r="M4605">
            <v>1.744222338877143</v>
          </cell>
        </row>
        <row r="4606">
          <cell r="A4606" t="str">
            <v>2005-31-5-HoodsportHat_F_h_um</v>
          </cell>
          <cell r="B4606" t="str">
            <v>HC</v>
          </cell>
          <cell r="C4606" t="str">
            <v>UnMarked Hood Canal Fall Fing</v>
          </cell>
          <cell r="D4606" t="str">
            <v>U-HdCl FF</v>
          </cell>
          <cell r="E4606">
            <v>31</v>
          </cell>
          <cell r="F4606">
            <v>46</v>
          </cell>
          <cell r="G4606">
            <v>45</v>
          </cell>
          <cell r="H4606" t="str">
            <v>TRS; incl FW net, FW sport, 12H, HC net</v>
          </cell>
          <cell r="I4606">
            <v>2005</v>
          </cell>
          <cell r="J4606" t="str">
            <v>UM</v>
          </cell>
          <cell r="K4606" t="str">
            <v>H</v>
          </cell>
          <cell r="L4606">
            <v>5</v>
          </cell>
          <cell r="M4606">
            <v>0</v>
          </cell>
        </row>
        <row r="4607">
          <cell r="A4607" t="str">
            <v>2005-31-5-SkokR_nat_n_um</v>
          </cell>
          <cell r="B4607" t="str">
            <v>HC</v>
          </cell>
          <cell r="C4607" t="str">
            <v>UnMarked Hood Canal Fall Fing</v>
          </cell>
          <cell r="D4607" t="str">
            <v>U-HdCl FF</v>
          </cell>
          <cell r="E4607">
            <v>31</v>
          </cell>
          <cell r="F4607">
            <v>46</v>
          </cell>
          <cell r="G4607">
            <v>45</v>
          </cell>
          <cell r="H4607" t="str">
            <v>TRS; incl FW net, FW sport, 12H, HC net</v>
          </cell>
          <cell r="I4607">
            <v>2005</v>
          </cell>
          <cell r="J4607" t="str">
            <v>UM</v>
          </cell>
          <cell r="K4607" t="str">
            <v>N</v>
          </cell>
          <cell r="L4607">
            <v>5</v>
          </cell>
          <cell r="M4607">
            <v>18.479567939096079</v>
          </cell>
        </row>
        <row r="4608">
          <cell r="A4608" t="str">
            <v>2005-31-5-SkokR_hat_h_um</v>
          </cell>
          <cell r="B4608" t="str">
            <v>HC</v>
          </cell>
          <cell r="C4608" t="str">
            <v>UnMarked Hood Canal Fall Fing</v>
          </cell>
          <cell r="D4608" t="str">
            <v>U-HdCl FF</v>
          </cell>
          <cell r="E4608">
            <v>31</v>
          </cell>
          <cell r="F4608">
            <v>46</v>
          </cell>
          <cell r="G4608">
            <v>45</v>
          </cell>
          <cell r="H4608" t="str">
            <v>TRS; incl FW net, FW sport, 12H, HC net</v>
          </cell>
          <cell r="I4608">
            <v>2005</v>
          </cell>
          <cell r="J4608" t="str">
            <v>UM</v>
          </cell>
          <cell r="K4608" t="str">
            <v>H</v>
          </cell>
          <cell r="L4608">
            <v>5</v>
          </cell>
          <cell r="M4608">
            <v>1186.692240153742</v>
          </cell>
        </row>
        <row r="4609">
          <cell r="A4609" t="str">
            <v>2005-31-5-Area12CD_tribs_nat_n_um</v>
          </cell>
          <cell r="B4609" t="str">
            <v>HC</v>
          </cell>
          <cell r="C4609" t="str">
            <v>UnMarked Hood Canal Fall Fing</v>
          </cell>
          <cell r="D4609" t="str">
            <v>U-HdCl FF</v>
          </cell>
          <cell r="E4609">
            <v>31</v>
          </cell>
          <cell r="F4609">
            <v>46</v>
          </cell>
          <cell r="G4609">
            <v>45</v>
          </cell>
          <cell r="H4609" t="str">
            <v>TRS; incl FW net, FW sport, 12H, HC net</v>
          </cell>
          <cell r="I4609">
            <v>2005</v>
          </cell>
          <cell r="J4609" t="str">
            <v>UM</v>
          </cell>
          <cell r="K4609" t="str">
            <v>N</v>
          </cell>
          <cell r="L4609">
            <v>5</v>
          </cell>
          <cell r="M4609">
            <v>4.3872806771783619</v>
          </cell>
        </row>
        <row r="4610">
          <cell r="A4610" t="str">
            <v>2005-32-3-HoodsportHat_F_h_m</v>
          </cell>
          <cell r="B4610" t="str">
            <v>HC</v>
          </cell>
          <cell r="C4610" t="str">
            <v>Marked Hood Canal Fall Fing</v>
          </cell>
          <cell r="D4610" t="str">
            <v>M-HdCl FF</v>
          </cell>
          <cell r="E4610">
            <v>32</v>
          </cell>
          <cell r="F4610">
            <v>47</v>
          </cell>
          <cell r="G4610">
            <v>45</v>
          </cell>
          <cell r="H4610" t="str">
            <v>TRS; incl FW net, FW sport, 12H, HC net</v>
          </cell>
          <cell r="I4610">
            <v>2005</v>
          </cell>
          <cell r="J4610" t="str">
            <v>M</v>
          </cell>
          <cell r="K4610" t="str">
            <v>H</v>
          </cell>
          <cell r="L4610">
            <v>3</v>
          </cell>
          <cell r="M4610">
            <v>0</v>
          </cell>
        </row>
        <row r="4611">
          <cell r="A4611" t="str">
            <v>2005-32-3-SkokR_hat_h_m</v>
          </cell>
          <cell r="B4611" t="str">
            <v>HC</v>
          </cell>
          <cell r="C4611" t="str">
            <v>Marked Hood Canal Fall Fing</v>
          </cell>
          <cell r="D4611" t="str">
            <v>M-HdCl FF</v>
          </cell>
          <cell r="E4611">
            <v>32</v>
          </cell>
          <cell r="F4611">
            <v>47</v>
          </cell>
          <cell r="G4611">
            <v>45</v>
          </cell>
          <cell r="H4611" t="str">
            <v>TRS; incl FW net, FW sport, 12H, HC net</v>
          </cell>
          <cell r="I4611">
            <v>2005</v>
          </cell>
          <cell r="J4611" t="str">
            <v>M</v>
          </cell>
          <cell r="K4611" t="str">
            <v>H</v>
          </cell>
          <cell r="L4611">
            <v>3</v>
          </cell>
          <cell r="M4611">
            <v>1271.5223304866529</v>
          </cell>
        </row>
        <row r="4612">
          <cell r="A4612" t="str">
            <v>2005-32-4-HoodsportHat_F_h_m</v>
          </cell>
          <cell r="B4612" t="str">
            <v>HC</v>
          </cell>
          <cell r="C4612" t="str">
            <v>Marked Hood Canal Fall Fing</v>
          </cell>
          <cell r="D4612" t="str">
            <v>M-HdCl FF</v>
          </cell>
          <cell r="E4612">
            <v>32</v>
          </cell>
          <cell r="F4612">
            <v>47</v>
          </cell>
          <cell r="G4612">
            <v>45</v>
          </cell>
          <cell r="H4612" t="str">
            <v>TRS; incl FW net, FW sport, 12H, HC net</v>
          </cell>
          <cell r="I4612">
            <v>2005</v>
          </cell>
          <cell r="J4612" t="str">
            <v>M</v>
          </cell>
          <cell r="K4612" t="str">
            <v>H</v>
          </cell>
          <cell r="L4612">
            <v>4</v>
          </cell>
          <cell r="M4612">
            <v>0</v>
          </cell>
        </row>
        <row r="4613">
          <cell r="A4613" t="str">
            <v>2005-32-4-SkokR_hat_h_m</v>
          </cell>
          <cell r="B4613" t="str">
            <v>HC</v>
          </cell>
          <cell r="C4613" t="str">
            <v>Marked Hood Canal Fall Fing</v>
          </cell>
          <cell r="D4613" t="str">
            <v>M-HdCl FF</v>
          </cell>
          <cell r="E4613">
            <v>32</v>
          </cell>
          <cell r="F4613">
            <v>47</v>
          </cell>
          <cell r="G4613">
            <v>45</v>
          </cell>
          <cell r="H4613" t="str">
            <v>TRS; incl FW net, FW sport, 12H, HC net</v>
          </cell>
          <cell r="I4613">
            <v>2005</v>
          </cell>
          <cell r="J4613" t="str">
            <v>M</v>
          </cell>
          <cell r="K4613" t="str">
            <v>H</v>
          </cell>
          <cell r="L4613">
            <v>4</v>
          </cell>
          <cell r="M4613">
            <v>907.11289276288471</v>
          </cell>
        </row>
        <row r="4614">
          <cell r="A4614" t="str">
            <v>2005-32-5-HoodsportHat_F_h_m</v>
          </cell>
          <cell r="B4614" t="str">
            <v>HC</v>
          </cell>
          <cell r="C4614" t="str">
            <v>Marked Hood Canal Fall Fing</v>
          </cell>
          <cell r="D4614" t="str">
            <v>M-HdCl FF</v>
          </cell>
          <cell r="E4614">
            <v>32</v>
          </cell>
          <cell r="F4614">
            <v>47</v>
          </cell>
          <cell r="G4614">
            <v>45</v>
          </cell>
          <cell r="H4614" t="str">
            <v>TRS; incl FW net, FW sport, 12H, HC net</v>
          </cell>
          <cell r="I4614">
            <v>2005</v>
          </cell>
          <cell r="J4614" t="str">
            <v>M</v>
          </cell>
          <cell r="K4614" t="str">
            <v>H</v>
          </cell>
          <cell r="L4614">
            <v>5</v>
          </cell>
          <cell r="M4614">
            <v>0</v>
          </cell>
        </row>
        <row r="4615">
          <cell r="A4615" t="str">
            <v>2005-32-5-SkokR_hat_h_m</v>
          </cell>
          <cell r="B4615" t="str">
            <v>HC</v>
          </cell>
          <cell r="C4615" t="str">
            <v>Marked Hood Canal Fall Fing</v>
          </cell>
          <cell r="D4615" t="str">
            <v>M-HdCl FF</v>
          </cell>
          <cell r="E4615">
            <v>32</v>
          </cell>
          <cell r="F4615">
            <v>47</v>
          </cell>
          <cell r="G4615">
            <v>45</v>
          </cell>
          <cell r="H4615" t="str">
            <v>TRS; incl FW net, FW sport, 12H, HC net</v>
          </cell>
          <cell r="I4615">
            <v>2005</v>
          </cell>
          <cell r="J4615" t="str">
            <v>M</v>
          </cell>
          <cell r="K4615" t="str">
            <v>H</v>
          </cell>
          <cell r="L4615">
            <v>5</v>
          </cell>
          <cell r="M4615">
            <v>73.42521156676807</v>
          </cell>
        </row>
        <row r="4616">
          <cell r="A4616" t="str">
            <v>2005-33-3-HoodsportHat_Y_h_um</v>
          </cell>
          <cell r="B4616" t="str">
            <v>HC</v>
          </cell>
          <cell r="C4616" t="str">
            <v>UnMarked Hood Canal Fall Year</v>
          </cell>
          <cell r="D4616" t="str">
            <v>U-HdCl FY</v>
          </cell>
          <cell r="E4616">
            <v>33</v>
          </cell>
          <cell r="F4616">
            <v>49</v>
          </cell>
          <cell r="G4616">
            <v>48</v>
          </cell>
          <cell r="H4616" t="str">
            <v>TRS; incl FW net, FW sport, 12H, HC net</v>
          </cell>
          <cell r="I4616">
            <v>2005</v>
          </cell>
          <cell r="J4616" t="str">
            <v>UM</v>
          </cell>
          <cell r="K4616" t="str">
            <v>H</v>
          </cell>
          <cell r="L4616">
            <v>3</v>
          </cell>
          <cell r="M4616">
            <v>67.560433804961818</v>
          </cell>
        </row>
        <row r="4617">
          <cell r="A4617" t="str">
            <v>2005-33-4-HoodsportHat_Y_h_um</v>
          </cell>
          <cell r="B4617" t="str">
            <v>HC</v>
          </cell>
          <cell r="C4617" t="str">
            <v>UnMarked Hood Canal Fall Year</v>
          </cell>
          <cell r="D4617" t="str">
            <v>U-HdCl FY</v>
          </cell>
          <cell r="E4617">
            <v>33</v>
          </cell>
          <cell r="F4617">
            <v>49</v>
          </cell>
          <cell r="G4617">
            <v>48</v>
          </cell>
          <cell r="H4617" t="str">
            <v>TRS; incl FW net, FW sport, 12H, HC net</v>
          </cell>
          <cell r="I4617">
            <v>2005</v>
          </cell>
          <cell r="J4617" t="str">
            <v>UM</v>
          </cell>
          <cell r="K4617" t="str">
            <v>H</v>
          </cell>
          <cell r="L4617">
            <v>4</v>
          </cell>
          <cell r="M4617">
            <v>129.09629570347869</v>
          </cell>
        </row>
        <row r="4618">
          <cell r="A4618" t="str">
            <v>2005-33-5-HoodsportHat_Y_h_um</v>
          </cell>
          <cell r="B4618" t="str">
            <v>HC</v>
          </cell>
          <cell r="C4618" t="str">
            <v>UnMarked Hood Canal Fall Year</v>
          </cell>
          <cell r="D4618" t="str">
            <v>U-HdCl FY</v>
          </cell>
          <cell r="E4618">
            <v>33</v>
          </cell>
          <cell r="F4618">
            <v>49</v>
          </cell>
          <cell r="G4618">
            <v>48</v>
          </cell>
          <cell r="H4618" t="str">
            <v>TRS; incl FW net, FW sport, 12H, HC net</v>
          </cell>
          <cell r="I4618">
            <v>2005</v>
          </cell>
          <cell r="J4618" t="str">
            <v>UM</v>
          </cell>
          <cell r="K4618" t="str">
            <v>H</v>
          </cell>
          <cell r="L4618">
            <v>5</v>
          </cell>
          <cell r="M4618">
            <v>19.910238338074912</v>
          </cell>
        </row>
        <row r="4619">
          <cell r="A4619" t="str">
            <v>2005-34-3-HoodsportHat_Y_h_m</v>
          </cell>
          <cell r="B4619" t="str">
            <v>HC</v>
          </cell>
          <cell r="C4619" t="str">
            <v>Marked Hood Canal Fall Year</v>
          </cell>
          <cell r="D4619" t="str">
            <v>M-HdCl FY</v>
          </cell>
          <cell r="E4619">
            <v>34</v>
          </cell>
          <cell r="F4619">
            <v>50</v>
          </cell>
          <cell r="G4619">
            <v>48</v>
          </cell>
          <cell r="H4619" t="str">
            <v>TRS; incl FW net, FW sport, 12H, HC net</v>
          </cell>
          <cell r="I4619">
            <v>2005</v>
          </cell>
          <cell r="J4619" t="str">
            <v>M</v>
          </cell>
          <cell r="K4619" t="str">
            <v>H</v>
          </cell>
          <cell r="L4619">
            <v>3</v>
          </cell>
          <cell r="M4619">
            <v>105.8235977077334</v>
          </cell>
        </row>
        <row r="4620">
          <cell r="A4620" t="str">
            <v>2005-34-4-HoodsportHat_Y_h_m</v>
          </cell>
          <cell r="B4620" t="str">
            <v>HC</v>
          </cell>
          <cell r="C4620" t="str">
            <v>Marked Hood Canal Fall Year</v>
          </cell>
          <cell r="D4620" t="str">
            <v>M-HdCl FY</v>
          </cell>
          <cell r="E4620">
            <v>34</v>
          </cell>
          <cell r="F4620">
            <v>50</v>
          </cell>
          <cell r="G4620">
            <v>48</v>
          </cell>
          <cell r="H4620" t="str">
            <v>TRS; incl FW net, FW sport, 12H, HC net</v>
          </cell>
          <cell r="I4620">
            <v>2005</v>
          </cell>
          <cell r="J4620" t="str">
            <v>M</v>
          </cell>
          <cell r="K4620" t="str">
            <v>H</v>
          </cell>
          <cell r="L4620">
            <v>4</v>
          </cell>
          <cell r="M4620">
            <v>0</v>
          </cell>
        </row>
        <row r="4621">
          <cell r="A4621" t="str">
            <v>2005-34-5-HoodsportHat_Y_h_m</v>
          </cell>
          <cell r="B4621" t="str">
            <v>HC</v>
          </cell>
          <cell r="C4621" t="str">
            <v>Marked Hood Canal Fall Year</v>
          </cell>
          <cell r="D4621" t="str">
            <v>M-HdCl FY</v>
          </cell>
          <cell r="E4621">
            <v>34</v>
          </cell>
          <cell r="F4621">
            <v>50</v>
          </cell>
          <cell r="G4621">
            <v>48</v>
          </cell>
          <cell r="H4621" t="str">
            <v>TRS; incl FW net, FW sport, 12H, HC net</v>
          </cell>
          <cell r="I4621">
            <v>2005</v>
          </cell>
          <cell r="J4621" t="str">
            <v>M</v>
          </cell>
          <cell r="K4621" t="str">
            <v>H</v>
          </cell>
          <cell r="L4621">
            <v>5</v>
          </cell>
          <cell r="M4621">
            <v>0</v>
          </cell>
        </row>
        <row r="4622">
          <cell r="A4622" t="str">
            <v>2005-35-3-Dungeness_n_um</v>
          </cell>
          <cell r="B4622" t="str">
            <v>JDF</v>
          </cell>
          <cell r="C4622" t="str">
            <v>UnMarked JDF Tribs. Fall</v>
          </cell>
          <cell r="D4622" t="str">
            <v>U-SJDF FF</v>
          </cell>
          <cell r="E4622">
            <v>35</v>
          </cell>
          <cell r="F4622">
            <v>52</v>
          </cell>
          <cell r="G4622">
            <v>51</v>
          </cell>
          <cell r="H4622" t="str">
            <v>ETRS; includes 6D</v>
          </cell>
          <cell r="I4622">
            <v>2005</v>
          </cell>
          <cell r="J4622" t="str">
            <v>UM</v>
          </cell>
          <cell r="K4622" t="str">
            <v>N</v>
          </cell>
          <cell r="L4622">
            <v>3</v>
          </cell>
          <cell r="M4622">
            <v>135</v>
          </cell>
        </row>
        <row r="4623">
          <cell r="A4623" t="str">
            <v>2005-35-3-Elwha_n_um</v>
          </cell>
          <cell r="B4623" t="str">
            <v>JDF</v>
          </cell>
          <cell r="C4623" t="str">
            <v>UnMarked JDF Tribs. Fall</v>
          </cell>
          <cell r="D4623" t="str">
            <v>U-SJDF FF</v>
          </cell>
          <cell r="E4623">
            <v>35</v>
          </cell>
          <cell r="F4623">
            <v>52</v>
          </cell>
          <cell r="G4623">
            <v>51</v>
          </cell>
          <cell r="H4623" t="str">
            <v>ETRS; includes 6D</v>
          </cell>
          <cell r="I4623">
            <v>2005</v>
          </cell>
          <cell r="J4623" t="str">
            <v>UM</v>
          </cell>
          <cell r="K4623" t="str">
            <v>N</v>
          </cell>
          <cell r="L4623">
            <v>3</v>
          </cell>
          <cell r="M4623">
            <v>155</v>
          </cell>
        </row>
        <row r="4624">
          <cell r="A4624" t="str">
            <v>2005-35-4-Dungeness_n_um</v>
          </cell>
          <cell r="B4624" t="str">
            <v>JDF</v>
          </cell>
          <cell r="C4624" t="str">
            <v>UnMarked JDF Tribs. Fall</v>
          </cell>
          <cell r="D4624" t="str">
            <v>U-SJDF FF</v>
          </cell>
          <cell r="E4624">
            <v>35</v>
          </cell>
          <cell r="F4624">
            <v>52</v>
          </cell>
          <cell r="G4624">
            <v>51</v>
          </cell>
          <cell r="H4624" t="str">
            <v>ETRS; includes 6D</v>
          </cell>
          <cell r="I4624">
            <v>2005</v>
          </cell>
          <cell r="J4624" t="str">
            <v>UM</v>
          </cell>
          <cell r="K4624" t="str">
            <v>N</v>
          </cell>
          <cell r="L4624">
            <v>4</v>
          </cell>
          <cell r="M4624">
            <v>575</v>
          </cell>
        </row>
        <row r="4625">
          <cell r="A4625" t="str">
            <v>2005-35-4-Elwha_n_um</v>
          </cell>
          <cell r="B4625" t="str">
            <v>JDF</v>
          </cell>
          <cell r="C4625" t="str">
            <v>UnMarked JDF Tribs. Fall</v>
          </cell>
          <cell r="D4625" t="str">
            <v>U-SJDF FF</v>
          </cell>
          <cell r="E4625">
            <v>35</v>
          </cell>
          <cell r="F4625">
            <v>52</v>
          </cell>
          <cell r="G4625">
            <v>51</v>
          </cell>
          <cell r="H4625" t="str">
            <v>ETRS; includes 6D</v>
          </cell>
          <cell r="I4625">
            <v>2005</v>
          </cell>
          <cell r="J4625" t="str">
            <v>UM</v>
          </cell>
          <cell r="K4625" t="str">
            <v>N</v>
          </cell>
          <cell r="L4625">
            <v>4</v>
          </cell>
          <cell r="M4625">
            <v>1422</v>
          </cell>
        </row>
        <row r="4626">
          <cell r="A4626" t="str">
            <v>2005-35-5-Dungeness_n_um</v>
          </cell>
          <cell r="B4626" t="str">
            <v>JDF</v>
          </cell>
          <cell r="C4626" t="str">
            <v>UnMarked JDF Tribs. Fall</v>
          </cell>
          <cell r="D4626" t="str">
            <v>U-SJDF FF</v>
          </cell>
          <cell r="E4626">
            <v>35</v>
          </cell>
          <cell r="F4626">
            <v>52</v>
          </cell>
          <cell r="G4626">
            <v>51</v>
          </cell>
          <cell r="H4626" t="str">
            <v>ETRS; includes 6D</v>
          </cell>
          <cell r="I4626">
            <v>2005</v>
          </cell>
          <cell r="J4626" t="str">
            <v>UM</v>
          </cell>
          <cell r="K4626" t="str">
            <v>N</v>
          </cell>
          <cell r="L4626">
            <v>5</v>
          </cell>
          <cell r="M4626">
            <v>273</v>
          </cell>
        </row>
        <row r="4627">
          <cell r="A4627" t="str">
            <v>2005-35-5-Elwha_n_um</v>
          </cell>
          <cell r="B4627" t="str">
            <v>JDF</v>
          </cell>
          <cell r="C4627" t="str">
            <v>UnMarked JDF Tribs. Fall</v>
          </cell>
          <cell r="D4627" t="str">
            <v>U-SJDF FF</v>
          </cell>
          <cell r="E4627">
            <v>35</v>
          </cell>
          <cell r="F4627">
            <v>52</v>
          </cell>
          <cell r="G4627">
            <v>51</v>
          </cell>
          <cell r="H4627" t="str">
            <v>ETRS; includes 6D</v>
          </cell>
          <cell r="I4627">
            <v>2005</v>
          </cell>
          <cell r="J4627" t="str">
            <v>UM</v>
          </cell>
          <cell r="K4627" t="str">
            <v>N</v>
          </cell>
          <cell r="L4627">
            <v>5</v>
          </cell>
          <cell r="M4627">
            <v>665</v>
          </cell>
        </row>
        <row r="4628">
          <cell r="A4628" t="str">
            <v>2005-36-3-Dungeness_n_m</v>
          </cell>
          <cell r="B4628" t="str">
            <v>JDF</v>
          </cell>
          <cell r="C4628" t="str">
            <v>Marked JDF Tribs. Fall</v>
          </cell>
          <cell r="D4628" t="str">
            <v>M-SJDF FF</v>
          </cell>
          <cell r="E4628">
            <v>36</v>
          </cell>
          <cell r="F4628">
            <v>53</v>
          </cell>
          <cell r="G4628">
            <v>51</v>
          </cell>
          <cell r="H4628" t="str">
            <v>ETRS; includes 6D</v>
          </cell>
          <cell r="I4628">
            <v>2005</v>
          </cell>
          <cell r="J4628" t="str">
            <v>M</v>
          </cell>
          <cell r="K4628" t="str">
            <v>N</v>
          </cell>
          <cell r="L4628">
            <v>3</v>
          </cell>
          <cell r="M4628">
            <v>65</v>
          </cell>
        </row>
        <row r="4629">
          <cell r="A4629" t="str">
            <v>2005-36-3-Elwha_n_m</v>
          </cell>
          <cell r="B4629" t="str">
            <v>JDF</v>
          </cell>
          <cell r="C4629" t="str">
            <v>Marked JDF Tribs. Fall</v>
          </cell>
          <cell r="D4629" t="str">
            <v>M-SJDF FF</v>
          </cell>
          <cell r="E4629">
            <v>36</v>
          </cell>
          <cell r="F4629">
            <v>53</v>
          </cell>
          <cell r="G4629">
            <v>51</v>
          </cell>
          <cell r="H4629" t="str">
            <v>ETRS; includes 6D</v>
          </cell>
          <cell r="I4629">
            <v>2005</v>
          </cell>
          <cell r="J4629" t="str">
            <v>M</v>
          </cell>
          <cell r="K4629" t="str">
            <v>N</v>
          </cell>
          <cell r="L4629">
            <v>3</v>
          </cell>
          <cell r="M4629">
            <v>0</v>
          </cell>
        </row>
        <row r="4630">
          <cell r="A4630" t="str">
            <v>2005-36-4-Dungeness_n_m</v>
          </cell>
          <cell r="B4630" t="str">
            <v>JDF</v>
          </cell>
          <cell r="C4630" t="str">
            <v>Marked JDF Tribs. Fall</v>
          </cell>
          <cell r="D4630" t="str">
            <v>M-SJDF FF</v>
          </cell>
          <cell r="E4630">
            <v>36</v>
          </cell>
          <cell r="F4630">
            <v>53</v>
          </cell>
          <cell r="G4630">
            <v>51</v>
          </cell>
          <cell r="H4630" t="str">
            <v>ETRS; includes 6D</v>
          </cell>
          <cell r="I4630">
            <v>2005</v>
          </cell>
          <cell r="J4630" t="str">
            <v>M</v>
          </cell>
          <cell r="K4630" t="str">
            <v>N</v>
          </cell>
          <cell r="L4630">
            <v>4</v>
          </cell>
          <cell r="M4630">
            <v>25</v>
          </cell>
        </row>
        <row r="4631">
          <cell r="A4631" t="str">
            <v>2005-36-4-Elwha_n_m</v>
          </cell>
          <cell r="B4631" t="str">
            <v>JDF</v>
          </cell>
          <cell r="C4631" t="str">
            <v>Marked JDF Tribs. Fall</v>
          </cell>
          <cell r="D4631" t="str">
            <v>M-SJDF FF</v>
          </cell>
          <cell r="E4631">
            <v>36</v>
          </cell>
          <cell r="F4631">
            <v>53</v>
          </cell>
          <cell r="G4631">
            <v>51</v>
          </cell>
          <cell r="H4631" t="str">
            <v>ETRS; includes 6D</v>
          </cell>
          <cell r="I4631">
            <v>2005</v>
          </cell>
          <cell r="J4631" t="str">
            <v>M</v>
          </cell>
          <cell r="K4631" t="str">
            <v>N</v>
          </cell>
          <cell r="L4631">
            <v>4</v>
          </cell>
          <cell r="M4631">
            <v>0</v>
          </cell>
        </row>
        <row r="4632">
          <cell r="A4632" t="str">
            <v>2005-36-5-Dungeness_n_m</v>
          </cell>
          <cell r="B4632" t="str">
            <v>JDF</v>
          </cell>
          <cell r="C4632" t="str">
            <v>Marked JDF Tribs. Fall</v>
          </cell>
          <cell r="D4632" t="str">
            <v>M-SJDF FF</v>
          </cell>
          <cell r="E4632">
            <v>36</v>
          </cell>
          <cell r="F4632">
            <v>53</v>
          </cell>
          <cell r="G4632">
            <v>51</v>
          </cell>
          <cell r="H4632" t="str">
            <v>ETRS; includes 6D</v>
          </cell>
          <cell r="I4632">
            <v>2005</v>
          </cell>
          <cell r="J4632" t="str">
            <v>M</v>
          </cell>
          <cell r="K4632" t="str">
            <v>N</v>
          </cell>
          <cell r="L4632">
            <v>5</v>
          </cell>
          <cell r="M4632">
            <v>8</v>
          </cell>
        </row>
        <row r="4633">
          <cell r="A4633" t="str">
            <v>2005-36-5-Elwha_n_m</v>
          </cell>
          <cell r="B4633" t="str">
            <v>JDF</v>
          </cell>
          <cell r="C4633" t="str">
            <v>Marked JDF Tribs. Fall</v>
          </cell>
          <cell r="D4633" t="str">
            <v>M-SJDF FF</v>
          </cell>
          <cell r="E4633">
            <v>36</v>
          </cell>
          <cell r="F4633">
            <v>53</v>
          </cell>
          <cell r="G4633">
            <v>51</v>
          </cell>
          <cell r="H4633" t="str">
            <v>ETRS; includes 6D</v>
          </cell>
          <cell r="I4633">
            <v>2005</v>
          </cell>
          <cell r="J4633" t="str">
            <v>M</v>
          </cell>
          <cell r="K4633" t="str">
            <v>N</v>
          </cell>
          <cell r="L4633">
            <v>5</v>
          </cell>
          <cell r="M4633">
            <v>0</v>
          </cell>
        </row>
        <row r="4634">
          <cell r="A4634" t="str">
            <v>2005-65-3-</v>
          </cell>
          <cell r="B4634" t="str">
            <v>MPS</v>
          </cell>
          <cell r="C4634" t="str">
            <v>UnMarked White Sp Year</v>
          </cell>
          <cell r="D4634" t="str">
            <v>U-WhtSpYr</v>
          </cell>
          <cell r="E4634">
            <v>65</v>
          </cell>
          <cell r="F4634">
            <v>55</v>
          </cell>
          <cell r="G4634">
            <v>54</v>
          </cell>
          <cell r="H4634" t="str">
            <v>ETRS; includes FW net (FW spt assumed 0)</v>
          </cell>
          <cell r="I4634">
            <v>2005</v>
          </cell>
          <cell r="J4634" t="str">
            <v>UM</v>
          </cell>
          <cell r="L4634">
            <v>3</v>
          </cell>
          <cell r="M4634">
            <v>727</v>
          </cell>
        </row>
        <row r="4635">
          <cell r="A4635" t="str">
            <v>2005-65-4-</v>
          </cell>
          <cell r="B4635" t="str">
            <v>MPS</v>
          </cell>
          <cell r="C4635" t="str">
            <v>UnMarked White Sp Year</v>
          </cell>
          <cell r="D4635" t="str">
            <v>U-WhtSpYr</v>
          </cell>
          <cell r="E4635">
            <v>65</v>
          </cell>
          <cell r="F4635">
            <v>55</v>
          </cell>
          <cell r="G4635">
            <v>54</v>
          </cell>
          <cell r="H4635" t="str">
            <v>ETRS; includes FW net (FW spt assumed 0)</v>
          </cell>
          <cell r="I4635">
            <v>2005</v>
          </cell>
          <cell r="J4635" t="str">
            <v>UM</v>
          </cell>
          <cell r="L4635">
            <v>4</v>
          </cell>
          <cell r="M4635">
            <v>95</v>
          </cell>
        </row>
        <row r="4636">
          <cell r="A4636" t="str">
            <v>2005-65-5-</v>
          </cell>
          <cell r="B4636" t="str">
            <v>MPS</v>
          </cell>
          <cell r="C4636" t="str">
            <v>UnMarked White Sp Year</v>
          </cell>
          <cell r="D4636" t="str">
            <v>U-WhtSpYr</v>
          </cell>
          <cell r="E4636">
            <v>65</v>
          </cell>
          <cell r="F4636">
            <v>55</v>
          </cell>
          <cell r="G4636">
            <v>54</v>
          </cell>
          <cell r="H4636" t="str">
            <v>ETRS; includes FW net (FW spt assumed 0)</v>
          </cell>
          <cell r="I4636">
            <v>2005</v>
          </cell>
          <cell r="J4636" t="str">
            <v>UM</v>
          </cell>
          <cell r="L4636">
            <v>5</v>
          </cell>
          <cell r="M4636">
            <v>10</v>
          </cell>
        </row>
        <row r="4637">
          <cell r="A4637" t="str">
            <v>2005-66-3-</v>
          </cell>
          <cell r="B4637" t="str">
            <v>MPS</v>
          </cell>
          <cell r="C4637" t="str">
            <v>Marked White Sp Year</v>
          </cell>
          <cell r="D4637" t="str">
            <v>M-WhtSpYr</v>
          </cell>
          <cell r="E4637">
            <v>66</v>
          </cell>
          <cell r="F4637">
            <v>56</v>
          </cell>
          <cell r="G4637">
            <v>54</v>
          </cell>
          <cell r="H4637" t="str">
            <v>ETRS; includes FW net (FW spt assumed 0)</v>
          </cell>
          <cell r="I4637">
            <v>2005</v>
          </cell>
          <cell r="J4637" t="str">
            <v>M</v>
          </cell>
          <cell r="L4637">
            <v>3</v>
          </cell>
          <cell r="M4637">
            <v>0</v>
          </cell>
        </row>
        <row r="4638">
          <cell r="A4638" t="str">
            <v>2005-66-4-</v>
          </cell>
          <cell r="B4638" t="str">
            <v>MPS</v>
          </cell>
          <cell r="C4638" t="str">
            <v>Marked White Sp Year</v>
          </cell>
          <cell r="D4638" t="str">
            <v>M-WhtSpYr</v>
          </cell>
          <cell r="E4638">
            <v>66</v>
          </cell>
          <cell r="F4638">
            <v>56</v>
          </cell>
          <cell r="G4638">
            <v>54</v>
          </cell>
          <cell r="H4638" t="str">
            <v>ETRS; includes FW net (FW spt assumed 0)</v>
          </cell>
          <cell r="I4638">
            <v>2005</v>
          </cell>
          <cell r="J4638" t="str">
            <v>M</v>
          </cell>
          <cell r="L4638">
            <v>4</v>
          </cell>
          <cell r="M4638">
            <v>0</v>
          </cell>
        </row>
        <row r="4639">
          <cell r="A4639" t="str">
            <v>2005-66-5-</v>
          </cell>
          <cell r="B4639" t="str">
            <v>MPS</v>
          </cell>
          <cell r="C4639" t="str">
            <v>Marked White Sp Year</v>
          </cell>
          <cell r="D4639" t="str">
            <v>M-WhtSpYr</v>
          </cell>
          <cell r="E4639">
            <v>66</v>
          </cell>
          <cell r="F4639">
            <v>56</v>
          </cell>
          <cell r="G4639">
            <v>54</v>
          </cell>
          <cell r="H4639" t="str">
            <v>ETRS; includes FW net (FW spt assumed 0)</v>
          </cell>
          <cell r="I4639">
            <v>2005</v>
          </cell>
          <cell r="J4639" t="str">
            <v>M</v>
          </cell>
          <cell r="L4639">
            <v>5</v>
          </cell>
          <cell r="M4639">
            <v>0</v>
          </cell>
        </row>
        <row r="4640">
          <cell r="A4640" t="str">
            <v>2005-75-3-</v>
          </cell>
          <cell r="B4640" t="str">
            <v>JDF</v>
          </cell>
          <cell r="C4640" t="str">
            <v>UnMarked Hoko River</v>
          </cell>
          <cell r="D4640" t="str">
            <v>U-Hoko Rv</v>
          </cell>
          <cell r="E4640">
            <v>75</v>
          </cell>
          <cell r="F4640">
            <v>58</v>
          </cell>
          <cell r="G4640">
            <v>57</v>
          </cell>
          <cell r="H4640" t="str">
            <v>ETRS; esc only, no FW fishery</v>
          </cell>
          <cell r="I4640">
            <v>2005</v>
          </cell>
          <cell r="J4640" t="str">
            <v>UM</v>
          </cell>
          <cell r="L4640">
            <v>3</v>
          </cell>
          <cell r="M4640">
            <v>30.14286016881838</v>
          </cell>
        </row>
        <row r="4641">
          <cell r="A4641" t="str">
            <v>2005-75-4-</v>
          </cell>
          <cell r="B4641" t="str">
            <v>JDF</v>
          </cell>
          <cell r="C4641" t="str">
            <v>UnMarked Hoko River</v>
          </cell>
          <cell r="D4641" t="str">
            <v>U-Hoko Rv</v>
          </cell>
          <cell r="E4641">
            <v>75</v>
          </cell>
          <cell r="F4641">
            <v>58</v>
          </cell>
          <cell r="G4641">
            <v>57</v>
          </cell>
          <cell r="H4641" t="str">
            <v>ETRS; esc only, no FW fishery</v>
          </cell>
          <cell r="I4641">
            <v>2005</v>
          </cell>
          <cell r="J4641" t="str">
            <v>UM</v>
          </cell>
          <cell r="L4641">
            <v>4</v>
          </cell>
          <cell r="M4641">
            <v>17.8411950117994</v>
          </cell>
        </row>
        <row r="4642">
          <cell r="A4642" t="str">
            <v>2005-75-5-</v>
          </cell>
          <cell r="B4642" t="str">
            <v>JDF</v>
          </cell>
          <cell r="C4642" t="str">
            <v>UnMarked Hoko River</v>
          </cell>
          <cell r="D4642" t="str">
            <v>U-Hoko Rv</v>
          </cell>
          <cell r="E4642">
            <v>75</v>
          </cell>
          <cell r="F4642">
            <v>58</v>
          </cell>
          <cell r="G4642">
            <v>57</v>
          </cell>
          <cell r="H4642" t="str">
            <v>ETRS; esc only, no FW fishery</v>
          </cell>
          <cell r="I4642">
            <v>2005</v>
          </cell>
          <cell r="J4642" t="str">
            <v>UM</v>
          </cell>
          <cell r="L4642">
            <v>5</v>
          </cell>
          <cell r="M4642">
            <v>33.832213410221051</v>
          </cell>
        </row>
        <row r="4643">
          <cell r="A4643" t="str">
            <v>2005-76-3-</v>
          </cell>
          <cell r="B4643" t="str">
            <v>JDF</v>
          </cell>
          <cell r="C4643" t="str">
            <v>Marked Hoko River</v>
          </cell>
          <cell r="D4643" t="str">
            <v>M-Hoko Rv</v>
          </cell>
          <cell r="E4643">
            <v>76</v>
          </cell>
          <cell r="F4643">
            <v>59</v>
          </cell>
          <cell r="G4643">
            <v>57</v>
          </cell>
          <cell r="H4643" t="str">
            <v>ETRS; esc only, no FW fishery</v>
          </cell>
          <cell r="I4643">
            <v>2005</v>
          </cell>
          <cell r="J4643" t="str">
            <v>M</v>
          </cell>
          <cell r="L4643">
            <v>3</v>
          </cell>
          <cell r="M4643">
            <v>22.85713983118162</v>
          </cell>
        </row>
        <row r="4644">
          <cell r="A4644" t="str">
            <v>2005-76-4-</v>
          </cell>
          <cell r="B4644" t="str">
            <v>JDF</v>
          </cell>
          <cell r="C4644" t="str">
            <v>Marked Hoko River</v>
          </cell>
          <cell r="D4644" t="str">
            <v>M-Hoko Rv</v>
          </cell>
          <cell r="E4644">
            <v>76</v>
          </cell>
          <cell r="F4644">
            <v>59</v>
          </cell>
          <cell r="G4644">
            <v>57</v>
          </cell>
          <cell r="H4644" t="str">
            <v>ETRS; esc only, no FW fishery</v>
          </cell>
          <cell r="I4644">
            <v>2005</v>
          </cell>
          <cell r="J4644" t="str">
            <v>M</v>
          </cell>
          <cell r="L4644">
            <v>4</v>
          </cell>
          <cell r="M4644">
            <v>127.1588049882006</v>
          </cell>
        </row>
        <row r="4645">
          <cell r="A4645" t="str">
            <v>2005-76-5-</v>
          </cell>
          <cell r="B4645" t="str">
            <v>JDF</v>
          </cell>
          <cell r="C4645" t="str">
            <v>Marked Hoko River</v>
          </cell>
          <cell r="D4645" t="str">
            <v>M-Hoko Rv</v>
          </cell>
          <cell r="E4645">
            <v>76</v>
          </cell>
          <cell r="F4645">
            <v>59</v>
          </cell>
          <cell r="G4645">
            <v>57</v>
          </cell>
          <cell r="H4645" t="str">
            <v>ETRS; esc only, no FW fishery</v>
          </cell>
          <cell r="I4645">
            <v>2005</v>
          </cell>
          <cell r="J4645" t="str">
            <v>M</v>
          </cell>
          <cell r="L4645">
            <v>5</v>
          </cell>
          <cell r="M4645">
            <v>41.167786589778963</v>
          </cell>
        </row>
        <row r="4646">
          <cell r="A4646" t="str">
            <v>2005-37-3-</v>
          </cell>
          <cell r="B4646" t="str">
            <v>ColR</v>
          </cell>
          <cell r="C4646" t="str">
            <v>UnMarked CR Oregon Hatchery Tule</v>
          </cell>
          <cell r="D4646" t="str">
            <v>U-OR Tule</v>
          </cell>
          <cell r="E4646">
            <v>37</v>
          </cell>
          <cell r="F4646">
            <v>61</v>
          </cell>
          <cell r="G4646">
            <v>60</v>
          </cell>
          <cell r="I4646">
            <v>2005</v>
          </cell>
          <cell r="J4646" t="str">
            <v>UM</v>
          </cell>
          <cell r="L4646">
            <v>3</v>
          </cell>
          <cell r="M4646">
            <v>3806.1205178074611</v>
          </cell>
        </row>
        <row r="4647">
          <cell r="A4647" t="str">
            <v>2005-37-4-</v>
          </cell>
          <cell r="B4647" t="str">
            <v>ColR</v>
          </cell>
          <cell r="C4647" t="str">
            <v>UnMarked CR Oregon Hatchery Tule</v>
          </cell>
          <cell r="D4647" t="str">
            <v>U-OR Tule</v>
          </cell>
          <cell r="E4647">
            <v>37</v>
          </cell>
          <cell r="F4647">
            <v>61</v>
          </cell>
          <cell r="G4647">
            <v>60</v>
          </cell>
          <cell r="I4647">
            <v>2005</v>
          </cell>
          <cell r="J4647" t="str">
            <v>UM</v>
          </cell>
          <cell r="L4647">
            <v>4</v>
          </cell>
          <cell r="M4647">
            <v>5552.6109537167204</v>
          </cell>
        </row>
        <row r="4648">
          <cell r="A4648" t="str">
            <v>2005-37-5-</v>
          </cell>
          <cell r="B4648" t="str">
            <v>ColR</v>
          </cell>
          <cell r="C4648" t="str">
            <v>UnMarked CR Oregon Hatchery Tule</v>
          </cell>
          <cell r="D4648" t="str">
            <v>U-OR Tule</v>
          </cell>
          <cell r="E4648">
            <v>37</v>
          </cell>
          <cell r="F4648">
            <v>61</v>
          </cell>
          <cell r="G4648">
            <v>60</v>
          </cell>
          <cell r="I4648">
            <v>2005</v>
          </cell>
          <cell r="J4648" t="str">
            <v>UM</v>
          </cell>
          <cell r="L4648">
            <v>5</v>
          </cell>
          <cell r="M4648">
            <v>366.58723451828848</v>
          </cell>
        </row>
        <row r="4649">
          <cell r="A4649" t="str">
            <v>2005-38-3-</v>
          </cell>
          <cell r="B4649" t="str">
            <v>ColR</v>
          </cell>
          <cell r="C4649" t="str">
            <v>Marked CR Oregon Hatchery Tule</v>
          </cell>
          <cell r="D4649" t="str">
            <v>M-OR Tule</v>
          </cell>
          <cell r="E4649">
            <v>38</v>
          </cell>
          <cell r="F4649">
            <v>62</v>
          </cell>
          <cell r="G4649">
            <v>60</v>
          </cell>
          <cell r="I4649">
            <v>2005</v>
          </cell>
          <cell r="J4649" t="str">
            <v>M</v>
          </cell>
          <cell r="L4649">
            <v>3</v>
          </cell>
          <cell r="M4649">
            <v>159.35448219253979</v>
          </cell>
        </row>
        <row r="4650">
          <cell r="A4650" t="str">
            <v>2005-38-4-</v>
          </cell>
          <cell r="B4650" t="str">
            <v>ColR</v>
          </cell>
          <cell r="C4650" t="str">
            <v>Marked CR Oregon Hatchery Tule</v>
          </cell>
          <cell r="D4650" t="str">
            <v>M-OR Tule</v>
          </cell>
          <cell r="E4650">
            <v>38</v>
          </cell>
          <cell r="F4650">
            <v>62</v>
          </cell>
          <cell r="G4650">
            <v>60</v>
          </cell>
          <cell r="I4650">
            <v>2005</v>
          </cell>
          <cell r="J4650" t="str">
            <v>M</v>
          </cell>
          <cell r="L4650">
            <v>4</v>
          </cell>
          <cell r="M4650">
            <v>231.4140462832811</v>
          </cell>
        </row>
        <row r="4651">
          <cell r="A4651" t="str">
            <v>2005-38-5-</v>
          </cell>
          <cell r="B4651" t="str">
            <v>ColR</v>
          </cell>
          <cell r="C4651" t="str">
            <v>Marked CR Oregon Hatchery Tule</v>
          </cell>
          <cell r="D4651" t="str">
            <v>M-OR Tule</v>
          </cell>
          <cell r="E4651">
            <v>38</v>
          </cell>
          <cell r="F4651">
            <v>62</v>
          </cell>
          <cell r="G4651">
            <v>60</v>
          </cell>
          <cell r="I4651">
            <v>2005</v>
          </cell>
          <cell r="J4651" t="str">
            <v>M</v>
          </cell>
          <cell r="L4651">
            <v>5</v>
          </cell>
          <cell r="M4651">
            <v>15.437765481711491</v>
          </cell>
        </row>
        <row r="4652">
          <cell r="A4652" t="str">
            <v>2005-39-3-</v>
          </cell>
          <cell r="B4652" t="str">
            <v>ColR</v>
          </cell>
          <cell r="C4652" t="str">
            <v>UnMarked CR Washington Hatchery Tule</v>
          </cell>
          <cell r="D4652" t="str">
            <v>U-WA Tule</v>
          </cell>
          <cell r="E4652">
            <v>39</v>
          </cell>
          <cell r="F4652">
            <v>64</v>
          </cell>
          <cell r="G4652">
            <v>63</v>
          </cell>
          <cell r="I4652">
            <v>2005</v>
          </cell>
          <cell r="J4652" t="str">
            <v>UM</v>
          </cell>
          <cell r="L4652">
            <v>3</v>
          </cell>
          <cell r="M4652">
            <v>14107.82622710384</v>
          </cell>
        </row>
        <row r="4653">
          <cell r="A4653" t="str">
            <v>2005-39-4-</v>
          </cell>
          <cell r="B4653" t="str">
            <v>ColR</v>
          </cell>
          <cell r="C4653" t="str">
            <v>UnMarked CR Washington Hatchery Tule</v>
          </cell>
          <cell r="D4653" t="str">
            <v>U-WA Tule</v>
          </cell>
          <cell r="E4653">
            <v>39</v>
          </cell>
          <cell r="F4653">
            <v>64</v>
          </cell>
          <cell r="G4653">
            <v>63</v>
          </cell>
          <cell r="I4653">
            <v>2005</v>
          </cell>
          <cell r="J4653" t="str">
            <v>UM</v>
          </cell>
          <cell r="L4653">
            <v>4</v>
          </cell>
          <cell r="M4653">
            <v>32869.572497089241</v>
          </cell>
        </row>
        <row r="4654">
          <cell r="A4654" t="str">
            <v>2005-39-5-</v>
          </cell>
          <cell r="B4654" t="str">
            <v>ColR</v>
          </cell>
          <cell r="C4654" t="str">
            <v>UnMarked CR Washington Hatchery Tule</v>
          </cell>
          <cell r="D4654" t="str">
            <v>U-WA Tule</v>
          </cell>
          <cell r="E4654">
            <v>39</v>
          </cell>
          <cell r="F4654">
            <v>64</v>
          </cell>
          <cell r="G4654">
            <v>63</v>
          </cell>
          <cell r="I4654">
            <v>2005</v>
          </cell>
          <cell r="J4654" t="str">
            <v>UM</v>
          </cell>
          <cell r="L4654">
            <v>5</v>
          </cell>
          <cell r="M4654">
            <v>3933.9119508433218</v>
          </cell>
        </row>
        <row r="4655">
          <cell r="A4655" t="str">
            <v>2005-40-3-</v>
          </cell>
          <cell r="B4655" t="str">
            <v>ColR</v>
          </cell>
          <cell r="C4655" t="str">
            <v>Marked CR Washington Hatchery Tule</v>
          </cell>
          <cell r="D4655" t="str">
            <v>M-WA Tule</v>
          </cell>
          <cell r="E4655">
            <v>40</v>
          </cell>
          <cell r="F4655">
            <v>65</v>
          </cell>
          <cell r="G4655">
            <v>63</v>
          </cell>
          <cell r="I4655">
            <v>2005</v>
          </cell>
          <cell r="J4655" t="str">
            <v>M</v>
          </cell>
          <cell r="L4655">
            <v>3</v>
          </cell>
          <cell r="M4655">
            <v>588.57377289615761</v>
          </cell>
        </row>
        <row r="4656">
          <cell r="A4656" t="str">
            <v>2005-40-4-</v>
          </cell>
          <cell r="B4656" t="str">
            <v>ColR</v>
          </cell>
          <cell r="C4656" t="str">
            <v>Marked CR Washington Hatchery Tule</v>
          </cell>
          <cell r="D4656" t="str">
            <v>M-WA Tule</v>
          </cell>
          <cell r="E4656">
            <v>40</v>
          </cell>
          <cell r="F4656">
            <v>65</v>
          </cell>
          <cell r="G4656">
            <v>63</v>
          </cell>
          <cell r="I4656">
            <v>2005</v>
          </cell>
          <cell r="J4656" t="str">
            <v>M</v>
          </cell>
          <cell r="L4656">
            <v>4</v>
          </cell>
          <cell r="M4656">
            <v>1371.1525029107579</v>
          </cell>
        </row>
        <row r="4657">
          <cell r="A4657" t="str">
            <v>2005-40-5-</v>
          </cell>
          <cell r="B4657" t="str">
            <v>ColR</v>
          </cell>
          <cell r="C4657" t="str">
            <v>Marked CR Washington Hatchery Tule</v>
          </cell>
          <cell r="D4657" t="str">
            <v>M-WA Tule</v>
          </cell>
          <cell r="E4657">
            <v>40</v>
          </cell>
          <cell r="F4657">
            <v>65</v>
          </cell>
          <cell r="G4657">
            <v>63</v>
          </cell>
          <cell r="I4657">
            <v>2005</v>
          </cell>
          <cell r="J4657" t="str">
            <v>M</v>
          </cell>
          <cell r="L4657">
            <v>5</v>
          </cell>
          <cell r="M4657">
            <v>163.8380491566777</v>
          </cell>
        </row>
        <row r="4658">
          <cell r="A4658" t="str">
            <v>2005-41-3-</v>
          </cell>
          <cell r="B4658" t="str">
            <v>ColR</v>
          </cell>
          <cell r="C4658" t="str">
            <v>UnMarked Lower Columbia River Wild</v>
          </cell>
          <cell r="D4658" t="str">
            <v>U-LCRWild</v>
          </cell>
          <cell r="E4658">
            <v>41</v>
          </cell>
          <cell r="F4658">
            <v>67</v>
          </cell>
          <cell r="G4658">
            <v>66</v>
          </cell>
          <cell r="I4658">
            <v>2005</v>
          </cell>
          <cell r="J4658" t="str">
            <v>UM</v>
          </cell>
          <cell r="L4658">
            <v>3</v>
          </cell>
          <cell r="M4658">
            <v>2404.8300697654499</v>
          </cell>
        </row>
        <row r="4659">
          <cell r="A4659" t="str">
            <v>2005-41-4-</v>
          </cell>
          <cell r="B4659" t="str">
            <v>ColR</v>
          </cell>
          <cell r="C4659" t="str">
            <v>UnMarked Lower Columbia River Wild</v>
          </cell>
          <cell r="D4659" t="str">
            <v>U-LCRWild</v>
          </cell>
          <cell r="E4659">
            <v>41</v>
          </cell>
          <cell r="F4659">
            <v>67</v>
          </cell>
          <cell r="G4659">
            <v>66</v>
          </cell>
          <cell r="I4659">
            <v>2005</v>
          </cell>
          <cell r="J4659" t="str">
            <v>UM</v>
          </cell>
          <cell r="L4659">
            <v>4</v>
          </cell>
          <cell r="M4659">
            <v>9239.1877676763197</v>
          </cell>
        </row>
        <row r="4660">
          <cell r="A4660" t="str">
            <v>2005-41-5-</v>
          </cell>
          <cell r="B4660" t="str">
            <v>ColR</v>
          </cell>
          <cell r="C4660" t="str">
            <v>UnMarked Lower Columbia River Wild</v>
          </cell>
          <cell r="D4660" t="str">
            <v>U-LCRWild</v>
          </cell>
          <cell r="E4660">
            <v>41</v>
          </cell>
          <cell r="F4660">
            <v>67</v>
          </cell>
          <cell r="G4660">
            <v>66</v>
          </cell>
          <cell r="I4660">
            <v>2005</v>
          </cell>
          <cell r="J4660" t="str">
            <v>UM</v>
          </cell>
          <cell r="L4660">
            <v>5</v>
          </cell>
          <cell r="M4660">
            <v>4047.4786075711631</v>
          </cell>
        </row>
        <row r="4661">
          <cell r="A4661" t="str">
            <v>2005-42-3-</v>
          </cell>
          <cell r="B4661" t="str">
            <v>ColR</v>
          </cell>
          <cell r="C4661" t="str">
            <v>Marked Lower Columbia River Wild</v>
          </cell>
          <cell r="D4661" t="str">
            <v>M-LCRWild</v>
          </cell>
          <cell r="E4661">
            <v>42</v>
          </cell>
          <cell r="F4661">
            <v>68</v>
          </cell>
          <cell r="G4661">
            <v>66</v>
          </cell>
          <cell r="I4661">
            <v>2005</v>
          </cell>
          <cell r="J4661" t="str">
            <v>M</v>
          </cell>
          <cell r="L4661">
            <v>3</v>
          </cell>
          <cell r="M4661">
            <v>100.1699302345496</v>
          </cell>
        </row>
        <row r="4662">
          <cell r="A4662" t="str">
            <v>2005-42-4-</v>
          </cell>
          <cell r="B4662" t="str">
            <v>ColR</v>
          </cell>
          <cell r="C4662" t="str">
            <v>Marked Lower Columbia River Wild</v>
          </cell>
          <cell r="D4662" t="str">
            <v>M-LCRWild</v>
          </cell>
          <cell r="E4662">
            <v>42</v>
          </cell>
          <cell r="F4662">
            <v>68</v>
          </cell>
          <cell r="G4662">
            <v>66</v>
          </cell>
          <cell r="I4662">
            <v>2005</v>
          </cell>
          <cell r="J4662" t="str">
            <v>M</v>
          </cell>
          <cell r="L4662">
            <v>4</v>
          </cell>
          <cell r="M4662">
            <v>384.81223232368029</v>
          </cell>
        </row>
        <row r="4663">
          <cell r="A4663" t="str">
            <v>2005-42-5-</v>
          </cell>
          <cell r="B4663" t="str">
            <v>ColR</v>
          </cell>
          <cell r="C4663" t="str">
            <v>Marked Lower Columbia River Wild</v>
          </cell>
          <cell r="D4663" t="str">
            <v>M-LCRWild</v>
          </cell>
          <cell r="E4663">
            <v>42</v>
          </cell>
          <cell r="F4663">
            <v>68</v>
          </cell>
          <cell r="G4663">
            <v>66</v>
          </cell>
          <cell r="I4663">
            <v>2005</v>
          </cell>
          <cell r="J4663" t="str">
            <v>M</v>
          </cell>
          <cell r="L4663">
            <v>5</v>
          </cell>
          <cell r="M4663">
            <v>168.52139242883689</v>
          </cell>
        </row>
        <row r="4664">
          <cell r="A4664" t="str">
            <v>2005-43-3-</v>
          </cell>
          <cell r="B4664" t="str">
            <v>ColR</v>
          </cell>
          <cell r="C4664" t="str">
            <v>UnMarked CR Bonneville Pool Hatchery</v>
          </cell>
          <cell r="D4664" t="str">
            <v>U-BPHTule</v>
          </cell>
          <cell r="E4664">
            <v>43</v>
          </cell>
          <cell r="F4664">
            <v>70</v>
          </cell>
          <cell r="G4664">
            <v>69</v>
          </cell>
          <cell r="I4664">
            <v>2005</v>
          </cell>
          <cell r="J4664" t="str">
            <v>UM</v>
          </cell>
          <cell r="L4664">
            <v>3</v>
          </cell>
          <cell r="M4664">
            <v>52089.315253773799</v>
          </cell>
        </row>
        <row r="4665">
          <cell r="A4665" t="str">
            <v>2005-43-4-</v>
          </cell>
          <cell r="B4665" t="str">
            <v>ColR</v>
          </cell>
          <cell r="C4665" t="str">
            <v>UnMarked CR Bonneville Pool Hatchery</v>
          </cell>
          <cell r="D4665" t="str">
            <v>U-BPHTule</v>
          </cell>
          <cell r="E4665">
            <v>43</v>
          </cell>
          <cell r="F4665">
            <v>70</v>
          </cell>
          <cell r="G4665">
            <v>69</v>
          </cell>
          <cell r="I4665">
            <v>2005</v>
          </cell>
          <cell r="J4665" t="str">
            <v>UM</v>
          </cell>
          <cell r="L4665">
            <v>4</v>
          </cell>
          <cell r="M4665">
            <v>46105.47108544434</v>
          </cell>
        </row>
        <row r="4666">
          <cell r="A4666" t="str">
            <v>2005-43-5-</v>
          </cell>
          <cell r="B4666" t="str">
            <v>ColR</v>
          </cell>
          <cell r="C4666" t="str">
            <v>UnMarked CR Bonneville Pool Hatchery</v>
          </cell>
          <cell r="D4666" t="str">
            <v>U-BPHTule</v>
          </cell>
          <cell r="E4666">
            <v>43</v>
          </cell>
          <cell r="F4666">
            <v>70</v>
          </cell>
          <cell r="G4666">
            <v>69</v>
          </cell>
          <cell r="I4666">
            <v>2005</v>
          </cell>
          <cell r="J4666" t="str">
            <v>UM</v>
          </cell>
          <cell r="L4666">
            <v>5</v>
          </cell>
          <cell r="M4666">
            <v>1125.1216680741379</v>
          </cell>
        </row>
        <row r="4667">
          <cell r="A4667" t="str">
            <v>2005-44-3-</v>
          </cell>
          <cell r="B4667" t="str">
            <v>ColR</v>
          </cell>
          <cell r="C4667" t="str">
            <v>Marked CR Bonneville Pool Hatchery</v>
          </cell>
          <cell r="D4667" t="str">
            <v>M-BPHTule</v>
          </cell>
          <cell r="E4667">
            <v>44</v>
          </cell>
          <cell r="F4667">
            <v>71</v>
          </cell>
          <cell r="G4667">
            <v>69</v>
          </cell>
          <cell r="I4667">
            <v>2005</v>
          </cell>
          <cell r="J4667" t="str">
            <v>M</v>
          </cell>
          <cell r="L4667">
            <v>3</v>
          </cell>
          <cell r="M4667">
            <v>2175.6847462262008</v>
          </cell>
        </row>
        <row r="4668">
          <cell r="A4668" t="str">
            <v>2005-44-4-</v>
          </cell>
          <cell r="B4668" t="str">
            <v>ColR</v>
          </cell>
          <cell r="C4668" t="str">
            <v>Marked CR Bonneville Pool Hatchery</v>
          </cell>
          <cell r="D4668" t="str">
            <v>M-BPHTule</v>
          </cell>
          <cell r="E4668">
            <v>44</v>
          </cell>
          <cell r="F4668">
            <v>71</v>
          </cell>
          <cell r="G4668">
            <v>69</v>
          </cell>
          <cell r="I4668">
            <v>2005</v>
          </cell>
          <cell r="J4668" t="str">
            <v>M</v>
          </cell>
          <cell r="L4668">
            <v>4</v>
          </cell>
          <cell r="M4668">
            <v>1924.5289145556601</v>
          </cell>
        </row>
        <row r="4669">
          <cell r="A4669" t="str">
            <v>2005-44-5-</v>
          </cell>
          <cell r="B4669" t="str">
            <v>ColR</v>
          </cell>
          <cell r="C4669" t="str">
            <v>Marked CR Bonneville Pool Hatchery</v>
          </cell>
          <cell r="D4669" t="str">
            <v>M-BPHTule</v>
          </cell>
          <cell r="E4669">
            <v>44</v>
          </cell>
          <cell r="F4669">
            <v>71</v>
          </cell>
          <cell r="G4669">
            <v>69</v>
          </cell>
          <cell r="I4669">
            <v>2005</v>
          </cell>
          <cell r="J4669" t="str">
            <v>M</v>
          </cell>
          <cell r="L4669">
            <v>5</v>
          </cell>
          <cell r="M4669">
            <v>46.878331925861858</v>
          </cell>
        </row>
        <row r="4670">
          <cell r="A4670" t="str">
            <v>2005-45-3-</v>
          </cell>
          <cell r="B4670" t="str">
            <v>ColR</v>
          </cell>
          <cell r="C4670" t="str">
            <v>UnMarked Columbia R Upriver Summer</v>
          </cell>
          <cell r="D4670" t="str">
            <v>U-UpCR Su</v>
          </cell>
          <cell r="E4670">
            <v>45</v>
          </cell>
          <cell r="F4670">
            <v>73</v>
          </cell>
          <cell r="G4670">
            <v>72</v>
          </cell>
          <cell r="I4670">
            <v>2005</v>
          </cell>
          <cell r="J4670" t="str">
            <v>UM</v>
          </cell>
          <cell r="L4670">
            <v>3</v>
          </cell>
          <cell r="M4670">
            <v>581.80492839774308</v>
          </cell>
        </row>
        <row r="4671">
          <cell r="A4671" t="str">
            <v>2005-45-4-</v>
          </cell>
          <cell r="B4671" t="str">
            <v>ColR</v>
          </cell>
          <cell r="C4671" t="str">
            <v>UnMarked Columbia R Upriver Summer</v>
          </cell>
          <cell r="D4671" t="str">
            <v>U-UpCR Su</v>
          </cell>
          <cell r="E4671">
            <v>45</v>
          </cell>
          <cell r="F4671">
            <v>73</v>
          </cell>
          <cell r="G4671">
            <v>72</v>
          </cell>
          <cell r="I4671">
            <v>2005</v>
          </cell>
          <cell r="J4671" t="str">
            <v>UM</v>
          </cell>
          <cell r="L4671">
            <v>4</v>
          </cell>
          <cell r="M4671">
            <v>11046.386464167401</v>
          </cell>
        </row>
        <row r="4672">
          <cell r="A4672" t="str">
            <v>2005-45-5-</v>
          </cell>
          <cell r="B4672" t="str">
            <v>ColR</v>
          </cell>
          <cell r="C4672" t="str">
            <v>UnMarked Columbia R Upriver Summer</v>
          </cell>
          <cell r="D4672" t="str">
            <v>U-UpCR Su</v>
          </cell>
          <cell r="E4672">
            <v>45</v>
          </cell>
          <cell r="F4672">
            <v>73</v>
          </cell>
          <cell r="G4672">
            <v>72</v>
          </cell>
          <cell r="I4672">
            <v>2005</v>
          </cell>
          <cell r="J4672" t="str">
            <v>UM</v>
          </cell>
          <cell r="L4672">
            <v>5</v>
          </cell>
          <cell r="M4672">
            <v>21521.51246841098</v>
          </cell>
        </row>
        <row r="4673">
          <cell r="A4673" t="str">
            <v>2005-46-3-</v>
          </cell>
          <cell r="B4673" t="str">
            <v>ColR</v>
          </cell>
          <cell r="C4673" t="str">
            <v>Marked Columbia R Upriver Summer</v>
          </cell>
          <cell r="D4673" t="str">
            <v>M-UpCR Su</v>
          </cell>
          <cell r="E4673">
            <v>46</v>
          </cell>
          <cell r="F4673">
            <v>74</v>
          </cell>
          <cell r="G4673">
            <v>72</v>
          </cell>
          <cell r="I4673">
            <v>2005</v>
          </cell>
          <cell r="J4673" t="str">
            <v>M</v>
          </cell>
          <cell r="L4673">
            <v>3</v>
          </cell>
          <cell r="M4673">
            <v>476.07777228985191</v>
          </cell>
        </row>
        <row r="4674">
          <cell r="A4674" t="str">
            <v>2005-46-4-</v>
          </cell>
          <cell r="B4674" t="str">
            <v>ColR</v>
          </cell>
          <cell r="C4674" t="str">
            <v>Marked Columbia R Upriver Summer</v>
          </cell>
          <cell r="D4674" t="str">
            <v>M-UpCR Su</v>
          </cell>
          <cell r="E4674">
            <v>46</v>
          </cell>
          <cell r="F4674">
            <v>74</v>
          </cell>
          <cell r="G4674">
            <v>72</v>
          </cell>
          <cell r="I4674">
            <v>2005</v>
          </cell>
          <cell r="J4674" t="str">
            <v>M</v>
          </cell>
          <cell r="L4674">
            <v>4</v>
          </cell>
          <cell r="M4674">
            <v>9037.9945245935451</v>
          </cell>
        </row>
        <row r="4675">
          <cell r="A4675" t="str">
            <v>2005-46-5-</v>
          </cell>
          <cell r="B4675" t="str">
            <v>ColR</v>
          </cell>
          <cell r="C4675" t="str">
            <v>Marked Columbia R Upriver Summer</v>
          </cell>
          <cell r="D4675" t="str">
            <v>M-UpCR Su</v>
          </cell>
          <cell r="E4675">
            <v>46</v>
          </cell>
          <cell r="F4675">
            <v>74</v>
          </cell>
          <cell r="G4675">
            <v>72</v>
          </cell>
          <cell r="I4675">
            <v>2005</v>
          </cell>
          <cell r="J4675" t="str">
            <v>M</v>
          </cell>
          <cell r="L4675">
            <v>5</v>
          </cell>
          <cell r="M4675">
            <v>17608.223842140469</v>
          </cell>
        </row>
        <row r="4676">
          <cell r="A4676" t="str">
            <v>2005-47-3-</v>
          </cell>
          <cell r="B4676" t="str">
            <v>ColR</v>
          </cell>
          <cell r="C4676" t="str">
            <v>UnMarked Columbia R Upriver Bright</v>
          </cell>
          <cell r="D4676" t="str">
            <v>U-UpCR Br</v>
          </cell>
          <cell r="E4676">
            <v>47</v>
          </cell>
          <cell r="F4676">
            <v>76</v>
          </cell>
          <cell r="G4676">
            <v>75</v>
          </cell>
          <cell r="I4676">
            <v>2005</v>
          </cell>
          <cell r="J4676" t="str">
            <v>UM</v>
          </cell>
          <cell r="L4676">
            <v>3</v>
          </cell>
          <cell r="M4676">
            <v>67750.844865555424</v>
          </cell>
        </row>
        <row r="4677">
          <cell r="A4677" t="str">
            <v>2005-47-4-</v>
          </cell>
          <cell r="B4677" t="str">
            <v>ColR</v>
          </cell>
          <cell r="C4677" t="str">
            <v>UnMarked Columbia R Upriver Bright</v>
          </cell>
          <cell r="D4677" t="str">
            <v>U-UpCR Br</v>
          </cell>
          <cell r="E4677">
            <v>47</v>
          </cell>
          <cell r="F4677">
            <v>76</v>
          </cell>
          <cell r="G4677">
            <v>75</v>
          </cell>
          <cell r="I4677">
            <v>2005</v>
          </cell>
          <cell r="J4677" t="str">
            <v>UM</v>
          </cell>
          <cell r="L4677">
            <v>4</v>
          </cell>
          <cell r="M4677">
            <v>189246.31579037441</v>
          </cell>
        </row>
        <row r="4678">
          <cell r="A4678" t="str">
            <v>2005-47-5-</v>
          </cell>
          <cell r="B4678" t="str">
            <v>ColR</v>
          </cell>
          <cell r="C4678" t="str">
            <v>UnMarked Columbia R Upriver Bright</v>
          </cell>
          <cell r="D4678" t="str">
            <v>U-UpCR Br</v>
          </cell>
          <cell r="E4678">
            <v>47</v>
          </cell>
          <cell r="F4678">
            <v>76</v>
          </cell>
          <cell r="G4678">
            <v>75</v>
          </cell>
          <cell r="I4678">
            <v>2005</v>
          </cell>
          <cell r="J4678" t="str">
            <v>UM</v>
          </cell>
          <cell r="L4678">
            <v>5</v>
          </cell>
          <cell r="M4678">
            <v>87837.207833436565</v>
          </cell>
        </row>
        <row r="4679">
          <cell r="A4679" t="str">
            <v>2005-48-3-</v>
          </cell>
          <cell r="B4679" t="str">
            <v>ColR</v>
          </cell>
          <cell r="C4679" t="str">
            <v>Marked Columbia R Upriver Bright</v>
          </cell>
          <cell r="D4679" t="str">
            <v>M-UpCR Br</v>
          </cell>
          <cell r="E4679">
            <v>48</v>
          </cell>
          <cell r="F4679">
            <v>77</v>
          </cell>
          <cell r="G4679">
            <v>75</v>
          </cell>
          <cell r="I4679">
            <v>2005</v>
          </cell>
          <cell r="J4679" t="str">
            <v>M</v>
          </cell>
          <cell r="L4679">
            <v>3</v>
          </cell>
          <cell r="M4679">
            <v>2097.2814294686691</v>
          </cell>
        </row>
        <row r="4680">
          <cell r="A4680" t="str">
            <v>2005-48-4-</v>
          </cell>
          <cell r="B4680" t="str">
            <v>ColR</v>
          </cell>
          <cell r="C4680" t="str">
            <v>Marked Columbia R Upriver Bright</v>
          </cell>
          <cell r="D4680" t="str">
            <v>M-UpCR Br</v>
          </cell>
          <cell r="E4680">
            <v>48</v>
          </cell>
          <cell r="F4680">
            <v>77</v>
          </cell>
          <cell r="G4680">
            <v>75</v>
          </cell>
          <cell r="I4680">
            <v>2005</v>
          </cell>
          <cell r="J4680" t="str">
            <v>M</v>
          </cell>
          <cell r="L4680">
            <v>4</v>
          </cell>
          <cell r="M4680">
            <v>5853.0320726307691</v>
          </cell>
        </row>
        <row r="4681">
          <cell r="A4681" t="str">
            <v>2005-48-5-</v>
          </cell>
          <cell r="B4681" t="str">
            <v>ColR</v>
          </cell>
          <cell r="C4681" t="str">
            <v>Marked Columbia R Upriver Bright</v>
          </cell>
          <cell r="D4681" t="str">
            <v>M-UpCR Br</v>
          </cell>
          <cell r="E4681">
            <v>48</v>
          </cell>
          <cell r="F4681">
            <v>77</v>
          </cell>
          <cell r="G4681">
            <v>75</v>
          </cell>
          <cell r="I4681">
            <v>2005</v>
          </cell>
          <cell r="J4681" t="str">
            <v>M</v>
          </cell>
          <cell r="L4681">
            <v>5</v>
          </cell>
          <cell r="M4681">
            <v>2719.3531722242328</v>
          </cell>
        </row>
        <row r="4682">
          <cell r="A4682" t="str">
            <v>2005-49-3-</v>
          </cell>
          <cell r="B4682" t="str">
            <v>ColR</v>
          </cell>
          <cell r="C4682" t="str">
            <v>UnMarked Cowlitz River Spring</v>
          </cell>
          <cell r="D4682" t="str">
            <v>U-Cowl Sp</v>
          </cell>
          <cell r="E4682">
            <v>49</v>
          </cell>
          <cell r="F4682">
            <v>79</v>
          </cell>
          <cell r="G4682">
            <v>78</v>
          </cell>
          <cell r="I4682">
            <v>2005</v>
          </cell>
          <cell r="J4682" t="str">
            <v>UM</v>
          </cell>
          <cell r="L4682">
            <v>3</v>
          </cell>
          <cell r="M4682">
            <v>412.22750655020002</v>
          </cell>
        </row>
        <row r="4683">
          <cell r="A4683" t="str">
            <v>2005-49-4-</v>
          </cell>
          <cell r="B4683" t="str">
            <v>ColR</v>
          </cell>
          <cell r="C4683" t="str">
            <v>UnMarked Cowlitz River Spring</v>
          </cell>
          <cell r="D4683" t="str">
            <v>U-Cowl Sp</v>
          </cell>
          <cell r="E4683">
            <v>49</v>
          </cell>
          <cell r="F4683">
            <v>79</v>
          </cell>
          <cell r="G4683">
            <v>78</v>
          </cell>
          <cell r="I4683">
            <v>2005</v>
          </cell>
          <cell r="J4683" t="str">
            <v>UM</v>
          </cell>
          <cell r="L4683">
            <v>4</v>
          </cell>
          <cell r="M4683">
            <v>372.57940383280362</v>
          </cell>
        </row>
        <row r="4684">
          <cell r="A4684" t="str">
            <v>2005-49-5-</v>
          </cell>
          <cell r="B4684" t="str">
            <v>ColR</v>
          </cell>
          <cell r="C4684" t="str">
            <v>UnMarked Cowlitz River Spring</v>
          </cell>
          <cell r="D4684" t="str">
            <v>U-Cowl Sp</v>
          </cell>
          <cell r="E4684">
            <v>49</v>
          </cell>
          <cell r="F4684">
            <v>79</v>
          </cell>
          <cell r="G4684">
            <v>78</v>
          </cell>
          <cell r="I4684">
            <v>2005</v>
          </cell>
          <cell r="J4684" t="str">
            <v>UM</v>
          </cell>
          <cell r="L4684">
            <v>5</v>
          </cell>
          <cell r="M4684">
            <v>28.938772902694449</v>
          </cell>
        </row>
        <row r="4685">
          <cell r="A4685" t="str">
            <v>2005-50-3-</v>
          </cell>
          <cell r="B4685" t="str">
            <v>ColR</v>
          </cell>
          <cell r="C4685" t="str">
            <v>Marked Cowlitz River Spring</v>
          </cell>
          <cell r="D4685" t="str">
            <v>M-Cowl Sp</v>
          </cell>
          <cell r="E4685">
            <v>50</v>
          </cell>
          <cell r="F4685">
            <v>80</v>
          </cell>
          <cell r="G4685">
            <v>78</v>
          </cell>
          <cell r="I4685">
            <v>2005</v>
          </cell>
          <cell r="J4685" t="str">
            <v>M</v>
          </cell>
          <cell r="L4685">
            <v>3</v>
          </cell>
          <cell r="M4685">
            <v>7843.4139457947313</v>
          </cell>
        </row>
        <row r="4686">
          <cell r="A4686" t="str">
            <v>2005-50-4-</v>
          </cell>
          <cell r="B4686" t="str">
            <v>ColR</v>
          </cell>
          <cell r="C4686" t="str">
            <v>Marked Cowlitz River Spring</v>
          </cell>
          <cell r="D4686" t="str">
            <v>M-Cowl Sp</v>
          </cell>
          <cell r="E4686">
            <v>50</v>
          </cell>
          <cell r="F4686">
            <v>80</v>
          </cell>
          <cell r="G4686">
            <v>78</v>
          </cell>
          <cell r="I4686">
            <v>2005</v>
          </cell>
          <cell r="J4686" t="str">
            <v>M</v>
          </cell>
          <cell r="L4686">
            <v>4</v>
          </cell>
          <cell r="M4686">
            <v>7070.1611407965474</v>
          </cell>
        </row>
        <row r="4687">
          <cell r="A4687" t="str">
            <v>2005-50-5-</v>
          </cell>
          <cell r="B4687" t="str">
            <v>ColR</v>
          </cell>
          <cell r="C4687" t="str">
            <v>Marked Cowlitz River Spring</v>
          </cell>
          <cell r="D4687" t="str">
            <v>M-Cowl Sp</v>
          </cell>
          <cell r="E4687">
            <v>50</v>
          </cell>
          <cell r="F4687">
            <v>80</v>
          </cell>
          <cell r="G4687">
            <v>78</v>
          </cell>
          <cell r="I4687">
            <v>2005</v>
          </cell>
          <cell r="J4687" t="str">
            <v>M</v>
          </cell>
          <cell r="L4687">
            <v>5</v>
          </cell>
          <cell r="M4687">
            <v>549.67923012302413</v>
          </cell>
        </row>
        <row r="4688">
          <cell r="A4688" t="str">
            <v>2005-51-3-</v>
          </cell>
          <cell r="B4688" t="str">
            <v>ColR</v>
          </cell>
          <cell r="C4688" t="str">
            <v>UnMarked Willamette River Spring</v>
          </cell>
          <cell r="D4688" t="str">
            <v>U-Will Sp</v>
          </cell>
          <cell r="E4688">
            <v>51</v>
          </cell>
          <cell r="F4688">
            <v>82</v>
          </cell>
          <cell r="G4688">
            <v>81</v>
          </cell>
          <cell r="I4688">
            <v>2005</v>
          </cell>
          <cell r="J4688" t="str">
            <v>UM</v>
          </cell>
          <cell r="L4688">
            <v>3</v>
          </cell>
          <cell r="M4688">
            <v>2028.5</v>
          </cell>
        </row>
        <row r="4689">
          <cell r="A4689" t="str">
            <v>2005-51-4-</v>
          </cell>
          <cell r="B4689" t="str">
            <v>ColR</v>
          </cell>
          <cell r="C4689" t="str">
            <v>UnMarked Willamette River Spring</v>
          </cell>
          <cell r="D4689" t="str">
            <v>U-Will Sp</v>
          </cell>
          <cell r="E4689">
            <v>51</v>
          </cell>
          <cell r="F4689">
            <v>82</v>
          </cell>
          <cell r="G4689">
            <v>81</v>
          </cell>
          <cell r="I4689">
            <v>2005</v>
          </cell>
          <cell r="J4689" t="str">
            <v>UM</v>
          </cell>
          <cell r="L4689">
            <v>4</v>
          </cell>
          <cell r="M4689">
            <v>3870.3999999999992</v>
          </cell>
        </row>
        <row r="4690">
          <cell r="A4690" t="str">
            <v>2005-51-5-</v>
          </cell>
          <cell r="B4690" t="str">
            <v>ColR</v>
          </cell>
          <cell r="C4690" t="str">
            <v>UnMarked Willamette River Spring</v>
          </cell>
          <cell r="D4690" t="str">
            <v>U-Will Sp</v>
          </cell>
          <cell r="E4690">
            <v>51</v>
          </cell>
          <cell r="F4690">
            <v>82</v>
          </cell>
          <cell r="G4690">
            <v>81</v>
          </cell>
          <cell r="I4690">
            <v>2005</v>
          </cell>
          <cell r="J4690" t="str">
            <v>UM</v>
          </cell>
          <cell r="L4690">
            <v>5</v>
          </cell>
          <cell r="M4690">
            <v>48.199999999999989</v>
          </cell>
        </row>
        <row r="4691">
          <cell r="A4691" t="str">
            <v>2005-52-3-</v>
          </cell>
          <cell r="B4691" t="str">
            <v>ColR</v>
          </cell>
          <cell r="C4691" t="str">
            <v>Marked Willamette River Spring</v>
          </cell>
          <cell r="D4691" t="str">
            <v>M-Will Sp</v>
          </cell>
          <cell r="E4691">
            <v>52</v>
          </cell>
          <cell r="F4691">
            <v>83</v>
          </cell>
          <cell r="G4691">
            <v>81</v>
          </cell>
          <cell r="I4691">
            <v>2005</v>
          </cell>
          <cell r="J4691" t="str">
            <v>M</v>
          </cell>
          <cell r="L4691">
            <v>3</v>
          </cell>
          <cell r="M4691">
            <v>18256.5</v>
          </cell>
        </row>
        <row r="4692">
          <cell r="A4692" t="str">
            <v>2005-52-4-</v>
          </cell>
          <cell r="B4692" t="str">
            <v>ColR</v>
          </cell>
          <cell r="C4692" t="str">
            <v>Marked Willamette River Spring</v>
          </cell>
          <cell r="D4692" t="str">
            <v>M-Will Sp</v>
          </cell>
          <cell r="E4692">
            <v>52</v>
          </cell>
          <cell r="F4692">
            <v>83</v>
          </cell>
          <cell r="G4692">
            <v>81</v>
          </cell>
          <cell r="I4692">
            <v>2005</v>
          </cell>
          <cell r="J4692" t="str">
            <v>M</v>
          </cell>
          <cell r="L4692">
            <v>4</v>
          </cell>
          <cell r="M4692">
            <v>34833.599999999999</v>
          </cell>
        </row>
        <row r="4693">
          <cell r="A4693" t="str">
            <v>2005-52-5-</v>
          </cell>
          <cell r="B4693" t="str">
            <v>ColR</v>
          </cell>
          <cell r="C4693" t="str">
            <v>Marked Willamette River Spring</v>
          </cell>
          <cell r="D4693" t="str">
            <v>M-Will Sp</v>
          </cell>
          <cell r="E4693">
            <v>52</v>
          </cell>
          <cell r="F4693">
            <v>83</v>
          </cell>
          <cell r="G4693">
            <v>81</v>
          </cell>
          <cell r="I4693">
            <v>2005</v>
          </cell>
          <cell r="J4693" t="str">
            <v>M</v>
          </cell>
          <cell r="L4693">
            <v>5</v>
          </cell>
          <cell r="M4693">
            <v>433.8</v>
          </cell>
        </row>
        <row r="4694">
          <cell r="A4694" t="str">
            <v>2005-53-3-</v>
          </cell>
          <cell r="B4694" t="str">
            <v>ColR</v>
          </cell>
          <cell r="C4694" t="str">
            <v>UnMarked Snake River Fall</v>
          </cell>
          <cell r="D4694" t="str">
            <v>U-Snake F</v>
          </cell>
          <cell r="E4694">
            <v>53</v>
          </cell>
          <cell r="F4694">
            <v>85</v>
          </cell>
          <cell r="G4694">
            <v>84</v>
          </cell>
          <cell r="I4694">
            <v>2005</v>
          </cell>
          <cell r="J4694" t="str">
            <v>UM</v>
          </cell>
          <cell r="L4694">
            <v>3</v>
          </cell>
          <cell r="M4694">
            <v>5671.2916788648263</v>
          </cell>
        </row>
        <row r="4695">
          <cell r="A4695" t="str">
            <v>2005-53-4-</v>
          </cell>
          <cell r="B4695" t="str">
            <v>ColR</v>
          </cell>
          <cell r="C4695" t="str">
            <v>UnMarked Snake River Fall</v>
          </cell>
          <cell r="D4695" t="str">
            <v>U-Snake F</v>
          </cell>
          <cell r="E4695">
            <v>53</v>
          </cell>
          <cell r="F4695">
            <v>85</v>
          </cell>
          <cell r="G4695">
            <v>84</v>
          </cell>
          <cell r="I4695">
            <v>2005</v>
          </cell>
          <cell r="J4695" t="str">
            <v>UM</v>
          </cell>
          <cell r="L4695">
            <v>4</v>
          </cell>
          <cell r="M4695">
            <v>7874.3645798287744</v>
          </cell>
        </row>
        <row r="4696">
          <cell r="A4696" t="str">
            <v>2005-53-5-</v>
          </cell>
          <cell r="B4696" t="str">
            <v>ColR</v>
          </cell>
          <cell r="C4696" t="str">
            <v>UnMarked Snake River Fall</v>
          </cell>
          <cell r="D4696" t="str">
            <v>U-Snake F</v>
          </cell>
          <cell r="E4696">
            <v>53</v>
          </cell>
          <cell r="F4696">
            <v>85</v>
          </cell>
          <cell r="G4696">
            <v>84</v>
          </cell>
          <cell r="I4696">
            <v>2005</v>
          </cell>
          <cell r="J4696" t="str">
            <v>UM</v>
          </cell>
          <cell r="L4696">
            <v>5</v>
          </cell>
          <cell r="M4696">
            <v>1699.0751142698889</v>
          </cell>
        </row>
        <row r="4697">
          <cell r="A4697" t="str">
            <v>2005-54-3-</v>
          </cell>
          <cell r="B4697" t="str">
            <v>ColR</v>
          </cell>
          <cell r="C4697" t="str">
            <v>Marked Snake River Fall</v>
          </cell>
          <cell r="D4697" t="str">
            <v>M-Snake F</v>
          </cell>
          <cell r="E4697">
            <v>54</v>
          </cell>
          <cell r="F4697">
            <v>86</v>
          </cell>
          <cell r="G4697">
            <v>84</v>
          </cell>
          <cell r="I4697">
            <v>2005</v>
          </cell>
          <cell r="J4697" t="str">
            <v>M</v>
          </cell>
          <cell r="L4697">
            <v>3</v>
          </cell>
          <cell r="M4697">
            <v>1168.58202611108</v>
          </cell>
        </row>
        <row r="4698">
          <cell r="A4698" t="str">
            <v>2005-54-4-</v>
          </cell>
          <cell r="B4698" t="str">
            <v>ColR</v>
          </cell>
          <cell r="C4698" t="str">
            <v>Marked Snake River Fall</v>
          </cell>
          <cell r="D4698" t="str">
            <v>M-Snake F</v>
          </cell>
          <cell r="E4698">
            <v>54</v>
          </cell>
          <cell r="F4698">
            <v>86</v>
          </cell>
          <cell r="G4698">
            <v>84</v>
          </cell>
          <cell r="I4698">
            <v>2005</v>
          </cell>
          <cell r="J4698" t="str">
            <v>M</v>
          </cell>
          <cell r="L4698">
            <v>4</v>
          </cell>
          <cell r="M4698">
            <v>4218.2875571660934</v>
          </cell>
        </row>
        <row r="4699">
          <cell r="A4699" t="str">
            <v>2005-54-5-</v>
          </cell>
          <cell r="B4699" t="str">
            <v>ColR</v>
          </cell>
          <cell r="C4699" t="str">
            <v>Marked Snake River Fall</v>
          </cell>
          <cell r="D4699" t="str">
            <v>M-Snake F</v>
          </cell>
          <cell r="E4699">
            <v>54</v>
          </cell>
          <cell r="F4699">
            <v>86</v>
          </cell>
          <cell r="G4699">
            <v>84</v>
          </cell>
          <cell r="I4699">
            <v>2005</v>
          </cell>
          <cell r="J4699" t="str">
            <v>M</v>
          </cell>
          <cell r="L4699">
            <v>5</v>
          </cell>
          <cell r="M4699">
            <v>751.36388006930611</v>
          </cell>
        </row>
        <row r="4700">
          <cell r="A4700" t="str">
            <v>2005-55-3-</v>
          </cell>
          <cell r="B4700" t="str">
            <v>WA_NCoast_OR_CA</v>
          </cell>
          <cell r="C4700" t="str">
            <v>UnMarked Oregon North Coast Fall</v>
          </cell>
          <cell r="D4700" t="str">
            <v>U-OR No F</v>
          </cell>
          <cell r="E4700">
            <v>55</v>
          </cell>
          <cell r="F4700">
            <v>88</v>
          </cell>
          <cell r="G4700">
            <v>87</v>
          </cell>
          <cell r="I4700">
            <v>2005</v>
          </cell>
          <cell r="J4700" t="str">
            <v>UM</v>
          </cell>
          <cell r="L4700">
            <v>3</v>
          </cell>
          <cell r="M4700">
            <v>10920.71298608134</v>
          </cell>
        </row>
        <row r="4701">
          <cell r="A4701" t="str">
            <v>2005-55-4-</v>
          </cell>
          <cell r="B4701" t="str">
            <v>WA_NCoast_OR_CA</v>
          </cell>
          <cell r="C4701" t="str">
            <v>UnMarked Oregon North Coast Fall</v>
          </cell>
          <cell r="D4701" t="str">
            <v>U-OR No F</v>
          </cell>
          <cell r="E4701">
            <v>55</v>
          </cell>
          <cell r="F4701">
            <v>88</v>
          </cell>
          <cell r="G4701">
            <v>87</v>
          </cell>
          <cell r="I4701">
            <v>2005</v>
          </cell>
          <cell r="J4701" t="str">
            <v>UM</v>
          </cell>
          <cell r="L4701">
            <v>4</v>
          </cell>
          <cell r="M4701">
            <v>45573.697057032819</v>
          </cell>
        </row>
        <row r="4702">
          <cell r="A4702" t="str">
            <v>2005-55-5-</v>
          </cell>
          <cell r="B4702" t="str">
            <v>WA_NCoast_OR_CA</v>
          </cell>
          <cell r="C4702" t="str">
            <v>UnMarked Oregon North Coast Fall</v>
          </cell>
          <cell r="D4702" t="str">
            <v>U-OR No F</v>
          </cell>
          <cell r="E4702">
            <v>55</v>
          </cell>
          <cell r="F4702">
            <v>88</v>
          </cell>
          <cell r="G4702">
            <v>87</v>
          </cell>
          <cell r="I4702">
            <v>2005</v>
          </cell>
          <cell r="J4702" t="str">
            <v>UM</v>
          </cell>
          <cell r="L4702">
            <v>5</v>
          </cell>
          <cell r="M4702">
            <v>61357.14926799891</v>
          </cell>
        </row>
        <row r="4703">
          <cell r="A4703" t="str">
            <v>2005-56-3-</v>
          </cell>
          <cell r="B4703" t="str">
            <v>WA_NCoast_OR_CA</v>
          </cell>
          <cell r="C4703" t="str">
            <v>Marked Oregon North Coast Fall</v>
          </cell>
          <cell r="D4703" t="str">
            <v>M-OR No F</v>
          </cell>
          <cell r="E4703">
            <v>56</v>
          </cell>
          <cell r="F4703">
            <v>89</v>
          </cell>
          <cell r="G4703">
            <v>87</v>
          </cell>
          <cell r="I4703">
            <v>2005</v>
          </cell>
          <cell r="J4703" t="str">
            <v>M</v>
          </cell>
          <cell r="L4703">
            <v>3</v>
          </cell>
          <cell r="M4703">
            <v>223.11965442340079</v>
          </cell>
        </row>
        <row r="4704">
          <cell r="A4704" t="str">
            <v>2005-56-4-</v>
          </cell>
          <cell r="B4704" t="str">
            <v>WA_NCoast_OR_CA</v>
          </cell>
          <cell r="C4704" t="str">
            <v>Marked Oregon North Coast Fall</v>
          </cell>
          <cell r="D4704" t="str">
            <v>M-OR No F</v>
          </cell>
          <cell r="E4704">
            <v>56</v>
          </cell>
          <cell r="F4704">
            <v>89</v>
          </cell>
          <cell r="G4704">
            <v>87</v>
          </cell>
          <cell r="I4704">
            <v>2005</v>
          </cell>
          <cell r="J4704" t="str">
            <v>M</v>
          </cell>
          <cell r="L4704">
            <v>4</v>
          </cell>
          <cell r="M4704">
            <v>930.69892950446228</v>
          </cell>
        </row>
        <row r="4705">
          <cell r="A4705" t="str">
            <v>2005-56-5-</v>
          </cell>
          <cell r="B4705" t="str">
            <v>WA_NCoast_OR_CA</v>
          </cell>
          <cell r="C4705" t="str">
            <v>Marked Oregon North Coast Fall</v>
          </cell>
          <cell r="D4705" t="str">
            <v>M-OR No F</v>
          </cell>
          <cell r="E4705">
            <v>56</v>
          </cell>
          <cell r="F4705">
            <v>89</v>
          </cell>
          <cell r="G4705">
            <v>87</v>
          </cell>
          <cell r="I4705">
            <v>2005</v>
          </cell>
          <cell r="J4705" t="str">
            <v>M</v>
          </cell>
          <cell r="L4705">
            <v>5</v>
          </cell>
          <cell r="M4705">
            <v>1252.0215755909451</v>
          </cell>
        </row>
        <row r="4706">
          <cell r="A4706" t="str">
            <v>2005-57-3-</v>
          </cell>
          <cell r="B4706" t="str">
            <v>Canada</v>
          </cell>
          <cell r="C4706" t="str">
            <v>UnMarked WCVI Total Fall</v>
          </cell>
          <cell r="D4706" t="str">
            <v>U-WCVI Tl</v>
          </cell>
          <cell r="E4706">
            <v>57</v>
          </cell>
          <cell r="F4706">
            <v>91</v>
          </cell>
          <cell r="G4706">
            <v>90</v>
          </cell>
          <cell r="I4706">
            <v>2005</v>
          </cell>
          <cell r="J4706" t="str">
            <v>UM</v>
          </cell>
          <cell r="L4706">
            <v>3</v>
          </cell>
          <cell r="M4706">
            <v>28330.101640034161</v>
          </cell>
        </row>
        <row r="4707">
          <cell r="A4707" t="str">
            <v>2005-57-4-</v>
          </cell>
          <cell r="B4707" t="str">
            <v>Canada</v>
          </cell>
          <cell r="C4707" t="str">
            <v>UnMarked WCVI Total Fall</v>
          </cell>
          <cell r="D4707" t="str">
            <v>U-WCVI Tl</v>
          </cell>
          <cell r="E4707">
            <v>57</v>
          </cell>
          <cell r="F4707">
            <v>91</v>
          </cell>
          <cell r="G4707">
            <v>90</v>
          </cell>
          <cell r="I4707">
            <v>2005</v>
          </cell>
          <cell r="J4707" t="str">
            <v>UM</v>
          </cell>
          <cell r="L4707">
            <v>4</v>
          </cell>
          <cell r="M4707">
            <v>103414.24705392031</v>
          </cell>
        </row>
        <row r="4708">
          <cell r="A4708" t="str">
            <v>2005-57-5-</v>
          </cell>
          <cell r="B4708" t="str">
            <v>Canada</v>
          </cell>
          <cell r="C4708" t="str">
            <v>UnMarked WCVI Total Fall</v>
          </cell>
          <cell r="D4708" t="str">
            <v>U-WCVI Tl</v>
          </cell>
          <cell r="E4708">
            <v>57</v>
          </cell>
          <cell r="F4708">
            <v>91</v>
          </cell>
          <cell r="G4708">
            <v>90</v>
          </cell>
          <cell r="I4708">
            <v>2005</v>
          </cell>
          <cell r="J4708" t="str">
            <v>UM</v>
          </cell>
          <cell r="L4708">
            <v>5</v>
          </cell>
          <cell r="M4708">
            <v>19984.507188005518</v>
          </cell>
        </row>
        <row r="4709">
          <cell r="A4709" t="str">
            <v>2005-58-3-</v>
          </cell>
          <cell r="B4709" t="str">
            <v>Canada</v>
          </cell>
          <cell r="C4709" t="str">
            <v>Marked WCVI Total Fall</v>
          </cell>
          <cell r="D4709" t="str">
            <v>M-WCVI Tl</v>
          </cell>
          <cell r="E4709">
            <v>58</v>
          </cell>
          <cell r="F4709">
            <v>92</v>
          </cell>
          <cell r="G4709">
            <v>90</v>
          </cell>
          <cell r="I4709">
            <v>2005</v>
          </cell>
          <cell r="J4709" t="str">
            <v>M</v>
          </cell>
          <cell r="L4709">
            <v>3</v>
          </cell>
          <cell r="M4709">
            <v>985.89835996584338</v>
          </cell>
        </row>
        <row r="4710">
          <cell r="A4710" t="str">
            <v>2005-58-4-</v>
          </cell>
          <cell r="B4710" t="str">
            <v>Canada</v>
          </cell>
          <cell r="C4710" t="str">
            <v>Marked WCVI Total Fall</v>
          </cell>
          <cell r="D4710" t="str">
            <v>M-WCVI Tl</v>
          </cell>
          <cell r="E4710">
            <v>58</v>
          </cell>
          <cell r="F4710">
            <v>92</v>
          </cell>
          <cell r="G4710">
            <v>90</v>
          </cell>
          <cell r="I4710">
            <v>2005</v>
          </cell>
          <cell r="J4710" t="str">
            <v>M</v>
          </cell>
          <cell r="L4710">
            <v>4</v>
          </cell>
          <cell r="M4710">
            <v>3968.7529460797091</v>
          </cell>
        </row>
        <row r="4711">
          <cell r="A4711" t="str">
            <v>2005-58-5-</v>
          </cell>
          <cell r="B4711" t="str">
            <v>Canada</v>
          </cell>
          <cell r="C4711" t="str">
            <v>Marked WCVI Total Fall</v>
          </cell>
          <cell r="D4711" t="str">
            <v>M-WCVI Tl</v>
          </cell>
          <cell r="E4711">
            <v>58</v>
          </cell>
          <cell r="F4711">
            <v>92</v>
          </cell>
          <cell r="G4711">
            <v>90</v>
          </cell>
          <cell r="I4711">
            <v>2005</v>
          </cell>
          <cell r="J4711" t="str">
            <v>M</v>
          </cell>
          <cell r="L4711">
            <v>5</v>
          </cell>
          <cell r="M4711">
            <v>796.49281199448217</v>
          </cell>
        </row>
        <row r="4712">
          <cell r="A4712" t="str">
            <v>2005-59-3-</v>
          </cell>
          <cell r="B4712" t="str">
            <v>Canada</v>
          </cell>
          <cell r="C4712" t="str">
            <v>UnMarked Fraser River Late</v>
          </cell>
          <cell r="D4712" t="str">
            <v>U-FrasRLt</v>
          </cell>
          <cell r="E4712">
            <v>59</v>
          </cell>
          <cell r="F4712">
            <v>94</v>
          </cell>
          <cell r="G4712">
            <v>93</v>
          </cell>
          <cell r="I4712">
            <v>2005</v>
          </cell>
          <cell r="J4712" t="str">
            <v>UM</v>
          </cell>
          <cell r="L4712">
            <v>3</v>
          </cell>
          <cell r="M4712">
            <v>36946.379112841372</v>
          </cell>
        </row>
        <row r="4713">
          <cell r="A4713" t="str">
            <v>2005-59-4-</v>
          </cell>
          <cell r="B4713" t="str">
            <v>Canada</v>
          </cell>
          <cell r="C4713" t="str">
            <v>UnMarked Fraser River Late</v>
          </cell>
          <cell r="D4713" t="str">
            <v>U-FrasRLt</v>
          </cell>
          <cell r="E4713">
            <v>59</v>
          </cell>
          <cell r="F4713">
            <v>94</v>
          </cell>
          <cell r="G4713">
            <v>93</v>
          </cell>
          <cell r="I4713">
            <v>2005</v>
          </cell>
          <cell r="J4713" t="str">
            <v>UM</v>
          </cell>
          <cell r="L4713">
            <v>4</v>
          </cell>
          <cell r="M4713">
            <v>80886.1652749247</v>
          </cell>
        </row>
        <row r="4714">
          <cell r="A4714" t="str">
            <v>2005-59-5-</v>
          </cell>
          <cell r="B4714" t="str">
            <v>Canada</v>
          </cell>
          <cell r="C4714" t="str">
            <v>UnMarked Fraser River Late</v>
          </cell>
          <cell r="D4714" t="str">
            <v>U-FrasRLt</v>
          </cell>
          <cell r="E4714">
            <v>59</v>
          </cell>
          <cell r="F4714">
            <v>94</v>
          </cell>
          <cell r="G4714">
            <v>93</v>
          </cell>
          <cell r="I4714">
            <v>2005</v>
          </cell>
          <cell r="J4714" t="str">
            <v>UM</v>
          </cell>
          <cell r="L4714">
            <v>5</v>
          </cell>
          <cell r="M4714">
            <v>12836.05640526235</v>
          </cell>
        </row>
        <row r="4715">
          <cell r="A4715" t="str">
            <v>2005-60-3-</v>
          </cell>
          <cell r="B4715" t="str">
            <v>Canada</v>
          </cell>
          <cell r="C4715" t="str">
            <v>Marked Fraser River Late</v>
          </cell>
          <cell r="D4715" t="str">
            <v>M-FrasRLt</v>
          </cell>
          <cell r="E4715">
            <v>60</v>
          </cell>
          <cell r="F4715">
            <v>95</v>
          </cell>
          <cell r="G4715">
            <v>93</v>
          </cell>
          <cell r="I4715">
            <v>2005</v>
          </cell>
          <cell r="J4715" t="str">
            <v>M</v>
          </cell>
          <cell r="L4715">
            <v>3</v>
          </cell>
          <cell r="M4715">
            <v>975.620300697414</v>
          </cell>
        </row>
        <row r="4716">
          <cell r="A4716" t="str">
            <v>2005-60-4-</v>
          </cell>
          <cell r="B4716" t="str">
            <v>Canada</v>
          </cell>
          <cell r="C4716" t="str">
            <v>Marked Fraser River Late</v>
          </cell>
          <cell r="D4716" t="str">
            <v>M-FrasRLt</v>
          </cell>
          <cell r="E4716">
            <v>60</v>
          </cell>
          <cell r="F4716">
            <v>95</v>
          </cell>
          <cell r="G4716">
            <v>93</v>
          </cell>
          <cell r="I4716">
            <v>2005</v>
          </cell>
          <cell r="J4716" t="str">
            <v>M</v>
          </cell>
          <cell r="L4716">
            <v>4</v>
          </cell>
          <cell r="M4716">
            <v>1364.474677384994</v>
          </cell>
        </row>
        <row r="4717">
          <cell r="A4717" t="str">
            <v>2005-60-5-</v>
          </cell>
          <cell r="B4717" t="str">
            <v>Canada</v>
          </cell>
          <cell r="C4717" t="str">
            <v>Marked Fraser River Late</v>
          </cell>
          <cell r="D4717" t="str">
            <v>M-FrasRLt</v>
          </cell>
          <cell r="E4717">
            <v>60</v>
          </cell>
          <cell r="F4717">
            <v>95</v>
          </cell>
          <cell r="G4717">
            <v>93</v>
          </cell>
          <cell r="I4717">
            <v>2005</v>
          </cell>
          <cell r="J4717" t="str">
            <v>M</v>
          </cell>
          <cell r="L4717">
            <v>5</v>
          </cell>
          <cell r="M4717">
            <v>54.506043773138607</v>
          </cell>
        </row>
        <row r="4718">
          <cell r="A4718" t="str">
            <v>2005-61-3-</v>
          </cell>
          <cell r="B4718" t="str">
            <v>Canada</v>
          </cell>
          <cell r="C4718" t="str">
            <v>UnMarked Fraser River Early</v>
          </cell>
          <cell r="D4718" t="str">
            <v>U-FrasREr</v>
          </cell>
          <cell r="E4718">
            <v>61</v>
          </cell>
          <cell r="F4718">
            <v>97</v>
          </cell>
          <cell r="G4718">
            <v>96</v>
          </cell>
          <cell r="I4718">
            <v>2005</v>
          </cell>
          <cell r="J4718" t="str">
            <v>UM</v>
          </cell>
          <cell r="L4718">
            <v>3</v>
          </cell>
          <cell r="M4718">
            <v>58987.705673055207</v>
          </cell>
        </row>
        <row r="4719">
          <cell r="A4719" t="str">
            <v>2005-61-4-</v>
          </cell>
          <cell r="B4719" t="str">
            <v>Canada</v>
          </cell>
          <cell r="C4719" t="str">
            <v>UnMarked Fraser River Early</v>
          </cell>
          <cell r="D4719" t="str">
            <v>U-FrasREr</v>
          </cell>
          <cell r="E4719">
            <v>61</v>
          </cell>
          <cell r="F4719">
            <v>97</v>
          </cell>
          <cell r="G4719">
            <v>96</v>
          </cell>
          <cell r="I4719">
            <v>2005</v>
          </cell>
          <cell r="J4719" t="str">
            <v>UM</v>
          </cell>
          <cell r="L4719">
            <v>4</v>
          </cell>
          <cell r="M4719">
            <v>129291.0576023176</v>
          </cell>
        </row>
        <row r="4720">
          <cell r="A4720" t="str">
            <v>2005-61-5-</v>
          </cell>
          <cell r="B4720" t="str">
            <v>Canada</v>
          </cell>
          <cell r="C4720" t="str">
            <v>UnMarked Fraser River Early</v>
          </cell>
          <cell r="D4720" t="str">
            <v>U-FrasREr</v>
          </cell>
          <cell r="E4720">
            <v>61</v>
          </cell>
          <cell r="F4720">
            <v>97</v>
          </cell>
          <cell r="G4720">
            <v>96</v>
          </cell>
          <cell r="I4720">
            <v>2005</v>
          </cell>
          <cell r="J4720" t="str">
            <v>UM</v>
          </cell>
          <cell r="L4720">
            <v>5</v>
          </cell>
          <cell r="M4720">
            <v>11515.47869299203</v>
          </cell>
        </row>
        <row r="4721">
          <cell r="A4721" t="str">
            <v>2005-62-3-</v>
          </cell>
          <cell r="B4721" t="str">
            <v>Canada</v>
          </cell>
          <cell r="C4721" t="str">
            <v>Marked Fraser River Early</v>
          </cell>
          <cell r="D4721" t="str">
            <v>M-FrasREr</v>
          </cell>
          <cell r="E4721">
            <v>62</v>
          </cell>
          <cell r="F4721">
            <v>98</v>
          </cell>
          <cell r="G4721">
            <v>96</v>
          </cell>
          <cell r="I4721">
            <v>2005</v>
          </cell>
          <cell r="J4721" t="str">
            <v>M</v>
          </cell>
          <cell r="L4721">
            <v>3</v>
          </cell>
          <cell r="M4721">
            <v>2457.821069667079</v>
          </cell>
        </row>
        <row r="4722">
          <cell r="A4722" t="str">
            <v>2005-62-4-</v>
          </cell>
          <cell r="B4722" t="str">
            <v>Canada</v>
          </cell>
          <cell r="C4722" t="str">
            <v>Marked Fraser River Early</v>
          </cell>
          <cell r="D4722" t="str">
            <v>M-FrasREr</v>
          </cell>
          <cell r="E4722">
            <v>62</v>
          </cell>
          <cell r="F4722">
            <v>98</v>
          </cell>
          <cell r="G4722">
            <v>96</v>
          </cell>
          <cell r="I4722">
            <v>2005</v>
          </cell>
          <cell r="J4722" t="str">
            <v>M</v>
          </cell>
          <cell r="L4722">
            <v>4</v>
          </cell>
          <cell r="M4722">
            <v>5401.1837348235276</v>
          </cell>
        </row>
        <row r="4723">
          <cell r="A4723" t="str">
            <v>2005-62-5-</v>
          </cell>
          <cell r="B4723" t="str">
            <v>Canada</v>
          </cell>
          <cell r="C4723" t="str">
            <v>Marked Fraser River Early</v>
          </cell>
          <cell r="D4723" t="str">
            <v>M-FrasREr</v>
          </cell>
          <cell r="E4723">
            <v>62</v>
          </cell>
          <cell r="F4723">
            <v>98</v>
          </cell>
          <cell r="G4723">
            <v>96</v>
          </cell>
          <cell r="I4723">
            <v>2005</v>
          </cell>
          <cell r="J4723" t="str">
            <v>M</v>
          </cell>
          <cell r="L4723">
            <v>5</v>
          </cell>
          <cell r="M4723">
            <v>480.00857185733179</v>
          </cell>
        </row>
        <row r="4724">
          <cell r="A4724" t="str">
            <v>2005-63-3-</v>
          </cell>
          <cell r="B4724" t="str">
            <v>Canada</v>
          </cell>
          <cell r="C4724" t="str">
            <v>UnMarked Lower Georgia Strait</v>
          </cell>
          <cell r="D4724" t="str">
            <v>U-LwGeo S</v>
          </cell>
          <cell r="E4724">
            <v>63</v>
          </cell>
          <cell r="F4724">
            <v>100</v>
          </cell>
          <cell r="G4724">
            <v>99</v>
          </cell>
          <cell r="I4724">
            <v>2005</v>
          </cell>
          <cell r="J4724" t="str">
            <v>UM</v>
          </cell>
          <cell r="L4724">
            <v>3</v>
          </cell>
          <cell r="M4724">
            <v>14481.373139975291</v>
          </cell>
        </row>
        <row r="4725">
          <cell r="A4725" t="str">
            <v>2005-63-4-</v>
          </cell>
          <cell r="B4725" t="str">
            <v>Canada</v>
          </cell>
          <cell r="C4725" t="str">
            <v>UnMarked Lower Georgia Strait</v>
          </cell>
          <cell r="D4725" t="str">
            <v>U-LwGeo S</v>
          </cell>
          <cell r="E4725">
            <v>63</v>
          </cell>
          <cell r="F4725">
            <v>100</v>
          </cell>
          <cell r="G4725">
            <v>99</v>
          </cell>
          <cell r="I4725">
            <v>2005</v>
          </cell>
          <cell r="J4725" t="str">
            <v>UM</v>
          </cell>
          <cell r="L4725">
            <v>4</v>
          </cell>
          <cell r="M4725">
            <v>20028.748471913921</v>
          </cell>
        </row>
        <row r="4726">
          <cell r="A4726" t="str">
            <v>2005-63-5-</v>
          </cell>
          <cell r="B4726" t="str">
            <v>Canada</v>
          </cell>
          <cell r="C4726" t="str">
            <v>UnMarked Lower Georgia Strait</v>
          </cell>
          <cell r="D4726" t="str">
            <v>U-LwGeo S</v>
          </cell>
          <cell r="E4726">
            <v>63</v>
          </cell>
          <cell r="F4726">
            <v>100</v>
          </cell>
          <cell r="G4726">
            <v>99</v>
          </cell>
          <cell r="I4726">
            <v>2005</v>
          </cell>
          <cell r="J4726" t="str">
            <v>UM</v>
          </cell>
          <cell r="L4726">
            <v>5</v>
          </cell>
          <cell r="M4726">
            <v>966.04585293625018</v>
          </cell>
        </row>
        <row r="4727">
          <cell r="A4727" t="str">
            <v>2005-64-3-</v>
          </cell>
          <cell r="B4727" t="str">
            <v>Canada</v>
          </cell>
          <cell r="C4727" t="str">
            <v>Marked Lower Georgia Strait</v>
          </cell>
          <cell r="D4727" t="str">
            <v>M-LwGeo S</v>
          </cell>
          <cell r="E4727">
            <v>64</v>
          </cell>
          <cell r="F4727">
            <v>101</v>
          </cell>
          <cell r="G4727">
            <v>99</v>
          </cell>
          <cell r="I4727">
            <v>2005</v>
          </cell>
          <cell r="J4727" t="str">
            <v>M</v>
          </cell>
          <cell r="L4727">
            <v>3</v>
          </cell>
          <cell r="M4727">
            <v>603.293304803723</v>
          </cell>
        </row>
        <row r="4728">
          <cell r="A4728" t="str">
            <v>2005-64-4-</v>
          </cell>
          <cell r="B4728" t="str">
            <v>Canada</v>
          </cell>
          <cell r="C4728" t="str">
            <v>Marked Lower Georgia Strait</v>
          </cell>
          <cell r="D4728" t="str">
            <v>M-LwGeo S</v>
          </cell>
          <cell r="E4728">
            <v>64</v>
          </cell>
          <cell r="F4728">
            <v>101</v>
          </cell>
          <cell r="G4728">
            <v>99</v>
          </cell>
          <cell r="I4728">
            <v>2005</v>
          </cell>
          <cell r="J4728" t="str">
            <v>M</v>
          </cell>
          <cell r="L4728">
            <v>4</v>
          </cell>
          <cell r="M4728">
            <v>835.51957719764687</v>
          </cell>
        </row>
        <row r="4729">
          <cell r="A4729" t="str">
            <v>2005-64-5-</v>
          </cell>
          <cell r="B4729" t="str">
            <v>Canada</v>
          </cell>
          <cell r="C4729" t="str">
            <v>Marked Lower Georgia Strait</v>
          </cell>
          <cell r="D4729" t="str">
            <v>M-LwGeo S</v>
          </cell>
          <cell r="E4729">
            <v>64</v>
          </cell>
          <cell r="F4729">
            <v>101</v>
          </cell>
          <cell r="G4729">
            <v>99</v>
          </cell>
          <cell r="I4729">
            <v>2005</v>
          </cell>
          <cell r="J4729" t="str">
            <v>M</v>
          </cell>
          <cell r="L4729">
            <v>5</v>
          </cell>
          <cell r="M4729">
            <v>40.390133201543222</v>
          </cell>
        </row>
        <row r="4730">
          <cell r="A4730" t="str">
            <v>2005-67-3-</v>
          </cell>
          <cell r="B4730" t="str">
            <v>ColR</v>
          </cell>
          <cell r="C4730" t="str">
            <v>UnMarked Lower Columbia Naturals</v>
          </cell>
          <cell r="D4730" t="str">
            <v>U-LColNat</v>
          </cell>
          <cell r="E4730">
            <v>67</v>
          </cell>
          <cell r="F4730">
            <v>103</v>
          </cell>
          <cell r="G4730">
            <v>102</v>
          </cell>
          <cell r="I4730">
            <v>2005</v>
          </cell>
          <cell r="J4730" t="str">
            <v>UM</v>
          </cell>
          <cell r="L4730">
            <v>3</v>
          </cell>
          <cell r="M4730">
            <v>1513.125</v>
          </cell>
        </row>
        <row r="4731">
          <cell r="A4731" t="str">
            <v>2005-67-4-</v>
          </cell>
          <cell r="B4731" t="str">
            <v>ColR</v>
          </cell>
          <cell r="C4731" t="str">
            <v>UnMarked Lower Columbia Naturals</v>
          </cell>
          <cell r="D4731" t="str">
            <v>U-LColNat</v>
          </cell>
          <cell r="E4731">
            <v>67</v>
          </cell>
          <cell r="F4731">
            <v>103</v>
          </cell>
          <cell r="G4731">
            <v>102</v>
          </cell>
          <cell r="I4731">
            <v>2005</v>
          </cell>
          <cell r="J4731" t="str">
            <v>UM</v>
          </cell>
          <cell r="L4731">
            <v>4</v>
          </cell>
          <cell r="M4731">
            <v>3245.25</v>
          </cell>
        </row>
        <row r="4732">
          <cell r="A4732" t="str">
            <v>2005-67-5-</v>
          </cell>
          <cell r="B4732" t="str">
            <v>ColR</v>
          </cell>
          <cell r="C4732" t="str">
            <v>UnMarked Lower Columbia Naturals</v>
          </cell>
          <cell r="D4732" t="str">
            <v>U-LColNat</v>
          </cell>
          <cell r="E4732">
            <v>67</v>
          </cell>
          <cell r="F4732">
            <v>103</v>
          </cell>
          <cell r="G4732">
            <v>102</v>
          </cell>
          <cell r="I4732">
            <v>2005</v>
          </cell>
          <cell r="J4732" t="str">
            <v>UM</v>
          </cell>
          <cell r="L4732">
            <v>5</v>
          </cell>
          <cell r="M4732">
            <v>363.22500000000042</v>
          </cell>
        </row>
        <row r="4733">
          <cell r="A4733" t="str">
            <v>2005-68-3-</v>
          </cell>
          <cell r="B4733" t="str">
            <v>ColR</v>
          </cell>
          <cell r="C4733" t="str">
            <v>Marked Lower Columbia Naturals</v>
          </cell>
          <cell r="D4733" t="str">
            <v>M-LColNat</v>
          </cell>
          <cell r="E4733">
            <v>68</v>
          </cell>
          <cell r="F4733">
            <v>104</v>
          </cell>
          <cell r="G4733">
            <v>102</v>
          </cell>
          <cell r="I4733">
            <v>2005</v>
          </cell>
          <cell r="J4733" t="str">
            <v>M</v>
          </cell>
          <cell r="L4733">
            <v>3</v>
          </cell>
          <cell r="M4733">
            <v>0</v>
          </cell>
        </row>
        <row r="4734">
          <cell r="A4734" t="str">
            <v>2005-68-4-</v>
          </cell>
          <cell r="B4734" t="str">
            <v>ColR</v>
          </cell>
          <cell r="C4734" t="str">
            <v>Marked Lower Columbia Naturals</v>
          </cell>
          <cell r="D4734" t="str">
            <v>M-LColNat</v>
          </cell>
          <cell r="E4734">
            <v>68</v>
          </cell>
          <cell r="F4734">
            <v>104</v>
          </cell>
          <cell r="G4734">
            <v>102</v>
          </cell>
          <cell r="I4734">
            <v>2005</v>
          </cell>
          <cell r="J4734" t="str">
            <v>M</v>
          </cell>
          <cell r="L4734">
            <v>4</v>
          </cell>
          <cell r="M4734">
            <v>0</v>
          </cell>
        </row>
        <row r="4735">
          <cell r="A4735" t="str">
            <v>2005-68-5-</v>
          </cell>
          <cell r="B4735" t="str">
            <v>ColR</v>
          </cell>
          <cell r="C4735" t="str">
            <v>Marked Lower Columbia Naturals</v>
          </cell>
          <cell r="D4735" t="str">
            <v>M-LColNat</v>
          </cell>
          <cell r="E4735">
            <v>68</v>
          </cell>
          <cell r="F4735">
            <v>104</v>
          </cell>
          <cell r="G4735">
            <v>102</v>
          </cell>
          <cell r="I4735">
            <v>2005</v>
          </cell>
          <cell r="J4735" t="str">
            <v>M</v>
          </cell>
          <cell r="L4735">
            <v>5</v>
          </cell>
          <cell r="M4735">
            <v>0</v>
          </cell>
        </row>
        <row r="4736">
          <cell r="A4736" t="str">
            <v>2005-69-3-</v>
          </cell>
          <cell r="B4736" t="str">
            <v>WA_NCoast_OR_CA</v>
          </cell>
          <cell r="C4736" t="str">
            <v>UnMarked Central Valley Fall</v>
          </cell>
          <cell r="D4736" t="str">
            <v>U-CentVal</v>
          </cell>
          <cell r="E4736">
            <v>69</v>
          </cell>
          <cell r="F4736">
            <v>106</v>
          </cell>
          <cell r="G4736">
            <v>105</v>
          </cell>
          <cell r="I4736">
            <v>2005</v>
          </cell>
          <cell r="J4736" t="str">
            <v>UM</v>
          </cell>
          <cell r="L4736">
            <v>3</v>
          </cell>
          <cell r="M4736">
            <v>313531.9912891555</v>
          </cell>
        </row>
        <row r="4737">
          <cell r="A4737" t="str">
            <v>2005-69-4-</v>
          </cell>
          <cell r="B4737" t="str">
            <v>WA_NCoast_OR_CA</v>
          </cell>
          <cell r="C4737" t="str">
            <v>UnMarked Central Valley Fall</v>
          </cell>
          <cell r="D4737" t="str">
            <v>U-CentVal</v>
          </cell>
          <cell r="E4737">
            <v>69</v>
          </cell>
          <cell r="F4737">
            <v>106</v>
          </cell>
          <cell r="G4737">
            <v>105</v>
          </cell>
          <cell r="I4737">
            <v>2005</v>
          </cell>
          <cell r="J4737" t="str">
            <v>UM</v>
          </cell>
          <cell r="L4737">
            <v>4</v>
          </cell>
          <cell r="M4737">
            <v>131058.1166215712</v>
          </cell>
        </row>
        <row r="4738">
          <cell r="A4738" t="str">
            <v>2005-69-5-</v>
          </cell>
          <cell r="B4738" t="str">
            <v>WA_NCoast_OR_CA</v>
          </cell>
          <cell r="C4738" t="str">
            <v>UnMarked Central Valley Fall</v>
          </cell>
          <cell r="D4738" t="str">
            <v>U-CentVal</v>
          </cell>
          <cell r="E4738">
            <v>69</v>
          </cell>
          <cell r="F4738">
            <v>106</v>
          </cell>
          <cell r="G4738">
            <v>105</v>
          </cell>
          <cell r="I4738">
            <v>2005</v>
          </cell>
          <cell r="J4738" t="str">
            <v>UM</v>
          </cell>
          <cell r="L4738">
            <v>5</v>
          </cell>
          <cell r="M4738">
            <v>6826.3120892733186</v>
          </cell>
        </row>
        <row r="4739">
          <cell r="A4739" t="str">
            <v>2005-70-3-</v>
          </cell>
          <cell r="B4739" t="str">
            <v>WA_NCoast_OR_CA</v>
          </cell>
          <cell r="C4739" t="str">
            <v>Marked Central Valley Fall</v>
          </cell>
          <cell r="D4739" t="str">
            <v>M-CentVal</v>
          </cell>
          <cell r="E4739">
            <v>70</v>
          </cell>
          <cell r="F4739">
            <v>107</v>
          </cell>
          <cell r="G4739">
            <v>105</v>
          </cell>
          <cell r="I4739">
            <v>2005</v>
          </cell>
          <cell r="J4739" t="str">
            <v>M</v>
          </cell>
          <cell r="L4739">
            <v>3</v>
          </cell>
          <cell r="M4739">
            <v>6398.6120671256213</v>
          </cell>
        </row>
        <row r="4740">
          <cell r="A4740" t="str">
            <v>2005-70-4-</v>
          </cell>
          <cell r="B4740" t="str">
            <v>WA_NCoast_OR_CA</v>
          </cell>
          <cell r="C4740" t="str">
            <v>Marked Central Valley Fall</v>
          </cell>
          <cell r="D4740" t="str">
            <v>M-CentVal</v>
          </cell>
          <cell r="E4740">
            <v>70</v>
          </cell>
          <cell r="F4740">
            <v>107</v>
          </cell>
          <cell r="G4740">
            <v>105</v>
          </cell>
          <cell r="I4740">
            <v>2005</v>
          </cell>
          <cell r="J4740" t="str">
            <v>M</v>
          </cell>
          <cell r="L4740">
            <v>4</v>
          </cell>
          <cell r="M4740">
            <v>2674.6554412565602</v>
          </cell>
        </row>
        <row r="4741">
          <cell r="A4741" t="str">
            <v>2005-70-5-</v>
          </cell>
          <cell r="B4741" t="str">
            <v>WA_NCoast_OR_CA</v>
          </cell>
          <cell r="C4741" t="str">
            <v>Marked Central Valley Fall</v>
          </cell>
          <cell r="D4741" t="str">
            <v>M-CentVal</v>
          </cell>
          <cell r="E4741">
            <v>70</v>
          </cell>
          <cell r="F4741">
            <v>107</v>
          </cell>
          <cell r="G4741">
            <v>105</v>
          </cell>
          <cell r="I4741">
            <v>2005</v>
          </cell>
          <cell r="J4741" t="str">
            <v>M</v>
          </cell>
          <cell r="L4741">
            <v>5</v>
          </cell>
          <cell r="M4741">
            <v>139.3124916178231</v>
          </cell>
        </row>
        <row r="4742">
          <cell r="A4742" t="str">
            <v>2005-71-3-</v>
          </cell>
          <cell r="B4742" t="str">
            <v>WA_NCoast_OR_CA</v>
          </cell>
          <cell r="C4742" t="str">
            <v>UnMarked WA North Coast Fall</v>
          </cell>
          <cell r="D4742" t="str">
            <v>U-WA NCst</v>
          </cell>
          <cell r="E4742">
            <v>71</v>
          </cell>
          <cell r="F4742">
            <v>109</v>
          </cell>
          <cell r="G4742">
            <v>108</v>
          </cell>
          <cell r="I4742">
            <v>2005</v>
          </cell>
          <cell r="J4742" t="str">
            <v>UM</v>
          </cell>
          <cell r="L4742">
            <v>3</v>
          </cell>
          <cell r="M4742">
            <v>3729.3147695386069</v>
          </cell>
        </row>
        <row r="4743">
          <cell r="A4743" t="str">
            <v>2005-71-4-</v>
          </cell>
          <cell r="B4743" t="str">
            <v>WA_NCoast_OR_CA</v>
          </cell>
          <cell r="C4743" t="str">
            <v>UnMarked WA North Coast Fall</v>
          </cell>
          <cell r="D4743" t="str">
            <v>U-WA NCst</v>
          </cell>
          <cell r="E4743">
            <v>71</v>
          </cell>
          <cell r="F4743">
            <v>109</v>
          </cell>
          <cell r="G4743">
            <v>108</v>
          </cell>
          <cell r="I4743">
            <v>2005</v>
          </cell>
          <cell r="J4743" t="str">
            <v>UM</v>
          </cell>
          <cell r="L4743">
            <v>4</v>
          </cell>
          <cell r="M4743">
            <v>14695.063590681741</v>
          </cell>
        </row>
        <row r="4744">
          <cell r="A4744" t="str">
            <v>2005-71-5-</v>
          </cell>
          <cell r="B4744" t="str">
            <v>WA_NCoast_OR_CA</v>
          </cell>
          <cell r="C4744" t="str">
            <v>UnMarked WA North Coast Fall</v>
          </cell>
          <cell r="D4744" t="str">
            <v>U-WA NCst</v>
          </cell>
          <cell r="E4744">
            <v>71</v>
          </cell>
          <cell r="F4744">
            <v>109</v>
          </cell>
          <cell r="G4744">
            <v>108</v>
          </cell>
          <cell r="I4744">
            <v>2005</v>
          </cell>
          <cell r="J4744" t="str">
            <v>UM</v>
          </cell>
          <cell r="L4744">
            <v>5</v>
          </cell>
          <cell r="M4744">
            <v>35320.472027246622</v>
          </cell>
        </row>
        <row r="4745">
          <cell r="A4745" t="str">
            <v>2005-72-3-</v>
          </cell>
          <cell r="B4745" t="str">
            <v>WA_NCoast_OR_CA</v>
          </cell>
          <cell r="C4745" t="str">
            <v>Marked WA North Coast Fall</v>
          </cell>
          <cell r="D4745" t="str">
            <v>M-WA NCst</v>
          </cell>
          <cell r="E4745">
            <v>72</v>
          </cell>
          <cell r="F4745">
            <v>110</v>
          </cell>
          <cell r="G4745">
            <v>108</v>
          </cell>
          <cell r="I4745">
            <v>2005</v>
          </cell>
          <cell r="J4745" t="str">
            <v>M</v>
          </cell>
          <cell r="L4745">
            <v>3</v>
          </cell>
          <cell r="M4745">
            <v>55.65764179060497</v>
          </cell>
        </row>
        <row r="4746">
          <cell r="A4746" t="str">
            <v>2005-72-4-</v>
          </cell>
          <cell r="B4746" t="str">
            <v>WA_NCoast_OR_CA</v>
          </cell>
          <cell r="C4746" t="str">
            <v>Marked WA North Coast Fall</v>
          </cell>
          <cell r="D4746" t="str">
            <v>M-WA NCst</v>
          </cell>
          <cell r="E4746">
            <v>72</v>
          </cell>
          <cell r="F4746">
            <v>110</v>
          </cell>
          <cell r="G4746">
            <v>108</v>
          </cell>
          <cell r="I4746">
            <v>2005</v>
          </cell>
          <cell r="J4746" t="str">
            <v>M</v>
          </cell>
          <cell r="L4746">
            <v>4</v>
          </cell>
          <cell r="M4746">
            <v>1873.0916064013761</v>
          </cell>
        </row>
        <row r="4747">
          <cell r="A4747" t="str">
            <v>2005-72-5-</v>
          </cell>
          <cell r="B4747" t="str">
            <v>WA_NCoast_OR_CA</v>
          </cell>
          <cell r="C4747" t="str">
            <v>Marked WA North Coast Fall</v>
          </cell>
          <cell r="D4747" t="str">
            <v>M-WA NCst</v>
          </cell>
          <cell r="E4747">
            <v>72</v>
          </cell>
          <cell r="F4747">
            <v>110</v>
          </cell>
          <cell r="G4747">
            <v>108</v>
          </cell>
          <cell r="I4747">
            <v>2005</v>
          </cell>
          <cell r="J4747" t="str">
            <v>M</v>
          </cell>
          <cell r="L4747">
            <v>5</v>
          </cell>
          <cell r="M4747">
            <v>1236.3154335714321</v>
          </cell>
        </row>
        <row r="4748">
          <cell r="A4748" t="str">
            <v>2005-73-3-</v>
          </cell>
          <cell r="B4748" t="str">
            <v>WA_NCoast_OR_CA</v>
          </cell>
          <cell r="C4748" t="str">
            <v>UnMarked Willapa Bay</v>
          </cell>
          <cell r="D4748" t="str">
            <v>U-Willapa</v>
          </cell>
          <cell r="E4748">
            <v>73</v>
          </cell>
          <cell r="F4748">
            <v>112</v>
          </cell>
          <cell r="G4748">
            <v>111</v>
          </cell>
          <cell r="I4748">
            <v>2005</v>
          </cell>
          <cell r="J4748" t="str">
            <v>UM</v>
          </cell>
          <cell r="L4748">
            <v>3</v>
          </cell>
          <cell r="M4748">
            <v>6747.0579319956214</v>
          </cell>
        </row>
        <row r="4749">
          <cell r="A4749" t="str">
            <v>2005-73-4-</v>
          </cell>
          <cell r="B4749" t="str">
            <v>WA_NCoast_OR_CA</v>
          </cell>
          <cell r="C4749" t="str">
            <v>UnMarked Willapa Bay</v>
          </cell>
          <cell r="D4749" t="str">
            <v>U-Willapa</v>
          </cell>
          <cell r="E4749">
            <v>73</v>
          </cell>
          <cell r="F4749">
            <v>112</v>
          </cell>
          <cell r="G4749">
            <v>111</v>
          </cell>
          <cell r="I4749">
            <v>2005</v>
          </cell>
          <cell r="J4749" t="str">
            <v>UM</v>
          </cell>
          <cell r="L4749">
            <v>4</v>
          </cell>
          <cell r="M4749">
            <v>15421.00438961122</v>
          </cell>
        </row>
        <row r="4750">
          <cell r="A4750" t="str">
            <v>2005-73-5-</v>
          </cell>
          <cell r="B4750" t="str">
            <v>WA_NCoast_OR_CA</v>
          </cell>
          <cell r="C4750" t="str">
            <v>UnMarked Willapa Bay</v>
          </cell>
          <cell r="D4750" t="str">
            <v>U-Willapa</v>
          </cell>
          <cell r="E4750">
            <v>73</v>
          </cell>
          <cell r="F4750">
            <v>112</v>
          </cell>
          <cell r="G4750">
            <v>111</v>
          </cell>
          <cell r="I4750">
            <v>2005</v>
          </cell>
          <cell r="J4750" t="str">
            <v>UM</v>
          </cell>
          <cell r="L4750">
            <v>5</v>
          </cell>
          <cell r="M4750">
            <v>9149.8609264417792</v>
          </cell>
        </row>
        <row r="4751">
          <cell r="A4751" t="str">
            <v>2005-74-3-</v>
          </cell>
          <cell r="B4751" t="str">
            <v>WA_NCoast_OR_CA</v>
          </cell>
          <cell r="C4751" t="str">
            <v>Marked Willapa Bay</v>
          </cell>
          <cell r="D4751" t="str">
            <v>M-Willapa</v>
          </cell>
          <cell r="E4751">
            <v>74</v>
          </cell>
          <cell r="F4751">
            <v>113</v>
          </cell>
          <cell r="G4751">
            <v>111</v>
          </cell>
          <cell r="I4751">
            <v>2005</v>
          </cell>
          <cell r="J4751" t="str">
            <v>M</v>
          </cell>
          <cell r="L4751">
            <v>3</v>
          </cell>
          <cell r="M4751">
            <v>0</v>
          </cell>
        </row>
        <row r="4752">
          <cell r="A4752" t="str">
            <v>2005-74-4-</v>
          </cell>
          <cell r="B4752" t="str">
            <v>WA_NCoast_OR_CA</v>
          </cell>
          <cell r="C4752" t="str">
            <v>Marked Willapa Bay</v>
          </cell>
          <cell r="D4752" t="str">
            <v>M-Willapa</v>
          </cell>
          <cell r="E4752">
            <v>74</v>
          </cell>
          <cell r="F4752">
            <v>113</v>
          </cell>
          <cell r="G4752">
            <v>111</v>
          </cell>
          <cell r="I4752">
            <v>2005</v>
          </cell>
          <cell r="J4752" t="str">
            <v>M</v>
          </cell>
          <cell r="L4752">
            <v>4</v>
          </cell>
          <cell r="M4752">
            <v>0</v>
          </cell>
        </row>
        <row r="4753">
          <cell r="A4753" t="str">
            <v>2005-74-5-</v>
          </cell>
          <cell r="B4753" t="str">
            <v>WA_NCoast_OR_CA</v>
          </cell>
          <cell r="C4753" t="str">
            <v>Marked Willapa Bay</v>
          </cell>
          <cell r="D4753" t="str">
            <v>M-Willapa</v>
          </cell>
          <cell r="E4753">
            <v>74</v>
          </cell>
          <cell r="F4753">
            <v>113</v>
          </cell>
          <cell r="G4753">
            <v>111</v>
          </cell>
          <cell r="I4753">
            <v>2005</v>
          </cell>
          <cell r="J4753" t="str">
            <v>M</v>
          </cell>
          <cell r="L4753">
            <v>5</v>
          </cell>
          <cell r="M4753">
            <v>75.443620545291878</v>
          </cell>
        </row>
        <row r="4754">
          <cell r="A4754" t="str">
            <v>2005-77-3-</v>
          </cell>
          <cell r="B4754" t="str">
            <v>WA_NCoast_OR_CA</v>
          </cell>
          <cell r="C4754" t="str">
            <v>UnMarked OR Mid Coast Fall</v>
          </cell>
          <cell r="D4754" t="str">
            <v>U-MidORCst</v>
          </cell>
          <cell r="E4754">
            <v>77</v>
          </cell>
          <cell r="F4754">
            <v>115</v>
          </cell>
          <cell r="G4754">
            <v>114</v>
          </cell>
          <cell r="I4754">
            <v>2005</v>
          </cell>
          <cell r="J4754" t="str">
            <v>UM</v>
          </cell>
          <cell r="L4754">
            <v>3</v>
          </cell>
          <cell r="M4754">
            <v>4101.2833333891704</v>
          </cell>
        </row>
        <row r="4755">
          <cell r="A4755" t="str">
            <v>2005-77-4-</v>
          </cell>
          <cell r="B4755" t="str">
            <v>WA_NCoast_OR_CA</v>
          </cell>
          <cell r="C4755" t="str">
            <v>UnMarked OR Mid Coast Fall</v>
          </cell>
          <cell r="D4755" t="str">
            <v>U-MidORCst</v>
          </cell>
          <cell r="E4755">
            <v>77</v>
          </cell>
          <cell r="F4755">
            <v>115</v>
          </cell>
          <cell r="G4755">
            <v>114</v>
          </cell>
          <cell r="I4755">
            <v>2005</v>
          </cell>
          <cell r="J4755" t="str">
            <v>UM</v>
          </cell>
          <cell r="L4755">
            <v>4</v>
          </cell>
          <cell r="M4755">
            <v>14895.407364855861</v>
          </cell>
        </row>
        <row r="4756">
          <cell r="A4756" t="str">
            <v>2005-77-5-</v>
          </cell>
          <cell r="B4756" t="str">
            <v>WA_NCoast_OR_CA</v>
          </cell>
          <cell r="C4756" t="str">
            <v>UnMarked OR Mid Coast Fall</v>
          </cell>
          <cell r="D4756" t="str">
            <v>U-MidORCst</v>
          </cell>
          <cell r="E4756">
            <v>77</v>
          </cell>
          <cell r="F4756">
            <v>115</v>
          </cell>
          <cell r="G4756">
            <v>114</v>
          </cell>
          <cell r="I4756">
            <v>2005</v>
          </cell>
          <cell r="J4756" t="str">
            <v>UM</v>
          </cell>
          <cell r="L4756">
            <v>5</v>
          </cell>
          <cell r="M4756">
            <v>10018.62354512722</v>
          </cell>
        </row>
        <row r="4757">
          <cell r="A4757" t="str">
            <v>2005-78-3-</v>
          </cell>
          <cell r="B4757" t="str">
            <v>WA_NCoast_OR_CA</v>
          </cell>
          <cell r="C4757" t="str">
            <v>Marked OR Mid Coast Fall</v>
          </cell>
          <cell r="D4757" t="str">
            <v>M-MidORCst</v>
          </cell>
          <cell r="E4757">
            <v>78</v>
          </cell>
          <cell r="F4757">
            <v>116</v>
          </cell>
          <cell r="G4757">
            <v>114</v>
          </cell>
          <cell r="I4757">
            <v>2005</v>
          </cell>
          <cell r="J4757" t="str">
            <v>M</v>
          </cell>
          <cell r="L4757">
            <v>3</v>
          </cell>
          <cell r="M4757">
            <v>83.792781772081071</v>
          </cell>
        </row>
        <row r="4758">
          <cell r="A4758" t="str">
            <v>2005-78-4-</v>
          </cell>
          <cell r="B4758" t="str">
            <v>WA_NCoast_OR_CA</v>
          </cell>
          <cell r="C4758" t="str">
            <v>Marked OR Mid Coast Fall</v>
          </cell>
          <cell r="D4758" t="str">
            <v>M-MidORCst</v>
          </cell>
          <cell r="E4758">
            <v>78</v>
          </cell>
          <cell r="F4758">
            <v>116</v>
          </cell>
          <cell r="G4758">
            <v>114</v>
          </cell>
          <cell r="I4758">
            <v>2005</v>
          </cell>
          <cell r="J4758" t="str">
            <v>M</v>
          </cell>
          <cell r="L4758">
            <v>4</v>
          </cell>
          <cell r="M4758">
            <v>304.19168477060879</v>
          </cell>
        </row>
        <row r="4759">
          <cell r="A4759" t="str">
            <v>2005-78-5-</v>
          </cell>
          <cell r="B4759" t="str">
            <v>WA_NCoast_OR_CA</v>
          </cell>
          <cell r="C4759" t="str">
            <v>Marked OR Mid Coast Fall</v>
          </cell>
          <cell r="D4759" t="str">
            <v>M-MidORCst</v>
          </cell>
          <cell r="E4759">
            <v>78</v>
          </cell>
          <cell r="F4759">
            <v>116</v>
          </cell>
          <cell r="G4759">
            <v>114</v>
          </cell>
          <cell r="I4759">
            <v>2005</v>
          </cell>
          <cell r="J4759" t="str">
            <v>M</v>
          </cell>
          <cell r="L4759">
            <v>5</v>
          </cell>
          <cell r="M4759">
            <v>204.43473964923581</v>
          </cell>
        </row>
        <row r="4760">
          <cell r="A4760" t="str">
            <v>2006-1-3-</v>
          </cell>
          <cell r="B4760" t="str">
            <v>NookSam</v>
          </cell>
          <cell r="C4760" t="str">
            <v>UnMarked Nooksack/Samish Fall</v>
          </cell>
          <cell r="D4760" t="str">
            <v>U-NkSm FF</v>
          </cell>
          <cell r="E4760">
            <v>1</v>
          </cell>
          <cell r="F4760">
            <v>2</v>
          </cell>
          <cell r="G4760">
            <v>1</v>
          </cell>
          <cell r="H4760" t="str">
            <v>TRS; includes 7B-D</v>
          </cell>
          <cell r="I4760">
            <v>2006</v>
          </cell>
          <cell r="J4760" t="str">
            <v>UM</v>
          </cell>
          <cell r="L4760">
            <v>3</v>
          </cell>
          <cell r="M4760">
            <v>1568.8999418051151</v>
          </cell>
        </row>
        <row r="4761">
          <cell r="A4761" t="str">
            <v>2006-1-4-</v>
          </cell>
          <cell r="B4761" t="str">
            <v>NookSam</v>
          </cell>
          <cell r="C4761" t="str">
            <v>UnMarked Nooksack/Samish Fall</v>
          </cell>
          <cell r="D4761" t="str">
            <v>U-NkSm FF</v>
          </cell>
          <cell r="E4761">
            <v>1</v>
          </cell>
          <cell r="F4761">
            <v>2</v>
          </cell>
          <cell r="G4761">
            <v>1</v>
          </cell>
          <cell r="H4761" t="str">
            <v>TRS; includes 7B-D</v>
          </cell>
          <cell r="I4761">
            <v>2006</v>
          </cell>
          <cell r="J4761" t="str">
            <v>UM</v>
          </cell>
          <cell r="L4761">
            <v>4</v>
          </cell>
          <cell r="M4761">
            <v>1199.7470143215589</v>
          </cell>
        </row>
        <row r="4762">
          <cell r="A4762" t="str">
            <v>2006-1-5-</v>
          </cell>
          <cell r="B4762" t="str">
            <v>NookSam</v>
          </cell>
          <cell r="C4762" t="str">
            <v>UnMarked Nooksack/Samish Fall</v>
          </cell>
          <cell r="D4762" t="str">
            <v>U-NkSm FF</v>
          </cell>
          <cell r="E4762">
            <v>1</v>
          </cell>
          <cell r="F4762">
            <v>2</v>
          </cell>
          <cell r="G4762">
            <v>1</v>
          </cell>
          <cell r="H4762" t="str">
            <v>TRS; includes 7B-D</v>
          </cell>
          <cell r="I4762">
            <v>2006</v>
          </cell>
          <cell r="J4762" t="str">
            <v>UM</v>
          </cell>
          <cell r="L4762">
            <v>5</v>
          </cell>
          <cell r="M4762">
            <v>87.161107878061955</v>
          </cell>
        </row>
        <row r="4763">
          <cell r="A4763" t="str">
            <v>2006-2-3-</v>
          </cell>
          <cell r="B4763" t="str">
            <v>NookSam</v>
          </cell>
          <cell r="C4763" t="str">
            <v>Marked Nooksack/Samish Fall</v>
          </cell>
          <cell r="D4763" t="str">
            <v>M-NkSm FF</v>
          </cell>
          <cell r="E4763">
            <v>2</v>
          </cell>
          <cell r="F4763">
            <v>3</v>
          </cell>
          <cell r="G4763">
            <v>1</v>
          </cell>
          <cell r="H4763" t="str">
            <v>TRS; includes 7B-D</v>
          </cell>
          <cell r="I4763">
            <v>2006</v>
          </cell>
          <cell r="J4763" t="str">
            <v>M</v>
          </cell>
          <cell r="L4763">
            <v>3</v>
          </cell>
          <cell r="M4763">
            <v>19227.619419585069</v>
          </cell>
        </row>
        <row r="4764">
          <cell r="A4764" t="str">
            <v>2006-2-4-</v>
          </cell>
          <cell r="B4764" t="str">
            <v>NookSam</v>
          </cell>
          <cell r="C4764" t="str">
            <v>Marked Nooksack/Samish Fall</v>
          </cell>
          <cell r="D4764" t="str">
            <v>M-NkSm FF</v>
          </cell>
          <cell r="E4764">
            <v>2</v>
          </cell>
          <cell r="F4764">
            <v>3</v>
          </cell>
          <cell r="G4764">
            <v>1</v>
          </cell>
          <cell r="H4764" t="str">
            <v>TRS; includes 7B-D</v>
          </cell>
          <cell r="I4764">
            <v>2006</v>
          </cell>
          <cell r="J4764" t="str">
            <v>M</v>
          </cell>
          <cell r="L4764">
            <v>4</v>
          </cell>
          <cell r="M4764">
            <v>14703.47367380035</v>
          </cell>
        </row>
        <row r="4765">
          <cell r="A4765" t="str">
            <v>2006-2-5-</v>
          </cell>
          <cell r="B4765" t="str">
            <v>NookSam</v>
          </cell>
          <cell r="C4765" t="str">
            <v>Marked Nooksack/Samish Fall</v>
          </cell>
          <cell r="D4765" t="str">
            <v>M-NkSm FF</v>
          </cell>
          <cell r="E4765">
            <v>2</v>
          </cell>
          <cell r="F4765">
            <v>3</v>
          </cell>
          <cell r="G4765">
            <v>1</v>
          </cell>
          <cell r="H4765" t="str">
            <v>TRS; includes 7B-D</v>
          </cell>
          <cell r="I4765">
            <v>2006</v>
          </cell>
          <cell r="J4765" t="str">
            <v>M</v>
          </cell>
          <cell r="L4765">
            <v>5</v>
          </cell>
          <cell r="M4765">
            <v>1068.201078865837</v>
          </cell>
        </row>
        <row r="4766">
          <cell r="A4766" t="str">
            <v>2006-3-3-</v>
          </cell>
          <cell r="B4766" t="str">
            <v>NookSam</v>
          </cell>
          <cell r="C4766" t="str">
            <v>UnMarked NF Nooksack Spr</v>
          </cell>
          <cell r="D4766" t="str">
            <v>U-NFNK Sp</v>
          </cell>
          <cell r="E4766">
            <v>3</v>
          </cell>
          <cell r="F4766">
            <v>5</v>
          </cell>
          <cell r="G4766">
            <v>4</v>
          </cell>
          <cell r="H4766" t="str">
            <v>TRS; includes 7B-D</v>
          </cell>
          <cell r="I4766">
            <v>2006</v>
          </cell>
          <cell r="J4766" t="str">
            <v>UM</v>
          </cell>
          <cell r="L4766">
            <v>3</v>
          </cell>
          <cell r="M4766">
            <v>69.14769866373976</v>
          </cell>
        </row>
        <row r="4767">
          <cell r="A4767" t="str">
            <v>2006-3-4-</v>
          </cell>
          <cell r="B4767" t="str">
            <v>NookSam</v>
          </cell>
          <cell r="C4767" t="str">
            <v>UnMarked NF Nooksack Spr</v>
          </cell>
          <cell r="D4767" t="str">
            <v>U-NFNK Sp</v>
          </cell>
          <cell r="E4767">
            <v>3</v>
          </cell>
          <cell r="F4767">
            <v>5</v>
          </cell>
          <cell r="G4767">
            <v>4</v>
          </cell>
          <cell r="H4767" t="str">
            <v>TRS; includes 7B-D</v>
          </cell>
          <cell r="I4767">
            <v>2006</v>
          </cell>
          <cell r="J4767" t="str">
            <v>UM</v>
          </cell>
          <cell r="L4767">
            <v>4</v>
          </cell>
          <cell r="M4767">
            <v>365.89732765539372</v>
          </cell>
        </row>
        <row r="4768">
          <cell r="A4768" t="str">
            <v>2006-3-5-</v>
          </cell>
          <cell r="B4768" t="str">
            <v>NookSam</v>
          </cell>
          <cell r="C4768" t="str">
            <v>UnMarked NF Nooksack Spr</v>
          </cell>
          <cell r="D4768" t="str">
            <v>U-NFNK Sp</v>
          </cell>
          <cell r="E4768">
            <v>3</v>
          </cell>
          <cell r="F4768">
            <v>5</v>
          </cell>
          <cell r="G4768">
            <v>4</v>
          </cell>
          <cell r="H4768" t="str">
            <v>TRS; includes 7B-D</v>
          </cell>
          <cell r="I4768">
            <v>2006</v>
          </cell>
          <cell r="J4768" t="str">
            <v>UM</v>
          </cell>
          <cell r="L4768">
            <v>5</v>
          </cell>
          <cell r="M4768">
            <v>22.758682507292161</v>
          </cell>
        </row>
        <row r="4769">
          <cell r="A4769" t="str">
            <v>2006-4-3-</v>
          </cell>
          <cell r="B4769" t="str">
            <v>NookSam</v>
          </cell>
          <cell r="C4769" t="str">
            <v>Marked NF Nooksack Spr</v>
          </cell>
          <cell r="D4769" t="str">
            <v>M-NFNK Sp</v>
          </cell>
          <cell r="E4769">
            <v>4</v>
          </cell>
          <cell r="F4769">
            <v>6</v>
          </cell>
          <cell r="G4769">
            <v>4</v>
          </cell>
          <cell r="H4769" t="str">
            <v>TRS; includes 7B-D</v>
          </cell>
          <cell r="I4769">
            <v>2006</v>
          </cell>
          <cell r="J4769" t="str">
            <v>M</v>
          </cell>
          <cell r="L4769">
            <v>3</v>
          </cell>
          <cell r="M4769">
            <v>161.06355154575019</v>
          </cell>
        </row>
        <row r="4770">
          <cell r="A4770" t="str">
            <v>2006-4-4-</v>
          </cell>
          <cell r="B4770" t="str">
            <v>NookSam</v>
          </cell>
          <cell r="C4770" t="str">
            <v>Marked NF Nooksack Spr</v>
          </cell>
          <cell r="D4770" t="str">
            <v>M-NFNK Sp</v>
          </cell>
          <cell r="E4770">
            <v>4</v>
          </cell>
          <cell r="F4770">
            <v>6</v>
          </cell>
          <cell r="G4770">
            <v>4</v>
          </cell>
          <cell r="H4770" t="str">
            <v>TRS; includes 7B-D</v>
          </cell>
          <cell r="I4770">
            <v>2006</v>
          </cell>
          <cell r="J4770" t="str">
            <v>M</v>
          </cell>
          <cell r="L4770">
            <v>4</v>
          </cell>
          <cell r="M4770">
            <v>235.71236381794009</v>
          </cell>
        </row>
        <row r="4771">
          <cell r="A4771" t="str">
            <v>2006-4-5-</v>
          </cell>
          <cell r="B4771" t="str">
            <v>NookSam</v>
          </cell>
          <cell r="C4771" t="str">
            <v>Marked NF Nooksack Spr</v>
          </cell>
          <cell r="D4771" t="str">
            <v>M-NFNK Sp</v>
          </cell>
          <cell r="E4771">
            <v>4</v>
          </cell>
          <cell r="F4771">
            <v>6</v>
          </cell>
          <cell r="G4771">
            <v>4</v>
          </cell>
          <cell r="H4771" t="str">
            <v>TRS; includes 7B-D</v>
          </cell>
          <cell r="I4771">
            <v>2006</v>
          </cell>
          <cell r="J4771" t="str">
            <v>M</v>
          </cell>
          <cell r="L4771">
            <v>5</v>
          </cell>
          <cell r="M4771">
            <v>25.827079273433839</v>
          </cell>
        </row>
        <row r="4772">
          <cell r="A4772" t="str">
            <v>2006-5-3-</v>
          </cell>
          <cell r="B4772" t="str">
            <v>NookSam</v>
          </cell>
          <cell r="C4772" t="str">
            <v>UnMarked SF Nooksack Spr</v>
          </cell>
          <cell r="D4772" t="str">
            <v>U-SFNK Sp</v>
          </cell>
          <cell r="E4772">
            <v>5</v>
          </cell>
          <cell r="F4772">
            <v>7</v>
          </cell>
          <cell r="G4772">
            <v>4</v>
          </cell>
          <cell r="H4772" t="str">
            <v>TRS; includes 7B-D</v>
          </cell>
          <cell r="I4772">
            <v>2006</v>
          </cell>
          <cell r="J4772" t="str">
            <v>UM</v>
          </cell>
          <cell r="L4772">
            <v>3</v>
          </cell>
          <cell r="M4772">
            <v>532.74587917185011</v>
          </cell>
        </row>
        <row r="4773">
          <cell r="A4773" t="str">
            <v>2006-5-4-</v>
          </cell>
          <cell r="B4773" t="str">
            <v>NookSam</v>
          </cell>
          <cell r="C4773" t="str">
            <v>UnMarked SF Nooksack Spr</v>
          </cell>
          <cell r="D4773" t="str">
            <v>U-SFNK Sp</v>
          </cell>
          <cell r="E4773">
            <v>5</v>
          </cell>
          <cell r="F4773">
            <v>7</v>
          </cell>
          <cell r="G4773">
            <v>4</v>
          </cell>
          <cell r="H4773" t="str">
            <v>TRS; includes 7B-D</v>
          </cell>
          <cell r="I4773">
            <v>2006</v>
          </cell>
          <cell r="J4773" t="str">
            <v>UM</v>
          </cell>
          <cell r="L4773">
            <v>4</v>
          </cell>
          <cell r="M4773">
            <v>649.51581118677348</v>
          </cell>
        </row>
        <row r="4774">
          <cell r="A4774" t="str">
            <v>2006-5-5-</v>
          </cell>
          <cell r="B4774" t="str">
            <v>NookSam</v>
          </cell>
          <cell r="C4774" t="str">
            <v>UnMarked SF Nooksack Spr</v>
          </cell>
          <cell r="D4774" t="str">
            <v>U-SFNK Sp</v>
          </cell>
          <cell r="E4774">
            <v>5</v>
          </cell>
          <cell r="F4774">
            <v>7</v>
          </cell>
          <cell r="G4774">
            <v>4</v>
          </cell>
          <cell r="H4774" t="str">
            <v>TRS; includes 7B-D</v>
          </cell>
          <cell r="I4774">
            <v>2006</v>
          </cell>
          <cell r="J4774" t="str">
            <v>UM</v>
          </cell>
          <cell r="L4774">
            <v>5</v>
          </cell>
          <cell r="M4774">
            <v>189.92560127212141</v>
          </cell>
        </row>
        <row r="4775">
          <cell r="A4775" t="str">
            <v>2006-6-3-</v>
          </cell>
          <cell r="B4775" t="str">
            <v>NookSam</v>
          </cell>
          <cell r="C4775" t="str">
            <v>Marked SF Nooksack Spr</v>
          </cell>
          <cell r="D4775" t="str">
            <v>M-SFNK Sp</v>
          </cell>
          <cell r="E4775">
            <v>6</v>
          </cell>
          <cell r="F4775">
            <v>8</v>
          </cell>
          <cell r="G4775">
            <v>4</v>
          </cell>
          <cell r="H4775" t="str">
            <v>TRS; includes 7B-D</v>
          </cell>
          <cell r="I4775">
            <v>2006</v>
          </cell>
          <cell r="J4775" t="str">
            <v>M</v>
          </cell>
          <cell r="L4775">
            <v>3</v>
          </cell>
          <cell r="M4775">
            <v>0</v>
          </cell>
        </row>
        <row r="4776">
          <cell r="A4776" t="str">
            <v>2006-6-4-</v>
          </cell>
          <cell r="B4776" t="str">
            <v>NookSam</v>
          </cell>
          <cell r="C4776" t="str">
            <v>Marked SF Nooksack Spr</v>
          </cell>
          <cell r="D4776" t="str">
            <v>M-SFNK Sp</v>
          </cell>
          <cell r="E4776">
            <v>6</v>
          </cell>
          <cell r="F4776">
            <v>8</v>
          </cell>
          <cell r="G4776">
            <v>4</v>
          </cell>
          <cell r="H4776" t="str">
            <v>TRS; includes 7B-D</v>
          </cell>
          <cell r="I4776">
            <v>2006</v>
          </cell>
          <cell r="J4776" t="str">
            <v>M</v>
          </cell>
          <cell r="L4776">
            <v>4</v>
          </cell>
          <cell r="M4776">
            <v>0</v>
          </cell>
        </row>
        <row r="4777">
          <cell r="A4777" t="str">
            <v>2006-6-5-</v>
          </cell>
          <cell r="B4777" t="str">
            <v>NookSam</v>
          </cell>
          <cell r="C4777" t="str">
            <v>Marked SF Nooksack Spr</v>
          </cell>
          <cell r="D4777" t="str">
            <v>M-SFNK Sp</v>
          </cell>
          <cell r="E4777">
            <v>6</v>
          </cell>
          <cell r="F4777">
            <v>8</v>
          </cell>
          <cell r="G4777">
            <v>4</v>
          </cell>
          <cell r="H4777" t="str">
            <v>TRS; includes 7B-D</v>
          </cell>
          <cell r="I4777">
            <v>2006</v>
          </cell>
          <cell r="J4777" t="str">
            <v>M</v>
          </cell>
          <cell r="L4777">
            <v>5</v>
          </cell>
          <cell r="M4777">
            <v>0</v>
          </cell>
        </row>
        <row r="4778">
          <cell r="A4778" t="str">
            <v>2006-7-3-SkagitSF_F_h_um</v>
          </cell>
          <cell r="B4778" t="str">
            <v>Skagit</v>
          </cell>
          <cell r="C4778" t="str">
            <v>UnMarked Skagit Summer/Fall Fing</v>
          </cell>
          <cell r="D4778" t="str">
            <v>U-Skag FF</v>
          </cell>
          <cell r="E4778">
            <v>7</v>
          </cell>
          <cell r="F4778">
            <v>10</v>
          </cell>
          <cell r="G4778">
            <v>9</v>
          </cell>
          <cell r="H4778" t="str">
            <v>TRS; includes Area 8 Net</v>
          </cell>
          <cell r="I4778">
            <v>2006</v>
          </cell>
          <cell r="J4778" t="str">
            <v>UM</v>
          </cell>
          <cell r="K4778" t="str">
            <v>H</v>
          </cell>
          <cell r="L4778">
            <v>3</v>
          </cell>
          <cell r="M4778">
            <v>12.77901856464557</v>
          </cell>
        </row>
        <row r="4779">
          <cell r="A4779" t="str">
            <v>2006-7-3-SkagitSF_F_n_um</v>
          </cell>
          <cell r="B4779" t="str">
            <v>Skagit</v>
          </cell>
          <cell r="C4779" t="str">
            <v>UnMarked Skagit Summer/Fall Fing</v>
          </cell>
          <cell r="D4779" t="str">
            <v>U-Skag FF</v>
          </cell>
          <cell r="E4779">
            <v>7</v>
          </cell>
          <cell r="F4779">
            <v>10</v>
          </cell>
          <cell r="G4779">
            <v>9</v>
          </cell>
          <cell r="H4779" t="str">
            <v>TRS; includes Area 8 Net</v>
          </cell>
          <cell r="I4779">
            <v>2006</v>
          </cell>
          <cell r="J4779" t="str">
            <v>UM</v>
          </cell>
          <cell r="K4779" t="str">
            <v>N</v>
          </cell>
          <cell r="L4779">
            <v>3</v>
          </cell>
          <cell r="M4779">
            <v>1959.8741538461541</v>
          </cell>
        </row>
        <row r="4780">
          <cell r="A4780" t="str">
            <v>2006-7-4-SkagitSF_F_h_um</v>
          </cell>
          <cell r="B4780" t="str">
            <v>Skagit</v>
          </cell>
          <cell r="C4780" t="str">
            <v>UnMarked Skagit Summer/Fall Fing</v>
          </cell>
          <cell r="D4780" t="str">
            <v>U-Skag FF</v>
          </cell>
          <cell r="E4780">
            <v>7</v>
          </cell>
          <cell r="F4780">
            <v>10</v>
          </cell>
          <cell r="G4780">
            <v>9</v>
          </cell>
          <cell r="H4780" t="str">
            <v>TRS; includes Area 8 Net</v>
          </cell>
          <cell r="I4780">
            <v>2006</v>
          </cell>
          <cell r="J4780" t="str">
            <v>UM</v>
          </cell>
          <cell r="K4780" t="str">
            <v>H</v>
          </cell>
          <cell r="L4780">
            <v>4</v>
          </cell>
          <cell r="M4780">
            <v>10.57962343119706</v>
          </cell>
        </row>
        <row r="4781">
          <cell r="A4781" t="str">
            <v>2006-7-4-SkagitSF_F_n_um</v>
          </cell>
          <cell r="B4781" t="str">
            <v>Skagit</v>
          </cell>
          <cell r="C4781" t="str">
            <v>UnMarked Skagit Summer/Fall Fing</v>
          </cell>
          <cell r="D4781" t="str">
            <v>U-Skag FF</v>
          </cell>
          <cell r="E4781">
            <v>7</v>
          </cell>
          <cell r="F4781">
            <v>10</v>
          </cell>
          <cell r="G4781">
            <v>9</v>
          </cell>
          <cell r="H4781" t="str">
            <v>TRS; includes Area 8 Net</v>
          </cell>
          <cell r="I4781">
            <v>2006</v>
          </cell>
          <cell r="J4781" t="str">
            <v>UM</v>
          </cell>
          <cell r="K4781" t="str">
            <v>N</v>
          </cell>
          <cell r="L4781">
            <v>4</v>
          </cell>
          <cell r="M4781">
            <v>13181.29100674764</v>
          </cell>
        </row>
        <row r="4782">
          <cell r="A4782" t="str">
            <v>2006-7-5-SkagitSF_F_h_um</v>
          </cell>
          <cell r="B4782" t="str">
            <v>Skagit</v>
          </cell>
          <cell r="C4782" t="str">
            <v>UnMarked Skagit Summer/Fall Fing</v>
          </cell>
          <cell r="D4782" t="str">
            <v>U-Skag FF</v>
          </cell>
          <cell r="E4782">
            <v>7</v>
          </cell>
          <cell r="F4782">
            <v>10</v>
          </cell>
          <cell r="G4782">
            <v>9</v>
          </cell>
          <cell r="H4782" t="str">
            <v>TRS; includes Area 8 Net</v>
          </cell>
          <cell r="I4782">
            <v>2006</v>
          </cell>
          <cell r="J4782" t="str">
            <v>UM</v>
          </cell>
          <cell r="K4782" t="str">
            <v>H</v>
          </cell>
          <cell r="L4782">
            <v>5</v>
          </cell>
          <cell r="M4782">
            <v>0.18466224688043589</v>
          </cell>
        </row>
        <row r="4783">
          <cell r="A4783" t="str">
            <v>2006-7-5-SkagitSF_F_n_um</v>
          </cell>
          <cell r="B4783" t="str">
            <v>Skagit</v>
          </cell>
          <cell r="C4783" t="str">
            <v>UnMarked Skagit Summer/Fall Fing</v>
          </cell>
          <cell r="D4783" t="str">
            <v>U-Skag FF</v>
          </cell>
          <cell r="E4783">
            <v>7</v>
          </cell>
          <cell r="F4783">
            <v>10</v>
          </cell>
          <cell r="G4783">
            <v>9</v>
          </cell>
          <cell r="H4783" t="str">
            <v>TRS; includes Area 8 Net</v>
          </cell>
          <cell r="I4783">
            <v>2006</v>
          </cell>
          <cell r="J4783" t="str">
            <v>UM</v>
          </cell>
          <cell r="K4783" t="str">
            <v>N</v>
          </cell>
          <cell r="L4783">
            <v>5</v>
          </cell>
          <cell r="M4783">
            <v>4301.1243373819161</v>
          </cell>
        </row>
        <row r="4784">
          <cell r="A4784" t="str">
            <v>2006-8-3-SkagitSF_F_h_m</v>
          </cell>
          <cell r="B4784" t="str">
            <v>Skagit</v>
          </cell>
          <cell r="C4784" t="str">
            <v>Marked Skagit Summer/Fall Fing</v>
          </cell>
          <cell r="D4784" t="str">
            <v>M-Skag FF</v>
          </cell>
          <cell r="E4784">
            <v>8</v>
          </cell>
          <cell r="F4784">
            <v>11</v>
          </cell>
          <cell r="G4784">
            <v>9</v>
          </cell>
          <cell r="H4784" t="str">
            <v>TRS; includes Area 8 Net</v>
          </cell>
          <cell r="I4784">
            <v>2006</v>
          </cell>
          <cell r="J4784" t="str">
            <v>M</v>
          </cell>
          <cell r="K4784" t="str">
            <v>H</v>
          </cell>
          <cell r="L4784">
            <v>3</v>
          </cell>
          <cell r="M4784">
            <v>608.58944295307265</v>
          </cell>
        </row>
        <row r="4785">
          <cell r="A4785" t="str">
            <v>2006-8-3-SkagitSF_F_n_m</v>
          </cell>
          <cell r="B4785" t="str">
            <v>Skagit</v>
          </cell>
          <cell r="C4785" t="str">
            <v>Marked Skagit Summer/Fall Fing</v>
          </cell>
          <cell r="D4785" t="str">
            <v>M-Skag FF</v>
          </cell>
          <cell r="E4785">
            <v>8</v>
          </cell>
          <cell r="F4785">
            <v>11</v>
          </cell>
          <cell r="G4785">
            <v>9</v>
          </cell>
          <cell r="H4785" t="str">
            <v>TRS; includes Area 8 Net</v>
          </cell>
          <cell r="I4785">
            <v>2006</v>
          </cell>
          <cell r="J4785" t="str">
            <v>M</v>
          </cell>
          <cell r="K4785" t="str">
            <v>N</v>
          </cell>
          <cell r="L4785">
            <v>3</v>
          </cell>
        </row>
        <row r="4786">
          <cell r="A4786" t="str">
            <v>2006-8-4-SkagitSF_F_h_m</v>
          </cell>
          <cell r="B4786" t="str">
            <v>Skagit</v>
          </cell>
          <cell r="C4786" t="str">
            <v>Marked Skagit Summer/Fall Fing</v>
          </cell>
          <cell r="D4786" t="str">
            <v>M-Skag FF</v>
          </cell>
          <cell r="E4786">
            <v>8</v>
          </cell>
          <cell r="F4786">
            <v>11</v>
          </cell>
          <cell r="G4786">
            <v>9</v>
          </cell>
          <cell r="H4786" t="str">
            <v>TRS; includes Area 8 Net</v>
          </cell>
          <cell r="I4786">
            <v>2006</v>
          </cell>
          <cell r="J4786" t="str">
            <v>M</v>
          </cell>
          <cell r="K4786" t="str">
            <v>H</v>
          </cell>
          <cell r="L4786">
            <v>4</v>
          </cell>
          <cell r="M4786">
            <v>575.1248373825556</v>
          </cell>
        </row>
        <row r="4787">
          <cell r="A4787" t="str">
            <v>2006-8-4-SkagitSF_F_n_m</v>
          </cell>
          <cell r="B4787" t="str">
            <v>Skagit</v>
          </cell>
          <cell r="C4787" t="str">
            <v>Marked Skagit Summer/Fall Fing</v>
          </cell>
          <cell r="D4787" t="str">
            <v>M-Skag FF</v>
          </cell>
          <cell r="E4787">
            <v>8</v>
          </cell>
          <cell r="F4787">
            <v>11</v>
          </cell>
          <cell r="G4787">
            <v>9</v>
          </cell>
          <cell r="H4787" t="str">
            <v>TRS; includes Area 8 Net</v>
          </cell>
          <cell r="I4787">
            <v>2006</v>
          </cell>
          <cell r="J4787" t="str">
            <v>M</v>
          </cell>
          <cell r="K4787" t="str">
            <v>N</v>
          </cell>
          <cell r="L4787">
            <v>4</v>
          </cell>
        </row>
        <row r="4788">
          <cell r="A4788" t="str">
            <v>2006-8-5-SkagitSF_F_h_m</v>
          </cell>
          <cell r="B4788" t="str">
            <v>Skagit</v>
          </cell>
          <cell r="C4788" t="str">
            <v>Marked Skagit Summer/Fall Fing</v>
          </cell>
          <cell r="D4788" t="str">
            <v>M-Skag FF</v>
          </cell>
          <cell r="E4788">
            <v>8</v>
          </cell>
          <cell r="F4788">
            <v>11</v>
          </cell>
          <cell r="G4788">
            <v>9</v>
          </cell>
          <cell r="H4788" t="str">
            <v>TRS; includes Area 8 Net</v>
          </cell>
          <cell r="I4788">
            <v>2006</v>
          </cell>
          <cell r="J4788" t="str">
            <v>M</v>
          </cell>
          <cell r="K4788" t="str">
            <v>H</v>
          </cell>
          <cell r="L4788">
            <v>5</v>
          </cell>
          <cell r="M4788">
            <v>358.79860526838422</v>
          </cell>
        </row>
        <row r="4789">
          <cell r="A4789" t="str">
            <v>2006-8-5-SkagitSF_F_n_m</v>
          </cell>
          <cell r="B4789" t="str">
            <v>Skagit</v>
          </cell>
          <cell r="C4789" t="str">
            <v>Marked Skagit Summer/Fall Fing</v>
          </cell>
          <cell r="D4789" t="str">
            <v>M-Skag FF</v>
          </cell>
          <cell r="E4789">
            <v>8</v>
          </cell>
          <cell r="F4789">
            <v>11</v>
          </cell>
          <cell r="G4789">
            <v>9</v>
          </cell>
          <cell r="H4789" t="str">
            <v>TRS; includes Area 8 Net</v>
          </cell>
          <cell r="I4789">
            <v>2006</v>
          </cell>
          <cell r="J4789" t="str">
            <v>M</v>
          </cell>
          <cell r="K4789" t="str">
            <v>N</v>
          </cell>
          <cell r="L4789">
            <v>5</v>
          </cell>
        </row>
        <row r="4790">
          <cell r="A4790" t="str">
            <v>2006-9-3-SkagitSF_Y_h_um</v>
          </cell>
          <cell r="B4790" t="str">
            <v>Skagit</v>
          </cell>
          <cell r="C4790" t="str">
            <v>UnMarked Skagit Summer/Fall Year</v>
          </cell>
          <cell r="D4790" t="str">
            <v>U-SkagFYr</v>
          </cell>
          <cell r="E4790">
            <v>9</v>
          </cell>
          <cell r="F4790">
            <v>13</v>
          </cell>
          <cell r="G4790">
            <v>12</v>
          </cell>
          <cell r="H4790" t="str">
            <v>TRS; includes Area 8 Net</v>
          </cell>
          <cell r="I4790">
            <v>2006</v>
          </cell>
          <cell r="J4790" t="str">
            <v>UM</v>
          </cell>
          <cell r="K4790" t="str">
            <v>H</v>
          </cell>
          <cell r="L4790">
            <v>3</v>
          </cell>
        </row>
        <row r="4791">
          <cell r="A4791" t="str">
            <v>2006-9-3-SkagitSF_Y_n_um</v>
          </cell>
          <cell r="B4791" t="str">
            <v>Skagit</v>
          </cell>
          <cell r="C4791" t="str">
            <v>UnMarked Skagit Summer/Fall Year</v>
          </cell>
          <cell r="D4791" t="str">
            <v>U-SkagFYr</v>
          </cell>
          <cell r="E4791">
            <v>9</v>
          </cell>
          <cell r="F4791">
            <v>13</v>
          </cell>
          <cell r="G4791">
            <v>12</v>
          </cell>
          <cell r="H4791" t="str">
            <v>TRS; includes Area 8 Net</v>
          </cell>
          <cell r="I4791">
            <v>2006</v>
          </cell>
          <cell r="J4791" t="str">
            <v>UM</v>
          </cell>
          <cell r="K4791" t="str">
            <v>N</v>
          </cell>
          <cell r="L4791">
            <v>3</v>
          </cell>
          <cell r="M4791">
            <v>55.535408906882587</v>
          </cell>
        </row>
        <row r="4792">
          <cell r="A4792" t="str">
            <v>2006-9-4-SkagitSF_Y_h_um</v>
          </cell>
          <cell r="B4792" t="str">
            <v>Skagit</v>
          </cell>
          <cell r="C4792" t="str">
            <v>UnMarked Skagit Summer/Fall Year</v>
          </cell>
          <cell r="D4792" t="str">
            <v>U-SkagFYr</v>
          </cell>
          <cell r="E4792">
            <v>9</v>
          </cell>
          <cell r="F4792">
            <v>13</v>
          </cell>
          <cell r="G4792">
            <v>12</v>
          </cell>
          <cell r="H4792" t="str">
            <v>TRS; includes Area 8 Net</v>
          </cell>
          <cell r="I4792">
            <v>2006</v>
          </cell>
          <cell r="J4792" t="str">
            <v>UM</v>
          </cell>
          <cell r="K4792" t="str">
            <v>H</v>
          </cell>
          <cell r="L4792">
            <v>4</v>
          </cell>
        </row>
        <row r="4793">
          <cell r="A4793" t="str">
            <v>2006-9-4-SkagitSF_Y_n_um</v>
          </cell>
          <cell r="B4793" t="str">
            <v>Skagit</v>
          </cell>
          <cell r="C4793" t="str">
            <v>UnMarked Skagit Summer/Fall Year</v>
          </cell>
          <cell r="D4793" t="str">
            <v>U-SkagFYr</v>
          </cell>
          <cell r="E4793">
            <v>9</v>
          </cell>
          <cell r="F4793">
            <v>13</v>
          </cell>
          <cell r="G4793">
            <v>12</v>
          </cell>
          <cell r="H4793" t="str">
            <v>TRS; includes Area 8 Net</v>
          </cell>
          <cell r="I4793">
            <v>2006</v>
          </cell>
          <cell r="J4793" t="str">
            <v>UM</v>
          </cell>
          <cell r="K4793" t="str">
            <v>N</v>
          </cell>
          <cell r="L4793">
            <v>4</v>
          </cell>
          <cell r="M4793">
            <v>510.57524156545207</v>
          </cell>
        </row>
        <row r="4794">
          <cell r="A4794" t="str">
            <v>2006-9-5-SkagitSF_Y_h_um</v>
          </cell>
          <cell r="B4794" t="str">
            <v>Skagit</v>
          </cell>
          <cell r="C4794" t="str">
            <v>UnMarked Skagit Summer/Fall Year</v>
          </cell>
          <cell r="D4794" t="str">
            <v>U-SkagFYr</v>
          </cell>
          <cell r="E4794">
            <v>9</v>
          </cell>
          <cell r="F4794">
            <v>13</v>
          </cell>
          <cell r="G4794">
            <v>12</v>
          </cell>
          <cell r="H4794" t="str">
            <v>TRS; includes Area 8 Net</v>
          </cell>
          <cell r="I4794">
            <v>2006</v>
          </cell>
          <cell r="J4794" t="str">
            <v>UM</v>
          </cell>
          <cell r="K4794" t="str">
            <v>H</v>
          </cell>
          <cell r="L4794">
            <v>5</v>
          </cell>
        </row>
        <row r="4795">
          <cell r="A4795" t="str">
            <v>2006-9-5-SkagitSF_Y_n_um</v>
          </cell>
          <cell r="B4795" t="str">
            <v>Skagit</v>
          </cell>
          <cell r="C4795" t="str">
            <v>UnMarked Skagit Summer/Fall Year</v>
          </cell>
          <cell r="D4795" t="str">
            <v>U-SkagFYr</v>
          </cell>
          <cell r="E4795">
            <v>9</v>
          </cell>
          <cell r="F4795">
            <v>13</v>
          </cell>
          <cell r="G4795">
            <v>12</v>
          </cell>
          <cell r="H4795" t="str">
            <v>TRS; includes Area 8 Net</v>
          </cell>
          <cell r="I4795">
            <v>2006</v>
          </cell>
          <cell r="J4795" t="str">
            <v>UM</v>
          </cell>
          <cell r="K4795" t="str">
            <v>N</v>
          </cell>
          <cell r="L4795">
            <v>5</v>
          </cell>
          <cell r="M4795">
            <v>215.01075303643719</v>
          </cell>
        </row>
        <row r="4796">
          <cell r="A4796" t="str">
            <v>2006-10-3-SkagitSF_Y_h_m</v>
          </cell>
          <cell r="B4796" t="str">
            <v>Skagit</v>
          </cell>
          <cell r="C4796" t="str">
            <v>Marked Skagit Summer/Fall Year</v>
          </cell>
          <cell r="D4796" t="str">
            <v>M-SkagFYr</v>
          </cell>
          <cell r="E4796">
            <v>10</v>
          </cell>
          <cell r="F4796">
            <v>14</v>
          </cell>
          <cell r="G4796">
            <v>12</v>
          </cell>
          <cell r="H4796" t="str">
            <v>TRS; includes Area 8 Net</v>
          </cell>
          <cell r="I4796">
            <v>2006</v>
          </cell>
          <cell r="J4796" t="str">
            <v>M</v>
          </cell>
          <cell r="K4796" t="str">
            <v>H</v>
          </cell>
          <cell r="L4796">
            <v>3</v>
          </cell>
        </row>
        <row r="4797">
          <cell r="A4797" t="str">
            <v>2006-10-3-SkagitSF_Y_n_m</v>
          </cell>
          <cell r="B4797" t="str">
            <v>Skagit</v>
          </cell>
          <cell r="C4797" t="str">
            <v>Marked Skagit Summer/Fall Year</v>
          </cell>
          <cell r="D4797" t="str">
            <v>M-SkagFYr</v>
          </cell>
          <cell r="E4797">
            <v>10</v>
          </cell>
          <cell r="F4797">
            <v>14</v>
          </cell>
          <cell r="G4797">
            <v>12</v>
          </cell>
          <cell r="H4797" t="str">
            <v>TRS; includes Area 8 Net</v>
          </cell>
          <cell r="I4797">
            <v>2006</v>
          </cell>
          <cell r="J4797" t="str">
            <v>M</v>
          </cell>
          <cell r="K4797" t="str">
            <v>N</v>
          </cell>
          <cell r="L4797">
            <v>3</v>
          </cell>
        </row>
        <row r="4798">
          <cell r="A4798" t="str">
            <v>2006-10-4-SkagitSF_Y_h_m</v>
          </cell>
          <cell r="B4798" t="str">
            <v>Skagit</v>
          </cell>
          <cell r="C4798" t="str">
            <v>Marked Skagit Summer/Fall Year</v>
          </cell>
          <cell r="D4798" t="str">
            <v>M-SkagFYr</v>
          </cell>
          <cell r="E4798">
            <v>10</v>
          </cell>
          <cell r="F4798">
            <v>14</v>
          </cell>
          <cell r="G4798">
            <v>12</v>
          </cell>
          <cell r="H4798" t="str">
            <v>TRS; includes Area 8 Net</v>
          </cell>
          <cell r="I4798">
            <v>2006</v>
          </cell>
          <cell r="J4798" t="str">
            <v>M</v>
          </cell>
          <cell r="K4798" t="str">
            <v>H</v>
          </cell>
          <cell r="L4798">
            <v>4</v>
          </cell>
        </row>
        <row r="4799">
          <cell r="A4799" t="str">
            <v>2006-10-4-SkagitSF_Y_n_m</v>
          </cell>
          <cell r="B4799" t="str">
            <v>Skagit</v>
          </cell>
          <cell r="C4799" t="str">
            <v>Marked Skagit Summer/Fall Year</v>
          </cell>
          <cell r="D4799" t="str">
            <v>M-SkagFYr</v>
          </cell>
          <cell r="E4799">
            <v>10</v>
          </cell>
          <cell r="F4799">
            <v>14</v>
          </cell>
          <cell r="G4799">
            <v>12</v>
          </cell>
          <cell r="H4799" t="str">
            <v>TRS; includes Area 8 Net</v>
          </cell>
          <cell r="I4799">
            <v>2006</v>
          </cell>
          <cell r="J4799" t="str">
            <v>M</v>
          </cell>
          <cell r="K4799" t="str">
            <v>N</v>
          </cell>
          <cell r="L4799">
            <v>4</v>
          </cell>
        </row>
        <row r="4800">
          <cell r="A4800" t="str">
            <v>2006-10-5-SkagitSF_Y_h_m</v>
          </cell>
          <cell r="B4800" t="str">
            <v>Skagit</v>
          </cell>
          <cell r="C4800" t="str">
            <v>Marked Skagit Summer/Fall Year</v>
          </cell>
          <cell r="D4800" t="str">
            <v>M-SkagFYr</v>
          </cell>
          <cell r="E4800">
            <v>10</v>
          </cell>
          <cell r="F4800">
            <v>14</v>
          </cell>
          <cell r="G4800">
            <v>12</v>
          </cell>
          <cell r="H4800" t="str">
            <v>TRS; includes Area 8 Net</v>
          </cell>
          <cell r="I4800">
            <v>2006</v>
          </cell>
          <cell r="J4800" t="str">
            <v>M</v>
          </cell>
          <cell r="K4800" t="str">
            <v>H</v>
          </cell>
          <cell r="L4800">
            <v>5</v>
          </cell>
        </row>
        <row r="4801">
          <cell r="A4801" t="str">
            <v>2006-10-5-SkagitSF_Y_n_m</v>
          </cell>
          <cell r="B4801" t="str">
            <v>Skagit</v>
          </cell>
          <cell r="C4801" t="str">
            <v>Marked Skagit Summer/Fall Year</v>
          </cell>
          <cell r="D4801" t="str">
            <v>M-SkagFYr</v>
          </cell>
          <cell r="E4801">
            <v>10</v>
          </cell>
          <cell r="F4801">
            <v>14</v>
          </cell>
          <cell r="G4801">
            <v>12</v>
          </cell>
          <cell r="H4801" t="str">
            <v>TRS; includes Area 8 Net</v>
          </cell>
          <cell r="I4801">
            <v>2006</v>
          </cell>
          <cell r="J4801" t="str">
            <v>M</v>
          </cell>
          <cell r="K4801" t="str">
            <v>N</v>
          </cell>
          <cell r="L4801">
            <v>5</v>
          </cell>
        </row>
        <row r="4802">
          <cell r="A4802" t="str">
            <v>2006-11-3-SkagitSpring_h_um</v>
          </cell>
          <cell r="B4802" t="str">
            <v>Skagit</v>
          </cell>
          <cell r="C4802" t="str">
            <v>UnMarked Skagit Spring Year</v>
          </cell>
          <cell r="D4802" t="str">
            <v>U-SkagSpY</v>
          </cell>
          <cell r="E4802">
            <v>11</v>
          </cell>
          <cell r="F4802">
            <v>16</v>
          </cell>
          <cell r="G4802">
            <v>15</v>
          </cell>
          <cell r="H4802" t="str">
            <v>TRS; includes Area 8 Net</v>
          </cell>
          <cell r="I4802">
            <v>2006</v>
          </cell>
          <cell r="J4802" t="str">
            <v>UM</v>
          </cell>
          <cell r="K4802" t="str">
            <v>H</v>
          </cell>
          <cell r="L4802">
            <v>3</v>
          </cell>
          <cell r="M4802">
            <v>87.855663691611383</v>
          </cell>
        </row>
        <row r="4803">
          <cell r="A4803" t="str">
            <v>2006-11-3-SkagitSpring_n_um</v>
          </cell>
          <cell r="B4803" t="str">
            <v>Skagit</v>
          </cell>
          <cell r="C4803" t="str">
            <v>UnMarked Skagit Spring Year</v>
          </cell>
          <cell r="D4803" t="str">
            <v>U-SkagSpY</v>
          </cell>
          <cell r="E4803">
            <v>11</v>
          </cell>
          <cell r="F4803">
            <v>16</v>
          </cell>
          <cell r="G4803">
            <v>15</v>
          </cell>
          <cell r="H4803" t="str">
            <v>TRS; includes Area 8 Net</v>
          </cell>
          <cell r="I4803">
            <v>2006</v>
          </cell>
          <cell r="J4803" t="str">
            <v>UM</v>
          </cell>
          <cell r="K4803" t="str">
            <v>N</v>
          </cell>
          <cell r="L4803">
            <v>3</v>
          </cell>
          <cell r="M4803">
            <v>49.788942945599302</v>
          </cell>
        </row>
        <row r="4804">
          <cell r="A4804" t="str">
            <v>2006-11-4-SkagitSpring_h_um</v>
          </cell>
          <cell r="B4804" t="str">
            <v>Skagit</v>
          </cell>
          <cell r="C4804" t="str">
            <v>UnMarked Skagit Spring Year</v>
          </cell>
          <cell r="D4804" t="str">
            <v>U-SkagSpY</v>
          </cell>
          <cell r="E4804">
            <v>11</v>
          </cell>
          <cell r="F4804">
            <v>16</v>
          </cell>
          <cell r="G4804">
            <v>15</v>
          </cell>
          <cell r="H4804" t="str">
            <v>TRS; includes Area 8 Net</v>
          </cell>
          <cell r="I4804">
            <v>2006</v>
          </cell>
          <cell r="J4804" t="str">
            <v>UM</v>
          </cell>
          <cell r="K4804" t="str">
            <v>H</v>
          </cell>
          <cell r="L4804">
            <v>4</v>
          </cell>
          <cell r="M4804">
            <v>461.57814245061883</v>
          </cell>
        </row>
        <row r="4805">
          <cell r="A4805" t="str">
            <v>2006-11-4-SkagitSpring_n_um</v>
          </cell>
          <cell r="B4805" t="str">
            <v>Skagit</v>
          </cell>
          <cell r="C4805" t="str">
            <v>UnMarked Skagit Spring Year</v>
          </cell>
          <cell r="D4805" t="str">
            <v>U-SkagSpY</v>
          </cell>
          <cell r="E4805">
            <v>11</v>
          </cell>
          <cell r="F4805">
            <v>16</v>
          </cell>
          <cell r="G4805">
            <v>15</v>
          </cell>
          <cell r="H4805" t="str">
            <v>TRS; includes Area 8 Net</v>
          </cell>
          <cell r="I4805">
            <v>2006</v>
          </cell>
          <cell r="J4805" t="str">
            <v>UM</v>
          </cell>
          <cell r="K4805" t="str">
            <v>N</v>
          </cell>
          <cell r="L4805">
            <v>4</v>
          </cell>
          <cell r="M4805">
            <v>1473.1137549756741</v>
          </cell>
        </row>
        <row r="4806">
          <cell r="A4806" t="str">
            <v>2006-11-5-SkagitSpring_h_um</v>
          </cell>
          <cell r="B4806" t="str">
            <v>Skagit</v>
          </cell>
          <cell r="C4806" t="str">
            <v>UnMarked Skagit Spring Year</v>
          </cell>
          <cell r="D4806" t="str">
            <v>U-SkagSpY</v>
          </cell>
          <cell r="E4806">
            <v>11</v>
          </cell>
          <cell r="F4806">
            <v>16</v>
          </cell>
          <cell r="G4806">
            <v>15</v>
          </cell>
          <cell r="H4806" t="str">
            <v>TRS; includes Area 8 Net</v>
          </cell>
          <cell r="I4806">
            <v>2006</v>
          </cell>
          <cell r="J4806" t="str">
            <v>UM</v>
          </cell>
          <cell r="K4806" t="str">
            <v>H</v>
          </cell>
          <cell r="L4806">
            <v>5</v>
          </cell>
          <cell r="M4806">
            <v>107.218226806467</v>
          </cell>
        </row>
        <row r="4807">
          <cell r="A4807" t="str">
            <v>2006-11-5-SkagitSpring_n_um</v>
          </cell>
          <cell r="B4807" t="str">
            <v>Skagit</v>
          </cell>
          <cell r="C4807" t="str">
            <v>UnMarked Skagit Spring Year</v>
          </cell>
          <cell r="D4807" t="str">
            <v>U-SkagSpY</v>
          </cell>
          <cell r="E4807">
            <v>11</v>
          </cell>
          <cell r="F4807">
            <v>16</v>
          </cell>
          <cell r="G4807">
            <v>15</v>
          </cell>
          <cell r="H4807" t="str">
            <v>TRS; includes Area 8 Net</v>
          </cell>
          <cell r="I4807">
            <v>2006</v>
          </cell>
          <cell r="J4807" t="str">
            <v>UM</v>
          </cell>
          <cell r="K4807" t="str">
            <v>N</v>
          </cell>
          <cell r="L4807">
            <v>5</v>
          </cell>
          <cell r="M4807">
            <v>394.54099955771778</v>
          </cell>
        </row>
        <row r="4808">
          <cell r="A4808" t="str">
            <v>2006-12-3-SkagitSpring_h_m</v>
          </cell>
          <cell r="B4808" t="str">
            <v>Skagit</v>
          </cell>
          <cell r="C4808" t="str">
            <v>Marked Skagit Spring Year</v>
          </cell>
          <cell r="D4808" t="str">
            <v>M-SkagSpY</v>
          </cell>
          <cell r="E4808">
            <v>12</v>
          </cell>
          <cell r="F4808">
            <v>17</v>
          </cell>
          <cell r="G4808">
            <v>15</v>
          </cell>
          <cell r="H4808" t="str">
            <v>TRS; includes Area 8 Net</v>
          </cell>
          <cell r="I4808">
            <v>2006</v>
          </cell>
          <cell r="J4808" t="str">
            <v>M</v>
          </cell>
          <cell r="K4808" t="str">
            <v>H</v>
          </cell>
          <cell r="L4808">
            <v>3</v>
          </cell>
          <cell r="M4808">
            <v>530.972746407317</v>
          </cell>
        </row>
        <row r="4809">
          <cell r="A4809" t="str">
            <v>2006-12-3-SkagitSpring_n_m</v>
          </cell>
          <cell r="B4809" t="str">
            <v>Skagit</v>
          </cell>
          <cell r="C4809" t="str">
            <v>Marked Skagit Spring Year</v>
          </cell>
          <cell r="D4809" t="str">
            <v>M-SkagSpY</v>
          </cell>
          <cell r="E4809">
            <v>12</v>
          </cell>
          <cell r="F4809">
            <v>17</v>
          </cell>
          <cell r="G4809">
            <v>15</v>
          </cell>
          <cell r="H4809" t="str">
            <v>TRS; includes Area 8 Net</v>
          </cell>
          <cell r="I4809">
            <v>2006</v>
          </cell>
          <cell r="J4809" t="str">
            <v>M</v>
          </cell>
          <cell r="K4809" t="str">
            <v>N</v>
          </cell>
          <cell r="L4809">
            <v>3</v>
          </cell>
        </row>
        <row r="4810">
          <cell r="A4810" t="str">
            <v>2006-12-4-SkagitSpring_h_m</v>
          </cell>
          <cell r="B4810" t="str">
            <v>Skagit</v>
          </cell>
          <cell r="C4810" t="str">
            <v>Marked Skagit Spring Year</v>
          </cell>
          <cell r="D4810" t="str">
            <v>M-SkagSpY</v>
          </cell>
          <cell r="E4810">
            <v>12</v>
          </cell>
          <cell r="F4810">
            <v>17</v>
          </cell>
          <cell r="G4810">
            <v>15</v>
          </cell>
          <cell r="H4810" t="str">
            <v>TRS; includes Area 8 Net</v>
          </cell>
          <cell r="I4810">
            <v>2006</v>
          </cell>
          <cell r="J4810" t="str">
            <v>M</v>
          </cell>
          <cell r="K4810" t="str">
            <v>H</v>
          </cell>
          <cell r="L4810">
            <v>4</v>
          </cell>
          <cell r="M4810">
            <v>1360.8172857753179</v>
          </cell>
        </row>
        <row r="4811">
          <cell r="A4811" t="str">
            <v>2006-12-4-SkagitSpring_n_m</v>
          </cell>
          <cell r="B4811" t="str">
            <v>Skagit</v>
          </cell>
          <cell r="C4811" t="str">
            <v>Marked Skagit Spring Year</v>
          </cell>
          <cell r="D4811" t="str">
            <v>M-SkagSpY</v>
          </cell>
          <cell r="E4811">
            <v>12</v>
          </cell>
          <cell r="F4811">
            <v>17</v>
          </cell>
          <cell r="G4811">
            <v>15</v>
          </cell>
          <cell r="H4811" t="str">
            <v>TRS; includes Area 8 Net</v>
          </cell>
          <cell r="I4811">
            <v>2006</v>
          </cell>
          <cell r="J4811" t="str">
            <v>M</v>
          </cell>
          <cell r="K4811" t="str">
            <v>N</v>
          </cell>
          <cell r="L4811">
            <v>4</v>
          </cell>
        </row>
        <row r="4812">
          <cell r="A4812" t="str">
            <v>2006-12-5-SkagitSpring_h_m</v>
          </cell>
          <cell r="B4812" t="str">
            <v>Skagit</v>
          </cell>
          <cell r="C4812" t="str">
            <v>Marked Skagit Spring Year</v>
          </cell>
          <cell r="D4812" t="str">
            <v>M-SkagSpY</v>
          </cell>
          <cell r="E4812">
            <v>12</v>
          </cell>
          <cell r="F4812">
            <v>17</v>
          </cell>
          <cell r="G4812">
            <v>15</v>
          </cell>
          <cell r="H4812" t="str">
            <v>TRS; includes Area 8 Net</v>
          </cell>
          <cell r="I4812">
            <v>2006</v>
          </cell>
          <cell r="J4812" t="str">
            <v>M</v>
          </cell>
          <cell r="K4812" t="str">
            <v>H</v>
          </cell>
          <cell r="L4812">
            <v>5</v>
          </cell>
          <cell r="M4812">
            <v>140.4846407201164</v>
          </cell>
        </row>
        <row r="4813">
          <cell r="A4813" t="str">
            <v>2006-12-5-SkagitSpring_n_m</v>
          </cell>
          <cell r="B4813" t="str">
            <v>Skagit</v>
          </cell>
          <cell r="C4813" t="str">
            <v>Marked Skagit Spring Year</v>
          </cell>
          <cell r="D4813" t="str">
            <v>M-SkagSpY</v>
          </cell>
          <cell r="E4813">
            <v>12</v>
          </cell>
          <cell r="F4813">
            <v>17</v>
          </cell>
          <cell r="G4813">
            <v>15</v>
          </cell>
          <cell r="H4813" t="str">
            <v>TRS; includes Area 8 Net</v>
          </cell>
          <cell r="I4813">
            <v>2006</v>
          </cell>
          <cell r="J4813" t="str">
            <v>M</v>
          </cell>
          <cell r="K4813" t="str">
            <v>N</v>
          </cell>
          <cell r="L4813">
            <v>5</v>
          </cell>
        </row>
        <row r="4814">
          <cell r="A4814" t="str">
            <v>2006-13-3-</v>
          </cell>
          <cell r="B4814" t="str">
            <v>StSno</v>
          </cell>
          <cell r="C4814" t="str">
            <v>UnMarked Snohomish Fall Fing</v>
          </cell>
          <cell r="D4814" t="str">
            <v>U-Snoh FF</v>
          </cell>
          <cell r="E4814">
            <v>13</v>
          </cell>
          <cell r="F4814">
            <v>19</v>
          </cell>
          <cell r="G4814">
            <v>18</v>
          </cell>
          <cell r="H4814" t="str">
            <v>ETRS; includes FW sport, no FW net</v>
          </cell>
          <cell r="I4814">
            <v>2006</v>
          </cell>
          <cell r="J4814" t="str">
            <v>UM</v>
          </cell>
          <cell r="L4814">
            <v>3</v>
          </cell>
          <cell r="M4814">
            <v>1164.297524194423</v>
          </cell>
        </row>
        <row r="4815">
          <cell r="A4815" t="str">
            <v>2006-13-4-</v>
          </cell>
          <cell r="B4815" t="str">
            <v>StSno</v>
          </cell>
          <cell r="C4815" t="str">
            <v>UnMarked Snohomish Fall Fing</v>
          </cell>
          <cell r="D4815" t="str">
            <v>U-Snoh FF</v>
          </cell>
          <cell r="E4815">
            <v>13</v>
          </cell>
          <cell r="F4815">
            <v>19</v>
          </cell>
          <cell r="G4815">
            <v>18</v>
          </cell>
          <cell r="H4815" t="str">
            <v>ETRS; includes FW sport, no FW net</v>
          </cell>
          <cell r="I4815">
            <v>2006</v>
          </cell>
          <cell r="J4815" t="str">
            <v>UM</v>
          </cell>
          <cell r="L4815">
            <v>4</v>
          </cell>
          <cell r="M4815">
            <v>7213.3410822729811</v>
          </cell>
        </row>
        <row r="4816">
          <cell r="A4816" t="str">
            <v>2006-13-5-</v>
          </cell>
          <cell r="B4816" t="str">
            <v>StSno</v>
          </cell>
          <cell r="C4816" t="str">
            <v>UnMarked Snohomish Fall Fing</v>
          </cell>
          <cell r="D4816" t="str">
            <v>U-Snoh FF</v>
          </cell>
          <cell r="E4816">
            <v>13</v>
          </cell>
          <cell r="F4816">
            <v>19</v>
          </cell>
          <cell r="G4816">
            <v>18</v>
          </cell>
          <cell r="H4816" t="str">
            <v>ETRS; includes FW sport, no FW net</v>
          </cell>
          <cell r="I4816">
            <v>2006</v>
          </cell>
          <cell r="J4816" t="str">
            <v>UM</v>
          </cell>
          <cell r="L4816">
            <v>5</v>
          </cell>
          <cell r="M4816">
            <v>959.8404597003871</v>
          </cell>
        </row>
        <row r="4817">
          <cell r="A4817" t="str">
            <v>2006-14-3-</v>
          </cell>
          <cell r="B4817" t="str">
            <v>StSno</v>
          </cell>
          <cell r="C4817" t="str">
            <v>Marked Snohomish Fall Fing</v>
          </cell>
          <cell r="D4817" t="str">
            <v>M-Snoh FF</v>
          </cell>
          <cell r="E4817">
            <v>14</v>
          </cell>
          <cell r="F4817">
            <v>20</v>
          </cell>
          <cell r="G4817">
            <v>18</v>
          </cell>
          <cell r="H4817" t="str">
            <v>ETRS; includes FW sport, no FW net</v>
          </cell>
          <cell r="I4817">
            <v>2006</v>
          </cell>
          <cell r="J4817" t="str">
            <v>M</v>
          </cell>
          <cell r="L4817">
            <v>3</v>
          </cell>
          <cell r="M4817">
            <v>270.35452915212818</v>
          </cell>
        </row>
        <row r="4818">
          <cell r="A4818" t="str">
            <v>2006-14-4-</v>
          </cell>
          <cell r="B4818" t="str">
            <v>StSno</v>
          </cell>
          <cell r="C4818" t="str">
            <v>Marked Snohomish Fall Fing</v>
          </cell>
          <cell r="D4818" t="str">
            <v>M-Snoh FF</v>
          </cell>
          <cell r="E4818">
            <v>14</v>
          </cell>
          <cell r="F4818">
            <v>20</v>
          </cell>
          <cell r="G4818">
            <v>18</v>
          </cell>
          <cell r="H4818" t="str">
            <v>ETRS; includes FW sport, no FW net</v>
          </cell>
          <cell r="I4818">
            <v>2006</v>
          </cell>
          <cell r="J4818" t="str">
            <v>M</v>
          </cell>
          <cell r="L4818">
            <v>4</v>
          </cell>
          <cell r="M4818">
            <v>1554.5385426247369</v>
          </cell>
        </row>
        <row r="4819">
          <cell r="A4819" t="str">
            <v>2006-14-5-</v>
          </cell>
          <cell r="B4819" t="str">
            <v>StSno</v>
          </cell>
          <cell r="C4819" t="str">
            <v>Marked Snohomish Fall Fing</v>
          </cell>
          <cell r="D4819" t="str">
            <v>M-Snoh FF</v>
          </cell>
          <cell r="E4819">
            <v>14</v>
          </cell>
          <cell r="F4819">
            <v>20</v>
          </cell>
          <cell r="G4819">
            <v>18</v>
          </cell>
          <cell r="H4819" t="str">
            <v>ETRS; includes FW sport, no FW net</v>
          </cell>
          <cell r="I4819">
            <v>2006</v>
          </cell>
          <cell r="J4819" t="str">
            <v>M</v>
          </cell>
          <cell r="L4819">
            <v>5</v>
          </cell>
          <cell r="M4819">
            <v>180.23635276808551</v>
          </cell>
        </row>
        <row r="4820">
          <cell r="A4820" t="str">
            <v>2006-15-3-</v>
          </cell>
          <cell r="B4820" t="str">
            <v>StSno</v>
          </cell>
          <cell r="C4820" t="str">
            <v>UnMarked Snohomish Fall Year</v>
          </cell>
          <cell r="D4820" t="str">
            <v>U-SnohFYr</v>
          </cell>
          <cell r="E4820">
            <v>15</v>
          </cell>
          <cell r="F4820">
            <v>22</v>
          </cell>
          <cell r="G4820">
            <v>21</v>
          </cell>
          <cell r="H4820" t="str">
            <v>ETRS; includes FW sport, no FW net</v>
          </cell>
          <cell r="I4820">
            <v>2006</v>
          </cell>
          <cell r="J4820" t="str">
            <v>UM</v>
          </cell>
          <cell r="L4820">
            <v>3</v>
          </cell>
          <cell r="M4820">
            <v>97.80537984337397</v>
          </cell>
        </row>
        <row r="4821">
          <cell r="A4821" t="str">
            <v>2006-15-4-</v>
          </cell>
          <cell r="B4821" t="str">
            <v>StSno</v>
          </cell>
          <cell r="C4821" t="str">
            <v>UnMarked Snohomish Fall Year</v>
          </cell>
          <cell r="D4821" t="str">
            <v>U-SnohFYr</v>
          </cell>
          <cell r="E4821">
            <v>15</v>
          </cell>
          <cell r="F4821">
            <v>22</v>
          </cell>
          <cell r="G4821">
            <v>21</v>
          </cell>
          <cell r="H4821" t="str">
            <v>ETRS; includes FW sport, no FW net</v>
          </cell>
          <cell r="I4821">
            <v>2006</v>
          </cell>
          <cell r="J4821" t="str">
            <v>UM</v>
          </cell>
          <cell r="L4821">
            <v>4</v>
          </cell>
          <cell r="M4821">
            <v>354.66867532725638</v>
          </cell>
        </row>
        <row r="4822">
          <cell r="A4822" t="str">
            <v>2006-15-5-</v>
          </cell>
          <cell r="B4822" t="str">
            <v>StSno</v>
          </cell>
          <cell r="C4822" t="str">
            <v>UnMarked Snohomish Fall Year</v>
          </cell>
          <cell r="D4822" t="str">
            <v>U-SnohFYr</v>
          </cell>
          <cell r="E4822">
            <v>15</v>
          </cell>
          <cell r="F4822">
            <v>22</v>
          </cell>
          <cell r="G4822">
            <v>21</v>
          </cell>
          <cell r="H4822" t="str">
            <v>ETRS; includes FW sport, no FW net</v>
          </cell>
          <cell r="I4822">
            <v>2006</v>
          </cell>
          <cell r="J4822" t="str">
            <v>UM</v>
          </cell>
          <cell r="L4822">
            <v>5</v>
          </cell>
          <cell r="M4822">
            <v>249.9634906708321</v>
          </cell>
        </row>
        <row r="4823">
          <cell r="A4823" t="str">
            <v>2006-16-3-</v>
          </cell>
          <cell r="B4823" t="str">
            <v>StSno</v>
          </cell>
          <cell r="C4823" t="str">
            <v>Marked Snohomish Fall Year</v>
          </cell>
          <cell r="D4823" t="str">
            <v>M-SnohFYr</v>
          </cell>
          <cell r="E4823">
            <v>16</v>
          </cell>
          <cell r="F4823">
            <v>23</v>
          </cell>
          <cell r="G4823">
            <v>21</v>
          </cell>
          <cell r="H4823" t="str">
            <v>ETRS; includes FW sport, no FW net</v>
          </cell>
          <cell r="I4823">
            <v>2006</v>
          </cell>
          <cell r="J4823" t="str">
            <v>M</v>
          </cell>
          <cell r="L4823">
            <v>3</v>
          </cell>
          <cell r="M4823">
            <v>45.059088192021363</v>
          </cell>
        </row>
        <row r="4824">
          <cell r="A4824" t="str">
            <v>2006-16-4-</v>
          </cell>
          <cell r="B4824" t="str">
            <v>StSno</v>
          </cell>
          <cell r="C4824" t="str">
            <v>Marked Snohomish Fall Year</v>
          </cell>
          <cell r="D4824" t="str">
            <v>M-SnohFYr</v>
          </cell>
          <cell r="E4824">
            <v>16</v>
          </cell>
          <cell r="F4824">
            <v>23</v>
          </cell>
          <cell r="G4824">
            <v>21</v>
          </cell>
          <cell r="H4824" t="str">
            <v>ETRS; includes FW sport, no FW net</v>
          </cell>
          <cell r="I4824">
            <v>2006</v>
          </cell>
          <cell r="J4824" t="str">
            <v>M</v>
          </cell>
          <cell r="L4824">
            <v>4</v>
          </cell>
          <cell r="M4824">
            <v>1374.3021898566519</v>
          </cell>
        </row>
        <row r="4825">
          <cell r="A4825" t="str">
            <v>2006-16-5-</v>
          </cell>
          <cell r="B4825" t="str">
            <v>StSno</v>
          </cell>
          <cell r="C4825" t="str">
            <v>Marked Snohomish Fall Year</v>
          </cell>
          <cell r="D4825" t="str">
            <v>M-SnohFYr</v>
          </cell>
          <cell r="E4825">
            <v>16</v>
          </cell>
          <cell r="F4825">
            <v>23</v>
          </cell>
          <cell r="G4825">
            <v>21</v>
          </cell>
          <cell r="H4825" t="str">
            <v>ETRS; includes FW sport, no FW net</v>
          </cell>
          <cell r="I4825">
            <v>2006</v>
          </cell>
          <cell r="J4825" t="str">
            <v>M</v>
          </cell>
          <cell r="L4825">
            <v>5</v>
          </cell>
          <cell r="M4825">
            <v>247.8249850561175</v>
          </cell>
        </row>
        <row r="4826">
          <cell r="A4826" t="str">
            <v>2006-17-3-</v>
          </cell>
          <cell r="B4826" t="str">
            <v>StSno</v>
          </cell>
          <cell r="C4826" t="str">
            <v>UnMarked Stillaguamish Fall Fing</v>
          </cell>
          <cell r="D4826" t="str">
            <v>U-Stil FF</v>
          </cell>
          <cell r="E4826">
            <v>17</v>
          </cell>
          <cell r="F4826">
            <v>25</v>
          </cell>
          <cell r="G4826">
            <v>24</v>
          </cell>
          <cell r="H4826" t="str">
            <v>ETRS</v>
          </cell>
          <cell r="I4826">
            <v>2006</v>
          </cell>
          <cell r="J4826" t="str">
            <v>UM</v>
          </cell>
          <cell r="L4826">
            <v>3</v>
          </cell>
          <cell r="M4826">
            <v>129.26034751215579</v>
          </cell>
        </row>
        <row r="4827">
          <cell r="A4827" t="str">
            <v>2006-17-4-</v>
          </cell>
          <cell r="B4827" t="str">
            <v>StSno</v>
          </cell>
          <cell r="C4827" t="str">
            <v>UnMarked Stillaguamish Fall Fing</v>
          </cell>
          <cell r="D4827" t="str">
            <v>U-Stil FF</v>
          </cell>
          <cell r="E4827">
            <v>17</v>
          </cell>
          <cell r="F4827">
            <v>25</v>
          </cell>
          <cell r="G4827">
            <v>24</v>
          </cell>
          <cell r="H4827" t="str">
            <v>ETRS</v>
          </cell>
          <cell r="I4827">
            <v>2006</v>
          </cell>
          <cell r="J4827" t="str">
            <v>UM</v>
          </cell>
          <cell r="L4827">
            <v>4</v>
          </cell>
          <cell r="M4827">
            <v>996.93232888328123</v>
          </cell>
        </row>
        <row r="4828">
          <cell r="A4828" t="str">
            <v>2006-17-5-</v>
          </cell>
          <cell r="B4828" t="str">
            <v>StSno</v>
          </cell>
          <cell r="C4828" t="str">
            <v>UnMarked Stillaguamish Fall Fing</v>
          </cell>
          <cell r="D4828" t="str">
            <v>U-Stil FF</v>
          </cell>
          <cell r="E4828">
            <v>17</v>
          </cell>
          <cell r="F4828">
            <v>25</v>
          </cell>
          <cell r="G4828">
            <v>24</v>
          </cell>
          <cell r="H4828" t="str">
            <v>ETRS</v>
          </cell>
          <cell r="I4828">
            <v>2006</v>
          </cell>
          <cell r="J4828" t="str">
            <v>UM</v>
          </cell>
          <cell r="L4828">
            <v>5</v>
          </cell>
          <cell r="M4828">
            <v>166.33682052165651</v>
          </cell>
        </row>
        <row r="4829">
          <cell r="A4829" t="str">
            <v>2006-18-3-</v>
          </cell>
          <cell r="B4829" t="str">
            <v>StSno</v>
          </cell>
          <cell r="C4829" t="str">
            <v>Marked Stillaguamish Fall Fing</v>
          </cell>
          <cell r="D4829" t="str">
            <v>M-Stil FF</v>
          </cell>
          <cell r="E4829">
            <v>18</v>
          </cell>
          <cell r="F4829">
            <v>26</v>
          </cell>
          <cell r="G4829">
            <v>24</v>
          </cell>
          <cell r="H4829" t="str">
            <v>ETRS</v>
          </cell>
          <cell r="I4829">
            <v>2006</v>
          </cell>
          <cell r="J4829" t="str">
            <v>M</v>
          </cell>
          <cell r="L4829">
            <v>3</v>
          </cell>
          <cell r="M4829">
            <v>67.079724223356337</v>
          </cell>
        </row>
        <row r="4830">
          <cell r="A4830" t="str">
            <v>2006-18-4-</v>
          </cell>
          <cell r="B4830" t="str">
            <v>StSno</v>
          </cell>
          <cell r="C4830" t="str">
            <v>Marked Stillaguamish Fall Fing</v>
          </cell>
          <cell r="D4830" t="str">
            <v>M-Stil FF</v>
          </cell>
          <cell r="E4830">
            <v>18</v>
          </cell>
          <cell r="F4830">
            <v>26</v>
          </cell>
          <cell r="G4830">
            <v>24</v>
          </cell>
          <cell r="H4830" t="str">
            <v>ETRS</v>
          </cell>
          <cell r="I4830">
            <v>2006</v>
          </cell>
          <cell r="J4830" t="str">
            <v>M</v>
          </cell>
          <cell r="L4830">
            <v>4</v>
          </cell>
          <cell r="M4830">
            <v>117.97079891875239</v>
          </cell>
        </row>
        <row r="4831">
          <cell r="A4831" t="str">
            <v>2006-18-5-</v>
          </cell>
          <cell r="B4831" t="str">
            <v>StSno</v>
          </cell>
          <cell r="C4831" t="str">
            <v>Marked Stillaguamish Fall Fing</v>
          </cell>
          <cell r="D4831" t="str">
            <v>M-Stil FF</v>
          </cell>
          <cell r="E4831">
            <v>18</v>
          </cell>
          <cell r="F4831">
            <v>26</v>
          </cell>
          <cell r="G4831">
            <v>24</v>
          </cell>
          <cell r="H4831" t="str">
            <v>ETRS</v>
          </cell>
          <cell r="I4831">
            <v>2006</v>
          </cell>
          <cell r="J4831" t="str">
            <v>M</v>
          </cell>
          <cell r="L4831">
            <v>5</v>
          </cell>
          <cell r="M4831">
            <v>0</v>
          </cell>
        </row>
        <row r="4832">
          <cell r="A4832" t="str">
            <v>2006-19-3-</v>
          </cell>
          <cell r="B4832" t="str">
            <v>StSno</v>
          </cell>
          <cell r="C4832" t="str">
            <v>UnMarked Tulalip Fall Fing</v>
          </cell>
          <cell r="D4832" t="str">
            <v>U-Tula FF</v>
          </cell>
          <cell r="E4832">
            <v>19</v>
          </cell>
          <cell r="F4832">
            <v>28</v>
          </cell>
          <cell r="G4832">
            <v>27</v>
          </cell>
          <cell r="H4832" t="str">
            <v>TRS; includes 8D catch (excludes 8A)</v>
          </cell>
          <cell r="I4832">
            <v>2006</v>
          </cell>
          <cell r="J4832" t="str">
            <v>UM</v>
          </cell>
          <cell r="L4832">
            <v>3</v>
          </cell>
          <cell r="M4832">
            <v>4559.4314490950374</v>
          </cell>
        </row>
        <row r="4833">
          <cell r="A4833" t="str">
            <v>2006-19-4-</v>
          </cell>
          <cell r="B4833" t="str">
            <v>StSno</v>
          </cell>
          <cell r="C4833" t="str">
            <v>UnMarked Tulalip Fall Fing</v>
          </cell>
          <cell r="D4833" t="str">
            <v>U-Tula FF</v>
          </cell>
          <cell r="E4833">
            <v>19</v>
          </cell>
          <cell r="F4833">
            <v>28</v>
          </cell>
          <cell r="G4833">
            <v>27</v>
          </cell>
          <cell r="H4833" t="str">
            <v>TRS; includes 8D catch (excludes 8A)</v>
          </cell>
          <cell r="I4833">
            <v>2006</v>
          </cell>
          <cell r="J4833" t="str">
            <v>UM</v>
          </cell>
          <cell r="L4833">
            <v>4</v>
          </cell>
          <cell r="M4833">
            <v>929.69363749619231</v>
          </cell>
        </row>
        <row r="4834">
          <cell r="A4834" t="str">
            <v>2006-19-5-</v>
          </cell>
          <cell r="B4834" t="str">
            <v>StSno</v>
          </cell>
          <cell r="C4834" t="str">
            <v>UnMarked Tulalip Fall Fing</v>
          </cell>
          <cell r="D4834" t="str">
            <v>U-Tula FF</v>
          </cell>
          <cell r="E4834">
            <v>19</v>
          </cell>
          <cell r="F4834">
            <v>28</v>
          </cell>
          <cell r="G4834">
            <v>27</v>
          </cell>
          <cell r="H4834" t="str">
            <v>TRS; includes 8D catch (excludes 8A)</v>
          </cell>
          <cell r="I4834">
            <v>2006</v>
          </cell>
          <cell r="J4834" t="str">
            <v>UM</v>
          </cell>
          <cell r="L4834">
            <v>5</v>
          </cell>
          <cell r="M4834">
            <v>155.41344528114439</v>
          </cell>
        </row>
        <row r="4835">
          <cell r="A4835" t="str">
            <v>2006-20-3-</v>
          </cell>
          <cell r="B4835" t="str">
            <v>StSno</v>
          </cell>
          <cell r="C4835" t="str">
            <v>Marked Tulalip Fall Fing</v>
          </cell>
          <cell r="D4835" t="str">
            <v>M-Tula FF</v>
          </cell>
          <cell r="E4835">
            <v>20</v>
          </cell>
          <cell r="F4835">
            <v>29</v>
          </cell>
          <cell r="G4835">
            <v>27</v>
          </cell>
          <cell r="H4835" t="str">
            <v>TRS; includes 8D catch (excludes 8A)</v>
          </cell>
          <cell r="I4835">
            <v>2006</v>
          </cell>
          <cell r="J4835" t="str">
            <v>M</v>
          </cell>
          <cell r="L4835">
            <v>3</v>
          </cell>
          <cell r="M4835">
            <v>497.37435443014238</v>
          </cell>
        </row>
        <row r="4836">
          <cell r="A4836" t="str">
            <v>2006-20-4-</v>
          </cell>
          <cell r="B4836" t="str">
            <v>StSno</v>
          </cell>
          <cell r="C4836" t="str">
            <v>Marked Tulalip Fall Fing</v>
          </cell>
          <cell r="D4836" t="str">
            <v>M-Tula FF</v>
          </cell>
          <cell r="E4836">
            <v>20</v>
          </cell>
          <cell r="F4836">
            <v>29</v>
          </cell>
          <cell r="G4836">
            <v>27</v>
          </cell>
          <cell r="H4836" t="str">
            <v>TRS; includes 8D catch (excludes 8A)</v>
          </cell>
          <cell r="I4836">
            <v>2006</v>
          </cell>
          <cell r="J4836" t="str">
            <v>M</v>
          </cell>
          <cell r="L4836">
            <v>4</v>
          </cell>
          <cell r="M4836">
            <v>136.09054530956331</v>
          </cell>
        </row>
        <row r="4837">
          <cell r="A4837" t="str">
            <v>2006-20-5-</v>
          </cell>
          <cell r="B4837" t="str">
            <v>StSno</v>
          </cell>
          <cell r="C4837" t="str">
            <v>Marked Tulalip Fall Fing</v>
          </cell>
          <cell r="D4837" t="str">
            <v>M-Tula FF</v>
          </cell>
          <cell r="E4837">
            <v>20</v>
          </cell>
          <cell r="F4837">
            <v>29</v>
          </cell>
          <cell r="G4837">
            <v>27</v>
          </cell>
          <cell r="H4837" t="str">
            <v>TRS; includes 8D catch (excludes 8A)</v>
          </cell>
          <cell r="I4837">
            <v>2006</v>
          </cell>
          <cell r="J4837" t="str">
            <v>M</v>
          </cell>
          <cell r="L4837">
            <v>5</v>
          </cell>
          <cell r="M4837">
            <v>25.99662838792036</v>
          </cell>
        </row>
        <row r="4838">
          <cell r="A4838" t="str">
            <v>2006-21-3-GroversCk_hat_h_um</v>
          </cell>
          <cell r="B4838" t="str">
            <v>MPS</v>
          </cell>
          <cell r="C4838" t="str">
            <v>UnMarked Mid PS Fall Fing</v>
          </cell>
          <cell r="D4838" t="str">
            <v>U-MidPSFF</v>
          </cell>
          <cell r="E4838">
            <v>21</v>
          </cell>
          <cell r="F4838">
            <v>31</v>
          </cell>
          <cell r="G4838">
            <v>30</v>
          </cell>
          <cell r="H4838" t="str">
            <v>TRS; includes 10A, 10E, 11A</v>
          </cell>
          <cell r="I4838">
            <v>2006</v>
          </cell>
          <cell r="J4838" t="str">
            <v>UM</v>
          </cell>
          <cell r="K4838" t="str">
            <v>H</v>
          </cell>
          <cell r="L4838">
            <v>3</v>
          </cell>
          <cell r="M4838">
            <v>1105.6500000000001</v>
          </cell>
        </row>
        <row r="4839">
          <cell r="A4839" t="str">
            <v>2006-21-3-LkWa_hat_h_um</v>
          </cell>
          <cell r="B4839" t="str">
            <v>MPS</v>
          </cell>
          <cell r="C4839" t="str">
            <v>UnMarked Mid PS Fall Fing</v>
          </cell>
          <cell r="D4839" t="str">
            <v>U-MidPSFF</v>
          </cell>
          <cell r="E4839">
            <v>21</v>
          </cell>
          <cell r="F4839">
            <v>31</v>
          </cell>
          <cell r="G4839">
            <v>30</v>
          </cell>
          <cell r="H4839" t="str">
            <v>TRS; includes 10A, 10E, 11A</v>
          </cell>
          <cell r="I4839">
            <v>2006</v>
          </cell>
          <cell r="J4839" t="str">
            <v>UM</v>
          </cell>
          <cell r="K4839" t="str">
            <v>H</v>
          </cell>
          <cell r="L4839">
            <v>3</v>
          </cell>
          <cell r="M4839">
            <v>152</v>
          </cell>
        </row>
        <row r="4840">
          <cell r="A4840" t="str">
            <v>2006-21-3-CedarR_nat_n_um</v>
          </cell>
          <cell r="B4840" t="str">
            <v>MPS</v>
          </cell>
          <cell r="C4840" t="str">
            <v>UnMarked Mid PS Fall Fing</v>
          </cell>
          <cell r="D4840" t="str">
            <v>U-MidPSFF</v>
          </cell>
          <cell r="E4840">
            <v>21</v>
          </cell>
          <cell r="F4840">
            <v>31</v>
          </cell>
          <cell r="G4840">
            <v>30</v>
          </cell>
          <cell r="H4840" t="str">
            <v>TRS; includes 10A, 10E, 11A</v>
          </cell>
          <cell r="I4840">
            <v>2006</v>
          </cell>
          <cell r="J4840" t="str">
            <v>UM</v>
          </cell>
          <cell r="K4840" t="str">
            <v>N</v>
          </cell>
          <cell r="L4840">
            <v>3</v>
          </cell>
          <cell r="M4840">
            <v>315</v>
          </cell>
        </row>
        <row r="4841">
          <cell r="A4841" t="str">
            <v>2006-21-3-SammamBearCottageIssaq_nat_n_um</v>
          </cell>
          <cell r="B4841" t="str">
            <v>MPS</v>
          </cell>
          <cell r="C4841" t="str">
            <v>UnMarked Mid PS Fall Fing</v>
          </cell>
          <cell r="D4841" t="str">
            <v>U-MidPSFF</v>
          </cell>
          <cell r="E4841">
            <v>21</v>
          </cell>
          <cell r="F4841">
            <v>31</v>
          </cell>
          <cell r="G4841">
            <v>30</v>
          </cell>
          <cell r="H4841" t="str">
            <v>TRS; includes 10A, 10E, 11A</v>
          </cell>
          <cell r="I4841">
            <v>2006</v>
          </cell>
          <cell r="J4841" t="str">
            <v>UM</v>
          </cell>
          <cell r="K4841" t="str">
            <v>N</v>
          </cell>
          <cell r="L4841">
            <v>3</v>
          </cell>
          <cell r="M4841">
            <v>293</v>
          </cell>
        </row>
        <row r="4842">
          <cell r="A4842" t="str">
            <v>2006-21-3-DuwamishGreen_hat_h_um</v>
          </cell>
          <cell r="B4842" t="str">
            <v>MPS</v>
          </cell>
          <cell r="C4842" t="str">
            <v>UnMarked Mid PS Fall Fing</v>
          </cell>
          <cell r="D4842" t="str">
            <v>U-MidPSFF</v>
          </cell>
          <cell r="E4842">
            <v>21</v>
          </cell>
          <cell r="F4842">
            <v>31</v>
          </cell>
          <cell r="G4842">
            <v>30</v>
          </cell>
          <cell r="H4842" t="str">
            <v>TRS; includes 10A, 10E, 11A</v>
          </cell>
          <cell r="I4842">
            <v>2006</v>
          </cell>
          <cell r="J4842" t="str">
            <v>UM</v>
          </cell>
          <cell r="K4842" t="str">
            <v>H</v>
          </cell>
          <cell r="L4842">
            <v>3</v>
          </cell>
          <cell r="M4842">
            <v>132</v>
          </cell>
        </row>
        <row r="4843">
          <cell r="A4843" t="str">
            <v>2006-21-3-DuwamishGreen_nat_n_um</v>
          </cell>
          <cell r="B4843" t="str">
            <v>MPS</v>
          </cell>
          <cell r="C4843" t="str">
            <v>UnMarked Mid PS Fall Fing</v>
          </cell>
          <cell r="D4843" t="str">
            <v>U-MidPSFF</v>
          </cell>
          <cell r="E4843">
            <v>21</v>
          </cell>
          <cell r="F4843">
            <v>31</v>
          </cell>
          <cell r="G4843">
            <v>30</v>
          </cell>
          <cell r="H4843" t="str">
            <v>TRS; includes 10A, 10E, 11A</v>
          </cell>
          <cell r="I4843">
            <v>2006</v>
          </cell>
          <cell r="J4843" t="str">
            <v>UM</v>
          </cell>
          <cell r="K4843" t="str">
            <v>N</v>
          </cell>
          <cell r="L4843">
            <v>3</v>
          </cell>
          <cell r="M4843">
            <v>1363</v>
          </cell>
        </row>
        <row r="4844">
          <cell r="A4844" t="str">
            <v>2006-21-3-GorstCk_hat_h_um</v>
          </cell>
          <cell r="B4844" t="str">
            <v>MPS</v>
          </cell>
          <cell r="C4844" t="str">
            <v>UnMarked Mid PS Fall Fing</v>
          </cell>
          <cell r="D4844" t="str">
            <v>U-MidPSFF</v>
          </cell>
          <cell r="E4844">
            <v>21</v>
          </cell>
          <cell r="F4844">
            <v>31</v>
          </cell>
          <cell r="G4844">
            <v>30</v>
          </cell>
          <cell r="H4844" t="str">
            <v>TRS; includes 10A, 10E, 11A</v>
          </cell>
          <cell r="I4844">
            <v>2006</v>
          </cell>
          <cell r="J4844" t="str">
            <v>UM</v>
          </cell>
          <cell r="K4844" t="str">
            <v>H</v>
          </cell>
          <cell r="L4844">
            <v>3</v>
          </cell>
          <cell r="M4844">
            <v>610.34163794414542</v>
          </cell>
        </row>
        <row r="4845">
          <cell r="A4845" t="str">
            <v>2006-21-3-PuyallupR_hat_h_um</v>
          </cell>
          <cell r="B4845" t="str">
            <v>MPS</v>
          </cell>
          <cell r="C4845" t="str">
            <v>UnMarked Mid PS Fall Fing</v>
          </cell>
          <cell r="D4845" t="str">
            <v>U-MidPSFF</v>
          </cell>
          <cell r="E4845">
            <v>21</v>
          </cell>
          <cell r="F4845">
            <v>31</v>
          </cell>
          <cell r="G4845">
            <v>30</v>
          </cell>
          <cell r="H4845" t="str">
            <v>TRS; includes 10A, 10E, 11A</v>
          </cell>
          <cell r="I4845">
            <v>2006</v>
          </cell>
          <cell r="J4845" t="str">
            <v>UM</v>
          </cell>
          <cell r="K4845" t="str">
            <v>H</v>
          </cell>
          <cell r="L4845">
            <v>3</v>
          </cell>
          <cell r="M4845">
            <v>21.072731923572992</v>
          </cell>
        </row>
        <row r="4846">
          <cell r="A4846" t="str">
            <v>2006-21-3-PuyallupR_nat_n_um</v>
          </cell>
          <cell r="B4846" t="str">
            <v>MPS</v>
          </cell>
          <cell r="C4846" t="str">
            <v>UnMarked Mid PS Fall Fing</v>
          </cell>
          <cell r="D4846" t="str">
            <v>U-MidPSFF</v>
          </cell>
          <cell r="E4846">
            <v>21</v>
          </cell>
          <cell r="F4846">
            <v>31</v>
          </cell>
          <cell r="G4846">
            <v>30</v>
          </cell>
          <cell r="H4846" t="str">
            <v>TRS; includes 10A, 10E, 11A</v>
          </cell>
          <cell r="I4846">
            <v>2006</v>
          </cell>
          <cell r="J4846" t="str">
            <v>UM</v>
          </cell>
          <cell r="K4846" t="str">
            <v>N</v>
          </cell>
          <cell r="L4846">
            <v>3</v>
          </cell>
          <cell r="M4846">
            <v>402.13011537731018</v>
          </cell>
        </row>
        <row r="4847">
          <cell r="A4847" t="str">
            <v>2006-21-4-GroversCk_hat_h_um</v>
          </cell>
          <cell r="B4847" t="str">
            <v>MPS</v>
          </cell>
          <cell r="C4847" t="str">
            <v>UnMarked Mid PS Fall Fing</v>
          </cell>
          <cell r="D4847" t="str">
            <v>U-MidPSFF</v>
          </cell>
          <cell r="E4847">
            <v>21</v>
          </cell>
          <cell r="F4847">
            <v>31</v>
          </cell>
          <cell r="G4847">
            <v>30</v>
          </cell>
          <cell r="H4847" t="str">
            <v>TRS; includes 10A, 10E, 11A</v>
          </cell>
          <cell r="I4847">
            <v>2006</v>
          </cell>
          <cell r="J4847" t="str">
            <v>UM</v>
          </cell>
          <cell r="K4847" t="str">
            <v>H</v>
          </cell>
          <cell r="L4847">
            <v>4</v>
          </cell>
          <cell r="M4847">
            <v>588.03</v>
          </cell>
        </row>
        <row r="4848">
          <cell r="A4848" t="str">
            <v>2006-21-4-LkWa_hat_h_um</v>
          </cell>
          <cell r="B4848" t="str">
            <v>MPS</v>
          </cell>
          <cell r="C4848" t="str">
            <v>UnMarked Mid PS Fall Fing</v>
          </cell>
          <cell r="D4848" t="str">
            <v>U-MidPSFF</v>
          </cell>
          <cell r="E4848">
            <v>21</v>
          </cell>
          <cell r="F4848">
            <v>31</v>
          </cell>
          <cell r="G4848">
            <v>30</v>
          </cell>
          <cell r="H4848" t="str">
            <v>TRS; includes 10A, 10E, 11A</v>
          </cell>
          <cell r="I4848">
            <v>2006</v>
          </cell>
          <cell r="J4848" t="str">
            <v>UM</v>
          </cell>
          <cell r="K4848" t="str">
            <v>H</v>
          </cell>
          <cell r="L4848">
            <v>4</v>
          </cell>
          <cell r="M4848">
            <v>119</v>
          </cell>
        </row>
        <row r="4849">
          <cell r="A4849" t="str">
            <v>2006-21-4-CedarR_nat_n_um</v>
          </cell>
          <cell r="B4849" t="str">
            <v>MPS</v>
          </cell>
          <cell r="C4849" t="str">
            <v>UnMarked Mid PS Fall Fing</v>
          </cell>
          <cell r="D4849" t="str">
            <v>U-MidPSFF</v>
          </cell>
          <cell r="E4849">
            <v>21</v>
          </cell>
          <cell r="F4849">
            <v>31</v>
          </cell>
          <cell r="G4849">
            <v>30</v>
          </cell>
          <cell r="H4849" t="str">
            <v>TRS; includes 10A, 10E, 11A</v>
          </cell>
          <cell r="I4849">
            <v>2006</v>
          </cell>
          <cell r="J4849" t="str">
            <v>UM</v>
          </cell>
          <cell r="K4849" t="str">
            <v>N</v>
          </cell>
          <cell r="L4849">
            <v>4</v>
          </cell>
          <cell r="M4849">
            <v>813</v>
          </cell>
        </row>
        <row r="4850">
          <cell r="A4850" t="str">
            <v>2006-21-4-SammamBearCottageIssaq_nat_n_um</v>
          </cell>
          <cell r="B4850" t="str">
            <v>MPS</v>
          </cell>
          <cell r="C4850" t="str">
            <v>UnMarked Mid PS Fall Fing</v>
          </cell>
          <cell r="D4850" t="str">
            <v>U-MidPSFF</v>
          </cell>
          <cell r="E4850">
            <v>21</v>
          </cell>
          <cell r="F4850">
            <v>31</v>
          </cell>
          <cell r="G4850">
            <v>30</v>
          </cell>
          <cell r="H4850" t="str">
            <v>TRS; includes 10A, 10E, 11A</v>
          </cell>
          <cell r="I4850">
            <v>2006</v>
          </cell>
          <cell r="J4850" t="str">
            <v>UM</v>
          </cell>
          <cell r="K4850" t="str">
            <v>N</v>
          </cell>
          <cell r="L4850">
            <v>4</v>
          </cell>
          <cell r="M4850">
            <v>874</v>
          </cell>
        </row>
        <row r="4851">
          <cell r="A4851" t="str">
            <v>2006-21-4-DuwamishGreen_hat_h_um</v>
          </cell>
          <cell r="B4851" t="str">
            <v>MPS</v>
          </cell>
          <cell r="C4851" t="str">
            <v>UnMarked Mid PS Fall Fing</v>
          </cell>
          <cell r="D4851" t="str">
            <v>U-MidPSFF</v>
          </cell>
          <cell r="E4851">
            <v>21</v>
          </cell>
          <cell r="F4851">
            <v>31</v>
          </cell>
          <cell r="G4851">
            <v>30</v>
          </cell>
          <cell r="H4851" t="str">
            <v>TRS; includes 10A, 10E, 11A</v>
          </cell>
          <cell r="I4851">
            <v>2006</v>
          </cell>
          <cell r="J4851" t="str">
            <v>UM</v>
          </cell>
          <cell r="K4851" t="str">
            <v>H</v>
          </cell>
          <cell r="L4851">
            <v>4</v>
          </cell>
          <cell r="M4851">
            <v>123</v>
          </cell>
        </row>
        <row r="4852">
          <cell r="A4852" t="str">
            <v>2006-21-4-DuwamishGreen_nat_n_um</v>
          </cell>
          <cell r="B4852" t="str">
            <v>MPS</v>
          </cell>
          <cell r="C4852" t="str">
            <v>UnMarked Mid PS Fall Fing</v>
          </cell>
          <cell r="D4852" t="str">
            <v>U-MidPSFF</v>
          </cell>
          <cell r="E4852">
            <v>21</v>
          </cell>
          <cell r="F4852">
            <v>31</v>
          </cell>
          <cell r="G4852">
            <v>30</v>
          </cell>
          <cell r="H4852" t="str">
            <v>TRS; includes 10A, 10E, 11A</v>
          </cell>
          <cell r="I4852">
            <v>2006</v>
          </cell>
          <cell r="J4852" t="str">
            <v>UM</v>
          </cell>
          <cell r="K4852" t="str">
            <v>N</v>
          </cell>
          <cell r="L4852">
            <v>4</v>
          </cell>
          <cell r="M4852">
            <v>3256</v>
          </cell>
        </row>
        <row r="4853">
          <cell r="A4853" t="str">
            <v>2006-21-4-GorstCk_hat_h_um</v>
          </cell>
          <cell r="B4853" t="str">
            <v>MPS</v>
          </cell>
          <cell r="C4853" t="str">
            <v>UnMarked Mid PS Fall Fing</v>
          </cell>
          <cell r="D4853" t="str">
            <v>U-MidPSFF</v>
          </cell>
          <cell r="E4853">
            <v>21</v>
          </cell>
          <cell r="F4853">
            <v>31</v>
          </cell>
          <cell r="G4853">
            <v>30</v>
          </cell>
          <cell r="H4853" t="str">
            <v>TRS; includes 10A, 10E, 11A</v>
          </cell>
          <cell r="I4853">
            <v>2006</v>
          </cell>
          <cell r="J4853" t="str">
            <v>UM</v>
          </cell>
          <cell r="K4853" t="str">
            <v>H</v>
          </cell>
          <cell r="L4853">
            <v>4</v>
          </cell>
          <cell r="M4853">
            <v>265.95957446808552</v>
          </cell>
        </row>
        <row r="4854">
          <cell r="A4854" t="str">
            <v>2006-21-4-PuyallupR_hat_h_um</v>
          </cell>
          <cell r="B4854" t="str">
            <v>MPS</v>
          </cell>
          <cell r="C4854" t="str">
            <v>UnMarked Mid PS Fall Fing</v>
          </cell>
          <cell r="D4854" t="str">
            <v>U-MidPSFF</v>
          </cell>
          <cell r="E4854">
            <v>21</v>
          </cell>
          <cell r="F4854">
            <v>31</v>
          </cell>
          <cell r="G4854">
            <v>30</v>
          </cell>
          <cell r="H4854" t="str">
            <v>TRS; includes 10A, 10E, 11A</v>
          </cell>
          <cell r="I4854">
            <v>2006</v>
          </cell>
          <cell r="J4854" t="str">
            <v>UM</v>
          </cell>
          <cell r="K4854" t="str">
            <v>H</v>
          </cell>
          <cell r="L4854">
            <v>4</v>
          </cell>
          <cell r="M4854">
            <v>260.62117793711968</v>
          </cell>
        </row>
        <row r="4855">
          <cell r="A4855" t="str">
            <v>2006-21-4-PuyallupR_nat_n_um</v>
          </cell>
          <cell r="B4855" t="str">
            <v>MPS</v>
          </cell>
          <cell r="C4855" t="str">
            <v>UnMarked Mid PS Fall Fing</v>
          </cell>
          <cell r="D4855" t="str">
            <v>U-MidPSFF</v>
          </cell>
          <cell r="E4855">
            <v>21</v>
          </cell>
          <cell r="F4855">
            <v>31</v>
          </cell>
          <cell r="G4855">
            <v>30</v>
          </cell>
          <cell r="H4855" t="str">
            <v>TRS; includes 10A, 10E, 11A</v>
          </cell>
          <cell r="I4855">
            <v>2006</v>
          </cell>
          <cell r="J4855" t="str">
            <v>UM</v>
          </cell>
          <cell r="K4855" t="str">
            <v>N</v>
          </cell>
          <cell r="L4855">
            <v>4</v>
          </cell>
          <cell r="M4855">
            <v>1201.3956558503421</v>
          </cell>
        </row>
        <row r="4856">
          <cell r="A4856" t="str">
            <v>2006-21-5-GroversCk_hat_h_um</v>
          </cell>
          <cell r="B4856" t="str">
            <v>MPS</v>
          </cell>
          <cell r="C4856" t="str">
            <v>UnMarked Mid PS Fall Fing</v>
          </cell>
          <cell r="D4856" t="str">
            <v>U-MidPSFF</v>
          </cell>
          <cell r="E4856">
            <v>21</v>
          </cell>
          <cell r="F4856">
            <v>31</v>
          </cell>
          <cell r="G4856">
            <v>30</v>
          </cell>
          <cell r="H4856" t="str">
            <v>TRS; includes 10A, 10E, 11A</v>
          </cell>
          <cell r="I4856">
            <v>2006</v>
          </cell>
          <cell r="J4856" t="str">
            <v>UM</v>
          </cell>
          <cell r="K4856" t="str">
            <v>H</v>
          </cell>
          <cell r="L4856">
            <v>5</v>
          </cell>
          <cell r="M4856">
            <v>14.57</v>
          </cell>
        </row>
        <row r="4857">
          <cell r="A4857" t="str">
            <v>2006-21-5-LkWa_hat_h_um</v>
          </cell>
          <cell r="B4857" t="str">
            <v>MPS</v>
          </cell>
          <cell r="C4857" t="str">
            <v>UnMarked Mid PS Fall Fing</v>
          </cell>
          <cell r="D4857" t="str">
            <v>U-MidPSFF</v>
          </cell>
          <cell r="E4857">
            <v>21</v>
          </cell>
          <cell r="F4857">
            <v>31</v>
          </cell>
          <cell r="G4857">
            <v>30</v>
          </cell>
          <cell r="H4857" t="str">
            <v>TRS; includes 10A, 10E, 11A</v>
          </cell>
          <cell r="I4857">
            <v>2006</v>
          </cell>
          <cell r="J4857" t="str">
            <v>UM</v>
          </cell>
          <cell r="K4857" t="str">
            <v>H</v>
          </cell>
          <cell r="L4857">
            <v>5</v>
          </cell>
          <cell r="M4857">
            <v>8</v>
          </cell>
        </row>
        <row r="4858">
          <cell r="A4858" t="str">
            <v>2006-21-5-CedarR_nat_n_um</v>
          </cell>
          <cell r="B4858" t="str">
            <v>MPS</v>
          </cell>
          <cell r="C4858" t="str">
            <v>UnMarked Mid PS Fall Fing</v>
          </cell>
          <cell r="D4858" t="str">
            <v>U-MidPSFF</v>
          </cell>
          <cell r="E4858">
            <v>21</v>
          </cell>
          <cell r="F4858">
            <v>31</v>
          </cell>
          <cell r="G4858">
            <v>30</v>
          </cell>
          <cell r="H4858" t="str">
            <v>TRS; includes 10A, 10E, 11A</v>
          </cell>
          <cell r="I4858">
            <v>2006</v>
          </cell>
          <cell r="J4858" t="str">
            <v>UM</v>
          </cell>
          <cell r="K4858" t="str">
            <v>N</v>
          </cell>
          <cell r="L4858">
            <v>5</v>
          </cell>
          <cell r="M4858">
            <v>33</v>
          </cell>
        </row>
        <row r="4859">
          <cell r="A4859" t="str">
            <v>2006-21-5-SammamBearCottageIssaq_nat_n_um</v>
          </cell>
          <cell r="B4859" t="str">
            <v>MPS</v>
          </cell>
          <cell r="C4859" t="str">
            <v>UnMarked Mid PS Fall Fing</v>
          </cell>
          <cell r="D4859" t="str">
            <v>U-MidPSFF</v>
          </cell>
          <cell r="E4859">
            <v>21</v>
          </cell>
          <cell r="F4859">
            <v>31</v>
          </cell>
          <cell r="G4859">
            <v>30</v>
          </cell>
          <cell r="H4859" t="str">
            <v>TRS; includes 10A, 10E, 11A</v>
          </cell>
          <cell r="I4859">
            <v>2006</v>
          </cell>
          <cell r="J4859" t="str">
            <v>UM</v>
          </cell>
          <cell r="K4859" t="str">
            <v>N</v>
          </cell>
          <cell r="L4859">
            <v>5</v>
          </cell>
          <cell r="M4859">
            <v>6</v>
          </cell>
        </row>
        <row r="4860">
          <cell r="A4860" t="str">
            <v>2006-21-5-DuwamishGreen_hat_h_um</v>
          </cell>
          <cell r="B4860" t="str">
            <v>MPS</v>
          </cell>
          <cell r="C4860" t="str">
            <v>UnMarked Mid PS Fall Fing</v>
          </cell>
          <cell r="D4860" t="str">
            <v>U-MidPSFF</v>
          </cell>
          <cell r="E4860">
            <v>21</v>
          </cell>
          <cell r="F4860">
            <v>31</v>
          </cell>
          <cell r="G4860">
            <v>30</v>
          </cell>
          <cell r="H4860" t="str">
            <v>TRS; includes 10A, 10E, 11A</v>
          </cell>
          <cell r="I4860">
            <v>2006</v>
          </cell>
          <cell r="J4860" t="str">
            <v>UM</v>
          </cell>
          <cell r="K4860" t="str">
            <v>H</v>
          </cell>
          <cell r="L4860">
            <v>5</v>
          </cell>
          <cell r="M4860">
            <v>0</v>
          </cell>
        </row>
        <row r="4861">
          <cell r="A4861" t="str">
            <v>2006-21-5-DuwamishGreen_nat_n_um</v>
          </cell>
          <cell r="B4861" t="str">
            <v>MPS</v>
          </cell>
          <cell r="C4861" t="str">
            <v>UnMarked Mid PS Fall Fing</v>
          </cell>
          <cell r="D4861" t="str">
            <v>U-MidPSFF</v>
          </cell>
          <cell r="E4861">
            <v>21</v>
          </cell>
          <cell r="F4861">
            <v>31</v>
          </cell>
          <cell r="G4861">
            <v>30</v>
          </cell>
          <cell r="H4861" t="str">
            <v>TRS; includes 10A, 10E, 11A</v>
          </cell>
          <cell r="I4861">
            <v>2006</v>
          </cell>
          <cell r="J4861" t="str">
            <v>UM</v>
          </cell>
          <cell r="K4861" t="str">
            <v>N</v>
          </cell>
          <cell r="L4861">
            <v>5</v>
          </cell>
          <cell r="M4861">
            <v>157</v>
          </cell>
        </row>
        <row r="4862">
          <cell r="A4862" t="str">
            <v>2006-21-5-GorstCk_hat_h_um</v>
          </cell>
          <cell r="B4862" t="str">
            <v>MPS</v>
          </cell>
          <cell r="C4862" t="str">
            <v>UnMarked Mid PS Fall Fing</v>
          </cell>
          <cell r="D4862" t="str">
            <v>U-MidPSFF</v>
          </cell>
          <cell r="E4862">
            <v>21</v>
          </cell>
          <cell r="F4862">
            <v>31</v>
          </cell>
          <cell r="G4862">
            <v>30</v>
          </cell>
          <cell r="H4862" t="str">
            <v>TRS; includes 10A, 10E, 11A</v>
          </cell>
          <cell r="I4862">
            <v>2006</v>
          </cell>
          <cell r="J4862" t="str">
            <v>UM</v>
          </cell>
          <cell r="K4862" t="str">
            <v>H</v>
          </cell>
          <cell r="L4862">
            <v>5</v>
          </cell>
          <cell r="M4862">
            <v>10.15531914893617</v>
          </cell>
        </row>
        <row r="4863">
          <cell r="A4863" t="str">
            <v>2006-21-5-PuyallupR_hat_h_um</v>
          </cell>
          <cell r="B4863" t="str">
            <v>MPS</v>
          </cell>
          <cell r="C4863" t="str">
            <v>UnMarked Mid PS Fall Fing</v>
          </cell>
          <cell r="D4863" t="str">
            <v>U-MidPSFF</v>
          </cell>
          <cell r="E4863">
            <v>21</v>
          </cell>
          <cell r="F4863">
            <v>31</v>
          </cell>
          <cell r="G4863">
            <v>30</v>
          </cell>
          <cell r="H4863" t="str">
            <v>TRS; includes 10A, 10E, 11A</v>
          </cell>
          <cell r="I4863">
            <v>2006</v>
          </cell>
          <cell r="J4863" t="str">
            <v>UM</v>
          </cell>
          <cell r="K4863" t="str">
            <v>H</v>
          </cell>
          <cell r="L4863">
            <v>5</v>
          </cell>
          <cell r="M4863">
            <v>4.4336303326479616</v>
          </cell>
        </row>
        <row r="4864">
          <cell r="A4864" t="str">
            <v>2006-21-5-PuyallupR_nat_n_um</v>
          </cell>
          <cell r="B4864" t="str">
            <v>MPS</v>
          </cell>
          <cell r="C4864" t="str">
            <v>UnMarked Mid PS Fall Fing</v>
          </cell>
          <cell r="D4864" t="str">
            <v>U-MidPSFF</v>
          </cell>
          <cell r="E4864">
            <v>21</v>
          </cell>
          <cell r="F4864">
            <v>31</v>
          </cell>
          <cell r="G4864">
            <v>30</v>
          </cell>
          <cell r="H4864" t="str">
            <v>TRS; includes 10A, 10E, 11A</v>
          </cell>
          <cell r="I4864">
            <v>2006</v>
          </cell>
          <cell r="J4864" t="str">
            <v>UM</v>
          </cell>
          <cell r="K4864" t="str">
            <v>N</v>
          </cell>
          <cell r="L4864">
            <v>5</v>
          </cell>
          <cell r="M4864">
            <v>71.481147772016044</v>
          </cell>
        </row>
        <row r="4865">
          <cell r="A4865" t="str">
            <v>2006-22-3-GroversCk_hat_h_m</v>
          </cell>
          <cell r="B4865" t="str">
            <v>MPS</v>
          </cell>
          <cell r="C4865" t="str">
            <v>Marked Mid PS Fall Fing</v>
          </cell>
          <cell r="D4865" t="str">
            <v>M-MidPSFF</v>
          </cell>
          <cell r="E4865">
            <v>22</v>
          </cell>
          <cell r="F4865">
            <v>32</v>
          </cell>
          <cell r="G4865">
            <v>30</v>
          </cell>
          <cell r="H4865" t="str">
            <v>TRS; includes 10A, 10E, 11A</v>
          </cell>
          <cell r="I4865">
            <v>2006</v>
          </cell>
          <cell r="J4865" t="str">
            <v>M</v>
          </cell>
          <cell r="K4865" t="str">
            <v>H</v>
          </cell>
          <cell r="L4865">
            <v>3</v>
          </cell>
          <cell r="M4865">
            <v>1351.35</v>
          </cell>
        </row>
        <row r="4866">
          <cell r="A4866" t="str">
            <v>2006-22-3-LkWa_hat_h_m</v>
          </cell>
          <cell r="B4866" t="str">
            <v>MPS</v>
          </cell>
          <cell r="C4866" t="str">
            <v>Marked Mid PS Fall Fing</v>
          </cell>
          <cell r="D4866" t="str">
            <v>M-MidPSFF</v>
          </cell>
          <cell r="E4866">
            <v>22</v>
          </cell>
          <cell r="F4866">
            <v>32</v>
          </cell>
          <cell r="G4866">
            <v>30</v>
          </cell>
          <cell r="H4866" t="str">
            <v>TRS; includes 10A, 10E, 11A</v>
          </cell>
          <cell r="I4866">
            <v>2006</v>
          </cell>
          <cell r="J4866" t="str">
            <v>M</v>
          </cell>
          <cell r="K4866" t="str">
            <v>H</v>
          </cell>
          <cell r="L4866">
            <v>3</v>
          </cell>
          <cell r="M4866">
            <v>3446</v>
          </cell>
        </row>
        <row r="4867">
          <cell r="A4867" t="str">
            <v>2006-22-3-DuwamishGreen_hat_h_m</v>
          </cell>
          <cell r="B4867" t="str">
            <v>MPS</v>
          </cell>
          <cell r="C4867" t="str">
            <v>Marked Mid PS Fall Fing</v>
          </cell>
          <cell r="D4867" t="str">
            <v>M-MidPSFF</v>
          </cell>
          <cell r="E4867">
            <v>22</v>
          </cell>
          <cell r="F4867">
            <v>32</v>
          </cell>
          <cell r="G4867">
            <v>30</v>
          </cell>
          <cell r="H4867" t="str">
            <v>TRS; includes 10A, 10E, 11A</v>
          </cell>
          <cell r="I4867">
            <v>2006</v>
          </cell>
          <cell r="J4867" t="str">
            <v>M</v>
          </cell>
          <cell r="K4867" t="str">
            <v>H</v>
          </cell>
          <cell r="L4867">
            <v>3</v>
          </cell>
          <cell r="M4867">
            <v>5375</v>
          </cell>
        </row>
        <row r="4868">
          <cell r="A4868" t="str">
            <v>2006-22-3-GorstCk_hat_h_m</v>
          </cell>
          <cell r="B4868" t="str">
            <v>MPS</v>
          </cell>
          <cell r="C4868" t="str">
            <v>Marked Mid PS Fall Fing</v>
          </cell>
          <cell r="D4868" t="str">
            <v>M-MidPSFF</v>
          </cell>
          <cell r="E4868">
            <v>22</v>
          </cell>
          <cell r="F4868">
            <v>32</v>
          </cell>
          <cell r="G4868">
            <v>30</v>
          </cell>
          <cell r="H4868" t="str">
            <v>TRS; includes 10A, 10E, 11A</v>
          </cell>
          <cell r="I4868">
            <v>2006</v>
          </cell>
          <cell r="J4868" t="str">
            <v>M</v>
          </cell>
          <cell r="K4868" t="str">
            <v>H</v>
          </cell>
          <cell r="L4868">
            <v>3</v>
          </cell>
          <cell r="M4868">
            <v>2442.765957446808</v>
          </cell>
        </row>
        <row r="4869">
          <cell r="A4869" t="str">
            <v>2006-22-3-PuyallupR_hat_h_m</v>
          </cell>
          <cell r="B4869" t="str">
            <v>MPS</v>
          </cell>
          <cell r="C4869" t="str">
            <v>Marked Mid PS Fall Fing</v>
          </cell>
          <cell r="D4869" t="str">
            <v>M-MidPSFF</v>
          </cell>
          <cell r="E4869">
            <v>22</v>
          </cell>
          <cell r="F4869">
            <v>32</v>
          </cell>
          <cell r="G4869">
            <v>30</v>
          </cell>
          <cell r="H4869" t="str">
            <v>TRS; includes 10A, 10E, 11A</v>
          </cell>
          <cell r="I4869">
            <v>2006</v>
          </cell>
          <cell r="J4869" t="str">
            <v>M</v>
          </cell>
          <cell r="K4869" t="str">
            <v>H</v>
          </cell>
          <cell r="L4869">
            <v>3</v>
          </cell>
          <cell r="M4869">
            <v>2155.08895625889</v>
          </cell>
        </row>
        <row r="4870">
          <cell r="A4870" t="str">
            <v>2006-22-4-GroversCk_hat_h_m</v>
          </cell>
          <cell r="B4870" t="str">
            <v>MPS</v>
          </cell>
          <cell r="C4870" t="str">
            <v>Marked Mid PS Fall Fing</v>
          </cell>
          <cell r="D4870" t="str">
            <v>M-MidPSFF</v>
          </cell>
          <cell r="E4870">
            <v>22</v>
          </cell>
          <cell r="F4870">
            <v>32</v>
          </cell>
          <cell r="G4870">
            <v>30</v>
          </cell>
          <cell r="H4870" t="str">
            <v>TRS; includes 10A, 10E, 11A</v>
          </cell>
          <cell r="I4870">
            <v>2006</v>
          </cell>
          <cell r="J4870" t="str">
            <v>M</v>
          </cell>
          <cell r="K4870" t="str">
            <v>H</v>
          </cell>
          <cell r="L4870">
            <v>4</v>
          </cell>
          <cell r="M4870">
            <v>564.97</v>
          </cell>
        </row>
        <row r="4871">
          <cell r="A4871" t="str">
            <v>2006-22-4-LkWa_hat_h_m</v>
          </cell>
          <cell r="B4871" t="str">
            <v>MPS</v>
          </cell>
          <cell r="C4871" t="str">
            <v>Marked Mid PS Fall Fing</v>
          </cell>
          <cell r="D4871" t="str">
            <v>M-MidPSFF</v>
          </cell>
          <cell r="E4871">
            <v>22</v>
          </cell>
          <cell r="F4871">
            <v>32</v>
          </cell>
          <cell r="G4871">
            <v>30</v>
          </cell>
          <cell r="H4871" t="str">
            <v>TRS; includes 10A, 10E, 11A</v>
          </cell>
          <cell r="I4871">
            <v>2006</v>
          </cell>
          <cell r="J4871" t="str">
            <v>M</v>
          </cell>
          <cell r="K4871" t="str">
            <v>H</v>
          </cell>
          <cell r="L4871">
            <v>4</v>
          </cell>
          <cell r="M4871">
            <v>8119</v>
          </cell>
        </row>
        <row r="4872">
          <cell r="A4872" t="str">
            <v>2006-22-4-DuwamishGreen_hat_h_m</v>
          </cell>
          <cell r="B4872" t="str">
            <v>MPS</v>
          </cell>
          <cell r="C4872" t="str">
            <v>Marked Mid PS Fall Fing</v>
          </cell>
          <cell r="D4872" t="str">
            <v>M-MidPSFF</v>
          </cell>
          <cell r="E4872">
            <v>22</v>
          </cell>
          <cell r="F4872">
            <v>32</v>
          </cell>
          <cell r="G4872">
            <v>30</v>
          </cell>
          <cell r="H4872" t="str">
            <v>TRS; includes 10A, 10E, 11A</v>
          </cell>
          <cell r="I4872">
            <v>2006</v>
          </cell>
          <cell r="J4872" t="str">
            <v>M</v>
          </cell>
          <cell r="K4872" t="str">
            <v>H</v>
          </cell>
          <cell r="L4872">
            <v>4</v>
          </cell>
          <cell r="M4872">
            <v>11744</v>
          </cell>
        </row>
        <row r="4873">
          <cell r="A4873" t="str">
            <v>2006-22-4-GorstCk_hat_h_m</v>
          </cell>
          <cell r="B4873" t="str">
            <v>MPS</v>
          </cell>
          <cell r="C4873" t="str">
            <v>Marked Mid PS Fall Fing</v>
          </cell>
          <cell r="D4873" t="str">
            <v>M-MidPSFF</v>
          </cell>
          <cell r="E4873">
            <v>22</v>
          </cell>
          <cell r="F4873">
            <v>32</v>
          </cell>
          <cell r="G4873">
            <v>30</v>
          </cell>
          <cell r="H4873" t="str">
            <v>TRS; includes 10A, 10E, 11A</v>
          </cell>
          <cell r="I4873">
            <v>2006</v>
          </cell>
          <cell r="J4873" t="str">
            <v>M</v>
          </cell>
          <cell r="K4873" t="str">
            <v>H</v>
          </cell>
          <cell r="L4873">
            <v>4</v>
          </cell>
          <cell r="M4873">
            <v>4166.6999999999989</v>
          </cell>
        </row>
        <row r="4874">
          <cell r="A4874" t="str">
            <v>2006-22-4-PuyallupR_hat_h_m</v>
          </cell>
          <cell r="B4874" t="str">
            <v>MPS</v>
          </cell>
          <cell r="C4874" t="str">
            <v>Marked Mid PS Fall Fing</v>
          </cell>
          <cell r="D4874" t="str">
            <v>M-MidPSFF</v>
          </cell>
          <cell r="E4874">
            <v>22</v>
          </cell>
          <cell r="F4874">
            <v>32</v>
          </cell>
          <cell r="G4874">
            <v>30</v>
          </cell>
          <cell r="H4874" t="str">
            <v>TRS; includes 10A, 10E, 11A</v>
          </cell>
          <cell r="I4874">
            <v>2006</v>
          </cell>
          <cell r="J4874" t="str">
            <v>M</v>
          </cell>
          <cell r="K4874" t="str">
            <v>H</v>
          </cell>
          <cell r="L4874">
            <v>4</v>
          </cell>
          <cell r="M4874">
            <v>5828.2598587153743</v>
          </cell>
        </row>
        <row r="4875">
          <cell r="A4875" t="str">
            <v>2006-22-5-GroversCk_hat_h_m</v>
          </cell>
          <cell r="B4875" t="str">
            <v>MPS</v>
          </cell>
          <cell r="C4875" t="str">
            <v>Marked Mid PS Fall Fing</v>
          </cell>
          <cell r="D4875" t="str">
            <v>M-MidPSFF</v>
          </cell>
          <cell r="E4875">
            <v>22</v>
          </cell>
          <cell r="F4875">
            <v>32</v>
          </cell>
          <cell r="G4875">
            <v>30</v>
          </cell>
          <cell r="H4875" t="str">
            <v>TRS; includes 10A, 10E, 11A</v>
          </cell>
          <cell r="I4875">
            <v>2006</v>
          </cell>
          <cell r="J4875" t="str">
            <v>M</v>
          </cell>
          <cell r="K4875" t="str">
            <v>H</v>
          </cell>
          <cell r="L4875">
            <v>5</v>
          </cell>
          <cell r="M4875">
            <v>32.43</v>
          </cell>
        </row>
        <row r="4876">
          <cell r="A4876" t="str">
            <v>2006-22-5-LkWa_hat_h_m</v>
          </cell>
          <cell r="B4876" t="str">
            <v>MPS</v>
          </cell>
          <cell r="C4876" t="str">
            <v>Marked Mid PS Fall Fing</v>
          </cell>
          <cell r="D4876" t="str">
            <v>M-MidPSFF</v>
          </cell>
          <cell r="E4876">
            <v>22</v>
          </cell>
          <cell r="F4876">
            <v>32</v>
          </cell>
          <cell r="G4876">
            <v>30</v>
          </cell>
          <cell r="H4876" t="str">
            <v>TRS; includes 10A, 10E, 11A</v>
          </cell>
          <cell r="I4876">
            <v>2006</v>
          </cell>
          <cell r="J4876" t="str">
            <v>M</v>
          </cell>
          <cell r="K4876" t="str">
            <v>H</v>
          </cell>
          <cell r="L4876">
            <v>5</v>
          </cell>
          <cell r="M4876">
            <v>450</v>
          </cell>
        </row>
        <row r="4877">
          <cell r="A4877" t="str">
            <v>2006-22-5-DuwamishGreen_hat_h_m</v>
          </cell>
          <cell r="B4877" t="str">
            <v>MPS</v>
          </cell>
          <cell r="C4877" t="str">
            <v>Marked Mid PS Fall Fing</v>
          </cell>
          <cell r="D4877" t="str">
            <v>M-MidPSFF</v>
          </cell>
          <cell r="E4877">
            <v>22</v>
          </cell>
          <cell r="F4877">
            <v>32</v>
          </cell>
          <cell r="G4877">
            <v>30</v>
          </cell>
          <cell r="H4877" t="str">
            <v>TRS; includes 10A, 10E, 11A</v>
          </cell>
          <cell r="I4877">
            <v>2006</v>
          </cell>
          <cell r="J4877" t="str">
            <v>M</v>
          </cell>
          <cell r="K4877" t="str">
            <v>H</v>
          </cell>
          <cell r="L4877">
            <v>5</v>
          </cell>
          <cell r="M4877">
            <v>274</v>
          </cell>
        </row>
        <row r="4878">
          <cell r="A4878" t="str">
            <v>2006-22-5-GorstCk_hat_h_m</v>
          </cell>
          <cell r="B4878" t="str">
            <v>MPS</v>
          </cell>
          <cell r="C4878" t="str">
            <v>Marked Mid PS Fall Fing</v>
          </cell>
          <cell r="D4878" t="str">
            <v>M-MidPSFF</v>
          </cell>
          <cell r="E4878">
            <v>22</v>
          </cell>
          <cell r="F4878">
            <v>32</v>
          </cell>
          <cell r="G4878">
            <v>30</v>
          </cell>
          <cell r="H4878" t="str">
            <v>TRS; includes 10A, 10E, 11A</v>
          </cell>
          <cell r="I4878">
            <v>2006</v>
          </cell>
          <cell r="J4878" t="str">
            <v>M</v>
          </cell>
          <cell r="K4878" t="str">
            <v>H</v>
          </cell>
          <cell r="L4878">
            <v>5</v>
          </cell>
          <cell r="M4878">
            <v>243.72765957446811</v>
          </cell>
        </row>
        <row r="4879">
          <cell r="A4879" t="str">
            <v>2006-22-5-PuyallupR_hat_h_m</v>
          </cell>
          <cell r="B4879" t="str">
            <v>MPS</v>
          </cell>
          <cell r="C4879" t="str">
            <v>Marked Mid PS Fall Fing</v>
          </cell>
          <cell r="D4879" t="str">
            <v>M-MidPSFF</v>
          </cell>
          <cell r="E4879">
            <v>22</v>
          </cell>
          <cell r="F4879">
            <v>32</v>
          </cell>
          <cell r="G4879">
            <v>30</v>
          </cell>
          <cell r="H4879" t="str">
            <v>TRS; includes 10A, 10E, 11A</v>
          </cell>
          <cell r="I4879">
            <v>2006</v>
          </cell>
          <cell r="J4879" t="str">
            <v>M</v>
          </cell>
          <cell r="K4879" t="str">
            <v>H</v>
          </cell>
          <cell r="L4879">
            <v>5</v>
          </cell>
          <cell r="M4879">
            <v>374.71463153349242</v>
          </cell>
        </row>
        <row r="4880">
          <cell r="A4880" t="str">
            <v>2006-23-3-</v>
          </cell>
          <cell r="B4880" t="str">
            <v>MPS</v>
          </cell>
          <cell r="C4880" t="str">
            <v>UnMarked UW Accelerated</v>
          </cell>
          <cell r="D4880" t="str">
            <v>U-UWAc FF</v>
          </cell>
          <cell r="E4880">
            <v>23</v>
          </cell>
          <cell r="F4880">
            <v>34</v>
          </cell>
          <cell r="G4880">
            <v>33</v>
          </cell>
          <cell r="H4880" t="str">
            <v>ETRS</v>
          </cell>
          <cell r="I4880">
            <v>2006</v>
          </cell>
          <cell r="J4880" t="str">
            <v>UM</v>
          </cell>
          <cell r="L4880">
            <v>3</v>
          </cell>
          <cell r="M4880">
            <v>248.62724951946791</v>
          </cell>
        </row>
        <row r="4881">
          <cell r="A4881" t="str">
            <v>2006-23-4-</v>
          </cell>
          <cell r="B4881" t="str">
            <v>MPS</v>
          </cell>
          <cell r="C4881" t="str">
            <v>UnMarked UW Accelerated</v>
          </cell>
          <cell r="D4881" t="str">
            <v>U-UWAc FF</v>
          </cell>
          <cell r="E4881">
            <v>23</v>
          </cell>
          <cell r="F4881">
            <v>34</v>
          </cell>
          <cell r="G4881">
            <v>33</v>
          </cell>
          <cell r="H4881" t="str">
            <v>ETRS</v>
          </cell>
          <cell r="I4881">
            <v>2006</v>
          </cell>
          <cell r="J4881" t="str">
            <v>UM</v>
          </cell>
          <cell r="L4881">
            <v>4</v>
          </cell>
          <cell r="M4881">
            <v>118.57952605588061</v>
          </cell>
        </row>
        <row r="4882">
          <cell r="A4882" t="str">
            <v>2006-23-5-</v>
          </cell>
          <cell r="B4882" t="str">
            <v>MPS</v>
          </cell>
          <cell r="C4882" t="str">
            <v>UnMarked UW Accelerated</v>
          </cell>
          <cell r="D4882" t="str">
            <v>U-UWAc FF</v>
          </cell>
          <cell r="E4882">
            <v>23</v>
          </cell>
          <cell r="F4882">
            <v>34</v>
          </cell>
          <cell r="G4882">
            <v>33</v>
          </cell>
          <cell r="H4882" t="str">
            <v>ETRS</v>
          </cell>
          <cell r="I4882">
            <v>2006</v>
          </cell>
          <cell r="J4882" t="str">
            <v>UM</v>
          </cell>
          <cell r="L4882">
            <v>5</v>
          </cell>
          <cell r="M4882">
            <v>4.4073636435897718</v>
          </cell>
        </row>
        <row r="4883">
          <cell r="A4883" t="str">
            <v>2006-24-3-UW_ACC_h_m</v>
          </cell>
          <cell r="B4883" t="str">
            <v>MPS</v>
          </cell>
          <cell r="C4883" t="str">
            <v>Marked UW Accelerated</v>
          </cell>
          <cell r="D4883" t="str">
            <v>M-UWAc FF</v>
          </cell>
          <cell r="E4883">
            <v>24</v>
          </cell>
          <cell r="F4883">
            <v>35</v>
          </cell>
          <cell r="G4883">
            <v>33</v>
          </cell>
          <cell r="H4883" t="str">
            <v>ETRS</v>
          </cell>
          <cell r="I4883">
            <v>2006</v>
          </cell>
          <cell r="J4883" t="str">
            <v>M</v>
          </cell>
          <cell r="K4883" t="str">
            <v>H</v>
          </cell>
          <cell r="L4883">
            <v>3</v>
          </cell>
          <cell r="M4883">
            <v>2110</v>
          </cell>
        </row>
        <row r="4884">
          <cell r="A4884" t="str">
            <v>2006-24-4-UW_ACC_h_m</v>
          </cell>
          <cell r="B4884" t="str">
            <v>MPS</v>
          </cell>
          <cell r="C4884" t="str">
            <v>Marked UW Accelerated</v>
          </cell>
          <cell r="D4884" t="str">
            <v>M-UWAc FF</v>
          </cell>
          <cell r="E4884">
            <v>24</v>
          </cell>
          <cell r="F4884">
            <v>35</v>
          </cell>
          <cell r="G4884">
            <v>33</v>
          </cell>
          <cell r="H4884" t="str">
            <v>ETRS</v>
          </cell>
          <cell r="I4884">
            <v>2006</v>
          </cell>
          <cell r="J4884" t="str">
            <v>M</v>
          </cell>
          <cell r="K4884" t="str">
            <v>H</v>
          </cell>
          <cell r="L4884">
            <v>4</v>
          </cell>
          <cell r="M4884">
            <v>745</v>
          </cell>
        </row>
        <row r="4885">
          <cell r="A4885" t="str">
            <v>2006-24-5-UW_ACC_h_m</v>
          </cell>
          <cell r="B4885" t="str">
            <v>MPS</v>
          </cell>
          <cell r="C4885" t="str">
            <v>Marked UW Accelerated</v>
          </cell>
          <cell r="D4885" t="str">
            <v>M-UWAc FF</v>
          </cell>
          <cell r="E4885">
            <v>24</v>
          </cell>
          <cell r="F4885">
            <v>35</v>
          </cell>
          <cell r="G4885">
            <v>33</v>
          </cell>
          <cell r="H4885" t="str">
            <v>ETRS</v>
          </cell>
          <cell r="I4885">
            <v>2006</v>
          </cell>
          <cell r="J4885" t="str">
            <v>M</v>
          </cell>
          <cell r="K4885" t="str">
            <v>H</v>
          </cell>
          <cell r="L4885">
            <v>5</v>
          </cell>
          <cell r="M4885">
            <v>0</v>
          </cell>
        </row>
        <row r="4886">
          <cell r="A4886" t="str">
            <v>2006-25-3-CarrMinter_hat_h_um</v>
          </cell>
          <cell r="B4886" t="str">
            <v>SPS</v>
          </cell>
          <cell r="C4886" t="str">
            <v>UnMarked South Puget Sound Fall Fing</v>
          </cell>
          <cell r="D4886" t="str">
            <v>U-SPSd FF</v>
          </cell>
          <cell r="E4886">
            <v>25</v>
          </cell>
          <cell r="F4886">
            <v>37</v>
          </cell>
          <cell r="G4886">
            <v>36</v>
          </cell>
          <cell r="H4886" t="str">
            <v>TRS; includes 13A, 13C, and 13D-K</v>
          </cell>
          <cell r="I4886">
            <v>2006</v>
          </cell>
          <cell r="J4886" t="str">
            <v>UM</v>
          </cell>
          <cell r="K4886" t="str">
            <v>H</v>
          </cell>
          <cell r="L4886">
            <v>3</v>
          </cell>
          <cell r="M4886">
            <v>48.73481951280155</v>
          </cell>
        </row>
        <row r="4887">
          <cell r="A4887" t="str">
            <v>2006-25-3-ChambersCk_hat_h_um</v>
          </cell>
          <cell r="B4887" t="str">
            <v>SPS</v>
          </cell>
          <cell r="C4887" t="str">
            <v>UnMarked South Puget Sound Fall Fing</v>
          </cell>
          <cell r="D4887" t="str">
            <v>U-SPSd FF</v>
          </cell>
          <cell r="E4887">
            <v>25</v>
          </cell>
          <cell r="F4887">
            <v>37</v>
          </cell>
          <cell r="G4887">
            <v>36</v>
          </cell>
          <cell r="H4887" t="str">
            <v>TRS; includes 13A, 13C, and 13D-K</v>
          </cell>
          <cell r="I4887">
            <v>2006</v>
          </cell>
          <cell r="J4887" t="str">
            <v>UM</v>
          </cell>
          <cell r="K4887" t="str">
            <v>H</v>
          </cell>
          <cell r="L4887">
            <v>3</v>
          </cell>
          <cell r="M4887">
            <v>213.06472198489431</v>
          </cell>
        </row>
        <row r="4888">
          <cell r="A4888" t="str">
            <v>2006-25-3-NisquallyR_hat_h_um</v>
          </cell>
          <cell r="B4888" t="str">
            <v>SPS</v>
          </cell>
          <cell r="C4888" t="str">
            <v>UnMarked South Puget Sound Fall Fing</v>
          </cell>
          <cell r="D4888" t="str">
            <v>U-SPSd FF</v>
          </cell>
          <cell r="E4888">
            <v>25</v>
          </cell>
          <cell r="F4888">
            <v>37</v>
          </cell>
          <cell r="G4888">
            <v>36</v>
          </cell>
          <cell r="H4888" t="str">
            <v>TRS; includes 13A, 13C, and 13D-K</v>
          </cell>
          <cell r="I4888">
            <v>2006</v>
          </cell>
          <cell r="J4888" t="str">
            <v>UM</v>
          </cell>
          <cell r="K4888" t="str">
            <v>H</v>
          </cell>
          <cell r="L4888">
            <v>3</v>
          </cell>
          <cell r="M4888">
            <v>1749.805633527063</v>
          </cell>
        </row>
        <row r="4889">
          <cell r="A4889" t="str">
            <v>2006-25-3-NisquallyR_nat_n_um</v>
          </cell>
          <cell r="B4889" t="str">
            <v>SPS</v>
          </cell>
          <cell r="C4889" t="str">
            <v>UnMarked South Puget Sound Fall Fing</v>
          </cell>
          <cell r="D4889" t="str">
            <v>U-SPSd FF</v>
          </cell>
          <cell r="E4889">
            <v>25</v>
          </cell>
          <cell r="F4889">
            <v>37</v>
          </cell>
          <cell r="G4889">
            <v>36</v>
          </cell>
          <cell r="H4889" t="str">
            <v>TRS; includes 13A, 13C, and 13D-K</v>
          </cell>
          <cell r="I4889">
            <v>2006</v>
          </cell>
          <cell r="J4889" t="str">
            <v>UM</v>
          </cell>
          <cell r="K4889" t="str">
            <v>N</v>
          </cell>
          <cell r="L4889">
            <v>3</v>
          </cell>
          <cell r="M4889">
            <v>683.46051092395987</v>
          </cell>
        </row>
        <row r="4890">
          <cell r="A4890" t="str">
            <v>2006-25-3-McAllisterCk_hat_h_um</v>
          </cell>
          <cell r="B4890" t="str">
            <v>SPS</v>
          </cell>
          <cell r="C4890" t="str">
            <v>UnMarked South Puget Sound Fall Fing</v>
          </cell>
          <cell r="D4890" t="str">
            <v>U-SPSd FF</v>
          </cell>
          <cell r="E4890">
            <v>25</v>
          </cell>
          <cell r="F4890">
            <v>37</v>
          </cell>
          <cell r="G4890">
            <v>36</v>
          </cell>
          <cell r="H4890" t="str">
            <v>TRS; includes 13A, 13C, and 13D-K</v>
          </cell>
          <cell r="I4890">
            <v>2006</v>
          </cell>
          <cell r="J4890" t="str">
            <v>UM</v>
          </cell>
          <cell r="K4890" t="str">
            <v>H</v>
          </cell>
          <cell r="L4890">
            <v>3</v>
          </cell>
          <cell r="M4890">
            <v>0</v>
          </cell>
        </row>
        <row r="4891">
          <cell r="A4891" t="str">
            <v>2006-25-3-Deschutes_hat_h_um</v>
          </cell>
          <cell r="B4891" t="str">
            <v>SPS</v>
          </cell>
          <cell r="C4891" t="str">
            <v>UnMarked South Puget Sound Fall Fing</v>
          </cell>
          <cell r="D4891" t="str">
            <v>U-SPSd FF</v>
          </cell>
          <cell r="E4891">
            <v>25</v>
          </cell>
          <cell r="F4891">
            <v>37</v>
          </cell>
          <cell r="G4891">
            <v>36</v>
          </cell>
          <cell r="H4891" t="str">
            <v>TRS; includes 13A, 13C, and 13D-K</v>
          </cell>
          <cell r="I4891">
            <v>2006</v>
          </cell>
          <cell r="J4891" t="str">
            <v>UM</v>
          </cell>
          <cell r="K4891" t="str">
            <v>H</v>
          </cell>
          <cell r="L4891">
            <v>3</v>
          </cell>
          <cell r="M4891">
            <v>713.62727179282899</v>
          </cell>
        </row>
        <row r="4892">
          <cell r="A4892" t="str">
            <v>2006-25-3-Misc13D_K_Coulter_hat_h_um</v>
          </cell>
          <cell r="B4892" t="str">
            <v>SPS</v>
          </cell>
          <cell r="C4892" t="str">
            <v>UnMarked South Puget Sound Fall Fing</v>
          </cell>
          <cell r="D4892" t="str">
            <v>U-SPSd FF</v>
          </cell>
          <cell r="E4892">
            <v>25</v>
          </cell>
          <cell r="F4892">
            <v>37</v>
          </cell>
          <cell r="G4892">
            <v>36</v>
          </cell>
          <cell r="H4892" t="str">
            <v>TRS; includes 13A, 13C, and 13D-K</v>
          </cell>
          <cell r="I4892">
            <v>2006</v>
          </cell>
          <cell r="J4892" t="str">
            <v>UM</v>
          </cell>
          <cell r="K4892" t="str">
            <v>H</v>
          </cell>
          <cell r="L4892">
            <v>3</v>
          </cell>
          <cell r="M4892">
            <v>2.062149206934406E-5</v>
          </cell>
        </row>
        <row r="4893">
          <cell r="A4893" t="str">
            <v>2006-25-4-CarrMinter_hat_h_um</v>
          </cell>
          <cell r="B4893" t="str">
            <v>SPS</v>
          </cell>
          <cell r="C4893" t="str">
            <v>UnMarked South Puget Sound Fall Fing</v>
          </cell>
          <cell r="D4893" t="str">
            <v>U-SPSd FF</v>
          </cell>
          <cell r="E4893">
            <v>25</v>
          </cell>
          <cell r="F4893">
            <v>37</v>
          </cell>
          <cell r="G4893">
            <v>36</v>
          </cell>
          <cell r="H4893" t="str">
            <v>TRS; includes 13A, 13C, and 13D-K</v>
          </cell>
          <cell r="I4893">
            <v>2006</v>
          </cell>
          <cell r="J4893" t="str">
            <v>UM</v>
          </cell>
          <cell r="K4893" t="str">
            <v>H</v>
          </cell>
          <cell r="L4893">
            <v>4</v>
          </cell>
          <cell r="M4893">
            <v>53.76969208653918</v>
          </cell>
        </row>
        <row r="4894">
          <cell r="A4894" t="str">
            <v>2006-25-4-ChambersCk_hat_h_um</v>
          </cell>
          <cell r="B4894" t="str">
            <v>SPS</v>
          </cell>
          <cell r="C4894" t="str">
            <v>UnMarked South Puget Sound Fall Fing</v>
          </cell>
          <cell r="D4894" t="str">
            <v>U-SPSd FF</v>
          </cell>
          <cell r="E4894">
            <v>25</v>
          </cell>
          <cell r="F4894">
            <v>37</v>
          </cell>
          <cell r="G4894">
            <v>36</v>
          </cell>
          <cell r="H4894" t="str">
            <v>TRS; includes 13A, 13C, and 13D-K</v>
          </cell>
          <cell r="I4894">
            <v>2006</v>
          </cell>
          <cell r="J4894" t="str">
            <v>UM</v>
          </cell>
          <cell r="K4894" t="str">
            <v>H</v>
          </cell>
          <cell r="L4894">
            <v>4</v>
          </cell>
          <cell r="M4894">
            <v>68.832942517545348</v>
          </cell>
        </row>
        <row r="4895">
          <cell r="A4895" t="str">
            <v>2006-25-4-NisquallyR_hat_h_um</v>
          </cell>
          <cell r="B4895" t="str">
            <v>SPS</v>
          </cell>
          <cell r="C4895" t="str">
            <v>UnMarked South Puget Sound Fall Fing</v>
          </cell>
          <cell r="D4895" t="str">
            <v>U-SPSd FF</v>
          </cell>
          <cell r="E4895">
            <v>25</v>
          </cell>
          <cell r="F4895">
            <v>37</v>
          </cell>
          <cell r="G4895">
            <v>36</v>
          </cell>
          <cell r="H4895" t="str">
            <v>TRS; includes 13A, 13C, and 13D-K</v>
          </cell>
          <cell r="I4895">
            <v>2006</v>
          </cell>
          <cell r="J4895" t="str">
            <v>UM</v>
          </cell>
          <cell r="K4895" t="str">
            <v>H</v>
          </cell>
          <cell r="L4895">
            <v>4</v>
          </cell>
          <cell r="M4895">
            <v>1420.1320446505431</v>
          </cell>
        </row>
        <row r="4896">
          <cell r="A4896" t="str">
            <v>2006-25-4-NisquallyR_nat_n_um</v>
          </cell>
          <cell r="B4896" t="str">
            <v>SPS</v>
          </cell>
          <cell r="C4896" t="str">
            <v>UnMarked South Puget Sound Fall Fing</v>
          </cell>
          <cell r="D4896" t="str">
            <v>U-SPSd FF</v>
          </cell>
          <cell r="E4896">
            <v>25</v>
          </cell>
          <cell r="F4896">
            <v>37</v>
          </cell>
          <cell r="G4896">
            <v>36</v>
          </cell>
          <cell r="H4896" t="str">
            <v>TRS; includes 13A, 13C, and 13D-K</v>
          </cell>
          <cell r="I4896">
            <v>2006</v>
          </cell>
          <cell r="J4896" t="str">
            <v>UM</v>
          </cell>
          <cell r="K4896" t="str">
            <v>N</v>
          </cell>
          <cell r="L4896">
            <v>4</v>
          </cell>
          <cell r="M4896">
            <v>554.69256368772369</v>
          </cell>
        </row>
        <row r="4897">
          <cell r="A4897" t="str">
            <v>2006-25-4-McAllisterCk_hat_h_um</v>
          </cell>
          <cell r="B4897" t="str">
            <v>SPS</v>
          </cell>
          <cell r="C4897" t="str">
            <v>UnMarked South Puget Sound Fall Fing</v>
          </cell>
          <cell r="D4897" t="str">
            <v>U-SPSd FF</v>
          </cell>
          <cell r="E4897">
            <v>25</v>
          </cell>
          <cell r="F4897">
            <v>37</v>
          </cell>
          <cell r="G4897">
            <v>36</v>
          </cell>
          <cell r="H4897" t="str">
            <v>TRS; includes 13A, 13C, and 13D-K</v>
          </cell>
          <cell r="I4897">
            <v>2006</v>
          </cell>
          <cell r="J4897" t="str">
            <v>UM</v>
          </cell>
          <cell r="K4897" t="str">
            <v>H</v>
          </cell>
          <cell r="L4897">
            <v>4</v>
          </cell>
          <cell r="M4897">
            <v>0</v>
          </cell>
        </row>
        <row r="4898">
          <cell r="A4898" t="str">
            <v>2006-25-4-Deschutes_hat_h_um</v>
          </cell>
          <cell r="B4898" t="str">
            <v>SPS</v>
          </cell>
          <cell r="C4898" t="str">
            <v>UnMarked South Puget Sound Fall Fing</v>
          </cell>
          <cell r="D4898" t="str">
            <v>U-SPSd FF</v>
          </cell>
          <cell r="E4898">
            <v>25</v>
          </cell>
          <cell r="F4898">
            <v>37</v>
          </cell>
          <cell r="G4898">
            <v>36</v>
          </cell>
          <cell r="H4898" t="str">
            <v>TRS; includes 13A, 13C, and 13D-K</v>
          </cell>
          <cell r="I4898">
            <v>2006</v>
          </cell>
          <cell r="J4898" t="str">
            <v>UM</v>
          </cell>
          <cell r="K4898" t="str">
            <v>H</v>
          </cell>
          <cell r="L4898">
            <v>4</v>
          </cell>
          <cell r="M4898">
            <v>192.74783207043839</v>
          </cell>
        </row>
        <row r="4899">
          <cell r="A4899" t="str">
            <v>2006-25-4-Misc13D_K_Coulter_hat_h_um</v>
          </cell>
          <cell r="B4899" t="str">
            <v>SPS</v>
          </cell>
          <cell r="C4899" t="str">
            <v>UnMarked South Puget Sound Fall Fing</v>
          </cell>
          <cell r="D4899" t="str">
            <v>U-SPSd FF</v>
          </cell>
          <cell r="E4899">
            <v>25</v>
          </cell>
          <cell r="F4899">
            <v>37</v>
          </cell>
          <cell r="G4899">
            <v>36</v>
          </cell>
          <cell r="H4899" t="str">
            <v>TRS; includes 13A, 13C, and 13D-K</v>
          </cell>
          <cell r="I4899">
            <v>2006</v>
          </cell>
          <cell r="J4899" t="str">
            <v>UM</v>
          </cell>
          <cell r="K4899" t="str">
            <v>H</v>
          </cell>
          <cell r="L4899">
            <v>4</v>
          </cell>
          <cell r="M4899">
            <v>4.0631678862867733E-5</v>
          </cell>
        </row>
        <row r="4900">
          <cell r="A4900" t="str">
            <v>2006-25-5-CarrMinter_hat_h_um</v>
          </cell>
          <cell r="B4900" t="str">
            <v>SPS</v>
          </cell>
          <cell r="C4900" t="str">
            <v>UnMarked South Puget Sound Fall Fing</v>
          </cell>
          <cell r="D4900" t="str">
            <v>U-SPSd FF</v>
          </cell>
          <cell r="E4900">
            <v>25</v>
          </cell>
          <cell r="F4900">
            <v>37</v>
          </cell>
          <cell r="G4900">
            <v>36</v>
          </cell>
          <cell r="H4900" t="str">
            <v>TRS; includes 13A, 13C, and 13D-K</v>
          </cell>
          <cell r="I4900">
            <v>2006</v>
          </cell>
          <cell r="J4900" t="str">
            <v>UM</v>
          </cell>
          <cell r="K4900" t="str">
            <v>H</v>
          </cell>
          <cell r="L4900">
            <v>5</v>
          </cell>
          <cell r="M4900">
            <v>0.1239444974499051</v>
          </cell>
        </row>
        <row r="4901">
          <cell r="A4901" t="str">
            <v>2006-25-5-ChambersCk_hat_h_um</v>
          </cell>
          <cell r="B4901" t="str">
            <v>SPS</v>
          </cell>
          <cell r="C4901" t="str">
            <v>UnMarked South Puget Sound Fall Fing</v>
          </cell>
          <cell r="D4901" t="str">
            <v>U-SPSd FF</v>
          </cell>
          <cell r="E4901">
            <v>25</v>
          </cell>
          <cell r="F4901">
            <v>37</v>
          </cell>
          <cell r="G4901">
            <v>36</v>
          </cell>
          <cell r="H4901" t="str">
            <v>TRS; includes 13A, 13C, and 13D-K</v>
          </cell>
          <cell r="I4901">
            <v>2006</v>
          </cell>
          <cell r="J4901" t="str">
            <v>UM</v>
          </cell>
          <cell r="K4901" t="str">
            <v>H</v>
          </cell>
          <cell r="L4901">
            <v>5</v>
          </cell>
          <cell r="M4901">
            <v>0.77118276967053356</v>
          </cell>
        </row>
        <row r="4902">
          <cell r="A4902" t="str">
            <v>2006-25-5-NisquallyR_hat_h_um</v>
          </cell>
          <cell r="B4902" t="str">
            <v>SPS</v>
          </cell>
          <cell r="C4902" t="str">
            <v>UnMarked South Puget Sound Fall Fing</v>
          </cell>
          <cell r="D4902" t="str">
            <v>U-SPSd FF</v>
          </cell>
          <cell r="E4902">
            <v>25</v>
          </cell>
          <cell r="F4902">
            <v>37</v>
          </cell>
          <cell r="G4902">
            <v>36</v>
          </cell>
          <cell r="H4902" t="str">
            <v>TRS; includes 13A, 13C, and 13D-K</v>
          </cell>
          <cell r="I4902">
            <v>2006</v>
          </cell>
          <cell r="J4902" t="str">
            <v>UM</v>
          </cell>
          <cell r="K4902" t="str">
            <v>H</v>
          </cell>
          <cell r="L4902">
            <v>5</v>
          </cell>
          <cell r="M4902">
            <v>0</v>
          </cell>
        </row>
        <row r="4903">
          <cell r="A4903" t="str">
            <v>2006-25-5-NisquallyR_nat_n_um</v>
          </cell>
          <cell r="B4903" t="str">
            <v>SPS</v>
          </cell>
          <cell r="C4903" t="str">
            <v>UnMarked South Puget Sound Fall Fing</v>
          </cell>
          <cell r="D4903" t="str">
            <v>U-SPSd FF</v>
          </cell>
          <cell r="E4903">
            <v>25</v>
          </cell>
          <cell r="F4903">
            <v>37</v>
          </cell>
          <cell r="G4903">
            <v>36</v>
          </cell>
          <cell r="H4903" t="str">
            <v>TRS; includes 13A, 13C, and 13D-K</v>
          </cell>
          <cell r="I4903">
            <v>2006</v>
          </cell>
          <cell r="J4903" t="str">
            <v>UM</v>
          </cell>
          <cell r="K4903" t="str">
            <v>N</v>
          </cell>
          <cell r="L4903">
            <v>5</v>
          </cell>
          <cell r="M4903">
            <v>0</v>
          </cell>
        </row>
        <row r="4904">
          <cell r="A4904" t="str">
            <v>2006-25-5-McAllisterCk_hat_h_um</v>
          </cell>
          <cell r="B4904" t="str">
            <v>SPS</v>
          </cell>
          <cell r="C4904" t="str">
            <v>UnMarked South Puget Sound Fall Fing</v>
          </cell>
          <cell r="D4904" t="str">
            <v>U-SPSd FF</v>
          </cell>
          <cell r="E4904">
            <v>25</v>
          </cell>
          <cell r="F4904">
            <v>37</v>
          </cell>
          <cell r="G4904">
            <v>36</v>
          </cell>
          <cell r="H4904" t="str">
            <v>TRS; includes 13A, 13C, and 13D-K</v>
          </cell>
          <cell r="I4904">
            <v>2006</v>
          </cell>
          <cell r="J4904" t="str">
            <v>UM</v>
          </cell>
          <cell r="K4904" t="str">
            <v>H</v>
          </cell>
          <cell r="L4904">
            <v>5</v>
          </cell>
          <cell r="M4904">
            <v>0</v>
          </cell>
        </row>
        <row r="4905">
          <cell r="A4905" t="str">
            <v>2006-25-5-Deschutes_hat_h_um</v>
          </cell>
          <cell r="B4905" t="str">
            <v>SPS</v>
          </cell>
          <cell r="C4905" t="str">
            <v>UnMarked South Puget Sound Fall Fing</v>
          </cell>
          <cell r="D4905" t="str">
            <v>U-SPSd FF</v>
          </cell>
          <cell r="E4905">
            <v>25</v>
          </cell>
          <cell r="F4905">
            <v>37</v>
          </cell>
          <cell r="G4905">
            <v>36</v>
          </cell>
          <cell r="H4905" t="str">
            <v>TRS; includes 13A, 13C, and 13D-K</v>
          </cell>
          <cell r="I4905">
            <v>2006</v>
          </cell>
          <cell r="J4905" t="str">
            <v>UM</v>
          </cell>
          <cell r="K4905" t="str">
            <v>H</v>
          </cell>
          <cell r="L4905">
            <v>5</v>
          </cell>
          <cell r="M4905">
            <v>3.4560590381048542</v>
          </cell>
        </row>
        <row r="4906">
          <cell r="A4906" t="str">
            <v>2006-25-5-Misc13D_K_Coulter_hat_h_um</v>
          </cell>
          <cell r="B4906" t="str">
            <v>SPS</v>
          </cell>
          <cell r="C4906" t="str">
            <v>UnMarked South Puget Sound Fall Fing</v>
          </cell>
          <cell r="D4906" t="str">
            <v>U-SPSd FF</v>
          </cell>
          <cell r="E4906">
            <v>25</v>
          </cell>
          <cell r="F4906">
            <v>37</v>
          </cell>
          <cell r="G4906">
            <v>36</v>
          </cell>
          <cell r="H4906" t="str">
            <v>TRS; includes 13A, 13C, and 13D-K</v>
          </cell>
          <cell r="I4906">
            <v>2006</v>
          </cell>
          <cell r="J4906" t="str">
            <v>UM</v>
          </cell>
          <cell r="K4906" t="str">
            <v>H</v>
          </cell>
          <cell r="L4906">
            <v>5</v>
          </cell>
          <cell r="M4906">
            <v>2.6912705865949159E-6</v>
          </cell>
        </row>
        <row r="4907">
          <cell r="A4907" t="str">
            <v>2006-26-3-CarrMinter_hat_h_m</v>
          </cell>
          <cell r="B4907" t="str">
            <v>SPS</v>
          </cell>
          <cell r="C4907" t="str">
            <v>Marked South Puget Sound Fall Fing</v>
          </cell>
          <cell r="D4907" t="str">
            <v>M-SPSd FF</v>
          </cell>
          <cell r="E4907">
            <v>26</v>
          </cell>
          <cell r="F4907">
            <v>38</v>
          </cell>
          <cell r="G4907">
            <v>36</v>
          </cell>
          <cell r="H4907" t="str">
            <v>TRS; includes 13A, 13C, and 13D-K</v>
          </cell>
          <cell r="I4907">
            <v>2006</v>
          </cell>
          <cell r="J4907" t="str">
            <v>M</v>
          </cell>
          <cell r="K4907" t="str">
            <v>H</v>
          </cell>
          <cell r="L4907">
            <v>3</v>
          </cell>
          <cell r="M4907">
            <v>12134.79242776675</v>
          </cell>
        </row>
        <row r="4908">
          <cell r="A4908" t="str">
            <v>2006-26-3-ChambersCk_hat_h_m</v>
          </cell>
          <cell r="B4908" t="str">
            <v>SPS</v>
          </cell>
          <cell r="C4908" t="str">
            <v>Marked South Puget Sound Fall Fing</v>
          </cell>
          <cell r="D4908" t="str">
            <v>M-SPSd FF</v>
          </cell>
          <cell r="E4908">
            <v>26</v>
          </cell>
          <cell r="F4908">
            <v>38</v>
          </cell>
          <cell r="G4908">
            <v>36</v>
          </cell>
          <cell r="H4908" t="str">
            <v>TRS; includes 13A, 13C, and 13D-K</v>
          </cell>
          <cell r="I4908">
            <v>2006</v>
          </cell>
          <cell r="J4908" t="str">
            <v>M</v>
          </cell>
          <cell r="K4908" t="str">
            <v>H</v>
          </cell>
          <cell r="L4908">
            <v>3</v>
          </cell>
          <cell r="M4908">
            <v>2763.3321287338031</v>
          </cell>
        </row>
        <row r="4909">
          <cell r="A4909" t="str">
            <v>2006-26-3-NisquallyR_hat_h_m</v>
          </cell>
          <cell r="B4909" t="str">
            <v>SPS</v>
          </cell>
          <cell r="C4909" t="str">
            <v>Marked South Puget Sound Fall Fing</v>
          </cell>
          <cell r="D4909" t="str">
            <v>M-SPSd FF</v>
          </cell>
          <cell r="E4909">
            <v>26</v>
          </cell>
          <cell r="F4909">
            <v>38</v>
          </cell>
          <cell r="G4909">
            <v>36</v>
          </cell>
          <cell r="H4909" t="str">
            <v>TRS; includes 13A, 13C, and 13D-K</v>
          </cell>
          <cell r="I4909">
            <v>2006</v>
          </cell>
          <cell r="J4909" t="str">
            <v>M</v>
          </cell>
          <cell r="K4909" t="str">
            <v>H</v>
          </cell>
          <cell r="L4909">
            <v>3</v>
          </cell>
          <cell r="M4909">
            <v>21130.217022817909</v>
          </cell>
        </row>
        <row r="4910">
          <cell r="A4910" t="str">
            <v>2006-26-3-McAllisterCk_hat_h_m</v>
          </cell>
          <cell r="B4910" t="str">
            <v>SPS</v>
          </cell>
          <cell r="C4910" t="str">
            <v>Marked South Puget Sound Fall Fing</v>
          </cell>
          <cell r="D4910" t="str">
            <v>M-SPSd FF</v>
          </cell>
          <cell r="E4910">
            <v>26</v>
          </cell>
          <cell r="F4910">
            <v>38</v>
          </cell>
          <cell r="G4910">
            <v>36</v>
          </cell>
          <cell r="H4910" t="str">
            <v>TRS; includes 13A, 13C, and 13D-K</v>
          </cell>
          <cell r="I4910">
            <v>2006</v>
          </cell>
          <cell r="J4910" t="str">
            <v>M</v>
          </cell>
          <cell r="K4910" t="str">
            <v>H</v>
          </cell>
          <cell r="L4910">
            <v>3</v>
          </cell>
          <cell r="M4910">
            <v>0</v>
          </cell>
        </row>
        <row r="4911">
          <cell r="A4911" t="str">
            <v>2006-26-3-Deschutes_hat_h_m</v>
          </cell>
          <cell r="B4911" t="str">
            <v>SPS</v>
          </cell>
          <cell r="C4911" t="str">
            <v>Marked South Puget Sound Fall Fing</v>
          </cell>
          <cell r="D4911" t="str">
            <v>M-SPSd FF</v>
          </cell>
          <cell r="E4911">
            <v>26</v>
          </cell>
          <cell r="F4911">
            <v>38</v>
          </cell>
          <cell r="G4911">
            <v>36</v>
          </cell>
          <cell r="H4911" t="str">
            <v>TRS; includes 13A, 13C, and 13D-K</v>
          </cell>
          <cell r="I4911">
            <v>2006</v>
          </cell>
          <cell r="J4911" t="str">
            <v>M</v>
          </cell>
          <cell r="K4911" t="str">
            <v>H</v>
          </cell>
          <cell r="L4911">
            <v>3</v>
          </cell>
          <cell r="M4911">
            <v>12139.635446711171</v>
          </cell>
        </row>
        <row r="4912">
          <cell r="A4912" t="str">
            <v>2006-26-3-Misc13D_K_Coulter_hat_h_m</v>
          </cell>
          <cell r="B4912" t="str">
            <v>SPS</v>
          </cell>
          <cell r="C4912" t="str">
            <v>Marked South Puget Sound Fall Fing</v>
          </cell>
          <cell r="D4912" t="str">
            <v>M-SPSd FF</v>
          </cell>
          <cell r="E4912">
            <v>26</v>
          </cell>
          <cell r="F4912">
            <v>38</v>
          </cell>
          <cell r="G4912">
            <v>36</v>
          </cell>
          <cell r="H4912" t="str">
            <v>TRS; includes 13A, 13C, and 13D-K</v>
          </cell>
          <cell r="I4912">
            <v>2006</v>
          </cell>
          <cell r="J4912" t="str">
            <v>M</v>
          </cell>
          <cell r="K4912" t="str">
            <v>H</v>
          </cell>
          <cell r="L4912">
            <v>3</v>
          </cell>
          <cell r="M4912">
            <v>0</v>
          </cell>
        </row>
        <row r="4913">
          <cell r="A4913" t="str">
            <v>2006-26-4-CarrMinter_hat_h_m</v>
          </cell>
          <cell r="B4913" t="str">
            <v>SPS</v>
          </cell>
          <cell r="C4913" t="str">
            <v>Marked South Puget Sound Fall Fing</v>
          </cell>
          <cell r="D4913" t="str">
            <v>M-SPSd FF</v>
          </cell>
          <cell r="E4913">
            <v>26</v>
          </cell>
          <cell r="F4913">
            <v>38</v>
          </cell>
          <cell r="G4913">
            <v>36</v>
          </cell>
          <cell r="H4913" t="str">
            <v>TRS; includes 13A, 13C, and 13D-K</v>
          </cell>
          <cell r="I4913">
            <v>2006</v>
          </cell>
          <cell r="J4913" t="str">
            <v>M</v>
          </cell>
          <cell r="K4913" t="str">
            <v>H</v>
          </cell>
          <cell r="L4913">
            <v>4</v>
          </cell>
          <cell r="M4913">
            <v>4787.5792930166499</v>
          </cell>
        </row>
        <row r="4914">
          <cell r="A4914" t="str">
            <v>2006-26-4-ChambersCk_hat_h_m</v>
          </cell>
          <cell r="B4914" t="str">
            <v>SPS</v>
          </cell>
          <cell r="C4914" t="str">
            <v>Marked South Puget Sound Fall Fing</v>
          </cell>
          <cell r="D4914" t="str">
            <v>M-SPSd FF</v>
          </cell>
          <cell r="E4914">
            <v>26</v>
          </cell>
          <cell r="F4914">
            <v>38</v>
          </cell>
          <cell r="G4914">
            <v>36</v>
          </cell>
          <cell r="H4914" t="str">
            <v>TRS; includes 13A, 13C, and 13D-K</v>
          </cell>
          <cell r="I4914">
            <v>2006</v>
          </cell>
          <cell r="J4914" t="str">
            <v>M</v>
          </cell>
          <cell r="K4914" t="str">
            <v>H</v>
          </cell>
          <cell r="L4914">
            <v>4</v>
          </cell>
          <cell r="M4914">
            <v>2192.2264290507142</v>
          </cell>
        </row>
        <row r="4915">
          <cell r="A4915" t="str">
            <v>2006-26-4-NisquallyR_hat_h_m</v>
          </cell>
          <cell r="B4915" t="str">
            <v>SPS</v>
          </cell>
          <cell r="C4915" t="str">
            <v>Marked South Puget Sound Fall Fing</v>
          </cell>
          <cell r="D4915" t="str">
            <v>M-SPSd FF</v>
          </cell>
          <cell r="E4915">
            <v>26</v>
          </cell>
          <cell r="F4915">
            <v>38</v>
          </cell>
          <cell r="G4915">
            <v>36</v>
          </cell>
          <cell r="H4915" t="str">
            <v>TRS; includes 13A, 13C, and 13D-K</v>
          </cell>
          <cell r="I4915">
            <v>2006</v>
          </cell>
          <cell r="J4915" t="str">
            <v>M</v>
          </cell>
          <cell r="K4915" t="str">
            <v>H</v>
          </cell>
          <cell r="L4915">
            <v>4</v>
          </cell>
          <cell r="M4915">
            <v>11051.841724953831</v>
          </cell>
        </row>
        <row r="4916">
          <cell r="A4916" t="str">
            <v>2006-26-4-McAllisterCk_hat_h_m</v>
          </cell>
          <cell r="B4916" t="str">
            <v>SPS</v>
          </cell>
          <cell r="C4916" t="str">
            <v>Marked South Puget Sound Fall Fing</v>
          </cell>
          <cell r="D4916" t="str">
            <v>M-SPSd FF</v>
          </cell>
          <cell r="E4916">
            <v>26</v>
          </cell>
          <cell r="F4916">
            <v>38</v>
          </cell>
          <cell r="G4916">
            <v>36</v>
          </cell>
          <cell r="H4916" t="str">
            <v>TRS; includes 13A, 13C, and 13D-K</v>
          </cell>
          <cell r="I4916">
            <v>2006</v>
          </cell>
          <cell r="J4916" t="str">
            <v>M</v>
          </cell>
          <cell r="K4916" t="str">
            <v>H</v>
          </cell>
          <cell r="L4916">
            <v>4</v>
          </cell>
          <cell r="M4916">
            <v>0</v>
          </cell>
        </row>
        <row r="4917">
          <cell r="A4917" t="str">
            <v>2006-26-4-Deschutes_hat_h_m</v>
          </cell>
          <cell r="B4917" t="str">
            <v>SPS</v>
          </cell>
          <cell r="C4917" t="str">
            <v>Marked South Puget Sound Fall Fing</v>
          </cell>
          <cell r="D4917" t="str">
            <v>M-SPSd FF</v>
          </cell>
          <cell r="E4917">
            <v>26</v>
          </cell>
          <cell r="F4917">
            <v>38</v>
          </cell>
          <cell r="G4917">
            <v>36</v>
          </cell>
          <cell r="H4917" t="str">
            <v>TRS; includes 13A, 13C, and 13D-K</v>
          </cell>
          <cell r="I4917">
            <v>2006</v>
          </cell>
          <cell r="J4917" t="str">
            <v>M</v>
          </cell>
          <cell r="K4917" t="str">
            <v>H</v>
          </cell>
          <cell r="L4917">
            <v>4</v>
          </cell>
          <cell r="M4917">
            <v>6722.9666908007048</v>
          </cell>
        </row>
        <row r="4918">
          <cell r="A4918" t="str">
            <v>2006-26-4-Misc13D_K_Coulter_hat_h_m</v>
          </cell>
          <cell r="B4918" t="str">
            <v>SPS</v>
          </cell>
          <cell r="C4918" t="str">
            <v>Marked South Puget Sound Fall Fing</v>
          </cell>
          <cell r="D4918" t="str">
            <v>M-SPSd FF</v>
          </cell>
          <cell r="E4918">
            <v>26</v>
          </cell>
          <cell r="F4918">
            <v>38</v>
          </cell>
          <cell r="G4918">
            <v>36</v>
          </cell>
          <cell r="H4918" t="str">
            <v>TRS; includes 13A, 13C, and 13D-K</v>
          </cell>
          <cell r="I4918">
            <v>2006</v>
          </cell>
          <cell r="J4918" t="str">
            <v>M</v>
          </cell>
          <cell r="K4918" t="str">
            <v>H</v>
          </cell>
          <cell r="L4918">
            <v>4</v>
          </cell>
          <cell r="M4918">
            <v>0</v>
          </cell>
        </row>
        <row r="4919">
          <cell r="A4919" t="str">
            <v>2006-26-5-CarrMinter_hat_h_m</v>
          </cell>
          <cell r="B4919" t="str">
            <v>SPS</v>
          </cell>
          <cell r="C4919" t="str">
            <v>Marked South Puget Sound Fall Fing</v>
          </cell>
          <cell r="D4919" t="str">
            <v>M-SPSd FF</v>
          </cell>
          <cell r="E4919">
            <v>26</v>
          </cell>
          <cell r="F4919">
            <v>38</v>
          </cell>
          <cell r="G4919">
            <v>36</v>
          </cell>
          <cell r="H4919" t="str">
            <v>TRS; includes 13A, 13C, and 13D-K</v>
          </cell>
          <cell r="I4919">
            <v>2006</v>
          </cell>
          <cell r="J4919" t="str">
            <v>M</v>
          </cell>
          <cell r="K4919" t="str">
            <v>H</v>
          </cell>
          <cell r="L4919">
            <v>5</v>
          </cell>
          <cell r="M4919">
            <v>63.999883119810882</v>
          </cell>
        </row>
        <row r="4920">
          <cell r="A4920" t="str">
            <v>2006-26-5-ChambersCk_hat_h_m</v>
          </cell>
          <cell r="B4920" t="str">
            <v>SPS</v>
          </cell>
          <cell r="C4920" t="str">
            <v>Marked South Puget Sound Fall Fing</v>
          </cell>
          <cell r="D4920" t="str">
            <v>M-SPSd FF</v>
          </cell>
          <cell r="E4920">
            <v>26</v>
          </cell>
          <cell r="F4920">
            <v>38</v>
          </cell>
          <cell r="G4920">
            <v>36</v>
          </cell>
          <cell r="H4920" t="str">
            <v>TRS; includes 13A, 13C, and 13D-K</v>
          </cell>
          <cell r="I4920">
            <v>2006</v>
          </cell>
          <cell r="J4920" t="str">
            <v>M</v>
          </cell>
          <cell r="K4920" t="str">
            <v>H</v>
          </cell>
          <cell r="L4920">
            <v>5</v>
          </cell>
          <cell r="M4920">
            <v>119.3854541086054</v>
          </cell>
        </row>
        <row r="4921">
          <cell r="A4921" t="str">
            <v>2006-26-5-NisquallyR_hat_h_m</v>
          </cell>
          <cell r="B4921" t="str">
            <v>SPS</v>
          </cell>
          <cell r="C4921" t="str">
            <v>Marked South Puget Sound Fall Fing</v>
          </cell>
          <cell r="D4921" t="str">
            <v>M-SPSd FF</v>
          </cell>
          <cell r="E4921">
            <v>26</v>
          </cell>
          <cell r="F4921">
            <v>38</v>
          </cell>
          <cell r="G4921">
            <v>36</v>
          </cell>
          <cell r="H4921" t="str">
            <v>TRS; includes 13A, 13C, and 13D-K</v>
          </cell>
          <cell r="I4921">
            <v>2006</v>
          </cell>
          <cell r="J4921" t="str">
            <v>M</v>
          </cell>
          <cell r="K4921" t="str">
            <v>H</v>
          </cell>
          <cell r="L4921">
            <v>5</v>
          </cell>
          <cell r="M4921">
            <v>83</v>
          </cell>
        </row>
        <row r="4922">
          <cell r="A4922" t="str">
            <v>2006-26-5-McAllisterCk_hat_h_m</v>
          </cell>
          <cell r="B4922" t="str">
            <v>SPS</v>
          </cell>
          <cell r="C4922" t="str">
            <v>Marked South Puget Sound Fall Fing</v>
          </cell>
          <cell r="D4922" t="str">
            <v>M-SPSd FF</v>
          </cell>
          <cell r="E4922">
            <v>26</v>
          </cell>
          <cell r="F4922">
            <v>38</v>
          </cell>
          <cell r="G4922">
            <v>36</v>
          </cell>
          <cell r="H4922" t="str">
            <v>TRS; includes 13A, 13C, and 13D-K</v>
          </cell>
          <cell r="I4922">
            <v>2006</v>
          </cell>
          <cell r="J4922" t="str">
            <v>M</v>
          </cell>
          <cell r="K4922" t="str">
            <v>H</v>
          </cell>
          <cell r="L4922">
            <v>5</v>
          </cell>
          <cell r="M4922">
            <v>0</v>
          </cell>
        </row>
        <row r="4923">
          <cell r="A4923" t="str">
            <v>2006-26-5-Deschutes_hat_h_m</v>
          </cell>
          <cell r="B4923" t="str">
            <v>SPS</v>
          </cell>
          <cell r="C4923" t="str">
            <v>Marked South Puget Sound Fall Fing</v>
          </cell>
          <cell r="D4923" t="str">
            <v>M-SPSd FF</v>
          </cell>
          <cell r="E4923">
            <v>26</v>
          </cell>
          <cell r="F4923">
            <v>38</v>
          </cell>
          <cell r="G4923">
            <v>36</v>
          </cell>
          <cell r="H4923" t="str">
            <v>TRS; includes 13A, 13C, and 13D-K</v>
          </cell>
          <cell r="I4923">
            <v>2006</v>
          </cell>
          <cell r="J4923" t="str">
            <v>M</v>
          </cell>
          <cell r="K4923" t="str">
            <v>H</v>
          </cell>
          <cell r="L4923">
            <v>5</v>
          </cell>
          <cell r="M4923">
            <v>576.57946653363388</v>
          </cell>
        </row>
        <row r="4924">
          <cell r="A4924" t="str">
            <v>2006-26-5-Misc13D_K_Coulter_hat_h_m</v>
          </cell>
          <cell r="B4924" t="str">
            <v>SPS</v>
          </cell>
          <cell r="C4924" t="str">
            <v>Marked South Puget Sound Fall Fing</v>
          </cell>
          <cell r="D4924" t="str">
            <v>M-SPSd FF</v>
          </cell>
          <cell r="E4924">
            <v>26</v>
          </cell>
          <cell r="F4924">
            <v>38</v>
          </cell>
          <cell r="G4924">
            <v>36</v>
          </cell>
          <cell r="H4924" t="str">
            <v>TRS; includes 13A, 13C, and 13D-K</v>
          </cell>
          <cell r="I4924">
            <v>2006</v>
          </cell>
          <cell r="J4924" t="str">
            <v>M</v>
          </cell>
          <cell r="K4924" t="str">
            <v>H</v>
          </cell>
          <cell r="L4924">
            <v>5</v>
          </cell>
          <cell r="M4924">
            <v>0</v>
          </cell>
        </row>
        <row r="4925">
          <cell r="A4925" t="str">
            <v>2006-27-3-DuwamishGreen_hat_Y_h_um</v>
          </cell>
          <cell r="B4925" t="str">
            <v>SPS</v>
          </cell>
          <cell r="C4925" t="str">
            <v>UnMarked South Puget Sound Fall Year</v>
          </cell>
          <cell r="D4925" t="str">
            <v>U-SPS Fyr</v>
          </cell>
          <cell r="E4925">
            <v>27</v>
          </cell>
          <cell r="F4925">
            <v>40</v>
          </cell>
          <cell r="G4925">
            <v>39</v>
          </cell>
          <cell r="H4925" t="str">
            <v>TRS</v>
          </cell>
          <cell r="I4925">
            <v>2006</v>
          </cell>
          <cell r="J4925" t="str">
            <v>UM</v>
          </cell>
          <cell r="K4925" t="str">
            <v>H</v>
          </cell>
          <cell r="L4925">
            <v>3</v>
          </cell>
          <cell r="M4925">
            <v>2</v>
          </cell>
        </row>
        <row r="4926">
          <cell r="A4926" t="str">
            <v>2006-27-3-GorstCk_hat_Y_h_um</v>
          </cell>
          <cell r="B4926" t="str">
            <v>SPS</v>
          </cell>
          <cell r="C4926" t="str">
            <v>UnMarked South Puget Sound Fall Year</v>
          </cell>
          <cell r="D4926" t="str">
            <v>U-SPS Fyr</v>
          </cell>
          <cell r="E4926">
            <v>27</v>
          </cell>
          <cell r="F4926">
            <v>40</v>
          </cell>
          <cell r="G4926">
            <v>39</v>
          </cell>
          <cell r="H4926" t="str">
            <v>TRS</v>
          </cell>
          <cell r="I4926">
            <v>2006</v>
          </cell>
          <cell r="J4926" t="str">
            <v>UM</v>
          </cell>
          <cell r="K4926" t="str">
            <v>H</v>
          </cell>
          <cell r="L4926">
            <v>3</v>
          </cell>
          <cell r="M4926">
            <v>0.34985141755682281</v>
          </cell>
        </row>
        <row r="4927">
          <cell r="A4927" t="str">
            <v>2006-27-3-CarrMinter_hat_Y_h_um</v>
          </cell>
          <cell r="B4927" t="str">
            <v>SPS</v>
          </cell>
          <cell r="C4927" t="str">
            <v>UnMarked South Puget Sound Fall Year</v>
          </cell>
          <cell r="D4927" t="str">
            <v>U-SPS Fyr</v>
          </cell>
          <cell r="E4927">
            <v>27</v>
          </cell>
          <cell r="F4927">
            <v>40</v>
          </cell>
          <cell r="G4927">
            <v>39</v>
          </cell>
          <cell r="H4927" t="str">
            <v>TRS</v>
          </cell>
          <cell r="I4927">
            <v>2006</v>
          </cell>
          <cell r="J4927" t="str">
            <v>UM</v>
          </cell>
          <cell r="K4927" t="str">
            <v>H</v>
          </cell>
          <cell r="L4927">
            <v>3</v>
          </cell>
          <cell r="M4927">
            <v>0</v>
          </cell>
        </row>
        <row r="4928">
          <cell r="A4928" t="str">
            <v>2006-27-3-ChambersCk_hat_Y_h_um</v>
          </cell>
          <cell r="B4928" t="str">
            <v>SPS</v>
          </cell>
          <cell r="C4928" t="str">
            <v>UnMarked South Puget Sound Fall Year</v>
          </cell>
          <cell r="D4928" t="str">
            <v>U-SPS Fyr</v>
          </cell>
          <cell r="E4928">
            <v>27</v>
          </cell>
          <cell r="F4928">
            <v>40</v>
          </cell>
          <cell r="G4928">
            <v>39</v>
          </cell>
          <cell r="H4928" t="str">
            <v>TRS</v>
          </cell>
          <cell r="I4928">
            <v>2006</v>
          </cell>
          <cell r="J4928" t="str">
            <v>UM</v>
          </cell>
          <cell r="K4928" t="str">
            <v>H</v>
          </cell>
          <cell r="L4928">
            <v>3</v>
          </cell>
          <cell r="M4928">
            <v>0</v>
          </cell>
        </row>
        <row r="4929">
          <cell r="A4929" t="str">
            <v>2006-27-3-Deschutes_hat_Y_h_um</v>
          </cell>
          <cell r="B4929" t="str">
            <v>SPS</v>
          </cell>
          <cell r="C4929" t="str">
            <v>UnMarked South Puget Sound Fall Year</v>
          </cell>
          <cell r="D4929" t="str">
            <v>U-SPS Fyr</v>
          </cell>
          <cell r="E4929">
            <v>27</v>
          </cell>
          <cell r="F4929">
            <v>40</v>
          </cell>
          <cell r="G4929">
            <v>39</v>
          </cell>
          <cell r="H4929" t="str">
            <v>TRS</v>
          </cell>
          <cell r="I4929">
            <v>2006</v>
          </cell>
          <cell r="J4929" t="str">
            <v>UM</v>
          </cell>
          <cell r="K4929" t="str">
            <v>H</v>
          </cell>
          <cell r="L4929">
            <v>3</v>
          </cell>
          <cell r="M4929">
            <v>1.0048258392059131</v>
          </cell>
        </row>
        <row r="4930">
          <cell r="A4930" t="str">
            <v>2006-27-4-DuwamishGreen_hat_Y_h_um</v>
          </cell>
          <cell r="B4930" t="str">
            <v>SPS</v>
          </cell>
          <cell r="C4930" t="str">
            <v>UnMarked South Puget Sound Fall Year</v>
          </cell>
          <cell r="D4930" t="str">
            <v>U-SPS Fyr</v>
          </cell>
          <cell r="E4930">
            <v>27</v>
          </cell>
          <cell r="F4930">
            <v>40</v>
          </cell>
          <cell r="G4930">
            <v>39</v>
          </cell>
          <cell r="H4930" t="str">
            <v>TRS</v>
          </cell>
          <cell r="I4930">
            <v>2006</v>
          </cell>
          <cell r="J4930" t="str">
            <v>UM</v>
          </cell>
          <cell r="K4930" t="str">
            <v>H</v>
          </cell>
          <cell r="L4930">
            <v>4</v>
          </cell>
          <cell r="M4930">
            <v>7</v>
          </cell>
        </row>
        <row r="4931">
          <cell r="A4931" t="str">
            <v>2006-27-4-GorstCk_hat_Y_h_um</v>
          </cell>
          <cell r="B4931" t="str">
            <v>SPS</v>
          </cell>
          <cell r="C4931" t="str">
            <v>UnMarked South Puget Sound Fall Year</v>
          </cell>
          <cell r="D4931" t="str">
            <v>U-SPS Fyr</v>
          </cell>
          <cell r="E4931">
            <v>27</v>
          </cell>
          <cell r="F4931">
            <v>40</v>
          </cell>
          <cell r="G4931">
            <v>39</v>
          </cell>
          <cell r="H4931" t="str">
            <v>TRS</v>
          </cell>
          <cell r="I4931">
            <v>2006</v>
          </cell>
          <cell r="J4931" t="str">
            <v>UM</v>
          </cell>
          <cell r="K4931" t="str">
            <v>H</v>
          </cell>
          <cell r="L4931">
            <v>4</v>
          </cell>
          <cell r="M4931">
            <v>0</v>
          </cell>
        </row>
        <row r="4932">
          <cell r="A4932" t="str">
            <v>2006-27-4-CarrMinter_hat_Y_h_um</v>
          </cell>
          <cell r="B4932" t="str">
            <v>SPS</v>
          </cell>
          <cell r="C4932" t="str">
            <v>UnMarked South Puget Sound Fall Year</v>
          </cell>
          <cell r="D4932" t="str">
            <v>U-SPS Fyr</v>
          </cell>
          <cell r="E4932">
            <v>27</v>
          </cell>
          <cell r="F4932">
            <v>40</v>
          </cell>
          <cell r="G4932">
            <v>39</v>
          </cell>
          <cell r="H4932" t="str">
            <v>TRS</v>
          </cell>
          <cell r="I4932">
            <v>2006</v>
          </cell>
          <cell r="J4932" t="str">
            <v>UM</v>
          </cell>
          <cell r="K4932" t="str">
            <v>H</v>
          </cell>
          <cell r="L4932">
            <v>4</v>
          </cell>
          <cell r="M4932">
            <v>0</v>
          </cell>
        </row>
        <row r="4933">
          <cell r="A4933" t="str">
            <v>2006-27-4-ChambersCk_hat_Y_h_um</v>
          </cell>
          <cell r="B4933" t="str">
            <v>SPS</v>
          </cell>
          <cell r="C4933" t="str">
            <v>UnMarked South Puget Sound Fall Year</v>
          </cell>
          <cell r="D4933" t="str">
            <v>U-SPS Fyr</v>
          </cell>
          <cell r="E4933">
            <v>27</v>
          </cell>
          <cell r="F4933">
            <v>40</v>
          </cell>
          <cell r="G4933">
            <v>39</v>
          </cell>
          <cell r="H4933" t="str">
            <v>TRS</v>
          </cell>
          <cell r="I4933">
            <v>2006</v>
          </cell>
          <cell r="J4933" t="str">
            <v>UM</v>
          </cell>
          <cell r="K4933" t="str">
            <v>H</v>
          </cell>
          <cell r="L4933">
            <v>4</v>
          </cell>
          <cell r="M4933">
            <v>6.2200205038478842</v>
          </cell>
        </row>
        <row r="4934">
          <cell r="A4934" t="str">
            <v>2006-27-4-Deschutes_hat_Y_h_um</v>
          </cell>
          <cell r="B4934" t="str">
            <v>SPS</v>
          </cell>
          <cell r="C4934" t="str">
            <v>UnMarked South Puget Sound Fall Year</v>
          </cell>
          <cell r="D4934" t="str">
            <v>U-SPS Fyr</v>
          </cell>
          <cell r="E4934">
            <v>27</v>
          </cell>
          <cell r="F4934">
            <v>40</v>
          </cell>
          <cell r="G4934">
            <v>39</v>
          </cell>
          <cell r="H4934" t="str">
            <v>TRS</v>
          </cell>
          <cell r="I4934">
            <v>2006</v>
          </cell>
          <cell r="J4934" t="str">
            <v>UM</v>
          </cell>
          <cell r="K4934" t="str">
            <v>H</v>
          </cell>
          <cell r="L4934">
            <v>4</v>
          </cell>
          <cell r="M4934">
            <v>0.20833783723917959</v>
          </cell>
        </row>
        <row r="4935">
          <cell r="A4935" t="str">
            <v>2006-27-5-DuwamishGreen_hat_Y_h_um</v>
          </cell>
          <cell r="B4935" t="str">
            <v>SPS</v>
          </cell>
          <cell r="C4935" t="str">
            <v>UnMarked South Puget Sound Fall Year</v>
          </cell>
          <cell r="D4935" t="str">
            <v>U-SPS Fyr</v>
          </cell>
          <cell r="E4935">
            <v>27</v>
          </cell>
          <cell r="F4935">
            <v>40</v>
          </cell>
          <cell r="G4935">
            <v>39</v>
          </cell>
          <cell r="H4935" t="str">
            <v>TRS</v>
          </cell>
          <cell r="I4935">
            <v>2006</v>
          </cell>
          <cell r="J4935" t="str">
            <v>UM</v>
          </cell>
          <cell r="K4935" t="str">
            <v>H</v>
          </cell>
          <cell r="L4935">
            <v>5</v>
          </cell>
          <cell r="M4935">
            <v>0</v>
          </cell>
        </row>
        <row r="4936">
          <cell r="A4936" t="str">
            <v>2006-27-5-GorstCk_hat_Y_h_um</v>
          </cell>
          <cell r="B4936" t="str">
            <v>SPS</v>
          </cell>
          <cell r="C4936" t="str">
            <v>UnMarked South Puget Sound Fall Year</v>
          </cell>
          <cell r="D4936" t="str">
            <v>U-SPS Fyr</v>
          </cell>
          <cell r="E4936">
            <v>27</v>
          </cell>
          <cell r="F4936">
            <v>40</v>
          </cell>
          <cell r="G4936">
            <v>39</v>
          </cell>
          <cell r="H4936" t="str">
            <v>TRS</v>
          </cell>
          <cell r="I4936">
            <v>2006</v>
          </cell>
          <cell r="J4936" t="str">
            <v>UM</v>
          </cell>
          <cell r="K4936" t="str">
            <v>H</v>
          </cell>
          <cell r="L4936">
            <v>5</v>
          </cell>
          <cell r="M4936">
            <v>0</v>
          </cell>
        </row>
        <row r="4937">
          <cell r="A4937" t="str">
            <v>2006-27-5-CarrMinter_hat_Y_h_um</v>
          </cell>
          <cell r="B4937" t="str">
            <v>SPS</v>
          </cell>
          <cell r="C4937" t="str">
            <v>UnMarked South Puget Sound Fall Year</v>
          </cell>
          <cell r="D4937" t="str">
            <v>U-SPS Fyr</v>
          </cell>
          <cell r="E4937">
            <v>27</v>
          </cell>
          <cell r="F4937">
            <v>40</v>
          </cell>
          <cell r="G4937">
            <v>39</v>
          </cell>
          <cell r="H4937" t="str">
            <v>TRS</v>
          </cell>
          <cell r="I4937">
            <v>2006</v>
          </cell>
          <cell r="J4937" t="str">
            <v>UM</v>
          </cell>
          <cell r="K4937" t="str">
            <v>H</v>
          </cell>
          <cell r="L4937">
            <v>5</v>
          </cell>
          <cell r="M4937">
            <v>0</v>
          </cell>
        </row>
        <row r="4938">
          <cell r="A4938" t="str">
            <v>2006-27-5-ChambersCk_hat_Y_h_um</v>
          </cell>
          <cell r="B4938" t="str">
            <v>SPS</v>
          </cell>
          <cell r="C4938" t="str">
            <v>UnMarked South Puget Sound Fall Year</v>
          </cell>
          <cell r="D4938" t="str">
            <v>U-SPS Fyr</v>
          </cell>
          <cell r="E4938">
            <v>27</v>
          </cell>
          <cell r="F4938">
            <v>40</v>
          </cell>
          <cell r="G4938">
            <v>39</v>
          </cell>
          <cell r="H4938" t="str">
            <v>TRS</v>
          </cell>
          <cell r="I4938">
            <v>2006</v>
          </cell>
          <cell r="J4938" t="str">
            <v>UM</v>
          </cell>
          <cell r="K4938" t="str">
            <v>H</v>
          </cell>
          <cell r="L4938">
            <v>5</v>
          </cell>
          <cell r="M4938">
            <v>0.54605672602784017</v>
          </cell>
        </row>
        <row r="4939">
          <cell r="A4939" t="str">
            <v>2006-27-5-Deschutes_hat_Y_h_um</v>
          </cell>
          <cell r="B4939" t="str">
            <v>SPS</v>
          </cell>
          <cell r="C4939" t="str">
            <v>UnMarked South Puget Sound Fall Year</v>
          </cell>
          <cell r="D4939" t="str">
            <v>U-SPS Fyr</v>
          </cell>
          <cell r="E4939">
            <v>27</v>
          </cell>
          <cell r="F4939">
            <v>40</v>
          </cell>
          <cell r="G4939">
            <v>39</v>
          </cell>
          <cell r="H4939" t="str">
            <v>TRS</v>
          </cell>
          <cell r="I4939">
            <v>2006</v>
          </cell>
          <cell r="J4939" t="str">
            <v>UM</v>
          </cell>
          <cell r="K4939" t="str">
            <v>H</v>
          </cell>
          <cell r="L4939">
            <v>5</v>
          </cell>
          <cell r="M4939">
            <v>0</v>
          </cell>
        </row>
        <row r="4940">
          <cell r="A4940" t="str">
            <v>2006-28-3-DuwamishGreen_hat_Y_h_m</v>
          </cell>
          <cell r="B4940" t="str">
            <v>SPS</v>
          </cell>
          <cell r="C4940" t="str">
            <v>Marked South Puget Sound Fall Year</v>
          </cell>
          <cell r="D4940" t="str">
            <v>M-SPS Fyr</v>
          </cell>
          <cell r="E4940">
            <v>28</v>
          </cell>
          <cell r="F4940">
            <v>41</v>
          </cell>
          <cell r="G4940">
            <v>39</v>
          </cell>
          <cell r="H4940" t="str">
            <v>TRS</v>
          </cell>
          <cell r="I4940">
            <v>2006</v>
          </cell>
          <cell r="J4940" t="str">
            <v>M</v>
          </cell>
          <cell r="K4940" t="str">
            <v>H</v>
          </cell>
          <cell r="L4940">
            <v>3</v>
          </cell>
          <cell r="M4940">
            <v>92</v>
          </cell>
        </row>
        <row r="4941">
          <cell r="A4941" t="str">
            <v>2006-28-3-GorstCk_hat_Y_h_m</v>
          </cell>
          <cell r="B4941" t="str">
            <v>SPS</v>
          </cell>
          <cell r="C4941" t="str">
            <v>Marked South Puget Sound Fall Year</v>
          </cell>
          <cell r="D4941" t="str">
            <v>M-SPS Fyr</v>
          </cell>
          <cell r="E4941">
            <v>28</v>
          </cell>
          <cell r="F4941">
            <v>41</v>
          </cell>
          <cell r="G4941">
            <v>39</v>
          </cell>
          <cell r="H4941" t="str">
            <v>TRS</v>
          </cell>
          <cell r="I4941">
            <v>2006</v>
          </cell>
          <cell r="J4941" t="str">
            <v>M</v>
          </cell>
          <cell r="K4941" t="str">
            <v>H</v>
          </cell>
          <cell r="L4941">
            <v>3</v>
          </cell>
          <cell r="M4941">
            <v>19.86378604128182</v>
          </cell>
        </row>
        <row r="4942">
          <cell r="A4942" t="str">
            <v>2006-28-3-CarrMinter_hat_Y_h_m</v>
          </cell>
          <cell r="B4942" t="str">
            <v>SPS</v>
          </cell>
          <cell r="C4942" t="str">
            <v>Marked South Puget Sound Fall Year</v>
          </cell>
          <cell r="D4942" t="str">
            <v>M-SPS Fyr</v>
          </cell>
          <cell r="E4942">
            <v>28</v>
          </cell>
          <cell r="F4942">
            <v>41</v>
          </cell>
          <cell r="G4942">
            <v>39</v>
          </cell>
          <cell r="H4942" t="str">
            <v>TRS</v>
          </cell>
          <cell r="I4942">
            <v>2006</v>
          </cell>
          <cell r="J4942" t="str">
            <v>M</v>
          </cell>
          <cell r="K4942" t="str">
            <v>H</v>
          </cell>
          <cell r="L4942">
            <v>3</v>
          </cell>
          <cell r="M4942">
            <v>0</v>
          </cell>
        </row>
        <row r="4943">
          <cell r="A4943" t="str">
            <v>2006-28-3-ChambersCk_hat_Y_h_m</v>
          </cell>
          <cell r="B4943" t="str">
            <v>SPS</v>
          </cell>
          <cell r="C4943" t="str">
            <v>Marked South Puget Sound Fall Year</v>
          </cell>
          <cell r="D4943" t="str">
            <v>M-SPS Fyr</v>
          </cell>
          <cell r="E4943">
            <v>28</v>
          </cell>
          <cell r="F4943">
            <v>41</v>
          </cell>
          <cell r="G4943">
            <v>39</v>
          </cell>
          <cell r="H4943" t="str">
            <v>TRS</v>
          </cell>
          <cell r="I4943">
            <v>2006</v>
          </cell>
          <cell r="J4943" t="str">
            <v>M</v>
          </cell>
          <cell r="K4943" t="str">
            <v>H</v>
          </cell>
          <cell r="L4943">
            <v>3</v>
          </cell>
          <cell r="M4943">
            <v>0</v>
          </cell>
        </row>
        <row r="4944">
          <cell r="A4944" t="str">
            <v>2006-28-3-Deschutes_hat_Y_h_m</v>
          </cell>
          <cell r="B4944" t="str">
            <v>SPS</v>
          </cell>
          <cell r="C4944" t="str">
            <v>Marked South Puget Sound Fall Year</v>
          </cell>
          <cell r="D4944" t="str">
            <v>M-SPS Fyr</v>
          </cell>
          <cell r="E4944">
            <v>28</v>
          </cell>
          <cell r="F4944">
            <v>41</v>
          </cell>
          <cell r="G4944">
            <v>39</v>
          </cell>
          <cell r="H4944" t="str">
            <v>TRS</v>
          </cell>
          <cell r="I4944">
            <v>2006</v>
          </cell>
          <cell r="J4944" t="str">
            <v>M</v>
          </cell>
          <cell r="K4944" t="str">
            <v>H</v>
          </cell>
          <cell r="L4944">
            <v>3</v>
          </cell>
          <cell r="M4944">
            <v>15.27067927975328</v>
          </cell>
        </row>
        <row r="4945">
          <cell r="A4945" t="str">
            <v>2006-28-4-DuwamishGreen_hat_Y_h_m</v>
          </cell>
          <cell r="B4945" t="str">
            <v>SPS</v>
          </cell>
          <cell r="C4945" t="str">
            <v>Marked South Puget Sound Fall Year</v>
          </cell>
          <cell r="D4945" t="str">
            <v>M-SPS Fyr</v>
          </cell>
          <cell r="E4945">
            <v>28</v>
          </cell>
          <cell r="F4945">
            <v>41</v>
          </cell>
          <cell r="G4945">
            <v>39</v>
          </cell>
          <cell r="H4945" t="str">
            <v>TRS</v>
          </cell>
          <cell r="I4945">
            <v>2006</v>
          </cell>
          <cell r="J4945" t="str">
            <v>M</v>
          </cell>
          <cell r="K4945" t="str">
            <v>H</v>
          </cell>
          <cell r="L4945">
            <v>4</v>
          </cell>
          <cell r="M4945">
            <v>917</v>
          </cell>
        </row>
        <row r="4946">
          <cell r="A4946" t="str">
            <v>2006-28-4-GorstCk_hat_Y_h_m</v>
          </cell>
          <cell r="B4946" t="str">
            <v>SPS</v>
          </cell>
          <cell r="C4946" t="str">
            <v>Marked South Puget Sound Fall Year</v>
          </cell>
          <cell r="D4946" t="str">
            <v>M-SPS Fyr</v>
          </cell>
          <cell r="E4946">
            <v>28</v>
          </cell>
          <cell r="F4946">
            <v>41</v>
          </cell>
          <cell r="G4946">
            <v>39</v>
          </cell>
          <cell r="H4946" t="str">
            <v>TRS</v>
          </cell>
          <cell r="I4946">
            <v>2006</v>
          </cell>
          <cell r="J4946" t="str">
            <v>M</v>
          </cell>
          <cell r="K4946" t="str">
            <v>H</v>
          </cell>
          <cell r="L4946">
            <v>4</v>
          </cell>
          <cell r="M4946">
            <v>78.268064003965307</v>
          </cell>
        </row>
        <row r="4947">
          <cell r="A4947" t="str">
            <v>2006-28-4-CarrMinter_hat_Y_h_m</v>
          </cell>
          <cell r="B4947" t="str">
            <v>SPS</v>
          </cell>
          <cell r="C4947" t="str">
            <v>Marked South Puget Sound Fall Year</v>
          </cell>
          <cell r="D4947" t="str">
            <v>M-SPS Fyr</v>
          </cell>
          <cell r="E4947">
            <v>28</v>
          </cell>
          <cell r="F4947">
            <v>41</v>
          </cell>
          <cell r="G4947">
            <v>39</v>
          </cell>
          <cell r="H4947" t="str">
            <v>TRS</v>
          </cell>
          <cell r="I4947">
            <v>2006</v>
          </cell>
          <cell r="J4947" t="str">
            <v>M</v>
          </cell>
          <cell r="K4947" t="str">
            <v>H</v>
          </cell>
          <cell r="L4947">
            <v>4</v>
          </cell>
          <cell r="M4947">
            <v>0</v>
          </cell>
        </row>
        <row r="4948">
          <cell r="A4948" t="str">
            <v>2006-28-4-ChambersCk_hat_Y_h_m</v>
          </cell>
          <cell r="B4948" t="str">
            <v>SPS</v>
          </cell>
          <cell r="C4948" t="str">
            <v>Marked South Puget Sound Fall Year</v>
          </cell>
          <cell r="D4948" t="str">
            <v>M-SPS Fyr</v>
          </cell>
          <cell r="E4948">
            <v>28</v>
          </cell>
          <cell r="F4948">
            <v>41</v>
          </cell>
          <cell r="G4948">
            <v>39</v>
          </cell>
          <cell r="H4948" t="str">
            <v>TRS</v>
          </cell>
          <cell r="I4948">
            <v>2006</v>
          </cell>
          <cell r="J4948" t="str">
            <v>M</v>
          </cell>
          <cell r="K4948" t="str">
            <v>H</v>
          </cell>
          <cell r="L4948">
            <v>4</v>
          </cell>
          <cell r="M4948">
            <v>190.7998818978362</v>
          </cell>
        </row>
        <row r="4949">
          <cell r="A4949" t="str">
            <v>2006-28-4-Deschutes_hat_Y_h_m</v>
          </cell>
          <cell r="B4949" t="str">
            <v>SPS</v>
          </cell>
          <cell r="C4949" t="str">
            <v>Marked South Puget Sound Fall Year</v>
          </cell>
          <cell r="D4949" t="str">
            <v>M-SPS Fyr</v>
          </cell>
          <cell r="E4949">
            <v>28</v>
          </cell>
          <cell r="F4949">
            <v>41</v>
          </cell>
          <cell r="G4949">
            <v>39</v>
          </cell>
          <cell r="H4949" t="str">
            <v>TRS</v>
          </cell>
          <cell r="I4949">
            <v>2006</v>
          </cell>
          <cell r="J4949" t="str">
            <v>M</v>
          </cell>
          <cell r="K4949" t="str">
            <v>H</v>
          </cell>
          <cell r="L4949">
            <v>4</v>
          </cell>
          <cell r="M4949">
            <v>44.503446152483058</v>
          </cell>
        </row>
        <row r="4950">
          <cell r="A4950" t="str">
            <v>2006-28-5-DuwamishGreen_hat_Y_h_m</v>
          </cell>
          <cell r="B4950" t="str">
            <v>SPS</v>
          </cell>
          <cell r="C4950" t="str">
            <v>Marked South Puget Sound Fall Year</v>
          </cell>
          <cell r="D4950" t="str">
            <v>M-SPS Fyr</v>
          </cell>
          <cell r="E4950">
            <v>28</v>
          </cell>
          <cell r="F4950">
            <v>41</v>
          </cell>
          <cell r="G4950">
            <v>39</v>
          </cell>
          <cell r="H4950" t="str">
            <v>TRS</v>
          </cell>
          <cell r="I4950">
            <v>2006</v>
          </cell>
          <cell r="J4950" t="str">
            <v>M</v>
          </cell>
          <cell r="K4950" t="str">
            <v>H</v>
          </cell>
          <cell r="L4950">
            <v>5</v>
          </cell>
          <cell r="M4950">
            <v>28</v>
          </cell>
        </row>
        <row r="4951">
          <cell r="A4951" t="str">
            <v>2006-28-5-GorstCk_hat_Y_h_m</v>
          </cell>
          <cell r="B4951" t="str">
            <v>SPS</v>
          </cell>
          <cell r="C4951" t="str">
            <v>Marked South Puget Sound Fall Year</v>
          </cell>
          <cell r="D4951" t="str">
            <v>M-SPS Fyr</v>
          </cell>
          <cell r="E4951">
            <v>28</v>
          </cell>
          <cell r="F4951">
            <v>41</v>
          </cell>
          <cell r="G4951">
            <v>39</v>
          </cell>
          <cell r="H4951" t="str">
            <v>TRS</v>
          </cell>
          <cell r="I4951">
            <v>2006</v>
          </cell>
          <cell r="J4951" t="str">
            <v>M</v>
          </cell>
          <cell r="K4951" t="str">
            <v>H</v>
          </cell>
          <cell r="L4951">
            <v>5</v>
          </cell>
          <cell r="M4951">
            <v>0</v>
          </cell>
        </row>
        <row r="4952">
          <cell r="A4952" t="str">
            <v>2006-28-5-CarrMinter_hat_Y_h_m</v>
          </cell>
          <cell r="B4952" t="str">
            <v>SPS</v>
          </cell>
          <cell r="C4952" t="str">
            <v>Marked South Puget Sound Fall Year</v>
          </cell>
          <cell r="D4952" t="str">
            <v>M-SPS Fyr</v>
          </cell>
          <cell r="E4952">
            <v>28</v>
          </cell>
          <cell r="F4952">
            <v>41</v>
          </cell>
          <cell r="G4952">
            <v>39</v>
          </cell>
          <cell r="H4952" t="str">
            <v>TRS</v>
          </cell>
          <cell r="I4952">
            <v>2006</v>
          </cell>
          <cell r="J4952" t="str">
            <v>M</v>
          </cell>
          <cell r="K4952" t="str">
            <v>H</v>
          </cell>
          <cell r="L4952">
            <v>5</v>
          </cell>
          <cell r="M4952">
            <v>0</v>
          </cell>
        </row>
        <row r="4953">
          <cell r="A4953" t="str">
            <v>2006-28-5-ChambersCk_hat_Y_h_m</v>
          </cell>
          <cell r="B4953" t="str">
            <v>SPS</v>
          </cell>
          <cell r="C4953" t="str">
            <v>Marked South Puget Sound Fall Year</v>
          </cell>
          <cell r="D4953" t="str">
            <v>M-SPS Fyr</v>
          </cell>
          <cell r="E4953">
            <v>28</v>
          </cell>
          <cell r="F4953">
            <v>41</v>
          </cell>
          <cell r="G4953">
            <v>39</v>
          </cell>
          <cell r="H4953" t="str">
            <v>TRS</v>
          </cell>
          <cell r="I4953">
            <v>2006</v>
          </cell>
          <cell r="J4953" t="str">
            <v>M</v>
          </cell>
          <cell r="K4953" t="str">
            <v>H</v>
          </cell>
          <cell r="L4953">
            <v>5</v>
          </cell>
          <cell r="M4953">
            <v>13.821023955356329</v>
          </cell>
        </row>
        <row r="4954">
          <cell r="A4954" t="str">
            <v>2006-28-5-Deschutes_hat_Y_h_m</v>
          </cell>
          <cell r="B4954" t="str">
            <v>SPS</v>
          </cell>
          <cell r="C4954" t="str">
            <v>Marked South Puget Sound Fall Year</v>
          </cell>
          <cell r="D4954" t="str">
            <v>M-SPS Fyr</v>
          </cell>
          <cell r="E4954">
            <v>28</v>
          </cell>
          <cell r="F4954">
            <v>41</v>
          </cell>
          <cell r="G4954">
            <v>39</v>
          </cell>
          <cell r="H4954" t="str">
            <v>TRS</v>
          </cell>
          <cell r="I4954">
            <v>2006</v>
          </cell>
          <cell r="J4954" t="str">
            <v>M</v>
          </cell>
          <cell r="K4954" t="str">
            <v>H</v>
          </cell>
          <cell r="L4954">
            <v>5</v>
          </cell>
          <cell r="M4954">
            <v>0</v>
          </cell>
        </row>
        <row r="4955">
          <cell r="A4955" t="str">
            <v>2006-29-3-</v>
          </cell>
          <cell r="B4955" t="str">
            <v>MPS</v>
          </cell>
          <cell r="C4955" t="str">
            <v>UnMarked White River Spring Fing</v>
          </cell>
          <cell r="D4955" t="str">
            <v>U-WhiteSp</v>
          </cell>
          <cell r="E4955">
            <v>29</v>
          </cell>
          <cell r="F4955">
            <v>43</v>
          </cell>
          <cell r="G4955">
            <v>42</v>
          </cell>
          <cell r="H4955" t="str">
            <v>ETRS; includes FW net (FW spt assumed 0)</v>
          </cell>
          <cell r="I4955">
            <v>2006</v>
          </cell>
          <cell r="J4955" t="str">
            <v>UM</v>
          </cell>
          <cell r="L4955">
            <v>3</v>
          </cell>
          <cell r="M4955">
            <v>1070</v>
          </cell>
        </row>
        <row r="4956">
          <cell r="A4956" t="str">
            <v>2006-29-4-</v>
          </cell>
          <cell r="B4956" t="str">
            <v>MPS</v>
          </cell>
          <cell r="C4956" t="str">
            <v>UnMarked White River Spring Fing</v>
          </cell>
          <cell r="D4956" t="str">
            <v>U-WhiteSp</v>
          </cell>
          <cell r="E4956">
            <v>29</v>
          </cell>
          <cell r="F4956">
            <v>43</v>
          </cell>
          <cell r="G4956">
            <v>42</v>
          </cell>
          <cell r="H4956" t="str">
            <v>ETRS; includes FW net (FW spt assumed 0)</v>
          </cell>
          <cell r="I4956">
            <v>2006</v>
          </cell>
          <cell r="J4956" t="str">
            <v>UM</v>
          </cell>
          <cell r="L4956">
            <v>4</v>
          </cell>
          <cell r="M4956">
            <v>1332</v>
          </cell>
        </row>
        <row r="4957">
          <cell r="A4957" t="str">
            <v>2006-29-5-</v>
          </cell>
          <cell r="B4957" t="str">
            <v>MPS</v>
          </cell>
          <cell r="C4957" t="str">
            <v>UnMarked White River Spring Fing</v>
          </cell>
          <cell r="D4957" t="str">
            <v>U-WhiteSp</v>
          </cell>
          <cell r="E4957">
            <v>29</v>
          </cell>
          <cell r="F4957">
            <v>43</v>
          </cell>
          <cell r="G4957">
            <v>42</v>
          </cell>
          <cell r="H4957" t="str">
            <v>ETRS; includes FW net (FW spt assumed 0)</v>
          </cell>
          <cell r="I4957">
            <v>2006</v>
          </cell>
          <cell r="J4957" t="str">
            <v>UM</v>
          </cell>
          <cell r="L4957">
            <v>5</v>
          </cell>
          <cell r="M4957">
            <v>54</v>
          </cell>
        </row>
        <row r="4958">
          <cell r="A4958" t="str">
            <v>2006-30-3-</v>
          </cell>
          <cell r="B4958" t="str">
            <v>MPS</v>
          </cell>
          <cell r="C4958" t="str">
            <v>Marked White River Spring Fing</v>
          </cell>
          <cell r="D4958" t="str">
            <v>M-WhiteSp</v>
          </cell>
          <cell r="E4958">
            <v>30</v>
          </cell>
          <cell r="F4958">
            <v>44</v>
          </cell>
          <cell r="G4958">
            <v>42</v>
          </cell>
          <cell r="H4958" t="str">
            <v>ETRS; includes FW net (FW spt assumed 0)</v>
          </cell>
          <cell r="I4958">
            <v>2006</v>
          </cell>
          <cell r="J4958" t="str">
            <v>M</v>
          </cell>
          <cell r="L4958">
            <v>3</v>
          </cell>
          <cell r="M4958">
            <v>0</v>
          </cell>
        </row>
        <row r="4959">
          <cell r="A4959" t="str">
            <v>2006-30-4-</v>
          </cell>
          <cell r="B4959" t="str">
            <v>MPS</v>
          </cell>
          <cell r="C4959" t="str">
            <v>Marked White River Spring Fing</v>
          </cell>
          <cell r="D4959" t="str">
            <v>M-WhiteSp</v>
          </cell>
          <cell r="E4959">
            <v>30</v>
          </cell>
          <cell r="F4959">
            <v>44</v>
          </cell>
          <cell r="G4959">
            <v>42</v>
          </cell>
          <cell r="H4959" t="str">
            <v>ETRS; includes FW net (FW spt assumed 0)</v>
          </cell>
          <cell r="I4959">
            <v>2006</v>
          </cell>
          <cell r="J4959" t="str">
            <v>M</v>
          </cell>
          <cell r="L4959">
            <v>4</v>
          </cell>
          <cell r="M4959">
            <v>0</v>
          </cell>
        </row>
        <row r="4960">
          <cell r="A4960" t="str">
            <v>2006-30-5-</v>
          </cell>
          <cell r="B4960" t="str">
            <v>MPS</v>
          </cell>
          <cell r="C4960" t="str">
            <v>Marked White River Spring Fing</v>
          </cell>
          <cell r="D4960" t="str">
            <v>M-WhiteSp</v>
          </cell>
          <cell r="E4960">
            <v>30</v>
          </cell>
          <cell r="F4960">
            <v>44</v>
          </cell>
          <cell r="G4960">
            <v>42</v>
          </cell>
          <cell r="H4960" t="str">
            <v>ETRS; includes FW net (FW spt assumed 0)</v>
          </cell>
          <cell r="I4960">
            <v>2006</v>
          </cell>
          <cell r="J4960" t="str">
            <v>M</v>
          </cell>
          <cell r="L4960">
            <v>5</v>
          </cell>
          <cell r="M4960">
            <v>1</v>
          </cell>
        </row>
        <row r="4961">
          <cell r="A4961" t="str">
            <v>2006-31-3-Area12B_tribs_nat_F_n_um</v>
          </cell>
          <cell r="B4961" t="str">
            <v>HC</v>
          </cell>
          <cell r="C4961" t="str">
            <v>UnMarked Hood Canal Fall Fing</v>
          </cell>
          <cell r="D4961" t="str">
            <v>U-HdCl FF</v>
          </cell>
          <cell r="E4961">
            <v>31</v>
          </cell>
          <cell r="F4961">
            <v>46</v>
          </cell>
          <cell r="G4961">
            <v>45</v>
          </cell>
          <cell r="H4961" t="str">
            <v>TRS; incl FW net, FW sport, 12H, HC net</v>
          </cell>
          <cell r="I4961">
            <v>2006</v>
          </cell>
          <cell r="J4961" t="str">
            <v>UM</v>
          </cell>
          <cell r="K4961" t="str">
            <v>N</v>
          </cell>
          <cell r="L4961">
            <v>3</v>
          </cell>
          <cell r="M4961">
            <v>15.65553575960873</v>
          </cell>
        </row>
        <row r="4962">
          <cell r="A4962" t="str">
            <v>2006-31-3-HoodsportHat_F_h_um</v>
          </cell>
          <cell r="B4962" t="str">
            <v>HC</v>
          </cell>
          <cell r="C4962" t="str">
            <v>UnMarked Hood Canal Fall Fing</v>
          </cell>
          <cell r="D4962" t="str">
            <v>U-HdCl FF</v>
          </cell>
          <cell r="E4962">
            <v>31</v>
          </cell>
          <cell r="F4962">
            <v>46</v>
          </cell>
          <cell r="G4962">
            <v>45</v>
          </cell>
          <cell r="H4962" t="str">
            <v>TRS; incl FW net, FW sport, 12H, HC net</v>
          </cell>
          <cell r="I4962">
            <v>2006</v>
          </cell>
          <cell r="J4962" t="str">
            <v>UM</v>
          </cell>
          <cell r="K4962" t="str">
            <v>H</v>
          </cell>
          <cell r="L4962">
            <v>3</v>
          </cell>
          <cell r="M4962">
            <v>2631.736559924384</v>
          </cell>
        </row>
        <row r="4963">
          <cell r="A4963" t="str">
            <v>2006-31-3-SkokR_nat_n_um</v>
          </cell>
          <cell r="B4963" t="str">
            <v>HC</v>
          </cell>
          <cell r="C4963" t="str">
            <v>UnMarked Hood Canal Fall Fing</v>
          </cell>
          <cell r="D4963" t="str">
            <v>U-HdCl FF</v>
          </cell>
          <cell r="E4963">
            <v>31</v>
          </cell>
          <cell r="F4963">
            <v>46</v>
          </cell>
          <cell r="G4963">
            <v>45</v>
          </cell>
          <cell r="H4963" t="str">
            <v>TRS; incl FW net, FW sport, 12H, HC net</v>
          </cell>
          <cell r="I4963">
            <v>2006</v>
          </cell>
          <cell r="J4963" t="str">
            <v>UM</v>
          </cell>
          <cell r="K4963" t="str">
            <v>N</v>
          </cell>
          <cell r="L4963">
            <v>3</v>
          </cell>
          <cell r="M4963">
            <v>169.77109357078089</v>
          </cell>
        </row>
        <row r="4964">
          <cell r="A4964" t="str">
            <v>2006-31-3-SkokR_hat_h_um</v>
          </cell>
          <cell r="B4964" t="str">
            <v>HC</v>
          </cell>
          <cell r="C4964" t="str">
            <v>UnMarked Hood Canal Fall Fing</v>
          </cell>
          <cell r="D4964" t="str">
            <v>U-HdCl FF</v>
          </cell>
          <cell r="E4964">
            <v>31</v>
          </cell>
          <cell r="F4964">
            <v>46</v>
          </cell>
          <cell r="G4964">
            <v>45</v>
          </cell>
          <cell r="H4964" t="str">
            <v>TRS; incl FW net, FW sport, 12H, HC net</v>
          </cell>
          <cell r="I4964">
            <v>2006</v>
          </cell>
          <cell r="J4964" t="str">
            <v>UM</v>
          </cell>
          <cell r="K4964" t="str">
            <v>H</v>
          </cell>
          <cell r="L4964">
            <v>3</v>
          </cell>
          <cell r="M4964">
            <v>13800.889573805491</v>
          </cell>
        </row>
        <row r="4965">
          <cell r="A4965" t="str">
            <v>2006-31-3-Area12CD_tribs_nat_n_um</v>
          </cell>
          <cell r="B4965" t="str">
            <v>HC</v>
          </cell>
          <cell r="C4965" t="str">
            <v>UnMarked Hood Canal Fall Fing</v>
          </cell>
          <cell r="D4965" t="str">
            <v>U-HdCl FF</v>
          </cell>
          <cell r="E4965">
            <v>31</v>
          </cell>
          <cell r="F4965">
            <v>46</v>
          </cell>
          <cell r="G4965">
            <v>45</v>
          </cell>
          <cell r="H4965" t="str">
            <v>TRS; incl FW net, FW sport, 12H, HC net</v>
          </cell>
          <cell r="I4965">
            <v>2006</v>
          </cell>
          <cell r="J4965" t="str">
            <v>UM</v>
          </cell>
          <cell r="K4965" t="str">
            <v>N</v>
          </cell>
          <cell r="L4965">
            <v>3</v>
          </cell>
          <cell r="M4965">
            <v>17.546879813592941</v>
          </cell>
        </row>
        <row r="4966">
          <cell r="A4966" t="str">
            <v>2006-31-4-Area12B_tribs_nat_F_n_um</v>
          </cell>
          <cell r="B4966" t="str">
            <v>HC</v>
          </cell>
          <cell r="C4966" t="str">
            <v>UnMarked Hood Canal Fall Fing</v>
          </cell>
          <cell r="D4966" t="str">
            <v>U-HdCl FF</v>
          </cell>
          <cell r="E4966">
            <v>31</v>
          </cell>
          <cell r="F4966">
            <v>46</v>
          </cell>
          <cell r="G4966">
            <v>45</v>
          </cell>
          <cell r="H4966" t="str">
            <v>TRS; incl FW net, FW sport, 12H, HC net</v>
          </cell>
          <cell r="I4966">
            <v>2006</v>
          </cell>
          <cell r="J4966" t="str">
            <v>UM</v>
          </cell>
          <cell r="K4966" t="str">
            <v>N</v>
          </cell>
          <cell r="L4966">
            <v>4</v>
          </cell>
          <cell r="M4966">
            <v>13.99823896842142</v>
          </cell>
        </row>
        <row r="4967">
          <cell r="A4967" t="str">
            <v>2006-31-4-HoodsportHat_F_h_um</v>
          </cell>
          <cell r="B4967" t="str">
            <v>HC</v>
          </cell>
          <cell r="C4967" t="str">
            <v>UnMarked Hood Canal Fall Fing</v>
          </cell>
          <cell r="D4967" t="str">
            <v>U-HdCl FF</v>
          </cell>
          <cell r="E4967">
            <v>31</v>
          </cell>
          <cell r="F4967">
            <v>46</v>
          </cell>
          <cell r="G4967">
            <v>45</v>
          </cell>
          <cell r="H4967" t="str">
            <v>TRS; incl FW net, FW sport, 12H, HC net</v>
          </cell>
          <cell r="I4967">
            <v>2006</v>
          </cell>
          <cell r="J4967" t="str">
            <v>UM</v>
          </cell>
          <cell r="K4967" t="str">
            <v>H</v>
          </cell>
          <cell r="L4967">
            <v>4</v>
          </cell>
          <cell r="M4967">
            <v>11570.17709786317</v>
          </cell>
        </row>
        <row r="4968">
          <cell r="A4968" t="str">
            <v>2006-31-4-SkokR_nat_n_um</v>
          </cell>
          <cell r="B4968" t="str">
            <v>HC</v>
          </cell>
          <cell r="C4968" t="str">
            <v>UnMarked Hood Canal Fall Fing</v>
          </cell>
          <cell r="D4968" t="str">
            <v>U-HdCl FF</v>
          </cell>
          <cell r="E4968">
            <v>31</v>
          </cell>
          <cell r="F4968">
            <v>46</v>
          </cell>
          <cell r="G4968">
            <v>45</v>
          </cell>
          <cell r="H4968" t="str">
            <v>TRS; incl FW net, FW sport, 12H, HC net</v>
          </cell>
          <cell r="I4968">
            <v>2006</v>
          </cell>
          <cell r="J4968" t="str">
            <v>UM</v>
          </cell>
          <cell r="K4968" t="str">
            <v>N</v>
          </cell>
          <cell r="L4968">
            <v>4</v>
          </cell>
          <cell r="M4968">
            <v>151.79910634967749</v>
          </cell>
        </row>
        <row r="4969">
          <cell r="A4969" t="str">
            <v>2006-31-4-SkokR_hat_h_um</v>
          </cell>
          <cell r="B4969" t="str">
            <v>HC</v>
          </cell>
          <cell r="C4969" t="str">
            <v>UnMarked Hood Canal Fall Fing</v>
          </cell>
          <cell r="D4969" t="str">
            <v>U-HdCl FF</v>
          </cell>
          <cell r="E4969">
            <v>31</v>
          </cell>
          <cell r="F4969">
            <v>46</v>
          </cell>
          <cell r="G4969">
            <v>45</v>
          </cell>
          <cell r="H4969" t="str">
            <v>TRS; incl FW net, FW sport, 12H, HC net</v>
          </cell>
          <cell r="I4969">
            <v>2006</v>
          </cell>
          <cell r="J4969" t="str">
            <v>UM</v>
          </cell>
          <cell r="K4969" t="str">
            <v>H</v>
          </cell>
          <cell r="L4969">
            <v>4</v>
          </cell>
          <cell r="M4969">
            <v>12364.944695523851</v>
          </cell>
        </row>
        <row r="4970">
          <cell r="A4970" t="str">
            <v>2006-31-4-Area12CD_tribs_nat_n_um</v>
          </cell>
          <cell r="B4970" t="str">
            <v>HC</v>
          </cell>
          <cell r="C4970" t="str">
            <v>UnMarked Hood Canal Fall Fing</v>
          </cell>
          <cell r="D4970" t="str">
            <v>U-HdCl FF</v>
          </cell>
          <cell r="E4970">
            <v>31</v>
          </cell>
          <cell r="F4970">
            <v>46</v>
          </cell>
          <cell r="G4970">
            <v>45</v>
          </cell>
          <cell r="H4970" t="str">
            <v>TRS; incl FW net, FW sport, 12H, HC net</v>
          </cell>
          <cell r="I4970">
            <v>2006</v>
          </cell>
          <cell r="J4970" t="str">
            <v>UM</v>
          </cell>
          <cell r="K4970" t="str">
            <v>N</v>
          </cell>
          <cell r="L4970">
            <v>4</v>
          </cell>
          <cell r="M4970">
            <v>15.68936512633168</v>
          </cell>
        </row>
        <row r="4971">
          <cell r="A4971" t="str">
            <v>2006-31-5-Area12B_tribs_nat_F_n_um</v>
          </cell>
          <cell r="B4971" t="str">
            <v>HC</v>
          </cell>
          <cell r="C4971" t="str">
            <v>UnMarked Hood Canal Fall Fing</v>
          </cell>
          <cell r="D4971" t="str">
            <v>U-HdCl FF</v>
          </cell>
          <cell r="E4971">
            <v>31</v>
          </cell>
          <cell r="F4971">
            <v>46</v>
          </cell>
          <cell r="G4971">
            <v>45</v>
          </cell>
          <cell r="H4971" t="str">
            <v>TRS; incl FW net, FW sport, 12H, HC net</v>
          </cell>
          <cell r="I4971">
            <v>2006</v>
          </cell>
          <cell r="J4971" t="str">
            <v>UM</v>
          </cell>
          <cell r="K4971" t="str">
            <v>N</v>
          </cell>
          <cell r="L4971">
            <v>5</v>
          </cell>
          <cell r="M4971">
            <v>0.38472961223991231</v>
          </cell>
        </row>
        <row r="4972">
          <cell r="A4972" t="str">
            <v>2006-31-5-HoodsportHat_F_h_um</v>
          </cell>
          <cell r="B4972" t="str">
            <v>HC</v>
          </cell>
          <cell r="C4972" t="str">
            <v>UnMarked Hood Canal Fall Fing</v>
          </cell>
          <cell r="D4972" t="str">
            <v>U-HdCl FF</v>
          </cell>
          <cell r="E4972">
            <v>31</v>
          </cell>
          <cell r="F4972">
            <v>46</v>
          </cell>
          <cell r="G4972">
            <v>45</v>
          </cell>
          <cell r="H4972" t="str">
            <v>TRS; incl FW net, FW sport, 12H, HC net</v>
          </cell>
          <cell r="I4972">
            <v>2006</v>
          </cell>
          <cell r="J4972" t="str">
            <v>UM</v>
          </cell>
          <cell r="K4972" t="str">
            <v>H</v>
          </cell>
          <cell r="L4972">
            <v>5</v>
          </cell>
          <cell r="M4972">
            <v>0</v>
          </cell>
        </row>
        <row r="4973">
          <cell r="A4973" t="str">
            <v>2006-31-5-SkokR_nat_n_um</v>
          </cell>
          <cell r="B4973" t="str">
            <v>HC</v>
          </cell>
          <cell r="C4973" t="str">
            <v>UnMarked Hood Canal Fall Fing</v>
          </cell>
          <cell r="D4973" t="str">
            <v>U-HdCl FF</v>
          </cell>
          <cell r="E4973">
            <v>31</v>
          </cell>
          <cell r="F4973">
            <v>46</v>
          </cell>
          <cell r="G4973">
            <v>45</v>
          </cell>
          <cell r="H4973" t="str">
            <v>TRS; incl FW net, FW sport, 12H, HC net</v>
          </cell>
          <cell r="I4973">
            <v>2006</v>
          </cell>
          <cell r="J4973" t="str">
            <v>UM</v>
          </cell>
          <cell r="K4973" t="str">
            <v>N</v>
          </cell>
          <cell r="L4973">
            <v>5</v>
          </cell>
          <cell r="M4973">
            <v>4.1720684620418762</v>
          </cell>
        </row>
        <row r="4974">
          <cell r="A4974" t="str">
            <v>2006-31-5-SkokR_hat_h_um</v>
          </cell>
          <cell r="B4974" t="str">
            <v>HC</v>
          </cell>
          <cell r="C4974" t="str">
            <v>UnMarked Hood Canal Fall Fing</v>
          </cell>
          <cell r="D4974" t="str">
            <v>U-HdCl FF</v>
          </cell>
          <cell r="E4974">
            <v>31</v>
          </cell>
          <cell r="F4974">
            <v>46</v>
          </cell>
          <cell r="G4974">
            <v>45</v>
          </cell>
          <cell r="H4974" t="str">
            <v>TRS; incl FW net, FW sport, 12H, HC net</v>
          </cell>
          <cell r="I4974">
            <v>2006</v>
          </cell>
          <cell r="J4974" t="str">
            <v>UM</v>
          </cell>
          <cell r="K4974" t="str">
            <v>H</v>
          </cell>
          <cell r="L4974">
            <v>5</v>
          </cell>
          <cell r="M4974">
            <v>324.36598237197148</v>
          </cell>
        </row>
        <row r="4975">
          <cell r="A4975" t="str">
            <v>2006-31-5-Area12CD_tribs_nat_n_um</v>
          </cell>
          <cell r="B4975" t="str">
            <v>HC</v>
          </cell>
          <cell r="C4975" t="str">
            <v>UnMarked Hood Canal Fall Fing</v>
          </cell>
          <cell r="D4975" t="str">
            <v>U-HdCl FF</v>
          </cell>
          <cell r="E4975">
            <v>31</v>
          </cell>
          <cell r="F4975">
            <v>46</v>
          </cell>
          <cell r="G4975">
            <v>45</v>
          </cell>
          <cell r="H4975" t="str">
            <v>TRS; incl FW net, FW sport, 12H, HC net</v>
          </cell>
          <cell r="I4975">
            <v>2006</v>
          </cell>
          <cell r="J4975" t="str">
            <v>UM</v>
          </cell>
          <cell r="K4975" t="str">
            <v>N</v>
          </cell>
          <cell r="L4975">
            <v>5</v>
          </cell>
          <cell r="M4975">
            <v>0.43120876668564878</v>
          </cell>
        </row>
        <row r="4976">
          <cell r="A4976" t="str">
            <v>2006-32-3-HoodsportHat_F_h_m</v>
          </cell>
          <cell r="B4976" t="str">
            <v>HC</v>
          </cell>
          <cell r="C4976" t="str">
            <v>Marked Hood Canal Fall Fing</v>
          </cell>
          <cell r="D4976" t="str">
            <v>M-HdCl FF</v>
          </cell>
          <cell r="E4976">
            <v>32</v>
          </cell>
          <cell r="F4976">
            <v>47</v>
          </cell>
          <cell r="G4976">
            <v>45</v>
          </cell>
          <cell r="H4976" t="str">
            <v>TRS; incl FW net, FW sport, 12H, HC net</v>
          </cell>
          <cell r="I4976">
            <v>2006</v>
          </cell>
          <cell r="J4976" t="str">
            <v>M</v>
          </cell>
          <cell r="K4976" t="str">
            <v>H</v>
          </cell>
          <cell r="L4976">
            <v>3</v>
          </cell>
          <cell r="M4976">
            <v>3021.9595545387642</v>
          </cell>
        </row>
        <row r="4977">
          <cell r="A4977" t="str">
            <v>2006-32-3-SkokR_hat_h_m</v>
          </cell>
          <cell r="B4977" t="str">
            <v>HC</v>
          </cell>
          <cell r="C4977" t="str">
            <v>Marked Hood Canal Fall Fing</v>
          </cell>
          <cell r="D4977" t="str">
            <v>M-HdCl FF</v>
          </cell>
          <cell r="E4977">
            <v>32</v>
          </cell>
          <cell r="F4977">
            <v>47</v>
          </cell>
          <cell r="G4977">
            <v>45</v>
          </cell>
          <cell r="H4977" t="str">
            <v>TRS; incl FW net, FW sport, 12H, HC net</v>
          </cell>
          <cell r="I4977">
            <v>2006</v>
          </cell>
          <cell r="J4977" t="str">
            <v>M</v>
          </cell>
          <cell r="K4977" t="str">
            <v>H</v>
          </cell>
          <cell r="L4977">
            <v>3</v>
          </cell>
          <cell r="M4977">
            <v>866.32289500490333</v>
          </cell>
        </row>
        <row r="4978">
          <cell r="A4978" t="str">
            <v>2006-32-4-HoodsportHat_F_h_m</v>
          </cell>
          <cell r="B4978" t="str">
            <v>HC</v>
          </cell>
          <cell r="C4978" t="str">
            <v>Marked Hood Canal Fall Fing</v>
          </cell>
          <cell r="D4978" t="str">
            <v>M-HdCl FF</v>
          </cell>
          <cell r="E4978">
            <v>32</v>
          </cell>
          <cell r="F4978">
            <v>47</v>
          </cell>
          <cell r="G4978">
            <v>45</v>
          </cell>
          <cell r="H4978" t="str">
            <v>TRS; incl FW net, FW sport, 12H, HC net</v>
          </cell>
          <cell r="I4978">
            <v>2006</v>
          </cell>
          <cell r="J4978" t="str">
            <v>M</v>
          </cell>
          <cell r="K4978" t="str">
            <v>H</v>
          </cell>
          <cell r="L4978">
            <v>4</v>
          </cell>
          <cell r="M4978">
            <v>819.83779127947253</v>
          </cell>
        </row>
        <row r="4979">
          <cell r="A4979" t="str">
            <v>2006-32-4-SkokR_hat_h_m</v>
          </cell>
          <cell r="B4979" t="str">
            <v>HC</v>
          </cell>
          <cell r="C4979" t="str">
            <v>Marked Hood Canal Fall Fing</v>
          </cell>
          <cell r="D4979" t="str">
            <v>M-HdCl FF</v>
          </cell>
          <cell r="E4979">
            <v>32</v>
          </cell>
          <cell r="F4979">
            <v>47</v>
          </cell>
          <cell r="G4979">
            <v>45</v>
          </cell>
          <cell r="H4979" t="str">
            <v>TRS; incl FW net, FW sport, 12H, HC net</v>
          </cell>
          <cell r="I4979">
            <v>2006</v>
          </cell>
          <cell r="J4979" t="str">
            <v>M</v>
          </cell>
          <cell r="K4979" t="str">
            <v>H</v>
          </cell>
          <cell r="L4979">
            <v>4</v>
          </cell>
          <cell r="M4979">
            <v>749.5949977603085</v>
          </cell>
        </row>
        <row r="4980">
          <cell r="A4980" t="str">
            <v>2006-32-5-HoodsportHat_F_h_m</v>
          </cell>
          <cell r="B4980" t="str">
            <v>HC</v>
          </cell>
          <cell r="C4980" t="str">
            <v>Marked Hood Canal Fall Fing</v>
          </cell>
          <cell r="D4980" t="str">
            <v>M-HdCl FF</v>
          </cell>
          <cell r="E4980">
            <v>32</v>
          </cell>
          <cell r="F4980">
            <v>47</v>
          </cell>
          <cell r="G4980">
            <v>45</v>
          </cell>
          <cell r="H4980" t="str">
            <v>TRS; incl FW net, FW sport, 12H, HC net</v>
          </cell>
          <cell r="I4980">
            <v>2006</v>
          </cell>
          <cell r="J4980" t="str">
            <v>M</v>
          </cell>
          <cell r="K4980" t="str">
            <v>H</v>
          </cell>
          <cell r="L4980">
            <v>5</v>
          </cell>
          <cell r="M4980">
            <v>0</v>
          </cell>
        </row>
        <row r="4981">
          <cell r="A4981" t="str">
            <v>2006-32-5-SkokR_hat_h_m</v>
          </cell>
          <cell r="B4981" t="str">
            <v>HC</v>
          </cell>
          <cell r="C4981" t="str">
            <v>Marked Hood Canal Fall Fing</v>
          </cell>
          <cell r="D4981" t="str">
            <v>M-HdCl FF</v>
          </cell>
          <cell r="E4981">
            <v>32</v>
          </cell>
          <cell r="F4981">
            <v>47</v>
          </cell>
          <cell r="G4981">
            <v>45</v>
          </cell>
          <cell r="H4981" t="str">
            <v>TRS; incl FW net, FW sport, 12H, HC net</v>
          </cell>
          <cell r="I4981">
            <v>2006</v>
          </cell>
          <cell r="J4981" t="str">
            <v>M</v>
          </cell>
          <cell r="K4981" t="str">
            <v>H</v>
          </cell>
          <cell r="L4981">
            <v>5</v>
          </cell>
          <cell r="M4981">
            <v>36.07591194662043</v>
          </cell>
        </row>
        <row r="4982">
          <cell r="A4982" t="str">
            <v>2006-33-3-HoodsportHat_Y_h_um</v>
          </cell>
          <cell r="B4982" t="str">
            <v>HC</v>
          </cell>
          <cell r="C4982" t="str">
            <v>UnMarked Hood Canal Fall Year</v>
          </cell>
          <cell r="D4982" t="str">
            <v>U-HdCl FY</v>
          </cell>
          <cell r="E4982">
            <v>33</v>
          </cell>
          <cell r="F4982">
            <v>49</v>
          </cell>
          <cell r="G4982">
            <v>48</v>
          </cell>
          <cell r="H4982" t="str">
            <v>TRS; incl FW net, FW sport, 12H, HC net</v>
          </cell>
          <cell r="I4982">
            <v>2006</v>
          </cell>
          <cell r="J4982" t="str">
            <v>UM</v>
          </cell>
          <cell r="K4982" t="str">
            <v>H</v>
          </cell>
          <cell r="L4982">
            <v>3</v>
          </cell>
          <cell r="M4982">
            <v>1.3478882043980189</v>
          </cell>
        </row>
        <row r="4983">
          <cell r="A4983" t="str">
            <v>2006-33-4-HoodsportHat_Y_h_um</v>
          </cell>
          <cell r="B4983" t="str">
            <v>HC</v>
          </cell>
          <cell r="C4983" t="str">
            <v>UnMarked Hood Canal Fall Year</v>
          </cell>
          <cell r="D4983" t="str">
            <v>U-HdCl FY</v>
          </cell>
          <cell r="E4983">
            <v>33</v>
          </cell>
          <cell r="F4983">
            <v>49</v>
          </cell>
          <cell r="G4983">
            <v>48</v>
          </cell>
          <cell r="H4983" t="str">
            <v>TRS; incl FW net, FW sport, 12H, HC net</v>
          </cell>
          <cell r="I4983">
            <v>2006</v>
          </cell>
          <cell r="J4983" t="str">
            <v>UM</v>
          </cell>
          <cell r="K4983" t="str">
            <v>H</v>
          </cell>
          <cell r="L4983">
            <v>4</v>
          </cell>
          <cell r="M4983">
            <v>80.750665498398078</v>
          </cell>
        </row>
        <row r="4984">
          <cell r="A4984" t="str">
            <v>2006-33-5-HoodsportHat_Y_h_um</v>
          </cell>
          <cell r="B4984" t="str">
            <v>HC</v>
          </cell>
          <cell r="C4984" t="str">
            <v>UnMarked Hood Canal Fall Year</v>
          </cell>
          <cell r="D4984" t="str">
            <v>U-HdCl FY</v>
          </cell>
          <cell r="E4984">
            <v>33</v>
          </cell>
          <cell r="F4984">
            <v>49</v>
          </cell>
          <cell r="G4984">
            <v>48</v>
          </cell>
          <cell r="H4984" t="str">
            <v>TRS; incl FW net, FW sport, 12H, HC net</v>
          </cell>
          <cell r="I4984">
            <v>2006</v>
          </cell>
          <cell r="J4984" t="str">
            <v>UM</v>
          </cell>
          <cell r="K4984" t="str">
            <v>H</v>
          </cell>
          <cell r="L4984">
            <v>5</v>
          </cell>
          <cell r="M4984">
            <v>14.32814535474839</v>
          </cell>
        </row>
        <row r="4985">
          <cell r="A4985" t="str">
            <v>2006-34-3-HoodsportHat_Y_h_m</v>
          </cell>
          <cell r="B4985" t="str">
            <v>HC</v>
          </cell>
          <cell r="C4985" t="str">
            <v>Marked Hood Canal Fall Year</v>
          </cell>
          <cell r="D4985" t="str">
            <v>M-HdCl FY</v>
          </cell>
          <cell r="E4985">
            <v>34</v>
          </cell>
          <cell r="F4985">
            <v>50</v>
          </cell>
          <cell r="G4985">
            <v>48</v>
          </cell>
          <cell r="H4985" t="str">
            <v>TRS; incl FW net, FW sport, 12H, HC net</v>
          </cell>
          <cell r="I4985">
            <v>2006</v>
          </cell>
          <cell r="J4985" t="str">
            <v>M</v>
          </cell>
          <cell r="K4985" t="str">
            <v>H</v>
          </cell>
          <cell r="L4985">
            <v>3</v>
          </cell>
          <cell r="M4985">
            <v>154.73583641731591</v>
          </cell>
        </row>
        <row r="4986">
          <cell r="A4986" t="str">
            <v>2006-34-4-HoodsportHat_Y_h_m</v>
          </cell>
          <cell r="B4986" t="str">
            <v>HC</v>
          </cell>
          <cell r="C4986" t="str">
            <v>Marked Hood Canal Fall Year</v>
          </cell>
          <cell r="D4986" t="str">
            <v>M-HdCl FY</v>
          </cell>
          <cell r="E4986">
            <v>34</v>
          </cell>
          <cell r="F4986">
            <v>50</v>
          </cell>
          <cell r="G4986">
            <v>48</v>
          </cell>
          <cell r="H4986" t="str">
            <v>TRS; incl FW net, FW sport, 12H, HC net</v>
          </cell>
          <cell r="I4986">
            <v>2006</v>
          </cell>
          <cell r="J4986" t="str">
            <v>M</v>
          </cell>
          <cell r="K4986" t="str">
            <v>H</v>
          </cell>
          <cell r="L4986">
            <v>4</v>
          </cell>
          <cell r="M4986">
            <v>126.4841780768234</v>
          </cell>
        </row>
        <row r="4987">
          <cell r="A4987" t="str">
            <v>2006-34-5-HoodsportHat_Y_h_m</v>
          </cell>
          <cell r="B4987" t="str">
            <v>HC</v>
          </cell>
          <cell r="C4987" t="str">
            <v>Marked Hood Canal Fall Year</v>
          </cell>
          <cell r="D4987" t="str">
            <v>M-HdCl FY</v>
          </cell>
          <cell r="E4987">
            <v>34</v>
          </cell>
          <cell r="F4987">
            <v>50</v>
          </cell>
          <cell r="G4987">
            <v>48</v>
          </cell>
          <cell r="H4987" t="str">
            <v>TRS; incl FW net, FW sport, 12H, HC net</v>
          </cell>
          <cell r="I4987">
            <v>2006</v>
          </cell>
          <cell r="J4987" t="str">
            <v>M</v>
          </cell>
          <cell r="K4987" t="str">
            <v>H</v>
          </cell>
          <cell r="L4987">
            <v>5</v>
          </cell>
          <cell r="M4987">
            <v>0</v>
          </cell>
        </row>
        <row r="4988">
          <cell r="A4988" t="str">
            <v>2006-35-3-Dungeness_n_um</v>
          </cell>
          <cell r="B4988" t="str">
            <v>JDF</v>
          </cell>
          <cell r="C4988" t="str">
            <v>UnMarked JDF Tribs. Fall</v>
          </cell>
          <cell r="D4988" t="str">
            <v>U-SJDF FF</v>
          </cell>
          <cell r="E4988">
            <v>35</v>
          </cell>
          <cell r="F4988">
            <v>52</v>
          </cell>
          <cell r="G4988">
            <v>51</v>
          </cell>
          <cell r="H4988" t="str">
            <v>ETRS; includes 6D</v>
          </cell>
          <cell r="I4988">
            <v>2006</v>
          </cell>
          <cell r="J4988" t="str">
            <v>UM</v>
          </cell>
          <cell r="K4988" t="str">
            <v>N</v>
          </cell>
          <cell r="L4988">
            <v>3</v>
          </cell>
          <cell r="M4988">
            <v>19</v>
          </cell>
        </row>
        <row r="4989">
          <cell r="A4989" t="str">
            <v>2006-35-3-Elwha_n_um</v>
          </cell>
          <cell r="B4989" t="str">
            <v>JDF</v>
          </cell>
          <cell r="C4989" t="str">
            <v>UnMarked JDF Tribs. Fall</v>
          </cell>
          <cell r="D4989" t="str">
            <v>U-SJDF FF</v>
          </cell>
          <cell r="E4989">
            <v>35</v>
          </cell>
          <cell r="F4989">
            <v>52</v>
          </cell>
          <cell r="G4989">
            <v>51</v>
          </cell>
          <cell r="H4989" t="str">
            <v>ETRS; includes 6D</v>
          </cell>
          <cell r="I4989">
            <v>2006</v>
          </cell>
          <cell r="J4989" t="str">
            <v>UM</v>
          </cell>
          <cell r="K4989" t="str">
            <v>N</v>
          </cell>
          <cell r="L4989">
            <v>3</v>
          </cell>
          <cell r="M4989">
            <v>183</v>
          </cell>
        </row>
        <row r="4990">
          <cell r="A4990" t="str">
            <v>2006-35-4-Dungeness_n_um</v>
          </cell>
          <cell r="B4990" t="str">
            <v>JDF</v>
          </cell>
          <cell r="C4990" t="str">
            <v>UnMarked JDF Tribs. Fall</v>
          </cell>
          <cell r="D4990" t="str">
            <v>U-SJDF FF</v>
          </cell>
          <cell r="E4990">
            <v>35</v>
          </cell>
          <cell r="F4990">
            <v>52</v>
          </cell>
          <cell r="G4990">
            <v>51</v>
          </cell>
          <cell r="H4990" t="str">
            <v>ETRS; includes 6D</v>
          </cell>
          <cell r="I4990">
            <v>2006</v>
          </cell>
          <cell r="J4990" t="str">
            <v>UM</v>
          </cell>
          <cell r="K4990" t="str">
            <v>N</v>
          </cell>
          <cell r="L4990">
            <v>4</v>
          </cell>
          <cell r="M4990">
            <v>783</v>
          </cell>
        </row>
        <row r="4991">
          <cell r="A4991" t="str">
            <v>2006-35-4-Elwha_n_um</v>
          </cell>
          <cell r="B4991" t="str">
            <v>JDF</v>
          </cell>
          <cell r="C4991" t="str">
            <v>UnMarked JDF Tribs. Fall</v>
          </cell>
          <cell r="D4991" t="str">
            <v>U-SJDF FF</v>
          </cell>
          <cell r="E4991">
            <v>35</v>
          </cell>
          <cell r="F4991">
            <v>52</v>
          </cell>
          <cell r="G4991">
            <v>51</v>
          </cell>
          <cell r="H4991" t="str">
            <v>ETRS; includes 6D</v>
          </cell>
          <cell r="I4991">
            <v>2006</v>
          </cell>
          <cell r="J4991" t="str">
            <v>UM</v>
          </cell>
          <cell r="K4991" t="str">
            <v>N</v>
          </cell>
          <cell r="L4991">
            <v>4</v>
          </cell>
          <cell r="M4991">
            <v>862</v>
          </cell>
        </row>
        <row r="4992">
          <cell r="A4992" t="str">
            <v>2006-35-5-Dungeness_n_um</v>
          </cell>
          <cell r="B4992" t="str">
            <v>JDF</v>
          </cell>
          <cell r="C4992" t="str">
            <v>UnMarked JDF Tribs. Fall</v>
          </cell>
          <cell r="D4992" t="str">
            <v>U-SJDF FF</v>
          </cell>
          <cell r="E4992">
            <v>35</v>
          </cell>
          <cell r="F4992">
            <v>52</v>
          </cell>
          <cell r="G4992">
            <v>51</v>
          </cell>
          <cell r="H4992" t="str">
            <v>ETRS; includes 6D</v>
          </cell>
          <cell r="I4992">
            <v>2006</v>
          </cell>
          <cell r="J4992" t="str">
            <v>UM</v>
          </cell>
          <cell r="K4992" t="str">
            <v>N</v>
          </cell>
          <cell r="L4992">
            <v>5</v>
          </cell>
          <cell r="M4992">
            <v>493</v>
          </cell>
        </row>
        <row r="4993">
          <cell r="A4993" t="str">
            <v>2006-35-5-Elwha_n_um</v>
          </cell>
          <cell r="B4993" t="str">
            <v>JDF</v>
          </cell>
          <cell r="C4993" t="str">
            <v>UnMarked JDF Tribs. Fall</v>
          </cell>
          <cell r="D4993" t="str">
            <v>U-SJDF FF</v>
          </cell>
          <cell r="E4993">
            <v>35</v>
          </cell>
          <cell r="F4993">
            <v>52</v>
          </cell>
          <cell r="G4993">
            <v>51</v>
          </cell>
          <cell r="H4993" t="str">
            <v>ETRS; includes 6D</v>
          </cell>
          <cell r="I4993">
            <v>2006</v>
          </cell>
          <cell r="J4993" t="str">
            <v>UM</v>
          </cell>
          <cell r="K4993" t="str">
            <v>N</v>
          </cell>
          <cell r="L4993">
            <v>5</v>
          </cell>
          <cell r="M4993">
            <v>886</v>
          </cell>
        </row>
        <row r="4994">
          <cell r="A4994" t="str">
            <v>2006-36-3-Dungeness_n_m</v>
          </cell>
          <cell r="B4994" t="str">
            <v>JDF</v>
          </cell>
          <cell r="C4994" t="str">
            <v>Marked JDF Tribs. Fall</v>
          </cell>
          <cell r="D4994" t="str">
            <v>M-SJDF FF</v>
          </cell>
          <cell r="E4994">
            <v>36</v>
          </cell>
          <cell r="F4994">
            <v>53</v>
          </cell>
          <cell r="G4994">
            <v>51</v>
          </cell>
          <cell r="H4994" t="str">
            <v>ETRS; includes 6D</v>
          </cell>
          <cell r="I4994">
            <v>2006</v>
          </cell>
          <cell r="J4994" t="str">
            <v>M</v>
          </cell>
          <cell r="K4994" t="str">
            <v>N</v>
          </cell>
          <cell r="L4994">
            <v>3</v>
          </cell>
          <cell r="M4994">
            <v>0</v>
          </cell>
        </row>
        <row r="4995">
          <cell r="A4995" t="str">
            <v>2006-36-3-Elwha_n_m</v>
          </cell>
          <cell r="B4995" t="str">
            <v>JDF</v>
          </cell>
          <cell r="C4995" t="str">
            <v>Marked JDF Tribs. Fall</v>
          </cell>
          <cell r="D4995" t="str">
            <v>M-SJDF FF</v>
          </cell>
          <cell r="E4995">
            <v>36</v>
          </cell>
          <cell r="F4995">
            <v>53</v>
          </cell>
          <cell r="G4995">
            <v>51</v>
          </cell>
          <cell r="H4995" t="str">
            <v>ETRS; includes 6D</v>
          </cell>
          <cell r="I4995">
            <v>2006</v>
          </cell>
          <cell r="J4995" t="str">
            <v>M</v>
          </cell>
          <cell r="K4995" t="str">
            <v>N</v>
          </cell>
          <cell r="L4995">
            <v>3</v>
          </cell>
          <cell r="M4995">
            <v>0</v>
          </cell>
        </row>
        <row r="4996">
          <cell r="A4996" t="str">
            <v>2006-36-4-Dungeness_n_m</v>
          </cell>
          <cell r="B4996" t="str">
            <v>JDF</v>
          </cell>
          <cell r="C4996" t="str">
            <v>Marked JDF Tribs. Fall</v>
          </cell>
          <cell r="D4996" t="str">
            <v>M-SJDF FF</v>
          </cell>
          <cell r="E4996">
            <v>36</v>
          </cell>
          <cell r="F4996">
            <v>53</v>
          </cell>
          <cell r="G4996">
            <v>51</v>
          </cell>
          <cell r="H4996" t="str">
            <v>ETRS; includes 6D</v>
          </cell>
          <cell r="I4996">
            <v>2006</v>
          </cell>
          <cell r="J4996" t="str">
            <v>M</v>
          </cell>
          <cell r="K4996" t="str">
            <v>N</v>
          </cell>
          <cell r="L4996">
            <v>4</v>
          </cell>
          <cell r="M4996">
            <v>242</v>
          </cell>
        </row>
        <row r="4997">
          <cell r="A4997" t="str">
            <v>2006-36-4-Elwha_n_m</v>
          </cell>
          <cell r="B4997" t="str">
            <v>JDF</v>
          </cell>
          <cell r="C4997" t="str">
            <v>Marked JDF Tribs. Fall</v>
          </cell>
          <cell r="D4997" t="str">
            <v>M-SJDF FF</v>
          </cell>
          <cell r="E4997">
            <v>36</v>
          </cell>
          <cell r="F4997">
            <v>53</v>
          </cell>
          <cell r="G4997">
            <v>51</v>
          </cell>
          <cell r="H4997" t="str">
            <v>ETRS; includes 6D</v>
          </cell>
          <cell r="I4997">
            <v>2006</v>
          </cell>
          <cell r="J4997" t="str">
            <v>M</v>
          </cell>
          <cell r="K4997" t="str">
            <v>N</v>
          </cell>
          <cell r="L4997">
            <v>4</v>
          </cell>
          <cell r="M4997">
            <v>0</v>
          </cell>
        </row>
        <row r="4998">
          <cell r="A4998" t="str">
            <v>2006-36-5-Dungeness_n_m</v>
          </cell>
          <cell r="B4998" t="str">
            <v>JDF</v>
          </cell>
          <cell r="C4998" t="str">
            <v>Marked JDF Tribs. Fall</v>
          </cell>
          <cell r="D4998" t="str">
            <v>M-SJDF FF</v>
          </cell>
          <cell r="E4998">
            <v>36</v>
          </cell>
          <cell r="F4998">
            <v>53</v>
          </cell>
          <cell r="G4998">
            <v>51</v>
          </cell>
          <cell r="H4998" t="str">
            <v>ETRS; includes 6D</v>
          </cell>
          <cell r="I4998">
            <v>2006</v>
          </cell>
          <cell r="J4998" t="str">
            <v>M</v>
          </cell>
          <cell r="K4998" t="str">
            <v>N</v>
          </cell>
          <cell r="L4998">
            <v>5</v>
          </cell>
          <cell r="M4998">
            <v>6</v>
          </cell>
        </row>
        <row r="4999">
          <cell r="A4999" t="str">
            <v>2006-36-5-Elwha_n_m</v>
          </cell>
          <cell r="B4999" t="str">
            <v>JDF</v>
          </cell>
          <cell r="C4999" t="str">
            <v>Marked JDF Tribs. Fall</v>
          </cell>
          <cell r="D4999" t="str">
            <v>M-SJDF FF</v>
          </cell>
          <cell r="E4999">
            <v>36</v>
          </cell>
          <cell r="F4999">
            <v>53</v>
          </cell>
          <cell r="G4999">
            <v>51</v>
          </cell>
          <cell r="H4999" t="str">
            <v>ETRS; includes 6D</v>
          </cell>
          <cell r="I4999">
            <v>2006</v>
          </cell>
          <cell r="J4999" t="str">
            <v>M</v>
          </cell>
          <cell r="K4999" t="str">
            <v>N</v>
          </cell>
          <cell r="L4999">
            <v>5</v>
          </cell>
          <cell r="M4999">
            <v>0</v>
          </cell>
        </row>
        <row r="5000">
          <cell r="A5000" t="str">
            <v>2006-65-3-</v>
          </cell>
          <cell r="B5000" t="str">
            <v>MPS</v>
          </cell>
          <cell r="C5000" t="str">
            <v>UnMarked White Sp Year</v>
          </cell>
          <cell r="D5000" t="str">
            <v>U-WhtSpYr</v>
          </cell>
          <cell r="E5000">
            <v>65</v>
          </cell>
          <cell r="F5000">
            <v>55</v>
          </cell>
          <cell r="G5000">
            <v>54</v>
          </cell>
          <cell r="H5000" t="str">
            <v>ETRS; includes FW net (FW spt assumed 0)</v>
          </cell>
          <cell r="I5000">
            <v>2006</v>
          </cell>
          <cell r="J5000" t="str">
            <v>UM</v>
          </cell>
          <cell r="L5000">
            <v>3</v>
          </cell>
          <cell r="M5000">
            <v>87</v>
          </cell>
        </row>
        <row r="5001">
          <cell r="A5001" t="str">
            <v>2006-65-4-</v>
          </cell>
          <cell r="B5001" t="str">
            <v>MPS</v>
          </cell>
          <cell r="C5001" t="str">
            <v>UnMarked White Sp Year</v>
          </cell>
          <cell r="D5001" t="str">
            <v>U-WhtSpYr</v>
          </cell>
          <cell r="E5001">
            <v>65</v>
          </cell>
          <cell r="F5001">
            <v>55</v>
          </cell>
          <cell r="G5001">
            <v>54</v>
          </cell>
          <cell r="H5001" t="str">
            <v>ETRS; includes FW net (FW spt assumed 0)</v>
          </cell>
          <cell r="I5001">
            <v>2006</v>
          </cell>
          <cell r="J5001" t="str">
            <v>UM</v>
          </cell>
          <cell r="L5001">
            <v>4</v>
          </cell>
          <cell r="M5001">
            <v>453</v>
          </cell>
        </row>
        <row r="5002">
          <cell r="A5002" t="str">
            <v>2006-65-5-</v>
          </cell>
          <cell r="B5002" t="str">
            <v>MPS</v>
          </cell>
          <cell r="C5002" t="str">
            <v>UnMarked White Sp Year</v>
          </cell>
          <cell r="D5002" t="str">
            <v>U-WhtSpYr</v>
          </cell>
          <cell r="E5002">
            <v>65</v>
          </cell>
          <cell r="F5002">
            <v>55</v>
          </cell>
          <cell r="G5002">
            <v>54</v>
          </cell>
          <cell r="H5002" t="str">
            <v>ETRS; includes FW net (FW spt assumed 0)</v>
          </cell>
          <cell r="I5002">
            <v>2006</v>
          </cell>
          <cell r="J5002" t="str">
            <v>UM</v>
          </cell>
          <cell r="L5002">
            <v>5</v>
          </cell>
          <cell r="M5002">
            <v>5</v>
          </cell>
        </row>
        <row r="5003">
          <cell r="A5003" t="str">
            <v>2006-66-3-</v>
          </cell>
          <cell r="B5003" t="str">
            <v>MPS</v>
          </cell>
          <cell r="C5003" t="str">
            <v>Marked White Sp Year</v>
          </cell>
          <cell r="D5003" t="str">
            <v>M-WhtSpYr</v>
          </cell>
          <cell r="E5003">
            <v>66</v>
          </cell>
          <cell r="F5003">
            <v>56</v>
          </cell>
          <cell r="G5003">
            <v>54</v>
          </cell>
          <cell r="H5003" t="str">
            <v>ETRS; includes FW net (FW spt assumed 0)</v>
          </cell>
          <cell r="I5003">
            <v>2006</v>
          </cell>
          <cell r="J5003" t="str">
            <v>M</v>
          </cell>
          <cell r="L5003">
            <v>3</v>
          </cell>
          <cell r="M5003">
            <v>0</v>
          </cell>
        </row>
        <row r="5004">
          <cell r="A5004" t="str">
            <v>2006-66-4-</v>
          </cell>
          <cell r="B5004" t="str">
            <v>MPS</v>
          </cell>
          <cell r="C5004" t="str">
            <v>Marked White Sp Year</v>
          </cell>
          <cell r="D5004" t="str">
            <v>M-WhtSpYr</v>
          </cell>
          <cell r="E5004">
            <v>66</v>
          </cell>
          <cell r="F5004">
            <v>56</v>
          </cell>
          <cell r="G5004">
            <v>54</v>
          </cell>
          <cell r="H5004" t="str">
            <v>ETRS; includes FW net (FW spt assumed 0)</v>
          </cell>
          <cell r="I5004">
            <v>2006</v>
          </cell>
          <cell r="J5004" t="str">
            <v>M</v>
          </cell>
          <cell r="L5004">
            <v>4</v>
          </cell>
          <cell r="M5004">
            <v>0</v>
          </cell>
        </row>
        <row r="5005">
          <cell r="A5005" t="str">
            <v>2006-66-5-</v>
          </cell>
          <cell r="B5005" t="str">
            <v>MPS</v>
          </cell>
          <cell r="C5005" t="str">
            <v>Marked White Sp Year</v>
          </cell>
          <cell r="D5005" t="str">
            <v>M-WhtSpYr</v>
          </cell>
          <cell r="E5005">
            <v>66</v>
          </cell>
          <cell r="F5005">
            <v>56</v>
          </cell>
          <cell r="G5005">
            <v>54</v>
          </cell>
          <cell r="H5005" t="str">
            <v>ETRS; includes FW net (FW spt assumed 0)</v>
          </cell>
          <cell r="I5005">
            <v>2006</v>
          </cell>
          <cell r="J5005" t="str">
            <v>M</v>
          </cell>
          <cell r="L5005">
            <v>5</v>
          </cell>
          <cell r="M5005">
            <v>0</v>
          </cell>
        </row>
        <row r="5006">
          <cell r="A5006" t="str">
            <v>2006-75-3-</v>
          </cell>
          <cell r="B5006" t="str">
            <v>JDF</v>
          </cell>
          <cell r="C5006" t="str">
            <v>UnMarked Hoko River</v>
          </cell>
          <cell r="D5006" t="str">
            <v>U-Hoko Rv</v>
          </cell>
          <cell r="E5006">
            <v>75</v>
          </cell>
          <cell r="F5006">
            <v>58</v>
          </cell>
          <cell r="G5006">
            <v>57</v>
          </cell>
          <cell r="H5006" t="str">
            <v>ETRS; esc only, no FW fishery</v>
          </cell>
          <cell r="I5006">
            <v>2006</v>
          </cell>
          <cell r="J5006" t="str">
            <v>UM</v>
          </cell>
          <cell r="L5006">
            <v>3</v>
          </cell>
          <cell r="M5006">
            <v>127.5259808339618</v>
          </cell>
        </row>
        <row r="5007">
          <cell r="A5007" t="str">
            <v>2006-75-4-</v>
          </cell>
          <cell r="B5007" t="str">
            <v>JDF</v>
          </cell>
          <cell r="C5007" t="str">
            <v>UnMarked Hoko River</v>
          </cell>
          <cell r="D5007" t="str">
            <v>U-Hoko Rv</v>
          </cell>
          <cell r="E5007">
            <v>75</v>
          </cell>
          <cell r="F5007">
            <v>58</v>
          </cell>
          <cell r="G5007">
            <v>57</v>
          </cell>
          <cell r="H5007" t="str">
            <v>ETRS; esc only, no FW fishery</v>
          </cell>
          <cell r="I5007">
            <v>2006</v>
          </cell>
          <cell r="J5007" t="str">
            <v>UM</v>
          </cell>
          <cell r="L5007">
            <v>4</v>
          </cell>
          <cell r="M5007">
            <v>93.095296597155311</v>
          </cell>
        </row>
        <row r="5008">
          <cell r="A5008" t="str">
            <v>2006-75-5-</v>
          </cell>
          <cell r="B5008" t="str">
            <v>JDF</v>
          </cell>
          <cell r="C5008" t="str">
            <v>UnMarked Hoko River</v>
          </cell>
          <cell r="D5008" t="str">
            <v>U-Hoko Rv</v>
          </cell>
          <cell r="E5008">
            <v>75</v>
          </cell>
          <cell r="F5008">
            <v>58</v>
          </cell>
          <cell r="G5008">
            <v>57</v>
          </cell>
          <cell r="H5008" t="str">
            <v>ETRS; esc only, no FW fishery</v>
          </cell>
          <cell r="I5008">
            <v>2006</v>
          </cell>
          <cell r="J5008" t="str">
            <v>UM</v>
          </cell>
          <cell r="L5008">
            <v>5</v>
          </cell>
          <cell r="M5008">
            <v>59.208632926069413</v>
          </cell>
        </row>
        <row r="5009">
          <cell r="A5009" t="str">
            <v>2006-76-3-</v>
          </cell>
          <cell r="B5009" t="str">
            <v>JDF</v>
          </cell>
          <cell r="C5009" t="str">
            <v>Marked Hoko River</v>
          </cell>
          <cell r="D5009" t="str">
            <v>M-Hoko Rv</v>
          </cell>
          <cell r="E5009">
            <v>76</v>
          </cell>
          <cell r="F5009">
            <v>59</v>
          </cell>
          <cell r="G5009">
            <v>57</v>
          </cell>
          <cell r="H5009" t="str">
            <v>ETRS; esc only, no FW fishery</v>
          </cell>
          <cell r="I5009">
            <v>2006</v>
          </cell>
          <cell r="J5009" t="str">
            <v>M</v>
          </cell>
          <cell r="L5009">
            <v>3</v>
          </cell>
          <cell r="M5009">
            <v>112.4740191660382</v>
          </cell>
        </row>
        <row r="5010">
          <cell r="A5010" t="str">
            <v>2006-76-4-</v>
          </cell>
          <cell r="B5010" t="str">
            <v>JDF</v>
          </cell>
          <cell r="C5010" t="str">
            <v>Marked Hoko River</v>
          </cell>
          <cell r="D5010" t="str">
            <v>M-Hoko Rv</v>
          </cell>
          <cell r="E5010">
            <v>76</v>
          </cell>
          <cell r="F5010">
            <v>59</v>
          </cell>
          <cell r="G5010">
            <v>57</v>
          </cell>
          <cell r="H5010" t="str">
            <v>ETRS; esc only, no FW fishery</v>
          </cell>
          <cell r="I5010">
            <v>2006</v>
          </cell>
          <cell r="J5010" t="str">
            <v>M</v>
          </cell>
          <cell r="L5010">
            <v>4</v>
          </cell>
          <cell r="M5010">
            <v>441.90470340284469</v>
          </cell>
        </row>
        <row r="5011">
          <cell r="A5011" t="str">
            <v>2006-76-5-</v>
          </cell>
          <cell r="B5011" t="str">
            <v>JDF</v>
          </cell>
          <cell r="C5011" t="str">
            <v>Marked Hoko River</v>
          </cell>
          <cell r="D5011" t="str">
            <v>M-Hoko Rv</v>
          </cell>
          <cell r="E5011">
            <v>76</v>
          </cell>
          <cell r="F5011">
            <v>59</v>
          </cell>
          <cell r="G5011">
            <v>57</v>
          </cell>
          <cell r="H5011" t="str">
            <v>ETRS; esc only, no FW fishery</v>
          </cell>
          <cell r="I5011">
            <v>2006</v>
          </cell>
          <cell r="J5011" t="str">
            <v>M</v>
          </cell>
          <cell r="L5011">
            <v>5</v>
          </cell>
          <cell r="M5011">
            <v>60.791367073930587</v>
          </cell>
        </row>
        <row r="5012">
          <cell r="A5012" t="str">
            <v>2006-37-3-</v>
          </cell>
          <cell r="B5012" t="str">
            <v>ColR</v>
          </cell>
          <cell r="C5012" t="str">
            <v>UnMarked CR Oregon Hatchery Tule</v>
          </cell>
          <cell r="D5012" t="str">
            <v>U-OR Tule</v>
          </cell>
          <cell r="E5012">
            <v>37</v>
          </cell>
          <cell r="F5012">
            <v>61</v>
          </cell>
          <cell r="G5012">
            <v>60</v>
          </cell>
          <cell r="I5012">
            <v>2006</v>
          </cell>
          <cell r="J5012" t="str">
            <v>UM</v>
          </cell>
          <cell r="L5012">
            <v>3</v>
          </cell>
          <cell r="M5012">
            <v>1404.4317505362769</v>
          </cell>
        </row>
        <row r="5013">
          <cell r="A5013" t="str">
            <v>2006-37-4-</v>
          </cell>
          <cell r="B5013" t="str">
            <v>ColR</v>
          </cell>
          <cell r="C5013" t="str">
            <v>UnMarked CR Oregon Hatchery Tule</v>
          </cell>
          <cell r="D5013" t="str">
            <v>U-OR Tule</v>
          </cell>
          <cell r="E5013">
            <v>37</v>
          </cell>
          <cell r="F5013">
            <v>61</v>
          </cell>
          <cell r="G5013">
            <v>60</v>
          </cell>
          <cell r="I5013">
            <v>2006</v>
          </cell>
          <cell r="J5013" t="str">
            <v>UM</v>
          </cell>
          <cell r="L5013">
            <v>4</v>
          </cell>
          <cell r="M5013">
            <v>3620.043122393678</v>
          </cell>
        </row>
        <row r="5014">
          <cell r="A5014" t="str">
            <v>2006-37-5-</v>
          </cell>
          <cell r="B5014" t="str">
            <v>ColR</v>
          </cell>
          <cell r="C5014" t="str">
            <v>UnMarked CR Oregon Hatchery Tule</v>
          </cell>
          <cell r="D5014" t="str">
            <v>U-OR Tule</v>
          </cell>
          <cell r="E5014">
            <v>37</v>
          </cell>
          <cell r="F5014">
            <v>61</v>
          </cell>
          <cell r="G5014">
            <v>60</v>
          </cell>
          <cell r="I5014">
            <v>2006</v>
          </cell>
          <cell r="J5014" t="str">
            <v>UM</v>
          </cell>
          <cell r="L5014">
            <v>5</v>
          </cell>
          <cell r="M5014">
            <v>1545.2307307896319</v>
          </cell>
        </row>
        <row r="5015">
          <cell r="A5015" t="str">
            <v>2006-38-3-</v>
          </cell>
          <cell r="B5015" t="str">
            <v>ColR</v>
          </cell>
          <cell r="C5015" t="str">
            <v>Marked CR Oregon Hatchery Tule</v>
          </cell>
          <cell r="D5015" t="str">
            <v>M-OR Tule</v>
          </cell>
          <cell r="E5015">
            <v>38</v>
          </cell>
          <cell r="F5015">
            <v>62</v>
          </cell>
          <cell r="G5015">
            <v>60</v>
          </cell>
          <cell r="I5015">
            <v>2006</v>
          </cell>
          <cell r="J5015" t="str">
            <v>M</v>
          </cell>
          <cell r="L5015">
            <v>3</v>
          </cell>
          <cell r="M5015">
            <v>58.918249463722759</v>
          </cell>
        </row>
        <row r="5016">
          <cell r="A5016" t="str">
            <v>2006-38-4-</v>
          </cell>
          <cell r="B5016" t="str">
            <v>ColR</v>
          </cell>
          <cell r="C5016" t="str">
            <v>Marked CR Oregon Hatchery Tule</v>
          </cell>
          <cell r="D5016" t="str">
            <v>M-OR Tule</v>
          </cell>
          <cell r="E5016">
            <v>38</v>
          </cell>
          <cell r="F5016">
            <v>62</v>
          </cell>
          <cell r="G5016">
            <v>60</v>
          </cell>
          <cell r="I5016">
            <v>2006</v>
          </cell>
          <cell r="J5016" t="str">
            <v>M</v>
          </cell>
          <cell r="L5016">
            <v>4</v>
          </cell>
          <cell r="M5016">
            <v>151.18187760632279</v>
          </cell>
        </row>
        <row r="5017">
          <cell r="A5017" t="str">
            <v>2006-38-5-</v>
          </cell>
          <cell r="B5017" t="str">
            <v>ColR</v>
          </cell>
          <cell r="C5017" t="str">
            <v>Marked CR Oregon Hatchery Tule</v>
          </cell>
          <cell r="D5017" t="str">
            <v>M-OR Tule</v>
          </cell>
          <cell r="E5017">
            <v>38</v>
          </cell>
          <cell r="F5017">
            <v>62</v>
          </cell>
          <cell r="G5017">
            <v>60</v>
          </cell>
          <cell r="I5017">
            <v>2006</v>
          </cell>
          <cell r="J5017" t="str">
            <v>M</v>
          </cell>
          <cell r="L5017">
            <v>5</v>
          </cell>
          <cell r="M5017">
            <v>65.194269210368702</v>
          </cell>
        </row>
        <row r="5018">
          <cell r="A5018" t="str">
            <v>2006-39-3-</v>
          </cell>
          <cell r="B5018" t="str">
            <v>ColR</v>
          </cell>
          <cell r="C5018" t="str">
            <v>UnMarked CR Washington Hatchery Tule</v>
          </cell>
          <cell r="D5018" t="str">
            <v>U-WA Tule</v>
          </cell>
          <cell r="E5018">
            <v>39</v>
          </cell>
          <cell r="F5018">
            <v>64</v>
          </cell>
          <cell r="G5018">
            <v>63</v>
          </cell>
          <cell r="I5018">
            <v>2006</v>
          </cell>
          <cell r="J5018" t="str">
            <v>UM</v>
          </cell>
          <cell r="L5018">
            <v>3</v>
          </cell>
          <cell r="M5018">
            <v>9864.7231962817368</v>
          </cell>
        </row>
        <row r="5019">
          <cell r="A5019" t="str">
            <v>2006-39-4-</v>
          </cell>
          <cell r="B5019" t="str">
            <v>ColR</v>
          </cell>
          <cell r="C5019" t="str">
            <v>UnMarked CR Washington Hatchery Tule</v>
          </cell>
          <cell r="D5019" t="str">
            <v>U-WA Tule</v>
          </cell>
          <cell r="E5019">
            <v>39</v>
          </cell>
          <cell r="F5019">
            <v>64</v>
          </cell>
          <cell r="G5019">
            <v>63</v>
          </cell>
          <cell r="I5019">
            <v>2006</v>
          </cell>
          <cell r="J5019" t="str">
            <v>UM</v>
          </cell>
          <cell r="L5019">
            <v>4</v>
          </cell>
          <cell r="M5019">
            <v>25420.489652805471</v>
          </cell>
        </row>
        <row r="5020">
          <cell r="A5020" t="str">
            <v>2006-39-5-</v>
          </cell>
          <cell r="B5020" t="str">
            <v>ColR</v>
          </cell>
          <cell r="C5020" t="str">
            <v>UnMarked CR Washington Hatchery Tule</v>
          </cell>
          <cell r="D5020" t="str">
            <v>U-WA Tule</v>
          </cell>
          <cell r="E5020">
            <v>39</v>
          </cell>
          <cell r="F5020">
            <v>64</v>
          </cell>
          <cell r="G5020">
            <v>63</v>
          </cell>
          <cell r="I5020">
            <v>2006</v>
          </cell>
          <cell r="J5020" t="str">
            <v>UM</v>
          </cell>
          <cell r="L5020">
            <v>5</v>
          </cell>
          <cell r="M5020">
            <v>10856.01053064052</v>
          </cell>
        </row>
        <row r="5021">
          <cell r="A5021" t="str">
            <v>2006-40-3-</v>
          </cell>
          <cell r="B5021" t="str">
            <v>ColR</v>
          </cell>
          <cell r="C5021" t="str">
            <v>Marked CR Washington Hatchery Tule</v>
          </cell>
          <cell r="D5021" t="str">
            <v>M-WA Tule</v>
          </cell>
          <cell r="E5021">
            <v>40</v>
          </cell>
          <cell r="F5021">
            <v>65</v>
          </cell>
          <cell r="G5021">
            <v>63</v>
          </cell>
          <cell r="I5021">
            <v>2006</v>
          </cell>
          <cell r="J5021" t="str">
            <v>M</v>
          </cell>
          <cell r="L5021">
            <v>3</v>
          </cell>
          <cell r="M5021">
            <v>411.10180371826391</v>
          </cell>
        </row>
        <row r="5022">
          <cell r="A5022" t="str">
            <v>2006-40-4-</v>
          </cell>
          <cell r="B5022" t="str">
            <v>ColR</v>
          </cell>
          <cell r="C5022" t="str">
            <v>Marked CR Washington Hatchery Tule</v>
          </cell>
          <cell r="D5022" t="str">
            <v>M-WA Tule</v>
          </cell>
          <cell r="E5022">
            <v>40</v>
          </cell>
          <cell r="F5022">
            <v>65</v>
          </cell>
          <cell r="G5022">
            <v>63</v>
          </cell>
          <cell r="I5022">
            <v>2006</v>
          </cell>
          <cell r="J5022" t="str">
            <v>M</v>
          </cell>
          <cell r="L5022">
            <v>4</v>
          </cell>
          <cell r="M5022">
            <v>1059.485347194528</v>
          </cell>
        </row>
        <row r="5023">
          <cell r="A5023" t="str">
            <v>2006-40-5-</v>
          </cell>
          <cell r="B5023" t="str">
            <v>ColR</v>
          </cell>
          <cell r="C5023" t="str">
            <v>Marked CR Washington Hatchery Tule</v>
          </cell>
          <cell r="D5023" t="str">
            <v>M-WA Tule</v>
          </cell>
          <cell r="E5023">
            <v>40</v>
          </cell>
          <cell r="F5023">
            <v>65</v>
          </cell>
          <cell r="G5023">
            <v>63</v>
          </cell>
          <cell r="I5023">
            <v>2006</v>
          </cell>
          <cell r="J5023" t="str">
            <v>M</v>
          </cell>
          <cell r="L5023">
            <v>5</v>
          </cell>
          <cell r="M5023">
            <v>452.11446935948521</v>
          </cell>
        </row>
        <row r="5024">
          <cell r="A5024" t="str">
            <v>2006-41-3-</v>
          </cell>
          <cell r="B5024" t="str">
            <v>ColR</v>
          </cell>
          <cell r="C5024" t="str">
            <v>UnMarked Lower Columbia River Wild</v>
          </cell>
          <cell r="D5024" t="str">
            <v>U-LCRWild</v>
          </cell>
          <cell r="E5024">
            <v>41</v>
          </cell>
          <cell r="F5024">
            <v>67</v>
          </cell>
          <cell r="G5024">
            <v>66</v>
          </cell>
          <cell r="I5024">
            <v>2006</v>
          </cell>
          <cell r="J5024" t="str">
            <v>UM</v>
          </cell>
          <cell r="L5024">
            <v>3</v>
          </cell>
          <cell r="M5024">
            <v>500.11892244120747</v>
          </cell>
        </row>
        <row r="5025">
          <cell r="A5025" t="str">
            <v>2006-41-4-</v>
          </cell>
          <cell r="B5025" t="str">
            <v>ColR</v>
          </cell>
          <cell r="C5025" t="str">
            <v>UnMarked Lower Columbia River Wild</v>
          </cell>
          <cell r="D5025" t="str">
            <v>U-LCRWild</v>
          </cell>
          <cell r="E5025">
            <v>41</v>
          </cell>
          <cell r="F5025">
            <v>67</v>
          </cell>
          <cell r="G5025">
            <v>66</v>
          </cell>
          <cell r="I5025">
            <v>2006</v>
          </cell>
          <cell r="J5025" t="str">
            <v>UM</v>
          </cell>
          <cell r="L5025">
            <v>4</v>
          </cell>
          <cell r="M5025">
            <v>3954.2648656355991</v>
          </cell>
        </row>
        <row r="5026">
          <cell r="A5026" t="str">
            <v>2006-41-5-</v>
          </cell>
          <cell r="B5026" t="str">
            <v>ColR</v>
          </cell>
          <cell r="C5026" t="str">
            <v>UnMarked Lower Columbia River Wild</v>
          </cell>
          <cell r="D5026" t="str">
            <v>U-LCRWild</v>
          </cell>
          <cell r="E5026">
            <v>41</v>
          </cell>
          <cell r="F5026">
            <v>67</v>
          </cell>
          <cell r="G5026">
            <v>66</v>
          </cell>
          <cell r="I5026">
            <v>2006</v>
          </cell>
          <cell r="J5026" t="str">
            <v>UM</v>
          </cell>
          <cell r="L5026">
            <v>5</v>
          </cell>
          <cell r="M5026">
            <v>7688.6587607392548</v>
          </cell>
        </row>
        <row r="5027">
          <cell r="A5027" t="str">
            <v>2006-42-3-</v>
          </cell>
          <cell r="B5027" t="str">
            <v>ColR</v>
          </cell>
          <cell r="C5027" t="str">
            <v>Marked Lower Columbia River Wild</v>
          </cell>
          <cell r="D5027" t="str">
            <v>M-LCRWild</v>
          </cell>
          <cell r="E5027">
            <v>42</v>
          </cell>
          <cell r="F5027">
            <v>68</v>
          </cell>
          <cell r="G5027">
            <v>66</v>
          </cell>
          <cell r="I5027">
            <v>2006</v>
          </cell>
          <cell r="J5027" t="str">
            <v>M</v>
          </cell>
          <cell r="L5027">
            <v>3</v>
          </cell>
          <cell r="M5027">
            <v>20.88107755879247</v>
          </cell>
        </row>
        <row r="5028">
          <cell r="A5028" t="str">
            <v>2006-42-4-</v>
          </cell>
          <cell r="B5028" t="str">
            <v>ColR</v>
          </cell>
          <cell r="C5028" t="str">
            <v>Marked Lower Columbia River Wild</v>
          </cell>
          <cell r="D5028" t="str">
            <v>M-LCRWild</v>
          </cell>
          <cell r="E5028">
            <v>42</v>
          </cell>
          <cell r="F5028">
            <v>68</v>
          </cell>
          <cell r="G5028">
            <v>66</v>
          </cell>
          <cell r="I5028">
            <v>2006</v>
          </cell>
          <cell r="J5028" t="str">
            <v>M</v>
          </cell>
          <cell r="L5028">
            <v>4</v>
          </cell>
          <cell r="M5028">
            <v>164.73513436440089</v>
          </cell>
        </row>
        <row r="5029">
          <cell r="A5029" t="str">
            <v>2006-42-5-</v>
          </cell>
          <cell r="B5029" t="str">
            <v>ColR</v>
          </cell>
          <cell r="C5029" t="str">
            <v>Marked Lower Columbia River Wild</v>
          </cell>
          <cell r="D5029" t="str">
            <v>M-LCRWild</v>
          </cell>
          <cell r="E5029">
            <v>42</v>
          </cell>
          <cell r="F5029">
            <v>68</v>
          </cell>
          <cell r="G5029">
            <v>66</v>
          </cell>
          <cell r="I5029">
            <v>2006</v>
          </cell>
          <cell r="J5029" t="str">
            <v>M</v>
          </cell>
          <cell r="L5029">
            <v>5</v>
          </cell>
          <cell r="M5029">
            <v>320.34123926074523</v>
          </cell>
        </row>
        <row r="5030">
          <cell r="A5030" t="str">
            <v>2006-43-3-</v>
          </cell>
          <cell r="B5030" t="str">
            <v>ColR</v>
          </cell>
          <cell r="C5030" t="str">
            <v>UnMarked CR Bonneville Pool Hatchery</v>
          </cell>
          <cell r="D5030" t="str">
            <v>U-BPHTule</v>
          </cell>
          <cell r="E5030">
            <v>43</v>
          </cell>
          <cell r="F5030">
            <v>70</v>
          </cell>
          <cell r="G5030">
            <v>69</v>
          </cell>
          <cell r="I5030">
            <v>2006</v>
          </cell>
          <cell r="J5030" t="str">
            <v>UM</v>
          </cell>
          <cell r="L5030">
            <v>3</v>
          </cell>
          <cell r="M5030">
            <v>17097.343489328501</v>
          </cell>
        </row>
        <row r="5031">
          <cell r="A5031" t="str">
            <v>2006-43-4-</v>
          </cell>
          <cell r="B5031" t="str">
            <v>ColR</v>
          </cell>
          <cell r="C5031" t="str">
            <v>UnMarked CR Bonneville Pool Hatchery</v>
          </cell>
          <cell r="D5031" t="str">
            <v>U-BPHTule</v>
          </cell>
          <cell r="E5031">
            <v>43</v>
          </cell>
          <cell r="F5031">
            <v>70</v>
          </cell>
          <cell r="G5031">
            <v>69</v>
          </cell>
          <cell r="I5031">
            <v>2006</v>
          </cell>
          <cell r="J5031" t="str">
            <v>UM</v>
          </cell>
          <cell r="L5031">
            <v>4</v>
          </cell>
          <cell r="M5031">
            <v>8920.8269197864247</v>
          </cell>
        </row>
        <row r="5032">
          <cell r="A5032" t="str">
            <v>2006-43-5-</v>
          </cell>
          <cell r="B5032" t="str">
            <v>ColR</v>
          </cell>
          <cell r="C5032" t="str">
            <v>UnMarked CR Bonneville Pool Hatchery</v>
          </cell>
          <cell r="D5032" t="str">
            <v>U-BPHTule</v>
          </cell>
          <cell r="E5032">
            <v>43</v>
          </cell>
          <cell r="F5032">
            <v>70</v>
          </cell>
          <cell r="G5032">
            <v>69</v>
          </cell>
          <cell r="I5032">
            <v>2006</v>
          </cell>
          <cell r="J5032" t="str">
            <v>UM</v>
          </cell>
          <cell r="L5032">
            <v>5</v>
          </cell>
          <cell r="M5032">
            <v>778.57829153388423</v>
          </cell>
        </row>
        <row r="5033">
          <cell r="A5033" t="str">
            <v>2006-44-3-</v>
          </cell>
          <cell r="B5033" t="str">
            <v>ColR</v>
          </cell>
          <cell r="C5033" t="str">
            <v>Marked CR Bonneville Pool Hatchery</v>
          </cell>
          <cell r="D5033" t="str">
            <v>M-BPHTule</v>
          </cell>
          <cell r="E5033">
            <v>44</v>
          </cell>
          <cell r="F5033">
            <v>71</v>
          </cell>
          <cell r="G5033">
            <v>69</v>
          </cell>
          <cell r="I5033">
            <v>2006</v>
          </cell>
          <cell r="J5033" t="str">
            <v>M</v>
          </cell>
          <cell r="L5033">
            <v>3</v>
          </cell>
          <cell r="M5033">
            <v>716.65651067149884</v>
          </cell>
        </row>
        <row r="5034">
          <cell r="A5034" t="str">
            <v>2006-44-4-</v>
          </cell>
          <cell r="B5034" t="str">
            <v>ColR</v>
          </cell>
          <cell r="C5034" t="str">
            <v>Marked CR Bonneville Pool Hatchery</v>
          </cell>
          <cell r="D5034" t="str">
            <v>M-BPHTule</v>
          </cell>
          <cell r="E5034">
            <v>44</v>
          </cell>
          <cell r="F5034">
            <v>71</v>
          </cell>
          <cell r="G5034">
            <v>69</v>
          </cell>
          <cell r="I5034">
            <v>2006</v>
          </cell>
          <cell r="J5034" t="str">
            <v>M</v>
          </cell>
          <cell r="L5034">
            <v>4</v>
          </cell>
          <cell r="M5034">
            <v>372.1730802135753</v>
          </cell>
        </row>
        <row r="5035">
          <cell r="A5035" t="str">
            <v>2006-44-5-</v>
          </cell>
          <cell r="B5035" t="str">
            <v>ColR</v>
          </cell>
          <cell r="C5035" t="str">
            <v>Marked CR Bonneville Pool Hatchery</v>
          </cell>
          <cell r="D5035" t="str">
            <v>M-BPHTule</v>
          </cell>
          <cell r="E5035">
            <v>44</v>
          </cell>
          <cell r="F5035">
            <v>71</v>
          </cell>
          <cell r="G5035">
            <v>69</v>
          </cell>
          <cell r="I5035">
            <v>2006</v>
          </cell>
          <cell r="J5035" t="str">
            <v>M</v>
          </cell>
          <cell r="L5035">
            <v>5</v>
          </cell>
          <cell r="M5035">
            <v>32.421708466115767</v>
          </cell>
        </row>
        <row r="5036">
          <cell r="A5036" t="str">
            <v>2006-45-3-</v>
          </cell>
          <cell r="B5036" t="str">
            <v>ColR</v>
          </cell>
          <cell r="C5036" t="str">
            <v>UnMarked Columbia R Upriver Summer</v>
          </cell>
          <cell r="D5036" t="str">
            <v>U-UpCR Su</v>
          </cell>
          <cell r="E5036">
            <v>45</v>
          </cell>
          <cell r="F5036">
            <v>73</v>
          </cell>
          <cell r="G5036">
            <v>72</v>
          </cell>
          <cell r="I5036">
            <v>2006</v>
          </cell>
          <cell r="J5036" t="str">
            <v>UM</v>
          </cell>
          <cell r="L5036">
            <v>3</v>
          </cell>
          <cell r="M5036">
            <v>1744.0036849920871</v>
          </cell>
        </row>
        <row r="5037">
          <cell r="A5037" t="str">
            <v>2006-45-4-</v>
          </cell>
          <cell r="B5037" t="str">
            <v>ColR</v>
          </cell>
          <cell r="C5037" t="str">
            <v>UnMarked Columbia R Upriver Summer</v>
          </cell>
          <cell r="D5037" t="str">
            <v>U-UpCR Su</v>
          </cell>
          <cell r="E5037">
            <v>45</v>
          </cell>
          <cell r="F5037">
            <v>73</v>
          </cell>
          <cell r="G5037">
            <v>72</v>
          </cell>
          <cell r="I5037">
            <v>2006</v>
          </cell>
          <cell r="J5037" t="str">
            <v>UM</v>
          </cell>
          <cell r="L5037">
            <v>4</v>
          </cell>
          <cell r="M5037">
            <v>15534.467532868521</v>
          </cell>
        </row>
        <row r="5038">
          <cell r="A5038" t="str">
            <v>2006-45-5-</v>
          </cell>
          <cell r="B5038" t="str">
            <v>ColR</v>
          </cell>
          <cell r="C5038" t="str">
            <v>UnMarked Columbia R Upriver Summer</v>
          </cell>
          <cell r="D5038" t="str">
            <v>U-UpCR Su</v>
          </cell>
          <cell r="E5038">
            <v>45</v>
          </cell>
          <cell r="F5038">
            <v>73</v>
          </cell>
          <cell r="G5038">
            <v>72</v>
          </cell>
          <cell r="I5038">
            <v>2006</v>
          </cell>
          <cell r="J5038" t="str">
            <v>UM</v>
          </cell>
          <cell r="L5038">
            <v>5</v>
          </cell>
          <cell r="M5038">
            <v>25383.43448735198</v>
          </cell>
        </row>
        <row r="5039">
          <cell r="A5039" t="str">
            <v>2006-46-3-</v>
          </cell>
          <cell r="B5039" t="str">
            <v>ColR</v>
          </cell>
          <cell r="C5039" t="str">
            <v>Marked Columbia R Upriver Summer</v>
          </cell>
          <cell r="D5039" t="str">
            <v>M-UpCR Su</v>
          </cell>
          <cell r="E5039">
            <v>46</v>
          </cell>
          <cell r="F5039">
            <v>74</v>
          </cell>
          <cell r="G5039">
            <v>72</v>
          </cell>
          <cell r="I5039">
            <v>2006</v>
          </cell>
          <cell r="J5039" t="str">
            <v>M</v>
          </cell>
          <cell r="L5039">
            <v>3</v>
          </cell>
          <cell r="M5039">
            <v>1427.1368023138921</v>
          </cell>
        </row>
        <row r="5040">
          <cell r="A5040" t="str">
            <v>2006-46-4-</v>
          </cell>
          <cell r="B5040" t="str">
            <v>ColR</v>
          </cell>
          <cell r="C5040" t="str">
            <v>Marked Columbia R Upriver Summer</v>
          </cell>
          <cell r="D5040" t="str">
            <v>M-UpCR Su</v>
          </cell>
          <cell r="E5040">
            <v>46</v>
          </cell>
          <cell r="F5040">
            <v>74</v>
          </cell>
          <cell r="G5040">
            <v>72</v>
          </cell>
          <cell r="I5040">
            <v>2006</v>
          </cell>
          <cell r="J5040" t="str">
            <v>M</v>
          </cell>
          <cell r="L5040">
            <v>4</v>
          </cell>
          <cell r="M5040">
            <v>12716.68032598336</v>
          </cell>
        </row>
        <row r="5041">
          <cell r="A5041" t="str">
            <v>2006-46-5-</v>
          </cell>
          <cell r="B5041" t="str">
            <v>ColR</v>
          </cell>
          <cell r="C5041" t="str">
            <v>Marked Columbia R Upriver Summer</v>
          </cell>
          <cell r="D5041" t="str">
            <v>M-UpCR Su</v>
          </cell>
          <cell r="E5041">
            <v>46</v>
          </cell>
          <cell r="F5041">
            <v>74</v>
          </cell>
          <cell r="G5041">
            <v>72</v>
          </cell>
          <cell r="I5041">
            <v>2006</v>
          </cell>
          <cell r="J5041" t="str">
            <v>M</v>
          </cell>
          <cell r="L5041">
            <v>5</v>
          </cell>
          <cell r="M5041">
            <v>20767.27716649017</v>
          </cell>
        </row>
        <row r="5042">
          <cell r="A5042" t="str">
            <v>2006-47-3-</v>
          </cell>
          <cell r="B5042" t="str">
            <v>ColR</v>
          </cell>
          <cell r="C5042" t="str">
            <v>UnMarked Columbia R Upriver Bright</v>
          </cell>
          <cell r="D5042" t="str">
            <v>U-UpCR Br</v>
          </cell>
          <cell r="E5042">
            <v>47</v>
          </cell>
          <cell r="F5042">
            <v>76</v>
          </cell>
          <cell r="G5042">
            <v>75</v>
          </cell>
          <cell r="I5042">
            <v>2006</v>
          </cell>
          <cell r="J5042" t="str">
            <v>UM</v>
          </cell>
          <cell r="L5042">
            <v>3</v>
          </cell>
          <cell r="M5042">
            <v>43842.640800155052</v>
          </cell>
        </row>
        <row r="5043">
          <cell r="A5043" t="str">
            <v>2006-47-4-</v>
          </cell>
          <cell r="B5043" t="str">
            <v>ColR</v>
          </cell>
          <cell r="C5043" t="str">
            <v>UnMarked Columbia R Upriver Bright</v>
          </cell>
          <cell r="D5043" t="str">
            <v>U-UpCR Br</v>
          </cell>
          <cell r="E5043">
            <v>47</v>
          </cell>
          <cell r="F5043">
            <v>76</v>
          </cell>
          <cell r="G5043">
            <v>75</v>
          </cell>
          <cell r="I5043">
            <v>2006</v>
          </cell>
          <cell r="J5043" t="str">
            <v>UM</v>
          </cell>
          <cell r="L5043">
            <v>4</v>
          </cell>
          <cell r="M5043">
            <v>117259.0477720013</v>
          </cell>
        </row>
        <row r="5044">
          <cell r="A5044" t="str">
            <v>2006-47-5-</v>
          </cell>
          <cell r="B5044" t="str">
            <v>ColR</v>
          </cell>
          <cell r="C5044" t="str">
            <v>UnMarked Columbia R Upriver Bright</v>
          </cell>
          <cell r="D5044" t="str">
            <v>U-UpCR Br</v>
          </cell>
          <cell r="E5044">
            <v>47</v>
          </cell>
          <cell r="F5044">
            <v>76</v>
          </cell>
          <cell r="G5044">
            <v>75</v>
          </cell>
          <cell r="I5044">
            <v>2006</v>
          </cell>
          <cell r="J5044" t="str">
            <v>UM</v>
          </cell>
          <cell r="L5044">
            <v>5</v>
          </cell>
          <cell r="M5044">
            <v>118995.3826061679</v>
          </cell>
        </row>
        <row r="5045">
          <cell r="A5045" t="str">
            <v>2006-48-3-</v>
          </cell>
          <cell r="B5045" t="str">
            <v>ColR</v>
          </cell>
          <cell r="C5045" t="str">
            <v>Marked Columbia R Upriver Bright</v>
          </cell>
          <cell r="D5045" t="str">
            <v>M-UpCR Br</v>
          </cell>
          <cell r="E5045">
            <v>48</v>
          </cell>
          <cell r="F5045">
            <v>77</v>
          </cell>
          <cell r="G5045">
            <v>75</v>
          </cell>
          <cell r="I5045">
            <v>2006</v>
          </cell>
          <cell r="J5045" t="str">
            <v>M</v>
          </cell>
          <cell r="L5045">
            <v>3</v>
          </cell>
          <cell r="M5045">
            <v>1357.6366059826321</v>
          </cell>
        </row>
        <row r="5046">
          <cell r="A5046" t="str">
            <v>2006-48-4-</v>
          </cell>
          <cell r="B5046" t="str">
            <v>ColR</v>
          </cell>
          <cell r="C5046" t="str">
            <v>Marked Columbia R Upriver Bright</v>
          </cell>
          <cell r="D5046" t="str">
            <v>M-UpCR Br</v>
          </cell>
          <cell r="E5046">
            <v>48</v>
          </cell>
          <cell r="F5046">
            <v>77</v>
          </cell>
          <cell r="G5046">
            <v>75</v>
          </cell>
          <cell r="I5046">
            <v>2006</v>
          </cell>
          <cell r="J5046" t="str">
            <v>M</v>
          </cell>
          <cell r="L5046">
            <v>4</v>
          </cell>
          <cell r="M5046">
            <v>3626.6760802574722</v>
          </cell>
        </row>
        <row r="5047">
          <cell r="A5047" t="str">
            <v>2006-48-5-</v>
          </cell>
          <cell r="B5047" t="str">
            <v>ColR</v>
          </cell>
          <cell r="C5047" t="str">
            <v>Marked Columbia R Upriver Bright</v>
          </cell>
          <cell r="D5047" t="str">
            <v>M-UpCR Br</v>
          </cell>
          <cell r="E5047">
            <v>48</v>
          </cell>
          <cell r="F5047">
            <v>77</v>
          </cell>
          <cell r="G5047">
            <v>75</v>
          </cell>
          <cell r="I5047">
            <v>2006</v>
          </cell>
          <cell r="J5047" t="str">
            <v>M</v>
          </cell>
          <cell r="L5047">
            <v>5</v>
          </cell>
          <cell r="M5047">
            <v>3683.982399652843</v>
          </cell>
        </row>
        <row r="5048">
          <cell r="A5048" t="str">
            <v>2006-49-3-</v>
          </cell>
          <cell r="B5048" t="str">
            <v>ColR</v>
          </cell>
          <cell r="C5048" t="str">
            <v>UnMarked Cowlitz River Spring</v>
          </cell>
          <cell r="D5048" t="str">
            <v>U-Cowl Sp</v>
          </cell>
          <cell r="E5048">
            <v>49</v>
          </cell>
          <cell r="F5048">
            <v>79</v>
          </cell>
          <cell r="G5048">
            <v>78</v>
          </cell>
          <cell r="I5048">
            <v>2006</v>
          </cell>
          <cell r="J5048" t="str">
            <v>UM</v>
          </cell>
          <cell r="L5048">
            <v>3</v>
          </cell>
          <cell r="M5048">
            <v>601.08615517468741</v>
          </cell>
        </row>
        <row r="5049">
          <cell r="A5049" t="str">
            <v>2006-49-4-</v>
          </cell>
          <cell r="B5049" t="str">
            <v>ColR</v>
          </cell>
          <cell r="C5049" t="str">
            <v>UnMarked Cowlitz River Spring</v>
          </cell>
          <cell r="D5049" t="str">
            <v>U-Cowl Sp</v>
          </cell>
          <cell r="E5049">
            <v>49</v>
          </cell>
          <cell r="F5049">
            <v>79</v>
          </cell>
          <cell r="G5049">
            <v>78</v>
          </cell>
          <cell r="I5049">
            <v>2006</v>
          </cell>
          <cell r="J5049" t="str">
            <v>UM</v>
          </cell>
          <cell r="L5049">
            <v>4</v>
          </cell>
          <cell r="M5049">
            <v>338.58319260921019</v>
          </cell>
        </row>
        <row r="5050">
          <cell r="A5050" t="str">
            <v>2006-49-5-</v>
          </cell>
          <cell r="B5050" t="str">
            <v>ColR</v>
          </cell>
          <cell r="C5050" t="str">
            <v>UnMarked Cowlitz River Spring</v>
          </cell>
          <cell r="D5050" t="str">
            <v>U-Cowl Sp</v>
          </cell>
          <cell r="E5050">
            <v>49</v>
          </cell>
          <cell r="F5050">
            <v>79</v>
          </cell>
          <cell r="G5050">
            <v>78</v>
          </cell>
          <cell r="I5050">
            <v>2006</v>
          </cell>
          <cell r="J5050" t="str">
            <v>UM</v>
          </cell>
          <cell r="L5050">
            <v>5</v>
          </cell>
          <cell r="M5050">
            <v>40.889878835592469</v>
          </cell>
        </row>
        <row r="5051">
          <cell r="A5051" t="str">
            <v>2006-50-3-</v>
          </cell>
          <cell r="B5051" t="str">
            <v>ColR</v>
          </cell>
          <cell r="C5051" t="str">
            <v>Marked Cowlitz River Spring</v>
          </cell>
          <cell r="D5051" t="str">
            <v>M-Cowl Sp</v>
          </cell>
          <cell r="E5051">
            <v>50</v>
          </cell>
          <cell r="F5051">
            <v>80</v>
          </cell>
          <cell r="G5051">
            <v>78</v>
          </cell>
          <cell r="I5051">
            <v>2006</v>
          </cell>
          <cell r="J5051" t="str">
            <v>M</v>
          </cell>
          <cell r="L5051">
            <v>3</v>
          </cell>
          <cell r="M5051">
            <v>11572.26229351266</v>
          </cell>
        </row>
        <row r="5052">
          <cell r="A5052" t="str">
            <v>2006-50-4-</v>
          </cell>
          <cell r="B5052" t="str">
            <v>ColR</v>
          </cell>
          <cell r="C5052" t="str">
            <v>Marked Cowlitz River Spring</v>
          </cell>
          <cell r="D5052" t="str">
            <v>M-Cowl Sp</v>
          </cell>
          <cell r="E5052">
            <v>50</v>
          </cell>
          <cell r="F5052">
            <v>80</v>
          </cell>
          <cell r="G5052">
            <v>78</v>
          </cell>
          <cell r="I5052">
            <v>2006</v>
          </cell>
          <cell r="J5052" t="str">
            <v>M</v>
          </cell>
          <cell r="L5052">
            <v>4</v>
          </cell>
          <cell r="M5052">
            <v>6430.0683587034382</v>
          </cell>
        </row>
        <row r="5053">
          <cell r="A5053" t="str">
            <v>2006-50-5-</v>
          </cell>
          <cell r="B5053" t="str">
            <v>ColR</v>
          </cell>
          <cell r="C5053" t="str">
            <v>Marked Cowlitz River Spring</v>
          </cell>
          <cell r="D5053" t="str">
            <v>M-Cowl Sp</v>
          </cell>
          <cell r="E5053">
            <v>50</v>
          </cell>
          <cell r="F5053">
            <v>80</v>
          </cell>
          <cell r="G5053">
            <v>78</v>
          </cell>
          <cell r="I5053">
            <v>2006</v>
          </cell>
          <cell r="J5053" t="str">
            <v>M</v>
          </cell>
          <cell r="L5053">
            <v>5</v>
          </cell>
          <cell r="M5053">
            <v>777.11012116440747</v>
          </cell>
        </row>
        <row r="5054">
          <cell r="A5054" t="str">
            <v>2006-51-3-</v>
          </cell>
          <cell r="B5054" t="str">
            <v>ColR</v>
          </cell>
          <cell r="C5054" t="str">
            <v>UnMarked Willamette River Spring</v>
          </cell>
          <cell r="D5054" t="str">
            <v>U-Will Sp</v>
          </cell>
          <cell r="E5054">
            <v>51</v>
          </cell>
          <cell r="F5054">
            <v>82</v>
          </cell>
          <cell r="G5054">
            <v>81</v>
          </cell>
          <cell r="I5054">
            <v>2006</v>
          </cell>
          <cell r="J5054" t="str">
            <v>UM</v>
          </cell>
          <cell r="L5054">
            <v>3</v>
          </cell>
          <cell r="M5054">
            <v>4610.32</v>
          </cell>
        </row>
        <row r="5055">
          <cell r="A5055" t="str">
            <v>2006-51-4-</v>
          </cell>
          <cell r="B5055" t="str">
            <v>ColR</v>
          </cell>
          <cell r="C5055" t="str">
            <v>UnMarked Willamette River Spring</v>
          </cell>
          <cell r="D5055" t="str">
            <v>U-Will Sp</v>
          </cell>
          <cell r="E5055">
            <v>51</v>
          </cell>
          <cell r="F5055">
            <v>82</v>
          </cell>
          <cell r="G5055">
            <v>81</v>
          </cell>
          <cell r="I5055">
            <v>2006</v>
          </cell>
          <cell r="J5055" t="str">
            <v>UM</v>
          </cell>
          <cell r="L5055">
            <v>4</v>
          </cell>
          <cell r="M5055">
            <v>1757.25</v>
          </cell>
        </row>
        <row r="5056">
          <cell r="A5056" t="str">
            <v>2006-51-5-</v>
          </cell>
          <cell r="B5056" t="str">
            <v>ColR</v>
          </cell>
          <cell r="C5056" t="str">
            <v>UnMarked Willamette River Spring</v>
          </cell>
          <cell r="D5056" t="str">
            <v>U-Will Sp</v>
          </cell>
          <cell r="E5056">
            <v>51</v>
          </cell>
          <cell r="F5056">
            <v>82</v>
          </cell>
          <cell r="G5056">
            <v>81</v>
          </cell>
          <cell r="I5056">
            <v>2006</v>
          </cell>
          <cell r="J5056" t="str">
            <v>UM</v>
          </cell>
          <cell r="L5056">
            <v>5</v>
          </cell>
          <cell r="M5056">
            <v>156.63999999999999</v>
          </cell>
        </row>
        <row r="5057">
          <cell r="A5057" t="str">
            <v>2006-52-3-</v>
          </cell>
          <cell r="B5057" t="str">
            <v>ColR</v>
          </cell>
          <cell r="C5057" t="str">
            <v>Marked Willamette River Spring</v>
          </cell>
          <cell r="D5057" t="str">
            <v>M-Will Sp</v>
          </cell>
          <cell r="E5057">
            <v>52</v>
          </cell>
          <cell r="F5057">
            <v>83</v>
          </cell>
          <cell r="G5057">
            <v>81</v>
          </cell>
          <cell r="I5057">
            <v>2006</v>
          </cell>
          <cell r="J5057" t="str">
            <v>M</v>
          </cell>
          <cell r="L5057">
            <v>3</v>
          </cell>
          <cell r="M5057">
            <v>37301.68</v>
          </cell>
        </row>
        <row r="5058">
          <cell r="A5058" t="str">
            <v>2006-52-4-</v>
          </cell>
          <cell r="B5058" t="str">
            <v>ColR</v>
          </cell>
          <cell r="C5058" t="str">
            <v>Marked Willamette River Spring</v>
          </cell>
          <cell r="D5058" t="str">
            <v>M-Will Sp</v>
          </cell>
          <cell r="E5058">
            <v>52</v>
          </cell>
          <cell r="F5058">
            <v>83</v>
          </cell>
          <cell r="G5058">
            <v>81</v>
          </cell>
          <cell r="I5058">
            <v>2006</v>
          </cell>
          <cell r="J5058" t="str">
            <v>M</v>
          </cell>
          <cell r="L5058">
            <v>4</v>
          </cell>
          <cell r="M5058">
            <v>14217.75</v>
          </cell>
        </row>
        <row r="5059">
          <cell r="A5059" t="str">
            <v>2006-52-5-</v>
          </cell>
          <cell r="B5059" t="str">
            <v>ColR</v>
          </cell>
          <cell r="C5059" t="str">
            <v>Marked Willamette River Spring</v>
          </cell>
          <cell r="D5059" t="str">
            <v>M-Will Sp</v>
          </cell>
          <cell r="E5059">
            <v>52</v>
          </cell>
          <cell r="F5059">
            <v>83</v>
          </cell>
          <cell r="G5059">
            <v>81</v>
          </cell>
          <cell r="I5059">
            <v>2006</v>
          </cell>
          <cell r="J5059" t="str">
            <v>M</v>
          </cell>
          <cell r="L5059">
            <v>5</v>
          </cell>
          <cell r="M5059">
            <v>1267.3599999999999</v>
          </cell>
        </row>
        <row r="5060">
          <cell r="A5060" t="str">
            <v>2006-53-3-</v>
          </cell>
          <cell r="B5060" t="str">
            <v>ColR</v>
          </cell>
          <cell r="C5060" t="str">
            <v>UnMarked Snake River Fall</v>
          </cell>
          <cell r="D5060" t="str">
            <v>U-Snake F</v>
          </cell>
          <cell r="E5060">
            <v>53</v>
          </cell>
          <cell r="F5060">
            <v>85</v>
          </cell>
          <cell r="G5060">
            <v>84</v>
          </cell>
          <cell r="I5060">
            <v>2006</v>
          </cell>
          <cell r="J5060" t="str">
            <v>UM</v>
          </cell>
          <cell r="L5060">
            <v>3</v>
          </cell>
          <cell r="M5060">
            <v>6853.0953420876176</v>
          </cell>
        </row>
        <row r="5061">
          <cell r="A5061" t="str">
            <v>2006-53-4-</v>
          </cell>
          <cell r="B5061" t="str">
            <v>ColR</v>
          </cell>
          <cell r="C5061" t="str">
            <v>UnMarked Snake River Fall</v>
          </cell>
          <cell r="D5061" t="str">
            <v>U-Snake F</v>
          </cell>
          <cell r="E5061">
            <v>53</v>
          </cell>
          <cell r="F5061">
            <v>85</v>
          </cell>
          <cell r="G5061">
            <v>84</v>
          </cell>
          <cell r="I5061">
            <v>2006</v>
          </cell>
          <cell r="J5061" t="str">
            <v>UM</v>
          </cell>
          <cell r="L5061">
            <v>4</v>
          </cell>
          <cell r="M5061">
            <v>7703.9134617340605</v>
          </cell>
        </row>
        <row r="5062">
          <cell r="A5062" t="str">
            <v>2006-53-5-</v>
          </cell>
          <cell r="B5062" t="str">
            <v>ColR</v>
          </cell>
          <cell r="C5062" t="str">
            <v>UnMarked Snake River Fall</v>
          </cell>
          <cell r="D5062" t="str">
            <v>U-Snake F</v>
          </cell>
          <cell r="E5062">
            <v>53</v>
          </cell>
          <cell r="F5062">
            <v>85</v>
          </cell>
          <cell r="G5062">
            <v>84</v>
          </cell>
          <cell r="I5062">
            <v>2006</v>
          </cell>
          <cell r="J5062" t="str">
            <v>UM</v>
          </cell>
          <cell r="L5062">
            <v>5</v>
          </cell>
          <cell r="M5062">
            <v>3311.6730019543638</v>
          </cell>
        </row>
        <row r="5063">
          <cell r="A5063" t="str">
            <v>2006-54-3-</v>
          </cell>
          <cell r="B5063" t="str">
            <v>ColR</v>
          </cell>
          <cell r="C5063" t="str">
            <v>Marked Snake River Fall</v>
          </cell>
          <cell r="D5063" t="str">
            <v>M-Snake F</v>
          </cell>
          <cell r="E5063">
            <v>54</v>
          </cell>
          <cell r="F5063">
            <v>86</v>
          </cell>
          <cell r="G5063">
            <v>84</v>
          </cell>
          <cell r="I5063">
            <v>2006</v>
          </cell>
          <cell r="J5063" t="str">
            <v>M</v>
          </cell>
          <cell r="L5063">
            <v>3</v>
          </cell>
          <cell r="M5063">
            <v>2420.6272517746988</v>
          </cell>
        </row>
        <row r="5064">
          <cell r="A5064" t="str">
            <v>2006-54-4-</v>
          </cell>
          <cell r="B5064" t="str">
            <v>ColR</v>
          </cell>
          <cell r="C5064" t="str">
            <v>Marked Snake River Fall</v>
          </cell>
          <cell r="D5064" t="str">
            <v>M-Snake F</v>
          </cell>
          <cell r="E5064">
            <v>54</v>
          </cell>
          <cell r="F5064">
            <v>86</v>
          </cell>
          <cell r="G5064">
            <v>84</v>
          </cell>
          <cell r="I5064">
            <v>2006</v>
          </cell>
          <cell r="J5064" t="str">
            <v>M</v>
          </cell>
          <cell r="L5064">
            <v>4</v>
          </cell>
          <cell r="M5064">
            <v>854.36268600713265</v>
          </cell>
        </row>
        <row r="5065">
          <cell r="A5065" t="str">
            <v>2006-54-5-</v>
          </cell>
          <cell r="B5065" t="str">
            <v>ColR</v>
          </cell>
          <cell r="C5065" t="str">
            <v>Marked Snake River Fall</v>
          </cell>
          <cell r="D5065" t="str">
            <v>M-Snake F</v>
          </cell>
          <cell r="E5065">
            <v>54</v>
          </cell>
          <cell r="F5065">
            <v>86</v>
          </cell>
          <cell r="G5065">
            <v>84</v>
          </cell>
          <cell r="I5065">
            <v>2006</v>
          </cell>
          <cell r="J5065" t="str">
            <v>M</v>
          </cell>
          <cell r="L5065">
            <v>5</v>
          </cell>
          <cell r="M5065">
            <v>951.9619922248753</v>
          </cell>
        </row>
        <row r="5066">
          <cell r="A5066" t="str">
            <v>2006-55-3-</v>
          </cell>
          <cell r="B5066" t="str">
            <v>WA_NCoast_OR_CA</v>
          </cell>
          <cell r="C5066" t="str">
            <v>UnMarked Oregon North Coast Fall</v>
          </cell>
          <cell r="D5066" t="str">
            <v>U-OR No F</v>
          </cell>
          <cell r="E5066">
            <v>55</v>
          </cell>
          <cell r="F5066">
            <v>88</v>
          </cell>
          <cell r="G5066">
            <v>87</v>
          </cell>
          <cell r="I5066">
            <v>2006</v>
          </cell>
          <cell r="J5066" t="str">
            <v>UM</v>
          </cell>
          <cell r="L5066">
            <v>3</v>
          </cell>
          <cell r="M5066">
            <v>3542.262112182751</v>
          </cell>
        </row>
        <row r="5067">
          <cell r="A5067" t="str">
            <v>2006-55-4-</v>
          </cell>
          <cell r="B5067" t="str">
            <v>WA_NCoast_OR_CA</v>
          </cell>
          <cell r="C5067" t="str">
            <v>UnMarked Oregon North Coast Fall</v>
          </cell>
          <cell r="D5067" t="str">
            <v>U-OR No F</v>
          </cell>
          <cell r="E5067">
            <v>55</v>
          </cell>
          <cell r="F5067">
            <v>88</v>
          </cell>
          <cell r="G5067">
            <v>87</v>
          </cell>
          <cell r="I5067">
            <v>2006</v>
          </cell>
          <cell r="J5067" t="str">
            <v>UM</v>
          </cell>
          <cell r="L5067">
            <v>4</v>
          </cell>
          <cell r="M5067">
            <v>47156.297061008067</v>
          </cell>
        </row>
        <row r="5068">
          <cell r="A5068" t="str">
            <v>2006-55-5-</v>
          </cell>
          <cell r="B5068" t="str">
            <v>WA_NCoast_OR_CA</v>
          </cell>
          <cell r="C5068" t="str">
            <v>UnMarked Oregon North Coast Fall</v>
          </cell>
          <cell r="D5068" t="str">
            <v>U-OR No F</v>
          </cell>
          <cell r="E5068">
            <v>55</v>
          </cell>
          <cell r="F5068">
            <v>88</v>
          </cell>
          <cell r="G5068">
            <v>87</v>
          </cell>
          <cell r="I5068">
            <v>2006</v>
          </cell>
          <cell r="J5068" t="str">
            <v>UM</v>
          </cell>
          <cell r="L5068">
            <v>5</v>
          </cell>
          <cell r="M5068">
            <v>72175.85869435902</v>
          </cell>
        </row>
        <row r="5069">
          <cell r="A5069" t="str">
            <v>2006-56-3-</v>
          </cell>
          <cell r="B5069" t="str">
            <v>WA_NCoast_OR_CA</v>
          </cell>
          <cell r="C5069" t="str">
            <v>Marked Oregon North Coast Fall</v>
          </cell>
          <cell r="D5069" t="str">
            <v>M-OR No F</v>
          </cell>
          <cell r="E5069">
            <v>56</v>
          </cell>
          <cell r="F5069">
            <v>89</v>
          </cell>
          <cell r="G5069">
            <v>87</v>
          </cell>
          <cell r="I5069">
            <v>2006</v>
          </cell>
          <cell r="J5069" t="str">
            <v>M</v>
          </cell>
          <cell r="L5069">
            <v>3</v>
          </cell>
          <cell r="M5069">
            <v>72.093694019060422</v>
          </cell>
        </row>
        <row r="5070">
          <cell r="A5070" t="str">
            <v>2006-56-4-</v>
          </cell>
          <cell r="B5070" t="str">
            <v>WA_NCoast_OR_CA</v>
          </cell>
          <cell r="C5070" t="str">
            <v>Marked Oregon North Coast Fall</v>
          </cell>
          <cell r="D5070" t="str">
            <v>M-OR No F</v>
          </cell>
          <cell r="E5070">
            <v>56</v>
          </cell>
          <cell r="F5070">
            <v>89</v>
          </cell>
          <cell r="G5070">
            <v>87</v>
          </cell>
          <cell r="I5070">
            <v>2006</v>
          </cell>
          <cell r="J5070" t="str">
            <v>M</v>
          </cell>
          <cell r="L5070">
            <v>4</v>
          </cell>
          <cell r="M5070">
            <v>962.34490473102778</v>
          </cell>
        </row>
        <row r="5071">
          <cell r="A5071" t="str">
            <v>2006-56-5-</v>
          </cell>
          <cell r="B5071" t="str">
            <v>WA_NCoast_OR_CA</v>
          </cell>
          <cell r="C5071" t="str">
            <v>Marked Oregon North Coast Fall</v>
          </cell>
          <cell r="D5071" t="str">
            <v>M-OR No F</v>
          </cell>
          <cell r="E5071">
            <v>56</v>
          </cell>
          <cell r="F5071">
            <v>89</v>
          </cell>
          <cell r="G5071">
            <v>87</v>
          </cell>
          <cell r="I5071">
            <v>2006</v>
          </cell>
          <cell r="J5071" t="str">
            <v>M</v>
          </cell>
          <cell r="L5071">
            <v>5</v>
          </cell>
          <cell r="M5071">
            <v>1473.2567685211829</v>
          </cell>
        </row>
        <row r="5072">
          <cell r="A5072" t="str">
            <v>2006-57-3-</v>
          </cell>
          <cell r="B5072" t="str">
            <v>Canada</v>
          </cell>
          <cell r="C5072" t="str">
            <v>UnMarked WCVI Total Fall</v>
          </cell>
          <cell r="D5072" t="str">
            <v>U-WCVI Tl</v>
          </cell>
          <cell r="E5072">
            <v>57</v>
          </cell>
          <cell r="F5072">
            <v>91</v>
          </cell>
          <cell r="G5072">
            <v>90</v>
          </cell>
          <cell r="I5072">
            <v>2006</v>
          </cell>
          <cell r="J5072" t="str">
            <v>UM</v>
          </cell>
          <cell r="L5072">
            <v>3</v>
          </cell>
          <cell r="M5072">
            <v>75242.409095155177</v>
          </cell>
        </row>
        <row r="5073">
          <cell r="A5073" t="str">
            <v>2006-57-4-</v>
          </cell>
          <cell r="B5073" t="str">
            <v>Canada</v>
          </cell>
          <cell r="C5073" t="str">
            <v>UnMarked WCVI Total Fall</v>
          </cell>
          <cell r="D5073" t="str">
            <v>U-WCVI Tl</v>
          </cell>
          <cell r="E5073">
            <v>57</v>
          </cell>
          <cell r="F5073">
            <v>91</v>
          </cell>
          <cell r="G5073">
            <v>90</v>
          </cell>
          <cell r="I5073">
            <v>2006</v>
          </cell>
          <cell r="J5073" t="str">
            <v>UM</v>
          </cell>
          <cell r="L5073">
            <v>4</v>
          </cell>
          <cell r="M5073">
            <v>86292.652785920494</v>
          </cell>
        </row>
        <row r="5074">
          <cell r="A5074" t="str">
            <v>2006-57-5-</v>
          </cell>
          <cell r="B5074" t="str">
            <v>Canada</v>
          </cell>
          <cell r="C5074" t="str">
            <v>UnMarked WCVI Total Fall</v>
          </cell>
          <cell r="D5074" t="str">
            <v>U-WCVI Tl</v>
          </cell>
          <cell r="E5074">
            <v>57</v>
          </cell>
          <cell r="F5074">
            <v>91</v>
          </cell>
          <cell r="G5074">
            <v>90</v>
          </cell>
          <cell r="I5074">
            <v>2006</v>
          </cell>
          <cell r="J5074" t="str">
            <v>UM</v>
          </cell>
          <cell r="L5074">
            <v>5</v>
          </cell>
          <cell r="M5074">
            <v>31105.182122489012</v>
          </cell>
        </row>
        <row r="5075">
          <cell r="A5075" t="str">
            <v>2006-58-3-</v>
          </cell>
          <cell r="B5075" t="str">
            <v>Canada</v>
          </cell>
          <cell r="C5075" t="str">
            <v>Marked WCVI Total Fall</v>
          </cell>
          <cell r="D5075" t="str">
            <v>M-WCVI Tl</v>
          </cell>
          <cell r="E5075">
            <v>58</v>
          </cell>
          <cell r="F5075">
            <v>92</v>
          </cell>
          <cell r="G5075">
            <v>90</v>
          </cell>
          <cell r="I5075">
            <v>2006</v>
          </cell>
          <cell r="J5075" t="str">
            <v>M</v>
          </cell>
          <cell r="L5075">
            <v>3</v>
          </cell>
          <cell r="M5075">
            <v>1089.59090484482</v>
          </cell>
        </row>
        <row r="5076">
          <cell r="A5076" t="str">
            <v>2006-58-4-</v>
          </cell>
          <cell r="B5076" t="str">
            <v>Canada</v>
          </cell>
          <cell r="C5076" t="str">
            <v>Marked WCVI Total Fall</v>
          </cell>
          <cell r="D5076" t="str">
            <v>M-WCVI Tl</v>
          </cell>
          <cell r="E5076">
            <v>58</v>
          </cell>
          <cell r="F5076">
            <v>92</v>
          </cell>
          <cell r="G5076">
            <v>90</v>
          </cell>
          <cell r="I5076">
            <v>2006</v>
          </cell>
          <cell r="J5076" t="str">
            <v>M</v>
          </cell>
          <cell r="L5076">
            <v>4</v>
          </cell>
          <cell r="M5076">
            <v>2874.347214079512</v>
          </cell>
        </row>
        <row r="5077">
          <cell r="A5077" t="str">
            <v>2006-58-5-</v>
          </cell>
          <cell r="B5077" t="str">
            <v>Canada</v>
          </cell>
          <cell r="C5077" t="str">
            <v>Marked WCVI Total Fall</v>
          </cell>
          <cell r="D5077" t="str">
            <v>M-WCVI Tl</v>
          </cell>
          <cell r="E5077">
            <v>58</v>
          </cell>
          <cell r="F5077">
            <v>92</v>
          </cell>
          <cell r="G5077">
            <v>90</v>
          </cell>
          <cell r="I5077">
            <v>2006</v>
          </cell>
          <cell r="J5077" t="str">
            <v>M</v>
          </cell>
          <cell r="L5077">
            <v>5</v>
          </cell>
          <cell r="M5077">
            <v>1046.8178775109941</v>
          </cell>
        </row>
        <row r="5078">
          <cell r="A5078" t="str">
            <v>2006-59-3-</v>
          </cell>
          <cell r="B5078" t="str">
            <v>Canada</v>
          </cell>
          <cell r="C5078" t="str">
            <v>UnMarked Fraser River Late</v>
          </cell>
          <cell r="D5078" t="str">
            <v>U-FrasRLt</v>
          </cell>
          <cell r="E5078">
            <v>59</v>
          </cell>
          <cell r="F5078">
            <v>94</v>
          </cell>
          <cell r="G5078">
            <v>93</v>
          </cell>
          <cell r="I5078">
            <v>2006</v>
          </cell>
          <cell r="J5078" t="str">
            <v>UM</v>
          </cell>
          <cell r="L5078">
            <v>3</v>
          </cell>
          <cell r="M5078">
            <v>55507.810400795614</v>
          </cell>
        </row>
        <row r="5079">
          <cell r="A5079" t="str">
            <v>2006-59-4-</v>
          </cell>
          <cell r="B5079" t="str">
            <v>Canada</v>
          </cell>
          <cell r="C5079" t="str">
            <v>UnMarked Fraser River Late</v>
          </cell>
          <cell r="D5079" t="str">
            <v>U-FrasRLt</v>
          </cell>
          <cell r="E5079">
            <v>59</v>
          </cell>
          <cell r="F5079">
            <v>94</v>
          </cell>
          <cell r="G5079">
            <v>93</v>
          </cell>
          <cell r="I5079">
            <v>2006</v>
          </cell>
          <cell r="J5079" t="str">
            <v>UM</v>
          </cell>
          <cell r="L5079">
            <v>4</v>
          </cell>
          <cell r="M5079">
            <v>58443.822679326993</v>
          </cell>
        </row>
        <row r="5080">
          <cell r="A5080" t="str">
            <v>2006-59-5-</v>
          </cell>
          <cell r="B5080" t="str">
            <v>Canada</v>
          </cell>
          <cell r="C5080" t="str">
            <v>UnMarked Fraser River Late</v>
          </cell>
          <cell r="D5080" t="str">
            <v>U-FrasRLt</v>
          </cell>
          <cell r="E5080">
            <v>59</v>
          </cell>
          <cell r="F5080">
            <v>94</v>
          </cell>
          <cell r="G5080">
            <v>93</v>
          </cell>
          <cell r="I5080">
            <v>2006</v>
          </cell>
          <cell r="J5080" t="str">
            <v>UM</v>
          </cell>
          <cell r="L5080">
            <v>5</v>
          </cell>
          <cell r="M5080">
            <v>3806.761018575588</v>
          </cell>
        </row>
        <row r="5081">
          <cell r="A5081" t="str">
            <v>2006-60-3-</v>
          </cell>
          <cell r="B5081" t="str">
            <v>Canada</v>
          </cell>
          <cell r="C5081" t="str">
            <v>Marked Fraser River Late</v>
          </cell>
          <cell r="D5081" t="str">
            <v>M-FrasRLt</v>
          </cell>
          <cell r="E5081">
            <v>60</v>
          </cell>
          <cell r="F5081">
            <v>95</v>
          </cell>
          <cell r="G5081">
            <v>93</v>
          </cell>
          <cell r="I5081">
            <v>2006</v>
          </cell>
          <cell r="J5081" t="str">
            <v>M</v>
          </cell>
          <cell r="L5081">
            <v>3</v>
          </cell>
          <cell r="M5081">
            <v>1715.217572547692</v>
          </cell>
        </row>
        <row r="5082">
          <cell r="A5082" t="str">
            <v>2006-60-4-</v>
          </cell>
          <cell r="B5082" t="str">
            <v>Canada</v>
          </cell>
          <cell r="C5082" t="str">
            <v>Marked Fraser River Late</v>
          </cell>
          <cell r="D5082" t="str">
            <v>M-FrasRLt</v>
          </cell>
          <cell r="E5082">
            <v>60</v>
          </cell>
          <cell r="F5082">
            <v>95</v>
          </cell>
          <cell r="G5082">
            <v>93</v>
          </cell>
          <cell r="I5082">
            <v>2006</v>
          </cell>
          <cell r="J5082" t="str">
            <v>M</v>
          </cell>
          <cell r="L5082">
            <v>4</v>
          </cell>
          <cell r="M5082">
            <v>1252.070244318546</v>
          </cell>
        </row>
        <row r="5083">
          <cell r="A5083" t="str">
            <v>2006-60-5-</v>
          </cell>
          <cell r="B5083" t="str">
            <v>Canada</v>
          </cell>
          <cell r="C5083" t="str">
            <v>Marked Fraser River Late</v>
          </cell>
          <cell r="D5083" t="str">
            <v>M-FrasRLt</v>
          </cell>
          <cell r="E5083">
            <v>60</v>
          </cell>
          <cell r="F5083">
            <v>95</v>
          </cell>
          <cell r="G5083">
            <v>93</v>
          </cell>
          <cell r="I5083">
            <v>2006</v>
          </cell>
          <cell r="J5083" t="str">
            <v>M</v>
          </cell>
          <cell r="L5083">
            <v>5</v>
          </cell>
          <cell r="M5083">
            <v>17.98445943944489</v>
          </cell>
        </row>
        <row r="5084">
          <cell r="A5084" t="str">
            <v>2006-61-3-</v>
          </cell>
          <cell r="B5084" t="str">
            <v>Canada</v>
          </cell>
          <cell r="C5084" t="str">
            <v>UnMarked Fraser River Early</v>
          </cell>
          <cell r="D5084" t="str">
            <v>U-FrasREr</v>
          </cell>
          <cell r="E5084">
            <v>61</v>
          </cell>
          <cell r="F5084">
            <v>97</v>
          </cell>
          <cell r="G5084">
            <v>96</v>
          </cell>
          <cell r="I5084">
            <v>2006</v>
          </cell>
          <cell r="J5084" t="str">
            <v>UM</v>
          </cell>
          <cell r="L5084">
            <v>3</v>
          </cell>
          <cell r="M5084">
            <v>61145.830776354378</v>
          </cell>
        </row>
        <row r="5085">
          <cell r="A5085" t="str">
            <v>2006-61-4-</v>
          </cell>
          <cell r="B5085" t="str">
            <v>Canada</v>
          </cell>
          <cell r="C5085" t="str">
            <v>UnMarked Fraser River Early</v>
          </cell>
          <cell r="D5085" t="str">
            <v>U-FrasREr</v>
          </cell>
          <cell r="E5085">
            <v>61</v>
          </cell>
          <cell r="F5085">
            <v>97</v>
          </cell>
          <cell r="G5085">
            <v>96</v>
          </cell>
          <cell r="I5085">
            <v>2006</v>
          </cell>
          <cell r="J5085" t="str">
            <v>UM</v>
          </cell>
          <cell r="L5085">
            <v>4</v>
          </cell>
          <cell r="M5085">
            <v>206294.21376366221</v>
          </cell>
        </row>
        <row r="5086">
          <cell r="A5086" t="str">
            <v>2006-61-5-</v>
          </cell>
          <cell r="B5086" t="str">
            <v>Canada</v>
          </cell>
          <cell r="C5086" t="str">
            <v>UnMarked Fraser River Early</v>
          </cell>
          <cell r="D5086" t="str">
            <v>U-FrasREr</v>
          </cell>
          <cell r="E5086">
            <v>61</v>
          </cell>
          <cell r="F5086">
            <v>97</v>
          </cell>
          <cell r="G5086">
            <v>96</v>
          </cell>
          <cell r="I5086">
            <v>2006</v>
          </cell>
          <cell r="J5086" t="str">
            <v>UM</v>
          </cell>
          <cell r="L5086">
            <v>5</v>
          </cell>
          <cell r="M5086">
            <v>15756.896182129311</v>
          </cell>
        </row>
        <row r="5087">
          <cell r="A5087" t="str">
            <v>2006-62-3-</v>
          </cell>
          <cell r="B5087" t="str">
            <v>Canada</v>
          </cell>
          <cell r="C5087" t="str">
            <v>Marked Fraser River Early</v>
          </cell>
          <cell r="D5087" t="str">
            <v>M-FrasREr</v>
          </cell>
          <cell r="E5087">
            <v>62</v>
          </cell>
          <cell r="F5087">
            <v>98</v>
          </cell>
          <cell r="G5087">
            <v>96</v>
          </cell>
          <cell r="I5087">
            <v>2006</v>
          </cell>
          <cell r="J5087" t="str">
            <v>M</v>
          </cell>
          <cell r="L5087">
            <v>3</v>
          </cell>
          <cell r="M5087">
            <v>2547.5820558059572</v>
          </cell>
        </row>
        <row r="5088">
          <cell r="A5088" t="str">
            <v>2006-62-4-</v>
          </cell>
          <cell r="B5088" t="str">
            <v>Canada</v>
          </cell>
          <cell r="C5088" t="str">
            <v>Marked Fraser River Early</v>
          </cell>
          <cell r="D5088" t="str">
            <v>M-FrasREr</v>
          </cell>
          <cell r="E5088">
            <v>62</v>
          </cell>
          <cell r="F5088">
            <v>98</v>
          </cell>
          <cell r="G5088">
            <v>96</v>
          </cell>
          <cell r="I5088">
            <v>2006</v>
          </cell>
          <cell r="J5088" t="str">
            <v>M</v>
          </cell>
          <cell r="L5088">
            <v>4</v>
          </cell>
          <cell r="M5088">
            <v>8634.2988248793699</v>
          </cell>
        </row>
        <row r="5089">
          <cell r="A5089" t="str">
            <v>2006-62-5-</v>
          </cell>
          <cell r="B5089" t="str">
            <v>Canada</v>
          </cell>
          <cell r="C5089" t="str">
            <v>Marked Fraser River Early</v>
          </cell>
          <cell r="D5089" t="str">
            <v>M-FrasREr</v>
          </cell>
          <cell r="E5089">
            <v>62</v>
          </cell>
          <cell r="F5089">
            <v>98</v>
          </cell>
          <cell r="G5089">
            <v>96</v>
          </cell>
          <cell r="I5089">
            <v>2006</v>
          </cell>
          <cell r="J5089" t="str">
            <v>M</v>
          </cell>
          <cell r="L5089">
            <v>5</v>
          </cell>
          <cell r="M5089">
            <v>656.75963032453001</v>
          </cell>
        </row>
        <row r="5090">
          <cell r="A5090" t="str">
            <v>2006-63-3-</v>
          </cell>
          <cell r="B5090" t="str">
            <v>Canada</v>
          </cell>
          <cell r="C5090" t="str">
            <v>UnMarked Lower Georgia Strait</v>
          </cell>
          <cell r="D5090" t="str">
            <v>U-LwGeo S</v>
          </cell>
          <cell r="E5090">
            <v>63</v>
          </cell>
          <cell r="F5090">
            <v>100</v>
          </cell>
          <cell r="G5090">
            <v>99</v>
          </cell>
          <cell r="I5090">
            <v>2006</v>
          </cell>
          <cell r="J5090" t="str">
            <v>UM</v>
          </cell>
          <cell r="L5090">
            <v>3</v>
          </cell>
          <cell r="M5090">
            <v>23716.957538167939</v>
          </cell>
        </row>
        <row r="5091">
          <cell r="A5091" t="str">
            <v>2006-63-4-</v>
          </cell>
          <cell r="B5091" t="str">
            <v>Canada</v>
          </cell>
          <cell r="C5091" t="str">
            <v>UnMarked Lower Georgia Strait</v>
          </cell>
          <cell r="D5091" t="str">
            <v>U-LwGeo S</v>
          </cell>
          <cell r="E5091">
            <v>63</v>
          </cell>
          <cell r="F5091">
            <v>100</v>
          </cell>
          <cell r="G5091">
            <v>99</v>
          </cell>
          <cell r="I5091">
            <v>2006</v>
          </cell>
          <cell r="J5091" t="str">
            <v>UM</v>
          </cell>
          <cell r="L5091">
            <v>4</v>
          </cell>
          <cell r="M5091">
            <v>14241.1628045282</v>
          </cell>
        </row>
        <row r="5092">
          <cell r="A5092" t="str">
            <v>2006-63-5-</v>
          </cell>
          <cell r="B5092" t="str">
            <v>Canada</v>
          </cell>
          <cell r="C5092" t="str">
            <v>UnMarked Lower Georgia Strait</v>
          </cell>
          <cell r="D5092" t="str">
            <v>U-LwGeo S</v>
          </cell>
          <cell r="E5092">
            <v>63</v>
          </cell>
          <cell r="F5092">
            <v>100</v>
          </cell>
          <cell r="G5092">
            <v>99</v>
          </cell>
          <cell r="I5092">
            <v>2006</v>
          </cell>
          <cell r="J5092" t="str">
            <v>UM</v>
          </cell>
          <cell r="L5092">
            <v>5</v>
          </cell>
          <cell r="M5092">
            <v>2285.713593080528</v>
          </cell>
        </row>
        <row r="5093">
          <cell r="A5093" t="str">
            <v>2006-64-3-</v>
          </cell>
          <cell r="B5093" t="str">
            <v>Canada</v>
          </cell>
          <cell r="C5093" t="str">
            <v>Marked Lower Georgia Strait</v>
          </cell>
          <cell r="D5093" t="str">
            <v>M-LwGeo S</v>
          </cell>
          <cell r="E5093">
            <v>64</v>
          </cell>
          <cell r="F5093">
            <v>101</v>
          </cell>
          <cell r="G5093">
            <v>99</v>
          </cell>
          <cell r="I5093">
            <v>2006</v>
          </cell>
          <cell r="J5093" t="str">
            <v>M</v>
          </cell>
          <cell r="L5093">
            <v>3</v>
          </cell>
          <cell r="M5093">
            <v>988.08008171970141</v>
          </cell>
        </row>
        <row r="5094">
          <cell r="A5094" t="str">
            <v>2006-64-4-</v>
          </cell>
          <cell r="B5094" t="str">
            <v>Canada</v>
          </cell>
          <cell r="C5094" t="str">
            <v>Marked Lower Georgia Strait</v>
          </cell>
          <cell r="D5094" t="str">
            <v>M-LwGeo S</v>
          </cell>
          <cell r="E5094">
            <v>64</v>
          </cell>
          <cell r="F5094">
            <v>101</v>
          </cell>
          <cell r="G5094">
            <v>99</v>
          </cell>
          <cell r="I5094">
            <v>2006</v>
          </cell>
          <cell r="J5094" t="str">
            <v>M</v>
          </cell>
          <cell r="L5094">
            <v>4</v>
          </cell>
          <cell r="M5094">
            <v>594.11224942525769</v>
          </cell>
        </row>
        <row r="5095">
          <cell r="A5095" t="str">
            <v>2006-64-5-</v>
          </cell>
          <cell r="B5095" t="str">
            <v>Canada</v>
          </cell>
          <cell r="C5095" t="str">
            <v>Marked Lower Georgia Strait</v>
          </cell>
          <cell r="D5095" t="str">
            <v>M-LwGeo S</v>
          </cell>
          <cell r="E5095">
            <v>64</v>
          </cell>
          <cell r="F5095">
            <v>101</v>
          </cell>
          <cell r="G5095">
            <v>99</v>
          </cell>
          <cell r="I5095">
            <v>2006</v>
          </cell>
          <cell r="J5095" t="str">
            <v>M</v>
          </cell>
          <cell r="L5095">
            <v>5</v>
          </cell>
          <cell r="M5095">
            <v>95.897690671849887</v>
          </cell>
        </row>
        <row r="5096">
          <cell r="A5096" t="str">
            <v>2006-67-3-</v>
          </cell>
          <cell r="B5096" t="str">
            <v>ColR</v>
          </cell>
          <cell r="C5096" t="str">
            <v>UnMarked Lower Columbia Naturals</v>
          </cell>
          <cell r="D5096" t="str">
            <v>U-LColNat</v>
          </cell>
          <cell r="E5096">
            <v>67</v>
          </cell>
          <cell r="F5096">
            <v>103</v>
          </cell>
          <cell r="G5096">
            <v>102</v>
          </cell>
          <cell r="I5096">
            <v>2006</v>
          </cell>
          <cell r="J5096" t="str">
            <v>UM</v>
          </cell>
          <cell r="L5096">
            <v>3</v>
          </cell>
          <cell r="M5096">
            <v>951.82499999999891</v>
          </cell>
        </row>
        <row r="5097">
          <cell r="A5097" t="str">
            <v>2006-67-4-</v>
          </cell>
          <cell r="B5097" t="str">
            <v>ColR</v>
          </cell>
          <cell r="C5097" t="str">
            <v>UnMarked Lower Columbia Naturals</v>
          </cell>
          <cell r="D5097" t="str">
            <v>U-LColNat</v>
          </cell>
          <cell r="E5097">
            <v>67</v>
          </cell>
          <cell r="F5097">
            <v>103</v>
          </cell>
          <cell r="G5097">
            <v>102</v>
          </cell>
          <cell r="I5097">
            <v>2006</v>
          </cell>
          <cell r="J5097" t="str">
            <v>UM</v>
          </cell>
          <cell r="L5097">
            <v>4</v>
          </cell>
          <cell r="M5097">
            <v>2452.7999999999961</v>
          </cell>
        </row>
        <row r="5098">
          <cell r="A5098" t="str">
            <v>2006-67-5-</v>
          </cell>
          <cell r="B5098" t="str">
            <v>ColR</v>
          </cell>
          <cell r="C5098" t="str">
            <v>UnMarked Lower Columbia Naturals</v>
          </cell>
          <cell r="D5098" t="str">
            <v>U-LColNat</v>
          </cell>
          <cell r="E5098">
            <v>67</v>
          </cell>
          <cell r="F5098">
            <v>103</v>
          </cell>
          <cell r="G5098">
            <v>102</v>
          </cell>
          <cell r="I5098">
            <v>2006</v>
          </cell>
          <cell r="J5098" t="str">
            <v>UM</v>
          </cell>
          <cell r="L5098">
            <v>5</v>
          </cell>
          <cell r="M5098">
            <v>1047.450000000001</v>
          </cell>
        </row>
        <row r="5099">
          <cell r="A5099" t="str">
            <v>2006-68-3-</v>
          </cell>
          <cell r="B5099" t="str">
            <v>ColR</v>
          </cell>
          <cell r="C5099" t="str">
            <v>Marked Lower Columbia Naturals</v>
          </cell>
          <cell r="D5099" t="str">
            <v>M-LColNat</v>
          </cell>
          <cell r="E5099">
            <v>68</v>
          </cell>
          <cell r="F5099">
            <v>104</v>
          </cell>
          <cell r="G5099">
            <v>102</v>
          </cell>
          <cell r="I5099">
            <v>2006</v>
          </cell>
          <cell r="J5099" t="str">
            <v>M</v>
          </cell>
          <cell r="L5099">
            <v>3</v>
          </cell>
          <cell r="M5099">
            <v>0</v>
          </cell>
        </row>
        <row r="5100">
          <cell r="A5100" t="str">
            <v>2006-68-4-</v>
          </cell>
          <cell r="B5100" t="str">
            <v>ColR</v>
          </cell>
          <cell r="C5100" t="str">
            <v>Marked Lower Columbia Naturals</v>
          </cell>
          <cell r="D5100" t="str">
            <v>M-LColNat</v>
          </cell>
          <cell r="E5100">
            <v>68</v>
          </cell>
          <cell r="F5100">
            <v>104</v>
          </cell>
          <cell r="G5100">
            <v>102</v>
          </cell>
          <cell r="I5100">
            <v>2006</v>
          </cell>
          <cell r="J5100" t="str">
            <v>M</v>
          </cell>
          <cell r="L5100">
            <v>4</v>
          </cell>
          <cell r="M5100">
            <v>0</v>
          </cell>
        </row>
        <row r="5101">
          <cell r="A5101" t="str">
            <v>2006-68-5-</v>
          </cell>
          <cell r="B5101" t="str">
            <v>ColR</v>
          </cell>
          <cell r="C5101" t="str">
            <v>Marked Lower Columbia Naturals</v>
          </cell>
          <cell r="D5101" t="str">
            <v>M-LColNat</v>
          </cell>
          <cell r="E5101">
            <v>68</v>
          </cell>
          <cell r="F5101">
            <v>104</v>
          </cell>
          <cell r="G5101">
            <v>102</v>
          </cell>
          <cell r="I5101">
            <v>2006</v>
          </cell>
          <cell r="J5101" t="str">
            <v>M</v>
          </cell>
          <cell r="L5101">
            <v>5</v>
          </cell>
          <cell r="M5101">
            <v>0</v>
          </cell>
        </row>
        <row r="5102">
          <cell r="A5102" t="str">
            <v>2006-69-3-</v>
          </cell>
          <cell r="B5102" t="str">
            <v>WA_NCoast_OR_CA</v>
          </cell>
          <cell r="C5102" t="str">
            <v>UnMarked Central Valley Fall</v>
          </cell>
          <cell r="D5102" t="str">
            <v>U-CentVal</v>
          </cell>
          <cell r="E5102">
            <v>69</v>
          </cell>
          <cell r="F5102">
            <v>106</v>
          </cell>
          <cell r="G5102">
            <v>105</v>
          </cell>
          <cell r="I5102">
            <v>2006</v>
          </cell>
          <cell r="J5102" t="str">
            <v>UM</v>
          </cell>
          <cell r="L5102">
            <v>3</v>
          </cell>
          <cell r="M5102">
            <v>202577.06862381869</v>
          </cell>
        </row>
        <row r="5103">
          <cell r="A5103" t="str">
            <v>2006-69-4-</v>
          </cell>
          <cell r="B5103" t="str">
            <v>WA_NCoast_OR_CA</v>
          </cell>
          <cell r="C5103" t="str">
            <v>UnMarked Central Valley Fall</v>
          </cell>
          <cell r="D5103" t="str">
            <v>U-CentVal</v>
          </cell>
          <cell r="E5103">
            <v>69</v>
          </cell>
          <cell r="F5103">
            <v>106</v>
          </cell>
          <cell r="G5103">
            <v>105</v>
          </cell>
          <cell r="I5103">
            <v>2006</v>
          </cell>
          <cell r="J5103" t="str">
            <v>UM</v>
          </cell>
          <cell r="L5103">
            <v>4</v>
          </cell>
          <cell r="M5103">
            <v>110104.07642193411</v>
          </cell>
        </row>
        <row r="5104">
          <cell r="A5104" t="str">
            <v>2006-69-5-</v>
          </cell>
          <cell r="B5104" t="str">
            <v>WA_NCoast_OR_CA</v>
          </cell>
          <cell r="C5104" t="str">
            <v>UnMarked Central Valley Fall</v>
          </cell>
          <cell r="D5104" t="str">
            <v>U-CentVal</v>
          </cell>
          <cell r="E5104">
            <v>69</v>
          </cell>
          <cell r="F5104">
            <v>106</v>
          </cell>
          <cell r="G5104">
            <v>105</v>
          </cell>
          <cell r="I5104">
            <v>2006</v>
          </cell>
          <cell r="J5104" t="str">
            <v>UM</v>
          </cell>
          <cell r="L5104">
            <v>5</v>
          </cell>
          <cell r="M5104">
            <v>832.61495424728525</v>
          </cell>
        </row>
        <row r="5105">
          <cell r="A5105" t="str">
            <v>2006-70-3-</v>
          </cell>
          <cell r="B5105" t="str">
            <v>WA_NCoast_OR_CA</v>
          </cell>
          <cell r="C5105" t="str">
            <v>Marked Central Valley Fall</v>
          </cell>
          <cell r="D5105" t="str">
            <v>M-CentVal</v>
          </cell>
          <cell r="E5105">
            <v>70</v>
          </cell>
          <cell r="F5105">
            <v>107</v>
          </cell>
          <cell r="G5105">
            <v>105</v>
          </cell>
          <cell r="I5105">
            <v>2006</v>
          </cell>
          <cell r="J5105" t="str">
            <v>M</v>
          </cell>
          <cell r="L5105">
            <v>3</v>
          </cell>
          <cell r="M5105">
            <v>4134.2258902820176</v>
          </cell>
        </row>
        <row r="5106">
          <cell r="A5106" t="str">
            <v>2006-70-4-</v>
          </cell>
          <cell r="B5106" t="str">
            <v>WA_NCoast_OR_CA</v>
          </cell>
          <cell r="C5106" t="str">
            <v>Marked Central Valley Fall</v>
          </cell>
          <cell r="D5106" t="str">
            <v>M-CentVal</v>
          </cell>
          <cell r="E5106">
            <v>70</v>
          </cell>
          <cell r="F5106">
            <v>107</v>
          </cell>
          <cell r="G5106">
            <v>105</v>
          </cell>
          <cell r="I5106">
            <v>2006</v>
          </cell>
          <cell r="J5106" t="str">
            <v>M</v>
          </cell>
          <cell r="L5106">
            <v>4</v>
          </cell>
          <cell r="M5106">
            <v>2247.021967794572</v>
          </cell>
        </row>
        <row r="5107">
          <cell r="A5107" t="str">
            <v>2006-70-5-</v>
          </cell>
          <cell r="B5107" t="str">
            <v>WA_NCoast_OR_CA</v>
          </cell>
          <cell r="C5107" t="str">
            <v>Marked Central Valley Fall</v>
          </cell>
          <cell r="D5107" t="str">
            <v>M-CentVal</v>
          </cell>
          <cell r="E5107">
            <v>70</v>
          </cell>
          <cell r="F5107">
            <v>107</v>
          </cell>
          <cell r="G5107">
            <v>105</v>
          </cell>
          <cell r="I5107">
            <v>2006</v>
          </cell>
          <cell r="J5107" t="str">
            <v>M</v>
          </cell>
          <cell r="L5107">
            <v>5</v>
          </cell>
          <cell r="M5107">
            <v>16.99214192341401</v>
          </cell>
        </row>
        <row r="5108">
          <cell r="A5108" t="str">
            <v>2006-71-3-</v>
          </cell>
          <cell r="B5108" t="str">
            <v>WA_NCoast_OR_CA</v>
          </cell>
          <cell r="C5108" t="str">
            <v>UnMarked WA North Coast Fall</v>
          </cell>
          <cell r="D5108" t="str">
            <v>U-WA NCst</v>
          </cell>
          <cell r="E5108">
            <v>71</v>
          </cell>
          <cell r="F5108">
            <v>109</v>
          </cell>
          <cell r="G5108">
            <v>108</v>
          </cell>
          <cell r="I5108">
            <v>2006</v>
          </cell>
          <cell r="J5108" t="str">
            <v>UM</v>
          </cell>
          <cell r="L5108">
            <v>3</v>
          </cell>
          <cell r="M5108">
            <v>3549.993423855331</v>
          </cell>
        </row>
        <row r="5109">
          <cell r="A5109" t="str">
            <v>2006-71-4-</v>
          </cell>
          <cell r="B5109" t="str">
            <v>WA_NCoast_OR_CA</v>
          </cell>
          <cell r="C5109" t="str">
            <v>UnMarked WA North Coast Fall</v>
          </cell>
          <cell r="D5109" t="str">
            <v>U-WA NCst</v>
          </cell>
          <cell r="E5109">
            <v>71</v>
          </cell>
          <cell r="F5109">
            <v>109</v>
          </cell>
          <cell r="G5109">
            <v>108</v>
          </cell>
          <cell r="I5109">
            <v>2006</v>
          </cell>
          <cell r="J5109" t="str">
            <v>UM</v>
          </cell>
          <cell r="L5109">
            <v>4</v>
          </cell>
          <cell r="M5109">
            <v>15082.040875616711</v>
          </cell>
        </row>
        <row r="5110">
          <cell r="A5110" t="str">
            <v>2006-71-5-</v>
          </cell>
          <cell r="B5110" t="str">
            <v>WA_NCoast_OR_CA</v>
          </cell>
          <cell r="C5110" t="str">
            <v>UnMarked WA North Coast Fall</v>
          </cell>
          <cell r="D5110" t="str">
            <v>U-WA NCst</v>
          </cell>
          <cell r="E5110">
            <v>71</v>
          </cell>
          <cell r="F5110">
            <v>109</v>
          </cell>
          <cell r="G5110">
            <v>108</v>
          </cell>
          <cell r="I5110">
            <v>2006</v>
          </cell>
          <cell r="J5110" t="str">
            <v>UM</v>
          </cell>
          <cell r="L5110">
            <v>5</v>
          </cell>
          <cell r="M5110">
            <v>26477.981864723159</v>
          </cell>
        </row>
        <row r="5111">
          <cell r="A5111" t="str">
            <v>2006-72-3-</v>
          </cell>
          <cell r="B5111" t="str">
            <v>WA_NCoast_OR_CA</v>
          </cell>
          <cell r="C5111" t="str">
            <v>Marked WA North Coast Fall</v>
          </cell>
          <cell r="D5111" t="str">
            <v>M-WA NCst</v>
          </cell>
          <cell r="E5111">
            <v>72</v>
          </cell>
          <cell r="F5111">
            <v>110</v>
          </cell>
          <cell r="G5111">
            <v>108</v>
          </cell>
          <cell r="I5111">
            <v>2006</v>
          </cell>
          <cell r="J5111" t="str">
            <v>M</v>
          </cell>
          <cell r="L5111">
            <v>3</v>
          </cell>
          <cell r="M5111">
            <v>464.30324469174218</v>
          </cell>
        </row>
        <row r="5112">
          <cell r="A5112" t="str">
            <v>2006-72-4-</v>
          </cell>
          <cell r="B5112" t="str">
            <v>WA_NCoast_OR_CA</v>
          </cell>
          <cell r="C5112" t="str">
            <v>Marked WA North Coast Fall</v>
          </cell>
          <cell r="D5112" t="str">
            <v>M-WA NCst</v>
          </cell>
          <cell r="E5112">
            <v>72</v>
          </cell>
          <cell r="F5112">
            <v>110</v>
          </cell>
          <cell r="G5112">
            <v>108</v>
          </cell>
          <cell r="I5112">
            <v>2006</v>
          </cell>
          <cell r="J5112" t="str">
            <v>M</v>
          </cell>
          <cell r="L5112">
            <v>4</v>
          </cell>
          <cell r="M5112">
            <v>133.11809632117451</v>
          </cell>
        </row>
        <row r="5113">
          <cell r="A5113" t="str">
            <v>2006-72-5-</v>
          </cell>
          <cell r="B5113" t="str">
            <v>WA_NCoast_OR_CA</v>
          </cell>
          <cell r="C5113" t="str">
            <v>Marked WA North Coast Fall</v>
          </cell>
          <cell r="D5113" t="str">
            <v>M-WA NCst</v>
          </cell>
          <cell r="E5113">
            <v>72</v>
          </cell>
          <cell r="F5113">
            <v>110</v>
          </cell>
          <cell r="G5113">
            <v>108</v>
          </cell>
          <cell r="I5113">
            <v>2006</v>
          </cell>
          <cell r="J5113" t="str">
            <v>M</v>
          </cell>
          <cell r="L5113">
            <v>5</v>
          </cell>
          <cell r="M5113">
            <v>1126.1516017079871</v>
          </cell>
        </row>
        <row r="5114">
          <cell r="A5114" t="str">
            <v>2006-73-3-</v>
          </cell>
          <cell r="B5114" t="str">
            <v>WA_NCoast_OR_CA</v>
          </cell>
          <cell r="C5114" t="str">
            <v>UnMarked Willapa Bay</v>
          </cell>
          <cell r="D5114" t="str">
            <v>U-Willapa</v>
          </cell>
          <cell r="E5114">
            <v>73</v>
          </cell>
          <cell r="F5114">
            <v>112</v>
          </cell>
          <cell r="G5114">
            <v>111</v>
          </cell>
          <cell r="I5114">
            <v>2006</v>
          </cell>
          <cell r="J5114" t="str">
            <v>UM</v>
          </cell>
          <cell r="L5114">
            <v>3</v>
          </cell>
          <cell r="M5114">
            <v>4871.9938052490388</v>
          </cell>
        </row>
        <row r="5115">
          <cell r="A5115" t="str">
            <v>2006-73-4-</v>
          </cell>
          <cell r="B5115" t="str">
            <v>WA_NCoast_OR_CA</v>
          </cell>
          <cell r="C5115" t="str">
            <v>UnMarked Willapa Bay</v>
          </cell>
          <cell r="D5115" t="str">
            <v>U-Willapa</v>
          </cell>
          <cell r="E5115">
            <v>73</v>
          </cell>
          <cell r="F5115">
            <v>112</v>
          </cell>
          <cell r="G5115">
            <v>111</v>
          </cell>
          <cell r="I5115">
            <v>2006</v>
          </cell>
          <cell r="J5115" t="str">
            <v>UM</v>
          </cell>
          <cell r="L5115">
            <v>4</v>
          </cell>
          <cell r="M5115">
            <v>21509.839977533909</v>
          </cell>
        </row>
        <row r="5116">
          <cell r="A5116" t="str">
            <v>2006-73-5-</v>
          </cell>
          <cell r="B5116" t="str">
            <v>WA_NCoast_OR_CA</v>
          </cell>
          <cell r="C5116" t="str">
            <v>UnMarked Willapa Bay</v>
          </cell>
          <cell r="D5116" t="str">
            <v>U-Willapa</v>
          </cell>
          <cell r="E5116">
            <v>73</v>
          </cell>
          <cell r="F5116">
            <v>112</v>
          </cell>
          <cell r="G5116">
            <v>111</v>
          </cell>
          <cell r="I5116">
            <v>2006</v>
          </cell>
          <cell r="J5116" t="str">
            <v>UM</v>
          </cell>
          <cell r="L5116">
            <v>5</v>
          </cell>
          <cell r="M5116">
            <v>18666.54766605515</v>
          </cell>
        </row>
        <row r="5117">
          <cell r="A5117" t="str">
            <v>2006-74-3-</v>
          </cell>
          <cell r="B5117" t="str">
            <v>WA_NCoast_OR_CA</v>
          </cell>
          <cell r="C5117" t="str">
            <v>Marked Willapa Bay</v>
          </cell>
          <cell r="D5117" t="str">
            <v>M-Willapa</v>
          </cell>
          <cell r="E5117">
            <v>74</v>
          </cell>
          <cell r="F5117">
            <v>113</v>
          </cell>
          <cell r="G5117">
            <v>111</v>
          </cell>
          <cell r="I5117">
            <v>2006</v>
          </cell>
          <cell r="J5117" t="str">
            <v>M</v>
          </cell>
          <cell r="L5117">
            <v>3</v>
          </cell>
          <cell r="M5117">
            <v>415.79679511312241</v>
          </cell>
        </row>
        <row r="5118">
          <cell r="A5118" t="str">
            <v>2006-74-4-</v>
          </cell>
          <cell r="B5118" t="str">
            <v>WA_NCoast_OR_CA</v>
          </cell>
          <cell r="C5118" t="str">
            <v>Marked Willapa Bay</v>
          </cell>
          <cell r="D5118" t="str">
            <v>M-Willapa</v>
          </cell>
          <cell r="E5118">
            <v>74</v>
          </cell>
          <cell r="F5118">
            <v>113</v>
          </cell>
          <cell r="G5118">
            <v>111</v>
          </cell>
          <cell r="I5118">
            <v>2006</v>
          </cell>
          <cell r="J5118" t="str">
            <v>M</v>
          </cell>
          <cell r="L5118">
            <v>4</v>
          </cell>
          <cell r="M5118">
            <v>0</v>
          </cell>
        </row>
        <row r="5119">
          <cell r="A5119" t="str">
            <v>2006-74-5-</v>
          </cell>
          <cell r="B5119" t="str">
            <v>WA_NCoast_OR_CA</v>
          </cell>
          <cell r="C5119" t="str">
            <v>Marked Willapa Bay</v>
          </cell>
          <cell r="D5119" t="str">
            <v>M-Willapa</v>
          </cell>
          <cell r="E5119">
            <v>74</v>
          </cell>
          <cell r="F5119">
            <v>113</v>
          </cell>
          <cell r="G5119">
            <v>111</v>
          </cell>
          <cell r="I5119">
            <v>2006</v>
          </cell>
          <cell r="J5119" t="str">
            <v>M</v>
          </cell>
          <cell r="L5119">
            <v>5</v>
          </cell>
          <cell r="M5119">
            <v>2.6784419266005872</v>
          </cell>
        </row>
        <row r="5120">
          <cell r="A5120" t="str">
            <v>2006-77-3-</v>
          </cell>
          <cell r="B5120" t="str">
            <v>WA_NCoast_OR_CA</v>
          </cell>
          <cell r="C5120" t="str">
            <v>UnMarked OR Mid Coast Fall</v>
          </cell>
          <cell r="D5120" t="str">
            <v>U-MidORCst</v>
          </cell>
          <cell r="E5120">
            <v>77</v>
          </cell>
          <cell r="F5120">
            <v>115</v>
          </cell>
          <cell r="G5120">
            <v>114</v>
          </cell>
          <cell r="I5120">
            <v>2006</v>
          </cell>
          <cell r="J5120" t="str">
            <v>UM</v>
          </cell>
          <cell r="L5120">
            <v>3</v>
          </cell>
          <cell r="M5120">
            <v>4037.440805198396</v>
          </cell>
        </row>
        <row r="5121">
          <cell r="A5121" t="str">
            <v>2006-77-4-</v>
          </cell>
          <cell r="B5121" t="str">
            <v>WA_NCoast_OR_CA</v>
          </cell>
          <cell r="C5121" t="str">
            <v>UnMarked OR Mid Coast Fall</v>
          </cell>
          <cell r="D5121" t="str">
            <v>U-MidORCst</v>
          </cell>
          <cell r="E5121">
            <v>77</v>
          </cell>
          <cell r="F5121">
            <v>115</v>
          </cell>
          <cell r="G5121">
            <v>114</v>
          </cell>
          <cell r="I5121">
            <v>2006</v>
          </cell>
          <cell r="J5121" t="str">
            <v>UM</v>
          </cell>
          <cell r="L5121">
            <v>4</v>
          </cell>
          <cell r="M5121">
            <v>12493.28937974474</v>
          </cell>
        </row>
        <row r="5122">
          <cell r="A5122" t="str">
            <v>2006-77-5-</v>
          </cell>
          <cell r="B5122" t="str">
            <v>WA_NCoast_OR_CA</v>
          </cell>
          <cell r="C5122" t="str">
            <v>UnMarked OR Mid Coast Fall</v>
          </cell>
          <cell r="D5122" t="str">
            <v>U-MidORCst</v>
          </cell>
          <cell r="E5122">
            <v>77</v>
          </cell>
          <cell r="F5122">
            <v>115</v>
          </cell>
          <cell r="G5122">
            <v>114</v>
          </cell>
          <cell r="I5122">
            <v>2006</v>
          </cell>
          <cell r="J5122" t="str">
            <v>UM</v>
          </cell>
          <cell r="L5122">
            <v>5</v>
          </cell>
          <cell r="M5122">
            <v>11781.52033372796</v>
          </cell>
        </row>
        <row r="5123">
          <cell r="A5123" t="str">
            <v>2006-78-3-</v>
          </cell>
          <cell r="B5123" t="str">
            <v>WA_NCoast_OR_CA</v>
          </cell>
          <cell r="C5123" t="str">
            <v>Marked OR Mid Coast Fall</v>
          </cell>
          <cell r="D5123" t="str">
            <v>M-MidORCst</v>
          </cell>
          <cell r="E5123">
            <v>78</v>
          </cell>
          <cell r="F5123">
            <v>116</v>
          </cell>
          <cell r="G5123">
            <v>114</v>
          </cell>
          <cell r="I5123">
            <v>2006</v>
          </cell>
          <cell r="J5123" t="str">
            <v>M</v>
          </cell>
          <cell r="L5123">
            <v>3</v>
          </cell>
          <cell r="M5123">
            <v>82.17179102273758</v>
          </cell>
        </row>
        <row r="5124">
          <cell r="A5124" t="str">
            <v>2006-78-4-</v>
          </cell>
          <cell r="B5124" t="str">
            <v>WA_NCoast_OR_CA</v>
          </cell>
          <cell r="C5124" t="str">
            <v>Marked OR Mid Coast Fall</v>
          </cell>
          <cell r="D5124" t="str">
            <v>M-MidORCst</v>
          </cell>
          <cell r="E5124">
            <v>78</v>
          </cell>
          <cell r="F5124">
            <v>116</v>
          </cell>
          <cell r="G5124">
            <v>114</v>
          </cell>
          <cell r="I5124">
            <v>2006</v>
          </cell>
          <cell r="J5124" t="str">
            <v>M</v>
          </cell>
          <cell r="L5124">
            <v>4</v>
          </cell>
          <cell r="M5124">
            <v>254.95753753466121</v>
          </cell>
        </row>
        <row r="5125">
          <cell r="A5125" t="str">
            <v>2006-78-5-</v>
          </cell>
          <cell r="B5125" t="str">
            <v>WA_NCoast_OR_CA</v>
          </cell>
          <cell r="C5125" t="str">
            <v>Marked OR Mid Coast Fall</v>
          </cell>
          <cell r="D5125" t="str">
            <v>M-MidORCst</v>
          </cell>
          <cell r="E5125">
            <v>78</v>
          </cell>
          <cell r="F5125">
            <v>116</v>
          </cell>
          <cell r="G5125">
            <v>114</v>
          </cell>
          <cell r="I5125">
            <v>2006</v>
          </cell>
          <cell r="J5125" t="str">
            <v>M</v>
          </cell>
          <cell r="L5125">
            <v>5</v>
          </cell>
          <cell r="M5125">
            <v>240.484905744408</v>
          </cell>
        </row>
        <row r="5126">
          <cell r="A5126" t="str">
            <v>2007-31-3-Area12B_tribs_nat_F_n_um</v>
          </cell>
          <cell r="B5126" t="str">
            <v>HC</v>
          </cell>
          <cell r="C5126" t="str">
            <v>UnMarked Hood Canal Fall Fing</v>
          </cell>
          <cell r="D5126" t="str">
            <v>U-HdCl FF</v>
          </cell>
          <cell r="E5126">
            <v>31</v>
          </cell>
          <cell r="F5126">
            <v>46</v>
          </cell>
          <cell r="G5126">
            <v>45</v>
          </cell>
          <cell r="H5126" t="str">
            <v>TRS; incl FW net, FW sport, 12H, HC net</v>
          </cell>
          <cell r="I5126">
            <v>2007</v>
          </cell>
          <cell r="J5126" t="str">
            <v>UM</v>
          </cell>
          <cell r="K5126" t="str">
            <v>N</v>
          </cell>
          <cell r="L5126">
            <v>3</v>
          </cell>
          <cell r="M5126">
            <v>26.07498112083211</v>
          </cell>
        </row>
        <row r="5127">
          <cell r="A5127" t="str">
            <v>2007-31-4-Area12B_tribs_nat_F_n_um</v>
          </cell>
          <cell r="B5127" t="str">
            <v>HC</v>
          </cell>
          <cell r="C5127" t="str">
            <v>UnMarked Hood Canal Fall Fing</v>
          </cell>
          <cell r="D5127" t="str">
            <v>U-HdCl FF</v>
          </cell>
          <cell r="E5127">
            <v>31</v>
          </cell>
          <cell r="F5127">
            <v>46</v>
          </cell>
          <cell r="G5127">
            <v>45</v>
          </cell>
          <cell r="H5127" t="str">
            <v>TRS; incl FW net, FW sport, 12H, HC net</v>
          </cell>
          <cell r="I5127">
            <v>2007</v>
          </cell>
          <cell r="J5127" t="str">
            <v>UM</v>
          </cell>
          <cell r="K5127" t="str">
            <v>N</v>
          </cell>
          <cell r="L5127">
            <v>4</v>
          </cell>
          <cell r="M5127">
            <v>45.700320268313533</v>
          </cell>
        </row>
        <row r="5128">
          <cell r="A5128" t="str">
            <v>2007-31-5-Area12B_tribs_nat_F_n_um</v>
          </cell>
          <cell r="B5128" t="str">
            <v>HC</v>
          </cell>
          <cell r="C5128" t="str">
            <v>UnMarked Hood Canal Fall Fing</v>
          </cell>
          <cell r="D5128" t="str">
            <v>U-HdCl FF</v>
          </cell>
          <cell r="E5128">
            <v>31</v>
          </cell>
          <cell r="F5128">
            <v>46</v>
          </cell>
          <cell r="G5128">
            <v>45</v>
          </cell>
          <cell r="H5128" t="str">
            <v>TRS; incl FW net, FW sport, 12H, HC net</v>
          </cell>
          <cell r="I5128">
            <v>2007</v>
          </cell>
          <cell r="J5128" t="str">
            <v>UM</v>
          </cell>
          <cell r="K5128" t="str">
            <v>N</v>
          </cell>
          <cell r="L5128">
            <v>5</v>
          </cell>
          <cell r="M5128">
            <v>1.382066137146579</v>
          </cell>
        </row>
        <row r="5129">
          <cell r="A5129" t="str">
            <v>2008-31-3-Area12B_tribs_nat_F_n_um</v>
          </cell>
          <cell r="B5129" t="str">
            <v>HC</v>
          </cell>
          <cell r="C5129" t="str">
            <v>UnMarked Hood Canal Fall Fing</v>
          </cell>
          <cell r="D5129" t="str">
            <v>U-HdCl FF</v>
          </cell>
          <cell r="E5129">
            <v>31</v>
          </cell>
          <cell r="F5129">
            <v>46</v>
          </cell>
          <cell r="G5129">
            <v>45</v>
          </cell>
          <cell r="H5129" t="str">
            <v>TRS; incl FW net, FW sport, 12H, HC net</v>
          </cell>
          <cell r="I5129">
            <v>2008</v>
          </cell>
          <cell r="J5129" t="str">
            <v>UM</v>
          </cell>
          <cell r="K5129" t="str">
            <v>N</v>
          </cell>
          <cell r="L5129">
            <v>3</v>
          </cell>
          <cell r="M5129">
            <v>251.04359070357501</v>
          </cell>
        </row>
        <row r="5130">
          <cell r="A5130" t="str">
            <v>2008-31-4-Area12B_tribs_nat_F_n_um</v>
          </cell>
          <cell r="B5130" t="str">
            <v>HC</v>
          </cell>
          <cell r="C5130" t="str">
            <v>UnMarked Hood Canal Fall Fing</v>
          </cell>
          <cell r="D5130" t="str">
            <v>U-HdCl FF</v>
          </cell>
          <cell r="E5130">
            <v>31</v>
          </cell>
          <cell r="F5130">
            <v>46</v>
          </cell>
          <cell r="G5130">
            <v>45</v>
          </cell>
          <cell r="H5130" t="str">
            <v>TRS; incl FW net, FW sport, 12H, HC net</v>
          </cell>
          <cell r="I5130">
            <v>2008</v>
          </cell>
          <cell r="J5130" t="str">
            <v>UM</v>
          </cell>
          <cell r="K5130" t="str">
            <v>N</v>
          </cell>
          <cell r="L5130">
            <v>4</v>
          </cell>
          <cell r="M5130">
            <v>23.815275358302589</v>
          </cell>
        </row>
        <row r="5131">
          <cell r="A5131" t="str">
            <v>2008-31-5-Area12B_tribs_nat_F_n_um</v>
          </cell>
          <cell r="B5131" t="str">
            <v>HC</v>
          </cell>
          <cell r="C5131" t="str">
            <v>UnMarked Hood Canal Fall Fing</v>
          </cell>
          <cell r="D5131" t="str">
            <v>U-HdCl FF</v>
          </cell>
          <cell r="E5131">
            <v>31</v>
          </cell>
          <cell r="F5131">
            <v>46</v>
          </cell>
          <cell r="G5131">
            <v>45</v>
          </cell>
          <cell r="H5131" t="str">
            <v>TRS; incl FW net, FW sport, 12H, HC net</v>
          </cell>
          <cell r="I5131">
            <v>2008</v>
          </cell>
          <cell r="J5131" t="str">
            <v>UM</v>
          </cell>
          <cell r="K5131" t="str">
            <v>N</v>
          </cell>
          <cell r="L5131">
            <v>5</v>
          </cell>
          <cell r="M5131">
            <v>1.9663988827956269</v>
          </cell>
        </row>
        <row r="5132">
          <cell r="A5132" t="str">
            <v>2009-31-3-Area12B_tribs_nat_F_n_um</v>
          </cell>
          <cell r="B5132" t="str">
            <v>HC</v>
          </cell>
          <cell r="C5132" t="str">
            <v>UnMarked Hood Canal Fall Fing</v>
          </cell>
          <cell r="D5132" t="str">
            <v>U-HdCl FF</v>
          </cell>
          <cell r="E5132">
            <v>31</v>
          </cell>
          <cell r="F5132">
            <v>46</v>
          </cell>
          <cell r="G5132">
            <v>45</v>
          </cell>
          <cell r="H5132" t="str">
            <v>TRS; incl FW net, FW sport, 12H, HC net</v>
          </cell>
          <cell r="I5132">
            <v>2009</v>
          </cell>
          <cell r="J5132" t="str">
            <v>UM</v>
          </cell>
          <cell r="K5132" t="str">
            <v>N</v>
          </cell>
          <cell r="L5132">
            <v>3</v>
          </cell>
          <cell r="M5132">
            <v>55.012616362657461</v>
          </cell>
        </row>
        <row r="5133">
          <cell r="A5133" t="str">
            <v>2009-31-4-Area12B_tribs_nat_F_n_um</v>
          </cell>
          <cell r="B5133" t="str">
            <v>HC</v>
          </cell>
          <cell r="C5133" t="str">
            <v>UnMarked Hood Canal Fall Fing</v>
          </cell>
          <cell r="D5133" t="str">
            <v>U-HdCl FF</v>
          </cell>
          <cell r="E5133">
            <v>31</v>
          </cell>
          <cell r="F5133">
            <v>46</v>
          </cell>
          <cell r="G5133">
            <v>45</v>
          </cell>
          <cell r="H5133" t="str">
            <v>TRS; incl FW net, FW sport, 12H, HC net</v>
          </cell>
          <cell r="I5133">
            <v>2009</v>
          </cell>
          <cell r="J5133" t="str">
            <v>UM</v>
          </cell>
          <cell r="K5133" t="str">
            <v>N</v>
          </cell>
          <cell r="L5133">
            <v>4</v>
          </cell>
          <cell r="M5133">
            <v>74.982949699786531</v>
          </cell>
        </row>
        <row r="5134">
          <cell r="A5134" t="str">
            <v>2009-31-5-Area12B_tribs_nat_F_n_um</v>
          </cell>
          <cell r="B5134" t="str">
            <v>HC</v>
          </cell>
          <cell r="C5134" t="str">
            <v>UnMarked Hood Canal Fall Fing</v>
          </cell>
          <cell r="D5134" t="str">
            <v>U-HdCl FF</v>
          </cell>
          <cell r="E5134">
            <v>31</v>
          </cell>
          <cell r="F5134">
            <v>46</v>
          </cell>
          <cell r="G5134">
            <v>45</v>
          </cell>
          <cell r="H5134" t="str">
            <v>TRS; incl FW net, FW sport, 12H, HC net</v>
          </cell>
          <cell r="I5134">
            <v>2009</v>
          </cell>
          <cell r="J5134" t="str">
            <v>UM</v>
          </cell>
          <cell r="K5134" t="str">
            <v>N</v>
          </cell>
          <cell r="L5134">
            <v>5</v>
          </cell>
          <cell r="M5134">
            <v>0.12559958073666089</v>
          </cell>
        </row>
        <row r="5135">
          <cell r="A5135" t="str">
            <v>2010-31-3-Area12B_tribs_nat_F_n_um</v>
          </cell>
          <cell r="B5135" t="str">
            <v>HC</v>
          </cell>
          <cell r="C5135" t="str">
            <v>UnMarked Hood Canal Fall Fing</v>
          </cell>
          <cell r="D5135" t="str">
            <v>U-HdCl FF</v>
          </cell>
          <cell r="E5135">
            <v>31</v>
          </cell>
          <cell r="F5135">
            <v>46</v>
          </cell>
          <cell r="G5135">
            <v>45</v>
          </cell>
          <cell r="H5135" t="str">
            <v>TRS; incl FW net, FW sport, 12H, HC net</v>
          </cell>
          <cell r="I5135">
            <v>2010</v>
          </cell>
          <cell r="J5135" t="str">
            <v>UM</v>
          </cell>
          <cell r="K5135" t="str">
            <v>N</v>
          </cell>
          <cell r="L5135">
            <v>3</v>
          </cell>
          <cell r="M5135">
            <v>71.265884812255734</v>
          </cell>
        </row>
        <row r="5136">
          <cell r="A5136" t="str">
            <v>2010-31-4-Area12B_tribs_nat_F_n_um</v>
          </cell>
          <cell r="B5136" t="str">
            <v>HC</v>
          </cell>
          <cell r="C5136" t="str">
            <v>UnMarked Hood Canal Fall Fing</v>
          </cell>
          <cell r="D5136" t="str">
            <v>U-HdCl FF</v>
          </cell>
          <cell r="E5136">
            <v>31</v>
          </cell>
          <cell r="F5136">
            <v>46</v>
          </cell>
          <cell r="G5136">
            <v>45</v>
          </cell>
          <cell r="H5136" t="str">
            <v>TRS; incl FW net, FW sport, 12H, HC net</v>
          </cell>
          <cell r="I5136">
            <v>2010</v>
          </cell>
          <cell r="J5136" t="str">
            <v>UM</v>
          </cell>
          <cell r="K5136" t="str">
            <v>N</v>
          </cell>
          <cell r="L5136">
            <v>4</v>
          </cell>
          <cell r="M5136">
            <v>12.3428674430039</v>
          </cell>
        </row>
        <row r="5137">
          <cell r="A5137" t="str">
            <v>2010-31-5-Area12B_tribs_nat_F_n_um</v>
          </cell>
          <cell r="B5137" t="str">
            <v>HC</v>
          </cell>
          <cell r="C5137" t="str">
            <v>UnMarked Hood Canal Fall Fing</v>
          </cell>
          <cell r="D5137" t="str">
            <v>U-HdCl FF</v>
          </cell>
          <cell r="E5137">
            <v>31</v>
          </cell>
          <cell r="F5137">
            <v>46</v>
          </cell>
          <cell r="G5137">
            <v>45</v>
          </cell>
          <cell r="H5137" t="str">
            <v>TRS; incl FW net, FW sport, 12H, HC net</v>
          </cell>
          <cell r="I5137">
            <v>2010</v>
          </cell>
          <cell r="J5137" t="str">
            <v>UM</v>
          </cell>
          <cell r="K5137" t="str">
            <v>N</v>
          </cell>
          <cell r="L5137">
            <v>5</v>
          </cell>
          <cell r="M5137">
            <v>0.52337247108143747</v>
          </cell>
        </row>
        <row r="5138">
          <cell r="A5138" t="str">
            <v>2011-31-3-Area12B_tribs_nat_F_n_um</v>
          </cell>
          <cell r="B5138" t="str">
            <v>HC</v>
          </cell>
          <cell r="C5138" t="str">
            <v>UnMarked Hood Canal Fall Fing</v>
          </cell>
          <cell r="D5138" t="str">
            <v>U-HdCl FF</v>
          </cell>
          <cell r="E5138">
            <v>31</v>
          </cell>
          <cell r="F5138">
            <v>46</v>
          </cell>
          <cell r="G5138">
            <v>45</v>
          </cell>
          <cell r="H5138" t="str">
            <v>TRS; incl FW net, FW sport, 12H, HC net</v>
          </cell>
          <cell r="I5138">
            <v>2011</v>
          </cell>
          <cell r="J5138" t="str">
            <v>UM</v>
          </cell>
          <cell r="K5138" t="str">
            <v>N</v>
          </cell>
          <cell r="L5138">
            <v>3</v>
          </cell>
          <cell r="M5138">
            <v>81.828155882158043</v>
          </cell>
        </row>
        <row r="5139">
          <cell r="A5139" t="str">
            <v>2011-31-4-Area12B_tribs_nat_F_n_um</v>
          </cell>
          <cell r="B5139" t="str">
            <v>HC</v>
          </cell>
          <cell r="C5139" t="str">
            <v>UnMarked Hood Canal Fall Fing</v>
          </cell>
          <cell r="D5139" t="str">
            <v>U-HdCl FF</v>
          </cell>
          <cell r="E5139">
            <v>31</v>
          </cell>
          <cell r="F5139">
            <v>46</v>
          </cell>
          <cell r="G5139">
            <v>45</v>
          </cell>
          <cell r="H5139" t="str">
            <v>TRS; incl FW net, FW sport, 12H, HC net</v>
          </cell>
          <cell r="I5139">
            <v>2011</v>
          </cell>
          <cell r="J5139" t="str">
            <v>UM</v>
          </cell>
          <cell r="K5139" t="str">
            <v>N</v>
          </cell>
          <cell r="L5139">
            <v>4</v>
          </cell>
          <cell r="M5139">
            <v>207.4812727209659</v>
          </cell>
        </row>
        <row r="5140">
          <cell r="A5140" t="str">
            <v>2011-31-5-Area12B_tribs_nat_F_n_um</v>
          </cell>
          <cell r="B5140" t="str">
            <v>HC</v>
          </cell>
          <cell r="C5140" t="str">
            <v>UnMarked Hood Canal Fall Fing</v>
          </cell>
          <cell r="D5140" t="str">
            <v>U-HdCl FF</v>
          </cell>
          <cell r="E5140">
            <v>31</v>
          </cell>
          <cell r="F5140">
            <v>46</v>
          </cell>
          <cell r="G5140">
            <v>45</v>
          </cell>
          <cell r="H5140" t="str">
            <v>TRS; incl FW net, FW sport, 12H, HC net</v>
          </cell>
          <cell r="I5140">
            <v>2011</v>
          </cell>
          <cell r="J5140" t="str">
            <v>UM</v>
          </cell>
          <cell r="K5140" t="str">
            <v>N</v>
          </cell>
          <cell r="L5140">
            <v>5</v>
          </cell>
          <cell r="M5140">
            <v>0.32343144617453762</v>
          </cell>
        </row>
        <row r="5141">
          <cell r="A5141" t="str">
            <v>2012-31-3-Area12B_tribs_nat_F_n_um</v>
          </cell>
          <cell r="B5141" t="str">
            <v>HC</v>
          </cell>
          <cell r="C5141" t="str">
            <v>UnMarked Hood Canal Fall Fing</v>
          </cell>
          <cell r="D5141" t="str">
            <v>U-HdCl FF</v>
          </cell>
          <cell r="E5141">
            <v>31</v>
          </cell>
          <cell r="F5141">
            <v>46</v>
          </cell>
          <cell r="G5141">
            <v>45</v>
          </cell>
          <cell r="H5141" t="str">
            <v>TRS; incl FW net, FW sport, 12H, HC net</v>
          </cell>
          <cell r="I5141">
            <v>2012</v>
          </cell>
          <cell r="J5141" t="str">
            <v>UM</v>
          </cell>
          <cell r="K5141" t="str">
            <v>N</v>
          </cell>
          <cell r="L5141">
            <v>3</v>
          </cell>
          <cell r="M5141">
            <v>384.61438928466168</v>
          </cell>
        </row>
        <row r="5142">
          <cell r="A5142" t="str">
            <v>2012-31-4-Area12B_tribs_nat_F_n_um</v>
          </cell>
          <cell r="B5142" t="str">
            <v>HC</v>
          </cell>
          <cell r="C5142" t="str">
            <v>UnMarked Hood Canal Fall Fing</v>
          </cell>
          <cell r="D5142" t="str">
            <v>U-HdCl FF</v>
          </cell>
          <cell r="E5142">
            <v>31</v>
          </cell>
          <cell r="F5142">
            <v>46</v>
          </cell>
          <cell r="G5142">
            <v>45</v>
          </cell>
          <cell r="H5142" t="str">
            <v>TRS; incl FW net, FW sport, 12H, HC net</v>
          </cell>
          <cell r="I5142">
            <v>2012</v>
          </cell>
          <cell r="J5142" t="str">
            <v>UM</v>
          </cell>
          <cell r="K5142" t="str">
            <v>N</v>
          </cell>
          <cell r="L5142">
            <v>4</v>
          </cell>
          <cell r="M5142">
            <v>39.935057278215837</v>
          </cell>
        </row>
        <row r="5143">
          <cell r="A5143" t="str">
            <v>2012-31-5-Area12B_tribs_nat_F_n_um</v>
          </cell>
          <cell r="B5143" t="str">
            <v>HC</v>
          </cell>
          <cell r="C5143" t="str">
            <v>UnMarked Hood Canal Fall Fing</v>
          </cell>
          <cell r="D5143" t="str">
            <v>U-HdCl FF</v>
          </cell>
          <cell r="E5143">
            <v>31</v>
          </cell>
          <cell r="F5143">
            <v>46</v>
          </cell>
          <cell r="G5143">
            <v>45</v>
          </cell>
          <cell r="H5143" t="str">
            <v>TRS; incl FW net, FW sport, 12H, HC net</v>
          </cell>
          <cell r="I5143">
            <v>2012</v>
          </cell>
          <cell r="J5143" t="str">
            <v>UM</v>
          </cell>
          <cell r="K5143" t="str">
            <v>N</v>
          </cell>
          <cell r="L5143">
            <v>5</v>
          </cell>
          <cell r="M5143">
            <v>6.6312825738734782</v>
          </cell>
        </row>
        <row r="5144">
          <cell r="A5144" t="str">
            <v>2013-31-3-Area12B_tribs_nat_F_n_um</v>
          </cell>
          <cell r="B5144" t="str">
            <v>HC</v>
          </cell>
          <cell r="C5144" t="str">
            <v>UnMarked Hood Canal Fall Fing</v>
          </cell>
          <cell r="D5144" t="str">
            <v>U-HdCl FF</v>
          </cell>
          <cell r="E5144">
            <v>31</v>
          </cell>
          <cell r="F5144">
            <v>46</v>
          </cell>
          <cell r="G5144">
            <v>45</v>
          </cell>
          <cell r="H5144" t="str">
            <v>TRS; incl FW net, FW sport, 12H, HC net</v>
          </cell>
          <cell r="I5144">
            <v>2013</v>
          </cell>
          <cell r="J5144" t="str">
            <v>UM</v>
          </cell>
          <cell r="K5144" t="str">
            <v>N</v>
          </cell>
          <cell r="L5144">
            <v>3</v>
          </cell>
          <cell r="M5144">
            <v>326.49708598114057</v>
          </cell>
        </row>
        <row r="5145">
          <cell r="A5145" t="str">
            <v>2013-31-4-Area12B_tribs_nat_F_n_um</v>
          </cell>
          <cell r="B5145" t="str">
            <v>HC</v>
          </cell>
          <cell r="C5145" t="str">
            <v>UnMarked Hood Canal Fall Fing</v>
          </cell>
          <cell r="D5145" t="str">
            <v>U-HdCl FF</v>
          </cell>
          <cell r="E5145">
            <v>31</v>
          </cell>
          <cell r="F5145">
            <v>46</v>
          </cell>
          <cell r="G5145">
            <v>45</v>
          </cell>
          <cell r="H5145" t="str">
            <v>TRS; incl FW net, FW sport, 12H, HC net</v>
          </cell>
          <cell r="I5145">
            <v>2013</v>
          </cell>
          <cell r="J5145" t="str">
            <v>UM</v>
          </cell>
          <cell r="K5145" t="str">
            <v>N</v>
          </cell>
          <cell r="L5145">
            <v>4</v>
          </cell>
          <cell r="M5145">
            <v>345.68516082300738</v>
          </cell>
        </row>
        <row r="5146">
          <cell r="A5146" t="str">
            <v>2013-31-5-Area12B_tribs_nat_F_n_um</v>
          </cell>
          <cell r="B5146" t="str">
            <v>HC</v>
          </cell>
          <cell r="C5146" t="str">
            <v>UnMarked Hood Canal Fall Fing</v>
          </cell>
          <cell r="D5146" t="str">
            <v>U-HdCl FF</v>
          </cell>
          <cell r="E5146">
            <v>31</v>
          </cell>
          <cell r="F5146">
            <v>46</v>
          </cell>
          <cell r="G5146">
            <v>45</v>
          </cell>
          <cell r="H5146" t="str">
            <v>TRS; incl FW net, FW sport, 12H, HC net</v>
          </cell>
          <cell r="I5146">
            <v>2013</v>
          </cell>
          <cell r="J5146" t="str">
            <v>UM</v>
          </cell>
          <cell r="K5146" t="str">
            <v>N</v>
          </cell>
          <cell r="L5146">
            <v>5</v>
          </cell>
          <cell r="M5146">
            <v>1.798882016425017</v>
          </cell>
        </row>
        <row r="5147">
          <cell r="A5147" t="str">
            <v>2007-31-3-Area12CD_tribs_nat_n_um</v>
          </cell>
          <cell r="B5147" t="str">
            <v>HC</v>
          </cell>
          <cell r="C5147" t="str">
            <v>UnMarked Hood Canal Fall Fing</v>
          </cell>
          <cell r="D5147" t="str">
            <v>U-HdCl FF</v>
          </cell>
          <cell r="E5147">
            <v>31</v>
          </cell>
          <cell r="F5147">
            <v>46</v>
          </cell>
          <cell r="G5147">
            <v>45</v>
          </cell>
          <cell r="H5147" t="str">
            <v>TRS; incl FW net, FW sport, 12H, HC net</v>
          </cell>
          <cell r="I5147">
            <v>2007</v>
          </cell>
          <cell r="J5147" t="str">
            <v>UM</v>
          </cell>
          <cell r="K5147" t="str">
            <v>N</v>
          </cell>
          <cell r="L5147">
            <v>3</v>
          </cell>
          <cell r="M5147">
            <v>7.8865164191420369</v>
          </cell>
        </row>
        <row r="5148">
          <cell r="A5148" t="str">
            <v>2007-31-4-Area12CD_tribs_nat_n_um</v>
          </cell>
          <cell r="B5148" t="str">
            <v>HC</v>
          </cell>
          <cell r="C5148" t="str">
            <v>UnMarked Hood Canal Fall Fing</v>
          </cell>
          <cell r="D5148" t="str">
            <v>U-HdCl FF</v>
          </cell>
          <cell r="E5148">
            <v>31</v>
          </cell>
          <cell r="F5148">
            <v>46</v>
          </cell>
          <cell r="G5148">
            <v>45</v>
          </cell>
          <cell r="H5148" t="str">
            <v>TRS; incl FW net, FW sport, 12H, HC net</v>
          </cell>
          <cell r="I5148">
            <v>2007</v>
          </cell>
          <cell r="J5148" t="str">
            <v>UM</v>
          </cell>
          <cell r="K5148" t="str">
            <v>N</v>
          </cell>
          <cell r="L5148">
            <v>4</v>
          </cell>
          <cell r="M5148">
            <v>13.82230439538675</v>
          </cell>
        </row>
        <row r="5149">
          <cell r="A5149" t="str">
            <v>2007-31-5-Area12CD_tribs_nat_n_um</v>
          </cell>
          <cell r="B5149" t="str">
            <v>HC</v>
          </cell>
          <cell r="C5149" t="str">
            <v>UnMarked Hood Canal Fall Fing</v>
          </cell>
          <cell r="D5149" t="str">
            <v>U-HdCl FF</v>
          </cell>
          <cell r="E5149">
            <v>31</v>
          </cell>
          <cell r="F5149">
            <v>46</v>
          </cell>
          <cell r="G5149">
            <v>45</v>
          </cell>
          <cell r="H5149" t="str">
            <v>TRS; incl FW net, FW sport, 12H, HC net</v>
          </cell>
          <cell r="I5149">
            <v>2007</v>
          </cell>
          <cell r="J5149" t="str">
            <v>UM</v>
          </cell>
          <cell r="K5149" t="str">
            <v>N</v>
          </cell>
          <cell r="L5149">
            <v>5</v>
          </cell>
          <cell r="M5149">
            <v>0.41801323776371219</v>
          </cell>
        </row>
        <row r="5150">
          <cell r="A5150" t="str">
            <v>2008-31-3-Area12CD_tribs_nat_n_um</v>
          </cell>
          <cell r="B5150" t="str">
            <v>HC</v>
          </cell>
          <cell r="C5150" t="str">
            <v>UnMarked Hood Canal Fall Fing</v>
          </cell>
          <cell r="D5150" t="str">
            <v>U-HdCl FF</v>
          </cell>
          <cell r="E5150">
            <v>31</v>
          </cell>
          <cell r="F5150">
            <v>46</v>
          </cell>
          <cell r="G5150">
            <v>45</v>
          </cell>
          <cell r="H5150" t="str">
            <v>TRS; incl FW net, FW sport, 12H, HC net</v>
          </cell>
          <cell r="I5150">
            <v>2008</v>
          </cell>
          <cell r="J5150" t="str">
            <v>UM</v>
          </cell>
          <cell r="K5150" t="str">
            <v>N</v>
          </cell>
          <cell r="L5150">
            <v>3</v>
          </cell>
          <cell r="M5150">
            <v>23.449252611984232</v>
          </cell>
        </row>
        <row r="5151">
          <cell r="A5151" t="str">
            <v>2008-31-4-Area12CD_tribs_nat_n_um</v>
          </cell>
          <cell r="B5151" t="str">
            <v>HC</v>
          </cell>
          <cell r="C5151" t="str">
            <v>UnMarked Hood Canal Fall Fing</v>
          </cell>
          <cell r="D5151" t="str">
            <v>U-HdCl FF</v>
          </cell>
          <cell r="E5151">
            <v>31</v>
          </cell>
          <cell r="F5151">
            <v>46</v>
          </cell>
          <cell r="G5151">
            <v>45</v>
          </cell>
          <cell r="H5151" t="str">
            <v>TRS; incl FW net, FW sport, 12H, HC net</v>
          </cell>
          <cell r="I5151">
            <v>2008</v>
          </cell>
          <cell r="J5151" t="str">
            <v>UM</v>
          </cell>
          <cell r="K5151" t="str">
            <v>N</v>
          </cell>
          <cell r="L5151">
            <v>4</v>
          </cell>
          <cell r="M5151">
            <v>2.2245156960019861</v>
          </cell>
        </row>
        <row r="5152">
          <cell r="A5152" t="str">
            <v>2008-31-5-Area12CD_tribs_nat_n_um</v>
          </cell>
          <cell r="B5152" t="str">
            <v>HC</v>
          </cell>
          <cell r="C5152" t="str">
            <v>UnMarked Hood Canal Fall Fing</v>
          </cell>
          <cell r="D5152" t="str">
            <v>U-HdCl FF</v>
          </cell>
          <cell r="E5152">
            <v>31</v>
          </cell>
          <cell r="F5152">
            <v>46</v>
          </cell>
          <cell r="G5152">
            <v>45</v>
          </cell>
          <cell r="H5152" t="str">
            <v>TRS; incl FW net, FW sport, 12H, HC net</v>
          </cell>
          <cell r="I5152">
            <v>2008</v>
          </cell>
          <cell r="J5152" t="str">
            <v>UM</v>
          </cell>
          <cell r="K5152" t="str">
            <v>N</v>
          </cell>
          <cell r="L5152">
            <v>5</v>
          </cell>
          <cell r="M5152">
            <v>0.18367560792676951</v>
          </cell>
        </row>
        <row r="5153">
          <cell r="A5153" t="str">
            <v>2009-31-3-Area12CD_tribs_nat_n_um</v>
          </cell>
          <cell r="B5153" t="str">
            <v>HC</v>
          </cell>
          <cell r="C5153" t="str">
            <v>UnMarked Hood Canal Fall Fing</v>
          </cell>
          <cell r="D5153" t="str">
            <v>U-HdCl FF</v>
          </cell>
          <cell r="E5153">
            <v>31</v>
          </cell>
          <cell r="F5153">
            <v>46</v>
          </cell>
          <cell r="G5153">
            <v>45</v>
          </cell>
          <cell r="H5153" t="str">
            <v>TRS; incl FW net, FW sport, 12H, HC net</v>
          </cell>
          <cell r="I5153">
            <v>2009</v>
          </cell>
          <cell r="J5153" t="str">
            <v>UM</v>
          </cell>
          <cell r="K5153" t="str">
            <v>N</v>
          </cell>
          <cell r="L5153">
            <v>3</v>
          </cell>
          <cell r="M5153">
            <v>13.25088263035801</v>
          </cell>
        </row>
        <row r="5154">
          <cell r="A5154" t="str">
            <v>2009-31-4-Area12CD_tribs_nat_n_um</v>
          </cell>
          <cell r="B5154" t="str">
            <v>HC</v>
          </cell>
          <cell r="C5154" t="str">
            <v>UnMarked Hood Canal Fall Fing</v>
          </cell>
          <cell r="D5154" t="str">
            <v>U-HdCl FF</v>
          </cell>
          <cell r="E5154">
            <v>31</v>
          </cell>
          <cell r="F5154">
            <v>46</v>
          </cell>
          <cell r="G5154">
            <v>45</v>
          </cell>
          <cell r="H5154" t="str">
            <v>TRS; incl FW net, FW sport, 12H, HC net</v>
          </cell>
          <cell r="I5154">
            <v>2009</v>
          </cell>
          <cell r="J5154" t="str">
            <v>UM</v>
          </cell>
          <cell r="K5154" t="str">
            <v>N</v>
          </cell>
          <cell r="L5154">
            <v>4</v>
          </cell>
          <cell r="M5154">
            <v>18.061134544118119</v>
          </cell>
        </row>
        <row r="5155">
          <cell r="A5155" t="str">
            <v>2009-31-5-Area12CD_tribs_nat_n_um</v>
          </cell>
          <cell r="B5155" t="str">
            <v>HC</v>
          </cell>
          <cell r="C5155" t="str">
            <v>UnMarked Hood Canal Fall Fing</v>
          </cell>
          <cell r="D5155" t="str">
            <v>U-HdCl FF</v>
          </cell>
          <cell r="E5155">
            <v>31</v>
          </cell>
          <cell r="F5155">
            <v>46</v>
          </cell>
          <cell r="G5155">
            <v>45</v>
          </cell>
          <cell r="H5155" t="str">
            <v>TRS; incl FW net, FW sport, 12H, HC net</v>
          </cell>
          <cell r="I5155">
            <v>2009</v>
          </cell>
          <cell r="J5155" t="str">
            <v>UM</v>
          </cell>
          <cell r="K5155" t="str">
            <v>N</v>
          </cell>
          <cell r="L5155">
            <v>5</v>
          </cell>
          <cell r="M5155">
            <v>3.025315669031511E-2</v>
          </cell>
        </row>
        <row r="5156">
          <cell r="A5156" t="str">
            <v>2010-31-3-Area12CD_tribs_nat_n_um</v>
          </cell>
          <cell r="B5156" t="str">
            <v>HC</v>
          </cell>
          <cell r="C5156" t="str">
            <v>UnMarked Hood Canal Fall Fing</v>
          </cell>
          <cell r="D5156" t="str">
            <v>U-HdCl FF</v>
          </cell>
          <cell r="E5156">
            <v>31</v>
          </cell>
          <cell r="F5156">
            <v>46</v>
          </cell>
          <cell r="G5156">
            <v>45</v>
          </cell>
          <cell r="H5156" t="str">
            <v>TRS; incl FW net, FW sport, 12H, HC net</v>
          </cell>
          <cell r="I5156">
            <v>2010</v>
          </cell>
          <cell r="J5156" t="str">
            <v>UM</v>
          </cell>
          <cell r="K5156" t="str">
            <v>N</v>
          </cell>
          <cell r="L5156">
            <v>3</v>
          </cell>
          <cell r="M5156">
            <v>12.997220791138361</v>
          </cell>
        </row>
        <row r="5157">
          <cell r="A5157" t="str">
            <v>2010-31-4-Area12CD_tribs_nat_n_um</v>
          </cell>
          <cell r="B5157" t="str">
            <v>HC</v>
          </cell>
          <cell r="C5157" t="str">
            <v>UnMarked Hood Canal Fall Fing</v>
          </cell>
          <cell r="D5157" t="str">
            <v>U-HdCl FF</v>
          </cell>
          <cell r="E5157">
            <v>31</v>
          </cell>
          <cell r="F5157">
            <v>46</v>
          </cell>
          <cell r="G5157">
            <v>45</v>
          </cell>
          <cell r="H5157" t="str">
            <v>TRS; incl FW net, FW sport, 12H, HC net</v>
          </cell>
          <cell r="I5157">
            <v>2010</v>
          </cell>
          <cell r="J5157" t="str">
            <v>UM</v>
          </cell>
          <cell r="K5157" t="str">
            <v>N</v>
          </cell>
          <cell r="L5157">
            <v>4</v>
          </cell>
          <cell r="M5157">
            <v>2.2510486437528501</v>
          </cell>
        </row>
        <row r="5158">
          <cell r="A5158" t="str">
            <v>2010-31-5-Area12CD_tribs_nat_n_um</v>
          </cell>
          <cell r="B5158" t="str">
            <v>HC</v>
          </cell>
          <cell r="C5158" t="str">
            <v>UnMarked Hood Canal Fall Fing</v>
          </cell>
          <cell r="D5158" t="str">
            <v>U-HdCl FF</v>
          </cell>
          <cell r="E5158">
            <v>31</v>
          </cell>
          <cell r="F5158">
            <v>46</v>
          </cell>
          <cell r="G5158">
            <v>45</v>
          </cell>
          <cell r="H5158" t="str">
            <v>TRS; incl FW net, FW sport, 12H, HC net</v>
          </cell>
          <cell r="I5158">
            <v>2010</v>
          </cell>
          <cell r="J5158" t="str">
            <v>UM</v>
          </cell>
          <cell r="K5158" t="str">
            <v>N</v>
          </cell>
          <cell r="L5158">
            <v>5</v>
          </cell>
          <cell r="M5158">
            <v>9.5450825883513071E-2</v>
          </cell>
        </row>
        <row r="5159">
          <cell r="A5159" t="str">
            <v>2011-31-3-Area12CD_tribs_nat_n_um</v>
          </cell>
          <cell r="B5159" t="str">
            <v>HC</v>
          </cell>
          <cell r="C5159" t="str">
            <v>UnMarked Hood Canal Fall Fing</v>
          </cell>
          <cell r="D5159" t="str">
            <v>U-HdCl FF</v>
          </cell>
          <cell r="E5159">
            <v>31</v>
          </cell>
          <cell r="F5159">
            <v>46</v>
          </cell>
          <cell r="G5159">
            <v>45</v>
          </cell>
          <cell r="H5159" t="str">
            <v>TRS; incl FW net, FW sport, 12H, HC net</v>
          </cell>
          <cell r="I5159">
            <v>2011</v>
          </cell>
          <cell r="J5159" t="str">
            <v>UM</v>
          </cell>
          <cell r="K5159" t="str">
            <v>N</v>
          </cell>
          <cell r="L5159">
            <v>3</v>
          </cell>
          <cell r="M5159">
            <v>1.266673802671926</v>
          </cell>
        </row>
        <row r="5160">
          <cell r="A5160" t="str">
            <v>2011-31-4-Area12CD_tribs_nat_n_um</v>
          </cell>
          <cell r="B5160" t="str">
            <v>HC</v>
          </cell>
          <cell r="C5160" t="str">
            <v>UnMarked Hood Canal Fall Fing</v>
          </cell>
          <cell r="D5160" t="str">
            <v>U-HdCl FF</v>
          </cell>
          <cell r="E5160">
            <v>31</v>
          </cell>
          <cell r="F5160">
            <v>46</v>
          </cell>
          <cell r="G5160">
            <v>45</v>
          </cell>
          <cell r="H5160" t="str">
            <v>TRS; incl FW net, FW sport, 12H, HC net</v>
          </cell>
          <cell r="I5160">
            <v>2011</v>
          </cell>
          <cell r="J5160" t="str">
            <v>UM</v>
          </cell>
          <cell r="K5160" t="str">
            <v>N</v>
          </cell>
          <cell r="L5160">
            <v>4</v>
          </cell>
          <cell r="M5160">
            <v>3.2117440490673541</v>
          </cell>
        </row>
        <row r="5161">
          <cell r="A5161" t="str">
            <v>2011-31-5-Area12CD_tribs_nat_n_um</v>
          </cell>
          <cell r="B5161" t="str">
            <v>HC</v>
          </cell>
          <cell r="C5161" t="str">
            <v>UnMarked Hood Canal Fall Fing</v>
          </cell>
          <cell r="D5161" t="str">
            <v>U-HdCl FF</v>
          </cell>
          <cell r="E5161">
            <v>31</v>
          </cell>
          <cell r="F5161">
            <v>46</v>
          </cell>
          <cell r="G5161">
            <v>45</v>
          </cell>
          <cell r="H5161" t="str">
            <v>TRS; incl FW net, FW sport, 12H, HC net</v>
          </cell>
          <cell r="I5161">
            <v>2011</v>
          </cell>
          <cell r="J5161" t="str">
            <v>UM</v>
          </cell>
          <cell r="K5161" t="str">
            <v>N</v>
          </cell>
          <cell r="L5161">
            <v>5</v>
          </cell>
          <cell r="M5161">
            <v>5.006615820837652E-3</v>
          </cell>
        </row>
        <row r="5162">
          <cell r="A5162" t="str">
            <v>2012-31-3-Area12CD_tribs_nat_n_um</v>
          </cell>
          <cell r="B5162" t="str">
            <v>HC</v>
          </cell>
          <cell r="C5162" t="str">
            <v>UnMarked Hood Canal Fall Fing</v>
          </cell>
          <cell r="D5162" t="str">
            <v>U-HdCl FF</v>
          </cell>
          <cell r="E5162">
            <v>31</v>
          </cell>
          <cell r="F5162">
            <v>46</v>
          </cell>
          <cell r="G5162">
            <v>45</v>
          </cell>
          <cell r="H5162" t="str">
            <v>TRS; incl FW net, FW sport, 12H, HC net</v>
          </cell>
          <cell r="I5162">
            <v>2012</v>
          </cell>
          <cell r="J5162" t="str">
            <v>UM</v>
          </cell>
          <cell r="K5162" t="str">
            <v>N</v>
          </cell>
          <cell r="L5162">
            <v>3</v>
          </cell>
          <cell r="M5162">
            <v>28.972244862194469</v>
          </cell>
        </row>
        <row r="5163">
          <cell r="A5163" t="str">
            <v>2012-31-4-Area12CD_tribs_nat_n_um</v>
          </cell>
          <cell r="B5163" t="str">
            <v>HC</v>
          </cell>
          <cell r="C5163" t="str">
            <v>UnMarked Hood Canal Fall Fing</v>
          </cell>
          <cell r="D5163" t="str">
            <v>U-HdCl FF</v>
          </cell>
          <cell r="E5163">
            <v>31</v>
          </cell>
          <cell r="F5163">
            <v>46</v>
          </cell>
          <cell r="G5163">
            <v>45</v>
          </cell>
          <cell r="H5163" t="str">
            <v>TRS; incl FW net, FW sport, 12H, HC net</v>
          </cell>
          <cell r="I5163">
            <v>2012</v>
          </cell>
          <cell r="J5163" t="str">
            <v>UM</v>
          </cell>
          <cell r="K5163" t="str">
            <v>N</v>
          </cell>
          <cell r="L5163">
            <v>4</v>
          </cell>
          <cell r="M5163">
            <v>3.0082292558063992</v>
          </cell>
        </row>
        <row r="5164">
          <cell r="A5164" t="str">
            <v>2012-31-5-Area12CD_tribs_nat_n_um</v>
          </cell>
          <cell r="B5164" t="str">
            <v>HC</v>
          </cell>
          <cell r="C5164" t="str">
            <v>UnMarked Hood Canal Fall Fing</v>
          </cell>
          <cell r="D5164" t="str">
            <v>U-HdCl FF</v>
          </cell>
          <cell r="E5164">
            <v>31</v>
          </cell>
          <cell r="F5164">
            <v>46</v>
          </cell>
          <cell r="G5164">
            <v>45</v>
          </cell>
          <cell r="H5164" t="str">
            <v>TRS; incl FW net, FW sport, 12H, HC net</v>
          </cell>
          <cell r="I5164">
            <v>2012</v>
          </cell>
          <cell r="J5164" t="str">
            <v>UM</v>
          </cell>
          <cell r="K5164" t="str">
            <v>N</v>
          </cell>
          <cell r="L5164">
            <v>5</v>
          </cell>
          <cell r="M5164">
            <v>0.49952146314128387</v>
          </cell>
        </row>
        <row r="5165">
          <cell r="A5165" t="str">
            <v>2013-31-3-Area12CD_tribs_nat_n_um</v>
          </cell>
          <cell r="B5165" t="str">
            <v>HC</v>
          </cell>
          <cell r="C5165" t="str">
            <v>UnMarked Hood Canal Fall Fing</v>
          </cell>
          <cell r="D5165" t="str">
            <v>U-HdCl FF</v>
          </cell>
          <cell r="E5165">
            <v>31</v>
          </cell>
          <cell r="F5165">
            <v>46</v>
          </cell>
          <cell r="G5165">
            <v>45</v>
          </cell>
          <cell r="H5165" t="str">
            <v>TRS; incl FW net, FW sport, 12H, HC net</v>
          </cell>
          <cell r="I5165">
            <v>2013</v>
          </cell>
          <cell r="J5165" t="str">
            <v>UM</v>
          </cell>
          <cell r="K5165" t="str">
            <v>N</v>
          </cell>
          <cell r="L5165">
            <v>3</v>
          </cell>
          <cell r="M5165">
            <v>46.274838785651347</v>
          </cell>
        </row>
        <row r="5166">
          <cell r="A5166" t="str">
            <v>2013-31-4-Area12CD_tribs_nat_n_um</v>
          </cell>
          <cell r="B5166" t="str">
            <v>HC</v>
          </cell>
          <cell r="C5166" t="str">
            <v>UnMarked Hood Canal Fall Fing</v>
          </cell>
          <cell r="D5166" t="str">
            <v>U-HdCl FF</v>
          </cell>
          <cell r="E5166">
            <v>31</v>
          </cell>
          <cell r="F5166">
            <v>46</v>
          </cell>
          <cell r="G5166">
            <v>45</v>
          </cell>
          <cell r="H5166" t="str">
            <v>TRS; incl FW net, FW sport, 12H, HC net</v>
          </cell>
          <cell r="I5166">
            <v>2013</v>
          </cell>
          <cell r="J5166" t="str">
            <v>UM</v>
          </cell>
          <cell r="K5166" t="str">
            <v>N</v>
          </cell>
          <cell r="L5166">
            <v>4</v>
          </cell>
          <cell r="M5166">
            <v>48.994388539812668</v>
          </cell>
        </row>
        <row r="5167">
          <cell r="A5167" t="str">
            <v>2013-31-5-Area12CD_tribs_nat_n_um</v>
          </cell>
          <cell r="B5167" t="str">
            <v>HC</v>
          </cell>
          <cell r="C5167" t="str">
            <v>UnMarked Hood Canal Fall Fing</v>
          </cell>
          <cell r="D5167" t="str">
            <v>U-HdCl FF</v>
          </cell>
          <cell r="E5167">
            <v>31</v>
          </cell>
          <cell r="F5167">
            <v>46</v>
          </cell>
          <cell r="G5167">
            <v>45</v>
          </cell>
          <cell r="H5167" t="str">
            <v>TRS; incl FW net, FW sport, 12H, HC net</v>
          </cell>
          <cell r="I5167">
            <v>2013</v>
          </cell>
          <cell r="J5167" t="str">
            <v>UM</v>
          </cell>
          <cell r="K5167" t="str">
            <v>N</v>
          </cell>
          <cell r="L5167">
            <v>5</v>
          </cell>
          <cell r="M5167">
            <v>0.25495778945262448</v>
          </cell>
        </row>
        <row r="5168">
          <cell r="A5168" t="str">
            <v>2007-26-3-CarrMinter_hat_h_m</v>
          </cell>
          <cell r="B5168" t="str">
            <v>SPS</v>
          </cell>
          <cell r="C5168" t="str">
            <v>Marked South Puget Sound Fall Fing</v>
          </cell>
          <cell r="D5168" t="str">
            <v>M-SPSd FF</v>
          </cell>
          <cell r="E5168">
            <v>26</v>
          </cell>
          <cell r="F5168">
            <v>38</v>
          </cell>
          <cell r="G5168">
            <v>36</v>
          </cell>
          <cell r="H5168" t="str">
            <v>TRS; includes 13A, 13C, and 13D-K</v>
          </cell>
          <cell r="I5168">
            <v>2007</v>
          </cell>
          <cell r="J5168" t="str">
            <v>M</v>
          </cell>
          <cell r="K5168" t="str">
            <v>H</v>
          </cell>
          <cell r="L5168">
            <v>3</v>
          </cell>
          <cell r="M5168">
            <v>6328.5633758767881</v>
          </cell>
        </row>
        <row r="5169">
          <cell r="A5169" t="str">
            <v>2007-26-4-CarrMinter_hat_h_m</v>
          </cell>
          <cell r="B5169" t="str">
            <v>SPS</v>
          </cell>
          <cell r="C5169" t="str">
            <v>Marked South Puget Sound Fall Fing</v>
          </cell>
          <cell r="D5169" t="str">
            <v>M-SPSd FF</v>
          </cell>
          <cell r="E5169">
            <v>26</v>
          </cell>
          <cell r="F5169">
            <v>38</v>
          </cell>
          <cell r="G5169">
            <v>36</v>
          </cell>
          <cell r="H5169" t="str">
            <v>TRS; includes 13A, 13C, and 13D-K</v>
          </cell>
          <cell r="I5169">
            <v>2007</v>
          </cell>
          <cell r="J5169" t="str">
            <v>M</v>
          </cell>
          <cell r="K5169" t="str">
            <v>H</v>
          </cell>
          <cell r="L5169">
            <v>4</v>
          </cell>
          <cell r="M5169">
            <v>16580.588181341762</v>
          </cell>
        </row>
        <row r="5170">
          <cell r="A5170" t="str">
            <v>2007-26-5-CarrMinter_hat_h_m</v>
          </cell>
          <cell r="B5170" t="str">
            <v>SPS</v>
          </cell>
          <cell r="C5170" t="str">
            <v>Marked South Puget Sound Fall Fing</v>
          </cell>
          <cell r="D5170" t="str">
            <v>M-SPSd FF</v>
          </cell>
          <cell r="E5170">
            <v>26</v>
          </cell>
          <cell r="F5170">
            <v>38</v>
          </cell>
          <cell r="G5170">
            <v>36</v>
          </cell>
          <cell r="H5170" t="str">
            <v>TRS; includes 13A, 13C, and 13D-K</v>
          </cell>
          <cell r="I5170">
            <v>2007</v>
          </cell>
          <cell r="J5170" t="str">
            <v>M</v>
          </cell>
          <cell r="K5170" t="str">
            <v>H</v>
          </cell>
          <cell r="L5170">
            <v>5</v>
          </cell>
          <cell r="M5170">
            <v>43.551027944519888</v>
          </cell>
        </row>
        <row r="5171">
          <cell r="A5171" t="str">
            <v>2008-26-3-CarrMinter_hat_h_m</v>
          </cell>
          <cell r="B5171" t="str">
            <v>SPS</v>
          </cell>
          <cell r="C5171" t="str">
            <v>Marked South Puget Sound Fall Fing</v>
          </cell>
          <cell r="D5171" t="str">
            <v>M-SPSd FF</v>
          </cell>
          <cell r="E5171">
            <v>26</v>
          </cell>
          <cell r="F5171">
            <v>38</v>
          </cell>
          <cell r="G5171">
            <v>36</v>
          </cell>
          <cell r="H5171" t="str">
            <v>TRS; includes 13A, 13C, and 13D-K</v>
          </cell>
          <cell r="I5171">
            <v>2008</v>
          </cell>
          <cell r="J5171" t="str">
            <v>M</v>
          </cell>
          <cell r="K5171" t="str">
            <v>H</v>
          </cell>
          <cell r="L5171">
            <v>3</v>
          </cell>
          <cell r="M5171">
            <v>22156.42230825662</v>
          </cell>
        </row>
        <row r="5172">
          <cell r="A5172" t="str">
            <v>2008-26-4-CarrMinter_hat_h_m</v>
          </cell>
          <cell r="B5172" t="str">
            <v>SPS</v>
          </cell>
          <cell r="C5172" t="str">
            <v>Marked South Puget Sound Fall Fing</v>
          </cell>
          <cell r="D5172" t="str">
            <v>M-SPSd FF</v>
          </cell>
          <cell r="E5172">
            <v>26</v>
          </cell>
          <cell r="F5172">
            <v>38</v>
          </cell>
          <cell r="G5172">
            <v>36</v>
          </cell>
          <cell r="H5172" t="str">
            <v>TRS; includes 13A, 13C, and 13D-K</v>
          </cell>
          <cell r="I5172">
            <v>2008</v>
          </cell>
          <cell r="J5172" t="str">
            <v>M</v>
          </cell>
          <cell r="K5172" t="str">
            <v>H</v>
          </cell>
          <cell r="L5172">
            <v>4</v>
          </cell>
          <cell r="M5172">
            <v>2368.1101266145552</v>
          </cell>
        </row>
        <row r="5173">
          <cell r="A5173" t="str">
            <v>2008-26-5-CarrMinter_hat_h_m</v>
          </cell>
          <cell r="B5173" t="str">
            <v>SPS</v>
          </cell>
          <cell r="C5173" t="str">
            <v>Marked South Puget Sound Fall Fing</v>
          </cell>
          <cell r="D5173" t="str">
            <v>M-SPSd FF</v>
          </cell>
          <cell r="E5173">
            <v>26</v>
          </cell>
          <cell r="F5173">
            <v>38</v>
          </cell>
          <cell r="G5173">
            <v>36</v>
          </cell>
          <cell r="H5173" t="str">
            <v>TRS; includes 13A, 13C, and 13D-K</v>
          </cell>
          <cell r="I5173">
            <v>2008</v>
          </cell>
          <cell r="J5173" t="str">
            <v>M</v>
          </cell>
          <cell r="K5173" t="str">
            <v>H</v>
          </cell>
          <cell r="L5173">
            <v>5</v>
          </cell>
          <cell r="M5173">
            <v>181.8126236695889</v>
          </cell>
        </row>
        <row r="5174">
          <cell r="A5174" t="str">
            <v>2009-26-3-CarrMinter_hat_h_m</v>
          </cell>
          <cell r="B5174" t="str">
            <v>SPS</v>
          </cell>
          <cell r="C5174" t="str">
            <v>Marked South Puget Sound Fall Fing</v>
          </cell>
          <cell r="D5174" t="str">
            <v>M-SPSd FF</v>
          </cell>
          <cell r="E5174">
            <v>26</v>
          </cell>
          <cell r="F5174">
            <v>38</v>
          </cell>
          <cell r="G5174">
            <v>36</v>
          </cell>
          <cell r="H5174" t="str">
            <v>TRS; includes 13A, 13C, and 13D-K</v>
          </cell>
          <cell r="I5174">
            <v>2009</v>
          </cell>
          <cell r="J5174" t="str">
            <v>M</v>
          </cell>
          <cell r="K5174" t="str">
            <v>H</v>
          </cell>
          <cell r="L5174">
            <v>3</v>
          </cell>
          <cell r="M5174">
            <v>3331.882631867863</v>
          </cell>
        </row>
        <row r="5175">
          <cell r="A5175" t="str">
            <v>2009-26-4-CarrMinter_hat_h_m</v>
          </cell>
          <cell r="B5175" t="str">
            <v>SPS</v>
          </cell>
          <cell r="C5175" t="str">
            <v>Marked South Puget Sound Fall Fing</v>
          </cell>
          <cell r="D5175" t="str">
            <v>M-SPSd FF</v>
          </cell>
          <cell r="E5175">
            <v>26</v>
          </cell>
          <cell r="F5175">
            <v>38</v>
          </cell>
          <cell r="G5175">
            <v>36</v>
          </cell>
          <cell r="H5175" t="str">
            <v>TRS; includes 13A, 13C, and 13D-K</v>
          </cell>
          <cell r="I5175">
            <v>2009</v>
          </cell>
          <cell r="J5175" t="str">
            <v>M</v>
          </cell>
          <cell r="K5175" t="str">
            <v>H</v>
          </cell>
          <cell r="L5175">
            <v>4</v>
          </cell>
          <cell r="M5175">
            <v>9549.8461020442955</v>
          </cell>
        </row>
        <row r="5176">
          <cell r="A5176" t="str">
            <v>2009-26-5-CarrMinter_hat_h_m</v>
          </cell>
          <cell r="B5176" t="str">
            <v>SPS</v>
          </cell>
          <cell r="C5176" t="str">
            <v>Marked South Puget Sound Fall Fing</v>
          </cell>
          <cell r="D5176" t="str">
            <v>M-SPSd FF</v>
          </cell>
          <cell r="E5176">
            <v>26</v>
          </cell>
          <cell r="F5176">
            <v>38</v>
          </cell>
          <cell r="G5176">
            <v>36</v>
          </cell>
          <cell r="H5176" t="str">
            <v>TRS; includes 13A, 13C, and 13D-K</v>
          </cell>
          <cell r="I5176">
            <v>2009</v>
          </cell>
          <cell r="J5176" t="str">
            <v>M</v>
          </cell>
          <cell r="K5176" t="str">
            <v>H</v>
          </cell>
          <cell r="L5176">
            <v>5</v>
          </cell>
          <cell r="M5176">
            <v>24.132251152742469</v>
          </cell>
        </row>
        <row r="5177">
          <cell r="A5177" t="str">
            <v>2010-26-3-CarrMinter_hat_h_m</v>
          </cell>
          <cell r="B5177" t="str">
            <v>SPS</v>
          </cell>
          <cell r="C5177" t="str">
            <v>Marked South Puget Sound Fall Fing</v>
          </cell>
          <cell r="D5177" t="str">
            <v>M-SPSd FF</v>
          </cell>
          <cell r="E5177">
            <v>26</v>
          </cell>
          <cell r="F5177">
            <v>38</v>
          </cell>
          <cell r="G5177">
            <v>36</v>
          </cell>
          <cell r="H5177" t="str">
            <v>TRS; includes 13A, 13C, and 13D-K</v>
          </cell>
          <cell r="I5177">
            <v>2010</v>
          </cell>
          <cell r="J5177" t="str">
            <v>M</v>
          </cell>
          <cell r="K5177" t="str">
            <v>H</v>
          </cell>
          <cell r="L5177">
            <v>3</v>
          </cell>
          <cell r="M5177">
            <v>6044.4515910906903</v>
          </cell>
        </row>
        <row r="5178">
          <cell r="A5178" t="str">
            <v>2010-26-4-CarrMinter_hat_h_m</v>
          </cell>
          <cell r="B5178" t="str">
            <v>SPS</v>
          </cell>
          <cell r="C5178" t="str">
            <v>Marked South Puget Sound Fall Fing</v>
          </cell>
          <cell r="D5178" t="str">
            <v>M-SPSd FF</v>
          </cell>
          <cell r="E5178">
            <v>26</v>
          </cell>
          <cell r="F5178">
            <v>38</v>
          </cell>
          <cell r="G5178">
            <v>36</v>
          </cell>
          <cell r="H5178" t="str">
            <v>TRS; includes 13A, 13C, and 13D-K</v>
          </cell>
          <cell r="I5178">
            <v>2010</v>
          </cell>
          <cell r="J5178" t="str">
            <v>M</v>
          </cell>
          <cell r="K5178" t="str">
            <v>H</v>
          </cell>
          <cell r="L5178">
            <v>4</v>
          </cell>
          <cell r="M5178">
            <v>1678.195540597191</v>
          </cell>
        </row>
        <row r="5179">
          <cell r="A5179" t="str">
            <v>2010-26-5-CarrMinter_hat_h_m</v>
          </cell>
          <cell r="B5179" t="str">
            <v>SPS</v>
          </cell>
          <cell r="C5179" t="str">
            <v>Marked South Puget Sound Fall Fing</v>
          </cell>
          <cell r="D5179" t="str">
            <v>M-SPSd FF</v>
          </cell>
          <cell r="E5179">
            <v>26</v>
          </cell>
          <cell r="F5179">
            <v>38</v>
          </cell>
          <cell r="G5179">
            <v>36</v>
          </cell>
          <cell r="H5179" t="str">
            <v>TRS; includes 13A, 13C, and 13D-K</v>
          </cell>
          <cell r="I5179">
            <v>2010</v>
          </cell>
          <cell r="J5179" t="str">
            <v>M</v>
          </cell>
          <cell r="K5179" t="str">
            <v>H</v>
          </cell>
          <cell r="L5179">
            <v>5</v>
          </cell>
          <cell r="M5179">
            <v>219.04145857455421</v>
          </cell>
        </row>
        <row r="5180">
          <cell r="A5180" t="str">
            <v>2011-26-3-CarrMinter_hat_h_m</v>
          </cell>
          <cell r="B5180" t="str">
            <v>SPS</v>
          </cell>
          <cell r="C5180" t="str">
            <v>Marked South Puget Sound Fall Fing</v>
          </cell>
          <cell r="D5180" t="str">
            <v>M-SPSd FF</v>
          </cell>
          <cell r="E5180">
            <v>26</v>
          </cell>
          <cell r="F5180">
            <v>38</v>
          </cell>
          <cell r="G5180">
            <v>36</v>
          </cell>
          <cell r="H5180" t="str">
            <v>TRS; includes 13A, 13C, and 13D-K</v>
          </cell>
          <cell r="I5180">
            <v>2011</v>
          </cell>
          <cell r="J5180" t="str">
            <v>M</v>
          </cell>
          <cell r="K5180" t="str">
            <v>H</v>
          </cell>
          <cell r="L5180">
            <v>3</v>
          </cell>
          <cell r="M5180">
            <v>1341.9636806824799</v>
          </cell>
        </row>
        <row r="5181">
          <cell r="A5181" t="str">
            <v>2011-26-4-CarrMinter_hat_h_m</v>
          </cell>
          <cell r="B5181" t="str">
            <v>SPS</v>
          </cell>
          <cell r="C5181" t="str">
            <v>Marked South Puget Sound Fall Fing</v>
          </cell>
          <cell r="D5181" t="str">
            <v>M-SPSd FF</v>
          </cell>
          <cell r="E5181">
            <v>26</v>
          </cell>
          <cell r="F5181">
            <v>38</v>
          </cell>
          <cell r="G5181">
            <v>36</v>
          </cell>
          <cell r="H5181" t="str">
            <v>TRS; includes 13A, 13C, and 13D-K</v>
          </cell>
          <cell r="I5181">
            <v>2011</v>
          </cell>
          <cell r="J5181" t="str">
            <v>M</v>
          </cell>
          <cell r="K5181" t="str">
            <v>H</v>
          </cell>
          <cell r="L5181">
            <v>4</v>
          </cell>
          <cell r="M5181">
            <v>8533.8281102331239</v>
          </cell>
        </row>
        <row r="5182">
          <cell r="A5182" t="str">
            <v>2011-26-5-CarrMinter_hat_h_m</v>
          </cell>
          <cell r="B5182" t="str">
            <v>SPS</v>
          </cell>
          <cell r="C5182" t="str">
            <v>Marked South Puget Sound Fall Fing</v>
          </cell>
          <cell r="D5182" t="str">
            <v>M-SPSd FF</v>
          </cell>
          <cell r="E5182">
            <v>26</v>
          </cell>
          <cell r="F5182">
            <v>38</v>
          </cell>
          <cell r="G5182">
            <v>36</v>
          </cell>
          <cell r="H5182" t="str">
            <v>TRS; includes 13A, 13C, and 13D-K</v>
          </cell>
          <cell r="I5182">
            <v>2011</v>
          </cell>
          <cell r="J5182" t="str">
            <v>M</v>
          </cell>
          <cell r="K5182" t="str">
            <v>H</v>
          </cell>
          <cell r="L5182">
            <v>5</v>
          </cell>
          <cell r="M5182">
            <v>15.85143112594241</v>
          </cell>
        </row>
        <row r="5183">
          <cell r="A5183" t="str">
            <v>2012-26-3-CarrMinter_hat_h_m</v>
          </cell>
          <cell r="B5183" t="str">
            <v>SPS</v>
          </cell>
          <cell r="C5183" t="str">
            <v>Marked South Puget Sound Fall Fing</v>
          </cell>
          <cell r="D5183" t="str">
            <v>M-SPSd FF</v>
          </cell>
          <cell r="E5183">
            <v>26</v>
          </cell>
          <cell r="F5183">
            <v>38</v>
          </cell>
          <cell r="G5183">
            <v>36</v>
          </cell>
          <cell r="H5183" t="str">
            <v>TRS; includes 13A, 13C, and 13D-K</v>
          </cell>
          <cell r="I5183">
            <v>2012</v>
          </cell>
          <cell r="J5183" t="str">
            <v>M</v>
          </cell>
          <cell r="K5183" t="str">
            <v>H</v>
          </cell>
          <cell r="L5183">
            <v>3</v>
          </cell>
          <cell r="M5183">
            <v>340.48595950037952</v>
          </cell>
        </row>
        <row r="5184">
          <cell r="A5184" t="str">
            <v>2012-26-4-CarrMinter_hat_h_m</v>
          </cell>
          <cell r="B5184" t="str">
            <v>SPS</v>
          </cell>
          <cell r="C5184" t="str">
            <v>Marked South Puget Sound Fall Fing</v>
          </cell>
          <cell r="D5184" t="str">
            <v>M-SPSd FF</v>
          </cell>
          <cell r="E5184">
            <v>26</v>
          </cell>
          <cell r="F5184">
            <v>38</v>
          </cell>
          <cell r="G5184">
            <v>36</v>
          </cell>
          <cell r="H5184" t="str">
            <v>TRS; includes 13A, 13C, and 13D-K</v>
          </cell>
          <cell r="I5184">
            <v>2012</v>
          </cell>
          <cell r="J5184" t="str">
            <v>M</v>
          </cell>
          <cell r="K5184" t="str">
            <v>H</v>
          </cell>
          <cell r="L5184">
            <v>4</v>
          </cell>
          <cell r="M5184">
            <v>1302.2048998320899</v>
          </cell>
        </row>
        <row r="5185">
          <cell r="A5185" t="str">
            <v>2012-26-5-CarrMinter_hat_h_m</v>
          </cell>
          <cell r="B5185" t="str">
            <v>SPS</v>
          </cell>
          <cell r="C5185" t="str">
            <v>Marked South Puget Sound Fall Fing</v>
          </cell>
          <cell r="D5185" t="str">
            <v>M-SPSd FF</v>
          </cell>
          <cell r="E5185">
            <v>26</v>
          </cell>
          <cell r="F5185">
            <v>38</v>
          </cell>
          <cell r="G5185">
            <v>36</v>
          </cell>
          <cell r="H5185" t="str">
            <v>TRS; includes 13A, 13C, and 13D-K</v>
          </cell>
          <cell r="I5185">
            <v>2012</v>
          </cell>
          <cell r="J5185" t="str">
            <v>M</v>
          </cell>
          <cell r="K5185" t="str">
            <v>H</v>
          </cell>
          <cell r="L5185">
            <v>5</v>
          </cell>
          <cell r="M5185">
            <v>270.18973409645162</v>
          </cell>
        </row>
        <row r="5186">
          <cell r="A5186" t="str">
            <v>2013-26-3-CarrMinter_hat_h_m</v>
          </cell>
          <cell r="B5186" t="str">
            <v>SPS</v>
          </cell>
          <cell r="C5186" t="str">
            <v>Marked South Puget Sound Fall Fing</v>
          </cell>
          <cell r="D5186" t="str">
            <v>M-SPSd FF</v>
          </cell>
          <cell r="E5186">
            <v>26</v>
          </cell>
          <cell r="F5186">
            <v>38</v>
          </cell>
          <cell r="G5186">
            <v>36</v>
          </cell>
          <cell r="H5186" t="str">
            <v>TRS; includes 13A, 13C, and 13D-K</v>
          </cell>
          <cell r="I5186">
            <v>2013</v>
          </cell>
          <cell r="J5186" t="str">
            <v>M</v>
          </cell>
          <cell r="K5186" t="str">
            <v>H</v>
          </cell>
          <cell r="L5186">
            <v>3</v>
          </cell>
          <cell r="M5186">
            <v>1735.526104422484</v>
          </cell>
        </row>
        <row r="5187">
          <cell r="A5187" t="str">
            <v>2013-26-4-CarrMinter_hat_h_m</v>
          </cell>
          <cell r="B5187" t="str">
            <v>SPS</v>
          </cell>
          <cell r="C5187" t="str">
            <v>Marked South Puget Sound Fall Fing</v>
          </cell>
          <cell r="D5187" t="str">
            <v>M-SPSd FF</v>
          </cell>
          <cell r="E5187">
            <v>26</v>
          </cell>
          <cell r="F5187">
            <v>38</v>
          </cell>
          <cell r="G5187">
            <v>36</v>
          </cell>
          <cell r="H5187" t="str">
            <v>TRS; includes 13A, 13C, and 13D-K</v>
          </cell>
          <cell r="I5187">
            <v>2013</v>
          </cell>
          <cell r="J5187" t="str">
            <v>M</v>
          </cell>
          <cell r="K5187" t="str">
            <v>H</v>
          </cell>
          <cell r="L5187">
            <v>4</v>
          </cell>
          <cell r="M5187">
            <v>2105.2997889189578</v>
          </cell>
        </row>
        <row r="5188">
          <cell r="A5188" t="str">
            <v>2013-26-5-CarrMinter_hat_h_m</v>
          </cell>
          <cell r="B5188" t="str">
            <v>SPS</v>
          </cell>
          <cell r="C5188" t="str">
            <v>Marked South Puget Sound Fall Fing</v>
          </cell>
          <cell r="D5188" t="str">
            <v>M-SPSd FF</v>
          </cell>
          <cell r="E5188">
            <v>26</v>
          </cell>
          <cell r="F5188">
            <v>38</v>
          </cell>
          <cell r="G5188">
            <v>36</v>
          </cell>
          <cell r="H5188" t="str">
            <v>TRS; includes 13A, 13C, and 13D-K</v>
          </cell>
          <cell r="I5188">
            <v>2013</v>
          </cell>
          <cell r="J5188" t="str">
            <v>M</v>
          </cell>
          <cell r="K5188" t="str">
            <v>H</v>
          </cell>
          <cell r="L5188">
            <v>5</v>
          </cell>
          <cell r="M5188">
            <v>140.68614103216709</v>
          </cell>
        </row>
        <row r="5189">
          <cell r="A5189" t="str">
            <v>2007-25-3-CarrMinter_hat_h_um</v>
          </cell>
          <cell r="B5189" t="str">
            <v>SPS</v>
          </cell>
          <cell r="C5189" t="str">
            <v>UnMarked South Puget Sound Fall Fing</v>
          </cell>
          <cell r="D5189" t="str">
            <v>U-SPSd FF</v>
          </cell>
          <cell r="E5189">
            <v>25</v>
          </cell>
          <cell r="F5189">
            <v>37</v>
          </cell>
          <cell r="G5189">
            <v>36</v>
          </cell>
          <cell r="H5189" t="str">
            <v>TRS; includes 13A, 13C, and 13D-K</v>
          </cell>
          <cell r="I5189">
            <v>2007</v>
          </cell>
          <cell r="J5189" t="str">
            <v>UM</v>
          </cell>
          <cell r="K5189" t="str">
            <v>H</v>
          </cell>
          <cell r="L5189">
            <v>3</v>
          </cell>
          <cell r="M5189">
            <v>13.218667411930261</v>
          </cell>
        </row>
        <row r="5190">
          <cell r="A5190" t="str">
            <v>2007-25-4-CarrMinter_hat_h_um</v>
          </cell>
          <cell r="B5190" t="str">
            <v>SPS</v>
          </cell>
          <cell r="C5190" t="str">
            <v>UnMarked South Puget Sound Fall Fing</v>
          </cell>
          <cell r="D5190" t="str">
            <v>U-SPSd FF</v>
          </cell>
          <cell r="E5190">
            <v>25</v>
          </cell>
          <cell r="F5190">
            <v>37</v>
          </cell>
          <cell r="G5190">
            <v>36</v>
          </cell>
          <cell r="H5190" t="str">
            <v>TRS; includes 13A, 13C, and 13D-K</v>
          </cell>
          <cell r="I5190">
            <v>2007</v>
          </cell>
          <cell r="J5190" t="str">
            <v>UM</v>
          </cell>
          <cell r="K5190" t="str">
            <v>H</v>
          </cell>
          <cell r="L5190">
            <v>4</v>
          </cell>
          <cell r="M5190">
            <v>66.589682291130885</v>
          </cell>
        </row>
        <row r="5191">
          <cell r="A5191" t="str">
            <v>2007-25-5-CarrMinter_hat_h_um</v>
          </cell>
          <cell r="B5191" t="str">
            <v>SPS</v>
          </cell>
          <cell r="C5191" t="str">
            <v>UnMarked South Puget Sound Fall Fing</v>
          </cell>
          <cell r="D5191" t="str">
            <v>U-SPSd FF</v>
          </cell>
          <cell r="E5191">
            <v>25</v>
          </cell>
          <cell r="F5191">
            <v>37</v>
          </cell>
          <cell r="G5191">
            <v>36</v>
          </cell>
          <cell r="H5191" t="str">
            <v>TRS; includes 13A, 13C, and 13D-K</v>
          </cell>
          <cell r="I5191">
            <v>2007</v>
          </cell>
          <cell r="J5191" t="str">
            <v>UM</v>
          </cell>
          <cell r="K5191" t="str">
            <v>H</v>
          </cell>
          <cell r="L5191">
            <v>5</v>
          </cell>
          <cell r="M5191">
            <v>0.48912513387399059</v>
          </cell>
        </row>
        <row r="5192">
          <cell r="A5192" t="str">
            <v>2008-25-3-CarrMinter_hat_h_um</v>
          </cell>
          <cell r="B5192" t="str">
            <v>SPS</v>
          </cell>
          <cell r="C5192" t="str">
            <v>UnMarked South Puget Sound Fall Fing</v>
          </cell>
          <cell r="D5192" t="str">
            <v>U-SPSd FF</v>
          </cell>
          <cell r="E5192">
            <v>25</v>
          </cell>
          <cell r="F5192">
            <v>37</v>
          </cell>
          <cell r="G5192">
            <v>36</v>
          </cell>
          <cell r="H5192" t="str">
            <v>TRS; includes 13A, 13C, and 13D-K</v>
          </cell>
          <cell r="I5192">
            <v>2008</v>
          </cell>
          <cell r="J5192" t="str">
            <v>UM</v>
          </cell>
          <cell r="K5192" t="str">
            <v>H</v>
          </cell>
          <cell r="L5192">
            <v>3</v>
          </cell>
          <cell r="M5192">
            <v>341.97847422061022</v>
          </cell>
        </row>
        <row r="5193">
          <cell r="A5193" t="str">
            <v>2008-25-4-CarrMinter_hat_h_um</v>
          </cell>
          <cell r="B5193" t="str">
            <v>SPS</v>
          </cell>
          <cell r="C5193" t="str">
            <v>UnMarked South Puget Sound Fall Fing</v>
          </cell>
          <cell r="D5193" t="str">
            <v>U-SPSd FF</v>
          </cell>
          <cell r="E5193">
            <v>25</v>
          </cell>
          <cell r="F5193">
            <v>37</v>
          </cell>
          <cell r="G5193">
            <v>36</v>
          </cell>
          <cell r="H5193" t="str">
            <v>TRS; includes 13A, 13C, and 13D-K</v>
          </cell>
          <cell r="I5193">
            <v>2008</v>
          </cell>
          <cell r="J5193" t="str">
            <v>UM</v>
          </cell>
          <cell r="K5193" t="str">
            <v>H</v>
          </cell>
          <cell r="L5193">
            <v>4</v>
          </cell>
          <cell r="M5193">
            <v>4.9463453708726766</v>
          </cell>
        </row>
        <row r="5194">
          <cell r="A5194" t="str">
            <v>2008-25-5-CarrMinter_hat_h_um</v>
          </cell>
          <cell r="B5194" t="str">
            <v>SPS</v>
          </cell>
          <cell r="C5194" t="str">
            <v>UnMarked South Puget Sound Fall Fing</v>
          </cell>
          <cell r="D5194" t="str">
            <v>U-SPSd FF</v>
          </cell>
          <cell r="E5194">
            <v>25</v>
          </cell>
          <cell r="F5194">
            <v>37</v>
          </cell>
          <cell r="G5194">
            <v>36</v>
          </cell>
          <cell r="H5194" t="str">
            <v>TRS; includes 13A, 13C, and 13D-K</v>
          </cell>
          <cell r="I5194">
            <v>2008</v>
          </cell>
          <cell r="J5194" t="str">
            <v>UM</v>
          </cell>
          <cell r="K5194" t="str">
            <v>H</v>
          </cell>
          <cell r="L5194">
            <v>5</v>
          </cell>
          <cell r="M5194">
            <v>0.73018186775175309</v>
          </cell>
        </row>
        <row r="5195">
          <cell r="A5195" t="str">
            <v>2009-25-3-CarrMinter_hat_h_um</v>
          </cell>
          <cell r="B5195" t="str">
            <v>SPS</v>
          </cell>
          <cell r="C5195" t="str">
            <v>UnMarked South Puget Sound Fall Fing</v>
          </cell>
          <cell r="D5195" t="str">
            <v>U-SPSd FF</v>
          </cell>
          <cell r="E5195">
            <v>25</v>
          </cell>
          <cell r="F5195">
            <v>37</v>
          </cell>
          <cell r="G5195">
            <v>36</v>
          </cell>
          <cell r="H5195" t="str">
            <v>TRS; includes 13A, 13C, and 13D-K</v>
          </cell>
          <cell r="I5195">
            <v>2009</v>
          </cell>
          <cell r="J5195" t="str">
            <v>UM</v>
          </cell>
          <cell r="K5195" t="str">
            <v>H</v>
          </cell>
          <cell r="L5195">
            <v>3</v>
          </cell>
          <cell r="M5195">
            <v>53.689339349848517</v>
          </cell>
        </row>
        <row r="5196">
          <cell r="A5196" t="str">
            <v>2009-25-4-CarrMinter_hat_h_um</v>
          </cell>
          <cell r="B5196" t="str">
            <v>SPS</v>
          </cell>
          <cell r="C5196" t="str">
            <v>UnMarked South Puget Sound Fall Fing</v>
          </cell>
          <cell r="D5196" t="str">
            <v>U-SPSd FF</v>
          </cell>
          <cell r="E5196">
            <v>25</v>
          </cell>
          <cell r="F5196">
            <v>37</v>
          </cell>
          <cell r="G5196">
            <v>36</v>
          </cell>
          <cell r="H5196" t="str">
            <v>TRS; includes 13A, 13C, and 13D-K</v>
          </cell>
          <cell r="I5196">
            <v>2009</v>
          </cell>
          <cell r="J5196" t="str">
            <v>UM</v>
          </cell>
          <cell r="K5196" t="str">
            <v>H</v>
          </cell>
          <cell r="L5196">
            <v>4</v>
          </cell>
          <cell r="M5196">
            <v>147.39932980072081</v>
          </cell>
        </row>
        <row r="5197">
          <cell r="A5197" t="str">
            <v>2009-25-5-CarrMinter_hat_h_um</v>
          </cell>
          <cell r="B5197" t="str">
            <v>SPS</v>
          </cell>
          <cell r="C5197" t="str">
            <v>UnMarked South Puget Sound Fall Fing</v>
          </cell>
          <cell r="D5197" t="str">
            <v>U-SPSd FF</v>
          </cell>
          <cell r="E5197">
            <v>25</v>
          </cell>
          <cell r="F5197">
            <v>37</v>
          </cell>
          <cell r="G5197">
            <v>36</v>
          </cell>
          <cell r="H5197" t="str">
            <v>TRS; includes 13A, 13C, and 13D-K</v>
          </cell>
          <cell r="I5197">
            <v>2009</v>
          </cell>
          <cell r="J5197" t="str">
            <v>UM</v>
          </cell>
          <cell r="K5197" t="str">
            <v>H</v>
          </cell>
          <cell r="L5197">
            <v>5</v>
          </cell>
          <cell r="M5197">
            <v>5.0405784526901698E-2</v>
          </cell>
        </row>
        <row r="5198">
          <cell r="A5198" t="str">
            <v>2010-25-3-CarrMinter_hat_h_um</v>
          </cell>
          <cell r="B5198" t="str">
            <v>SPS</v>
          </cell>
          <cell r="C5198" t="str">
            <v>UnMarked South Puget Sound Fall Fing</v>
          </cell>
          <cell r="D5198" t="str">
            <v>U-SPSd FF</v>
          </cell>
          <cell r="E5198">
            <v>25</v>
          </cell>
          <cell r="F5198">
            <v>37</v>
          </cell>
          <cell r="G5198">
            <v>36</v>
          </cell>
          <cell r="H5198" t="str">
            <v>TRS; includes 13A, 13C, and 13D-K</v>
          </cell>
          <cell r="I5198">
            <v>2010</v>
          </cell>
          <cell r="J5198" t="str">
            <v>UM</v>
          </cell>
          <cell r="K5198" t="str">
            <v>H</v>
          </cell>
          <cell r="L5198">
            <v>3</v>
          </cell>
          <cell r="M5198">
            <v>138.88849121278241</v>
          </cell>
        </row>
        <row r="5199">
          <cell r="A5199" t="str">
            <v>2010-25-4-CarrMinter_hat_h_um</v>
          </cell>
          <cell r="B5199" t="str">
            <v>SPS</v>
          </cell>
          <cell r="C5199" t="str">
            <v>UnMarked South Puget Sound Fall Fing</v>
          </cell>
          <cell r="D5199" t="str">
            <v>U-SPSd FF</v>
          </cell>
          <cell r="E5199">
            <v>25</v>
          </cell>
          <cell r="F5199">
            <v>37</v>
          </cell>
          <cell r="G5199">
            <v>36</v>
          </cell>
          <cell r="H5199" t="str">
            <v>TRS; includes 13A, 13C, and 13D-K</v>
          </cell>
          <cell r="I5199">
            <v>2010</v>
          </cell>
          <cell r="J5199" t="str">
            <v>UM</v>
          </cell>
          <cell r="K5199" t="str">
            <v>H</v>
          </cell>
          <cell r="L5199">
            <v>4</v>
          </cell>
          <cell r="M5199">
            <v>27.042131980505701</v>
          </cell>
        </row>
        <row r="5200">
          <cell r="A5200" t="str">
            <v>2010-25-5-CarrMinter_hat_h_um</v>
          </cell>
          <cell r="B5200" t="str">
            <v>SPS</v>
          </cell>
          <cell r="C5200" t="str">
            <v>UnMarked South Puget Sound Fall Fing</v>
          </cell>
          <cell r="D5200" t="str">
            <v>U-SPSd FF</v>
          </cell>
          <cell r="E5200">
            <v>25</v>
          </cell>
          <cell r="F5200">
            <v>37</v>
          </cell>
          <cell r="G5200">
            <v>36</v>
          </cell>
          <cell r="H5200" t="str">
            <v>TRS; includes 13A, 13C, and 13D-K</v>
          </cell>
          <cell r="I5200">
            <v>2010</v>
          </cell>
          <cell r="J5200" t="str">
            <v>UM</v>
          </cell>
          <cell r="K5200" t="str">
            <v>H</v>
          </cell>
          <cell r="L5200">
            <v>5</v>
          </cell>
          <cell r="M5200">
            <v>3.3808465442757272</v>
          </cell>
        </row>
        <row r="5201">
          <cell r="A5201" t="str">
            <v>2011-25-3-CarrMinter_hat_h_um</v>
          </cell>
          <cell r="B5201" t="str">
            <v>SPS</v>
          </cell>
          <cell r="C5201" t="str">
            <v>UnMarked South Puget Sound Fall Fing</v>
          </cell>
          <cell r="D5201" t="str">
            <v>U-SPSd FF</v>
          </cell>
          <cell r="E5201">
            <v>25</v>
          </cell>
          <cell r="F5201">
            <v>37</v>
          </cell>
          <cell r="G5201">
            <v>36</v>
          </cell>
          <cell r="H5201" t="str">
            <v>TRS; includes 13A, 13C, and 13D-K</v>
          </cell>
          <cell r="I5201">
            <v>2011</v>
          </cell>
          <cell r="J5201" t="str">
            <v>UM</v>
          </cell>
          <cell r="K5201" t="str">
            <v>H</v>
          </cell>
          <cell r="L5201">
            <v>3</v>
          </cell>
          <cell r="M5201">
            <v>11.01240391082092</v>
          </cell>
        </row>
        <row r="5202">
          <cell r="A5202" t="str">
            <v>2011-25-4-CarrMinter_hat_h_um</v>
          </cell>
          <cell r="B5202" t="str">
            <v>SPS</v>
          </cell>
          <cell r="C5202" t="str">
            <v>UnMarked South Puget Sound Fall Fing</v>
          </cell>
          <cell r="D5202" t="str">
            <v>U-SPSd FF</v>
          </cell>
          <cell r="E5202">
            <v>25</v>
          </cell>
          <cell r="F5202">
            <v>37</v>
          </cell>
          <cell r="G5202">
            <v>36</v>
          </cell>
          <cell r="H5202" t="str">
            <v>TRS; includes 13A, 13C, and 13D-K</v>
          </cell>
          <cell r="I5202">
            <v>2011</v>
          </cell>
          <cell r="J5202" t="str">
            <v>UM</v>
          </cell>
          <cell r="K5202" t="str">
            <v>H</v>
          </cell>
          <cell r="L5202">
            <v>4</v>
          </cell>
          <cell r="M5202">
            <v>196.08900702365281</v>
          </cell>
        </row>
        <row r="5203">
          <cell r="A5203" t="str">
            <v>2011-25-5-CarrMinter_hat_h_um</v>
          </cell>
          <cell r="B5203" t="str">
            <v>SPS</v>
          </cell>
          <cell r="C5203" t="str">
            <v>UnMarked South Puget Sound Fall Fing</v>
          </cell>
          <cell r="D5203" t="str">
            <v>U-SPSd FF</v>
          </cell>
          <cell r="E5203">
            <v>25</v>
          </cell>
          <cell r="F5203">
            <v>37</v>
          </cell>
          <cell r="G5203">
            <v>36</v>
          </cell>
          <cell r="H5203" t="str">
            <v>TRS; includes 13A, 13C, and 13D-K</v>
          </cell>
          <cell r="I5203">
            <v>2011</v>
          </cell>
          <cell r="J5203" t="str">
            <v>UM</v>
          </cell>
          <cell r="K5203" t="str">
            <v>H</v>
          </cell>
          <cell r="L5203">
            <v>5</v>
          </cell>
          <cell r="M5203">
            <v>0.25542702397784472</v>
          </cell>
        </row>
        <row r="5204">
          <cell r="A5204" t="str">
            <v>2012-25-3-CarrMinter_hat_h_um</v>
          </cell>
          <cell r="B5204" t="str">
            <v>SPS</v>
          </cell>
          <cell r="C5204" t="str">
            <v>UnMarked South Puget Sound Fall Fing</v>
          </cell>
          <cell r="D5204" t="str">
            <v>U-SPSd FF</v>
          </cell>
          <cell r="E5204">
            <v>25</v>
          </cell>
          <cell r="F5204">
            <v>37</v>
          </cell>
          <cell r="G5204">
            <v>36</v>
          </cell>
          <cell r="H5204" t="str">
            <v>TRS; includes 13A, 13C, and 13D-K</v>
          </cell>
          <cell r="I5204">
            <v>2012</v>
          </cell>
          <cell r="J5204" t="str">
            <v>UM</v>
          </cell>
          <cell r="K5204" t="str">
            <v>H</v>
          </cell>
          <cell r="L5204">
            <v>3</v>
          </cell>
          <cell r="M5204">
            <v>14.22495192142145</v>
          </cell>
        </row>
        <row r="5205">
          <cell r="A5205" t="str">
            <v>2012-25-4-CarrMinter_hat_h_um</v>
          </cell>
          <cell r="B5205" t="str">
            <v>SPS</v>
          </cell>
          <cell r="C5205" t="str">
            <v>UnMarked South Puget Sound Fall Fing</v>
          </cell>
          <cell r="D5205" t="str">
            <v>U-SPSd FF</v>
          </cell>
          <cell r="E5205">
            <v>25</v>
          </cell>
          <cell r="F5205">
            <v>37</v>
          </cell>
          <cell r="G5205">
            <v>36</v>
          </cell>
          <cell r="H5205" t="str">
            <v>TRS; includes 13A, 13C, and 13D-K</v>
          </cell>
          <cell r="I5205">
            <v>2012</v>
          </cell>
          <cell r="J5205" t="str">
            <v>UM</v>
          </cell>
          <cell r="K5205" t="str">
            <v>H</v>
          </cell>
          <cell r="L5205">
            <v>4</v>
          </cell>
          <cell r="M5205">
            <v>10.686135949900059</v>
          </cell>
        </row>
        <row r="5206">
          <cell r="A5206" t="str">
            <v>2012-25-5-CarrMinter_hat_h_um</v>
          </cell>
          <cell r="B5206" t="str">
            <v>SPS</v>
          </cell>
          <cell r="C5206" t="str">
            <v>UnMarked South Puget Sound Fall Fing</v>
          </cell>
          <cell r="D5206" t="str">
            <v>U-SPSd FF</v>
          </cell>
          <cell r="E5206">
            <v>25</v>
          </cell>
          <cell r="F5206">
            <v>37</v>
          </cell>
          <cell r="G5206">
            <v>36</v>
          </cell>
          <cell r="H5206" t="str">
            <v>TRS; includes 13A, 13C, and 13D-K</v>
          </cell>
          <cell r="I5206">
            <v>2012</v>
          </cell>
          <cell r="J5206" t="str">
            <v>UM</v>
          </cell>
          <cell r="K5206" t="str">
            <v>H</v>
          </cell>
          <cell r="L5206">
            <v>5</v>
          </cell>
          <cell r="M5206">
            <v>6.2083786997569064</v>
          </cell>
        </row>
        <row r="5207">
          <cell r="A5207" t="str">
            <v>2013-25-3-CarrMinter_hat_h_um</v>
          </cell>
          <cell r="B5207" t="str">
            <v>SPS</v>
          </cell>
          <cell r="C5207" t="str">
            <v>UnMarked South Puget Sound Fall Fing</v>
          </cell>
          <cell r="D5207" t="str">
            <v>U-SPSd FF</v>
          </cell>
          <cell r="E5207">
            <v>25</v>
          </cell>
          <cell r="F5207">
            <v>37</v>
          </cell>
          <cell r="G5207">
            <v>36</v>
          </cell>
          <cell r="H5207" t="str">
            <v>TRS; includes 13A, 13C, and 13D-K</v>
          </cell>
          <cell r="I5207">
            <v>2013</v>
          </cell>
          <cell r="J5207" t="str">
            <v>UM</v>
          </cell>
          <cell r="K5207" t="str">
            <v>H</v>
          </cell>
          <cell r="L5207">
            <v>3</v>
          </cell>
          <cell r="M5207">
            <v>31.377513607615359</v>
          </cell>
        </row>
        <row r="5208">
          <cell r="A5208" t="str">
            <v>2013-25-4-CarrMinter_hat_h_um</v>
          </cell>
          <cell r="B5208" t="str">
            <v>SPS</v>
          </cell>
          <cell r="C5208" t="str">
            <v>UnMarked South Puget Sound Fall Fing</v>
          </cell>
          <cell r="D5208" t="str">
            <v>U-SPSd FF</v>
          </cell>
          <cell r="E5208">
            <v>25</v>
          </cell>
          <cell r="F5208">
            <v>37</v>
          </cell>
          <cell r="G5208">
            <v>36</v>
          </cell>
          <cell r="H5208" t="str">
            <v>TRS; includes 13A, 13C, and 13D-K</v>
          </cell>
          <cell r="I5208">
            <v>2013</v>
          </cell>
          <cell r="J5208" t="str">
            <v>UM</v>
          </cell>
          <cell r="K5208" t="str">
            <v>H</v>
          </cell>
          <cell r="L5208">
            <v>4</v>
          </cell>
          <cell r="M5208">
            <v>87.956015341999773</v>
          </cell>
        </row>
        <row r="5209">
          <cell r="A5209" t="str">
            <v>2013-25-5-CarrMinter_hat_h_um</v>
          </cell>
          <cell r="B5209" t="str">
            <v>SPS</v>
          </cell>
          <cell r="C5209" t="str">
            <v>UnMarked South Puget Sound Fall Fing</v>
          </cell>
          <cell r="D5209" t="str">
            <v>U-SPSd FF</v>
          </cell>
          <cell r="E5209">
            <v>25</v>
          </cell>
          <cell r="F5209">
            <v>37</v>
          </cell>
          <cell r="G5209">
            <v>36</v>
          </cell>
          <cell r="H5209" t="str">
            <v>TRS; includes 13A, 13C, and 13D-K</v>
          </cell>
          <cell r="I5209">
            <v>2013</v>
          </cell>
          <cell r="J5209" t="str">
            <v>UM</v>
          </cell>
          <cell r="K5209" t="str">
            <v>H</v>
          </cell>
          <cell r="L5209">
            <v>5</v>
          </cell>
          <cell r="M5209">
            <v>1.1544966767752101</v>
          </cell>
        </row>
        <row r="5210">
          <cell r="A5210" t="str">
            <v>2007-28-3-CarrMinter_hat_Y_h_m</v>
          </cell>
          <cell r="B5210" t="str">
            <v>SPS</v>
          </cell>
          <cell r="C5210" t="str">
            <v>Marked South Puget Sound Fall Year</v>
          </cell>
          <cell r="D5210" t="str">
            <v>M-SPS Fyr</v>
          </cell>
          <cell r="E5210">
            <v>28</v>
          </cell>
          <cell r="F5210">
            <v>41</v>
          </cell>
          <cell r="G5210">
            <v>39</v>
          </cell>
          <cell r="H5210" t="str">
            <v>TRS</v>
          </cell>
          <cell r="I5210">
            <v>2007</v>
          </cell>
          <cell r="J5210" t="str">
            <v>M</v>
          </cell>
          <cell r="K5210" t="str">
            <v>H</v>
          </cell>
          <cell r="L5210">
            <v>3</v>
          </cell>
          <cell r="M5210">
            <v>0</v>
          </cell>
        </row>
        <row r="5211">
          <cell r="A5211" t="str">
            <v>2007-28-4-CarrMinter_hat_Y_h_m</v>
          </cell>
          <cell r="B5211" t="str">
            <v>SPS</v>
          </cell>
          <cell r="C5211" t="str">
            <v>Marked South Puget Sound Fall Year</v>
          </cell>
          <cell r="D5211" t="str">
            <v>M-SPS Fyr</v>
          </cell>
          <cell r="E5211">
            <v>28</v>
          </cell>
          <cell r="F5211">
            <v>41</v>
          </cell>
          <cell r="G5211">
            <v>39</v>
          </cell>
          <cell r="H5211" t="str">
            <v>TRS</v>
          </cell>
          <cell r="I5211">
            <v>2007</v>
          </cell>
          <cell r="J5211" t="str">
            <v>M</v>
          </cell>
          <cell r="K5211" t="str">
            <v>H</v>
          </cell>
          <cell r="L5211">
            <v>4</v>
          </cell>
          <cell r="M5211">
            <v>0</v>
          </cell>
        </row>
        <row r="5212">
          <cell r="A5212" t="str">
            <v>2007-28-5-CarrMinter_hat_Y_h_m</v>
          </cell>
          <cell r="B5212" t="str">
            <v>SPS</v>
          </cell>
          <cell r="C5212" t="str">
            <v>Marked South Puget Sound Fall Year</v>
          </cell>
          <cell r="D5212" t="str">
            <v>M-SPS Fyr</v>
          </cell>
          <cell r="E5212">
            <v>28</v>
          </cell>
          <cell r="F5212">
            <v>41</v>
          </cell>
          <cell r="G5212">
            <v>39</v>
          </cell>
          <cell r="H5212" t="str">
            <v>TRS</v>
          </cell>
          <cell r="I5212">
            <v>2007</v>
          </cell>
          <cell r="J5212" t="str">
            <v>M</v>
          </cell>
          <cell r="K5212" t="str">
            <v>H</v>
          </cell>
          <cell r="L5212">
            <v>5</v>
          </cell>
          <cell r="M5212">
            <v>0</v>
          </cell>
        </row>
        <row r="5213">
          <cell r="A5213" t="str">
            <v>2008-28-3-CarrMinter_hat_Y_h_m</v>
          </cell>
          <cell r="B5213" t="str">
            <v>SPS</v>
          </cell>
          <cell r="C5213" t="str">
            <v>Marked South Puget Sound Fall Year</v>
          </cell>
          <cell r="D5213" t="str">
            <v>M-SPS Fyr</v>
          </cell>
          <cell r="E5213">
            <v>28</v>
          </cell>
          <cell r="F5213">
            <v>41</v>
          </cell>
          <cell r="G5213">
            <v>39</v>
          </cell>
          <cell r="H5213" t="str">
            <v>TRS</v>
          </cell>
          <cell r="I5213">
            <v>2008</v>
          </cell>
          <cell r="J5213" t="str">
            <v>M</v>
          </cell>
          <cell r="K5213" t="str">
            <v>H</v>
          </cell>
          <cell r="L5213">
            <v>3</v>
          </cell>
          <cell r="M5213">
            <v>0</v>
          </cell>
        </row>
        <row r="5214">
          <cell r="A5214" t="str">
            <v>2008-28-4-CarrMinter_hat_Y_h_m</v>
          </cell>
          <cell r="B5214" t="str">
            <v>SPS</v>
          </cell>
          <cell r="C5214" t="str">
            <v>Marked South Puget Sound Fall Year</v>
          </cell>
          <cell r="D5214" t="str">
            <v>M-SPS Fyr</v>
          </cell>
          <cell r="E5214">
            <v>28</v>
          </cell>
          <cell r="F5214">
            <v>41</v>
          </cell>
          <cell r="G5214">
            <v>39</v>
          </cell>
          <cell r="H5214" t="str">
            <v>TRS</v>
          </cell>
          <cell r="I5214">
            <v>2008</v>
          </cell>
          <cell r="J5214" t="str">
            <v>M</v>
          </cell>
          <cell r="K5214" t="str">
            <v>H</v>
          </cell>
          <cell r="L5214">
            <v>4</v>
          </cell>
          <cell r="M5214">
            <v>0</v>
          </cell>
        </row>
        <row r="5215">
          <cell r="A5215" t="str">
            <v>2008-28-5-CarrMinter_hat_Y_h_m</v>
          </cell>
          <cell r="B5215" t="str">
            <v>SPS</v>
          </cell>
          <cell r="C5215" t="str">
            <v>Marked South Puget Sound Fall Year</v>
          </cell>
          <cell r="D5215" t="str">
            <v>M-SPS Fyr</v>
          </cell>
          <cell r="E5215">
            <v>28</v>
          </cell>
          <cell r="F5215">
            <v>41</v>
          </cell>
          <cell r="G5215">
            <v>39</v>
          </cell>
          <cell r="H5215" t="str">
            <v>TRS</v>
          </cell>
          <cell r="I5215">
            <v>2008</v>
          </cell>
          <cell r="J5215" t="str">
            <v>M</v>
          </cell>
          <cell r="K5215" t="str">
            <v>H</v>
          </cell>
          <cell r="L5215">
            <v>5</v>
          </cell>
          <cell r="M5215">
            <v>0</v>
          </cell>
        </row>
        <row r="5216">
          <cell r="A5216" t="str">
            <v>2009-28-3-CarrMinter_hat_Y_h_m</v>
          </cell>
          <cell r="B5216" t="str">
            <v>SPS</v>
          </cell>
          <cell r="C5216" t="str">
            <v>Marked South Puget Sound Fall Year</v>
          </cell>
          <cell r="D5216" t="str">
            <v>M-SPS Fyr</v>
          </cell>
          <cell r="E5216">
            <v>28</v>
          </cell>
          <cell r="F5216">
            <v>41</v>
          </cell>
          <cell r="G5216">
            <v>39</v>
          </cell>
          <cell r="H5216" t="str">
            <v>TRS</v>
          </cell>
          <cell r="I5216">
            <v>2009</v>
          </cell>
          <cell r="J5216" t="str">
            <v>M</v>
          </cell>
          <cell r="K5216" t="str">
            <v>H</v>
          </cell>
          <cell r="L5216">
            <v>3</v>
          </cell>
          <cell r="M5216">
            <v>0</v>
          </cell>
        </row>
        <row r="5217">
          <cell r="A5217" t="str">
            <v>2009-28-4-CarrMinter_hat_Y_h_m</v>
          </cell>
          <cell r="B5217" t="str">
            <v>SPS</v>
          </cell>
          <cell r="C5217" t="str">
            <v>Marked South Puget Sound Fall Year</v>
          </cell>
          <cell r="D5217" t="str">
            <v>M-SPS Fyr</v>
          </cell>
          <cell r="E5217">
            <v>28</v>
          </cell>
          <cell r="F5217">
            <v>41</v>
          </cell>
          <cell r="G5217">
            <v>39</v>
          </cell>
          <cell r="H5217" t="str">
            <v>TRS</v>
          </cell>
          <cell r="I5217">
            <v>2009</v>
          </cell>
          <cell r="J5217" t="str">
            <v>M</v>
          </cell>
          <cell r="K5217" t="str">
            <v>H</v>
          </cell>
          <cell r="L5217">
            <v>4</v>
          </cell>
          <cell r="M5217">
            <v>0</v>
          </cell>
        </row>
        <row r="5218">
          <cell r="A5218" t="str">
            <v>2009-28-5-CarrMinter_hat_Y_h_m</v>
          </cell>
          <cell r="B5218" t="str">
            <v>SPS</v>
          </cell>
          <cell r="C5218" t="str">
            <v>Marked South Puget Sound Fall Year</v>
          </cell>
          <cell r="D5218" t="str">
            <v>M-SPS Fyr</v>
          </cell>
          <cell r="E5218">
            <v>28</v>
          </cell>
          <cell r="F5218">
            <v>41</v>
          </cell>
          <cell r="G5218">
            <v>39</v>
          </cell>
          <cell r="H5218" t="str">
            <v>TRS</v>
          </cell>
          <cell r="I5218">
            <v>2009</v>
          </cell>
          <cell r="J5218" t="str">
            <v>M</v>
          </cell>
          <cell r="K5218" t="str">
            <v>H</v>
          </cell>
          <cell r="L5218">
            <v>5</v>
          </cell>
          <cell r="M5218">
            <v>0</v>
          </cell>
        </row>
        <row r="5219">
          <cell r="A5219" t="str">
            <v>2010-28-3-CarrMinter_hat_Y_h_m</v>
          </cell>
          <cell r="B5219" t="str">
            <v>SPS</v>
          </cell>
          <cell r="C5219" t="str">
            <v>Marked South Puget Sound Fall Year</v>
          </cell>
          <cell r="D5219" t="str">
            <v>M-SPS Fyr</v>
          </cell>
          <cell r="E5219">
            <v>28</v>
          </cell>
          <cell r="F5219">
            <v>41</v>
          </cell>
          <cell r="G5219">
            <v>39</v>
          </cell>
          <cell r="H5219" t="str">
            <v>TRS</v>
          </cell>
          <cell r="I5219">
            <v>2010</v>
          </cell>
          <cell r="J5219" t="str">
            <v>M</v>
          </cell>
          <cell r="K5219" t="str">
            <v>H</v>
          </cell>
          <cell r="L5219">
            <v>3</v>
          </cell>
          <cell r="M5219">
            <v>0</v>
          </cell>
        </row>
        <row r="5220">
          <cell r="A5220" t="str">
            <v>2010-28-4-CarrMinter_hat_Y_h_m</v>
          </cell>
          <cell r="B5220" t="str">
            <v>SPS</v>
          </cell>
          <cell r="C5220" t="str">
            <v>Marked South Puget Sound Fall Year</v>
          </cell>
          <cell r="D5220" t="str">
            <v>M-SPS Fyr</v>
          </cell>
          <cell r="E5220">
            <v>28</v>
          </cell>
          <cell r="F5220">
            <v>41</v>
          </cell>
          <cell r="G5220">
            <v>39</v>
          </cell>
          <cell r="H5220" t="str">
            <v>TRS</v>
          </cell>
          <cell r="I5220">
            <v>2010</v>
          </cell>
          <cell r="J5220" t="str">
            <v>M</v>
          </cell>
          <cell r="K5220" t="str">
            <v>H</v>
          </cell>
          <cell r="L5220">
            <v>4</v>
          </cell>
          <cell r="M5220">
            <v>0</v>
          </cell>
        </row>
        <row r="5221">
          <cell r="A5221" t="str">
            <v>2010-28-5-CarrMinter_hat_Y_h_m</v>
          </cell>
          <cell r="B5221" t="str">
            <v>SPS</v>
          </cell>
          <cell r="C5221" t="str">
            <v>Marked South Puget Sound Fall Year</v>
          </cell>
          <cell r="D5221" t="str">
            <v>M-SPS Fyr</v>
          </cell>
          <cell r="E5221">
            <v>28</v>
          </cell>
          <cell r="F5221">
            <v>41</v>
          </cell>
          <cell r="G5221">
            <v>39</v>
          </cell>
          <cell r="H5221" t="str">
            <v>TRS</v>
          </cell>
          <cell r="I5221">
            <v>2010</v>
          </cell>
          <cell r="J5221" t="str">
            <v>M</v>
          </cell>
          <cell r="K5221" t="str">
            <v>H</v>
          </cell>
          <cell r="L5221">
            <v>5</v>
          </cell>
          <cell r="M5221">
            <v>0</v>
          </cell>
        </row>
        <row r="5222">
          <cell r="A5222" t="str">
            <v>2011-28-3-CarrMinter_hat_Y_h_m</v>
          </cell>
          <cell r="B5222" t="str">
            <v>SPS</v>
          </cell>
          <cell r="C5222" t="str">
            <v>Marked South Puget Sound Fall Year</v>
          </cell>
          <cell r="D5222" t="str">
            <v>M-SPS Fyr</v>
          </cell>
          <cell r="E5222">
            <v>28</v>
          </cell>
          <cell r="F5222">
            <v>41</v>
          </cell>
          <cell r="G5222">
            <v>39</v>
          </cell>
          <cell r="H5222" t="str">
            <v>TRS</v>
          </cell>
          <cell r="I5222">
            <v>2011</v>
          </cell>
          <cell r="J5222" t="str">
            <v>M</v>
          </cell>
          <cell r="K5222" t="str">
            <v>H</v>
          </cell>
          <cell r="L5222">
            <v>3</v>
          </cell>
          <cell r="M5222">
            <v>6.4361608537009056</v>
          </cell>
        </row>
        <row r="5223">
          <cell r="A5223" t="str">
            <v>2011-28-4-CarrMinter_hat_Y_h_m</v>
          </cell>
          <cell r="B5223" t="str">
            <v>SPS</v>
          </cell>
          <cell r="C5223" t="str">
            <v>Marked South Puget Sound Fall Year</v>
          </cell>
          <cell r="D5223" t="str">
            <v>M-SPS Fyr</v>
          </cell>
          <cell r="E5223">
            <v>28</v>
          </cell>
          <cell r="F5223">
            <v>41</v>
          </cell>
          <cell r="G5223">
            <v>39</v>
          </cell>
          <cell r="H5223" t="str">
            <v>TRS</v>
          </cell>
          <cell r="I5223">
            <v>2011</v>
          </cell>
          <cell r="J5223" t="str">
            <v>M</v>
          </cell>
          <cell r="K5223" t="str">
            <v>H</v>
          </cell>
          <cell r="L5223">
            <v>4</v>
          </cell>
          <cell r="M5223">
            <v>0</v>
          </cell>
        </row>
        <row r="5224">
          <cell r="A5224" t="str">
            <v>2011-28-5-CarrMinter_hat_Y_h_m</v>
          </cell>
          <cell r="B5224" t="str">
            <v>SPS</v>
          </cell>
          <cell r="C5224" t="str">
            <v>Marked South Puget Sound Fall Year</v>
          </cell>
          <cell r="D5224" t="str">
            <v>M-SPS Fyr</v>
          </cell>
          <cell r="E5224">
            <v>28</v>
          </cell>
          <cell r="F5224">
            <v>41</v>
          </cell>
          <cell r="G5224">
            <v>39</v>
          </cell>
          <cell r="H5224" t="str">
            <v>TRS</v>
          </cell>
          <cell r="I5224">
            <v>2011</v>
          </cell>
          <cell r="J5224" t="str">
            <v>M</v>
          </cell>
          <cell r="K5224" t="str">
            <v>H</v>
          </cell>
          <cell r="L5224">
            <v>5</v>
          </cell>
          <cell r="M5224">
            <v>0</v>
          </cell>
        </row>
        <row r="5225">
          <cell r="A5225" t="str">
            <v>2012-28-3-CarrMinter_hat_Y_h_m</v>
          </cell>
          <cell r="B5225" t="str">
            <v>SPS</v>
          </cell>
          <cell r="C5225" t="str">
            <v>Marked South Puget Sound Fall Year</v>
          </cell>
          <cell r="D5225" t="str">
            <v>M-SPS Fyr</v>
          </cell>
          <cell r="E5225">
            <v>28</v>
          </cell>
          <cell r="F5225">
            <v>41</v>
          </cell>
          <cell r="G5225">
            <v>39</v>
          </cell>
          <cell r="H5225" t="str">
            <v>TRS</v>
          </cell>
          <cell r="I5225">
            <v>2012</v>
          </cell>
          <cell r="J5225" t="str">
            <v>M</v>
          </cell>
          <cell r="K5225" t="str">
            <v>H</v>
          </cell>
          <cell r="L5225">
            <v>3</v>
          </cell>
          <cell r="M5225">
            <v>0</v>
          </cell>
        </row>
        <row r="5226">
          <cell r="A5226" t="str">
            <v>2012-28-4-CarrMinter_hat_Y_h_m</v>
          </cell>
          <cell r="B5226" t="str">
            <v>SPS</v>
          </cell>
          <cell r="C5226" t="str">
            <v>Marked South Puget Sound Fall Year</v>
          </cell>
          <cell r="D5226" t="str">
            <v>M-SPS Fyr</v>
          </cell>
          <cell r="E5226">
            <v>28</v>
          </cell>
          <cell r="F5226">
            <v>41</v>
          </cell>
          <cell r="G5226">
            <v>39</v>
          </cell>
          <cell r="H5226" t="str">
            <v>TRS</v>
          </cell>
          <cell r="I5226">
            <v>2012</v>
          </cell>
          <cell r="J5226" t="str">
            <v>M</v>
          </cell>
          <cell r="K5226" t="str">
            <v>H</v>
          </cell>
          <cell r="L5226">
            <v>4</v>
          </cell>
          <cell r="M5226">
            <v>1.8079103521631761</v>
          </cell>
        </row>
        <row r="5227">
          <cell r="A5227" t="str">
            <v>2012-28-5-CarrMinter_hat_Y_h_m</v>
          </cell>
          <cell r="B5227" t="str">
            <v>SPS</v>
          </cell>
          <cell r="C5227" t="str">
            <v>Marked South Puget Sound Fall Year</v>
          </cell>
          <cell r="D5227" t="str">
            <v>M-SPS Fyr</v>
          </cell>
          <cell r="E5227">
            <v>28</v>
          </cell>
          <cell r="F5227">
            <v>41</v>
          </cell>
          <cell r="G5227">
            <v>39</v>
          </cell>
          <cell r="H5227" t="str">
            <v>TRS</v>
          </cell>
          <cell r="I5227">
            <v>2012</v>
          </cell>
          <cell r="J5227" t="str">
            <v>M</v>
          </cell>
          <cell r="K5227" t="str">
            <v>H</v>
          </cell>
          <cell r="L5227">
            <v>5</v>
          </cell>
          <cell r="M5227">
            <v>0</v>
          </cell>
        </row>
        <row r="5228">
          <cell r="A5228" t="str">
            <v>2013-28-3-CarrMinter_hat_Y_h_m</v>
          </cell>
          <cell r="B5228" t="str">
            <v>SPS</v>
          </cell>
          <cell r="C5228" t="str">
            <v>Marked South Puget Sound Fall Year</v>
          </cell>
          <cell r="D5228" t="str">
            <v>M-SPS Fyr</v>
          </cell>
          <cell r="E5228">
            <v>28</v>
          </cell>
          <cell r="F5228">
            <v>41</v>
          </cell>
          <cell r="G5228">
            <v>39</v>
          </cell>
          <cell r="H5228" t="str">
            <v>TRS</v>
          </cell>
          <cell r="I5228">
            <v>2013</v>
          </cell>
          <cell r="J5228" t="str">
            <v>M</v>
          </cell>
          <cell r="K5228" t="str">
            <v>H</v>
          </cell>
          <cell r="L5228">
            <v>3</v>
          </cell>
          <cell r="M5228">
            <v>13.38417759061204</v>
          </cell>
        </row>
        <row r="5229">
          <cell r="A5229" t="str">
            <v>2013-28-4-CarrMinter_hat_Y_h_m</v>
          </cell>
          <cell r="B5229" t="str">
            <v>SPS</v>
          </cell>
          <cell r="C5229" t="str">
            <v>Marked South Puget Sound Fall Year</v>
          </cell>
          <cell r="D5229" t="str">
            <v>M-SPS Fyr</v>
          </cell>
          <cell r="E5229">
            <v>28</v>
          </cell>
          <cell r="F5229">
            <v>41</v>
          </cell>
          <cell r="G5229">
            <v>39</v>
          </cell>
          <cell r="H5229" t="str">
            <v>TRS</v>
          </cell>
          <cell r="I5229">
            <v>2013</v>
          </cell>
          <cell r="J5229" t="str">
            <v>M</v>
          </cell>
          <cell r="K5229" t="str">
            <v>H</v>
          </cell>
          <cell r="L5229">
            <v>4</v>
          </cell>
          <cell r="M5229">
            <v>0</v>
          </cell>
        </row>
        <row r="5230">
          <cell r="A5230" t="str">
            <v>2013-28-5-CarrMinter_hat_Y_h_m</v>
          </cell>
          <cell r="B5230" t="str">
            <v>SPS</v>
          </cell>
          <cell r="C5230" t="str">
            <v>Marked South Puget Sound Fall Year</v>
          </cell>
          <cell r="D5230" t="str">
            <v>M-SPS Fyr</v>
          </cell>
          <cell r="E5230">
            <v>28</v>
          </cell>
          <cell r="F5230">
            <v>41</v>
          </cell>
          <cell r="G5230">
            <v>39</v>
          </cell>
          <cell r="H5230" t="str">
            <v>TRS</v>
          </cell>
          <cell r="I5230">
            <v>2013</v>
          </cell>
          <cell r="J5230" t="str">
            <v>M</v>
          </cell>
          <cell r="K5230" t="str">
            <v>H</v>
          </cell>
          <cell r="L5230">
            <v>5</v>
          </cell>
          <cell r="M5230">
            <v>0</v>
          </cell>
        </row>
        <row r="5231">
          <cell r="A5231" t="str">
            <v>2007-27-3-CarrMinter_hat_Y_h_um</v>
          </cell>
          <cell r="B5231" t="str">
            <v>SPS</v>
          </cell>
          <cell r="C5231" t="str">
            <v>UnMarked South Puget Sound Fall Year</v>
          </cell>
          <cell r="D5231" t="str">
            <v>U-SPS Fyr</v>
          </cell>
          <cell r="E5231">
            <v>27</v>
          </cell>
          <cell r="F5231">
            <v>40</v>
          </cell>
          <cell r="G5231">
            <v>39</v>
          </cell>
          <cell r="H5231" t="str">
            <v>TRS</v>
          </cell>
          <cell r="I5231">
            <v>2007</v>
          </cell>
          <cell r="J5231" t="str">
            <v>UM</v>
          </cell>
          <cell r="K5231" t="str">
            <v>H</v>
          </cell>
          <cell r="L5231">
            <v>3</v>
          </cell>
          <cell r="M5231">
            <v>0</v>
          </cell>
        </row>
        <row r="5232">
          <cell r="A5232" t="str">
            <v>2007-27-4-CarrMinter_hat_Y_h_um</v>
          </cell>
          <cell r="B5232" t="str">
            <v>SPS</v>
          </cell>
          <cell r="C5232" t="str">
            <v>UnMarked South Puget Sound Fall Year</v>
          </cell>
          <cell r="D5232" t="str">
            <v>U-SPS Fyr</v>
          </cell>
          <cell r="E5232">
            <v>27</v>
          </cell>
          <cell r="F5232">
            <v>40</v>
          </cell>
          <cell r="G5232">
            <v>39</v>
          </cell>
          <cell r="H5232" t="str">
            <v>TRS</v>
          </cell>
          <cell r="I5232">
            <v>2007</v>
          </cell>
          <cell r="J5232" t="str">
            <v>UM</v>
          </cell>
          <cell r="K5232" t="str">
            <v>H</v>
          </cell>
          <cell r="L5232">
            <v>4</v>
          </cell>
          <cell r="M5232">
            <v>0</v>
          </cell>
        </row>
        <row r="5233">
          <cell r="A5233" t="str">
            <v>2007-27-5-CarrMinter_hat_Y_h_um</v>
          </cell>
          <cell r="B5233" t="str">
            <v>SPS</v>
          </cell>
          <cell r="C5233" t="str">
            <v>UnMarked South Puget Sound Fall Year</v>
          </cell>
          <cell r="D5233" t="str">
            <v>U-SPS Fyr</v>
          </cell>
          <cell r="E5233">
            <v>27</v>
          </cell>
          <cell r="F5233">
            <v>40</v>
          </cell>
          <cell r="G5233">
            <v>39</v>
          </cell>
          <cell r="H5233" t="str">
            <v>TRS</v>
          </cell>
          <cell r="I5233">
            <v>2007</v>
          </cell>
          <cell r="J5233" t="str">
            <v>UM</v>
          </cell>
          <cell r="K5233" t="str">
            <v>H</v>
          </cell>
          <cell r="L5233">
            <v>5</v>
          </cell>
          <cell r="M5233">
            <v>0</v>
          </cell>
        </row>
        <row r="5234">
          <cell r="A5234" t="str">
            <v>2008-27-3-CarrMinter_hat_Y_h_um</v>
          </cell>
          <cell r="B5234" t="str">
            <v>SPS</v>
          </cell>
          <cell r="C5234" t="str">
            <v>UnMarked South Puget Sound Fall Year</v>
          </cell>
          <cell r="D5234" t="str">
            <v>U-SPS Fyr</v>
          </cell>
          <cell r="E5234">
            <v>27</v>
          </cell>
          <cell r="F5234">
            <v>40</v>
          </cell>
          <cell r="G5234">
            <v>39</v>
          </cell>
          <cell r="H5234" t="str">
            <v>TRS</v>
          </cell>
          <cell r="I5234">
            <v>2008</v>
          </cell>
          <cell r="J5234" t="str">
            <v>UM</v>
          </cell>
          <cell r="K5234" t="str">
            <v>H</v>
          </cell>
          <cell r="L5234">
            <v>3</v>
          </cell>
          <cell r="M5234">
            <v>0</v>
          </cell>
        </row>
        <row r="5235">
          <cell r="A5235" t="str">
            <v>2008-27-4-CarrMinter_hat_Y_h_um</v>
          </cell>
          <cell r="B5235" t="str">
            <v>SPS</v>
          </cell>
          <cell r="C5235" t="str">
            <v>UnMarked South Puget Sound Fall Year</v>
          </cell>
          <cell r="D5235" t="str">
            <v>U-SPS Fyr</v>
          </cell>
          <cell r="E5235">
            <v>27</v>
          </cell>
          <cell r="F5235">
            <v>40</v>
          </cell>
          <cell r="G5235">
            <v>39</v>
          </cell>
          <cell r="H5235" t="str">
            <v>TRS</v>
          </cell>
          <cell r="I5235">
            <v>2008</v>
          </cell>
          <cell r="J5235" t="str">
            <v>UM</v>
          </cell>
          <cell r="K5235" t="str">
            <v>H</v>
          </cell>
          <cell r="L5235">
            <v>4</v>
          </cell>
          <cell r="M5235">
            <v>0</v>
          </cell>
        </row>
        <row r="5236">
          <cell r="A5236" t="str">
            <v>2008-27-5-CarrMinter_hat_Y_h_um</v>
          </cell>
          <cell r="B5236" t="str">
            <v>SPS</v>
          </cell>
          <cell r="C5236" t="str">
            <v>UnMarked South Puget Sound Fall Year</v>
          </cell>
          <cell r="D5236" t="str">
            <v>U-SPS Fyr</v>
          </cell>
          <cell r="E5236">
            <v>27</v>
          </cell>
          <cell r="F5236">
            <v>40</v>
          </cell>
          <cell r="G5236">
            <v>39</v>
          </cell>
          <cell r="H5236" t="str">
            <v>TRS</v>
          </cell>
          <cell r="I5236">
            <v>2008</v>
          </cell>
          <cell r="J5236" t="str">
            <v>UM</v>
          </cell>
          <cell r="K5236" t="str">
            <v>H</v>
          </cell>
          <cell r="L5236">
            <v>5</v>
          </cell>
          <cell r="M5236">
            <v>0</v>
          </cell>
        </row>
        <row r="5237">
          <cell r="A5237" t="str">
            <v>2009-27-3-CarrMinter_hat_Y_h_um</v>
          </cell>
          <cell r="B5237" t="str">
            <v>SPS</v>
          </cell>
          <cell r="C5237" t="str">
            <v>UnMarked South Puget Sound Fall Year</v>
          </cell>
          <cell r="D5237" t="str">
            <v>U-SPS Fyr</v>
          </cell>
          <cell r="E5237">
            <v>27</v>
          </cell>
          <cell r="F5237">
            <v>40</v>
          </cell>
          <cell r="G5237">
            <v>39</v>
          </cell>
          <cell r="H5237" t="str">
            <v>TRS</v>
          </cell>
          <cell r="I5237">
            <v>2009</v>
          </cell>
          <cell r="J5237" t="str">
            <v>UM</v>
          </cell>
          <cell r="K5237" t="str">
            <v>H</v>
          </cell>
          <cell r="L5237">
            <v>3</v>
          </cell>
          <cell r="M5237">
            <v>0</v>
          </cell>
        </row>
        <row r="5238">
          <cell r="A5238" t="str">
            <v>2009-27-4-CarrMinter_hat_Y_h_um</v>
          </cell>
          <cell r="B5238" t="str">
            <v>SPS</v>
          </cell>
          <cell r="C5238" t="str">
            <v>UnMarked South Puget Sound Fall Year</v>
          </cell>
          <cell r="D5238" t="str">
            <v>U-SPS Fyr</v>
          </cell>
          <cell r="E5238">
            <v>27</v>
          </cell>
          <cell r="F5238">
            <v>40</v>
          </cell>
          <cell r="G5238">
            <v>39</v>
          </cell>
          <cell r="H5238" t="str">
            <v>TRS</v>
          </cell>
          <cell r="I5238">
            <v>2009</v>
          </cell>
          <cell r="J5238" t="str">
            <v>UM</v>
          </cell>
          <cell r="K5238" t="str">
            <v>H</v>
          </cell>
          <cell r="L5238">
            <v>4</v>
          </cell>
          <cell r="M5238">
            <v>0</v>
          </cell>
        </row>
        <row r="5239">
          <cell r="A5239" t="str">
            <v>2009-27-5-CarrMinter_hat_Y_h_um</v>
          </cell>
          <cell r="B5239" t="str">
            <v>SPS</v>
          </cell>
          <cell r="C5239" t="str">
            <v>UnMarked South Puget Sound Fall Year</v>
          </cell>
          <cell r="D5239" t="str">
            <v>U-SPS Fyr</v>
          </cell>
          <cell r="E5239">
            <v>27</v>
          </cell>
          <cell r="F5239">
            <v>40</v>
          </cell>
          <cell r="G5239">
            <v>39</v>
          </cell>
          <cell r="H5239" t="str">
            <v>TRS</v>
          </cell>
          <cell r="I5239">
            <v>2009</v>
          </cell>
          <cell r="J5239" t="str">
            <v>UM</v>
          </cell>
          <cell r="K5239" t="str">
            <v>H</v>
          </cell>
          <cell r="L5239">
            <v>5</v>
          </cell>
          <cell r="M5239">
            <v>0</v>
          </cell>
        </row>
        <row r="5240">
          <cell r="A5240" t="str">
            <v>2010-27-3-CarrMinter_hat_Y_h_um</v>
          </cell>
          <cell r="B5240" t="str">
            <v>SPS</v>
          </cell>
          <cell r="C5240" t="str">
            <v>UnMarked South Puget Sound Fall Year</v>
          </cell>
          <cell r="D5240" t="str">
            <v>U-SPS Fyr</v>
          </cell>
          <cell r="E5240">
            <v>27</v>
          </cell>
          <cell r="F5240">
            <v>40</v>
          </cell>
          <cell r="G5240">
            <v>39</v>
          </cell>
          <cell r="H5240" t="str">
            <v>TRS</v>
          </cell>
          <cell r="I5240">
            <v>2010</v>
          </cell>
          <cell r="J5240" t="str">
            <v>UM</v>
          </cell>
          <cell r="K5240" t="str">
            <v>H</v>
          </cell>
          <cell r="L5240">
            <v>3</v>
          </cell>
          <cell r="M5240">
            <v>0</v>
          </cell>
        </row>
        <row r="5241">
          <cell r="A5241" t="str">
            <v>2010-27-4-CarrMinter_hat_Y_h_um</v>
          </cell>
          <cell r="B5241" t="str">
            <v>SPS</v>
          </cell>
          <cell r="C5241" t="str">
            <v>UnMarked South Puget Sound Fall Year</v>
          </cell>
          <cell r="D5241" t="str">
            <v>U-SPS Fyr</v>
          </cell>
          <cell r="E5241">
            <v>27</v>
          </cell>
          <cell r="F5241">
            <v>40</v>
          </cell>
          <cell r="G5241">
            <v>39</v>
          </cell>
          <cell r="H5241" t="str">
            <v>TRS</v>
          </cell>
          <cell r="I5241">
            <v>2010</v>
          </cell>
          <cell r="J5241" t="str">
            <v>UM</v>
          </cell>
          <cell r="K5241" t="str">
            <v>H</v>
          </cell>
          <cell r="L5241">
            <v>4</v>
          </cell>
          <cell r="M5241">
            <v>0</v>
          </cell>
        </row>
        <row r="5242">
          <cell r="A5242" t="str">
            <v>2010-27-5-CarrMinter_hat_Y_h_um</v>
          </cell>
          <cell r="B5242" t="str">
            <v>SPS</v>
          </cell>
          <cell r="C5242" t="str">
            <v>UnMarked South Puget Sound Fall Year</v>
          </cell>
          <cell r="D5242" t="str">
            <v>U-SPS Fyr</v>
          </cell>
          <cell r="E5242">
            <v>27</v>
          </cell>
          <cell r="F5242">
            <v>40</v>
          </cell>
          <cell r="G5242">
            <v>39</v>
          </cell>
          <cell r="H5242" t="str">
            <v>TRS</v>
          </cell>
          <cell r="I5242">
            <v>2010</v>
          </cell>
          <cell r="J5242" t="str">
            <v>UM</v>
          </cell>
          <cell r="K5242" t="str">
            <v>H</v>
          </cell>
          <cell r="L5242">
            <v>5</v>
          </cell>
          <cell r="M5242">
            <v>0</v>
          </cell>
        </row>
        <row r="5243">
          <cell r="A5243" t="str">
            <v>2011-27-3-CarrMinter_hat_Y_h_um</v>
          </cell>
          <cell r="B5243" t="str">
            <v>SPS</v>
          </cell>
          <cell r="C5243" t="str">
            <v>UnMarked South Puget Sound Fall Year</v>
          </cell>
          <cell r="D5243" t="str">
            <v>U-SPS Fyr</v>
          </cell>
          <cell r="E5243">
            <v>27</v>
          </cell>
          <cell r="F5243">
            <v>40</v>
          </cell>
          <cell r="G5243">
            <v>39</v>
          </cell>
          <cell r="H5243" t="str">
            <v>TRS</v>
          </cell>
          <cell r="I5243">
            <v>2011</v>
          </cell>
          <cell r="J5243" t="str">
            <v>UM</v>
          </cell>
          <cell r="K5243" t="str">
            <v>H</v>
          </cell>
          <cell r="L5243">
            <v>3</v>
          </cell>
          <cell r="M5243">
            <v>1.939247108021774E-2</v>
          </cell>
        </row>
        <row r="5244">
          <cell r="A5244" t="str">
            <v>2011-27-4-CarrMinter_hat_Y_h_um</v>
          </cell>
          <cell r="B5244" t="str">
            <v>SPS</v>
          </cell>
          <cell r="C5244" t="str">
            <v>UnMarked South Puget Sound Fall Year</v>
          </cell>
          <cell r="D5244" t="str">
            <v>U-SPS Fyr</v>
          </cell>
          <cell r="E5244">
            <v>27</v>
          </cell>
          <cell r="F5244">
            <v>40</v>
          </cell>
          <cell r="G5244">
            <v>39</v>
          </cell>
          <cell r="H5244" t="str">
            <v>TRS</v>
          </cell>
          <cell r="I5244">
            <v>2011</v>
          </cell>
          <cell r="J5244" t="str">
            <v>UM</v>
          </cell>
          <cell r="K5244" t="str">
            <v>H</v>
          </cell>
          <cell r="L5244">
            <v>4</v>
          </cell>
          <cell r="M5244">
            <v>0</v>
          </cell>
        </row>
        <row r="5245">
          <cell r="A5245" t="str">
            <v>2011-27-5-CarrMinter_hat_Y_h_um</v>
          </cell>
          <cell r="B5245" t="str">
            <v>SPS</v>
          </cell>
          <cell r="C5245" t="str">
            <v>UnMarked South Puget Sound Fall Year</v>
          </cell>
          <cell r="D5245" t="str">
            <v>U-SPS Fyr</v>
          </cell>
          <cell r="E5245">
            <v>27</v>
          </cell>
          <cell r="F5245">
            <v>40</v>
          </cell>
          <cell r="G5245">
            <v>39</v>
          </cell>
          <cell r="H5245" t="str">
            <v>TRS</v>
          </cell>
          <cell r="I5245">
            <v>2011</v>
          </cell>
          <cell r="J5245" t="str">
            <v>UM</v>
          </cell>
          <cell r="K5245" t="str">
            <v>H</v>
          </cell>
          <cell r="L5245">
            <v>5</v>
          </cell>
          <cell r="M5245">
            <v>0</v>
          </cell>
        </row>
        <row r="5246">
          <cell r="A5246" t="str">
            <v>2012-27-3-CarrMinter_hat_Y_h_um</v>
          </cell>
          <cell r="B5246" t="str">
            <v>SPS</v>
          </cell>
          <cell r="C5246" t="str">
            <v>UnMarked South Puget Sound Fall Year</v>
          </cell>
          <cell r="D5246" t="str">
            <v>U-SPS Fyr</v>
          </cell>
          <cell r="E5246">
            <v>27</v>
          </cell>
          <cell r="F5246">
            <v>40</v>
          </cell>
          <cell r="G5246">
            <v>39</v>
          </cell>
          <cell r="H5246" t="str">
            <v>TRS</v>
          </cell>
          <cell r="I5246">
            <v>2012</v>
          </cell>
          <cell r="J5246" t="str">
            <v>UM</v>
          </cell>
          <cell r="K5246" t="str">
            <v>H</v>
          </cell>
          <cell r="L5246">
            <v>3</v>
          </cell>
          <cell r="M5246">
            <v>0</v>
          </cell>
        </row>
        <row r="5247">
          <cell r="A5247" t="str">
            <v>2012-27-4-CarrMinter_hat_Y_h_um</v>
          </cell>
          <cell r="B5247" t="str">
            <v>SPS</v>
          </cell>
          <cell r="C5247" t="str">
            <v>UnMarked South Puget Sound Fall Year</v>
          </cell>
          <cell r="D5247" t="str">
            <v>U-SPS Fyr</v>
          </cell>
          <cell r="E5247">
            <v>27</v>
          </cell>
          <cell r="F5247">
            <v>40</v>
          </cell>
          <cell r="G5247">
            <v>39</v>
          </cell>
          <cell r="H5247" t="str">
            <v>TRS</v>
          </cell>
          <cell r="I5247">
            <v>2012</v>
          </cell>
          <cell r="J5247" t="str">
            <v>UM</v>
          </cell>
          <cell r="K5247" t="str">
            <v>H</v>
          </cell>
          <cell r="L5247">
            <v>4</v>
          </cell>
          <cell r="M5247">
            <v>5.4473233371398156E-3</v>
          </cell>
        </row>
        <row r="5248">
          <cell r="A5248" t="str">
            <v>2012-27-5-CarrMinter_hat_Y_h_um</v>
          </cell>
          <cell r="B5248" t="str">
            <v>SPS</v>
          </cell>
          <cell r="C5248" t="str">
            <v>UnMarked South Puget Sound Fall Year</v>
          </cell>
          <cell r="D5248" t="str">
            <v>U-SPS Fyr</v>
          </cell>
          <cell r="E5248">
            <v>27</v>
          </cell>
          <cell r="F5248">
            <v>40</v>
          </cell>
          <cell r="G5248">
            <v>39</v>
          </cell>
          <cell r="H5248" t="str">
            <v>TRS</v>
          </cell>
          <cell r="I5248">
            <v>2012</v>
          </cell>
          <cell r="J5248" t="str">
            <v>UM</v>
          </cell>
          <cell r="K5248" t="str">
            <v>H</v>
          </cell>
          <cell r="L5248">
            <v>5</v>
          </cell>
          <cell r="M5248">
            <v>0</v>
          </cell>
        </row>
        <row r="5249">
          <cell r="A5249" t="str">
            <v>2013-27-3-CarrMinter_hat_Y_h_um</v>
          </cell>
          <cell r="B5249" t="str">
            <v>SPS</v>
          </cell>
          <cell r="C5249" t="str">
            <v>UnMarked South Puget Sound Fall Year</v>
          </cell>
          <cell r="D5249" t="str">
            <v>U-SPS Fyr</v>
          </cell>
          <cell r="E5249">
            <v>27</v>
          </cell>
          <cell r="F5249">
            <v>40</v>
          </cell>
          <cell r="G5249">
            <v>39</v>
          </cell>
          <cell r="H5249" t="str">
            <v>TRS</v>
          </cell>
          <cell r="I5249">
            <v>2013</v>
          </cell>
          <cell r="J5249" t="str">
            <v>UM</v>
          </cell>
          <cell r="K5249" t="str">
            <v>H</v>
          </cell>
          <cell r="L5249">
            <v>3</v>
          </cell>
          <cell r="M5249">
            <v>5.3751717231373647E-2</v>
          </cell>
        </row>
        <row r="5250">
          <cell r="A5250" t="str">
            <v>2013-27-4-CarrMinter_hat_Y_h_um</v>
          </cell>
          <cell r="B5250" t="str">
            <v>SPS</v>
          </cell>
          <cell r="C5250" t="str">
            <v>UnMarked South Puget Sound Fall Year</v>
          </cell>
          <cell r="D5250" t="str">
            <v>U-SPS Fyr</v>
          </cell>
          <cell r="E5250">
            <v>27</v>
          </cell>
          <cell r="F5250">
            <v>40</v>
          </cell>
          <cell r="G5250">
            <v>39</v>
          </cell>
          <cell r="H5250" t="str">
            <v>TRS</v>
          </cell>
          <cell r="I5250">
            <v>2013</v>
          </cell>
          <cell r="J5250" t="str">
            <v>UM</v>
          </cell>
          <cell r="K5250" t="str">
            <v>H</v>
          </cell>
          <cell r="L5250">
            <v>4</v>
          </cell>
          <cell r="M5250">
            <v>0</v>
          </cell>
        </row>
        <row r="5251">
          <cell r="A5251" t="str">
            <v>2013-27-5-CarrMinter_hat_Y_h_um</v>
          </cell>
          <cell r="B5251" t="str">
            <v>SPS</v>
          </cell>
          <cell r="C5251" t="str">
            <v>UnMarked South Puget Sound Fall Year</v>
          </cell>
          <cell r="D5251" t="str">
            <v>U-SPS Fyr</v>
          </cell>
          <cell r="E5251">
            <v>27</v>
          </cell>
          <cell r="F5251">
            <v>40</v>
          </cell>
          <cell r="G5251">
            <v>39</v>
          </cell>
          <cell r="H5251" t="str">
            <v>TRS</v>
          </cell>
          <cell r="I5251">
            <v>2013</v>
          </cell>
          <cell r="J5251" t="str">
            <v>UM</v>
          </cell>
          <cell r="K5251" t="str">
            <v>H</v>
          </cell>
          <cell r="L5251">
            <v>5</v>
          </cell>
          <cell r="M5251">
            <v>0</v>
          </cell>
        </row>
        <row r="5252">
          <cell r="A5252" t="str">
            <v>2007-21-3-CedarR_nat_n_um</v>
          </cell>
          <cell r="B5252" t="str">
            <v>MPS</v>
          </cell>
          <cell r="C5252" t="str">
            <v>UnMarked Mid PS Fall Fing</v>
          </cell>
          <cell r="D5252" t="str">
            <v>U-MidPSFF</v>
          </cell>
          <cell r="E5252">
            <v>21</v>
          </cell>
          <cell r="F5252">
            <v>31</v>
          </cell>
          <cell r="G5252">
            <v>30</v>
          </cell>
          <cell r="H5252" t="str">
            <v>TRS; includes 10A, 10E, 11A</v>
          </cell>
          <cell r="I5252">
            <v>2007</v>
          </cell>
          <cell r="J5252" t="str">
            <v>UM</v>
          </cell>
          <cell r="K5252" t="str">
            <v>N</v>
          </cell>
          <cell r="L5252">
            <v>3</v>
          </cell>
          <cell r="M5252">
            <v>1143</v>
          </cell>
        </row>
        <row r="5253">
          <cell r="A5253" t="str">
            <v>2007-21-4-CedarR_nat_n_um</v>
          </cell>
          <cell r="B5253" t="str">
            <v>MPS</v>
          </cell>
          <cell r="C5253" t="str">
            <v>UnMarked Mid PS Fall Fing</v>
          </cell>
          <cell r="D5253" t="str">
            <v>U-MidPSFF</v>
          </cell>
          <cell r="E5253">
            <v>21</v>
          </cell>
          <cell r="F5253">
            <v>31</v>
          </cell>
          <cell r="G5253">
            <v>30</v>
          </cell>
          <cell r="H5253" t="str">
            <v>TRS; includes 10A, 10E, 11A</v>
          </cell>
          <cell r="I5253">
            <v>2007</v>
          </cell>
          <cell r="J5253" t="str">
            <v>UM</v>
          </cell>
          <cell r="K5253" t="str">
            <v>N</v>
          </cell>
          <cell r="L5253">
            <v>4</v>
          </cell>
          <cell r="M5253">
            <v>892</v>
          </cell>
        </row>
        <row r="5254">
          <cell r="A5254" t="str">
            <v>2007-21-5-CedarR_nat_n_um</v>
          </cell>
          <cell r="B5254" t="str">
            <v>MPS</v>
          </cell>
          <cell r="C5254" t="str">
            <v>UnMarked Mid PS Fall Fing</v>
          </cell>
          <cell r="D5254" t="str">
            <v>U-MidPSFF</v>
          </cell>
          <cell r="E5254">
            <v>21</v>
          </cell>
          <cell r="F5254">
            <v>31</v>
          </cell>
          <cell r="G5254">
            <v>30</v>
          </cell>
          <cell r="H5254" t="str">
            <v>TRS; includes 10A, 10E, 11A</v>
          </cell>
          <cell r="I5254">
            <v>2007</v>
          </cell>
          <cell r="J5254" t="str">
            <v>UM</v>
          </cell>
          <cell r="K5254" t="str">
            <v>N</v>
          </cell>
          <cell r="L5254">
            <v>5</v>
          </cell>
          <cell r="M5254">
            <v>18</v>
          </cell>
        </row>
        <row r="5255">
          <cell r="A5255" t="str">
            <v>2008-21-3-CedarR_nat_n_um</v>
          </cell>
          <cell r="B5255" t="str">
            <v>MPS</v>
          </cell>
          <cell r="C5255" t="str">
            <v>UnMarked Mid PS Fall Fing</v>
          </cell>
          <cell r="D5255" t="str">
            <v>U-MidPSFF</v>
          </cell>
          <cell r="E5255">
            <v>21</v>
          </cell>
          <cell r="F5255">
            <v>31</v>
          </cell>
          <cell r="G5255">
            <v>30</v>
          </cell>
          <cell r="H5255" t="str">
            <v>TRS; includes 10A, 10E, 11A</v>
          </cell>
          <cell r="I5255">
            <v>2008</v>
          </cell>
          <cell r="J5255" t="str">
            <v>UM</v>
          </cell>
          <cell r="K5255" t="str">
            <v>N</v>
          </cell>
          <cell r="L5255">
            <v>3</v>
          </cell>
          <cell r="M5255">
            <v>252</v>
          </cell>
        </row>
        <row r="5256">
          <cell r="A5256" t="str">
            <v>2008-21-4-CedarR_nat_n_um</v>
          </cell>
          <cell r="B5256" t="str">
            <v>MPS</v>
          </cell>
          <cell r="C5256" t="str">
            <v>UnMarked Mid PS Fall Fing</v>
          </cell>
          <cell r="D5256" t="str">
            <v>U-MidPSFF</v>
          </cell>
          <cell r="E5256">
            <v>21</v>
          </cell>
          <cell r="F5256">
            <v>31</v>
          </cell>
          <cell r="G5256">
            <v>30</v>
          </cell>
          <cell r="H5256" t="str">
            <v>TRS; includes 10A, 10E, 11A</v>
          </cell>
          <cell r="I5256">
            <v>2008</v>
          </cell>
          <cell r="J5256" t="str">
            <v>UM</v>
          </cell>
          <cell r="K5256" t="str">
            <v>N</v>
          </cell>
          <cell r="L5256">
            <v>4</v>
          </cell>
          <cell r="M5256">
            <v>1097</v>
          </cell>
        </row>
        <row r="5257">
          <cell r="A5257" t="str">
            <v>2008-21-5-CedarR_nat_n_um</v>
          </cell>
          <cell r="B5257" t="str">
            <v>MPS</v>
          </cell>
          <cell r="C5257" t="str">
            <v>UnMarked Mid PS Fall Fing</v>
          </cell>
          <cell r="D5257" t="str">
            <v>U-MidPSFF</v>
          </cell>
          <cell r="E5257">
            <v>21</v>
          </cell>
          <cell r="F5257">
            <v>31</v>
          </cell>
          <cell r="G5257">
            <v>30</v>
          </cell>
          <cell r="H5257" t="str">
            <v>TRS; includes 10A, 10E, 11A</v>
          </cell>
          <cell r="I5257">
            <v>2008</v>
          </cell>
          <cell r="J5257" t="str">
            <v>UM</v>
          </cell>
          <cell r="K5257" t="str">
            <v>N</v>
          </cell>
          <cell r="L5257">
            <v>5</v>
          </cell>
          <cell r="M5257">
            <v>21</v>
          </cell>
        </row>
        <row r="5258">
          <cell r="A5258" t="str">
            <v>2009-21-3-CedarR_nat_n_um</v>
          </cell>
          <cell r="B5258" t="str">
            <v>MPS</v>
          </cell>
          <cell r="C5258" t="str">
            <v>UnMarked Mid PS Fall Fing</v>
          </cell>
          <cell r="D5258" t="str">
            <v>U-MidPSFF</v>
          </cell>
          <cell r="E5258">
            <v>21</v>
          </cell>
          <cell r="F5258">
            <v>31</v>
          </cell>
          <cell r="G5258">
            <v>30</v>
          </cell>
          <cell r="H5258" t="str">
            <v>TRS; includes 10A, 10E, 11A</v>
          </cell>
          <cell r="I5258">
            <v>2009</v>
          </cell>
          <cell r="J5258" t="str">
            <v>UM</v>
          </cell>
          <cell r="K5258" t="str">
            <v>N</v>
          </cell>
          <cell r="L5258">
            <v>3</v>
          </cell>
          <cell r="M5258">
            <v>164</v>
          </cell>
        </row>
        <row r="5259">
          <cell r="A5259" t="str">
            <v>2009-21-4-CedarR_nat_n_um</v>
          </cell>
          <cell r="B5259" t="str">
            <v>MPS</v>
          </cell>
          <cell r="C5259" t="str">
            <v>UnMarked Mid PS Fall Fing</v>
          </cell>
          <cell r="D5259" t="str">
            <v>U-MidPSFF</v>
          </cell>
          <cell r="E5259">
            <v>21</v>
          </cell>
          <cell r="F5259">
            <v>31</v>
          </cell>
          <cell r="G5259">
            <v>30</v>
          </cell>
          <cell r="H5259" t="str">
            <v>TRS; includes 10A, 10E, 11A</v>
          </cell>
          <cell r="I5259">
            <v>2009</v>
          </cell>
          <cell r="J5259" t="str">
            <v>UM</v>
          </cell>
          <cell r="K5259" t="str">
            <v>N</v>
          </cell>
          <cell r="L5259">
            <v>4</v>
          </cell>
          <cell r="M5259">
            <v>363</v>
          </cell>
        </row>
        <row r="5260">
          <cell r="A5260" t="str">
            <v>2009-21-5-CedarR_nat_n_um</v>
          </cell>
          <cell r="B5260" t="str">
            <v>MPS</v>
          </cell>
          <cell r="C5260" t="str">
            <v>UnMarked Mid PS Fall Fing</v>
          </cell>
          <cell r="D5260" t="str">
            <v>U-MidPSFF</v>
          </cell>
          <cell r="E5260">
            <v>21</v>
          </cell>
          <cell r="F5260">
            <v>31</v>
          </cell>
          <cell r="G5260">
            <v>30</v>
          </cell>
          <cell r="H5260" t="str">
            <v>TRS; includes 10A, 10E, 11A</v>
          </cell>
          <cell r="I5260">
            <v>2009</v>
          </cell>
          <cell r="J5260" t="str">
            <v>UM</v>
          </cell>
          <cell r="K5260" t="str">
            <v>N</v>
          </cell>
          <cell r="L5260">
            <v>5</v>
          </cell>
          <cell r="M5260">
            <v>31</v>
          </cell>
        </row>
        <row r="5261">
          <cell r="A5261" t="str">
            <v>2010-21-3-CedarR_nat_n_um</v>
          </cell>
          <cell r="B5261" t="str">
            <v>MPS</v>
          </cell>
          <cell r="C5261" t="str">
            <v>UnMarked Mid PS Fall Fing</v>
          </cell>
          <cell r="D5261" t="str">
            <v>U-MidPSFF</v>
          </cell>
          <cell r="E5261">
            <v>21</v>
          </cell>
          <cell r="F5261">
            <v>31</v>
          </cell>
          <cell r="G5261">
            <v>30</v>
          </cell>
          <cell r="H5261" t="str">
            <v>TRS; includes 10A, 10E, 11A</v>
          </cell>
          <cell r="I5261">
            <v>2010</v>
          </cell>
          <cell r="J5261" t="str">
            <v>UM</v>
          </cell>
          <cell r="K5261" t="str">
            <v>N</v>
          </cell>
          <cell r="L5261">
            <v>3</v>
          </cell>
          <cell r="M5261">
            <v>184</v>
          </cell>
        </row>
        <row r="5262">
          <cell r="A5262" t="str">
            <v>2010-21-4-CedarR_nat_n_um</v>
          </cell>
          <cell r="B5262" t="str">
            <v>MPS</v>
          </cell>
          <cell r="C5262" t="str">
            <v>UnMarked Mid PS Fall Fing</v>
          </cell>
          <cell r="D5262" t="str">
            <v>U-MidPSFF</v>
          </cell>
          <cell r="E5262">
            <v>21</v>
          </cell>
          <cell r="F5262">
            <v>31</v>
          </cell>
          <cell r="G5262">
            <v>30</v>
          </cell>
          <cell r="H5262" t="str">
            <v>TRS; includes 10A, 10E, 11A</v>
          </cell>
          <cell r="I5262">
            <v>2010</v>
          </cell>
          <cell r="J5262" t="str">
            <v>UM</v>
          </cell>
          <cell r="K5262" t="str">
            <v>N</v>
          </cell>
          <cell r="L5262">
            <v>4</v>
          </cell>
          <cell r="M5262">
            <v>306</v>
          </cell>
        </row>
        <row r="5263">
          <cell r="A5263" t="str">
            <v>2010-21-5-CedarR_nat_n_um</v>
          </cell>
          <cell r="B5263" t="str">
            <v>MPS</v>
          </cell>
          <cell r="C5263" t="str">
            <v>UnMarked Mid PS Fall Fing</v>
          </cell>
          <cell r="D5263" t="str">
            <v>U-MidPSFF</v>
          </cell>
          <cell r="E5263">
            <v>21</v>
          </cell>
          <cell r="F5263">
            <v>31</v>
          </cell>
          <cell r="G5263">
            <v>30</v>
          </cell>
          <cell r="H5263" t="str">
            <v>TRS; includes 10A, 10E, 11A</v>
          </cell>
          <cell r="I5263">
            <v>2010</v>
          </cell>
          <cell r="J5263" t="str">
            <v>UM</v>
          </cell>
          <cell r="K5263" t="str">
            <v>N</v>
          </cell>
          <cell r="L5263">
            <v>5</v>
          </cell>
          <cell r="M5263">
            <v>19</v>
          </cell>
        </row>
        <row r="5264">
          <cell r="A5264" t="str">
            <v>2011-21-3-CedarR_nat_n_um</v>
          </cell>
          <cell r="B5264" t="str">
            <v>MPS</v>
          </cell>
          <cell r="C5264" t="str">
            <v>UnMarked Mid PS Fall Fing</v>
          </cell>
          <cell r="D5264" t="str">
            <v>U-MidPSFF</v>
          </cell>
          <cell r="E5264">
            <v>21</v>
          </cell>
          <cell r="F5264">
            <v>31</v>
          </cell>
          <cell r="G5264">
            <v>30</v>
          </cell>
          <cell r="H5264" t="str">
            <v>TRS; includes 10A, 10E, 11A</v>
          </cell>
          <cell r="I5264">
            <v>2011</v>
          </cell>
          <cell r="J5264" t="str">
            <v>UM</v>
          </cell>
          <cell r="K5264" t="str">
            <v>N</v>
          </cell>
          <cell r="L5264">
            <v>3</v>
          </cell>
          <cell r="M5264">
            <v>63</v>
          </cell>
        </row>
        <row r="5265">
          <cell r="A5265" t="str">
            <v>2011-21-4-CedarR_nat_n_um</v>
          </cell>
          <cell r="B5265" t="str">
            <v>MPS</v>
          </cell>
          <cell r="C5265" t="str">
            <v>UnMarked Mid PS Fall Fing</v>
          </cell>
          <cell r="D5265" t="str">
            <v>U-MidPSFF</v>
          </cell>
          <cell r="E5265">
            <v>21</v>
          </cell>
          <cell r="F5265">
            <v>31</v>
          </cell>
          <cell r="G5265">
            <v>30</v>
          </cell>
          <cell r="H5265" t="str">
            <v>TRS; includes 10A, 10E, 11A</v>
          </cell>
          <cell r="I5265">
            <v>2011</v>
          </cell>
          <cell r="J5265" t="str">
            <v>UM</v>
          </cell>
          <cell r="K5265" t="str">
            <v>N</v>
          </cell>
          <cell r="L5265">
            <v>4</v>
          </cell>
          <cell r="M5265">
            <v>564</v>
          </cell>
        </row>
        <row r="5266">
          <cell r="A5266" t="str">
            <v>2011-21-5-CedarR_nat_n_um</v>
          </cell>
          <cell r="B5266" t="str">
            <v>MPS</v>
          </cell>
          <cell r="C5266" t="str">
            <v>UnMarked Mid PS Fall Fing</v>
          </cell>
          <cell r="D5266" t="str">
            <v>U-MidPSFF</v>
          </cell>
          <cell r="E5266">
            <v>21</v>
          </cell>
          <cell r="F5266">
            <v>31</v>
          </cell>
          <cell r="G5266">
            <v>30</v>
          </cell>
          <cell r="H5266" t="str">
            <v>TRS; includes 10A, 10E, 11A</v>
          </cell>
          <cell r="I5266">
            <v>2011</v>
          </cell>
          <cell r="J5266" t="str">
            <v>UM</v>
          </cell>
          <cell r="K5266" t="str">
            <v>N</v>
          </cell>
          <cell r="L5266">
            <v>5</v>
          </cell>
          <cell r="M5266">
            <v>0</v>
          </cell>
        </row>
        <row r="5267">
          <cell r="A5267" t="str">
            <v>2012-21-3-CedarR_nat_n_um</v>
          </cell>
          <cell r="B5267" t="str">
            <v>MPS</v>
          </cell>
          <cell r="C5267" t="str">
            <v>UnMarked Mid PS Fall Fing</v>
          </cell>
          <cell r="D5267" t="str">
            <v>U-MidPSFF</v>
          </cell>
          <cell r="E5267">
            <v>21</v>
          </cell>
          <cell r="F5267">
            <v>31</v>
          </cell>
          <cell r="G5267">
            <v>30</v>
          </cell>
          <cell r="H5267" t="str">
            <v>TRS; includes 10A, 10E, 11A</v>
          </cell>
          <cell r="I5267">
            <v>2012</v>
          </cell>
          <cell r="J5267" t="str">
            <v>UM</v>
          </cell>
          <cell r="K5267" t="str">
            <v>N</v>
          </cell>
          <cell r="L5267">
            <v>3</v>
          </cell>
          <cell r="M5267">
            <v>672</v>
          </cell>
        </row>
        <row r="5268">
          <cell r="A5268" t="str">
            <v>2012-21-4-CedarR_nat_n_um</v>
          </cell>
          <cell r="B5268" t="str">
            <v>MPS</v>
          </cell>
          <cell r="C5268" t="str">
            <v>UnMarked Mid PS Fall Fing</v>
          </cell>
          <cell r="D5268" t="str">
            <v>U-MidPSFF</v>
          </cell>
          <cell r="E5268">
            <v>21</v>
          </cell>
          <cell r="F5268">
            <v>31</v>
          </cell>
          <cell r="G5268">
            <v>30</v>
          </cell>
          <cell r="H5268" t="str">
            <v>TRS; includes 10A, 10E, 11A</v>
          </cell>
          <cell r="I5268">
            <v>2012</v>
          </cell>
          <cell r="J5268" t="str">
            <v>UM</v>
          </cell>
          <cell r="K5268" t="str">
            <v>N</v>
          </cell>
          <cell r="L5268">
            <v>4</v>
          </cell>
          <cell r="M5268">
            <v>122</v>
          </cell>
        </row>
        <row r="5269">
          <cell r="A5269" t="str">
            <v>2012-21-5-CedarR_nat_n_um</v>
          </cell>
          <cell r="B5269" t="str">
            <v>MPS</v>
          </cell>
          <cell r="C5269" t="str">
            <v>UnMarked Mid PS Fall Fing</v>
          </cell>
          <cell r="D5269" t="str">
            <v>U-MidPSFF</v>
          </cell>
          <cell r="E5269">
            <v>21</v>
          </cell>
          <cell r="F5269">
            <v>31</v>
          </cell>
          <cell r="G5269">
            <v>30</v>
          </cell>
          <cell r="H5269" t="str">
            <v>TRS; includes 10A, 10E, 11A</v>
          </cell>
          <cell r="I5269">
            <v>2012</v>
          </cell>
          <cell r="J5269" t="str">
            <v>UM</v>
          </cell>
          <cell r="K5269" t="str">
            <v>N</v>
          </cell>
          <cell r="L5269">
            <v>5</v>
          </cell>
          <cell r="M5269">
            <v>20</v>
          </cell>
        </row>
        <row r="5270">
          <cell r="A5270" t="str">
            <v>2013-21-3-CedarR_nat_n_um</v>
          </cell>
          <cell r="B5270" t="str">
            <v>MPS</v>
          </cell>
          <cell r="C5270" t="str">
            <v>UnMarked Mid PS Fall Fing</v>
          </cell>
          <cell r="D5270" t="str">
            <v>U-MidPSFF</v>
          </cell>
          <cell r="E5270">
            <v>21</v>
          </cell>
          <cell r="F5270">
            <v>31</v>
          </cell>
          <cell r="G5270">
            <v>30</v>
          </cell>
          <cell r="H5270" t="str">
            <v>TRS; includes 10A, 10E, 11A</v>
          </cell>
          <cell r="I5270">
            <v>2013</v>
          </cell>
          <cell r="J5270" t="str">
            <v>UM</v>
          </cell>
          <cell r="K5270" t="str">
            <v>N</v>
          </cell>
          <cell r="L5270">
            <v>3</v>
          </cell>
          <cell r="M5270">
            <v>97</v>
          </cell>
        </row>
        <row r="5271">
          <cell r="A5271" t="str">
            <v>2013-21-4-CedarR_nat_n_um</v>
          </cell>
          <cell r="B5271" t="str">
            <v>MPS</v>
          </cell>
          <cell r="C5271" t="str">
            <v>UnMarked Mid PS Fall Fing</v>
          </cell>
          <cell r="D5271" t="str">
            <v>U-MidPSFF</v>
          </cell>
          <cell r="E5271">
            <v>21</v>
          </cell>
          <cell r="F5271">
            <v>31</v>
          </cell>
          <cell r="G5271">
            <v>30</v>
          </cell>
          <cell r="H5271" t="str">
            <v>TRS; includes 10A, 10E, 11A</v>
          </cell>
          <cell r="I5271">
            <v>2013</v>
          </cell>
          <cell r="J5271" t="str">
            <v>UM</v>
          </cell>
          <cell r="K5271" t="str">
            <v>N</v>
          </cell>
          <cell r="L5271">
            <v>4</v>
          </cell>
          <cell r="M5271">
            <v>1412</v>
          </cell>
        </row>
        <row r="5272">
          <cell r="A5272" t="str">
            <v>2013-21-5-CedarR_nat_n_um</v>
          </cell>
          <cell r="B5272" t="str">
            <v>MPS</v>
          </cell>
          <cell r="C5272" t="str">
            <v>UnMarked Mid PS Fall Fing</v>
          </cell>
          <cell r="D5272" t="str">
            <v>U-MidPSFF</v>
          </cell>
          <cell r="E5272">
            <v>21</v>
          </cell>
          <cell r="F5272">
            <v>31</v>
          </cell>
          <cell r="G5272">
            <v>30</v>
          </cell>
          <cell r="H5272" t="str">
            <v>TRS; includes 10A, 10E, 11A</v>
          </cell>
          <cell r="I5272">
            <v>2013</v>
          </cell>
          <cell r="J5272" t="str">
            <v>UM</v>
          </cell>
          <cell r="K5272" t="str">
            <v>N</v>
          </cell>
          <cell r="L5272">
            <v>5</v>
          </cell>
          <cell r="M5272">
            <v>10</v>
          </cell>
        </row>
        <row r="5273">
          <cell r="A5273" t="str">
            <v>2007-26-3-ChambersCk_hat_h_m</v>
          </cell>
          <cell r="B5273" t="str">
            <v>SPS</v>
          </cell>
          <cell r="C5273" t="str">
            <v>Marked South Puget Sound Fall Fing</v>
          </cell>
          <cell r="D5273" t="str">
            <v>M-SPSd FF</v>
          </cell>
          <cell r="E5273">
            <v>26</v>
          </cell>
          <cell r="F5273">
            <v>38</v>
          </cell>
          <cell r="G5273">
            <v>36</v>
          </cell>
          <cell r="H5273" t="str">
            <v>TRS; includes 13A, 13C, and 13D-K</v>
          </cell>
          <cell r="I5273">
            <v>2007</v>
          </cell>
          <cell r="J5273" t="str">
            <v>M</v>
          </cell>
          <cell r="K5273" t="str">
            <v>H</v>
          </cell>
          <cell r="L5273">
            <v>3</v>
          </cell>
          <cell r="M5273">
            <v>6031.7265055970984</v>
          </cell>
        </row>
        <row r="5274">
          <cell r="A5274" t="str">
            <v>2007-26-4-ChambersCk_hat_h_m</v>
          </cell>
          <cell r="B5274" t="str">
            <v>SPS</v>
          </cell>
          <cell r="C5274" t="str">
            <v>Marked South Puget Sound Fall Fing</v>
          </cell>
          <cell r="D5274" t="str">
            <v>M-SPSd FF</v>
          </cell>
          <cell r="E5274">
            <v>26</v>
          </cell>
          <cell r="F5274">
            <v>38</v>
          </cell>
          <cell r="G5274">
            <v>36</v>
          </cell>
          <cell r="H5274" t="str">
            <v>TRS; includes 13A, 13C, and 13D-K</v>
          </cell>
          <cell r="I5274">
            <v>2007</v>
          </cell>
          <cell r="J5274" t="str">
            <v>M</v>
          </cell>
          <cell r="K5274" t="str">
            <v>H</v>
          </cell>
          <cell r="L5274">
            <v>4</v>
          </cell>
          <cell r="M5274">
            <v>4101.494053889377</v>
          </cell>
        </row>
        <row r="5275">
          <cell r="A5275" t="str">
            <v>2007-26-5-ChambersCk_hat_h_m</v>
          </cell>
          <cell r="B5275" t="str">
            <v>SPS</v>
          </cell>
          <cell r="C5275" t="str">
            <v>Marked South Puget Sound Fall Fing</v>
          </cell>
          <cell r="D5275" t="str">
            <v>M-SPSd FF</v>
          </cell>
          <cell r="E5275">
            <v>26</v>
          </cell>
          <cell r="F5275">
            <v>38</v>
          </cell>
          <cell r="G5275">
            <v>36</v>
          </cell>
          <cell r="H5275" t="str">
            <v>TRS; includes 13A, 13C, and 13D-K</v>
          </cell>
          <cell r="I5275">
            <v>2007</v>
          </cell>
          <cell r="J5275" t="str">
            <v>M</v>
          </cell>
          <cell r="K5275" t="str">
            <v>H</v>
          </cell>
          <cell r="L5275">
            <v>5</v>
          </cell>
          <cell r="M5275">
            <v>39.304468068579681</v>
          </cell>
        </row>
        <row r="5276">
          <cell r="A5276" t="str">
            <v>2008-26-3-ChambersCk_hat_h_m</v>
          </cell>
          <cell r="B5276" t="str">
            <v>SPS</v>
          </cell>
          <cell r="C5276" t="str">
            <v>Marked South Puget Sound Fall Fing</v>
          </cell>
          <cell r="D5276" t="str">
            <v>M-SPSd FF</v>
          </cell>
          <cell r="E5276">
            <v>26</v>
          </cell>
          <cell r="F5276">
            <v>38</v>
          </cell>
          <cell r="G5276">
            <v>36</v>
          </cell>
          <cell r="H5276" t="str">
            <v>TRS; includes 13A, 13C, and 13D-K</v>
          </cell>
          <cell r="I5276">
            <v>2008</v>
          </cell>
          <cell r="J5276" t="str">
            <v>M</v>
          </cell>
          <cell r="K5276" t="str">
            <v>H</v>
          </cell>
          <cell r="L5276">
            <v>3</v>
          </cell>
          <cell r="M5276">
            <v>2583.4209181810452</v>
          </cell>
        </row>
        <row r="5277">
          <cell r="A5277" t="str">
            <v>2008-26-4-ChambersCk_hat_h_m</v>
          </cell>
          <cell r="B5277" t="str">
            <v>SPS</v>
          </cell>
          <cell r="C5277" t="str">
            <v>Marked South Puget Sound Fall Fing</v>
          </cell>
          <cell r="D5277" t="str">
            <v>M-SPSd FF</v>
          </cell>
          <cell r="E5277">
            <v>26</v>
          </cell>
          <cell r="F5277">
            <v>38</v>
          </cell>
          <cell r="G5277">
            <v>36</v>
          </cell>
          <cell r="H5277" t="str">
            <v>TRS; includes 13A, 13C, and 13D-K</v>
          </cell>
          <cell r="I5277">
            <v>2008</v>
          </cell>
          <cell r="J5277" t="str">
            <v>M</v>
          </cell>
          <cell r="K5277" t="str">
            <v>H</v>
          </cell>
          <cell r="L5277">
            <v>4</v>
          </cell>
          <cell r="M5277">
            <v>3790.528738749485</v>
          </cell>
        </row>
        <row r="5278">
          <cell r="A5278" t="str">
            <v>2008-26-5-ChambersCk_hat_h_m</v>
          </cell>
          <cell r="B5278" t="str">
            <v>SPS</v>
          </cell>
          <cell r="C5278" t="str">
            <v>Marked South Puget Sound Fall Fing</v>
          </cell>
          <cell r="D5278" t="str">
            <v>M-SPSd FF</v>
          </cell>
          <cell r="E5278">
            <v>26</v>
          </cell>
          <cell r="F5278">
            <v>38</v>
          </cell>
          <cell r="G5278">
            <v>36</v>
          </cell>
          <cell r="H5278" t="str">
            <v>TRS; includes 13A, 13C, and 13D-K</v>
          </cell>
          <cell r="I5278">
            <v>2008</v>
          </cell>
          <cell r="J5278" t="str">
            <v>M</v>
          </cell>
          <cell r="K5278" t="str">
            <v>H</v>
          </cell>
          <cell r="L5278">
            <v>5</v>
          </cell>
          <cell r="M5278">
            <v>85.36919026285247</v>
          </cell>
        </row>
        <row r="5279">
          <cell r="A5279" t="str">
            <v>2009-26-3-ChambersCk_hat_h_m</v>
          </cell>
          <cell r="B5279" t="str">
            <v>SPS</v>
          </cell>
          <cell r="C5279" t="str">
            <v>Marked South Puget Sound Fall Fing</v>
          </cell>
          <cell r="D5279" t="str">
            <v>M-SPSd FF</v>
          </cell>
          <cell r="E5279">
            <v>26</v>
          </cell>
          <cell r="F5279">
            <v>38</v>
          </cell>
          <cell r="G5279">
            <v>36</v>
          </cell>
          <cell r="H5279" t="str">
            <v>TRS; includes 13A, 13C, and 13D-K</v>
          </cell>
          <cell r="I5279">
            <v>2009</v>
          </cell>
          <cell r="J5279" t="str">
            <v>M</v>
          </cell>
          <cell r="K5279" t="str">
            <v>H</v>
          </cell>
          <cell r="L5279">
            <v>3</v>
          </cell>
          <cell r="M5279">
            <v>1903.8326284703639</v>
          </cell>
        </row>
        <row r="5280">
          <cell r="A5280" t="str">
            <v>2009-26-4-ChambersCk_hat_h_m</v>
          </cell>
          <cell r="B5280" t="str">
            <v>SPS</v>
          </cell>
          <cell r="C5280" t="str">
            <v>Marked South Puget Sound Fall Fing</v>
          </cell>
          <cell r="D5280" t="str">
            <v>M-SPSd FF</v>
          </cell>
          <cell r="E5280">
            <v>26</v>
          </cell>
          <cell r="F5280">
            <v>38</v>
          </cell>
          <cell r="G5280">
            <v>36</v>
          </cell>
          <cell r="H5280" t="str">
            <v>TRS; includes 13A, 13C, and 13D-K</v>
          </cell>
          <cell r="I5280">
            <v>2009</v>
          </cell>
          <cell r="J5280" t="str">
            <v>M</v>
          </cell>
          <cell r="K5280" t="str">
            <v>H</v>
          </cell>
          <cell r="L5280">
            <v>4</v>
          </cell>
          <cell r="M5280">
            <v>1512.6489995128591</v>
          </cell>
        </row>
        <row r="5281">
          <cell r="A5281" t="str">
            <v>2009-26-5-ChambersCk_hat_h_m</v>
          </cell>
          <cell r="B5281" t="str">
            <v>SPS</v>
          </cell>
          <cell r="C5281" t="str">
            <v>Marked South Puget Sound Fall Fing</v>
          </cell>
          <cell r="D5281" t="str">
            <v>M-SPSd FF</v>
          </cell>
          <cell r="E5281">
            <v>26</v>
          </cell>
          <cell r="F5281">
            <v>38</v>
          </cell>
          <cell r="G5281">
            <v>36</v>
          </cell>
          <cell r="H5281" t="str">
            <v>TRS; includes 13A, 13C, and 13D-K</v>
          </cell>
          <cell r="I5281">
            <v>2009</v>
          </cell>
          <cell r="J5281" t="str">
            <v>M</v>
          </cell>
          <cell r="K5281" t="str">
            <v>H</v>
          </cell>
          <cell r="L5281">
            <v>5</v>
          </cell>
          <cell r="M5281">
            <v>84.905938412429578</v>
          </cell>
        </row>
        <row r="5282">
          <cell r="A5282" t="str">
            <v>2010-26-3-ChambersCk_hat_h_m</v>
          </cell>
          <cell r="B5282" t="str">
            <v>SPS</v>
          </cell>
          <cell r="C5282" t="str">
            <v>Marked South Puget Sound Fall Fing</v>
          </cell>
          <cell r="D5282" t="str">
            <v>M-SPSd FF</v>
          </cell>
          <cell r="E5282">
            <v>26</v>
          </cell>
          <cell r="F5282">
            <v>38</v>
          </cell>
          <cell r="G5282">
            <v>36</v>
          </cell>
          <cell r="H5282" t="str">
            <v>TRS; includes 13A, 13C, and 13D-K</v>
          </cell>
          <cell r="I5282">
            <v>2010</v>
          </cell>
          <cell r="J5282" t="str">
            <v>M</v>
          </cell>
          <cell r="K5282" t="str">
            <v>H</v>
          </cell>
          <cell r="L5282">
            <v>3</v>
          </cell>
          <cell r="M5282">
            <v>398.23319196375672</v>
          </cell>
        </row>
        <row r="5283">
          <cell r="A5283" t="str">
            <v>2010-26-4-ChambersCk_hat_h_m</v>
          </cell>
          <cell r="B5283" t="str">
            <v>SPS</v>
          </cell>
          <cell r="C5283" t="str">
            <v>Marked South Puget Sound Fall Fing</v>
          </cell>
          <cell r="D5283" t="str">
            <v>M-SPSd FF</v>
          </cell>
          <cell r="E5283">
            <v>26</v>
          </cell>
          <cell r="F5283">
            <v>38</v>
          </cell>
          <cell r="G5283">
            <v>36</v>
          </cell>
          <cell r="H5283" t="str">
            <v>TRS; includes 13A, 13C, and 13D-K</v>
          </cell>
          <cell r="I5283">
            <v>2010</v>
          </cell>
          <cell r="J5283" t="str">
            <v>M</v>
          </cell>
          <cell r="K5283" t="str">
            <v>H</v>
          </cell>
          <cell r="L5283">
            <v>4</v>
          </cell>
          <cell r="M5283">
            <v>652.29715684539315</v>
          </cell>
        </row>
        <row r="5284">
          <cell r="A5284" t="str">
            <v>2010-26-5-ChambersCk_hat_h_m</v>
          </cell>
          <cell r="B5284" t="str">
            <v>SPS</v>
          </cell>
          <cell r="C5284" t="str">
            <v>Marked South Puget Sound Fall Fing</v>
          </cell>
          <cell r="D5284" t="str">
            <v>M-SPSd FF</v>
          </cell>
          <cell r="E5284">
            <v>26</v>
          </cell>
          <cell r="F5284">
            <v>38</v>
          </cell>
          <cell r="G5284">
            <v>36</v>
          </cell>
          <cell r="H5284" t="str">
            <v>TRS; includes 13A, 13C, and 13D-K</v>
          </cell>
          <cell r="I5284">
            <v>2010</v>
          </cell>
          <cell r="J5284" t="str">
            <v>M</v>
          </cell>
          <cell r="K5284" t="str">
            <v>H</v>
          </cell>
          <cell r="L5284">
            <v>5</v>
          </cell>
          <cell r="M5284">
            <v>0</v>
          </cell>
        </row>
        <row r="5285">
          <cell r="A5285" t="str">
            <v>2011-26-3-ChambersCk_hat_h_m</v>
          </cell>
          <cell r="B5285" t="str">
            <v>SPS</v>
          </cell>
          <cell r="C5285" t="str">
            <v>Marked South Puget Sound Fall Fing</v>
          </cell>
          <cell r="D5285" t="str">
            <v>M-SPSd FF</v>
          </cell>
          <cell r="E5285">
            <v>26</v>
          </cell>
          <cell r="F5285">
            <v>38</v>
          </cell>
          <cell r="G5285">
            <v>36</v>
          </cell>
          <cell r="H5285" t="str">
            <v>TRS; includes 13A, 13C, and 13D-K</v>
          </cell>
          <cell r="I5285">
            <v>2011</v>
          </cell>
          <cell r="J5285" t="str">
            <v>M</v>
          </cell>
          <cell r="K5285" t="str">
            <v>H</v>
          </cell>
          <cell r="L5285">
            <v>3</v>
          </cell>
          <cell r="M5285">
            <v>817.94528406786458</v>
          </cell>
        </row>
        <row r="5286">
          <cell r="A5286" t="str">
            <v>2011-26-4-ChambersCk_hat_h_m</v>
          </cell>
          <cell r="B5286" t="str">
            <v>SPS</v>
          </cell>
          <cell r="C5286" t="str">
            <v>Marked South Puget Sound Fall Fing</v>
          </cell>
          <cell r="D5286" t="str">
            <v>M-SPSd FF</v>
          </cell>
          <cell r="E5286">
            <v>26</v>
          </cell>
          <cell r="F5286">
            <v>38</v>
          </cell>
          <cell r="G5286">
            <v>36</v>
          </cell>
          <cell r="H5286" t="str">
            <v>TRS; includes 13A, 13C, and 13D-K</v>
          </cell>
          <cell r="I5286">
            <v>2011</v>
          </cell>
          <cell r="J5286" t="str">
            <v>M</v>
          </cell>
          <cell r="K5286" t="str">
            <v>H</v>
          </cell>
          <cell r="L5286">
            <v>4</v>
          </cell>
          <cell r="M5286">
            <v>1724.166912729318</v>
          </cell>
        </row>
        <row r="5287">
          <cell r="A5287" t="str">
            <v>2011-26-5-ChambersCk_hat_h_m</v>
          </cell>
          <cell r="B5287" t="str">
            <v>SPS</v>
          </cell>
          <cell r="C5287" t="str">
            <v>Marked South Puget Sound Fall Fing</v>
          </cell>
          <cell r="D5287" t="str">
            <v>M-SPSd FF</v>
          </cell>
          <cell r="E5287">
            <v>26</v>
          </cell>
          <cell r="F5287">
            <v>38</v>
          </cell>
          <cell r="G5287">
            <v>36</v>
          </cell>
          <cell r="H5287" t="str">
            <v>TRS; includes 13A, 13C, and 13D-K</v>
          </cell>
          <cell r="I5287">
            <v>2011</v>
          </cell>
          <cell r="J5287" t="str">
            <v>M</v>
          </cell>
          <cell r="K5287" t="str">
            <v>H</v>
          </cell>
          <cell r="L5287">
            <v>5</v>
          </cell>
          <cell r="M5287">
            <v>0</v>
          </cell>
        </row>
        <row r="5288">
          <cell r="A5288" t="str">
            <v>2012-26-3-ChambersCk_hat_h_m</v>
          </cell>
          <cell r="B5288" t="str">
            <v>SPS</v>
          </cell>
          <cell r="C5288" t="str">
            <v>Marked South Puget Sound Fall Fing</v>
          </cell>
          <cell r="D5288" t="str">
            <v>M-SPSd FF</v>
          </cell>
          <cell r="E5288">
            <v>26</v>
          </cell>
          <cell r="F5288">
            <v>38</v>
          </cell>
          <cell r="G5288">
            <v>36</v>
          </cell>
          <cell r="H5288" t="str">
            <v>TRS; includes 13A, 13C, and 13D-K</v>
          </cell>
          <cell r="I5288">
            <v>2012</v>
          </cell>
          <cell r="J5288" t="str">
            <v>M</v>
          </cell>
          <cell r="K5288" t="str">
            <v>H</v>
          </cell>
          <cell r="L5288">
            <v>3</v>
          </cell>
          <cell r="M5288">
            <v>2664.2903082235262</v>
          </cell>
        </row>
        <row r="5289">
          <cell r="A5289" t="str">
            <v>2012-26-4-ChambersCk_hat_h_m</v>
          </cell>
          <cell r="B5289" t="str">
            <v>SPS</v>
          </cell>
          <cell r="C5289" t="str">
            <v>Marked South Puget Sound Fall Fing</v>
          </cell>
          <cell r="D5289" t="str">
            <v>M-SPSd FF</v>
          </cell>
          <cell r="E5289">
            <v>26</v>
          </cell>
          <cell r="F5289">
            <v>38</v>
          </cell>
          <cell r="G5289">
            <v>36</v>
          </cell>
          <cell r="H5289" t="str">
            <v>TRS; includes 13A, 13C, and 13D-K</v>
          </cell>
          <cell r="I5289">
            <v>2012</v>
          </cell>
          <cell r="J5289" t="str">
            <v>M</v>
          </cell>
          <cell r="K5289" t="str">
            <v>H</v>
          </cell>
          <cell r="L5289">
            <v>4</v>
          </cell>
          <cell r="M5289">
            <v>1177.65806368168</v>
          </cell>
        </row>
        <row r="5290">
          <cell r="A5290" t="str">
            <v>2012-26-5-ChambersCk_hat_h_m</v>
          </cell>
          <cell r="B5290" t="str">
            <v>SPS</v>
          </cell>
          <cell r="C5290" t="str">
            <v>Marked South Puget Sound Fall Fing</v>
          </cell>
          <cell r="D5290" t="str">
            <v>M-SPSd FF</v>
          </cell>
          <cell r="E5290">
            <v>26</v>
          </cell>
          <cell r="F5290">
            <v>38</v>
          </cell>
          <cell r="G5290">
            <v>36</v>
          </cell>
          <cell r="H5290" t="str">
            <v>TRS; includes 13A, 13C, and 13D-K</v>
          </cell>
          <cell r="I5290">
            <v>2012</v>
          </cell>
          <cell r="J5290" t="str">
            <v>M</v>
          </cell>
          <cell r="K5290" t="str">
            <v>H</v>
          </cell>
          <cell r="L5290">
            <v>5</v>
          </cell>
          <cell r="M5290">
            <v>82.813970198885173</v>
          </cell>
        </row>
        <row r="5291">
          <cell r="A5291" t="str">
            <v>2013-26-3-ChambersCk_hat_h_m</v>
          </cell>
          <cell r="B5291" t="str">
            <v>SPS</v>
          </cell>
          <cell r="C5291" t="str">
            <v>Marked South Puget Sound Fall Fing</v>
          </cell>
          <cell r="D5291" t="str">
            <v>M-SPSd FF</v>
          </cell>
          <cell r="E5291">
            <v>26</v>
          </cell>
          <cell r="F5291">
            <v>38</v>
          </cell>
          <cell r="G5291">
            <v>36</v>
          </cell>
          <cell r="H5291" t="str">
            <v>TRS; includes 13A, 13C, and 13D-K</v>
          </cell>
          <cell r="I5291">
            <v>2013</v>
          </cell>
          <cell r="J5291" t="str">
            <v>M</v>
          </cell>
          <cell r="K5291" t="str">
            <v>H</v>
          </cell>
          <cell r="L5291">
            <v>3</v>
          </cell>
          <cell r="M5291">
            <v>2315.874412904494</v>
          </cell>
        </row>
        <row r="5292">
          <cell r="A5292" t="str">
            <v>2013-26-4-ChambersCk_hat_h_m</v>
          </cell>
          <cell r="B5292" t="str">
            <v>SPS</v>
          </cell>
          <cell r="C5292" t="str">
            <v>Marked South Puget Sound Fall Fing</v>
          </cell>
          <cell r="D5292" t="str">
            <v>M-SPSd FF</v>
          </cell>
          <cell r="E5292">
            <v>26</v>
          </cell>
          <cell r="F5292">
            <v>38</v>
          </cell>
          <cell r="G5292">
            <v>36</v>
          </cell>
          <cell r="H5292" t="str">
            <v>TRS; includes 13A, 13C, and 13D-K</v>
          </cell>
          <cell r="I5292">
            <v>2013</v>
          </cell>
          <cell r="J5292" t="str">
            <v>M</v>
          </cell>
          <cell r="K5292" t="str">
            <v>H</v>
          </cell>
          <cell r="L5292">
            <v>4</v>
          </cell>
          <cell r="M5292">
            <v>1843.2976256020579</v>
          </cell>
        </row>
        <row r="5293">
          <cell r="A5293" t="str">
            <v>2013-26-5-ChambersCk_hat_h_m</v>
          </cell>
          <cell r="B5293" t="str">
            <v>SPS</v>
          </cell>
          <cell r="C5293" t="str">
            <v>Marked South Puget Sound Fall Fing</v>
          </cell>
          <cell r="D5293" t="str">
            <v>M-SPSd FF</v>
          </cell>
          <cell r="E5293">
            <v>26</v>
          </cell>
          <cell r="F5293">
            <v>38</v>
          </cell>
          <cell r="G5293">
            <v>36</v>
          </cell>
          <cell r="H5293" t="str">
            <v>TRS; includes 13A, 13C, and 13D-K</v>
          </cell>
          <cell r="I5293">
            <v>2013</v>
          </cell>
          <cell r="J5293" t="str">
            <v>M</v>
          </cell>
          <cell r="K5293" t="str">
            <v>H</v>
          </cell>
          <cell r="L5293">
            <v>5</v>
          </cell>
          <cell r="M5293">
            <v>90.217064251552102</v>
          </cell>
        </row>
        <row r="5294">
          <cell r="A5294" t="str">
            <v>2007-25-3-ChambersCk_hat_h_um</v>
          </cell>
          <cell r="B5294" t="str">
            <v>SPS</v>
          </cell>
          <cell r="C5294" t="str">
            <v>UnMarked South Puget Sound Fall Fing</v>
          </cell>
          <cell r="D5294" t="str">
            <v>U-SPSd FF</v>
          </cell>
          <cell r="E5294">
            <v>25</v>
          </cell>
          <cell r="F5294">
            <v>37</v>
          </cell>
          <cell r="G5294">
            <v>36</v>
          </cell>
          <cell r="H5294" t="str">
            <v>TRS; includes 13A, 13C, and 13D-K</v>
          </cell>
          <cell r="I5294">
            <v>2007</v>
          </cell>
          <cell r="J5294" t="str">
            <v>UM</v>
          </cell>
          <cell r="K5294" t="str">
            <v>H</v>
          </cell>
          <cell r="L5294">
            <v>3</v>
          </cell>
          <cell r="M5294">
            <v>174.79165545822491</v>
          </cell>
        </row>
        <row r="5295">
          <cell r="A5295" t="str">
            <v>2007-25-4-ChambersCk_hat_h_um</v>
          </cell>
          <cell r="B5295" t="str">
            <v>SPS</v>
          </cell>
          <cell r="C5295" t="str">
            <v>UnMarked South Puget Sound Fall Fing</v>
          </cell>
          <cell r="D5295" t="str">
            <v>U-SPSd FF</v>
          </cell>
          <cell r="E5295">
            <v>25</v>
          </cell>
          <cell r="F5295">
            <v>37</v>
          </cell>
          <cell r="G5295">
            <v>36</v>
          </cell>
          <cell r="H5295" t="str">
            <v>TRS; includes 13A, 13C, and 13D-K</v>
          </cell>
          <cell r="I5295">
            <v>2007</v>
          </cell>
          <cell r="J5295" t="str">
            <v>UM</v>
          </cell>
          <cell r="K5295" t="str">
            <v>H</v>
          </cell>
          <cell r="L5295">
            <v>4</v>
          </cell>
          <cell r="M5295">
            <v>317.05065517315768</v>
          </cell>
        </row>
        <row r="5296">
          <cell r="A5296" t="str">
            <v>2007-25-5-ChambersCk_hat_h_um</v>
          </cell>
          <cell r="B5296" t="str">
            <v>SPS</v>
          </cell>
          <cell r="C5296" t="str">
            <v>UnMarked South Puget Sound Fall Fing</v>
          </cell>
          <cell r="D5296" t="str">
            <v>U-SPSd FF</v>
          </cell>
          <cell r="E5296">
            <v>25</v>
          </cell>
          <cell r="F5296">
            <v>37</v>
          </cell>
          <cell r="G5296">
            <v>36</v>
          </cell>
          <cell r="H5296" t="str">
            <v>TRS; includes 13A, 13C, and 13D-K</v>
          </cell>
          <cell r="I5296">
            <v>2007</v>
          </cell>
          <cell r="J5296" t="str">
            <v>UM</v>
          </cell>
          <cell r="K5296" t="str">
            <v>H</v>
          </cell>
          <cell r="L5296">
            <v>5</v>
          </cell>
          <cell r="M5296">
            <v>1.161815214861176</v>
          </cell>
        </row>
        <row r="5297">
          <cell r="A5297" t="str">
            <v>2008-25-3-ChambersCk_hat_h_um</v>
          </cell>
          <cell r="B5297" t="str">
            <v>SPS</v>
          </cell>
          <cell r="C5297" t="str">
            <v>UnMarked South Puget Sound Fall Fing</v>
          </cell>
          <cell r="D5297" t="str">
            <v>U-SPSd FF</v>
          </cell>
          <cell r="E5297">
            <v>25</v>
          </cell>
          <cell r="F5297">
            <v>37</v>
          </cell>
          <cell r="G5297">
            <v>36</v>
          </cell>
          <cell r="H5297" t="str">
            <v>TRS; includes 13A, 13C, and 13D-K</v>
          </cell>
          <cell r="I5297">
            <v>2008</v>
          </cell>
          <cell r="J5297" t="str">
            <v>UM</v>
          </cell>
          <cell r="K5297" t="str">
            <v>H</v>
          </cell>
          <cell r="L5297">
            <v>3</v>
          </cell>
          <cell r="M5297">
            <v>136.5545952744834</v>
          </cell>
        </row>
        <row r="5298">
          <cell r="A5298" t="str">
            <v>2008-25-4-ChambersCk_hat_h_um</v>
          </cell>
          <cell r="B5298" t="str">
            <v>SPS</v>
          </cell>
          <cell r="C5298" t="str">
            <v>UnMarked South Puget Sound Fall Fing</v>
          </cell>
          <cell r="D5298" t="str">
            <v>U-SPSd FF</v>
          </cell>
          <cell r="E5298">
            <v>25</v>
          </cell>
          <cell r="F5298">
            <v>37</v>
          </cell>
          <cell r="G5298">
            <v>36</v>
          </cell>
          <cell r="H5298" t="str">
            <v>TRS; includes 13A, 13C, and 13D-K</v>
          </cell>
          <cell r="I5298">
            <v>2008</v>
          </cell>
          <cell r="J5298" t="str">
            <v>UM</v>
          </cell>
          <cell r="K5298" t="str">
            <v>H</v>
          </cell>
          <cell r="L5298">
            <v>4</v>
          </cell>
          <cell r="M5298">
            <v>109.6436574535641</v>
          </cell>
        </row>
        <row r="5299">
          <cell r="A5299" t="str">
            <v>2008-25-5-ChambersCk_hat_h_um</v>
          </cell>
          <cell r="B5299" t="str">
            <v>SPS</v>
          </cell>
          <cell r="C5299" t="str">
            <v>UnMarked South Puget Sound Fall Fing</v>
          </cell>
          <cell r="D5299" t="str">
            <v>U-SPSd FF</v>
          </cell>
          <cell r="E5299">
            <v>25</v>
          </cell>
          <cell r="F5299">
            <v>37</v>
          </cell>
          <cell r="G5299">
            <v>36</v>
          </cell>
          <cell r="H5299" t="str">
            <v>TRS; includes 13A, 13C, and 13D-K</v>
          </cell>
          <cell r="I5299">
            <v>2008</v>
          </cell>
          <cell r="J5299" t="str">
            <v>UM</v>
          </cell>
          <cell r="K5299" t="str">
            <v>H</v>
          </cell>
          <cell r="L5299">
            <v>5</v>
          </cell>
          <cell r="M5299">
            <v>6.5823295724371462</v>
          </cell>
        </row>
        <row r="5300">
          <cell r="A5300" t="str">
            <v>2009-25-3-ChambersCk_hat_h_um</v>
          </cell>
          <cell r="B5300" t="str">
            <v>SPS</v>
          </cell>
          <cell r="C5300" t="str">
            <v>UnMarked South Puget Sound Fall Fing</v>
          </cell>
          <cell r="D5300" t="str">
            <v>U-SPSd FF</v>
          </cell>
          <cell r="E5300">
            <v>25</v>
          </cell>
          <cell r="F5300">
            <v>37</v>
          </cell>
          <cell r="G5300">
            <v>36</v>
          </cell>
          <cell r="H5300" t="str">
            <v>TRS; includes 13A, 13C, and 13D-K</v>
          </cell>
          <cell r="I5300">
            <v>2009</v>
          </cell>
          <cell r="J5300" t="str">
            <v>UM</v>
          </cell>
          <cell r="K5300" t="str">
            <v>H</v>
          </cell>
          <cell r="L5300">
            <v>3</v>
          </cell>
          <cell r="M5300">
            <v>24.554836182340811</v>
          </cell>
        </row>
        <row r="5301">
          <cell r="A5301" t="str">
            <v>2009-25-4-ChambersCk_hat_h_um</v>
          </cell>
          <cell r="B5301" t="str">
            <v>SPS</v>
          </cell>
          <cell r="C5301" t="str">
            <v>UnMarked South Puget Sound Fall Fing</v>
          </cell>
          <cell r="D5301" t="str">
            <v>U-SPSd FF</v>
          </cell>
          <cell r="E5301">
            <v>25</v>
          </cell>
          <cell r="F5301">
            <v>37</v>
          </cell>
          <cell r="G5301">
            <v>36</v>
          </cell>
          <cell r="H5301" t="str">
            <v>TRS; includes 13A, 13C, and 13D-K</v>
          </cell>
          <cell r="I5301">
            <v>2009</v>
          </cell>
          <cell r="J5301" t="str">
            <v>UM</v>
          </cell>
          <cell r="K5301" t="str">
            <v>H</v>
          </cell>
          <cell r="L5301">
            <v>4</v>
          </cell>
          <cell r="M5301">
            <v>79.958491456526758</v>
          </cell>
        </row>
        <row r="5302">
          <cell r="A5302" t="str">
            <v>2009-25-5-ChambersCk_hat_h_um</v>
          </cell>
          <cell r="B5302" t="str">
            <v>SPS</v>
          </cell>
          <cell r="C5302" t="str">
            <v>UnMarked South Puget Sound Fall Fing</v>
          </cell>
          <cell r="D5302" t="str">
            <v>U-SPSd FF</v>
          </cell>
          <cell r="E5302">
            <v>25</v>
          </cell>
          <cell r="F5302">
            <v>37</v>
          </cell>
          <cell r="G5302">
            <v>36</v>
          </cell>
          <cell r="H5302" t="str">
            <v>TRS; includes 13A, 13C, and 13D-K</v>
          </cell>
          <cell r="I5302">
            <v>2009</v>
          </cell>
          <cell r="J5302" t="str">
            <v>UM</v>
          </cell>
          <cell r="K5302" t="str">
            <v>H</v>
          </cell>
          <cell r="L5302">
            <v>5</v>
          </cell>
          <cell r="M5302">
            <v>2.4897922246103259</v>
          </cell>
        </row>
        <row r="5303">
          <cell r="A5303" t="str">
            <v>2010-25-3-ChambersCk_hat_h_um</v>
          </cell>
          <cell r="B5303" t="str">
            <v>SPS</v>
          </cell>
          <cell r="C5303" t="str">
            <v>UnMarked South Puget Sound Fall Fing</v>
          </cell>
          <cell r="D5303" t="str">
            <v>U-SPSd FF</v>
          </cell>
          <cell r="E5303">
            <v>25</v>
          </cell>
          <cell r="F5303">
            <v>37</v>
          </cell>
          <cell r="G5303">
            <v>36</v>
          </cell>
          <cell r="H5303" t="str">
            <v>TRS; includes 13A, 13C, and 13D-K</v>
          </cell>
          <cell r="I5303">
            <v>2010</v>
          </cell>
          <cell r="J5303" t="str">
            <v>UM</v>
          </cell>
          <cell r="K5303" t="str">
            <v>H</v>
          </cell>
          <cell r="L5303">
            <v>3</v>
          </cell>
          <cell r="M5303">
            <v>5.3691170878403698</v>
          </cell>
        </row>
        <row r="5304">
          <cell r="A5304" t="str">
            <v>2010-25-4-ChambersCk_hat_h_um</v>
          </cell>
          <cell r="B5304" t="str">
            <v>SPS</v>
          </cell>
          <cell r="C5304" t="str">
            <v>UnMarked South Puget Sound Fall Fing</v>
          </cell>
          <cell r="D5304" t="str">
            <v>U-SPSd FF</v>
          </cell>
          <cell r="E5304">
            <v>25</v>
          </cell>
          <cell r="F5304">
            <v>37</v>
          </cell>
          <cell r="G5304">
            <v>36</v>
          </cell>
          <cell r="H5304" t="str">
            <v>TRS; includes 13A, 13C, and 13D-K</v>
          </cell>
          <cell r="I5304">
            <v>2010</v>
          </cell>
          <cell r="J5304" t="str">
            <v>UM</v>
          </cell>
          <cell r="K5304" t="str">
            <v>H</v>
          </cell>
          <cell r="L5304">
            <v>4</v>
          </cell>
          <cell r="M5304">
            <v>8.1602527014581021</v>
          </cell>
        </row>
        <row r="5305">
          <cell r="A5305" t="str">
            <v>2010-25-5-ChambersCk_hat_h_um</v>
          </cell>
          <cell r="B5305" t="str">
            <v>SPS</v>
          </cell>
          <cell r="C5305" t="str">
            <v>UnMarked South Puget Sound Fall Fing</v>
          </cell>
          <cell r="D5305" t="str">
            <v>U-SPSd FF</v>
          </cell>
          <cell r="E5305">
            <v>25</v>
          </cell>
          <cell r="F5305">
            <v>37</v>
          </cell>
          <cell r="G5305">
            <v>36</v>
          </cell>
          <cell r="H5305" t="str">
            <v>TRS; includes 13A, 13C, and 13D-K</v>
          </cell>
          <cell r="I5305">
            <v>2010</v>
          </cell>
          <cell r="J5305" t="str">
            <v>UM</v>
          </cell>
          <cell r="K5305" t="str">
            <v>H</v>
          </cell>
          <cell r="L5305">
            <v>5</v>
          </cell>
          <cell r="M5305">
            <v>0</v>
          </cell>
        </row>
        <row r="5306">
          <cell r="A5306" t="str">
            <v>2011-25-3-ChambersCk_hat_h_um</v>
          </cell>
          <cell r="B5306" t="str">
            <v>SPS</v>
          </cell>
          <cell r="C5306" t="str">
            <v>UnMarked South Puget Sound Fall Fing</v>
          </cell>
          <cell r="D5306" t="str">
            <v>U-SPSd FF</v>
          </cell>
          <cell r="E5306">
            <v>25</v>
          </cell>
          <cell r="F5306">
            <v>37</v>
          </cell>
          <cell r="G5306">
            <v>36</v>
          </cell>
          <cell r="H5306" t="str">
            <v>TRS; includes 13A, 13C, and 13D-K</v>
          </cell>
          <cell r="I5306">
            <v>2011</v>
          </cell>
          <cell r="J5306" t="str">
            <v>UM</v>
          </cell>
          <cell r="K5306" t="str">
            <v>H</v>
          </cell>
          <cell r="L5306">
            <v>3</v>
          </cell>
          <cell r="M5306">
            <v>3.9248067257891339</v>
          </cell>
        </row>
        <row r="5307">
          <cell r="A5307" t="str">
            <v>2011-25-4-ChambersCk_hat_h_um</v>
          </cell>
          <cell r="B5307" t="str">
            <v>SPS</v>
          </cell>
          <cell r="C5307" t="str">
            <v>UnMarked South Puget Sound Fall Fing</v>
          </cell>
          <cell r="D5307" t="str">
            <v>U-SPSd FF</v>
          </cell>
          <cell r="E5307">
            <v>25</v>
          </cell>
          <cell r="F5307">
            <v>37</v>
          </cell>
          <cell r="G5307">
            <v>36</v>
          </cell>
          <cell r="H5307" t="str">
            <v>TRS; includes 13A, 13C, and 13D-K</v>
          </cell>
          <cell r="I5307">
            <v>2011</v>
          </cell>
          <cell r="J5307" t="str">
            <v>UM</v>
          </cell>
          <cell r="K5307" t="str">
            <v>H</v>
          </cell>
          <cell r="L5307">
            <v>4</v>
          </cell>
          <cell r="M5307">
            <v>23.261904093653278</v>
          </cell>
        </row>
        <row r="5308">
          <cell r="A5308" t="str">
            <v>2011-25-5-ChambersCk_hat_h_um</v>
          </cell>
          <cell r="B5308" t="str">
            <v>SPS</v>
          </cell>
          <cell r="C5308" t="str">
            <v>UnMarked South Puget Sound Fall Fing</v>
          </cell>
          <cell r="D5308" t="str">
            <v>U-SPSd FF</v>
          </cell>
          <cell r="E5308">
            <v>25</v>
          </cell>
          <cell r="F5308">
            <v>37</v>
          </cell>
          <cell r="G5308">
            <v>36</v>
          </cell>
          <cell r="H5308" t="str">
            <v>TRS; includes 13A, 13C, and 13D-K</v>
          </cell>
          <cell r="I5308">
            <v>2011</v>
          </cell>
          <cell r="J5308" t="str">
            <v>UM</v>
          </cell>
          <cell r="K5308" t="str">
            <v>H</v>
          </cell>
          <cell r="L5308">
            <v>5</v>
          </cell>
          <cell r="M5308">
            <v>0</v>
          </cell>
        </row>
        <row r="5309">
          <cell r="A5309" t="str">
            <v>2012-25-3-ChambersCk_hat_h_um</v>
          </cell>
          <cell r="B5309" t="str">
            <v>SPS</v>
          </cell>
          <cell r="C5309" t="str">
            <v>UnMarked South Puget Sound Fall Fing</v>
          </cell>
          <cell r="D5309" t="str">
            <v>U-SPSd FF</v>
          </cell>
          <cell r="E5309">
            <v>25</v>
          </cell>
          <cell r="F5309">
            <v>37</v>
          </cell>
          <cell r="G5309">
            <v>36</v>
          </cell>
          <cell r="H5309" t="str">
            <v>TRS; includes 13A, 13C, and 13D-K</v>
          </cell>
          <cell r="I5309">
            <v>2012</v>
          </cell>
          <cell r="J5309" t="str">
            <v>UM</v>
          </cell>
          <cell r="K5309" t="str">
            <v>H</v>
          </cell>
          <cell r="L5309">
            <v>3</v>
          </cell>
          <cell r="M5309">
            <v>20.369427750695799</v>
          </cell>
        </row>
        <row r="5310">
          <cell r="A5310" t="str">
            <v>2012-25-4-ChambersCk_hat_h_um</v>
          </cell>
          <cell r="B5310" t="str">
            <v>SPS</v>
          </cell>
          <cell r="C5310" t="str">
            <v>UnMarked South Puget Sound Fall Fing</v>
          </cell>
          <cell r="D5310" t="str">
            <v>U-SPSd FF</v>
          </cell>
          <cell r="E5310">
            <v>25</v>
          </cell>
          <cell r="F5310">
            <v>37</v>
          </cell>
          <cell r="G5310">
            <v>36</v>
          </cell>
          <cell r="H5310" t="str">
            <v>TRS; includes 13A, 13C, and 13D-K</v>
          </cell>
          <cell r="I5310">
            <v>2012</v>
          </cell>
          <cell r="J5310" t="str">
            <v>UM</v>
          </cell>
          <cell r="K5310" t="str">
            <v>H</v>
          </cell>
          <cell r="L5310">
            <v>4</v>
          </cell>
          <cell r="M5310">
            <v>5.6273681934671114</v>
          </cell>
        </row>
        <row r="5311">
          <cell r="A5311" t="str">
            <v>2012-25-5-ChambersCk_hat_h_um</v>
          </cell>
          <cell r="B5311" t="str">
            <v>SPS</v>
          </cell>
          <cell r="C5311" t="str">
            <v>UnMarked South Puget Sound Fall Fing</v>
          </cell>
          <cell r="D5311" t="str">
            <v>U-SPSd FF</v>
          </cell>
          <cell r="E5311">
            <v>25</v>
          </cell>
          <cell r="F5311">
            <v>37</v>
          </cell>
          <cell r="G5311">
            <v>36</v>
          </cell>
          <cell r="H5311" t="str">
            <v>TRS; includes 13A, 13C, and 13D-K</v>
          </cell>
          <cell r="I5311">
            <v>2012</v>
          </cell>
          <cell r="J5311" t="str">
            <v>UM</v>
          </cell>
          <cell r="K5311" t="str">
            <v>H</v>
          </cell>
          <cell r="L5311">
            <v>5</v>
          </cell>
          <cell r="M5311">
            <v>1.1092322579098779</v>
          </cell>
        </row>
        <row r="5312">
          <cell r="A5312" t="str">
            <v>2013-25-3-ChambersCk_hat_h_um</v>
          </cell>
          <cell r="B5312" t="str">
            <v>SPS</v>
          </cell>
          <cell r="C5312" t="str">
            <v>UnMarked South Puget Sound Fall Fing</v>
          </cell>
          <cell r="D5312" t="str">
            <v>U-SPSd FF</v>
          </cell>
          <cell r="E5312">
            <v>25</v>
          </cell>
          <cell r="F5312">
            <v>37</v>
          </cell>
          <cell r="G5312">
            <v>36</v>
          </cell>
          <cell r="H5312" t="str">
            <v>TRS; includes 13A, 13C, and 13D-K</v>
          </cell>
          <cell r="I5312">
            <v>2013</v>
          </cell>
          <cell r="J5312" t="str">
            <v>UM</v>
          </cell>
          <cell r="K5312" t="str">
            <v>H</v>
          </cell>
          <cell r="L5312">
            <v>3</v>
          </cell>
          <cell r="M5312">
            <v>19.171548120859828</v>
          </cell>
        </row>
        <row r="5313">
          <cell r="A5313" t="str">
            <v>2013-25-4-ChambersCk_hat_h_um</v>
          </cell>
          <cell r="B5313" t="str">
            <v>SPS</v>
          </cell>
          <cell r="C5313" t="str">
            <v>UnMarked South Puget Sound Fall Fing</v>
          </cell>
          <cell r="D5313" t="str">
            <v>U-SPSd FF</v>
          </cell>
          <cell r="E5313">
            <v>25</v>
          </cell>
          <cell r="F5313">
            <v>37</v>
          </cell>
          <cell r="G5313">
            <v>36</v>
          </cell>
          <cell r="H5313" t="str">
            <v>TRS; includes 13A, 13C, and 13D-K</v>
          </cell>
          <cell r="I5313">
            <v>2013</v>
          </cell>
          <cell r="J5313" t="str">
            <v>UM</v>
          </cell>
          <cell r="K5313" t="str">
            <v>H</v>
          </cell>
          <cell r="L5313">
            <v>4</v>
          </cell>
          <cell r="M5313">
            <v>14.0405394853285</v>
          </cell>
        </row>
        <row r="5314">
          <cell r="A5314" t="str">
            <v>2013-25-5-ChambersCk_hat_h_um</v>
          </cell>
          <cell r="B5314" t="str">
            <v>SPS</v>
          </cell>
          <cell r="C5314" t="str">
            <v>UnMarked South Puget Sound Fall Fing</v>
          </cell>
          <cell r="D5314" t="str">
            <v>U-SPSd FF</v>
          </cell>
          <cell r="E5314">
            <v>25</v>
          </cell>
          <cell r="F5314">
            <v>37</v>
          </cell>
          <cell r="G5314">
            <v>36</v>
          </cell>
          <cell r="H5314" t="str">
            <v>TRS; includes 13A, 13C, and 13D-K</v>
          </cell>
          <cell r="I5314">
            <v>2013</v>
          </cell>
          <cell r="J5314" t="str">
            <v>UM</v>
          </cell>
          <cell r="K5314" t="str">
            <v>H</v>
          </cell>
          <cell r="L5314">
            <v>5</v>
          </cell>
          <cell r="M5314">
            <v>0.4276283584978634</v>
          </cell>
        </row>
        <row r="5315">
          <cell r="A5315" t="str">
            <v>2007-28-3-ChambersCk_hat_Y_h_m</v>
          </cell>
          <cell r="B5315" t="str">
            <v>SPS</v>
          </cell>
          <cell r="C5315" t="str">
            <v>Marked South Puget Sound Fall Year</v>
          </cell>
          <cell r="D5315" t="str">
            <v>M-SPS Fyr</v>
          </cell>
          <cell r="E5315">
            <v>28</v>
          </cell>
          <cell r="F5315">
            <v>41</v>
          </cell>
          <cell r="G5315">
            <v>39</v>
          </cell>
          <cell r="H5315" t="str">
            <v>TRS</v>
          </cell>
          <cell r="I5315">
            <v>2007</v>
          </cell>
          <cell r="J5315" t="str">
            <v>M</v>
          </cell>
          <cell r="K5315" t="str">
            <v>H</v>
          </cell>
          <cell r="L5315">
            <v>3</v>
          </cell>
          <cell r="M5315">
            <v>536.70801779755243</v>
          </cell>
        </row>
        <row r="5316">
          <cell r="A5316" t="str">
            <v>2007-28-4-ChambersCk_hat_Y_h_m</v>
          </cell>
          <cell r="B5316" t="str">
            <v>SPS</v>
          </cell>
          <cell r="C5316" t="str">
            <v>Marked South Puget Sound Fall Year</v>
          </cell>
          <cell r="D5316" t="str">
            <v>M-SPS Fyr</v>
          </cell>
          <cell r="E5316">
            <v>28</v>
          </cell>
          <cell r="F5316">
            <v>41</v>
          </cell>
          <cell r="G5316">
            <v>39</v>
          </cell>
          <cell r="H5316" t="str">
            <v>TRS</v>
          </cell>
          <cell r="I5316">
            <v>2007</v>
          </cell>
          <cell r="J5316" t="str">
            <v>M</v>
          </cell>
          <cell r="K5316" t="str">
            <v>H</v>
          </cell>
          <cell r="L5316">
            <v>4</v>
          </cell>
          <cell r="M5316">
            <v>15.462137954591549</v>
          </cell>
        </row>
        <row r="5317">
          <cell r="A5317" t="str">
            <v>2007-28-5-ChambersCk_hat_Y_h_m</v>
          </cell>
          <cell r="B5317" t="str">
            <v>SPS</v>
          </cell>
          <cell r="C5317" t="str">
            <v>Marked South Puget Sound Fall Year</v>
          </cell>
          <cell r="D5317" t="str">
            <v>M-SPS Fyr</v>
          </cell>
          <cell r="E5317">
            <v>28</v>
          </cell>
          <cell r="F5317">
            <v>41</v>
          </cell>
          <cell r="G5317">
            <v>39</v>
          </cell>
          <cell r="H5317" t="str">
            <v>TRS</v>
          </cell>
          <cell r="I5317">
            <v>2007</v>
          </cell>
          <cell r="J5317" t="str">
            <v>M</v>
          </cell>
          <cell r="K5317" t="str">
            <v>H</v>
          </cell>
          <cell r="L5317">
            <v>5</v>
          </cell>
          <cell r="M5317">
            <v>68.84944270541439</v>
          </cell>
        </row>
        <row r="5318">
          <cell r="A5318" t="str">
            <v>2008-28-3-ChambersCk_hat_Y_h_m</v>
          </cell>
          <cell r="B5318" t="str">
            <v>SPS</v>
          </cell>
          <cell r="C5318" t="str">
            <v>Marked South Puget Sound Fall Year</v>
          </cell>
          <cell r="D5318" t="str">
            <v>M-SPS Fyr</v>
          </cell>
          <cell r="E5318">
            <v>28</v>
          </cell>
          <cell r="F5318">
            <v>41</v>
          </cell>
          <cell r="G5318">
            <v>39</v>
          </cell>
          <cell r="H5318" t="str">
            <v>TRS</v>
          </cell>
          <cell r="I5318">
            <v>2008</v>
          </cell>
          <cell r="J5318" t="str">
            <v>M</v>
          </cell>
          <cell r="K5318" t="str">
            <v>H</v>
          </cell>
          <cell r="L5318">
            <v>3</v>
          </cell>
          <cell r="M5318">
            <v>10.361458251587131</v>
          </cell>
        </row>
        <row r="5319">
          <cell r="A5319" t="str">
            <v>2008-28-4-ChambersCk_hat_Y_h_m</v>
          </cell>
          <cell r="B5319" t="str">
            <v>SPS</v>
          </cell>
          <cell r="C5319" t="str">
            <v>Marked South Puget Sound Fall Year</v>
          </cell>
          <cell r="D5319" t="str">
            <v>M-SPS Fyr</v>
          </cell>
          <cell r="E5319">
            <v>28</v>
          </cell>
          <cell r="F5319">
            <v>41</v>
          </cell>
          <cell r="G5319">
            <v>39</v>
          </cell>
          <cell r="H5319" t="str">
            <v>TRS</v>
          </cell>
          <cell r="I5319">
            <v>2008</v>
          </cell>
          <cell r="J5319" t="str">
            <v>M</v>
          </cell>
          <cell r="K5319" t="str">
            <v>H</v>
          </cell>
          <cell r="L5319">
            <v>4</v>
          </cell>
          <cell r="M5319">
            <v>389.05746681497959</v>
          </cell>
        </row>
        <row r="5320">
          <cell r="A5320" t="str">
            <v>2008-28-5-ChambersCk_hat_Y_h_m</v>
          </cell>
          <cell r="B5320" t="str">
            <v>SPS</v>
          </cell>
          <cell r="C5320" t="str">
            <v>Marked South Puget Sound Fall Year</v>
          </cell>
          <cell r="D5320" t="str">
            <v>M-SPS Fyr</v>
          </cell>
          <cell r="E5320">
            <v>28</v>
          </cell>
          <cell r="F5320">
            <v>41</v>
          </cell>
          <cell r="G5320">
            <v>39</v>
          </cell>
          <cell r="H5320" t="str">
            <v>TRS</v>
          </cell>
          <cell r="I5320">
            <v>2008</v>
          </cell>
          <cell r="J5320" t="str">
            <v>M</v>
          </cell>
          <cell r="K5320" t="str">
            <v>H</v>
          </cell>
          <cell r="L5320">
            <v>5</v>
          </cell>
          <cell r="M5320">
            <v>0</v>
          </cell>
        </row>
        <row r="5321">
          <cell r="A5321" t="str">
            <v>2009-28-3-ChambersCk_hat_Y_h_m</v>
          </cell>
          <cell r="B5321" t="str">
            <v>SPS</v>
          </cell>
          <cell r="C5321" t="str">
            <v>Marked South Puget Sound Fall Year</v>
          </cell>
          <cell r="D5321" t="str">
            <v>M-SPS Fyr</v>
          </cell>
          <cell r="E5321">
            <v>28</v>
          </cell>
          <cell r="F5321">
            <v>41</v>
          </cell>
          <cell r="G5321">
            <v>39</v>
          </cell>
          <cell r="H5321" t="str">
            <v>TRS</v>
          </cell>
          <cell r="I5321">
            <v>2009</v>
          </cell>
          <cell r="J5321" t="str">
            <v>M</v>
          </cell>
          <cell r="K5321" t="str">
            <v>H</v>
          </cell>
          <cell r="L5321">
            <v>3</v>
          </cell>
          <cell r="M5321">
            <v>5.0854071335271556</v>
          </cell>
        </row>
        <row r="5322">
          <cell r="A5322" t="str">
            <v>2009-28-4-ChambersCk_hat_Y_h_m</v>
          </cell>
          <cell r="B5322" t="str">
            <v>SPS</v>
          </cell>
          <cell r="C5322" t="str">
            <v>Marked South Puget Sound Fall Year</v>
          </cell>
          <cell r="D5322" t="str">
            <v>M-SPS Fyr</v>
          </cell>
          <cell r="E5322">
            <v>28</v>
          </cell>
          <cell r="F5322">
            <v>41</v>
          </cell>
          <cell r="G5322">
            <v>39</v>
          </cell>
          <cell r="H5322" t="str">
            <v>TRS</v>
          </cell>
          <cell r="I5322">
            <v>2009</v>
          </cell>
          <cell r="J5322" t="str">
            <v>M</v>
          </cell>
          <cell r="K5322" t="str">
            <v>H</v>
          </cell>
          <cell r="L5322">
            <v>4</v>
          </cell>
          <cell r="M5322">
            <v>4.1046462024488646</v>
          </cell>
        </row>
        <row r="5323">
          <cell r="A5323" t="str">
            <v>2009-28-5-ChambersCk_hat_Y_h_m</v>
          </cell>
          <cell r="B5323" t="str">
            <v>SPS</v>
          </cell>
          <cell r="C5323" t="str">
            <v>Marked South Puget Sound Fall Year</v>
          </cell>
          <cell r="D5323" t="str">
            <v>M-SPS Fyr</v>
          </cell>
          <cell r="E5323">
            <v>28</v>
          </cell>
          <cell r="F5323">
            <v>41</v>
          </cell>
          <cell r="G5323">
            <v>39</v>
          </cell>
          <cell r="H5323" t="str">
            <v>TRS</v>
          </cell>
          <cell r="I5323">
            <v>2009</v>
          </cell>
          <cell r="J5323" t="str">
            <v>M</v>
          </cell>
          <cell r="K5323" t="str">
            <v>H</v>
          </cell>
          <cell r="L5323">
            <v>5</v>
          </cell>
          <cell r="M5323">
            <v>0</v>
          </cell>
        </row>
        <row r="5324">
          <cell r="A5324" t="str">
            <v>2010-28-3-ChambersCk_hat_Y_h_m</v>
          </cell>
          <cell r="B5324" t="str">
            <v>SPS</v>
          </cell>
          <cell r="C5324" t="str">
            <v>Marked South Puget Sound Fall Year</v>
          </cell>
          <cell r="D5324" t="str">
            <v>M-SPS Fyr</v>
          </cell>
          <cell r="E5324">
            <v>28</v>
          </cell>
          <cell r="F5324">
            <v>41</v>
          </cell>
          <cell r="G5324">
            <v>39</v>
          </cell>
          <cell r="H5324" t="str">
            <v>TRS</v>
          </cell>
          <cell r="I5324">
            <v>2010</v>
          </cell>
          <cell r="J5324" t="str">
            <v>M</v>
          </cell>
          <cell r="K5324" t="str">
            <v>H</v>
          </cell>
          <cell r="L5324">
            <v>3</v>
          </cell>
          <cell r="M5324">
            <v>22.57064886604368</v>
          </cell>
        </row>
        <row r="5325">
          <cell r="A5325" t="str">
            <v>2010-28-4-ChambersCk_hat_Y_h_m</v>
          </cell>
          <cell r="B5325" t="str">
            <v>SPS</v>
          </cell>
          <cell r="C5325" t="str">
            <v>Marked South Puget Sound Fall Year</v>
          </cell>
          <cell r="D5325" t="str">
            <v>M-SPS Fyr</v>
          </cell>
          <cell r="E5325">
            <v>28</v>
          </cell>
          <cell r="F5325">
            <v>41</v>
          </cell>
          <cell r="G5325">
            <v>39</v>
          </cell>
          <cell r="H5325" t="str">
            <v>TRS</v>
          </cell>
          <cell r="I5325">
            <v>2010</v>
          </cell>
          <cell r="J5325" t="str">
            <v>M</v>
          </cell>
          <cell r="K5325" t="str">
            <v>H</v>
          </cell>
          <cell r="L5325">
            <v>4</v>
          </cell>
          <cell r="M5325">
            <v>11.59748957148274</v>
          </cell>
        </row>
        <row r="5326">
          <cell r="A5326" t="str">
            <v>2010-28-5-ChambersCk_hat_Y_h_m</v>
          </cell>
          <cell r="B5326" t="str">
            <v>SPS</v>
          </cell>
          <cell r="C5326" t="str">
            <v>Marked South Puget Sound Fall Year</v>
          </cell>
          <cell r="D5326" t="str">
            <v>M-SPS Fyr</v>
          </cell>
          <cell r="E5326">
            <v>28</v>
          </cell>
          <cell r="F5326">
            <v>41</v>
          </cell>
          <cell r="G5326">
            <v>39</v>
          </cell>
          <cell r="H5326" t="str">
            <v>TRS</v>
          </cell>
          <cell r="I5326">
            <v>2010</v>
          </cell>
          <cell r="J5326" t="str">
            <v>M</v>
          </cell>
          <cell r="K5326" t="str">
            <v>H</v>
          </cell>
          <cell r="L5326">
            <v>5</v>
          </cell>
          <cell r="M5326">
            <v>0</v>
          </cell>
        </row>
        <row r="5327">
          <cell r="A5327" t="str">
            <v>2011-28-3-ChambersCk_hat_Y_h_m</v>
          </cell>
          <cell r="B5327" t="str">
            <v>SPS</v>
          </cell>
          <cell r="C5327" t="str">
            <v>Marked South Puget Sound Fall Year</v>
          </cell>
          <cell r="D5327" t="str">
            <v>M-SPS Fyr</v>
          </cell>
          <cell r="E5327">
            <v>28</v>
          </cell>
          <cell r="F5327">
            <v>41</v>
          </cell>
          <cell r="G5327">
            <v>39</v>
          </cell>
          <cell r="H5327" t="str">
            <v>TRS</v>
          </cell>
          <cell r="I5327">
            <v>2011</v>
          </cell>
          <cell r="J5327" t="str">
            <v>M</v>
          </cell>
          <cell r="K5327" t="str">
            <v>H</v>
          </cell>
          <cell r="L5327">
            <v>3</v>
          </cell>
          <cell r="M5327">
            <v>66.75540912938213</v>
          </cell>
        </row>
        <row r="5328">
          <cell r="A5328" t="str">
            <v>2011-28-4-ChambersCk_hat_Y_h_m</v>
          </cell>
          <cell r="B5328" t="str">
            <v>SPS</v>
          </cell>
          <cell r="C5328" t="str">
            <v>Marked South Puget Sound Fall Year</v>
          </cell>
          <cell r="D5328" t="str">
            <v>M-SPS Fyr</v>
          </cell>
          <cell r="E5328">
            <v>28</v>
          </cell>
          <cell r="F5328">
            <v>41</v>
          </cell>
          <cell r="G5328">
            <v>39</v>
          </cell>
          <cell r="H5328" t="str">
            <v>TRS</v>
          </cell>
          <cell r="I5328">
            <v>2011</v>
          </cell>
          <cell r="J5328" t="str">
            <v>M</v>
          </cell>
          <cell r="K5328" t="str">
            <v>H</v>
          </cell>
          <cell r="L5328">
            <v>4</v>
          </cell>
          <cell r="M5328">
            <v>78.447041282677205</v>
          </cell>
        </row>
        <row r="5329">
          <cell r="A5329" t="str">
            <v>2011-28-5-ChambersCk_hat_Y_h_m</v>
          </cell>
          <cell r="B5329" t="str">
            <v>SPS</v>
          </cell>
          <cell r="C5329" t="str">
            <v>Marked South Puget Sound Fall Year</v>
          </cell>
          <cell r="D5329" t="str">
            <v>M-SPS Fyr</v>
          </cell>
          <cell r="E5329">
            <v>28</v>
          </cell>
          <cell r="F5329">
            <v>41</v>
          </cell>
          <cell r="G5329">
            <v>39</v>
          </cell>
          <cell r="H5329" t="str">
            <v>TRS</v>
          </cell>
          <cell r="I5329">
            <v>2011</v>
          </cell>
          <cell r="J5329" t="str">
            <v>M</v>
          </cell>
          <cell r="K5329" t="str">
            <v>H</v>
          </cell>
          <cell r="L5329">
            <v>5</v>
          </cell>
          <cell r="M5329">
            <v>0</v>
          </cell>
        </row>
        <row r="5330">
          <cell r="A5330" t="str">
            <v>2012-28-3-ChambersCk_hat_Y_h_m</v>
          </cell>
          <cell r="B5330" t="str">
            <v>SPS</v>
          </cell>
          <cell r="C5330" t="str">
            <v>Marked South Puget Sound Fall Year</v>
          </cell>
          <cell r="D5330" t="str">
            <v>M-SPS Fyr</v>
          </cell>
          <cell r="E5330">
            <v>28</v>
          </cell>
          <cell r="F5330">
            <v>41</v>
          </cell>
          <cell r="G5330">
            <v>39</v>
          </cell>
          <cell r="H5330" t="str">
            <v>TRS</v>
          </cell>
          <cell r="I5330">
            <v>2012</v>
          </cell>
          <cell r="J5330" t="str">
            <v>M</v>
          </cell>
          <cell r="K5330" t="str">
            <v>H</v>
          </cell>
          <cell r="L5330">
            <v>3</v>
          </cell>
          <cell r="M5330">
            <v>78.61950085325995</v>
          </cell>
        </row>
        <row r="5331">
          <cell r="A5331" t="str">
            <v>2012-28-4-ChambersCk_hat_Y_h_m</v>
          </cell>
          <cell r="B5331" t="str">
            <v>SPS</v>
          </cell>
          <cell r="C5331" t="str">
            <v>Marked South Puget Sound Fall Year</v>
          </cell>
          <cell r="D5331" t="str">
            <v>M-SPS Fyr</v>
          </cell>
          <cell r="E5331">
            <v>28</v>
          </cell>
          <cell r="F5331">
            <v>41</v>
          </cell>
          <cell r="G5331">
            <v>39</v>
          </cell>
          <cell r="H5331" t="str">
            <v>TRS</v>
          </cell>
          <cell r="I5331">
            <v>2012</v>
          </cell>
          <cell r="J5331" t="str">
            <v>M</v>
          </cell>
          <cell r="K5331" t="str">
            <v>H</v>
          </cell>
          <cell r="L5331">
            <v>4</v>
          </cell>
          <cell r="M5331">
            <v>129.30354457413929</v>
          </cell>
        </row>
        <row r="5332">
          <cell r="A5332" t="str">
            <v>2012-28-5-ChambersCk_hat_Y_h_m</v>
          </cell>
          <cell r="B5332" t="str">
            <v>SPS</v>
          </cell>
          <cell r="C5332" t="str">
            <v>Marked South Puget Sound Fall Year</v>
          </cell>
          <cell r="D5332" t="str">
            <v>M-SPS Fyr</v>
          </cell>
          <cell r="E5332">
            <v>28</v>
          </cell>
          <cell r="F5332">
            <v>41</v>
          </cell>
          <cell r="G5332">
            <v>39</v>
          </cell>
          <cell r="H5332" t="str">
            <v>TRS</v>
          </cell>
          <cell r="I5332">
            <v>2012</v>
          </cell>
          <cell r="J5332" t="str">
            <v>M</v>
          </cell>
          <cell r="K5332" t="str">
            <v>H</v>
          </cell>
          <cell r="L5332">
            <v>5</v>
          </cell>
          <cell r="M5332">
            <v>13.430097534223011</v>
          </cell>
        </row>
        <row r="5333">
          <cell r="A5333" t="str">
            <v>2013-28-3-ChambersCk_hat_Y_h_m</v>
          </cell>
          <cell r="B5333" t="str">
            <v>SPS</v>
          </cell>
          <cell r="C5333" t="str">
            <v>Marked South Puget Sound Fall Year</v>
          </cell>
          <cell r="D5333" t="str">
            <v>M-SPS Fyr</v>
          </cell>
          <cell r="E5333">
            <v>28</v>
          </cell>
          <cell r="F5333">
            <v>41</v>
          </cell>
          <cell r="G5333">
            <v>39</v>
          </cell>
          <cell r="H5333" t="str">
            <v>TRS</v>
          </cell>
          <cell r="I5333">
            <v>2013</v>
          </cell>
          <cell r="J5333" t="str">
            <v>M</v>
          </cell>
          <cell r="K5333" t="str">
            <v>H</v>
          </cell>
          <cell r="L5333">
            <v>3</v>
          </cell>
          <cell r="M5333">
            <v>0</v>
          </cell>
        </row>
        <row r="5334">
          <cell r="A5334" t="str">
            <v>2013-28-4-ChambersCk_hat_Y_h_m</v>
          </cell>
          <cell r="B5334" t="str">
            <v>SPS</v>
          </cell>
          <cell r="C5334" t="str">
            <v>Marked South Puget Sound Fall Year</v>
          </cell>
          <cell r="D5334" t="str">
            <v>M-SPS Fyr</v>
          </cell>
          <cell r="E5334">
            <v>28</v>
          </cell>
          <cell r="F5334">
            <v>41</v>
          </cell>
          <cell r="G5334">
            <v>39</v>
          </cell>
          <cell r="H5334" t="str">
            <v>TRS</v>
          </cell>
          <cell r="I5334">
            <v>2013</v>
          </cell>
          <cell r="J5334" t="str">
            <v>M</v>
          </cell>
          <cell r="K5334" t="str">
            <v>H</v>
          </cell>
          <cell r="L5334">
            <v>4</v>
          </cell>
          <cell r="M5334">
            <v>70.302181461939441</v>
          </cell>
        </row>
        <row r="5335">
          <cell r="A5335" t="str">
            <v>2013-28-5-ChambersCk_hat_Y_h_m</v>
          </cell>
          <cell r="B5335" t="str">
            <v>SPS</v>
          </cell>
          <cell r="C5335" t="str">
            <v>Marked South Puget Sound Fall Year</v>
          </cell>
          <cell r="D5335" t="str">
            <v>M-SPS Fyr</v>
          </cell>
          <cell r="E5335">
            <v>28</v>
          </cell>
          <cell r="F5335">
            <v>41</v>
          </cell>
          <cell r="G5335">
            <v>39</v>
          </cell>
          <cell r="H5335" t="str">
            <v>TRS</v>
          </cell>
          <cell r="I5335">
            <v>2013</v>
          </cell>
          <cell r="J5335" t="str">
            <v>M</v>
          </cell>
          <cell r="K5335" t="str">
            <v>H</v>
          </cell>
          <cell r="L5335">
            <v>5</v>
          </cell>
          <cell r="M5335">
            <v>14.80960336987973</v>
          </cell>
        </row>
        <row r="5336">
          <cell r="A5336" t="str">
            <v>2007-27-3-ChambersCk_hat_Y_h_um</v>
          </cell>
          <cell r="B5336" t="str">
            <v>SPS</v>
          </cell>
          <cell r="C5336" t="str">
            <v>UnMarked South Puget Sound Fall Year</v>
          </cell>
          <cell r="D5336" t="str">
            <v>U-SPS Fyr</v>
          </cell>
          <cell r="E5336">
            <v>27</v>
          </cell>
          <cell r="F5336">
            <v>40</v>
          </cell>
          <cell r="G5336">
            <v>39</v>
          </cell>
          <cell r="H5336" t="str">
            <v>TRS</v>
          </cell>
          <cell r="I5336">
            <v>2007</v>
          </cell>
          <cell r="J5336" t="str">
            <v>UM</v>
          </cell>
          <cell r="K5336" t="str">
            <v>H</v>
          </cell>
          <cell r="L5336">
            <v>3</v>
          </cell>
          <cell r="M5336">
            <v>17.82192976322894</v>
          </cell>
        </row>
        <row r="5337">
          <cell r="A5337" t="str">
            <v>2007-27-4-ChambersCk_hat_Y_h_um</v>
          </cell>
          <cell r="B5337" t="str">
            <v>SPS</v>
          </cell>
          <cell r="C5337" t="str">
            <v>UnMarked South Puget Sound Fall Year</v>
          </cell>
          <cell r="D5337" t="str">
            <v>U-SPS Fyr</v>
          </cell>
          <cell r="E5337">
            <v>27</v>
          </cell>
          <cell r="F5337">
            <v>40</v>
          </cell>
          <cell r="G5337">
            <v>39</v>
          </cell>
          <cell r="H5337" t="str">
            <v>TRS</v>
          </cell>
          <cell r="I5337">
            <v>2007</v>
          </cell>
          <cell r="J5337" t="str">
            <v>UM</v>
          </cell>
          <cell r="K5337" t="str">
            <v>H</v>
          </cell>
          <cell r="L5337">
            <v>4</v>
          </cell>
          <cell r="M5337">
            <v>0.38426961134891069</v>
          </cell>
        </row>
        <row r="5338">
          <cell r="A5338" t="str">
            <v>2007-27-5-ChambersCk_hat_Y_h_um</v>
          </cell>
          <cell r="B5338" t="str">
            <v>SPS</v>
          </cell>
          <cell r="C5338" t="str">
            <v>UnMarked South Puget Sound Fall Year</v>
          </cell>
          <cell r="D5338" t="str">
            <v>U-SPS Fyr</v>
          </cell>
          <cell r="E5338">
            <v>27</v>
          </cell>
          <cell r="F5338">
            <v>40</v>
          </cell>
          <cell r="G5338">
            <v>39</v>
          </cell>
          <cell r="H5338" t="str">
            <v>TRS</v>
          </cell>
          <cell r="I5338">
            <v>2007</v>
          </cell>
          <cell r="J5338" t="str">
            <v>UM</v>
          </cell>
          <cell r="K5338" t="str">
            <v>H</v>
          </cell>
          <cell r="L5338">
            <v>5</v>
          </cell>
          <cell r="M5338">
            <v>2.2444717525322231</v>
          </cell>
        </row>
        <row r="5339">
          <cell r="A5339" t="str">
            <v>2008-27-3-ChambersCk_hat_Y_h_um</v>
          </cell>
          <cell r="B5339" t="str">
            <v>SPS</v>
          </cell>
          <cell r="C5339" t="str">
            <v>UnMarked South Puget Sound Fall Year</v>
          </cell>
          <cell r="D5339" t="str">
            <v>U-SPS Fyr</v>
          </cell>
          <cell r="E5339">
            <v>27</v>
          </cell>
          <cell r="F5339">
            <v>40</v>
          </cell>
          <cell r="G5339">
            <v>39</v>
          </cell>
          <cell r="H5339" t="str">
            <v>TRS</v>
          </cell>
          <cell r="I5339">
            <v>2008</v>
          </cell>
          <cell r="J5339" t="str">
            <v>UM</v>
          </cell>
          <cell r="K5339" t="str">
            <v>H</v>
          </cell>
          <cell r="L5339">
            <v>3</v>
          </cell>
          <cell r="M5339">
            <v>0.56260078677572856</v>
          </cell>
        </row>
        <row r="5340">
          <cell r="A5340" t="str">
            <v>2008-27-4-ChambersCk_hat_Y_h_um</v>
          </cell>
          <cell r="B5340" t="str">
            <v>SPS</v>
          </cell>
          <cell r="C5340" t="str">
            <v>UnMarked South Puget Sound Fall Year</v>
          </cell>
          <cell r="D5340" t="str">
            <v>U-SPS Fyr</v>
          </cell>
          <cell r="E5340">
            <v>27</v>
          </cell>
          <cell r="F5340">
            <v>40</v>
          </cell>
          <cell r="G5340">
            <v>39</v>
          </cell>
          <cell r="H5340" t="str">
            <v>TRS</v>
          </cell>
          <cell r="I5340">
            <v>2008</v>
          </cell>
          <cell r="J5340" t="str">
            <v>UM</v>
          </cell>
          <cell r="K5340" t="str">
            <v>H</v>
          </cell>
          <cell r="L5340">
            <v>4</v>
          </cell>
          <cell r="M5340">
            <v>12.91904465278879</v>
          </cell>
        </row>
        <row r="5341">
          <cell r="A5341" t="str">
            <v>2008-27-5-ChambersCk_hat_Y_h_um</v>
          </cell>
          <cell r="B5341" t="str">
            <v>SPS</v>
          </cell>
          <cell r="C5341" t="str">
            <v>UnMarked South Puget Sound Fall Year</v>
          </cell>
          <cell r="D5341" t="str">
            <v>U-SPS Fyr</v>
          </cell>
          <cell r="E5341">
            <v>27</v>
          </cell>
          <cell r="F5341">
            <v>40</v>
          </cell>
          <cell r="G5341">
            <v>39</v>
          </cell>
          <cell r="H5341" t="str">
            <v>TRS</v>
          </cell>
          <cell r="I5341">
            <v>2008</v>
          </cell>
          <cell r="J5341" t="str">
            <v>UM</v>
          </cell>
          <cell r="K5341" t="str">
            <v>H</v>
          </cell>
          <cell r="L5341">
            <v>5</v>
          </cell>
          <cell r="M5341">
            <v>0</v>
          </cell>
        </row>
        <row r="5342">
          <cell r="A5342" t="str">
            <v>2009-27-3-ChambersCk_hat_Y_h_um</v>
          </cell>
          <cell r="B5342" t="str">
            <v>SPS</v>
          </cell>
          <cell r="C5342" t="str">
            <v>UnMarked South Puget Sound Fall Year</v>
          </cell>
          <cell r="D5342" t="str">
            <v>U-SPS Fyr</v>
          </cell>
          <cell r="E5342">
            <v>27</v>
          </cell>
          <cell r="F5342">
            <v>40</v>
          </cell>
          <cell r="G5342">
            <v>39</v>
          </cell>
          <cell r="H5342" t="str">
            <v>TRS</v>
          </cell>
          <cell r="I5342">
            <v>2009</v>
          </cell>
          <cell r="J5342" t="str">
            <v>UM</v>
          </cell>
          <cell r="K5342" t="str">
            <v>H</v>
          </cell>
          <cell r="L5342">
            <v>3</v>
          </cell>
          <cell r="M5342">
            <v>0.1963885728732144</v>
          </cell>
        </row>
        <row r="5343">
          <cell r="A5343" t="str">
            <v>2009-27-4-ChambersCk_hat_Y_h_um</v>
          </cell>
          <cell r="B5343" t="str">
            <v>SPS</v>
          </cell>
          <cell r="C5343" t="str">
            <v>UnMarked South Puget Sound Fall Year</v>
          </cell>
          <cell r="D5343" t="str">
            <v>U-SPS Fyr</v>
          </cell>
          <cell r="E5343">
            <v>27</v>
          </cell>
          <cell r="F5343">
            <v>40</v>
          </cell>
          <cell r="G5343">
            <v>39</v>
          </cell>
          <cell r="H5343" t="str">
            <v>TRS</v>
          </cell>
          <cell r="I5343">
            <v>2009</v>
          </cell>
          <cell r="J5343" t="str">
            <v>UM</v>
          </cell>
          <cell r="K5343" t="str">
            <v>H</v>
          </cell>
          <cell r="L5343">
            <v>4</v>
          </cell>
          <cell r="M5343">
            <v>0.22287183202036359</v>
          </cell>
        </row>
        <row r="5344">
          <cell r="A5344" t="str">
            <v>2009-27-5-ChambersCk_hat_Y_h_um</v>
          </cell>
          <cell r="B5344" t="str">
            <v>SPS</v>
          </cell>
          <cell r="C5344" t="str">
            <v>UnMarked South Puget Sound Fall Year</v>
          </cell>
          <cell r="D5344" t="str">
            <v>U-SPS Fyr</v>
          </cell>
          <cell r="E5344">
            <v>27</v>
          </cell>
          <cell r="F5344">
            <v>40</v>
          </cell>
          <cell r="G5344">
            <v>39</v>
          </cell>
          <cell r="H5344" t="str">
            <v>TRS</v>
          </cell>
          <cell r="I5344">
            <v>2009</v>
          </cell>
          <cell r="J5344" t="str">
            <v>UM</v>
          </cell>
          <cell r="K5344" t="str">
            <v>H</v>
          </cell>
          <cell r="L5344">
            <v>5</v>
          </cell>
          <cell r="M5344">
            <v>0</v>
          </cell>
        </row>
        <row r="5345">
          <cell r="A5345" t="str">
            <v>2010-27-3-ChambersCk_hat_Y_h_um</v>
          </cell>
          <cell r="B5345" t="str">
            <v>SPS</v>
          </cell>
          <cell r="C5345" t="str">
            <v>UnMarked South Puget Sound Fall Year</v>
          </cell>
          <cell r="D5345" t="str">
            <v>U-SPS Fyr</v>
          </cell>
          <cell r="E5345">
            <v>27</v>
          </cell>
          <cell r="F5345">
            <v>40</v>
          </cell>
          <cell r="G5345">
            <v>39</v>
          </cell>
          <cell r="H5345" t="str">
            <v>TRS</v>
          </cell>
          <cell r="I5345">
            <v>2010</v>
          </cell>
          <cell r="J5345" t="str">
            <v>UM</v>
          </cell>
          <cell r="K5345" t="str">
            <v>H</v>
          </cell>
          <cell r="L5345">
            <v>3</v>
          </cell>
          <cell r="M5345">
            <v>0.32421795188885072</v>
          </cell>
        </row>
        <row r="5346">
          <cell r="A5346" t="str">
            <v>2010-27-4-ChambersCk_hat_Y_h_um</v>
          </cell>
          <cell r="B5346" t="str">
            <v>SPS</v>
          </cell>
          <cell r="C5346" t="str">
            <v>UnMarked South Puget Sound Fall Year</v>
          </cell>
          <cell r="D5346" t="str">
            <v>U-SPS Fyr</v>
          </cell>
          <cell r="E5346">
            <v>27</v>
          </cell>
          <cell r="F5346">
            <v>40</v>
          </cell>
          <cell r="G5346">
            <v>39</v>
          </cell>
          <cell r="H5346" t="str">
            <v>TRS</v>
          </cell>
          <cell r="I5346">
            <v>2010</v>
          </cell>
          <cell r="J5346" t="str">
            <v>UM</v>
          </cell>
          <cell r="K5346" t="str">
            <v>H</v>
          </cell>
          <cell r="L5346">
            <v>4</v>
          </cell>
          <cell r="M5346">
            <v>0.44787258248009082</v>
          </cell>
        </row>
        <row r="5347">
          <cell r="A5347" t="str">
            <v>2010-27-5-ChambersCk_hat_Y_h_um</v>
          </cell>
          <cell r="B5347" t="str">
            <v>SPS</v>
          </cell>
          <cell r="C5347" t="str">
            <v>UnMarked South Puget Sound Fall Year</v>
          </cell>
          <cell r="D5347" t="str">
            <v>U-SPS Fyr</v>
          </cell>
          <cell r="E5347">
            <v>27</v>
          </cell>
          <cell r="F5347">
            <v>40</v>
          </cell>
          <cell r="G5347">
            <v>39</v>
          </cell>
          <cell r="H5347" t="str">
            <v>TRS</v>
          </cell>
          <cell r="I5347">
            <v>2010</v>
          </cell>
          <cell r="J5347" t="str">
            <v>UM</v>
          </cell>
          <cell r="K5347" t="str">
            <v>H</v>
          </cell>
          <cell r="L5347">
            <v>5</v>
          </cell>
          <cell r="M5347">
            <v>0</v>
          </cell>
        </row>
        <row r="5348">
          <cell r="A5348" t="str">
            <v>2011-27-3-ChambersCk_hat_Y_h_um</v>
          </cell>
          <cell r="B5348" t="str">
            <v>SPS</v>
          </cell>
          <cell r="C5348" t="str">
            <v>UnMarked South Puget Sound Fall Year</v>
          </cell>
          <cell r="D5348" t="str">
            <v>U-SPS Fyr</v>
          </cell>
          <cell r="E5348">
            <v>27</v>
          </cell>
          <cell r="F5348">
            <v>40</v>
          </cell>
          <cell r="G5348">
            <v>39</v>
          </cell>
          <cell r="H5348" t="str">
            <v>TRS</v>
          </cell>
          <cell r="I5348">
            <v>2011</v>
          </cell>
          <cell r="J5348" t="str">
            <v>UM</v>
          </cell>
          <cell r="K5348" t="str">
            <v>H</v>
          </cell>
          <cell r="L5348">
            <v>3</v>
          </cell>
          <cell r="M5348">
            <v>0.371384563903709</v>
          </cell>
        </row>
        <row r="5349">
          <cell r="A5349" t="str">
            <v>2011-27-4-ChambersCk_hat_Y_h_um</v>
          </cell>
          <cell r="B5349" t="str">
            <v>SPS</v>
          </cell>
          <cell r="C5349" t="str">
            <v>UnMarked South Puget Sound Fall Year</v>
          </cell>
          <cell r="D5349" t="str">
            <v>U-SPS Fyr</v>
          </cell>
          <cell r="E5349">
            <v>27</v>
          </cell>
          <cell r="F5349">
            <v>40</v>
          </cell>
          <cell r="G5349">
            <v>39</v>
          </cell>
          <cell r="H5349" t="str">
            <v>TRS</v>
          </cell>
          <cell r="I5349">
            <v>2011</v>
          </cell>
          <cell r="J5349" t="str">
            <v>UM</v>
          </cell>
          <cell r="K5349" t="str">
            <v>H</v>
          </cell>
          <cell r="L5349">
            <v>4</v>
          </cell>
          <cell r="M5349">
            <v>1.126859010893289</v>
          </cell>
        </row>
        <row r="5350">
          <cell r="A5350" t="str">
            <v>2011-27-5-ChambersCk_hat_Y_h_um</v>
          </cell>
          <cell r="B5350" t="str">
            <v>SPS</v>
          </cell>
          <cell r="C5350" t="str">
            <v>UnMarked South Puget Sound Fall Year</v>
          </cell>
          <cell r="D5350" t="str">
            <v>U-SPS Fyr</v>
          </cell>
          <cell r="E5350">
            <v>27</v>
          </cell>
          <cell r="F5350">
            <v>40</v>
          </cell>
          <cell r="G5350">
            <v>39</v>
          </cell>
          <cell r="H5350" t="str">
            <v>TRS</v>
          </cell>
          <cell r="I5350">
            <v>2011</v>
          </cell>
          <cell r="J5350" t="str">
            <v>UM</v>
          </cell>
          <cell r="K5350" t="str">
            <v>H</v>
          </cell>
          <cell r="L5350">
            <v>5</v>
          </cell>
          <cell r="M5350">
            <v>0</v>
          </cell>
        </row>
        <row r="5351">
          <cell r="A5351" t="str">
            <v>2012-27-3-ChambersCk_hat_Y_h_um</v>
          </cell>
          <cell r="B5351" t="str">
            <v>SPS</v>
          </cell>
          <cell r="C5351" t="str">
            <v>UnMarked South Puget Sound Fall Year</v>
          </cell>
          <cell r="D5351" t="str">
            <v>U-SPS Fyr</v>
          </cell>
          <cell r="E5351">
            <v>27</v>
          </cell>
          <cell r="F5351">
            <v>40</v>
          </cell>
          <cell r="G5351">
            <v>39</v>
          </cell>
          <cell r="H5351" t="str">
            <v>TRS</v>
          </cell>
          <cell r="I5351">
            <v>2012</v>
          </cell>
          <cell r="J5351" t="str">
            <v>UM</v>
          </cell>
          <cell r="K5351" t="str">
            <v>H</v>
          </cell>
          <cell r="L5351">
            <v>3</v>
          </cell>
          <cell r="M5351">
            <v>0.86620644807120306</v>
          </cell>
        </row>
        <row r="5352">
          <cell r="A5352" t="str">
            <v>2012-27-4-ChambersCk_hat_Y_h_um</v>
          </cell>
          <cell r="B5352" t="str">
            <v>SPS</v>
          </cell>
          <cell r="C5352" t="str">
            <v>UnMarked South Puget Sound Fall Year</v>
          </cell>
          <cell r="D5352" t="str">
            <v>U-SPS Fyr</v>
          </cell>
          <cell r="E5352">
            <v>27</v>
          </cell>
          <cell r="F5352">
            <v>40</v>
          </cell>
          <cell r="G5352">
            <v>39</v>
          </cell>
          <cell r="H5352" t="str">
            <v>TRS</v>
          </cell>
          <cell r="I5352">
            <v>2012</v>
          </cell>
          <cell r="J5352" t="str">
            <v>UM</v>
          </cell>
          <cell r="K5352" t="str">
            <v>H</v>
          </cell>
          <cell r="L5352">
            <v>4</v>
          </cell>
          <cell r="M5352">
            <v>0.71936253764541946</v>
          </cell>
        </row>
        <row r="5353">
          <cell r="A5353" t="str">
            <v>2012-27-5-ChambersCk_hat_Y_h_um</v>
          </cell>
          <cell r="B5353" t="str">
            <v>SPS</v>
          </cell>
          <cell r="C5353" t="str">
            <v>UnMarked South Puget Sound Fall Year</v>
          </cell>
          <cell r="D5353" t="str">
            <v>U-SPS Fyr</v>
          </cell>
          <cell r="E5353">
            <v>27</v>
          </cell>
          <cell r="F5353">
            <v>40</v>
          </cell>
          <cell r="G5353">
            <v>39</v>
          </cell>
          <cell r="H5353" t="str">
            <v>TRS</v>
          </cell>
          <cell r="I5353">
            <v>2012</v>
          </cell>
          <cell r="J5353" t="str">
            <v>UM</v>
          </cell>
          <cell r="K5353" t="str">
            <v>H</v>
          </cell>
          <cell r="L5353">
            <v>5</v>
          </cell>
          <cell r="M5353">
            <v>0.19291774649704749</v>
          </cell>
        </row>
        <row r="5354">
          <cell r="A5354" t="str">
            <v>2013-27-3-ChambersCk_hat_Y_h_um</v>
          </cell>
          <cell r="B5354" t="str">
            <v>SPS</v>
          </cell>
          <cell r="C5354" t="str">
            <v>UnMarked South Puget Sound Fall Year</v>
          </cell>
          <cell r="D5354" t="str">
            <v>U-SPS Fyr</v>
          </cell>
          <cell r="E5354">
            <v>27</v>
          </cell>
          <cell r="F5354">
            <v>40</v>
          </cell>
          <cell r="G5354">
            <v>39</v>
          </cell>
          <cell r="H5354" t="str">
            <v>TRS</v>
          </cell>
          <cell r="I5354">
            <v>2013</v>
          </cell>
          <cell r="J5354" t="str">
            <v>UM</v>
          </cell>
          <cell r="K5354" t="str">
            <v>H</v>
          </cell>
          <cell r="L5354">
            <v>3</v>
          </cell>
          <cell r="M5354">
            <v>0</v>
          </cell>
        </row>
        <row r="5355">
          <cell r="A5355" t="str">
            <v>2013-27-4-ChambersCk_hat_Y_h_um</v>
          </cell>
          <cell r="B5355" t="str">
            <v>SPS</v>
          </cell>
          <cell r="C5355" t="str">
            <v>UnMarked South Puget Sound Fall Year</v>
          </cell>
          <cell r="D5355" t="str">
            <v>U-SPS Fyr</v>
          </cell>
          <cell r="E5355">
            <v>27</v>
          </cell>
          <cell r="F5355">
            <v>40</v>
          </cell>
          <cell r="G5355">
            <v>39</v>
          </cell>
          <cell r="H5355" t="str">
            <v>TRS</v>
          </cell>
          <cell r="I5355">
            <v>2013</v>
          </cell>
          <cell r="J5355" t="str">
            <v>UM</v>
          </cell>
          <cell r="K5355" t="str">
            <v>H</v>
          </cell>
          <cell r="L5355">
            <v>4</v>
          </cell>
          <cell r="M5355">
            <v>0.77456867869797341</v>
          </cell>
        </row>
        <row r="5356">
          <cell r="A5356" t="str">
            <v>2013-27-5-ChambersCk_hat_Y_h_um</v>
          </cell>
          <cell r="B5356" t="str">
            <v>SPS</v>
          </cell>
          <cell r="C5356" t="str">
            <v>UnMarked South Puget Sound Fall Year</v>
          </cell>
          <cell r="D5356" t="str">
            <v>U-SPS Fyr</v>
          </cell>
          <cell r="E5356">
            <v>27</v>
          </cell>
          <cell r="F5356">
            <v>40</v>
          </cell>
          <cell r="G5356">
            <v>39</v>
          </cell>
          <cell r="H5356" t="str">
            <v>TRS</v>
          </cell>
          <cell r="I5356">
            <v>2013</v>
          </cell>
          <cell r="J5356" t="str">
            <v>UM</v>
          </cell>
          <cell r="K5356" t="str">
            <v>H</v>
          </cell>
          <cell r="L5356">
            <v>5</v>
          </cell>
          <cell r="M5356">
            <v>8.2391197370234592E-2</v>
          </cell>
        </row>
        <row r="5357">
          <cell r="A5357" t="str">
            <v>2007-26-3-Deschutes_hat_h_m</v>
          </cell>
          <cell r="B5357" t="str">
            <v>SPS</v>
          </cell>
          <cell r="C5357" t="str">
            <v>Marked South Puget Sound Fall Fing</v>
          </cell>
          <cell r="D5357" t="str">
            <v>M-SPSd FF</v>
          </cell>
          <cell r="E5357">
            <v>26</v>
          </cell>
          <cell r="F5357">
            <v>38</v>
          </cell>
          <cell r="G5357">
            <v>36</v>
          </cell>
          <cell r="H5357" t="str">
            <v>TRS; includes 13A, 13C, and 13D-K</v>
          </cell>
          <cell r="I5357">
            <v>2007</v>
          </cell>
          <cell r="J5357" t="str">
            <v>M</v>
          </cell>
          <cell r="K5357" t="str">
            <v>H</v>
          </cell>
          <cell r="L5357">
            <v>3</v>
          </cell>
          <cell r="M5357">
            <v>5376.4994188387891</v>
          </cell>
        </row>
        <row r="5358">
          <cell r="A5358" t="str">
            <v>2007-26-4-Deschutes_hat_h_m</v>
          </cell>
          <cell r="B5358" t="str">
            <v>SPS</v>
          </cell>
          <cell r="C5358" t="str">
            <v>Marked South Puget Sound Fall Fing</v>
          </cell>
          <cell r="D5358" t="str">
            <v>M-SPSd FF</v>
          </cell>
          <cell r="E5358">
            <v>26</v>
          </cell>
          <cell r="F5358">
            <v>38</v>
          </cell>
          <cell r="G5358">
            <v>36</v>
          </cell>
          <cell r="H5358" t="str">
            <v>TRS; includes 13A, 13C, and 13D-K</v>
          </cell>
          <cell r="I5358">
            <v>2007</v>
          </cell>
          <cell r="J5358" t="str">
            <v>M</v>
          </cell>
          <cell r="K5358" t="str">
            <v>H</v>
          </cell>
          <cell r="L5358">
            <v>4</v>
          </cell>
          <cell r="M5358">
            <v>15142.571052934551</v>
          </cell>
        </row>
        <row r="5359">
          <cell r="A5359" t="str">
            <v>2007-26-5-Deschutes_hat_h_m</v>
          </cell>
          <cell r="B5359" t="str">
            <v>SPS</v>
          </cell>
          <cell r="C5359" t="str">
            <v>Marked South Puget Sound Fall Fing</v>
          </cell>
          <cell r="D5359" t="str">
            <v>M-SPSd FF</v>
          </cell>
          <cell r="E5359">
            <v>26</v>
          </cell>
          <cell r="F5359">
            <v>38</v>
          </cell>
          <cell r="G5359">
            <v>36</v>
          </cell>
          <cell r="H5359" t="str">
            <v>TRS; includes 13A, 13C, and 13D-K</v>
          </cell>
          <cell r="I5359">
            <v>2007</v>
          </cell>
          <cell r="J5359" t="str">
            <v>M</v>
          </cell>
          <cell r="K5359" t="str">
            <v>H</v>
          </cell>
          <cell r="L5359">
            <v>5</v>
          </cell>
          <cell r="M5359">
            <v>243.45220016283719</v>
          </cell>
        </row>
        <row r="5360">
          <cell r="A5360" t="str">
            <v>2008-26-3-Deschutes_hat_h_m</v>
          </cell>
          <cell r="B5360" t="str">
            <v>SPS</v>
          </cell>
          <cell r="C5360" t="str">
            <v>Marked South Puget Sound Fall Fing</v>
          </cell>
          <cell r="D5360" t="str">
            <v>M-SPSd FF</v>
          </cell>
          <cell r="E5360">
            <v>26</v>
          </cell>
          <cell r="F5360">
            <v>38</v>
          </cell>
          <cell r="G5360">
            <v>36</v>
          </cell>
          <cell r="H5360" t="str">
            <v>TRS; includes 13A, 13C, and 13D-K</v>
          </cell>
          <cell r="I5360">
            <v>2008</v>
          </cell>
          <cell r="J5360" t="str">
            <v>M</v>
          </cell>
          <cell r="K5360" t="str">
            <v>H</v>
          </cell>
          <cell r="L5360">
            <v>3</v>
          </cell>
          <cell r="M5360">
            <v>14621.1479386789</v>
          </cell>
        </row>
        <row r="5361">
          <cell r="A5361" t="str">
            <v>2008-26-4-Deschutes_hat_h_m</v>
          </cell>
          <cell r="B5361" t="str">
            <v>SPS</v>
          </cell>
          <cell r="C5361" t="str">
            <v>Marked South Puget Sound Fall Fing</v>
          </cell>
          <cell r="D5361" t="str">
            <v>M-SPSd FF</v>
          </cell>
          <cell r="E5361">
            <v>26</v>
          </cell>
          <cell r="F5361">
            <v>38</v>
          </cell>
          <cell r="G5361">
            <v>36</v>
          </cell>
          <cell r="H5361" t="str">
            <v>TRS; includes 13A, 13C, and 13D-K</v>
          </cell>
          <cell r="I5361">
            <v>2008</v>
          </cell>
          <cell r="J5361" t="str">
            <v>M</v>
          </cell>
          <cell r="K5361" t="str">
            <v>H</v>
          </cell>
          <cell r="L5361">
            <v>4</v>
          </cell>
          <cell r="M5361">
            <v>5795.3466830348707</v>
          </cell>
        </row>
        <row r="5362">
          <cell r="A5362" t="str">
            <v>2008-26-5-Deschutes_hat_h_m</v>
          </cell>
          <cell r="B5362" t="str">
            <v>SPS</v>
          </cell>
          <cell r="C5362" t="str">
            <v>Marked South Puget Sound Fall Fing</v>
          </cell>
          <cell r="D5362" t="str">
            <v>M-SPSd FF</v>
          </cell>
          <cell r="E5362">
            <v>26</v>
          </cell>
          <cell r="F5362">
            <v>38</v>
          </cell>
          <cell r="G5362">
            <v>36</v>
          </cell>
          <cell r="H5362" t="str">
            <v>TRS; includes 13A, 13C, and 13D-K</v>
          </cell>
          <cell r="I5362">
            <v>2008</v>
          </cell>
          <cell r="J5362" t="str">
            <v>M</v>
          </cell>
          <cell r="K5362" t="str">
            <v>H</v>
          </cell>
          <cell r="L5362">
            <v>5</v>
          </cell>
          <cell r="M5362">
            <v>112.07865607476261</v>
          </cell>
        </row>
        <row r="5363">
          <cell r="A5363" t="str">
            <v>2009-26-3-Deschutes_hat_h_m</v>
          </cell>
          <cell r="B5363" t="str">
            <v>SPS</v>
          </cell>
          <cell r="C5363" t="str">
            <v>Marked South Puget Sound Fall Fing</v>
          </cell>
          <cell r="D5363" t="str">
            <v>M-SPSd FF</v>
          </cell>
          <cell r="E5363">
            <v>26</v>
          </cell>
          <cell r="F5363">
            <v>38</v>
          </cell>
          <cell r="G5363">
            <v>36</v>
          </cell>
          <cell r="H5363" t="str">
            <v>TRS; includes 13A, 13C, and 13D-K</v>
          </cell>
          <cell r="I5363">
            <v>2009</v>
          </cell>
          <cell r="J5363" t="str">
            <v>M</v>
          </cell>
          <cell r="K5363" t="str">
            <v>H</v>
          </cell>
          <cell r="L5363">
            <v>3</v>
          </cell>
          <cell r="M5363">
            <v>2016.7131267133379</v>
          </cell>
        </row>
        <row r="5364">
          <cell r="A5364" t="str">
            <v>2009-26-4-Deschutes_hat_h_m</v>
          </cell>
          <cell r="B5364" t="str">
            <v>SPS</v>
          </cell>
          <cell r="C5364" t="str">
            <v>Marked South Puget Sound Fall Fing</v>
          </cell>
          <cell r="D5364" t="str">
            <v>M-SPSd FF</v>
          </cell>
          <cell r="E5364">
            <v>26</v>
          </cell>
          <cell r="F5364">
            <v>38</v>
          </cell>
          <cell r="G5364">
            <v>36</v>
          </cell>
          <cell r="H5364" t="str">
            <v>TRS; includes 13A, 13C, and 13D-K</v>
          </cell>
          <cell r="I5364">
            <v>2009</v>
          </cell>
          <cell r="J5364" t="str">
            <v>M</v>
          </cell>
          <cell r="K5364" t="str">
            <v>H</v>
          </cell>
          <cell r="L5364">
            <v>4</v>
          </cell>
          <cell r="M5364">
            <v>14261.361617980479</v>
          </cell>
        </row>
        <row r="5365">
          <cell r="A5365" t="str">
            <v>2009-26-5-Deschutes_hat_h_m</v>
          </cell>
          <cell r="B5365" t="str">
            <v>SPS</v>
          </cell>
          <cell r="C5365" t="str">
            <v>Marked South Puget Sound Fall Fing</v>
          </cell>
          <cell r="D5365" t="str">
            <v>M-SPSd FF</v>
          </cell>
          <cell r="E5365">
            <v>26</v>
          </cell>
          <cell r="F5365">
            <v>38</v>
          </cell>
          <cell r="G5365">
            <v>36</v>
          </cell>
          <cell r="H5365" t="str">
            <v>TRS; includes 13A, 13C, and 13D-K</v>
          </cell>
          <cell r="I5365">
            <v>2009</v>
          </cell>
          <cell r="J5365" t="str">
            <v>M</v>
          </cell>
          <cell r="K5365" t="str">
            <v>H</v>
          </cell>
          <cell r="L5365">
            <v>5</v>
          </cell>
          <cell r="M5365">
            <v>28.697723168269579</v>
          </cell>
        </row>
        <row r="5366">
          <cell r="A5366" t="str">
            <v>2010-26-3-Deschutes_hat_h_m</v>
          </cell>
          <cell r="B5366" t="str">
            <v>SPS</v>
          </cell>
          <cell r="C5366" t="str">
            <v>Marked South Puget Sound Fall Fing</v>
          </cell>
          <cell r="D5366" t="str">
            <v>M-SPSd FF</v>
          </cell>
          <cell r="E5366">
            <v>26</v>
          </cell>
          <cell r="F5366">
            <v>38</v>
          </cell>
          <cell r="G5366">
            <v>36</v>
          </cell>
          <cell r="H5366" t="str">
            <v>TRS; includes 13A, 13C, and 13D-K</v>
          </cell>
          <cell r="I5366">
            <v>2010</v>
          </cell>
          <cell r="J5366" t="str">
            <v>M</v>
          </cell>
          <cell r="K5366" t="str">
            <v>H</v>
          </cell>
          <cell r="L5366">
            <v>3</v>
          </cell>
          <cell r="M5366">
            <v>5489.0058797185247</v>
          </cell>
        </row>
        <row r="5367">
          <cell r="A5367" t="str">
            <v>2010-26-4-Deschutes_hat_h_m</v>
          </cell>
          <cell r="B5367" t="str">
            <v>SPS</v>
          </cell>
          <cell r="C5367" t="str">
            <v>Marked South Puget Sound Fall Fing</v>
          </cell>
          <cell r="D5367" t="str">
            <v>M-SPSd FF</v>
          </cell>
          <cell r="E5367">
            <v>26</v>
          </cell>
          <cell r="F5367">
            <v>38</v>
          </cell>
          <cell r="G5367">
            <v>36</v>
          </cell>
          <cell r="H5367" t="str">
            <v>TRS; includes 13A, 13C, and 13D-K</v>
          </cell>
          <cell r="I5367">
            <v>2010</v>
          </cell>
          <cell r="J5367" t="str">
            <v>M</v>
          </cell>
          <cell r="K5367" t="str">
            <v>H</v>
          </cell>
          <cell r="L5367">
            <v>4</v>
          </cell>
          <cell r="M5367">
            <v>2801.4869450386032</v>
          </cell>
        </row>
        <row r="5368">
          <cell r="A5368" t="str">
            <v>2010-26-5-Deschutes_hat_h_m</v>
          </cell>
          <cell r="B5368" t="str">
            <v>SPS</v>
          </cell>
          <cell r="C5368" t="str">
            <v>Marked South Puget Sound Fall Fing</v>
          </cell>
          <cell r="D5368" t="str">
            <v>M-SPSd FF</v>
          </cell>
          <cell r="E5368">
            <v>26</v>
          </cell>
          <cell r="F5368">
            <v>38</v>
          </cell>
          <cell r="G5368">
            <v>36</v>
          </cell>
          <cell r="H5368" t="str">
            <v>TRS; includes 13A, 13C, and 13D-K</v>
          </cell>
          <cell r="I5368">
            <v>2010</v>
          </cell>
          <cell r="J5368" t="str">
            <v>M</v>
          </cell>
          <cell r="K5368" t="str">
            <v>H</v>
          </cell>
          <cell r="L5368">
            <v>5</v>
          </cell>
          <cell r="M5368">
            <v>567.13910287282272</v>
          </cell>
        </row>
        <row r="5369">
          <cell r="A5369" t="str">
            <v>2011-26-3-Deschutes_hat_h_m</v>
          </cell>
          <cell r="B5369" t="str">
            <v>SPS</v>
          </cell>
          <cell r="C5369" t="str">
            <v>Marked South Puget Sound Fall Fing</v>
          </cell>
          <cell r="D5369" t="str">
            <v>M-SPSd FF</v>
          </cell>
          <cell r="E5369">
            <v>26</v>
          </cell>
          <cell r="F5369">
            <v>38</v>
          </cell>
          <cell r="G5369">
            <v>36</v>
          </cell>
          <cell r="H5369" t="str">
            <v>TRS; includes 13A, 13C, and 13D-K</v>
          </cell>
          <cell r="I5369">
            <v>2011</v>
          </cell>
          <cell r="J5369" t="str">
            <v>M</v>
          </cell>
          <cell r="K5369" t="str">
            <v>H</v>
          </cell>
          <cell r="L5369">
            <v>3</v>
          </cell>
          <cell r="M5369">
            <v>2075.8087860049541</v>
          </cell>
        </row>
        <row r="5370">
          <cell r="A5370" t="str">
            <v>2011-26-4-Deschutes_hat_h_m</v>
          </cell>
          <cell r="B5370" t="str">
            <v>SPS</v>
          </cell>
          <cell r="C5370" t="str">
            <v>Marked South Puget Sound Fall Fing</v>
          </cell>
          <cell r="D5370" t="str">
            <v>M-SPSd FF</v>
          </cell>
          <cell r="E5370">
            <v>26</v>
          </cell>
          <cell r="F5370">
            <v>38</v>
          </cell>
          <cell r="G5370">
            <v>36</v>
          </cell>
          <cell r="H5370" t="str">
            <v>TRS; includes 13A, 13C, and 13D-K</v>
          </cell>
          <cell r="I5370">
            <v>2011</v>
          </cell>
          <cell r="J5370" t="str">
            <v>M</v>
          </cell>
          <cell r="K5370" t="str">
            <v>H</v>
          </cell>
          <cell r="L5370">
            <v>4</v>
          </cell>
          <cell r="M5370">
            <v>8788.6985751030843</v>
          </cell>
        </row>
        <row r="5371">
          <cell r="A5371" t="str">
            <v>2011-26-5-Deschutes_hat_h_m</v>
          </cell>
          <cell r="B5371" t="str">
            <v>SPS</v>
          </cell>
          <cell r="C5371" t="str">
            <v>Marked South Puget Sound Fall Fing</v>
          </cell>
          <cell r="D5371" t="str">
            <v>M-SPSd FF</v>
          </cell>
          <cell r="E5371">
            <v>26</v>
          </cell>
          <cell r="F5371">
            <v>38</v>
          </cell>
          <cell r="G5371">
            <v>36</v>
          </cell>
          <cell r="H5371" t="str">
            <v>TRS; includes 13A, 13C, and 13D-K</v>
          </cell>
          <cell r="I5371">
            <v>2011</v>
          </cell>
          <cell r="J5371" t="str">
            <v>M</v>
          </cell>
          <cell r="K5371" t="str">
            <v>H</v>
          </cell>
          <cell r="L5371">
            <v>5</v>
          </cell>
          <cell r="M5371">
            <v>61.546650356083802</v>
          </cell>
        </row>
        <row r="5372">
          <cell r="A5372" t="str">
            <v>2012-26-3-Deschutes_hat_h_m</v>
          </cell>
          <cell r="B5372" t="str">
            <v>SPS</v>
          </cell>
          <cell r="C5372" t="str">
            <v>Marked South Puget Sound Fall Fing</v>
          </cell>
          <cell r="D5372" t="str">
            <v>M-SPSd FF</v>
          </cell>
          <cell r="E5372">
            <v>26</v>
          </cell>
          <cell r="F5372">
            <v>38</v>
          </cell>
          <cell r="G5372">
            <v>36</v>
          </cell>
          <cell r="H5372" t="str">
            <v>TRS; includes 13A, 13C, and 13D-K</v>
          </cell>
          <cell r="I5372">
            <v>2012</v>
          </cell>
          <cell r="J5372" t="str">
            <v>M</v>
          </cell>
          <cell r="K5372" t="str">
            <v>H</v>
          </cell>
          <cell r="L5372">
            <v>3</v>
          </cell>
          <cell r="M5372">
            <v>7776.3656756990831</v>
          </cell>
        </row>
        <row r="5373">
          <cell r="A5373" t="str">
            <v>2012-26-4-Deschutes_hat_h_m</v>
          </cell>
          <cell r="B5373" t="str">
            <v>SPS</v>
          </cell>
          <cell r="C5373" t="str">
            <v>Marked South Puget Sound Fall Fing</v>
          </cell>
          <cell r="D5373" t="str">
            <v>M-SPSd FF</v>
          </cell>
          <cell r="E5373">
            <v>26</v>
          </cell>
          <cell r="F5373">
            <v>38</v>
          </cell>
          <cell r="G5373">
            <v>36</v>
          </cell>
          <cell r="H5373" t="str">
            <v>TRS; includes 13A, 13C, and 13D-K</v>
          </cell>
          <cell r="I5373">
            <v>2012</v>
          </cell>
          <cell r="J5373" t="str">
            <v>M</v>
          </cell>
          <cell r="K5373" t="str">
            <v>H</v>
          </cell>
          <cell r="L5373">
            <v>4</v>
          </cell>
          <cell r="M5373">
            <v>1332.718467323486</v>
          </cell>
        </row>
        <row r="5374">
          <cell r="A5374" t="str">
            <v>2012-26-5-Deschutes_hat_h_m</v>
          </cell>
          <cell r="B5374" t="str">
            <v>SPS</v>
          </cell>
          <cell r="C5374" t="str">
            <v>Marked South Puget Sound Fall Fing</v>
          </cell>
          <cell r="D5374" t="str">
            <v>M-SPSd FF</v>
          </cell>
          <cell r="E5374">
            <v>26</v>
          </cell>
          <cell r="F5374">
            <v>38</v>
          </cell>
          <cell r="G5374">
            <v>36</v>
          </cell>
          <cell r="H5374" t="str">
            <v>TRS; includes 13A, 13C, and 13D-K</v>
          </cell>
          <cell r="I5374">
            <v>2012</v>
          </cell>
          <cell r="J5374" t="str">
            <v>M</v>
          </cell>
          <cell r="K5374" t="str">
            <v>H</v>
          </cell>
          <cell r="L5374">
            <v>5</v>
          </cell>
          <cell r="M5374">
            <v>113.8657029691047</v>
          </cell>
        </row>
        <row r="5375">
          <cell r="A5375" t="str">
            <v>2013-26-3-Deschutes_hat_h_m</v>
          </cell>
          <cell r="B5375" t="str">
            <v>SPS</v>
          </cell>
          <cell r="C5375" t="str">
            <v>Marked South Puget Sound Fall Fing</v>
          </cell>
          <cell r="D5375" t="str">
            <v>M-SPSd FF</v>
          </cell>
          <cell r="E5375">
            <v>26</v>
          </cell>
          <cell r="F5375">
            <v>38</v>
          </cell>
          <cell r="G5375">
            <v>36</v>
          </cell>
          <cell r="H5375" t="str">
            <v>TRS; includes 13A, 13C, and 13D-K</v>
          </cell>
          <cell r="I5375">
            <v>2013</v>
          </cell>
          <cell r="J5375" t="str">
            <v>M</v>
          </cell>
          <cell r="K5375" t="str">
            <v>H</v>
          </cell>
          <cell r="L5375">
            <v>3</v>
          </cell>
          <cell r="M5375">
            <v>6688.0548385311304</v>
          </cell>
        </row>
        <row r="5376">
          <cell r="A5376" t="str">
            <v>2013-26-4-Deschutes_hat_h_m</v>
          </cell>
          <cell r="B5376" t="str">
            <v>SPS</v>
          </cell>
          <cell r="C5376" t="str">
            <v>Marked South Puget Sound Fall Fing</v>
          </cell>
          <cell r="D5376" t="str">
            <v>M-SPSd FF</v>
          </cell>
          <cell r="E5376">
            <v>26</v>
          </cell>
          <cell r="F5376">
            <v>38</v>
          </cell>
          <cell r="G5376">
            <v>36</v>
          </cell>
          <cell r="H5376" t="str">
            <v>TRS; includes 13A, 13C, and 13D-K</v>
          </cell>
          <cell r="I5376">
            <v>2013</v>
          </cell>
          <cell r="J5376" t="str">
            <v>M</v>
          </cell>
          <cell r="K5376" t="str">
            <v>H</v>
          </cell>
          <cell r="L5376">
            <v>4</v>
          </cell>
          <cell r="M5376">
            <v>8096.7733010731454</v>
          </cell>
        </row>
        <row r="5377">
          <cell r="A5377" t="str">
            <v>2013-26-5-Deschutes_hat_h_m</v>
          </cell>
          <cell r="B5377" t="str">
            <v>SPS</v>
          </cell>
          <cell r="C5377" t="str">
            <v>Marked South Puget Sound Fall Fing</v>
          </cell>
          <cell r="D5377" t="str">
            <v>M-SPSd FF</v>
          </cell>
          <cell r="E5377">
            <v>26</v>
          </cell>
          <cell r="F5377">
            <v>38</v>
          </cell>
          <cell r="G5377">
            <v>36</v>
          </cell>
          <cell r="H5377" t="str">
            <v>TRS; includes 13A, 13C, and 13D-K</v>
          </cell>
          <cell r="I5377">
            <v>2013</v>
          </cell>
          <cell r="J5377" t="str">
            <v>M</v>
          </cell>
          <cell r="K5377" t="str">
            <v>H</v>
          </cell>
          <cell r="L5377">
            <v>5</v>
          </cell>
          <cell r="M5377">
            <v>601.045026576194</v>
          </cell>
        </row>
        <row r="5378">
          <cell r="A5378" t="str">
            <v>2007-25-3-Deschutes_hat_h_um</v>
          </cell>
          <cell r="B5378" t="str">
            <v>SPS</v>
          </cell>
          <cell r="C5378" t="str">
            <v>UnMarked South Puget Sound Fall Fing</v>
          </cell>
          <cell r="D5378" t="str">
            <v>U-SPSd FF</v>
          </cell>
          <cell r="E5378">
            <v>25</v>
          </cell>
          <cell r="F5378">
            <v>37</v>
          </cell>
          <cell r="G5378">
            <v>36</v>
          </cell>
          <cell r="H5378" t="str">
            <v>TRS; includes 13A, 13C, and 13D-K</v>
          </cell>
          <cell r="I5378">
            <v>2007</v>
          </cell>
          <cell r="J5378" t="str">
            <v>UM</v>
          </cell>
          <cell r="K5378" t="str">
            <v>H</v>
          </cell>
          <cell r="L5378">
            <v>3</v>
          </cell>
          <cell r="M5378">
            <v>188.85203645844669</v>
          </cell>
        </row>
        <row r="5379">
          <cell r="A5379" t="str">
            <v>2007-25-4-Deschutes_hat_h_um</v>
          </cell>
          <cell r="B5379" t="str">
            <v>SPS</v>
          </cell>
          <cell r="C5379" t="str">
            <v>UnMarked South Puget Sound Fall Fing</v>
          </cell>
          <cell r="D5379" t="str">
            <v>U-SPSd FF</v>
          </cell>
          <cell r="E5379">
            <v>25</v>
          </cell>
          <cell r="F5379">
            <v>37</v>
          </cell>
          <cell r="G5379">
            <v>36</v>
          </cell>
          <cell r="H5379" t="str">
            <v>TRS; includes 13A, 13C, and 13D-K</v>
          </cell>
          <cell r="I5379">
            <v>2007</v>
          </cell>
          <cell r="J5379" t="str">
            <v>UM</v>
          </cell>
          <cell r="K5379" t="str">
            <v>H</v>
          </cell>
          <cell r="L5379">
            <v>4</v>
          </cell>
          <cell r="M5379">
            <v>890.36756640778788</v>
          </cell>
        </row>
        <row r="5380">
          <cell r="A5380" t="str">
            <v>2007-25-5-Deschutes_hat_h_um</v>
          </cell>
          <cell r="B5380" t="str">
            <v>SPS</v>
          </cell>
          <cell r="C5380" t="str">
            <v>UnMarked South Puget Sound Fall Fing</v>
          </cell>
          <cell r="D5380" t="str">
            <v>U-SPSd FF</v>
          </cell>
          <cell r="E5380">
            <v>25</v>
          </cell>
          <cell r="F5380">
            <v>37</v>
          </cell>
          <cell r="G5380">
            <v>36</v>
          </cell>
          <cell r="H5380" t="str">
            <v>TRS; includes 13A, 13C, and 13D-K</v>
          </cell>
          <cell r="I5380">
            <v>2007</v>
          </cell>
          <cell r="J5380" t="str">
            <v>UM</v>
          </cell>
          <cell r="K5380" t="str">
            <v>H</v>
          </cell>
          <cell r="L5380">
            <v>5</v>
          </cell>
          <cell r="M5380">
            <v>6.9925065913164257</v>
          </cell>
        </row>
        <row r="5381">
          <cell r="A5381" t="str">
            <v>2008-25-3-Deschutes_hat_h_um</v>
          </cell>
          <cell r="B5381" t="str">
            <v>SPS</v>
          </cell>
          <cell r="C5381" t="str">
            <v>UnMarked South Puget Sound Fall Fing</v>
          </cell>
          <cell r="D5381" t="str">
            <v>U-SPSd FF</v>
          </cell>
          <cell r="E5381">
            <v>25</v>
          </cell>
          <cell r="F5381">
            <v>37</v>
          </cell>
          <cell r="G5381">
            <v>36</v>
          </cell>
          <cell r="H5381" t="str">
            <v>TRS; includes 13A, 13C, and 13D-K</v>
          </cell>
          <cell r="I5381">
            <v>2008</v>
          </cell>
          <cell r="J5381" t="str">
            <v>UM</v>
          </cell>
          <cell r="K5381" t="str">
            <v>H</v>
          </cell>
          <cell r="L5381">
            <v>3</v>
          </cell>
          <cell r="M5381">
            <v>400.5023055670747</v>
          </cell>
        </row>
        <row r="5382">
          <cell r="A5382" t="str">
            <v>2008-25-4-Deschutes_hat_h_um</v>
          </cell>
          <cell r="B5382" t="str">
            <v>SPS</v>
          </cell>
          <cell r="C5382" t="str">
            <v>UnMarked South Puget Sound Fall Fing</v>
          </cell>
          <cell r="D5382" t="str">
            <v>U-SPSd FF</v>
          </cell>
          <cell r="E5382">
            <v>25</v>
          </cell>
          <cell r="F5382">
            <v>37</v>
          </cell>
          <cell r="G5382">
            <v>36</v>
          </cell>
          <cell r="H5382" t="str">
            <v>TRS; includes 13A, 13C, and 13D-K</v>
          </cell>
          <cell r="I5382">
            <v>2008</v>
          </cell>
          <cell r="J5382" t="str">
            <v>UM</v>
          </cell>
          <cell r="K5382" t="str">
            <v>H</v>
          </cell>
          <cell r="L5382">
            <v>4</v>
          </cell>
          <cell r="M5382">
            <v>202.98593903900451</v>
          </cell>
        </row>
        <row r="5383">
          <cell r="A5383" t="str">
            <v>2008-25-5-Deschutes_hat_h_um</v>
          </cell>
          <cell r="B5383" t="str">
            <v>SPS</v>
          </cell>
          <cell r="C5383" t="str">
            <v>UnMarked South Puget Sound Fall Fing</v>
          </cell>
          <cell r="D5383" t="str">
            <v>U-SPSd FF</v>
          </cell>
          <cell r="E5383">
            <v>25</v>
          </cell>
          <cell r="F5383">
            <v>37</v>
          </cell>
          <cell r="G5383">
            <v>36</v>
          </cell>
          <cell r="H5383" t="str">
            <v>TRS; includes 13A, 13C, and 13D-K</v>
          </cell>
          <cell r="I5383">
            <v>2008</v>
          </cell>
          <cell r="J5383" t="str">
            <v>UM</v>
          </cell>
          <cell r="K5383" t="str">
            <v>H</v>
          </cell>
          <cell r="L5383">
            <v>5</v>
          </cell>
          <cell r="M5383">
            <v>6.5895206643529178</v>
          </cell>
        </row>
        <row r="5384">
          <cell r="A5384" t="str">
            <v>2009-25-3-Deschutes_hat_h_um</v>
          </cell>
          <cell r="B5384" t="str">
            <v>SPS</v>
          </cell>
          <cell r="C5384" t="str">
            <v>UnMarked South Puget Sound Fall Fing</v>
          </cell>
          <cell r="D5384" t="str">
            <v>U-SPSd FF</v>
          </cell>
          <cell r="E5384">
            <v>25</v>
          </cell>
          <cell r="F5384">
            <v>37</v>
          </cell>
          <cell r="G5384">
            <v>36</v>
          </cell>
          <cell r="H5384" t="str">
            <v>TRS; includes 13A, 13C, and 13D-K</v>
          </cell>
          <cell r="I5384">
            <v>2009</v>
          </cell>
          <cell r="J5384" t="str">
            <v>UM</v>
          </cell>
          <cell r="K5384" t="str">
            <v>H</v>
          </cell>
          <cell r="L5384">
            <v>3</v>
          </cell>
          <cell r="M5384">
            <v>57.09672901300987</v>
          </cell>
        </row>
        <row r="5385">
          <cell r="A5385" t="str">
            <v>2009-25-4-Deschutes_hat_h_um</v>
          </cell>
          <cell r="B5385" t="str">
            <v>SPS</v>
          </cell>
          <cell r="C5385" t="str">
            <v>UnMarked South Puget Sound Fall Fing</v>
          </cell>
          <cell r="D5385" t="str">
            <v>U-SPSd FF</v>
          </cell>
          <cell r="E5385">
            <v>25</v>
          </cell>
          <cell r="F5385">
            <v>37</v>
          </cell>
          <cell r="G5385">
            <v>36</v>
          </cell>
          <cell r="H5385" t="str">
            <v>TRS; includes 13A, 13C, and 13D-K</v>
          </cell>
          <cell r="I5385">
            <v>2009</v>
          </cell>
          <cell r="J5385" t="str">
            <v>UM</v>
          </cell>
          <cell r="K5385" t="str">
            <v>H</v>
          </cell>
          <cell r="L5385">
            <v>4</v>
          </cell>
          <cell r="M5385">
            <v>390.88141504318781</v>
          </cell>
        </row>
        <row r="5386">
          <cell r="A5386" t="str">
            <v>2009-25-5-Deschutes_hat_h_um</v>
          </cell>
          <cell r="B5386" t="str">
            <v>SPS</v>
          </cell>
          <cell r="C5386" t="str">
            <v>UnMarked South Puget Sound Fall Fing</v>
          </cell>
          <cell r="D5386" t="str">
            <v>U-SPSd FF</v>
          </cell>
          <cell r="E5386">
            <v>25</v>
          </cell>
          <cell r="F5386">
            <v>37</v>
          </cell>
          <cell r="G5386">
            <v>36</v>
          </cell>
          <cell r="H5386" t="str">
            <v>TRS; includes 13A, 13C, and 13D-K</v>
          </cell>
          <cell r="I5386">
            <v>2009</v>
          </cell>
          <cell r="J5386" t="str">
            <v>UM</v>
          </cell>
          <cell r="K5386" t="str">
            <v>H</v>
          </cell>
          <cell r="L5386">
            <v>5</v>
          </cell>
          <cell r="M5386">
            <v>1.0031618928739261</v>
          </cell>
        </row>
        <row r="5387">
          <cell r="A5387" t="str">
            <v>2010-25-3-Deschutes_hat_h_um</v>
          </cell>
          <cell r="B5387" t="str">
            <v>SPS</v>
          </cell>
          <cell r="C5387" t="str">
            <v>UnMarked South Puget Sound Fall Fing</v>
          </cell>
          <cell r="D5387" t="str">
            <v>U-SPSd FF</v>
          </cell>
          <cell r="E5387">
            <v>25</v>
          </cell>
          <cell r="F5387">
            <v>37</v>
          </cell>
          <cell r="G5387">
            <v>36</v>
          </cell>
          <cell r="H5387" t="str">
            <v>TRS; includes 13A, 13C, and 13D-K</v>
          </cell>
          <cell r="I5387">
            <v>2010</v>
          </cell>
          <cell r="J5387" t="str">
            <v>UM</v>
          </cell>
          <cell r="K5387" t="str">
            <v>H</v>
          </cell>
          <cell r="L5387">
            <v>3</v>
          </cell>
          <cell r="M5387">
            <v>163.188075000422</v>
          </cell>
        </row>
        <row r="5388">
          <cell r="A5388" t="str">
            <v>2010-25-4-Deschutes_hat_h_um</v>
          </cell>
          <cell r="B5388" t="str">
            <v>SPS</v>
          </cell>
          <cell r="C5388" t="str">
            <v>UnMarked South Puget Sound Fall Fing</v>
          </cell>
          <cell r="D5388" t="str">
            <v>U-SPSd FF</v>
          </cell>
          <cell r="E5388">
            <v>25</v>
          </cell>
          <cell r="F5388">
            <v>37</v>
          </cell>
          <cell r="G5388">
            <v>36</v>
          </cell>
          <cell r="H5388" t="str">
            <v>TRS; includes 13A, 13C, and 13D-K</v>
          </cell>
          <cell r="I5388">
            <v>2010</v>
          </cell>
          <cell r="J5388" t="str">
            <v>UM</v>
          </cell>
          <cell r="K5388" t="str">
            <v>H</v>
          </cell>
          <cell r="L5388">
            <v>4</v>
          </cell>
          <cell r="M5388">
            <v>79.216219861121871</v>
          </cell>
        </row>
        <row r="5389">
          <cell r="A5389" t="str">
            <v>2010-25-5-Deschutes_hat_h_um</v>
          </cell>
          <cell r="B5389" t="str">
            <v>SPS</v>
          </cell>
          <cell r="C5389" t="str">
            <v>UnMarked South Puget Sound Fall Fing</v>
          </cell>
          <cell r="D5389" t="str">
            <v>U-SPSd FF</v>
          </cell>
          <cell r="E5389">
            <v>25</v>
          </cell>
          <cell r="F5389">
            <v>37</v>
          </cell>
          <cell r="G5389">
            <v>36</v>
          </cell>
          <cell r="H5389" t="str">
            <v>TRS; includes 13A, 13C, and 13D-K</v>
          </cell>
          <cell r="I5389">
            <v>2010</v>
          </cell>
          <cell r="J5389" t="str">
            <v>UM</v>
          </cell>
          <cell r="K5389" t="str">
            <v>H</v>
          </cell>
          <cell r="L5389">
            <v>5</v>
          </cell>
          <cell r="M5389">
            <v>15.531021789683679</v>
          </cell>
        </row>
        <row r="5390">
          <cell r="A5390" t="str">
            <v>2011-25-3-Deschutes_hat_h_um</v>
          </cell>
          <cell r="B5390" t="str">
            <v>SPS</v>
          </cell>
          <cell r="C5390" t="str">
            <v>UnMarked South Puget Sound Fall Fing</v>
          </cell>
          <cell r="D5390" t="str">
            <v>U-SPSd FF</v>
          </cell>
          <cell r="E5390">
            <v>25</v>
          </cell>
          <cell r="F5390">
            <v>37</v>
          </cell>
          <cell r="G5390">
            <v>36</v>
          </cell>
          <cell r="H5390" t="str">
            <v>TRS; includes 13A, 13C, and 13D-K</v>
          </cell>
          <cell r="I5390">
            <v>2011</v>
          </cell>
          <cell r="J5390" t="str">
            <v>UM</v>
          </cell>
          <cell r="K5390" t="str">
            <v>H</v>
          </cell>
          <cell r="L5390">
            <v>3</v>
          </cell>
          <cell r="M5390">
            <v>54.838954561326773</v>
          </cell>
        </row>
        <row r="5391">
          <cell r="A5391" t="str">
            <v>2011-25-4-Deschutes_hat_h_um</v>
          </cell>
          <cell r="B5391" t="str">
            <v>SPS</v>
          </cell>
          <cell r="C5391" t="str">
            <v>UnMarked South Puget Sound Fall Fing</v>
          </cell>
          <cell r="D5391" t="str">
            <v>U-SPSd FF</v>
          </cell>
          <cell r="E5391">
            <v>25</v>
          </cell>
          <cell r="F5391">
            <v>37</v>
          </cell>
          <cell r="G5391">
            <v>36</v>
          </cell>
          <cell r="H5391" t="str">
            <v>TRS; includes 13A, 13C, and 13D-K</v>
          </cell>
          <cell r="I5391">
            <v>2011</v>
          </cell>
          <cell r="J5391" t="str">
            <v>UM</v>
          </cell>
          <cell r="K5391" t="str">
            <v>H</v>
          </cell>
          <cell r="L5391">
            <v>4</v>
          </cell>
          <cell r="M5391">
            <v>261.28044175765172</v>
          </cell>
        </row>
        <row r="5392">
          <cell r="A5392" t="str">
            <v>2011-25-5-Deschutes_hat_h_um</v>
          </cell>
          <cell r="B5392" t="str">
            <v>SPS</v>
          </cell>
          <cell r="C5392" t="str">
            <v>UnMarked South Puget Sound Fall Fing</v>
          </cell>
          <cell r="D5392" t="str">
            <v>U-SPSd FF</v>
          </cell>
          <cell r="E5392">
            <v>25</v>
          </cell>
          <cell r="F5392">
            <v>37</v>
          </cell>
          <cell r="G5392">
            <v>36</v>
          </cell>
          <cell r="H5392" t="str">
            <v>TRS; includes 13A, 13C, and 13D-K</v>
          </cell>
          <cell r="I5392">
            <v>2011</v>
          </cell>
          <cell r="J5392" t="str">
            <v>UM</v>
          </cell>
          <cell r="K5392" t="str">
            <v>H</v>
          </cell>
          <cell r="L5392">
            <v>5</v>
          </cell>
          <cell r="M5392">
            <v>1.7399161953898741</v>
          </cell>
        </row>
        <row r="5393">
          <cell r="A5393" t="str">
            <v>2012-25-3-Deschutes_hat_h_um</v>
          </cell>
          <cell r="B5393" t="str">
            <v>SPS</v>
          </cell>
          <cell r="C5393" t="str">
            <v>UnMarked South Puget Sound Fall Fing</v>
          </cell>
          <cell r="D5393" t="str">
            <v>U-SPSd FF</v>
          </cell>
          <cell r="E5393">
            <v>25</v>
          </cell>
          <cell r="F5393">
            <v>37</v>
          </cell>
          <cell r="G5393">
            <v>36</v>
          </cell>
          <cell r="H5393" t="str">
            <v>TRS; includes 13A, 13C, and 13D-K</v>
          </cell>
          <cell r="I5393">
            <v>2012</v>
          </cell>
          <cell r="J5393" t="str">
            <v>UM</v>
          </cell>
          <cell r="K5393" t="str">
            <v>H</v>
          </cell>
          <cell r="L5393">
            <v>3</v>
          </cell>
          <cell r="M5393">
            <v>157.60730874727869</v>
          </cell>
        </row>
        <row r="5394">
          <cell r="A5394" t="str">
            <v>2012-25-4-Deschutes_hat_h_um</v>
          </cell>
          <cell r="B5394" t="str">
            <v>SPS</v>
          </cell>
          <cell r="C5394" t="str">
            <v>UnMarked South Puget Sound Fall Fing</v>
          </cell>
          <cell r="D5394" t="str">
            <v>U-SPSd FF</v>
          </cell>
          <cell r="E5394">
            <v>25</v>
          </cell>
          <cell r="F5394">
            <v>37</v>
          </cell>
          <cell r="G5394">
            <v>36</v>
          </cell>
          <cell r="H5394" t="str">
            <v>TRS; includes 13A, 13C, and 13D-K</v>
          </cell>
          <cell r="I5394">
            <v>2012</v>
          </cell>
          <cell r="J5394" t="str">
            <v>UM</v>
          </cell>
          <cell r="K5394" t="str">
            <v>H</v>
          </cell>
          <cell r="L5394">
            <v>4</v>
          </cell>
          <cell r="M5394">
            <v>35.207909305197063</v>
          </cell>
        </row>
        <row r="5395">
          <cell r="A5395" t="str">
            <v>2012-25-5-Deschutes_hat_h_um</v>
          </cell>
          <cell r="B5395" t="str">
            <v>SPS</v>
          </cell>
          <cell r="C5395" t="str">
            <v>UnMarked South Puget Sound Fall Fing</v>
          </cell>
          <cell r="D5395" t="str">
            <v>U-SPSd FF</v>
          </cell>
          <cell r="E5395">
            <v>25</v>
          </cell>
          <cell r="F5395">
            <v>37</v>
          </cell>
          <cell r="G5395">
            <v>36</v>
          </cell>
          <cell r="H5395" t="str">
            <v>TRS; includes 13A, 13C, and 13D-K</v>
          </cell>
          <cell r="I5395">
            <v>2012</v>
          </cell>
          <cell r="J5395" t="str">
            <v>UM</v>
          </cell>
          <cell r="K5395" t="str">
            <v>H</v>
          </cell>
          <cell r="L5395">
            <v>5</v>
          </cell>
          <cell r="M5395">
            <v>3.3851293133539002</v>
          </cell>
        </row>
        <row r="5396">
          <cell r="A5396" t="str">
            <v>2013-25-3-Deschutes_hat_h_um</v>
          </cell>
          <cell r="B5396" t="str">
            <v>SPS</v>
          </cell>
          <cell r="C5396" t="str">
            <v>UnMarked South Puget Sound Fall Fing</v>
          </cell>
          <cell r="D5396" t="str">
            <v>U-SPSd FF</v>
          </cell>
          <cell r="E5396">
            <v>25</v>
          </cell>
          <cell r="F5396">
            <v>37</v>
          </cell>
          <cell r="G5396">
            <v>36</v>
          </cell>
          <cell r="H5396" t="str">
            <v>TRS; includes 13A, 13C, and 13D-K</v>
          </cell>
          <cell r="I5396">
            <v>2013</v>
          </cell>
          <cell r="J5396" t="str">
            <v>UM</v>
          </cell>
          <cell r="K5396" t="str">
            <v>H</v>
          </cell>
          <cell r="L5396">
            <v>3</v>
          </cell>
          <cell r="M5396">
            <v>189.1472527634223</v>
          </cell>
        </row>
        <row r="5397">
          <cell r="A5397" t="str">
            <v>2013-25-4-Deschutes_hat_h_um</v>
          </cell>
          <cell r="B5397" t="str">
            <v>SPS</v>
          </cell>
          <cell r="C5397" t="str">
            <v>UnMarked South Puget Sound Fall Fing</v>
          </cell>
          <cell r="D5397" t="str">
            <v>U-SPSd FF</v>
          </cell>
          <cell r="E5397">
            <v>25</v>
          </cell>
          <cell r="F5397">
            <v>37</v>
          </cell>
          <cell r="G5397">
            <v>36</v>
          </cell>
          <cell r="H5397" t="str">
            <v>TRS; includes 13A, 13C, and 13D-K</v>
          </cell>
          <cell r="I5397">
            <v>2013</v>
          </cell>
          <cell r="J5397" t="str">
            <v>UM</v>
          </cell>
          <cell r="K5397" t="str">
            <v>H</v>
          </cell>
          <cell r="L5397">
            <v>4</v>
          </cell>
          <cell r="M5397">
            <v>164.10116277154609</v>
          </cell>
        </row>
        <row r="5398">
          <cell r="A5398" t="str">
            <v>2013-25-5-Deschutes_hat_h_um</v>
          </cell>
          <cell r="B5398" t="str">
            <v>SPS</v>
          </cell>
          <cell r="C5398" t="str">
            <v>UnMarked South Puget Sound Fall Fing</v>
          </cell>
          <cell r="D5398" t="str">
            <v>U-SPSd FF</v>
          </cell>
          <cell r="E5398">
            <v>25</v>
          </cell>
          <cell r="F5398">
            <v>37</v>
          </cell>
          <cell r="G5398">
            <v>36</v>
          </cell>
          <cell r="H5398" t="str">
            <v>TRS; includes 13A, 13C, and 13D-K</v>
          </cell>
          <cell r="I5398">
            <v>2013</v>
          </cell>
          <cell r="J5398" t="str">
            <v>UM</v>
          </cell>
          <cell r="K5398" t="str">
            <v>H</v>
          </cell>
          <cell r="L5398">
            <v>5</v>
          </cell>
          <cell r="M5398">
            <v>15.878476439613911</v>
          </cell>
        </row>
        <row r="5399">
          <cell r="A5399" t="str">
            <v>2007-28-3-Deschutes_hat_Y_h_m</v>
          </cell>
          <cell r="B5399" t="str">
            <v>SPS</v>
          </cell>
          <cell r="C5399" t="str">
            <v>Marked South Puget Sound Fall Year</v>
          </cell>
          <cell r="D5399" t="str">
            <v>M-SPS Fyr</v>
          </cell>
          <cell r="E5399">
            <v>28</v>
          </cell>
          <cell r="F5399">
            <v>41</v>
          </cell>
          <cell r="G5399">
            <v>39</v>
          </cell>
          <cell r="H5399" t="str">
            <v>TRS</v>
          </cell>
          <cell r="I5399">
            <v>2007</v>
          </cell>
          <cell r="J5399" t="str">
            <v>M</v>
          </cell>
          <cell r="K5399" t="str">
            <v>H</v>
          </cell>
          <cell r="L5399">
            <v>3</v>
          </cell>
          <cell r="M5399">
            <v>33.681504855420918</v>
          </cell>
        </row>
        <row r="5400">
          <cell r="A5400" t="str">
            <v>2007-28-4-Deschutes_hat_Y_h_m</v>
          </cell>
          <cell r="B5400" t="str">
            <v>SPS</v>
          </cell>
          <cell r="C5400" t="str">
            <v>Marked South Puget Sound Fall Year</v>
          </cell>
          <cell r="D5400" t="str">
            <v>M-SPS Fyr</v>
          </cell>
          <cell r="E5400">
            <v>28</v>
          </cell>
          <cell r="F5400">
            <v>41</v>
          </cell>
          <cell r="G5400">
            <v>39</v>
          </cell>
          <cell r="H5400" t="str">
            <v>TRS</v>
          </cell>
          <cell r="I5400">
            <v>2007</v>
          </cell>
          <cell r="J5400" t="str">
            <v>M</v>
          </cell>
          <cell r="K5400" t="str">
            <v>H</v>
          </cell>
          <cell r="L5400">
            <v>4</v>
          </cell>
          <cell r="M5400">
            <v>6.8388867108710931</v>
          </cell>
        </row>
        <row r="5401">
          <cell r="A5401" t="str">
            <v>2007-28-5-Deschutes_hat_Y_h_m</v>
          </cell>
          <cell r="B5401" t="str">
            <v>SPS</v>
          </cell>
          <cell r="C5401" t="str">
            <v>Marked South Puget Sound Fall Year</v>
          </cell>
          <cell r="D5401" t="str">
            <v>M-SPS Fyr</v>
          </cell>
          <cell r="E5401">
            <v>28</v>
          </cell>
          <cell r="F5401">
            <v>41</v>
          </cell>
          <cell r="G5401">
            <v>39</v>
          </cell>
          <cell r="H5401" t="str">
            <v>TRS</v>
          </cell>
          <cell r="I5401">
            <v>2007</v>
          </cell>
          <cell r="J5401" t="str">
            <v>M</v>
          </cell>
          <cell r="K5401" t="str">
            <v>H</v>
          </cell>
          <cell r="L5401">
            <v>5</v>
          </cell>
          <cell r="M5401">
            <v>2.1452511850440792</v>
          </cell>
        </row>
        <row r="5402">
          <cell r="A5402" t="str">
            <v>2008-28-3-Deschutes_hat_Y_h_m</v>
          </cell>
          <cell r="B5402" t="str">
            <v>SPS</v>
          </cell>
          <cell r="C5402" t="str">
            <v>Marked South Puget Sound Fall Year</v>
          </cell>
          <cell r="D5402" t="str">
            <v>M-SPS Fyr</v>
          </cell>
          <cell r="E5402">
            <v>28</v>
          </cell>
          <cell r="F5402">
            <v>41</v>
          </cell>
          <cell r="G5402">
            <v>39</v>
          </cell>
          <cell r="H5402" t="str">
            <v>TRS</v>
          </cell>
          <cell r="I5402">
            <v>2008</v>
          </cell>
          <cell r="J5402" t="str">
            <v>M</v>
          </cell>
          <cell r="K5402" t="str">
            <v>H</v>
          </cell>
          <cell r="L5402">
            <v>3</v>
          </cell>
          <cell r="M5402">
            <v>9.4963829006856546</v>
          </cell>
        </row>
        <row r="5403">
          <cell r="A5403" t="str">
            <v>2008-28-4-Deschutes_hat_Y_h_m</v>
          </cell>
          <cell r="B5403" t="str">
            <v>SPS</v>
          </cell>
          <cell r="C5403" t="str">
            <v>Marked South Puget Sound Fall Year</v>
          </cell>
          <cell r="D5403" t="str">
            <v>M-SPS Fyr</v>
          </cell>
          <cell r="E5403">
            <v>28</v>
          </cell>
          <cell r="F5403">
            <v>41</v>
          </cell>
          <cell r="G5403">
            <v>39</v>
          </cell>
          <cell r="H5403" t="str">
            <v>TRS</v>
          </cell>
          <cell r="I5403">
            <v>2008</v>
          </cell>
          <cell r="J5403" t="str">
            <v>M</v>
          </cell>
          <cell r="K5403" t="str">
            <v>H</v>
          </cell>
          <cell r="L5403">
            <v>4</v>
          </cell>
          <cell r="M5403">
            <v>14.09844119424344</v>
          </cell>
        </row>
        <row r="5404">
          <cell r="A5404" t="str">
            <v>2008-28-5-Deschutes_hat_Y_h_m</v>
          </cell>
          <cell r="B5404" t="str">
            <v>SPS</v>
          </cell>
          <cell r="C5404" t="str">
            <v>Marked South Puget Sound Fall Year</v>
          </cell>
          <cell r="D5404" t="str">
            <v>M-SPS Fyr</v>
          </cell>
          <cell r="E5404">
            <v>28</v>
          </cell>
          <cell r="F5404">
            <v>41</v>
          </cell>
          <cell r="G5404">
            <v>39</v>
          </cell>
          <cell r="H5404" t="str">
            <v>TRS</v>
          </cell>
          <cell r="I5404">
            <v>2008</v>
          </cell>
          <cell r="J5404" t="str">
            <v>M</v>
          </cell>
          <cell r="K5404" t="str">
            <v>H</v>
          </cell>
          <cell r="L5404">
            <v>5</v>
          </cell>
          <cell r="M5404">
            <v>0</v>
          </cell>
        </row>
        <row r="5405">
          <cell r="A5405" t="str">
            <v>2009-28-3-Deschutes_hat_Y_h_m</v>
          </cell>
          <cell r="B5405" t="str">
            <v>SPS</v>
          </cell>
          <cell r="C5405" t="str">
            <v>Marked South Puget Sound Fall Year</v>
          </cell>
          <cell r="D5405" t="str">
            <v>M-SPS Fyr</v>
          </cell>
          <cell r="E5405">
            <v>28</v>
          </cell>
          <cell r="F5405">
            <v>41</v>
          </cell>
          <cell r="G5405">
            <v>39</v>
          </cell>
          <cell r="H5405" t="str">
            <v>TRS</v>
          </cell>
          <cell r="I5405">
            <v>2009</v>
          </cell>
          <cell r="J5405" t="str">
            <v>M</v>
          </cell>
          <cell r="K5405" t="str">
            <v>H</v>
          </cell>
          <cell r="L5405">
            <v>3</v>
          </cell>
          <cell r="M5405">
            <v>5.1898795847750874</v>
          </cell>
        </row>
        <row r="5406">
          <cell r="A5406" t="str">
            <v>2009-28-4-Deschutes_hat_Y_h_m</v>
          </cell>
          <cell r="B5406" t="str">
            <v>SPS</v>
          </cell>
          <cell r="C5406" t="str">
            <v>Marked South Puget Sound Fall Year</v>
          </cell>
          <cell r="D5406" t="str">
            <v>M-SPS Fyr</v>
          </cell>
          <cell r="E5406">
            <v>28</v>
          </cell>
          <cell r="F5406">
            <v>41</v>
          </cell>
          <cell r="G5406">
            <v>39</v>
          </cell>
          <cell r="H5406" t="str">
            <v>TRS</v>
          </cell>
          <cell r="I5406">
            <v>2009</v>
          </cell>
          <cell r="J5406" t="str">
            <v>M</v>
          </cell>
          <cell r="K5406" t="str">
            <v>H</v>
          </cell>
          <cell r="L5406">
            <v>4</v>
          </cell>
          <cell r="M5406">
            <v>19.78838782089208</v>
          </cell>
        </row>
        <row r="5407">
          <cell r="A5407" t="str">
            <v>2009-28-5-Deschutes_hat_Y_h_m</v>
          </cell>
          <cell r="B5407" t="str">
            <v>SPS</v>
          </cell>
          <cell r="C5407" t="str">
            <v>Marked South Puget Sound Fall Year</v>
          </cell>
          <cell r="D5407" t="str">
            <v>M-SPS Fyr</v>
          </cell>
          <cell r="E5407">
            <v>28</v>
          </cell>
          <cell r="F5407">
            <v>41</v>
          </cell>
          <cell r="G5407">
            <v>39</v>
          </cell>
          <cell r="H5407" t="str">
            <v>TRS</v>
          </cell>
          <cell r="I5407">
            <v>2009</v>
          </cell>
          <cell r="J5407" t="str">
            <v>M</v>
          </cell>
          <cell r="K5407" t="str">
            <v>H</v>
          </cell>
          <cell r="L5407">
            <v>5</v>
          </cell>
          <cell r="M5407">
            <v>0</v>
          </cell>
        </row>
        <row r="5408">
          <cell r="A5408" t="str">
            <v>2010-28-3-Deschutes_hat_Y_h_m</v>
          </cell>
          <cell r="B5408" t="str">
            <v>SPS</v>
          </cell>
          <cell r="C5408" t="str">
            <v>Marked South Puget Sound Fall Year</v>
          </cell>
          <cell r="D5408" t="str">
            <v>M-SPS Fyr</v>
          </cell>
          <cell r="E5408">
            <v>28</v>
          </cell>
          <cell r="F5408">
            <v>41</v>
          </cell>
          <cell r="G5408">
            <v>39</v>
          </cell>
          <cell r="H5408" t="str">
            <v>TRS</v>
          </cell>
          <cell r="I5408">
            <v>2010</v>
          </cell>
          <cell r="J5408" t="str">
            <v>M</v>
          </cell>
          <cell r="K5408" t="str">
            <v>H</v>
          </cell>
          <cell r="L5408">
            <v>3</v>
          </cell>
          <cell r="M5408">
            <v>1.2485756608933449</v>
          </cell>
        </row>
        <row r="5409">
          <cell r="A5409" t="str">
            <v>2010-28-4-Deschutes_hat_Y_h_m</v>
          </cell>
          <cell r="B5409" t="str">
            <v>SPS</v>
          </cell>
          <cell r="C5409" t="str">
            <v>Marked South Puget Sound Fall Year</v>
          </cell>
          <cell r="D5409" t="str">
            <v>M-SPS Fyr</v>
          </cell>
          <cell r="E5409">
            <v>28</v>
          </cell>
          <cell r="F5409">
            <v>41</v>
          </cell>
          <cell r="G5409">
            <v>39</v>
          </cell>
          <cell r="H5409" t="str">
            <v>TRS</v>
          </cell>
          <cell r="I5409">
            <v>2010</v>
          </cell>
          <cell r="J5409" t="str">
            <v>M</v>
          </cell>
          <cell r="K5409" t="str">
            <v>H</v>
          </cell>
          <cell r="L5409">
            <v>4</v>
          </cell>
          <cell r="M5409">
            <v>1.138131487889273</v>
          </cell>
        </row>
        <row r="5410">
          <cell r="A5410" t="str">
            <v>2010-28-5-Deschutes_hat_Y_h_m</v>
          </cell>
          <cell r="B5410" t="str">
            <v>SPS</v>
          </cell>
          <cell r="C5410" t="str">
            <v>Marked South Puget Sound Fall Year</v>
          </cell>
          <cell r="D5410" t="str">
            <v>M-SPS Fyr</v>
          </cell>
          <cell r="E5410">
            <v>28</v>
          </cell>
          <cell r="F5410">
            <v>41</v>
          </cell>
          <cell r="G5410">
            <v>39</v>
          </cell>
          <cell r="H5410" t="str">
            <v>TRS</v>
          </cell>
          <cell r="I5410">
            <v>2010</v>
          </cell>
          <cell r="J5410" t="str">
            <v>M</v>
          </cell>
          <cell r="K5410" t="str">
            <v>H</v>
          </cell>
          <cell r="L5410">
            <v>5</v>
          </cell>
          <cell r="M5410">
            <v>0</v>
          </cell>
        </row>
        <row r="5411">
          <cell r="A5411" t="str">
            <v>2011-28-3-Deschutes_hat_Y_h_m</v>
          </cell>
          <cell r="B5411" t="str">
            <v>SPS</v>
          </cell>
          <cell r="C5411" t="str">
            <v>Marked South Puget Sound Fall Year</v>
          </cell>
          <cell r="D5411" t="str">
            <v>M-SPS Fyr</v>
          </cell>
          <cell r="E5411">
            <v>28</v>
          </cell>
          <cell r="F5411">
            <v>41</v>
          </cell>
          <cell r="G5411">
            <v>39</v>
          </cell>
          <cell r="H5411" t="str">
            <v>TRS</v>
          </cell>
          <cell r="I5411">
            <v>2011</v>
          </cell>
          <cell r="J5411" t="str">
            <v>M</v>
          </cell>
          <cell r="K5411" t="str">
            <v>H</v>
          </cell>
          <cell r="L5411">
            <v>3</v>
          </cell>
          <cell r="M5411">
            <v>0</v>
          </cell>
        </row>
        <row r="5412">
          <cell r="A5412" t="str">
            <v>2011-28-4-Deschutes_hat_Y_h_m</v>
          </cell>
          <cell r="B5412" t="str">
            <v>SPS</v>
          </cell>
          <cell r="C5412" t="str">
            <v>Marked South Puget Sound Fall Year</v>
          </cell>
          <cell r="D5412" t="str">
            <v>M-SPS Fyr</v>
          </cell>
          <cell r="E5412">
            <v>28</v>
          </cell>
          <cell r="F5412">
            <v>41</v>
          </cell>
          <cell r="G5412">
            <v>39</v>
          </cell>
          <cell r="H5412" t="str">
            <v>TRS</v>
          </cell>
          <cell r="I5412">
            <v>2011</v>
          </cell>
          <cell r="J5412" t="str">
            <v>M</v>
          </cell>
          <cell r="K5412" t="str">
            <v>H</v>
          </cell>
          <cell r="L5412">
            <v>4</v>
          </cell>
          <cell r="M5412">
            <v>0</v>
          </cell>
        </row>
        <row r="5413">
          <cell r="A5413" t="str">
            <v>2011-28-5-Deschutes_hat_Y_h_m</v>
          </cell>
          <cell r="B5413" t="str">
            <v>SPS</v>
          </cell>
          <cell r="C5413" t="str">
            <v>Marked South Puget Sound Fall Year</v>
          </cell>
          <cell r="D5413" t="str">
            <v>M-SPS Fyr</v>
          </cell>
          <cell r="E5413">
            <v>28</v>
          </cell>
          <cell r="F5413">
            <v>41</v>
          </cell>
          <cell r="G5413">
            <v>39</v>
          </cell>
          <cell r="H5413" t="str">
            <v>TRS</v>
          </cell>
          <cell r="I5413">
            <v>2011</v>
          </cell>
          <cell r="J5413" t="str">
            <v>M</v>
          </cell>
          <cell r="K5413" t="str">
            <v>H</v>
          </cell>
          <cell r="L5413">
            <v>5</v>
          </cell>
          <cell r="M5413">
            <v>0</v>
          </cell>
        </row>
        <row r="5414">
          <cell r="A5414" t="str">
            <v>2012-28-3-Deschutes_hat_Y_h_m</v>
          </cell>
          <cell r="B5414" t="str">
            <v>SPS</v>
          </cell>
          <cell r="C5414" t="str">
            <v>Marked South Puget Sound Fall Year</v>
          </cell>
          <cell r="D5414" t="str">
            <v>M-SPS Fyr</v>
          </cell>
          <cell r="E5414">
            <v>28</v>
          </cell>
          <cell r="F5414">
            <v>41</v>
          </cell>
          <cell r="G5414">
            <v>39</v>
          </cell>
          <cell r="H5414" t="str">
            <v>TRS</v>
          </cell>
          <cell r="I5414">
            <v>2012</v>
          </cell>
          <cell r="J5414" t="str">
            <v>M</v>
          </cell>
          <cell r="K5414" t="str">
            <v>H</v>
          </cell>
          <cell r="L5414">
            <v>3</v>
          </cell>
          <cell r="M5414">
            <v>0</v>
          </cell>
        </row>
        <row r="5415">
          <cell r="A5415" t="str">
            <v>2012-28-4-Deschutes_hat_Y_h_m</v>
          </cell>
          <cell r="B5415" t="str">
            <v>SPS</v>
          </cell>
          <cell r="C5415" t="str">
            <v>Marked South Puget Sound Fall Year</v>
          </cell>
          <cell r="D5415" t="str">
            <v>M-SPS Fyr</v>
          </cell>
          <cell r="E5415">
            <v>28</v>
          </cell>
          <cell r="F5415">
            <v>41</v>
          </cell>
          <cell r="G5415">
            <v>39</v>
          </cell>
          <cell r="H5415" t="str">
            <v>TRS</v>
          </cell>
          <cell r="I5415">
            <v>2012</v>
          </cell>
          <cell r="J5415" t="str">
            <v>M</v>
          </cell>
          <cell r="K5415" t="str">
            <v>H</v>
          </cell>
          <cell r="L5415">
            <v>4</v>
          </cell>
          <cell r="M5415">
            <v>0</v>
          </cell>
        </row>
        <row r="5416">
          <cell r="A5416" t="str">
            <v>2012-28-5-Deschutes_hat_Y_h_m</v>
          </cell>
          <cell r="B5416" t="str">
            <v>SPS</v>
          </cell>
          <cell r="C5416" t="str">
            <v>Marked South Puget Sound Fall Year</v>
          </cell>
          <cell r="D5416" t="str">
            <v>M-SPS Fyr</v>
          </cell>
          <cell r="E5416">
            <v>28</v>
          </cell>
          <cell r="F5416">
            <v>41</v>
          </cell>
          <cell r="G5416">
            <v>39</v>
          </cell>
          <cell r="H5416" t="str">
            <v>TRS</v>
          </cell>
          <cell r="I5416">
            <v>2012</v>
          </cell>
          <cell r="J5416" t="str">
            <v>M</v>
          </cell>
          <cell r="K5416" t="str">
            <v>H</v>
          </cell>
          <cell r="L5416">
            <v>5</v>
          </cell>
          <cell r="M5416">
            <v>0</v>
          </cell>
        </row>
        <row r="5417">
          <cell r="A5417" t="str">
            <v>2013-28-3-Deschutes_hat_Y_h_m</v>
          </cell>
          <cell r="B5417" t="str">
            <v>SPS</v>
          </cell>
          <cell r="C5417" t="str">
            <v>Marked South Puget Sound Fall Year</v>
          </cell>
          <cell r="D5417" t="str">
            <v>M-SPS Fyr</v>
          </cell>
          <cell r="E5417">
            <v>28</v>
          </cell>
          <cell r="F5417">
            <v>41</v>
          </cell>
          <cell r="G5417">
            <v>39</v>
          </cell>
          <cell r="H5417" t="str">
            <v>TRS</v>
          </cell>
          <cell r="I5417">
            <v>2013</v>
          </cell>
          <cell r="J5417" t="str">
            <v>M</v>
          </cell>
          <cell r="K5417" t="str">
            <v>H</v>
          </cell>
          <cell r="L5417">
            <v>3</v>
          </cell>
          <cell r="M5417">
            <v>0</v>
          </cell>
        </row>
        <row r="5418">
          <cell r="A5418" t="str">
            <v>2013-28-4-Deschutes_hat_Y_h_m</v>
          </cell>
          <cell r="B5418" t="str">
            <v>SPS</v>
          </cell>
          <cell r="C5418" t="str">
            <v>Marked South Puget Sound Fall Year</v>
          </cell>
          <cell r="D5418" t="str">
            <v>M-SPS Fyr</v>
          </cell>
          <cell r="E5418">
            <v>28</v>
          </cell>
          <cell r="F5418">
            <v>41</v>
          </cell>
          <cell r="G5418">
            <v>39</v>
          </cell>
          <cell r="H5418" t="str">
            <v>TRS</v>
          </cell>
          <cell r="I5418">
            <v>2013</v>
          </cell>
          <cell r="J5418" t="str">
            <v>M</v>
          </cell>
          <cell r="K5418" t="str">
            <v>H</v>
          </cell>
          <cell r="L5418">
            <v>4</v>
          </cell>
          <cell r="M5418">
            <v>0</v>
          </cell>
        </row>
        <row r="5419">
          <cell r="A5419" t="str">
            <v>2013-28-5-Deschutes_hat_Y_h_m</v>
          </cell>
          <cell r="B5419" t="str">
            <v>SPS</v>
          </cell>
          <cell r="C5419" t="str">
            <v>Marked South Puget Sound Fall Year</v>
          </cell>
          <cell r="D5419" t="str">
            <v>M-SPS Fyr</v>
          </cell>
          <cell r="E5419">
            <v>28</v>
          </cell>
          <cell r="F5419">
            <v>41</v>
          </cell>
          <cell r="G5419">
            <v>39</v>
          </cell>
          <cell r="H5419" t="str">
            <v>TRS</v>
          </cell>
          <cell r="I5419">
            <v>2013</v>
          </cell>
          <cell r="J5419" t="str">
            <v>M</v>
          </cell>
          <cell r="K5419" t="str">
            <v>H</v>
          </cell>
          <cell r="L5419">
            <v>5</v>
          </cell>
          <cell r="M5419">
            <v>0</v>
          </cell>
        </row>
        <row r="5420">
          <cell r="A5420" t="str">
            <v>2007-27-3-Deschutes_hat_Y_h_um</v>
          </cell>
          <cell r="B5420" t="str">
            <v>SPS</v>
          </cell>
          <cell r="C5420" t="str">
            <v>UnMarked South Puget Sound Fall Year</v>
          </cell>
          <cell r="D5420" t="str">
            <v>U-SPS Fyr</v>
          </cell>
          <cell r="E5420">
            <v>27</v>
          </cell>
          <cell r="F5420">
            <v>40</v>
          </cell>
          <cell r="G5420">
            <v>39</v>
          </cell>
          <cell r="H5420" t="str">
            <v>TRS</v>
          </cell>
          <cell r="I5420">
            <v>2007</v>
          </cell>
          <cell r="J5420" t="str">
            <v>UM</v>
          </cell>
          <cell r="K5420" t="str">
            <v>H</v>
          </cell>
          <cell r="L5420">
            <v>3</v>
          </cell>
          <cell r="M5420">
            <v>0.26705512873262621</v>
          </cell>
        </row>
        <row r="5421">
          <cell r="A5421" t="str">
            <v>2007-27-4-Deschutes_hat_Y_h_um</v>
          </cell>
          <cell r="B5421" t="str">
            <v>SPS</v>
          </cell>
          <cell r="C5421" t="str">
            <v>UnMarked South Puget Sound Fall Year</v>
          </cell>
          <cell r="D5421" t="str">
            <v>U-SPS Fyr</v>
          </cell>
          <cell r="E5421">
            <v>27</v>
          </cell>
          <cell r="F5421">
            <v>40</v>
          </cell>
          <cell r="G5421">
            <v>39</v>
          </cell>
          <cell r="H5421" t="str">
            <v>TRS</v>
          </cell>
          <cell r="I5421">
            <v>2007</v>
          </cell>
          <cell r="J5421" t="str">
            <v>UM</v>
          </cell>
          <cell r="K5421" t="str">
            <v>H</v>
          </cell>
          <cell r="L5421">
            <v>4</v>
          </cell>
          <cell r="M5421">
            <v>0.32253772280222109</v>
          </cell>
        </row>
        <row r="5422">
          <cell r="A5422" t="str">
            <v>2007-27-5-Deschutes_hat_Y_h_um</v>
          </cell>
          <cell r="B5422" t="str">
            <v>SPS</v>
          </cell>
          <cell r="C5422" t="str">
            <v>UnMarked South Puget Sound Fall Year</v>
          </cell>
          <cell r="D5422" t="str">
            <v>U-SPS Fyr</v>
          </cell>
          <cell r="E5422">
            <v>27</v>
          </cell>
          <cell r="F5422">
            <v>40</v>
          </cell>
          <cell r="G5422">
            <v>39</v>
          </cell>
          <cell r="H5422" t="str">
            <v>TRS</v>
          </cell>
          <cell r="I5422">
            <v>2007</v>
          </cell>
          <cell r="J5422" t="str">
            <v>UM</v>
          </cell>
          <cell r="K5422" t="str">
            <v>H</v>
          </cell>
          <cell r="L5422">
            <v>5</v>
          </cell>
          <cell r="M5422">
            <v>1.004275018827803E-2</v>
          </cell>
        </row>
        <row r="5423">
          <cell r="A5423" t="str">
            <v>2008-27-3-Deschutes_hat_Y_h_um</v>
          </cell>
          <cell r="B5423" t="str">
            <v>SPS</v>
          </cell>
          <cell r="C5423" t="str">
            <v>UnMarked South Puget Sound Fall Year</v>
          </cell>
          <cell r="D5423" t="str">
            <v>U-SPS Fyr</v>
          </cell>
          <cell r="E5423">
            <v>27</v>
          </cell>
          <cell r="F5423">
            <v>40</v>
          </cell>
          <cell r="G5423">
            <v>39</v>
          </cell>
          <cell r="H5423" t="str">
            <v>TRS</v>
          </cell>
          <cell r="I5423">
            <v>2008</v>
          </cell>
          <cell r="J5423" t="str">
            <v>UM</v>
          </cell>
          <cell r="K5423" t="str">
            <v>H</v>
          </cell>
          <cell r="L5423">
            <v>3</v>
          </cell>
          <cell r="M5423">
            <v>0.15575980797144839</v>
          </cell>
        </row>
        <row r="5424">
          <cell r="A5424" t="str">
            <v>2008-27-4-Deschutes_hat_Y_h_um</v>
          </cell>
          <cell r="B5424" t="str">
            <v>SPS</v>
          </cell>
          <cell r="C5424" t="str">
            <v>UnMarked South Puget Sound Fall Year</v>
          </cell>
          <cell r="D5424" t="str">
            <v>U-SPS Fyr</v>
          </cell>
          <cell r="E5424">
            <v>27</v>
          </cell>
          <cell r="F5424">
            <v>40</v>
          </cell>
          <cell r="G5424">
            <v>39</v>
          </cell>
          <cell r="H5424" t="str">
            <v>TRS</v>
          </cell>
          <cell r="I5424">
            <v>2008</v>
          </cell>
          <cell r="J5424" t="str">
            <v>UM</v>
          </cell>
          <cell r="K5424" t="str">
            <v>H</v>
          </cell>
          <cell r="L5424">
            <v>4</v>
          </cell>
          <cell r="M5424">
            <v>8.9891513733386441E-2</v>
          </cell>
        </row>
        <row r="5425">
          <cell r="A5425" t="str">
            <v>2008-27-5-Deschutes_hat_Y_h_um</v>
          </cell>
          <cell r="B5425" t="str">
            <v>SPS</v>
          </cell>
          <cell r="C5425" t="str">
            <v>UnMarked South Puget Sound Fall Year</v>
          </cell>
          <cell r="D5425" t="str">
            <v>U-SPS Fyr</v>
          </cell>
          <cell r="E5425">
            <v>27</v>
          </cell>
          <cell r="F5425">
            <v>40</v>
          </cell>
          <cell r="G5425">
            <v>39</v>
          </cell>
          <cell r="H5425" t="str">
            <v>TRS</v>
          </cell>
          <cell r="I5425">
            <v>2008</v>
          </cell>
          <cell r="J5425" t="str">
            <v>UM</v>
          </cell>
          <cell r="K5425" t="str">
            <v>H</v>
          </cell>
          <cell r="L5425">
            <v>5</v>
          </cell>
          <cell r="M5425">
            <v>0</v>
          </cell>
        </row>
        <row r="5426">
          <cell r="A5426" t="str">
            <v>2009-27-3-Deschutes_hat_Y_h_um</v>
          </cell>
          <cell r="B5426" t="str">
            <v>SPS</v>
          </cell>
          <cell r="C5426" t="str">
            <v>UnMarked South Puget Sound Fall Year</v>
          </cell>
          <cell r="D5426" t="str">
            <v>U-SPS Fyr</v>
          </cell>
          <cell r="E5426">
            <v>27</v>
          </cell>
          <cell r="F5426">
            <v>40</v>
          </cell>
          <cell r="G5426">
            <v>39</v>
          </cell>
          <cell r="H5426" t="str">
            <v>TRS</v>
          </cell>
          <cell r="I5426">
            <v>2009</v>
          </cell>
          <cell r="J5426" t="str">
            <v>UM</v>
          </cell>
          <cell r="K5426" t="str">
            <v>H</v>
          </cell>
          <cell r="L5426">
            <v>3</v>
          </cell>
          <cell r="M5426">
            <v>6.2218968922341952E-2</v>
          </cell>
        </row>
        <row r="5427">
          <cell r="A5427" t="str">
            <v>2009-27-4-Deschutes_hat_Y_h_um</v>
          </cell>
          <cell r="B5427" t="str">
            <v>SPS</v>
          </cell>
          <cell r="C5427" t="str">
            <v>UnMarked South Puget Sound Fall Year</v>
          </cell>
          <cell r="D5427" t="str">
            <v>U-SPS Fyr</v>
          </cell>
          <cell r="E5427">
            <v>27</v>
          </cell>
          <cell r="F5427">
            <v>40</v>
          </cell>
          <cell r="G5427">
            <v>39</v>
          </cell>
          <cell r="H5427" t="str">
            <v>TRS</v>
          </cell>
          <cell r="I5427">
            <v>2009</v>
          </cell>
          <cell r="J5427" t="str">
            <v>UM</v>
          </cell>
          <cell r="K5427" t="str">
            <v>H</v>
          </cell>
          <cell r="L5427">
            <v>4</v>
          </cell>
          <cell r="M5427">
            <v>0.20579936033060481</v>
          </cell>
        </row>
        <row r="5428">
          <cell r="A5428" t="str">
            <v>2009-27-5-Deschutes_hat_Y_h_um</v>
          </cell>
          <cell r="B5428" t="str">
            <v>SPS</v>
          </cell>
          <cell r="C5428" t="str">
            <v>UnMarked South Puget Sound Fall Year</v>
          </cell>
          <cell r="D5428" t="str">
            <v>U-SPS Fyr</v>
          </cell>
          <cell r="E5428">
            <v>27</v>
          </cell>
          <cell r="F5428">
            <v>40</v>
          </cell>
          <cell r="G5428">
            <v>39</v>
          </cell>
          <cell r="H5428" t="str">
            <v>TRS</v>
          </cell>
          <cell r="I5428">
            <v>2009</v>
          </cell>
          <cell r="J5428" t="str">
            <v>UM</v>
          </cell>
          <cell r="K5428" t="str">
            <v>H</v>
          </cell>
          <cell r="L5428">
            <v>5</v>
          </cell>
          <cell r="M5428">
            <v>0</v>
          </cell>
        </row>
        <row r="5429">
          <cell r="A5429" t="str">
            <v>2010-27-3-Deschutes_hat_Y_h_um</v>
          </cell>
          <cell r="B5429" t="str">
            <v>SPS</v>
          </cell>
          <cell r="C5429" t="str">
            <v>UnMarked South Puget Sound Fall Year</v>
          </cell>
          <cell r="D5429" t="str">
            <v>U-SPS Fyr</v>
          </cell>
          <cell r="E5429">
            <v>27</v>
          </cell>
          <cell r="F5429">
            <v>40</v>
          </cell>
          <cell r="G5429">
            <v>39</v>
          </cell>
          <cell r="H5429" t="str">
            <v>TRS</v>
          </cell>
          <cell r="I5429">
            <v>2010</v>
          </cell>
          <cell r="J5429" t="str">
            <v>UM</v>
          </cell>
          <cell r="K5429" t="str">
            <v>H</v>
          </cell>
          <cell r="L5429">
            <v>3</v>
          </cell>
          <cell r="M5429">
            <v>3.2462967183227012E-2</v>
          </cell>
        </row>
        <row r="5430">
          <cell r="A5430" t="str">
            <v>2010-27-4-Deschutes_hat_Y_h_um</v>
          </cell>
          <cell r="B5430" t="str">
            <v>SPS</v>
          </cell>
          <cell r="C5430" t="str">
            <v>UnMarked South Puget Sound Fall Year</v>
          </cell>
          <cell r="D5430" t="str">
            <v>U-SPS Fyr</v>
          </cell>
          <cell r="E5430">
            <v>27</v>
          </cell>
          <cell r="F5430">
            <v>40</v>
          </cell>
          <cell r="G5430">
            <v>39</v>
          </cell>
          <cell r="H5430" t="str">
            <v>TRS</v>
          </cell>
          <cell r="I5430">
            <v>2010</v>
          </cell>
          <cell r="J5430" t="str">
            <v>UM</v>
          </cell>
          <cell r="K5430" t="str">
            <v>H</v>
          </cell>
          <cell r="L5430">
            <v>4</v>
          </cell>
          <cell r="M5430">
            <v>1.364451072858376E-2</v>
          </cell>
        </row>
        <row r="5431">
          <cell r="A5431" t="str">
            <v>2010-27-5-Deschutes_hat_Y_h_um</v>
          </cell>
          <cell r="B5431" t="str">
            <v>SPS</v>
          </cell>
          <cell r="C5431" t="str">
            <v>UnMarked South Puget Sound Fall Year</v>
          </cell>
          <cell r="D5431" t="str">
            <v>U-SPS Fyr</v>
          </cell>
          <cell r="E5431">
            <v>27</v>
          </cell>
          <cell r="F5431">
            <v>40</v>
          </cell>
          <cell r="G5431">
            <v>39</v>
          </cell>
          <cell r="H5431" t="str">
            <v>TRS</v>
          </cell>
          <cell r="I5431">
            <v>2010</v>
          </cell>
          <cell r="J5431" t="str">
            <v>UM</v>
          </cell>
          <cell r="K5431" t="str">
            <v>H</v>
          </cell>
          <cell r="L5431">
            <v>5</v>
          </cell>
          <cell r="M5431">
            <v>0</v>
          </cell>
        </row>
        <row r="5432">
          <cell r="A5432" t="str">
            <v>2011-27-3-Deschutes_hat_Y_h_um</v>
          </cell>
          <cell r="B5432" t="str">
            <v>SPS</v>
          </cell>
          <cell r="C5432" t="str">
            <v>UnMarked South Puget Sound Fall Year</v>
          </cell>
          <cell r="D5432" t="str">
            <v>U-SPS Fyr</v>
          </cell>
          <cell r="E5432">
            <v>27</v>
          </cell>
          <cell r="F5432">
            <v>40</v>
          </cell>
          <cell r="G5432">
            <v>39</v>
          </cell>
          <cell r="H5432" t="str">
            <v>TRS</v>
          </cell>
          <cell r="I5432">
            <v>2011</v>
          </cell>
          <cell r="J5432" t="str">
            <v>UM</v>
          </cell>
          <cell r="K5432" t="str">
            <v>H</v>
          </cell>
          <cell r="L5432">
            <v>3</v>
          </cell>
          <cell r="M5432">
            <v>0</v>
          </cell>
        </row>
        <row r="5433">
          <cell r="A5433" t="str">
            <v>2011-27-4-Deschutes_hat_Y_h_um</v>
          </cell>
          <cell r="B5433" t="str">
            <v>SPS</v>
          </cell>
          <cell r="C5433" t="str">
            <v>UnMarked South Puget Sound Fall Year</v>
          </cell>
          <cell r="D5433" t="str">
            <v>U-SPS Fyr</v>
          </cell>
          <cell r="E5433">
            <v>27</v>
          </cell>
          <cell r="F5433">
            <v>40</v>
          </cell>
          <cell r="G5433">
            <v>39</v>
          </cell>
          <cell r="H5433" t="str">
            <v>TRS</v>
          </cell>
          <cell r="I5433">
            <v>2011</v>
          </cell>
          <cell r="J5433" t="str">
            <v>UM</v>
          </cell>
          <cell r="K5433" t="str">
            <v>H</v>
          </cell>
          <cell r="L5433">
            <v>4</v>
          </cell>
          <cell r="M5433">
            <v>0</v>
          </cell>
        </row>
        <row r="5434">
          <cell r="A5434" t="str">
            <v>2011-27-5-Deschutes_hat_Y_h_um</v>
          </cell>
          <cell r="B5434" t="str">
            <v>SPS</v>
          </cell>
          <cell r="C5434" t="str">
            <v>UnMarked South Puget Sound Fall Year</v>
          </cell>
          <cell r="D5434" t="str">
            <v>U-SPS Fyr</v>
          </cell>
          <cell r="E5434">
            <v>27</v>
          </cell>
          <cell r="F5434">
            <v>40</v>
          </cell>
          <cell r="G5434">
            <v>39</v>
          </cell>
          <cell r="H5434" t="str">
            <v>TRS</v>
          </cell>
          <cell r="I5434">
            <v>2011</v>
          </cell>
          <cell r="J5434" t="str">
            <v>UM</v>
          </cell>
          <cell r="K5434" t="str">
            <v>H</v>
          </cell>
          <cell r="L5434">
            <v>5</v>
          </cell>
          <cell r="M5434">
            <v>0</v>
          </cell>
        </row>
        <row r="5435">
          <cell r="A5435" t="str">
            <v>2012-27-3-Deschutes_hat_Y_h_um</v>
          </cell>
          <cell r="B5435" t="str">
            <v>SPS</v>
          </cell>
          <cell r="C5435" t="str">
            <v>UnMarked South Puget Sound Fall Year</v>
          </cell>
          <cell r="D5435" t="str">
            <v>U-SPS Fyr</v>
          </cell>
          <cell r="E5435">
            <v>27</v>
          </cell>
          <cell r="F5435">
            <v>40</v>
          </cell>
          <cell r="G5435">
            <v>39</v>
          </cell>
          <cell r="H5435" t="str">
            <v>TRS</v>
          </cell>
          <cell r="I5435">
            <v>2012</v>
          </cell>
          <cell r="J5435" t="str">
            <v>UM</v>
          </cell>
          <cell r="K5435" t="str">
            <v>H</v>
          </cell>
          <cell r="L5435">
            <v>3</v>
          </cell>
          <cell r="M5435">
            <v>0</v>
          </cell>
        </row>
        <row r="5436">
          <cell r="A5436" t="str">
            <v>2012-27-4-Deschutes_hat_Y_h_um</v>
          </cell>
          <cell r="B5436" t="str">
            <v>SPS</v>
          </cell>
          <cell r="C5436" t="str">
            <v>UnMarked South Puget Sound Fall Year</v>
          </cell>
          <cell r="D5436" t="str">
            <v>U-SPS Fyr</v>
          </cell>
          <cell r="E5436">
            <v>27</v>
          </cell>
          <cell r="F5436">
            <v>40</v>
          </cell>
          <cell r="G5436">
            <v>39</v>
          </cell>
          <cell r="H5436" t="str">
            <v>TRS</v>
          </cell>
          <cell r="I5436">
            <v>2012</v>
          </cell>
          <cell r="J5436" t="str">
            <v>UM</v>
          </cell>
          <cell r="K5436" t="str">
            <v>H</v>
          </cell>
          <cell r="L5436">
            <v>4</v>
          </cell>
          <cell r="M5436">
            <v>0</v>
          </cell>
        </row>
        <row r="5437">
          <cell r="A5437" t="str">
            <v>2012-27-5-Deschutes_hat_Y_h_um</v>
          </cell>
          <cell r="B5437" t="str">
            <v>SPS</v>
          </cell>
          <cell r="C5437" t="str">
            <v>UnMarked South Puget Sound Fall Year</v>
          </cell>
          <cell r="D5437" t="str">
            <v>U-SPS Fyr</v>
          </cell>
          <cell r="E5437">
            <v>27</v>
          </cell>
          <cell r="F5437">
            <v>40</v>
          </cell>
          <cell r="G5437">
            <v>39</v>
          </cell>
          <cell r="H5437" t="str">
            <v>TRS</v>
          </cell>
          <cell r="I5437">
            <v>2012</v>
          </cell>
          <cell r="J5437" t="str">
            <v>UM</v>
          </cell>
          <cell r="K5437" t="str">
            <v>H</v>
          </cell>
          <cell r="L5437">
            <v>5</v>
          </cell>
          <cell r="M5437">
            <v>0</v>
          </cell>
        </row>
        <row r="5438">
          <cell r="A5438" t="str">
            <v>2013-27-3-Deschutes_hat_Y_h_um</v>
          </cell>
          <cell r="B5438" t="str">
            <v>SPS</v>
          </cell>
          <cell r="C5438" t="str">
            <v>UnMarked South Puget Sound Fall Year</v>
          </cell>
          <cell r="D5438" t="str">
            <v>U-SPS Fyr</v>
          </cell>
          <cell r="E5438">
            <v>27</v>
          </cell>
          <cell r="F5438">
            <v>40</v>
          </cell>
          <cell r="G5438">
            <v>39</v>
          </cell>
          <cell r="H5438" t="str">
            <v>TRS</v>
          </cell>
          <cell r="I5438">
            <v>2013</v>
          </cell>
          <cell r="J5438" t="str">
            <v>UM</v>
          </cell>
          <cell r="K5438" t="str">
            <v>H</v>
          </cell>
          <cell r="L5438">
            <v>3</v>
          </cell>
          <cell r="M5438">
            <v>0</v>
          </cell>
        </row>
        <row r="5439">
          <cell r="A5439" t="str">
            <v>2013-27-4-Deschutes_hat_Y_h_um</v>
          </cell>
          <cell r="B5439" t="str">
            <v>SPS</v>
          </cell>
          <cell r="C5439" t="str">
            <v>UnMarked South Puget Sound Fall Year</v>
          </cell>
          <cell r="D5439" t="str">
            <v>U-SPS Fyr</v>
          </cell>
          <cell r="E5439">
            <v>27</v>
          </cell>
          <cell r="F5439">
            <v>40</v>
          </cell>
          <cell r="G5439">
            <v>39</v>
          </cell>
          <cell r="H5439" t="str">
            <v>TRS</v>
          </cell>
          <cell r="I5439">
            <v>2013</v>
          </cell>
          <cell r="J5439" t="str">
            <v>UM</v>
          </cell>
          <cell r="K5439" t="str">
            <v>H</v>
          </cell>
          <cell r="L5439">
            <v>4</v>
          </cell>
          <cell r="M5439">
            <v>0</v>
          </cell>
        </row>
        <row r="5440">
          <cell r="A5440" t="str">
            <v>2013-27-5-Deschutes_hat_Y_h_um</v>
          </cell>
          <cell r="B5440" t="str">
            <v>SPS</v>
          </cell>
          <cell r="C5440" t="str">
            <v>UnMarked South Puget Sound Fall Year</v>
          </cell>
          <cell r="D5440" t="str">
            <v>U-SPS Fyr</v>
          </cell>
          <cell r="E5440">
            <v>27</v>
          </cell>
          <cell r="F5440">
            <v>40</v>
          </cell>
          <cell r="G5440">
            <v>39</v>
          </cell>
          <cell r="H5440" t="str">
            <v>TRS</v>
          </cell>
          <cell r="I5440">
            <v>2013</v>
          </cell>
          <cell r="J5440" t="str">
            <v>UM</v>
          </cell>
          <cell r="K5440" t="str">
            <v>H</v>
          </cell>
          <cell r="L5440">
            <v>5</v>
          </cell>
          <cell r="M5440">
            <v>0</v>
          </cell>
        </row>
        <row r="5441">
          <cell r="A5441" t="str">
            <v>2007-36-3-Dungeness_n_m</v>
          </cell>
          <cell r="B5441" t="str">
            <v>JDF</v>
          </cell>
          <cell r="C5441" t="str">
            <v>Marked JDF Tribs. Fall</v>
          </cell>
          <cell r="D5441" t="str">
            <v>M-SJDF FF</v>
          </cell>
          <cell r="E5441">
            <v>36</v>
          </cell>
          <cell r="F5441">
            <v>53</v>
          </cell>
          <cell r="G5441">
            <v>51</v>
          </cell>
          <cell r="H5441" t="str">
            <v>ETRS; includes 6D</v>
          </cell>
          <cell r="I5441">
            <v>2007</v>
          </cell>
          <cell r="J5441" t="str">
            <v>M</v>
          </cell>
          <cell r="K5441" t="str">
            <v>N</v>
          </cell>
          <cell r="L5441">
            <v>3</v>
          </cell>
          <cell r="M5441">
            <v>0</v>
          </cell>
        </row>
        <row r="5442">
          <cell r="A5442" t="str">
            <v>2007-36-4-Dungeness_n_m</v>
          </cell>
          <cell r="B5442" t="str">
            <v>JDF</v>
          </cell>
          <cell r="C5442" t="str">
            <v>Marked JDF Tribs. Fall</v>
          </cell>
          <cell r="D5442" t="str">
            <v>M-SJDF FF</v>
          </cell>
          <cell r="E5442">
            <v>36</v>
          </cell>
          <cell r="F5442">
            <v>53</v>
          </cell>
          <cell r="G5442">
            <v>51</v>
          </cell>
          <cell r="H5442" t="str">
            <v>ETRS; includes 6D</v>
          </cell>
          <cell r="I5442">
            <v>2007</v>
          </cell>
          <cell r="J5442" t="str">
            <v>M</v>
          </cell>
          <cell r="K5442" t="str">
            <v>N</v>
          </cell>
          <cell r="L5442">
            <v>4</v>
          </cell>
          <cell r="M5442">
            <v>0</v>
          </cell>
        </row>
        <row r="5443">
          <cell r="A5443" t="str">
            <v>2007-36-5-Dungeness_n_m</v>
          </cell>
          <cell r="B5443" t="str">
            <v>JDF</v>
          </cell>
          <cell r="C5443" t="str">
            <v>Marked JDF Tribs. Fall</v>
          </cell>
          <cell r="D5443" t="str">
            <v>M-SJDF FF</v>
          </cell>
          <cell r="E5443">
            <v>36</v>
          </cell>
          <cell r="F5443">
            <v>53</v>
          </cell>
          <cell r="G5443">
            <v>51</v>
          </cell>
          <cell r="H5443" t="str">
            <v>ETRS; includes 6D</v>
          </cell>
          <cell r="I5443">
            <v>2007</v>
          </cell>
          <cell r="J5443" t="str">
            <v>M</v>
          </cell>
          <cell r="K5443" t="str">
            <v>N</v>
          </cell>
          <cell r="L5443">
            <v>5</v>
          </cell>
          <cell r="M5443">
            <v>37</v>
          </cell>
        </row>
        <row r="5444">
          <cell r="A5444" t="str">
            <v>2008-36-3-Dungeness_n_m</v>
          </cell>
          <cell r="B5444" t="str">
            <v>JDF</v>
          </cell>
          <cell r="C5444" t="str">
            <v>Marked JDF Tribs. Fall</v>
          </cell>
          <cell r="D5444" t="str">
            <v>M-SJDF FF</v>
          </cell>
          <cell r="E5444">
            <v>36</v>
          </cell>
          <cell r="F5444">
            <v>53</v>
          </cell>
          <cell r="G5444">
            <v>51</v>
          </cell>
          <cell r="H5444" t="str">
            <v>ETRS; includes 6D</v>
          </cell>
          <cell r="I5444">
            <v>2008</v>
          </cell>
          <cell r="J5444" t="str">
            <v>M</v>
          </cell>
          <cell r="K5444" t="str">
            <v>N</v>
          </cell>
          <cell r="L5444">
            <v>3</v>
          </cell>
          <cell r="M5444">
            <v>0</v>
          </cell>
        </row>
        <row r="5445">
          <cell r="A5445" t="str">
            <v>2008-36-4-Dungeness_n_m</v>
          </cell>
          <cell r="B5445" t="str">
            <v>JDF</v>
          </cell>
          <cell r="C5445" t="str">
            <v>Marked JDF Tribs. Fall</v>
          </cell>
          <cell r="D5445" t="str">
            <v>M-SJDF FF</v>
          </cell>
          <cell r="E5445">
            <v>36</v>
          </cell>
          <cell r="F5445">
            <v>53</v>
          </cell>
          <cell r="G5445">
            <v>51</v>
          </cell>
          <cell r="H5445" t="str">
            <v>ETRS; includes 6D</v>
          </cell>
          <cell r="I5445">
            <v>2008</v>
          </cell>
          <cell r="J5445" t="str">
            <v>M</v>
          </cell>
          <cell r="K5445" t="str">
            <v>N</v>
          </cell>
          <cell r="L5445">
            <v>4</v>
          </cell>
          <cell r="M5445">
            <v>0</v>
          </cell>
        </row>
        <row r="5446">
          <cell r="A5446" t="str">
            <v>2008-36-5-Dungeness_n_m</v>
          </cell>
          <cell r="B5446" t="str">
            <v>JDF</v>
          </cell>
          <cell r="C5446" t="str">
            <v>Marked JDF Tribs. Fall</v>
          </cell>
          <cell r="D5446" t="str">
            <v>M-SJDF FF</v>
          </cell>
          <cell r="E5446">
            <v>36</v>
          </cell>
          <cell r="F5446">
            <v>53</v>
          </cell>
          <cell r="G5446">
            <v>51</v>
          </cell>
          <cell r="H5446" t="str">
            <v>ETRS; includes 6D</v>
          </cell>
          <cell r="I5446">
            <v>2008</v>
          </cell>
          <cell r="J5446" t="str">
            <v>M</v>
          </cell>
          <cell r="K5446" t="str">
            <v>N</v>
          </cell>
          <cell r="L5446">
            <v>5</v>
          </cell>
          <cell r="M5446">
            <v>0</v>
          </cell>
        </row>
        <row r="5447">
          <cell r="A5447" t="str">
            <v>2009-36-3-Dungeness_n_m</v>
          </cell>
          <cell r="B5447" t="str">
            <v>JDF</v>
          </cell>
          <cell r="C5447" t="str">
            <v>Marked JDF Tribs. Fall</v>
          </cell>
          <cell r="D5447" t="str">
            <v>M-SJDF FF</v>
          </cell>
          <cell r="E5447">
            <v>36</v>
          </cell>
          <cell r="F5447">
            <v>53</v>
          </cell>
          <cell r="G5447">
            <v>51</v>
          </cell>
          <cell r="H5447" t="str">
            <v>ETRS; includes 6D</v>
          </cell>
          <cell r="I5447">
            <v>2009</v>
          </cell>
          <cell r="J5447" t="str">
            <v>M</v>
          </cell>
          <cell r="K5447" t="str">
            <v>N</v>
          </cell>
          <cell r="L5447">
            <v>3</v>
          </cell>
          <cell r="M5447">
            <v>0</v>
          </cell>
        </row>
        <row r="5448">
          <cell r="A5448" t="str">
            <v>2009-36-4-Dungeness_n_m</v>
          </cell>
          <cell r="B5448" t="str">
            <v>JDF</v>
          </cell>
          <cell r="C5448" t="str">
            <v>Marked JDF Tribs. Fall</v>
          </cell>
          <cell r="D5448" t="str">
            <v>M-SJDF FF</v>
          </cell>
          <cell r="E5448">
            <v>36</v>
          </cell>
          <cell r="F5448">
            <v>53</v>
          </cell>
          <cell r="G5448">
            <v>51</v>
          </cell>
          <cell r="H5448" t="str">
            <v>ETRS; includes 6D</v>
          </cell>
          <cell r="I5448">
            <v>2009</v>
          </cell>
          <cell r="J5448" t="str">
            <v>M</v>
          </cell>
          <cell r="K5448" t="str">
            <v>N</v>
          </cell>
          <cell r="L5448">
            <v>4</v>
          </cell>
          <cell r="M5448">
            <v>0</v>
          </cell>
        </row>
        <row r="5449">
          <cell r="A5449" t="str">
            <v>2009-36-5-Dungeness_n_m</v>
          </cell>
          <cell r="B5449" t="str">
            <v>JDF</v>
          </cell>
          <cell r="C5449" t="str">
            <v>Marked JDF Tribs. Fall</v>
          </cell>
          <cell r="D5449" t="str">
            <v>M-SJDF FF</v>
          </cell>
          <cell r="E5449">
            <v>36</v>
          </cell>
          <cell r="F5449">
            <v>53</v>
          </cell>
          <cell r="G5449">
            <v>51</v>
          </cell>
          <cell r="H5449" t="str">
            <v>ETRS; includes 6D</v>
          </cell>
          <cell r="I5449">
            <v>2009</v>
          </cell>
          <cell r="J5449" t="str">
            <v>M</v>
          </cell>
          <cell r="K5449" t="str">
            <v>N</v>
          </cell>
          <cell r="L5449">
            <v>5</v>
          </cell>
          <cell r="M5449">
            <v>0</v>
          </cell>
        </row>
        <row r="5450">
          <cell r="A5450" t="str">
            <v>2010-36-3-Dungeness_n_m</v>
          </cell>
          <cell r="B5450" t="str">
            <v>JDF</v>
          </cell>
          <cell r="C5450" t="str">
            <v>Marked JDF Tribs. Fall</v>
          </cell>
          <cell r="D5450" t="str">
            <v>M-SJDF FF</v>
          </cell>
          <cell r="E5450">
            <v>36</v>
          </cell>
          <cell r="F5450">
            <v>53</v>
          </cell>
          <cell r="G5450">
            <v>51</v>
          </cell>
          <cell r="H5450" t="str">
            <v>ETRS; includes 6D</v>
          </cell>
          <cell r="I5450">
            <v>2010</v>
          </cell>
          <cell r="J5450" t="str">
            <v>M</v>
          </cell>
          <cell r="K5450" t="str">
            <v>N</v>
          </cell>
          <cell r="L5450">
            <v>3</v>
          </cell>
          <cell r="M5450">
            <v>0</v>
          </cell>
        </row>
        <row r="5451">
          <cell r="A5451" t="str">
            <v>2010-36-4-Dungeness_n_m</v>
          </cell>
          <cell r="B5451" t="str">
            <v>JDF</v>
          </cell>
          <cell r="C5451" t="str">
            <v>Marked JDF Tribs. Fall</v>
          </cell>
          <cell r="D5451" t="str">
            <v>M-SJDF FF</v>
          </cell>
          <cell r="E5451">
            <v>36</v>
          </cell>
          <cell r="F5451">
            <v>53</v>
          </cell>
          <cell r="G5451">
            <v>51</v>
          </cell>
          <cell r="H5451" t="str">
            <v>ETRS; includes 6D</v>
          </cell>
          <cell r="I5451">
            <v>2010</v>
          </cell>
          <cell r="J5451" t="str">
            <v>M</v>
          </cell>
          <cell r="K5451" t="str">
            <v>N</v>
          </cell>
          <cell r="L5451">
            <v>4</v>
          </cell>
          <cell r="M5451">
            <v>0</v>
          </cell>
        </row>
        <row r="5452">
          <cell r="A5452" t="str">
            <v>2010-36-5-Dungeness_n_m</v>
          </cell>
          <cell r="B5452" t="str">
            <v>JDF</v>
          </cell>
          <cell r="C5452" t="str">
            <v>Marked JDF Tribs. Fall</v>
          </cell>
          <cell r="D5452" t="str">
            <v>M-SJDF FF</v>
          </cell>
          <cell r="E5452">
            <v>36</v>
          </cell>
          <cell r="F5452">
            <v>53</v>
          </cell>
          <cell r="G5452">
            <v>51</v>
          </cell>
          <cell r="H5452" t="str">
            <v>ETRS; includes 6D</v>
          </cell>
          <cell r="I5452">
            <v>2010</v>
          </cell>
          <cell r="J5452" t="str">
            <v>M</v>
          </cell>
          <cell r="K5452" t="str">
            <v>N</v>
          </cell>
          <cell r="L5452">
            <v>5</v>
          </cell>
          <cell r="M5452">
            <v>0</v>
          </cell>
        </row>
        <row r="5453">
          <cell r="A5453" t="str">
            <v>2011-36-3-Dungeness_n_m</v>
          </cell>
          <cell r="B5453" t="str">
            <v>JDF</v>
          </cell>
          <cell r="C5453" t="str">
            <v>Marked JDF Tribs. Fall</v>
          </cell>
          <cell r="D5453" t="str">
            <v>M-SJDF FF</v>
          </cell>
          <cell r="E5453">
            <v>36</v>
          </cell>
          <cell r="F5453">
            <v>53</v>
          </cell>
          <cell r="G5453">
            <v>51</v>
          </cell>
          <cell r="H5453" t="str">
            <v>ETRS; includes 6D</v>
          </cell>
          <cell r="I5453">
            <v>2011</v>
          </cell>
          <cell r="J5453" t="str">
            <v>M</v>
          </cell>
          <cell r="K5453" t="str">
            <v>N</v>
          </cell>
          <cell r="L5453">
            <v>3</v>
          </cell>
          <cell r="M5453">
            <v>0</v>
          </cell>
        </row>
        <row r="5454">
          <cell r="A5454" t="str">
            <v>2011-36-4-Dungeness_n_m</v>
          </cell>
          <cell r="B5454" t="str">
            <v>JDF</v>
          </cell>
          <cell r="C5454" t="str">
            <v>Marked JDF Tribs. Fall</v>
          </cell>
          <cell r="D5454" t="str">
            <v>M-SJDF FF</v>
          </cell>
          <cell r="E5454">
            <v>36</v>
          </cell>
          <cell r="F5454">
            <v>53</v>
          </cell>
          <cell r="G5454">
            <v>51</v>
          </cell>
          <cell r="H5454" t="str">
            <v>ETRS; includes 6D</v>
          </cell>
          <cell r="I5454">
            <v>2011</v>
          </cell>
          <cell r="J5454" t="str">
            <v>M</v>
          </cell>
          <cell r="K5454" t="str">
            <v>N</v>
          </cell>
          <cell r="L5454">
            <v>4</v>
          </cell>
          <cell r="M5454">
            <v>0</v>
          </cell>
        </row>
        <row r="5455">
          <cell r="A5455" t="str">
            <v>2011-36-5-Dungeness_n_m</v>
          </cell>
          <cell r="B5455" t="str">
            <v>JDF</v>
          </cell>
          <cell r="C5455" t="str">
            <v>Marked JDF Tribs. Fall</v>
          </cell>
          <cell r="D5455" t="str">
            <v>M-SJDF FF</v>
          </cell>
          <cell r="E5455">
            <v>36</v>
          </cell>
          <cell r="F5455">
            <v>53</v>
          </cell>
          <cell r="G5455">
            <v>51</v>
          </cell>
          <cell r="H5455" t="str">
            <v>ETRS; includes 6D</v>
          </cell>
          <cell r="I5455">
            <v>2011</v>
          </cell>
          <cell r="J5455" t="str">
            <v>M</v>
          </cell>
          <cell r="K5455" t="str">
            <v>N</v>
          </cell>
          <cell r="L5455">
            <v>5</v>
          </cell>
          <cell r="M5455">
            <v>0</v>
          </cell>
        </row>
        <row r="5456">
          <cell r="A5456" t="str">
            <v>2012-36-3-Dungeness_n_m</v>
          </cell>
          <cell r="B5456" t="str">
            <v>JDF</v>
          </cell>
          <cell r="C5456" t="str">
            <v>Marked JDF Tribs. Fall</v>
          </cell>
          <cell r="D5456" t="str">
            <v>M-SJDF FF</v>
          </cell>
          <cell r="E5456">
            <v>36</v>
          </cell>
          <cell r="F5456">
            <v>53</v>
          </cell>
          <cell r="G5456">
            <v>51</v>
          </cell>
          <cell r="H5456" t="str">
            <v>ETRS; includes 6D</v>
          </cell>
          <cell r="I5456">
            <v>2012</v>
          </cell>
          <cell r="J5456" t="str">
            <v>M</v>
          </cell>
          <cell r="K5456" t="str">
            <v>N</v>
          </cell>
          <cell r="L5456">
            <v>3</v>
          </cell>
          <cell r="M5456">
            <v>0</v>
          </cell>
        </row>
        <row r="5457">
          <cell r="A5457" t="str">
            <v>2012-36-4-Dungeness_n_m</v>
          </cell>
          <cell r="B5457" t="str">
            <v>JDF</v>
          </cell>
          <cell r="C5457" t="str">
            <v>Marked JDF Tribs. Fall</v>
          </cell>
          <cell r="D5457" t="str">
            <v>M-SJDF FF</v>
          </cell>
          <cell r="E5457">
            <v>36</v>
          </cell>
          <cell r="F5457">
            <v>53</v>
          </cell>
          <cell r="G5457">
            <v>51</v>
          </cell>
          <cell r="H5457" t="str">
            <v>ETRS; includes 6D</v>
          </cell>
          <cell r="I5457">
            <v>2012</v>
          </cell>
          <cell r="J5457" t="str">
            <v>M</v>
          </cell>
          <cell r="K5457" t="str">
            <v>N</v>
          </cell>
          <cell r="L5457">
            <v>4</v>
          </cell>
          <cell r="M5457">
            <v>0</v>
          </cell>
        </row>
        <row r="5458">
          <cell r="A5458" t="str">
            <v>2012-36-5-Dungeness_n_m</v>
          </cell>
          <cell r="B5458" t="str">
            <v>JDF</v>
          </cell>
          <cell r="C5458" t="str">
            <v>Marked JDF Tribs. Fall</v>
          </cell>
          <cell r="D5458" t="str">
            <v>M-SJDF FF</v>
          </cell>
          <cell r="E5458">
            <v>36</v>
          </cell>
          <cell r="F5458">
            <v>53</v>
          </cell>
          <cell r="G5458">
            <v>51</v>
          </cell>
          <cell r="H5458" t="str">
            <v>ETRS; includes 6D</v>
          </cell>
          <cell r="I5458">
            <v>2012</v>
          </cell>
          <cell r="J5458" t="str">
            <v>M</v>
          </cell>
          <cell r="K5458" t="str">
            <v>N</v>
          </cell>
          <cell r="L5458">
            <v>5</v>
          </cell>
          <cell r="M5458">
            <v>0</v>
          </cell>
        </row>
        <row r="5459">
          <cell r="A5459" t="str">
            <v>2013-36-3-Dungeness_n_m</v>
          </cell>
          <cell r="B5459" t="str">
            <v>JDF</v>
          </cell>
          <cell r="C5459" t="str">
            <v>Marked JDF Tribs. Fall</v>
          </cell>
          <cell r="D5459" t="str">
            <v>M-SJDF FF</v>
          </cell>
          <cell r="E5459">
            <v>36</v>
          </cell>
          <cell r="F5459">
            <v>53</v>
          </cell>
          <cell r="G5459">
            <v>51</v>
          </cell>
          <cell r="H5459" t="str">
            <v>ETRS; includes 6D</v>
          </cell>
          <cell r="I5459">
            <v>2013</v>
          </cell>
          <cell r="J5459" t="str">
            <v>M</v>
          </cell>
          <cell r="K5459" t="str">
            <v>N</v>
          </cell>
          <cell r="L5459">
            <v>3</v>
          </cell>
          <cell r="M5459">
            <v>0</v>
          </cell>
        </row>
        <row r="5460">
          <cell r="A5460" t="str">
            <v>2013-36-4-Dungeness_n_m</v>
          </cell>
          <cell r="B5460" t="str">
            <v>JDF</v>
          </cell>
          <cell r="C5460" t="str">
            <v>Marked JDF Tribs. Fall</v>
          </cell>
          <cell r="D5460" t="str">
            <v>M-SJDF FF</v>
          </cell>
          <cell r="E5460">
            <v>36</v>
          </cell>
          <cell r="F5460">
            <v>53</v>
          </cell>
          <cell r="G5460">
            <v>51</v>
          </cell>
          <cell r="H5460" t="str">
            <v>ETRS; includes 6D</v>
          </cell>
          <cell r="I5460">
            <v>2013</v>
          </cell>
          <cell r="J5460" t="str">
            <v>M</v>
          </cell>
          <cell r="K5460" t="str">
            <v>N</v>
          </cell>
          <cell r="L5460">
            <v>4</v>
          </cell>
          <cell r="M5460">
            <v>0</v>
          </cell>
        </row>
        <row r="5461">
          <cell r="A5461" t="str">
            <v>2013-36-5-Dungeness_n_m</v>
          </cell>
          <cell r="B5461" t="str">
            <v>JDF</v>
          </cell>
          <cell r="C5461" t="str">
            <v>Marked JDF Tribs. Fall</v>
          </cell>
          <cell r="D5461" t="str">
            <v>M-SJDF FF</v>
          </cell>
          <cell r="E5461">
            <v>36</v>
          </cell>
          <cell r="F5461">
            <v>53</v>
          </cell>
          <cell r="G5461">
            <v>51</v>
          </cell>
          <cell r="H5461" t="str">
            <v>ETRS; includes 6D</v>
          </cell>
          <cell r="I5461">
            <v>2013</v>
          </cell>
          <cell r="J5461" t="str">
            <v>M</v>
          </cell>
          <cell r="K5461" t="str">
            <v>N</v>
          </cell>
          <cell r="L5461">
            <v>5</v>
          </cell>
          <cell r="M5461">
            <v>0</v>
          </cell>
        </row>
        <row r="5462">
          <cell r="A5462" t="str">
            <v>2007-35-3-Dungeness_n_um</v>
          </cell>
          <cell r="B5462" t="str">
            <v>JDF</v>
          </cell>
          <cell r="C5462" t="str">
            <v>UnMarked JDF Tribs. Fall</v>
          </cell>
          <cell r="D5462" t="str">
            <v>U-SJDF FF</v>
          </cell>
          <cell r="E5462">
            <v>35</v>
          </cell>
          <cell r="F5462">
            <v>52</v>
          </cell>
          <cell r="G5462">
            <v>51</v>
          </cell>
          <cell r="H5462" t="str">
            <v>ETRS; includes 6D</v>
          </cell>
          <cell r="I5462">
            <v>2007</v>
          </cell>
          <cell r="J5462" t="str">
            <v>UM</v>
          </cell>
          <cell r="K5462" t="str">
            <v>N</v>
          </cell>
          <cell r="L5462">
            <v>3</v>
          </cell>
          <cell r="M5462">
            <v>108</v>
          </cell>
        </row>
        <row r="5463">
          <cell r="A5463" t="str">
            <v>2007-35-4-Dungeness_n_um</v>
          </cell>
          <cell r="B5463" t="str">
            <v>JDF</v>
          </cell>
          <cell r="C5463" t="str">
            <v>UnMarked JDF Tribs. Fall</v>
          </cell>
          <cell r="D5463" t="str">
            <v>U-SJDF FF</v>
          </cell>
          <cell r="E5463">
            <v>35</v>
          </cell>
          <cell r="F5463">
            <v>52</v>
          </cell>
          <cell r="G5463">
            <v>51</v>
          </cell>
          <cell r="H5463" t="str">
            <v>ETRS; includes 6D</v>
          </cell>
          <cell r="I5463">
            <v>2007</v>
          </cell>
          <cell r="J5463" t="str">
            <v>UM</v>
          </cell>
          <cell r="K5463" t="str">
            <v>N</v>
          </cell>
          <cell r="L5463">
            <v>4</v>
          </cell>
          <cell r="M5463">
            <v>95</v>
          </cell>
        </row>
        <row r="5464">
          <cell r="A5464" t="str">
            <v>2007-35-5-Dungeness_n_um</v>
          </cell>
          <cell r="B5464" t="str">
            <v>JDF</v>
          </cell>
          <cell r="C5464" t="str">
            <v>UnMarked JDF Tribs. Fall</v>
          </cell>
          <cell r="D5464" t="str">
            <v>U-SJDF FF</v>
          </cell>
          <cell r="E5464">
            <v>35</v>
          </cell>
          <cell r="F5464">
            <v>52</v>
          </cell>
          <cell r="G5464">
            <v>51</v>
          </cell>
          <cell r="H5464" t="str">
            <v>ETRS; includes 6D</v>
          </cell>
          <cell r="I5464">
            <v>2007</v>
          </cell>
          <cell r="J5464" t="str">
            <v>UM</v>
          </cell>
          <cell r="K5464" t="str">
            <v>N</v>
          </cell>
          <cell r="L5464">
            <v>5</v>
          </cell>
          <cell r="M5464">
            <v>163</v>
          </cell>
        </row>
        <row r="5465">
          <cell r="A5465" t="str">
            <v>2008-35-3-Dungeness_n_um</v>
          </cell>
          <cell r="B5465" t="str">
            <v>JDF</v>
          </cell>
          <cell r="C5465" t="str">
            <v>UnMarked JDF Tribs. Fall</v>
          </cell>
          <cell r="D5465" t="str">
            <v>U-SJDF FF</v>
          </cell>
          <cell r="E5465">
            <v>35</v>
          </cell>
          <cell r="F5465">
            <v>52</v>
          </cell>
          <cell r="G5465">
            <v>51</v>
          </cell>
          <cell r="H5465" t="str">
            <v>ETRS; includes 6D</v>
          </cell>
          <cell r="I5465">
            <v>2008</v>
          </cell>
          <cell r="J5465" t="str">
            <v>UM</v>
          </cell>
          <cell r="K5465" t="str">
            <v>N</v>
          </cell>
          <cell r="L5465">
            <v>3</v>
          </cell>
          <cell r="M5465">
            <v>77.351111111111109</v>
          </cell>
        </row>
        <row r="5466">
          <cell r="A5466" t="str">
            <v>2008-35-4-Dungeness_n_um</v>
          </cell>
          <cell r="B5466" t="str">
            <v>JDF</v>
          </cell>
          <cell r="C5466" t="str">
            <v>UnMarked JDF Tribs. Fall</v>
          </cell>
          <cell r="D5466" t="str">
            <v>U-SJDF FF</v>
          </cell>
          <cell r="E5466">
            <v>35</v>
          </cell>
          <cell r="F5466">
            <v>52</v>
          </cell>
          <cell r="G5466">
            <v>51</v>
          </cell>
          <cell r="H5466" t="str">
            <v>ETRS; includes 6D</v>
          </cell>
          <cell r="I5466">
            <v>2008</v>
          </cell>
          <cell r="J5466" t="str">
            <v>UM</v>
          </cell>
          <cell r="K5466" t="str">
            <v>N</v>
          </cell>
          <cell r="L5466">
            <v>4</v>
          </cell>
          <cell r="M5466">
            <v>145.54222222222219</v>
          </cell>
        </row>
        <row r="5467">
          <cell r="A5467" t="str">
            <v>2008-35-5-Dungeness_n_um</v>
          </cell>
          <cell r="B5467" t="str">
            <v>JDF</v>
          </cell>
          <cell r="C5467" t="str">
            <v>UnMarked JDF Tribs. Fall</v>
          </cell>
          <cell r="D5467" t="str">
            <v>U-SJDF FF</v>
          </cell>
          <cell r="E5467">
            <v>35</v>
          </cell>
          <cell r="F5467">
            <v>52</v>
          </cell>
          <cell r="G5467">
            <v>51</v>
          </cell>
          <cell r="H5467" t="str">
            <v>ETRS; includes 6D</v>
          </cell>
          <cell r="I5467">
            <v>2008</v>
          </cell>
          <cell r="J5467" t="str">
            <v>UM</v>
          </cell>
          <cell r="K5467" t="str">
            <v>N</v>
          </cell>
          <cell r="L5467">
            <v>5</v>
          </cell>
          <cell r="M5467">
            <v>6</v>
          </cell>
        </row>
        <row r="5468">
          <cell r="A5468" t="str">
            <v>2009-35-3-Dungeness_n_um</v>
          </cell>
          <cell r="B5468" t="str">
            <v>JDF</v>
          </cell>
          <cell r="C5468" t="str">
            <v>UnMarked JDF Tribs. Fall</v>
          </cell>
          <cell r="D5468" t="str">
            <v>U-SJDF FF</v>
          </cell>
          <cell r="E5468">
            <v>35</v>
          </cell>
          <cell r="F5468">
            <v>52</v>
          </cell>
          <cell r="G5468">
            <v>51</v>
          </cell>
          <cell r="H5468" t="str">
            <v>ETRS; includes 6D</v>
          </cell>
          <cell r="I5468">
            <v>2009</v>
          </cell>
          <cell r="J5468" t="str">
            <v>UM</v>
          </cell>
          <cell r="K5468" t="str">
            <v>N</v>
          </cell>
          <cell r="L5468">
            <v>3</v>
          </cell>
          <cell r="M5468">
            <v>49</v>
          </cell>
        </row>
        <row r="5469">
          <cell r="A5469" t="str">
            <v>2009-35-4-Dungeness_n_um</v>
          </cell>
          <cell r="B5469" t="str">
            <v>JDF</v>
          </cell>
          <cell r="C5469" t="str">
            <v>UnMarked JDF Tribs. Fall</v>
          </cell>
          <cell r="D5469" t="str">
            <v>U-SJDF FF</v>
          </cell>
          <cell r="E5469">
            <v>35</v>
          </cell>
          <cell r="F5469">
            <v>52</v>
          </cell>
          <cell r="G5469">
            <v>51</v>
          </cell>
          <cell r="H5469" t="str">
            <v>ETRS; includes 6D</v>
          </cell>
          <cell r="I5469">
            <v>2009</v>
          </cell>
          <cell r="J5469" t="str">
            <v>UM</v>
          </cell>
          <cell r="K5469" t="str">
            <v>N</v>
          </cell>
          <cell r="L5469">
            <v>4</v>
          </cell>
          <cell r="M5469">
            <v>152</v>
          </cell>
        </row>
        <row r="5470">
          <cell r="A5470" t="str">
            <v>2009-35-5-Dungeness_n_um</v>
          </cell>
          <cell r="B5470" t="str">
            <v>JDF</v>
          </cell>
          <cell r="C5470" t="str">
            <v>UnMarked JDF Tribs. Fall</v>
          </cell>
          <cell r="D5470" t="str">
            <v>U-SJDF FF</v>
          </cell>
          <cell r="E5470">
            <v>35</v>
          </cell>
          <cell r="F5470">
            <v>52</v>
          </cell>
          <cell r="G5470">
            <v>51</v>
          </cell>
          <cell r="H5470" t="str">
            <v>ETRS; includes 6D</v>
          </cell>
          <cell r="I5470">
            <v>2009</v>
          </cell>
          <cell r="J5470" t="str">
            <v>UM</v>
          </cell>
          <cell r="K5470" t="str">
            <v>N</v>
          </cell>
          <cell r="L5470">
            <v>5</v>
          </cell>
          <cell r="M5470">
            <v>19</v>
          </cell>
        </row>
        <row r="5471">
          <cell r="A5471" t="str">
            <v>2010-35-3-Dungeness_n_um</v>
          </cell>
          <cell r="B5471" t="str">
            <v>JDF</v>
          </cell>
          <cell r="C5471" t="str">
            <v>UnMarked JDF Tribs. Fall</v>
          </cell>
          <cell r="D5471" t="str">
            <v>U-SJDF FF</v>
          </cell>
          <cell r="E5471">
            <v>35</v>
          </cell>
          <cell r="F5471">
            <v>52</v>
          </cell>
          <cell r="G5471">
            <v>51</v>
          </cell>
          <cell r="H5471" t="str">
            <v>ETRS; includes 6D</v>
          </cell>
          <cell r="I5471">
            <v>2010</v>
          </cell>
          <cell r="J5471" t="str">
            <v>UM</v>
          </cell>
          <cell r="K5471" t="str">
            <v>N</v>
          </cell>
          <cell r="L5471">
            <v>3</v>
          </cell>
          <cell r="M5471">
            <v>231</v>
          </cell>
        </row>
        <row r="5472">
          <cell r="A5472" t="str">
            <v>2010-35-4-Dungeness_n_um</v>
          </cell>
          <cell r="B5472" t="str">
            <v>JDF</v>
          </cell>
          <cell r="C5472" t="str">
            <v>UnMarked JDF Tribs. Fall</v>
          </cell>
          <cell r="D5472" t="str">
            <v>U-SJDF FF</v>
          </cell>
          <cell r="E5472">
            <v>35</v>
          </cell>
          <cell r="F5472">
            <v>52</v>
          </cell>
          <cell r="G5472">
            <v>51</v>
          </cell>
          <cell r="H5472" t="str">
            <v>ETRS; includes 6D</v>
          </cell>
          <cell r="I5472">
            <v>2010</v>
          </cell>
          <cell r="J5472" t="str">
            <v>UM</v>
          </cell>
          <cell r="K5472" t="str">
            <v>N</v>
          </cell>
          <cell r="L5472">
            <v>4</v>
          </cell>
          <cell r="M5472">
            <v>207</v>
          </cell>
        </row>
        <row r="5473">
          <cell r="A5473" t="str">
            <v>2010-35-5-Dungeness_n_um</v>
          </cell>
          <cell r="B5473" t="str">
            <v>JDF</v>
          </cell>
          <cell r="C5473" t="str">
            <v>UnMarked JDF Tribs. Fall</v>
          </cell>
          <cell r="D5473" t="str">
            <v>U-SJDF FF</v>
          </cell>
          <cell r="E5473">
            <v>35</v>
          </cell>
          <cell r="F5473">
            <v>52</v>
          </cell>
          <cell r="G5473">
            <v>51</v>
          </cell>
          <cell r="H5473" t="str">
            <v>ETRS; includes 6D</v>
          </cell>
          <cell r="I5473">
            <v>2010</v>
          </cell>
          <cell r="J5473" t="str">
            <v>UM</v>
          </cell>
          <cell r="K5473" t="str">
            <v>N</v>
          </cell>
          <cell r="L5473">
            <v>5</v>
          </cell>
          <cell r="M5473">
            <v>19</v>
          </cell>
        </row>
        <row r="5474">
          <cell r="A5474" t="str">
            <v>2011-35-3-Dungeness_n_um</v>
          </cell>
          <cell r="B5474" t="str">
            <v>JDF</v>
          </cell>
          <cell r="C5474" t="str">
            <v>UnMarked JDF Tribs. Fall</v>
          </cell>
          <cell r="D5474" t="str">
            <v>U-SJDF FF</v>
          </cell>
          <cell r="E5474">
            <v>35</v>
          </cell>
          <cell r="F5474">
            <v>52</v>
          </cell>
          <cell r="G5474">
            <v>51</v>
          </cell>
          <cell r="H5474" t="str">
            <v>ETRS; includes 6D</v>
          </cell>
          <cell r="I5474">
            <v>2011</v>
          </cell>
          <cell r="J5474" t="str">
            <v>UM</v>
          </cell>
          <cell r="K5474" t="str">
            <v>N</v>
          </cell>
          <cell r="L5474">
            <v>3</v>
          </cell>
          <cell r="M5474">
            <v>315</v>
          </cell>
        </row>
        <row r="5475">
          <cell r="A5475" t="str">
            <v>2011-35-4-Dungeness_n_um</v>
          </cell>
          <cell r="B5475" t="str">
            <v>JDF</v>
          </cell>
          <cell r="C5475" t="str">
            <v>UnMarked JDF Tribs. Fall</v>
          </cell>
          <cell r="D5475" t="str">
            <v>U-SJDF FF</v>
          </cell>
          <cell r="E5475">
            <v>35</v>
          </cell>
          <cell r="F5475">
            <v>52</v>
          </cell>
          <cell r="G5475">
            <v>51</v>
          </cell>
          <cell r="H5475" t="str">
            <v>ETRS; includes 6D</v>
          </cell>
          <cell r="I5475">
            <v>2011</v>
          </cell>
          <cell r="J5475" t="str">
            <v>UM</v>
          </cell>
          <cell r="K5475" t="str">
            <v>N</v>
          </cell>
          <cell r="L5475">
            <v>4</v>
          </cell>
          <cell r="M5475">
            <v>304</v>
          </cell>
        </row>
        <row r="5476">
          <cell r="A5476" t="str">
            <v>2011-35-5-Dungeness_n_um</v>
          </cell>
          <cell r="B5476" t="str">
            <v>JDF</v>
          </cell>
          <cell r="C5476" t="str">
            <v>UnMarked JDF Tribs. Fall</v>
          </cell>
          <cell r="D5476" t="str">
            <v>U-SJDF FF</v>
          </cell>
          <cell r="E5476">
            <v>35</v>
          </cell>
          <cell r="F5476">
            <v>52</v>
          </cell>
          <cell r="G5476">
            <v>51</v>
          </cell>
          <cell r="H5476" t="str">
            <v>ETRS; includes 6D</v>
          </cell>
          <cell r="I5476">
            <v>2011</v>
          </cell>
          <cell r="J5476" t="str">
            <v>UM</v>
          </cell>
          <cell r="K5476" t="str">
            <v>N</v>
          </cell>
          <cell r="L5476">
            <v>5</v>
          </cell>
          <cell r="M5476">
            <v>46</v>
          </cell>
        </row>
        <row r="5477">
          <cell r="A5477" t="str">
            <v>2012-35-3-Dungeness_n_um</v>
          </cell>
          <cell r="B5477" t="str">
            <v>JDF</v>
          </cell>
          <cell r="C5477" t="str">
            <v>UnMarked JDF Tribs. Fall</v>
          </cell>
          <cell r="D5477" t="str">
            <v>U-SJDF FF</v>
          </cell>
          <cell r="E5477">
            <v>35</v>
          </cell>
          <cell r="F5477">
            <v>52</v>
          </cell>
          <cell r="G5477">
            <v>51</v>
          </cell>
          <cell r="H5477" t="str">
            <v>ETRS; includes 6D</v>
          </cell>
          <cell r="I5477">
            <v>2012</v>
          </cell>
          <cell r="J5477" t="str">
            <v>UM</v>
          </cell>
          <cell r="K5477" t="str">
            <v>N</v>
          </cell>
          <cell r="L5477">
            <v>3</v>
          </cell>
          <cell r="M5477">
            <v>157</v>
          </cell>
        </row>
        <row r="5478">
          <cell r="A5478" t="str">
            <v>2012-35-4-Dungeness_n_um</v>
          </cell>
          <cell r="B5478" t="str">
            <v>JDF</v>
          </cell>
          <cell r="C5478" t="str">
            <v>UnMarked JDF Tribs. Fall</v>
          </cell>
          <cell r="D5478" t="str">
            <v>U-SJDF FF</v>
          </cell>
          <cell r="E5478">
            <v>35</v>
          </cell>
          <cell r="F5478">
            <v>52</v>
          </cell>
          <cell r="G5478">
            <v>51</v>
          </cell>
          <cell r="H5478" t="str">
            <v>ETRS; includes 6D</v>
          </cell>
          <cell r="I5478">
            <v>2012</v>
          </cell>
          <cell r="J5478" t="str">
            <v>UM</v>
          </cell>
          <cell r="K5478" t="str">
            <v>N</v>
          </cell>
          <cell r="L5478">
            <v>4</v>
          </cell>
          <cell r="M5478">
            <v>413</v>
          </cell>
        </row>
        <row r="5479">
          <cell r="A5479" t="str">
            <v>2012-35-5-Dungeness_n_um</v>
          </cell>
          <cell r="B5479" t="str">
            <v>JDF</v>
          </cell>
          <cell r="C5479" t="str">
            <v>UnMarked JDF Tribs. Fall</v>
          </cell>
          <cell r="D5479" t="str">
            <v>U-SJDF FF</v>
          </cell>
          <cell r="E5479">
            <v>35</v>
          </cell>
          <cell r="F5479">
            <v>52</v>
          </cell>
          <cell r="G5479">
            <v>51</v>
          </cell>
          <cell r="H5479" t="str">
            <v>ETRS; includes 6D</v>
          </cell>
          <cell r="I5479">
            <v>2012</v>
          </cell>
          <cell r="J5479" t="str">
            <v>UM</v>
          </cell>
          <cell r="K5479" t="str">
            <v>N</v>
          </cell>
          <cell r="L5479">
            <v>5</v>
          </cell>
          <cell r="M5479">
            <v>44</v>
          </cell>
        </row>
        <row r="5480">
          <cell r="A5480" t="str">
            <v>2013-35-3-Dungeness_n_um</v>
          </cell>
          <cell r="B5480" t="str">
            <v>JDF</v>
          </cell>
          <cell r="C5480" t="str">
            <v>UnMarked JDF Tribs. Fall</v>
          </cell>
          <cell r="D5480" t="str">
            <v>U-SJDF FF</v>
          </cell>
          <cell r="E5480">
            <v>35</v>
          </cell>
          <cell r="F5480">
            <v>52</v>
          </cell>
          <cell r="G5480">
            <v>51</v>
          </cell>
          <cell r="H5480" t="str">
            <v>ETRS; includes 6D</v>
          </cell>
          <cell r="I5480">
            <v>2013</v>
          </cell>
          <cell r="J5480" t="str">
            <v>UM</v>
          </cell>
          <cell r="K5480" t="str">
            <v>N</v>
          </cell>
          <cell r="L5480">
            <v>3</v>
          </cell>
          <cell r="M5480">
            <v>26</v>
          </cell>
        </row>
        <row r="5481">
          <cell r="A5481" t="str">
            <v>2013-35-4-Dungeness_n_um</v>
          </cell>
          <cell r="B5481" t="str">
            <v>JDF</v>
          </cell>
          <cell r="C5481" t="str">
            <v>UnMarked JDF Tribs. Fall</v>
          </cell>
          <cell r="D5481" t="str">
            <v>U-SJDF FF</v>
          </cell>
          <cell r="E5481">
            <v>35</v>
          </cell>
          <cell r="F5481">
            <v>52</v>
          </cell>
          <cell r="G5481">
            <v>51</v>
          </cell>
          <cell r="H5481" t="str">
            <v>ETRS; includes 6D</v>
          </cell>
          <cell r="I5481">
            <v>2013</v>
          </cell>
          <cell r="J5481" t="str">
            <v>UM</v>
          </cell>
          <cell r="K5481" t="str">
            <v>N</v>
          </cell>
          <cell r="L5481">
            <v>4</v>
          </cell>
          <cell r="M5481">
            <v>220</v>
          </cell>
        </row>
        <row r="5482">
          <cell r="A5482" t="str">
            <v>2013-35-5-Dungeness_n_um</v>
          </cell>
          <cell r="B5482" t="str">
            <v>JDF</v>
          </cell>
          <cell r="C5482" t="str">
            <v>UnMarked JDF Tribs. Fall</v>
          </cell>
          <cell r="D5482" t="str">
            <v>U-SJDF FF</v>
          </cell>
          <cell r="E5482">
            <v>35</v>
          </cell>
          <cell r="F5482">
            <v>52</v>
          </cell>
          <cell r="G5482">
            <v>51</v>
          </cell>
          <cell r="H5482" t="str">
            <v>ETRS; includes 6D</v>
          </cell>
          <cell r="I5482">
            <v>2013</v>
          </cell>
          <cell r="J5482" t="str">
            <v>UM</v>
          </cell>
          <cell r="K5482" t="str">
            <v>N</v>
          </cell>
          <cell r="L5482">
            <v>5</v>
          </cell>
          <cell r="M5482">
            <v>32</v>
          </cell>
        </row>
        <row r="5483">
          <cell r="A5483" t="str">
            <v>2007-22-3-DuwamishGreen_hat_h_m</v>
          </cell>
          <cell r="B5483" t="str">
            <v>MPS</v>
          </cell>
          <cell r="C5483" t="str">
            <v>Marked Mid PS Fall Fing</v>
          </cell>
          <cell r="D5483" t="str">
            <v>M-MidPSFF</v>
          </cell>
          <cell r="E5483">
            <v>22</v>
          </cell>
          <cell r="F5483">
            <v>32</v>
          </cell>
          <cell r="G5483">
            <v>30</v>
          </cell>
          <cell r="H5483" t="str">
            <v>TRS; includes 10A, 10E, 11A</v>
          </cell>
          <cell r="I5483">
            <v>2007</v>
          </cell>
          <cell r="J5483" t="str">
            <v>M</v>
          </cell>
          <cell r="K5483" t="str">
            <v>H</v>
          </cell>
          <cell r="L5483">
            <v>3</v>
          </cell>
          <cell r="M5483">
            <v>13121</v>
          </cell>
        </row>
        <row r="5484">
          <cell r="A5484" t="str">
            <v>2007-22-4-DuwamishGreen_hat_h_m</v>
          </cell>
          <cell r="B5484" t="str">
            <v>MPS</v>
          </cell>
          <cell r="C5484" t="str">
            <v>Marked Mid PS Fall Fing</v>
          </cell>
          <cell r="D5484" t="str">
            <v>M-MidPSFF</v>
          </cell>
          <cell r="E5484">
            <v>22</v>
          </cell>
          <cell r="F5484">
            <v>32</v>
          </cell>
          <cell r="G5484">
            <v>30</v>
          </cell>
          <cell r="H5484" t="str">
            <v>TRS; includes 10A, 10E, 11A</v>
          </cell>
          <cell r="I5484">
            <v>2007</v>
          </cell>
          <cell r="J5484" t="str">
            <v>M</v>
          </cell>
          <cell r="K5484" t="str">
            <v>H</v>
          </cell>
          <cell r="L5484">
            <v>4</v>
          </cell>
          <cell r="M5484">
            <v>9512</v>
          </cell>
        </row>
        <row r="5485">
          <cell r="A5485" t="str">
            <v>2007-22-5-DuwamishGreen_hat_h_m</v>
          </cell>
          <cell r="B5485" t="str">
            <v>MPS</v>
          </cell>
          <cell r="C5485" t="str">
            <v>Marked Mid PS Fall Fing</v>
          </cell>
          <cell r="D5485" t="str">
            <v>M-MidPSFF</v>
          </cell>
          <cell r="E5485">
            <v>22</v>
          </cell>
          <cell r="F5485">
            <v>32</v>
          </cell>
          <cell r="G5485">
            <v>30</v>
          </cell>
          <cell r="H5485" t="str">
            <v>TRS; includes 10A, 10E, 11A</v>
          </cell>
          <cell r="I5485">
            <v>2007</v>
          </cell>
          <cell r="J5485" t="str">
            <v>M</v>
          </cell>
          <cell r="K5485" t="str">
            <v>H</v>
          </cell>
          <cell r="L5485">
            <v>5</v>
          </cell>
          <cell r="M5485">
            <v>738</v>
          </cell>
        </row>
        <row r="5486">
          <cell r="A5486" t="str">
            <v>2008-22-3-DuwamishGreen_hat_h_m</v>
          </cell>
          <cell r="B5486" t="str">
            <v>MPS</v>
          </cell>
          <cell r="C5486" t="str">
            <v>Marked Mid PS Fall Fing</v>
          </cell>
          <cell r="D5486" t="str">
            <v>M-MidPSFF</v>
          </cell>
          <cell r="E5486">
            <v>22</v>
          </cell>
          <cell r="F5486">
            <v>32</v>
          </cell>
          <cell r="G5486">
            <v>30</v>
          </cell>
          <cell r="H5486" t="str">
            <v>TRS; includes 10A, 10E, 11A</v>
          </cell>
          <cell r="I5486">
            <v>2008</v>
          </cell>
          <cell r="J5486" t="str">
            <v>M</v>
          </cell>
          <cell r="K5486" t="str">
            <v>H</v>
          </cell>
          <cell r="L5486">
            <v>3</v>
          </cell>
          <cell r="M5486">
            <v>8154</v>
          </cell>
        </row>
        <row r="5487">
          <cell r="A5487" t="str">
            <v>2008-22-4-DuwamishGreen_hat_h_m</v>
          </cell>
          <cell r="B5487" t="str">
            <v>MPS</v>
          </cell>
          <cell r="C5487" t="str">
            <v>Marked Mid PS Fall Fing</v>
          </cell>
          <cell r="D5487" t="str">
            <v>M-MidPSFF</v>
          </cell>
          <cell r="E5487">
            <v>22</v>
          </cell>
          <cell r="F5487">
            <v>32</v>
          </cell>
          <cell r="G5487">
            <v>30</v>
          </cell>
          <cell r="H5487" t="str">
            <v>TRS; includes 10A, 10E, 11A</v>
          </cell>
          <cell r="I5487">
            <v>2008</v>
          </cell>
          <cell r="J5487" t="str">
            <v>M</v>
          </cell>
          <cell r="K5487" t="str">
            <v>H</v>
          </cell>
          <cell r="L5487">
            <v>4</v>
          </cell>
          <cell r="M5487">
            <v>10105</v>
          </cell>
        </row>
        <row r="5488">
          <cell r="A5488" t="str">
            <v>2008-22-5-DuwamishGreen_hat_h_m</v>
          </cell>
          <cell r="B5488" t="str">
            <v>MPS</v>
          </cell>
          <cell r="C5488" t="str">
            <v>Marked Mid PS Fall Fing</v>
          </cell>
          <cell r="D5488" t="str">
            <v>M-MidPSFF</v>
          </cell>
          <cell r="E5488">
            <v>22</v>
          </cell>
          <cell r="F5488">
            <v>32</v>
          </cell>
          <cell r="G5488">
            <v>30</v>
          </cell>
          <cell r="H5488" t="str">
            <v>TRS; includes 10A, 10E, 11A</v>
          </cell>
          <cell r="I5488">
            <v>2008</v>
          </cell>
          <cell r="J5488" t="str">
            <v>M</v>
          </cell>
          <cell r="K5488" t="str">
            <v>H</v>
          </cell>
          <cell r="L5488">
            <v>5</v>
          </cell>
          <cell r="M5488">
            <v>360</v>
          </cell>
        </row>
        <row r="5489">
          <cell r="A5489" t="str">
            <v>2009-22-3-DuwamishGreen_hat_h_m</v>
          </cell>
          <cell r="B5489" t="str">
            <v>MPS</v>
          </cell>
          <cell r="C5489" t="str">
            <v>Marked Mid PS Fall Fing</v>
          </cell>
          <cell r="D5489" t="str">
            <v>M-MidPSFF</v>
          </cell>
          <cell r="E5489">
            <v>22</v>
          </cell>
          <cell r="F5489">
            <v>32</v>
          </cell>
          <cell r="G5489">
            <v>30</v>
          </cell>
          <cell r="H5489" t="str">
            <v>TRS; includes 10A, 10E, 11A</v>
          </cell>
          <cell r="I5489">
            <v>2009</v>
          </cell>
          <cell r="J5489" t="str">
            <v>M</v>
          </cell>
          <cell r="K5489" t="str">
            <v>H</v>
          </cell>
          <cell r="L5489">
            <v>3</v>
          </cell>
          <cell r="M5489">
            <v>7730</v>
          </cell>
        </row>
        <row r="5490">
          <cell r="A5490" t="str">
            <v>2009-22-4-DuwamishGreen_hat_h_m</v>
          </cell>
          <cell r="B5490" t="str">
            <v>MPS</v>
          </cell>
          <cell r="C5490" t="str">
            <v>Marked Mid PS Fall Fing</v>
          </cell>
          <cell r="D5490" t="str">
            <v>M-MidPSFF</v>
          </cell>
          <cell r="E5490">
            <v>22</v>
          </cell>
          <cell r="F5490">
            <v>32</v>
          </cell>
          <cell r="G5490">
            <v>30</v>
          </cell>
          <cell r="H5490" t="str">
            <v>TRS; includes 10A, 10E, 11A</v>
          </cell>
          <cell r="I5490">
            <v>2009</v>
          </cell>
          <cell r="J5490" t="str">
            <v>M</v>
          </cell>
          <cell r="K5490" t="str">
            <v>H</v>
          </cell>
          <cell r="L5490">
            <v>4</v>
          </cell>
          <cell r="M5490">
            <v>6810</v>
          </cell>
        </row>
        <row r="5491">
          <cell r="A5491" t="str">
            <v>2009-22-5-DuwamishGreen_hat_h_m</v>
          </cell>
          <cell r="B5491" t="str">
            <v>MPS</v>
          </cell>
          <cell r="C5491" t="str">
            <v>Marked Mid PS Fall Fing</v>
          </cell>
          <cell r="D5491" t="str">
            <v>M-MidPSFF</v>
          </cell>
          <cell r="E5491">
            <v>22</v>
          </cell>
          <cell r="F5491">
            <v>32</v>
          </cell>
          <cell r="G5491">
            <v>30</v>
          </cell>
          <cell r="H5491" t="str">
            <v>TRS; includes 10A, 10E, 11A</v>
          </cell>
          <cell r="I5491">
            <v>2009</v>
          </cell>
          <cell r="J5491" t="str">
            <v>M</v>
          </cell>
          <cell r="K5491" t="str">
            <v>H</v>
          </cell>
          <cell r="L5491">
            <v>5</v>
          </cell>
          <cell r="M5491">
            <v>30</v>
          </cell>
        </row>
        <row r="5492">
          <cell r="A5492" t="str">
            <v>2010-22-3-DuwamishGreen_hat_h_m</v>
          </cell>
          <cell r="B5492" t="str">
            <v>MPS</v>
          </cell>
          <cell r="C5492" t="str">
            <v>Marked Mid PS Fall Fing</v>
          </cell>
          <cell r="D5492" t="str">
            <v>M-MidPSFF</v>
          </cell>
          <cell r="E5492">
            <v>22</v>
          </cell>
          <cell r="F5492">
            <v>32</v>
          </cell>
          <cell r="G5492">
            <v>30</v>
          </cell>
          <cell r="H5492" t="str">
            <v>TRS; includes 10A, 10E, 11A</v>
          </cell>
          <cell r="I5492">
            <v>2010</v>
          </cell>
          <cell r="J5492" t="str">
            <v>M</v>
          </cell>
          <cell r="K5492" t="str">
            <v>H</v>
          </cell>
          <cell r="L5492">
            <v>3</v>
          </cell>
          <cell r="M5492">
            <v>3396</v>
          </cell>
        </row>
        <row r="5493">
          <cell r="A5493" t="str">
            <v>2010-22-4-DuwamishGreen_hat_h_m</v>
          </cell>
          <cell r="B5493" t="str">
            <v>MPS</v>
          </cell>
          <cell r="C5493" t="str">
            <v>Marked Mid PS Fall Fing</v>
          </cell>
          <cell r="D5493" t="str">
            <v>M-MidPSFF</v>
          </cell>
          <cell r="E5493">
            <v>22</v>
          </cell>
          <cell r="F5493">
            <v>32</v>
          </cell>
          <cell r="G5493">
            <v>30</v>
          </cell>
          <cell r="H5493" t="str">
            <v>TRS; includes 10A, 10E, 11A</v>
          </cell>
          <cell r="I5493">
            <v>2010</v>
          </cell>
          <cell r="J5493" t="str">
            <v>M</v>
          </cell>
          <cell r="K5493" t="str">
            <v>H</v>
          </cell>
          <cell r="L5493">
            <v>4</v>
          </cell>
          <cell r="M5493">
            <v>4533</v>
          </cell>
        </row>
        <row r="5494">
          <cell r="A5494" t="str">
            <v>2010-22-5-DuwamishGreen_hat_h_m</v>
          </cell>
          <cell r="B5494" t="str">
            <v>MPS</v>
          </cell>
          <cell r="C5494" t="str">
            <v>Marked Mid PS Fall Fing</v>
          </cell>
          <cell r="D5494" t="str">
            <v>M-MidPSFF</v>
          </cell>
          <cell r="E5494">
            <v>22</v>
          </cell>
          <cell r="F5494">
            <v>32</v>
          </cell>
          <cell r="G5494">
            <v>30</v>
          </cell>
          <cell r="H5494" t="str">
            <v>TRS; includes 10A, 10E, 11A</v>
          </cell>
          <cell r="I5494">
            <v>2010</v>
          </cell>
          <cell r="J5494" t="str">
            <v>M</v>
          </cell>
          <cell r="K5494" t="str">
            <v>H</v>
          </cell>
          <cell r="L5494">
            <v>5</v>
          </cell>
          <cell r="M5494">
            <v>270</v>
          </cell>
        </row>
        <row r="5495">
          <cell r="A5495" t="str">
            <v>2011-22-3-DuwamishGreen_hat_h_m</v>
          </cell>
          <cell r="B5495" t="str">
            <v>MPS</v>
          </cell>
          <cell r="C5495" t="str">
            <v>Marked Mid PS Fall Fing</v>
          </cell>
          <cell r="D5495" t="str">
            <v>M-MidPSFF</v>
          </cell>
          <cell r="E5495">
            <v>22</v>
          </cell>
          <cell r="F5495">
            <v>32</v>
          </cell>
          <cell r="G5495">
            <v>30</v>
          </cell>
          <cell r="H5495" t="str">
            <v>TRS; includes 10A, 10E, 11A</v>
          </cell>
          <cell r="I5495">
            <v>2011</v>
          </cell>
          <cell r="J5495" t="str">
            <v>M</v>
          </cell>
          <cell r="K5495" t="str">
            <v>H</v>
          </cell>
          <cell r="L5495">
            <v>3</v>
          </cell>
          <cell r="M5495">
            <v>2517</v>
          </cell>
        </row>
        <row r="5496">
          <cell r="A5496" t="str">
            <v>2011-22-4-DuwamishGreen_hat_h_m</v>
          </cell>
          <cell r="B5496" t="str">
            <v>MPS</v>
          </cell>
          <cell r="C5496" t="str">
            <v>Marked Mid PS Fall Fing</v>
          </cell>
          <cell r="D5496" t="str">
            <v>M-MidPSFF</v>
          </cell>
          <cell r="E5496">
            <v>22</v>
          </cell>
          <cell r="F5496">
            <v>32</v>
          </cell>
          <cell r="G5496">
            <v>30</v>
          </cell>
          <cell r="H5496" t="str">
            <v>TRS; includes 10A, 10E, 11A</v>
          </cell>
          <cell r="I5496">
            <v>2011</v>
          </cell>
          <cell r="J5496" t="str">
            <v>M</v>
          </cell>
          <cell r="K5496" t="str">
            <v>H</v>
          </cell>
          <cell r="L5496">
            <v>4</v>
          </cell>
          <cell r="M5496">
            <v>9276</v>
          </cell>
        </row>
        <row r="5497">
          <cell r="A5497" t="str">
            <v>2011-22-5-DuwamishGreen_hat_h_m</v>
          </cell>
          <cell r="B5497" t="str">
            <v>MPS</v>
          </cell>
          <cell r="C5497" t="str">
            <v>Marked Mid PS Fall Fing</v>
          </cell>
          <cell r="D5497" t="str">
            <v>M-MidPSFF</v>
          </cell>
          <cell r="E5497">
            <v>22</v>
          </cell>
          <cell r="F5497">
            <v>32</v>
          </cell>
          <cell r="G5497">
            <v>30</v>
          </cell>
          <cell r="H5497" t="str">
            <v>TRS; includes 10A, 10E, 11A</v>
          </cell>
          <cell r="I5497">
            <v>2011</v>
          </cell>
          <cell r="J5497" t="str">
            <v>M</v>
          </cell>
          <cell r="K5497" t="str">
            <v>H</v>
          </cell>
          <cell r="L5497">
            <v>5</v>
          </cell>
          <cell r="M5497">
            <v>0</v>
          </cell>
        </row>
        <row r="5498">
          <cell r="A5498" t="str">
            <v>2012-22-3-DuwamishGreen_hat_h_m</v>
          </cell>
          <cell r="B5498" t="str">
            <v>MPS</v>
          </cell>
          <cell r="C5498" t="str">
            <v>Marked Mid PS Fall Fing</v>
          </cell>
          <cell r="D5498" t="str">
            <v>M-MidPSFF</v>
          </cell>
          <cell r="E5498">
            <v>22</v>
          </cell>
          <cell r="F5498">
            <v>32</v>
          </cell>
          <cell r="G5498">
            <v>30</v>
          </cell>
          <cell r="H5498" t="str">
            <v>TRS; includes 10A, 10E, 11A</v>
          </cell>
          <cell r="I5498">
            <v>2012</v>
          </cell>
          <cell r="J5498" t="str">
            <v>M</v>
          </cell>
          <cell r="K5498" t="str">
            <v>H</v>
          </cell>
          <cell r="L5498">
            <v>3</v>
          </cell>
          <cell r="M5498">
            <v>5378</v>
          </cell>
        </row>
        <row r="5499">
          <cell r="A5499" t="str">
            <v>2012-22-4-DuwamishGreen_hat_h_m</v>
          </cell>
          <cell r="B5499" t="str">
            <v>MPS</v>
          </cell>
          <cell r="C5499" t="str">
            <v>Marked Mid PS Fall Fing</v>
          </cell>
          <cell r="D5499" t="str">
            <v>M-MidPSFF</v>
          </cell>
          <cell r="E5499">
            <v>22</v>
          </cell>
          <cell r="F5499">
            <v>32</v>
          </cell>
          <cell r="G5499">
            <v>30</v>
          </cell>
          <cell r="H5499" t="str">
            <v>TRS; includes 10A, 10E, 11A</v>
          </cell>
          <cell r="I5499">
            <v>2012</v>
          </cell>
          <cell r="J5499" t="str">
            <v>M</v>
          </cell>
          <cell r="K5499" t="str">
            <v>H</v>
          </cell>
          <cell r="L5499">
            <v>4</v>
          </cell>
          <cell r="M5499">
            <v>8252</v>
          </cell>
        </row>
        <row r="5500">
          <cell r="A5500" t="str">
            <v>2012-22-5-DuwamishGreen_hat_h_m</v>
          </cell>
          <cell r="B5500" t="str">
            <v>MPS</v>
          </cell>
          <cell r="C5500" t="str">
            <v>Marked Mid PS Fall Fing</v>
          </cell>
          <cell r="D5500" t="str">
            <v>M-MidPSFF</v>
          </cell>
          <cell r="E5500">
            <v>22</v>
          </cell>
          <cell r="F5500">
            <v>32</v>
          </cell>
          <cell r="G5500">
            <v>30</v>
          </cell>
          <cell r="H5500" t="str">
            <v>TRS; includes 10A, 10E, 11A</v>
          </cell>
          <cell r="I5500">
            <v>2012</v>
          </cell>
          <cell r="J5500" t="str">
            <v>M</v>
          </cell>
          <cell r="K5500" t="str">
            <v>H</v>
          </cell>
          <cell r="L5500">
            <v>5</v>
          </cell>
          <cell r="M5500">
            <v>45</v>
          </cell>
        </row>
        <row r="5501">
          <cell r="A5501" t="str">
            <v>2013-22-3-DuwamishGreen_hat_h_m</v>
          </cell>
          <cell r="B5501" t="str">
            <v>MPS</v>
          </cell>
          <cell r="C5501" t="str">
            <v>Marked Mid PS Fall Fing</v>
          </cell>
          <cell r="D5501" t="str">
            <v>M-MidPSFF</v>
          </cell>
          <cell r="E5501">
            <v>22</v>
          </cell>
          <cell r="F5501">
            <v>32</v>
          </cell>
          <cell r="G5501">
            <v>30</v>
          </cell>
          <cell r="H5501" t="str">
            <v>TRS; includes 10A, 10E, 11A</v>
          </cell>
          <cell r="I5501">
            <v>2013</v>
          </cell>
          <cell r="J5501" t="str">
            <v>M</v>
          </cell>
          <cell r="K5501" t="str">
            <v>H</v>
          </cell>
          <cell r="L5501">
            <v>3</v>
          </cell>
          <cell r="M5501">
            <v>761</v>
          </cell>
        </row>
        <row r="5502">
          <cell r="A5502" t="str">
            <v>2013-22-4-DuwamishGreen_hat_h_m</v>
          </cell>
          <cell r="B5502" t="str">
            <v>MPS</v>
          </cell>
          <cell r="C5502" t="str">
            <v>Marked Mid PS Fall Fing</v>
          </cell>
          <cell r="D5502" t="str">
            <v>M-MidPSFF</v>
          </cell>
          <cell r="E5502">
            <v>22</v>
          </cell>
          <cell r="F5502">
            <v>32</v>
          </cell>
          <cell r="G5502">
            <v>30</v>
          </cell>
          <cell r="H5502" t="str">
            <v>TRS; includes 10A, 10E, 11A</v>
          </cell>
          <cell r="I5502">
            <v>2013</v>
          </cell>
          <cell r="J5502" t="str">
            <v>M</v>
          </cell>
          <cell r="K5502" t="str">
            <v>H</v>
          </cell>
          <cell r="L5502">
            <v>4</v>
          </cell>
          <cell r="M5502">
            <v>7527</v>
          </cell>
        </row>
        <row r="5503">
          <cell r="A5503" t="str">
            <v>2013-22-5-DuwamishGreen_hat_h_m</v>
          </cell>
          <cell r="B5503" t="str">
            <v>MPS</v>
          </cell>
          <cell r="C5503" t="str">
            <v>Marked Mid PS Fall Fing</v>
          </cell>
          <cell r="D5503" t="str">
            <v>M-MidPSFF</v>
          </cell>
          <cell r="E5503">
            <v>22</v>
          </cell>
          <cell r="F5503">
            <v>32</v>
          </cell>
          <cell r="G5503">
            <v>30</v>
          </cell>
          <cell r="H5503" t="str">
            <v>TRS; includes 10A, 10E, 11A</v>
          </cell>
          <cell r="I5503">
            <v>2013</v>
          </cell>
          <cell r="J5503" t="str">
            <v>M</v>
          </cell>
          <cell r="K5503" t="str">
            <v>H</v>
          </cell>
          <cell r="L5503">
            <v>5</v>
          </cell>
          <cell r="M5503">
            <v>104</v>
          </cell>
        </row>
        <row r="5504">
          <cell r="A5504" t="str">
            <v>2007-21-3-DuwamishGreen_hat_h_um</v>
          </cell>
          <cell r="B5504" t="str">
            <v>MPS</v>
          </cell>
          <cell r="C5504" t="str">
            <v>UnMarked Mid PS Fall Fing</v>
          </cell>
          <cell r="D5504" t="str">
            <v>U-MidPSFF</v>
          </cell>
          <cell r="E5504">
            <v>21</v>
          </cell>
          <cell r="F5504">
            <v>31</v>
          </cell>
          <cell r="G5504">
            <v>30</v>
          </cell>
          <cell r="H5504" t="str">
            <v>TRS; includes 10A, 10E, 11A</v>
          </cell>
          <cell r="I5504">
            <v>2007</v>
          </cell>
          <cell r="J5504" t="str">
            <v>UM</v>
          </cell>
          <cell r="K5504" t="str">
            <v>H</v>
          </cell>
          <cell r="L5504">
            <v>3</v>
          </cell>
          <cell r="M5504">
            <v>278</v>
          </cell>
        </row>
        <row r="5505">
          <cell r="A5505" t="str">
            <v>2007-21-4-DuwamishGreen_hat_h_um</v>
          </cell>
          <cell r="B5505" t="str">
            <v>MPS</v>
          </cell>
          <cell r="C5505" t="str">
            <v>UnMarked Mid PS Fall Fing</v>
          </cell>
          <cell r="D5505" t="str">
            <v>U-MidPSFF</v>
          </cell>
          <cell r="E5505">
            <v>21</v>
          </cell>
          <cell r="F5505">
            <v>31</v>
          </cell>
          <cell r="G5505">
            <v>30</v>
          </cell>
          <cell r="H5505" t="str">
            <v>TRS; includes 10A, 10E, 11A</v>
          </cell>
          <cell r="I5505">
            <v>2007</v>
          </cell>
          <cell r="J5505" t="str">
            <v>UM</v>
          </cell>
          <cell r="K5505" t="str">
            <v>H</v>
          </cell>
          <cell r="L5505">
            <v>4</v>
          </cell>
          <cell r="M5505">
            <v>205</v>
          </cell>
        </row>
        <row r="5506">
          <cell r="A5506" t="str">
            <v>2007-21-5-DuwamishGreen_hat_h_um</v>
          </cell>
          <cell r="B5506" t="str">
            <v>MPS</v>
          </cell>
          <cell r="C5506" t="str">
            <v>UnMarked Mid PS Fall Fing</v>
          </cell>
          <cell r="D5506" t="str">
            <v>U-MidPSFF</v>
          </cell>
          <cell r="E5506">
            <v>21</v>
          </cell>
          <cell r="F5506">
            <v>31</v>
          </cell>
          <cell r="G5506">
            <v>30</v>
          </cell>
          <cell r="H5506" t="str">
            <v>TRS; includes 10A, 10E, 11A</v>
          </cell>
          <cell r="I5506">
            <v>2007</v>
          </cell>
          <cell r="J5506" t="str">
            <v>UM</v>
          </cell>
          <cell r="K5506" t="str">
            <v>H</v>
          </cell>
          <cell r="L5506">
            <v>5</v>
          </cell>
          <cell r="M5506">
            <v>2</v>
          </cell>
        </row>
        <row r="5507">
          <cell r="A5507" t="str">
            <v>2008-21-3-DuwamishGreen_hat_h_um</v>
          </cell>
          <cell r="B5507" t="str">
            <v>MPS</v>
          </cell>
          <cell r="C5507" t="str">
            <v>UnMarked Mid PS Fall Fing</v>
          </cell>
          <cell r="D5507" t="str">
            <v>U-MidPSFF</v>
          </cell>
          <cell r="E5507">
            <v>21</v>
          </cell>
          <cell r="F5507">
            <v>31</v>
          </cell>
          <cell r="G5507">
            <v>30</v>
          </cell>
          <cell r="H5507" t="str">
            <v>TRS; includes 10A, 10E, 11A</v>
          </cell>
          <cell r="I5507">
            <v>2008</v>
          </cell>
          <cell r="J5507" t="str">
            <v>UM</v>
          </cell>
          <cell r="K5507" t="str">
            <v>H</v>
          </cell>
          <cell r="L5507">
            <v>3</v>
          </cell>
          <cell r="M5507">
            <v>60</v>
          </cell>
        </row>
        <row r="5508">
          <cell r="A5508" t="str">
            <v>2008-21-4-DuwamishGreen_hat_h_um</v>
          </cell>
          <cell r="B5508" t="str">
            <v>MPS</v>
          </cell>
          <cell r="C5508" t="str">
            <v>UnMarked Mid PS Fall Fing</v>
          </cell>
          <cell r="D5508" t="str">
            <v>U-MidPSFF</v>
          </cell>
          <cell r="E5508">
            <v>21</v>
          </cell>
          <cell r="F5508">
            <v>31</v>
          </cell>
          <cell r="G5508">
            <v>30</v>
          </cell>
          <cell r="H5508" t="str">
            <v>TRS; includes 10A, 10E, 11A</v>
          </cell>
          <cell r="I5508">
            <v>2008</v>
          </cell>
          <cell r="J5508" t="str">
            <v>UM</v>
          </cell>
          <cell r="K5508" t="str">
            <v>H</v>
          </cell>
          <cell r="L5508">
            <v>4</v>
          </cell>
          <cell r="M5508">
            <v>207</v>
          </cell>
        </row>
        <row r="5509">
          <cell r="A5509" t="str">
            <v>2008-21-5-DuwamishGreen_hat_h_um</v>
          </cell>
          <cell r="B5509" t="str">
            <v>MPS</v>
          </cell>
          <cell r="C5509" t="str">
            <v>UnMarked Mid PS Fall Fing</v>
          </cell>
          <cell r="D5509" t="str">
            <v>U-MidPSFF</v>
          </cell>
          <cell r="E5509">
            <v>21</v>
          </cell>
          <cell r="F5509">
            <v>31</v>
          </cell>
          <cell r="G5509">
            <v>30</v>
          </cell>
          <cell r="H5509" t="str">
            <v>TRS; includes 10A, 10E, 11A</v>
          </cell>
          <cell r="I5509">
            <v>2008</v>
          </cell>
          <cell r="J5509" t="str">
            <v>UM</v>
          </cell>
          <cell r="K5509" t="str">
            <v>H</v>
          </cell>
          <cell r="L5509">
            <v>5</v>
          </cell>
          <cell r="M5509">
            <v>2</v>
          </cell>
        </row>
        <row r="5510">
          <cell r="A5510" t="str">
            <v>2009-21-3-DuwamishGreen_hat_h_um</v>
          </cell>
          <cell r="B5510" t="str">
            <v>MPS</v>
          </cell>
          <cell r="C5510" t="str">
            <v>UnMarked Mid PS Fall Fing</v>
          </cell>
          <cell r="D5510" t="str">
            <v>U-MidPSFF</v>
          </cell>
          <cell r="E5510">
            <v>21</v>
          </cell>
          <cell r="F5510">
            <v>31</v>
          </cell>
          <cell r="G5510">
            <v>30</v>
          </cell>
          <cell r="H5510" t="str">
            <v>TRS; includes 10A, 10E, 11A</v>
          </cell>
          <cell r="I5510">
            <v>2009</v>
          </cell>
          <cell r="J5510" t="str">
            <v>UM</v>
          </cell>
          <cell r="K5510" t="str">
            <v>H</v>
          </cell>
          <cell r="L5510">
            <v>3</v>
          </cell>
          <cell r="M5510">
            <v>1</v>
          </cell>
        </row>
        <row r="5511">
          <cell r="A5511" t="str">
            <v>2009-21-4-DuwamishGreen_hat_h_um</v>
          </cell>
          <cell r="B5511" t="str">
            <v>MPS</v>
          </cell>
          <cell r="C5511" t="str">
            <v>UnMarked Mid PS Fall Fing</v>
          </cell>
          <cell r="D5511" t="str">
            <v>U-MidPSFF</v>
          </cell>
          <cell r="E5511">
            <v>21</v>
          </cell>
          <cell r="F5511">
            <v>31</v>
          </cell>
          <cell r="G5511">
            <v>30</v>
          </cell>
          <cell r="H5511" t="str">
            <v>TRS; includes 10A, 10E, 11A</v>
          </cell>
          <cell r="I5511">
            <v>2009</v>
          </cell>
          <cell r="J5511" t="str">
            <v>UM</v>
          </cell>
          <cell r="K5511" t="str">
            <v>H</v>
          </cell>
          <cell r="L5511">
            <v>4</v>
          </cell>
          <cell r="M5511">
            <v>51</v>
          </cell>
        </row>
        <row r="5512">
          <cell r="A5512" t="str">
            <v>2009-21-5-DuwamishGreen_hat_h_um</v>
          </cell>
          <cell r="B5512" t="str">
            <v>MPS</v>
          </cell>
          <cell r="C5512" t="str">
            <v>UnMarked Mid PS Fall Fing</v>
          </cell>
          <cell r="D5512" t="str">
            <v>U-MidPSFF</v>
          </cell>
          <cell r="E5512">
            <v>21</v>
          </cell>
          <cell r="F5512">
            <v>31</v>
          </cell>
          <cell r="G5512">
            <v>30</v>
          </cell>
          <cell r="H5512" t="str">
            <v>TRS; includes 10A, 10E, 11A</v>
          </cell>
          <cell r="I5512">
            <v>2009</v>
          </cell>
          <cell r="J5512" t="str">
            <v>UM</v>
          </cell>
          <cell r="K5512" t="str">
            <v>H</v>
          </cell>
          <cell r="L5512">
            <v>5</v>
          </cell>
          <cell r="M5512">
            <v>0</v>
          </cell>
        </row>
        <row r="5513">
          <cell r="A5513" t="str">
            <v>2010-21-3-DuwamishGreen_hat_h_um</v>
          </cell>
          <cell r="B5513" t="str">
            <v>MPS</v>
          </cell>
          <cell r="C5513" t="str">
            <v>UnMarked Mid PS Fall Fing</v>
          </cell>
          <cell r="D5513" t="str">
            <v>U-MidPSFF</v>
          </cell>
          <cell r="E5513">
            <v>21</v>
          </cell>
          <cell r="F5513">
            <v>31</v>
          </cell>
          <cell r="G5513">
            <v>30</v>
          </cell>
          <cell r="H5513" t="str">
            <v>TRS; includes 10A, 10E, 11A</v>
          </cell>
          <cell r="I5513">
            <v>2010</v>
          </cell>
          <cell r="J5513" t="str">
            <v>UM</v>
          </cell>
          <cell r="K5513" t="str">
            <v>H</v>
          </cell>
          <cell r="L5513">
            <v>3</v>
          </cell>
          <cell r="M5513">
            <v>58</v>
          </cell>
        </row>
        <row r="5514">
          <cell r="A5514" t="str">
            <v>2010-21-4-DuwamishGreen_hat_h_um</v>
          </cell>
          <cell r="B5514" t="str">
            <v>MPS</v>
          </cell>
          <cell r="C5514" t="str">
            <v>UnMarked Mid PS Fall Fing</v>
          </cell>
          <cell r="D5514" t="str">
            <v>U-MidPSFF</v>
          </cell>
          <cell r="E5514">
            <v>21</v>
          </cell>
          <cell r="F5514">
            <v>31</v>
          </cell>
          <cell r="G5514">
            <v>30</v>
          </cell>
          <cell r="H5514" t="str">
            <v>TRS; includes 10A, 10E, 11A</v>
          </cell>
          <cell r="I5514">
            <v>2010</v>
          </cell>
          <cell r="J5514" t="str">
            <v>UM</v>
          </cell>
          <cell r="K5514" t="str">
            <v>H</v>
          </cell>
          <cell r="L5514">
            <v>4</v>
          </cell>
          <cell r="M5514">
            <v>1</v>
          </cell>
        </row>
        <row r="5515">
          <cell r="A5515" t="str">
            <v>2010-21-5-DuwamishGreen_hat_h_um</v>
          </cell>
          <cell r="B5515" t="str">
            <v>MPS</v>
          </cell>
          <cell r="C5515" t="str">
            <v>UnMarked Mid PS Fall Fing</v>
          </cell>
          <cell r="D5515" t="str">
            <v>U-MidPSFF</v>
          </cell>
          <cell r="E5515">
            <v>21</v>
          </cell>
          <cell r="F5515">
            <v>31</v>
          </cell>
          <cell r="G5515">
            <v>30</v>
          </cell>
          <cell r="H5515" t="str">
            <v>TRS; includes 10A, 10E, 11A</v>
          </cell>
          <cell r="I5515">
            <v>2010</v>
          </cell>
          <cell r="J5515" t="str">
            <v>UM</v>
          </cell>
          <cell r="K5515" t="str">
            <v>H</v>
          </cell>
          <cell r="L5515">
            <v>5</v>
          </cell>
          <cell r="M5515">
            <v>3</v>
          </cell>
        </row>
        <row r="5516">
          <cell r="A5516" t="str">
            <v>2011-21-3-DuwamishGreen_hat_h_um</v>
          </cell>
          <cell r="B5516" t="str">
            <v>MPS</v>
          </cell>
          <cell r="C5516" t="str">
            <v>UnMarked Mid PS Fall Fing</v>
          </cell>
          <cell r="D5516" t="str">
            <v>U-MidPSFF</v>
          </cell>
          <cell r="E5516">
            <v>21</v>
          </cell>
          <cell r="F5516">
            <v>31</v>
          </cell>
          <cell r="G5516">
            <v>30</v>
          </cell>
          <cell r="H5516" t="str">
            <v>TRS; includes 10A, 10E, 11A</v>
          </cell>
          <cell r="I5516">
            <v>2011</v>
          </cell>
          <cell r="J5516" t="str">
            <v>UM</v>
          </cell>
          <cell r="K5516" t="str">
            <v>H</v>
          </cell>
          <cell r="L5516">
            <v>3</v>
          </cell>
          <cell r="M5516">
            <v>4</v>
          </cell>
        </row>
        <row r="5517">
          <cell r="A5517" t="str">
            <v>2011-21-4-DuwamishGreen_hat_h_um</v>
          </cell>
          <cell r="B5517" t="str">
            <v>MPS</v>
          </cell>
          <cell r="C5517" t="str">
            <v>UnMarked Mid PS Fall Fing</v>
          </cell>
          <cell r="D5517" t="str">
            <v>U-MidPSFF</v>
          </cell>
          <cell r="E5517">
            <v>21</v>
          </cell>
          <cell r="F5517">
            <v>31</v>
          </cell>
          <cell r="G5517">
            <v>30</v>
          </cell>
          <cell r="H5517" t="str">
            <v>TRS; includes 10A, 10E, 11A</v>
          </cell>
          <cell r="I5517">
            <v>2011</v>
          </cell>
          <cell r="J5517" t="str">
            <v>UM</v>
          </cell>
          <cell r="K5517" t="str">
            <v>H</v>
          </cell>
          <cell r="L5517">
            <v>4</v>
          </cell>
          <cell r="M5517">
            <v>156</v>
          </cell>
        </row>
        <row r="5518">
          <cell r="A5518" t="str">
            <v>2011-21-5-DuwamishGreen_hat_h_um</v>
          </cell>
          <cell r="B5518" t="str">
            <v>MPS</v>
          </cell>
          <cell r="C5518" t="str">
            <v>UnMarked Mid PS Fall Fing</v>
          </cell>
          <cell r="D5518" t="str">
            <v>U-MidPSFF</v>
          </cell>
          <cell r="E5518">
            <v>21</v>
          </cell>
          <cell r="F5518">
            <v>31</v>
          </cell>
          <cell r="G5518">
            <v>30</v>
          </cell>
          <cell r="H5518" t="str">
            <v>TRS; includes 10A, 10E, 11A</v>
          </cell>
          <cell r="I5518">
            <v>2011</v>
          </cell>
          <cell r="J5518" t="str">
            <v>UM</v>
          </cell>
          <cell r="K5518" t="str">
            <v>H</v>
          </cell>
          <cell r="L5518">
            <v>5</v>
          </cell>
          <cell r="M5518">
            <v>0</v>
          </cell>
        </row>
        <row r="5519">
          <cell r="A5519" t="str">
            <v>2012-21-3-DuwamishGreen_hat_h_um</v>
          </cell>
          <cell r="B5519" t="str">
            <v>MPS</v>
          </cell>
          <cell r="C5519" t="str">
            <v>UnMarked Mid PS Fall Fing</v>
          </cell>
          <cell r="D5519" t="str">
            <v>U-MidPSFF</v>
          </cell>
          <cell r="E5519">
            <v>21</v>
          </cell>
          <cell r="F5519">
            <v>31</v>
          </cell>
          <cell r="G5519">
            <v>30</v>
          </cell>
          <cell r="H5519" t="str">
            <v>TRS; includes 10A, 10E, 11A</v>
          </cell>
          <cell r="I5519">
            <v>2012</v>
          </cell>
          <cell r="J5519" t="str">
            <v>UM</v>
          </cell>
          <cell r="K5519" t="str">
            <v>H</v>
          </cell>
          <cell r="L5519">
            <v>3</v>
          </cell>
          <cell r="M5519">
            <v>32</v>
          </cell>
        </row>
        <row r="5520">
          <cell r="A5520" t="str">
            <v>2012-21-4-DuwamishGreen_hat_h_um</v>
          </cell>
          <cell r="B5520" t="str">
            <v>MPS</v>
          </cell>
          <cell r="C5520" t="str">
            <v>UnMarked Mid PS Fall Fing</v>
          </cell>
          <cell r="D5520" t="str">
            <v>U-MidPSFF</v>
          </cell>
          <cell r="E5520">
            <v>21</v>
          </cell>
          <cell r="F5520">
            <v>31</v>
          </cell>
          <cell r="G5520">
            <v>30</v>
          </cell>
          <cell r="H5520" t="str">
            <v>TRS; includes 10A, 10E, 11A</v>
          </cell>
          <cell r="I5520">
            <v>2012</v>
          </cell>
          <cell r="J5520" t="str">
            <v>UM</v>
          </cell>
          <cell r="K5520" t="str">
            <v>H</v>
          </cell>
          <cell r="L5520">
            <v>4</v>
          </cell>
          <cell r="M5520">
            <v>17</v>
          </cell>
        </row>
        <row r="5521">
          <cell r="A5521" t="str">
            <v>2012-21-5-DuwamishGreen_hat_h_um</v>
          </cell>
          <cell r="B5521" t="str">
            <v>MPS</v>
          </cell>
          <cell r="C5521" t="str">
            <v>UnMarked Mid PS Fall Fing</v>
          </cell>
          <cell r="D5521" t="str">
            <v>U-MidPSFF</v>
          </cell>
          <cell r="E5521">
            <v>21</v>
          </cell>
          <cell r="F5521">
            <v>31</v>
          </cell>
          <cell r="G5521">
            <v>30</v>
          </cell>
          <cell r="H5521" t="str">
            <v>TRS; includes 10A, 10E, 11A</v>
          </cell>
          <cell r="I5521">
            <v>2012</v>
          </cell>
          <cell r="J5521" t="str">
            <v>UM</v>
          </cell>
          <cell r="K5521" t="str">
            <v>H</v>
          </cell>
          <cell r="L5521">
            <v>5</v>
          </cell>
          <cell r="M5521">
            <v>1</v>
          </cell>
        </row>
        <row r="5522">
          <cell r="A5522" t="str">
            <v>2013-21-3-DuwamishGreen_hat_h_um</v>
          </cell>
          <cell r="B5522" t="str">
            <v>MPS</v>
          </cell>
          <cell r="C5522" t="str">
            <v>UnMarked Mid PS Fall Fing</v>
          </cell>
          <cell r="D5522" t="str">
            <v>U-MidPSFF</v>
          </cell>
          <cell r="E5522">
            <v>21</v>
          </cell>
          <cell r="F5522">
            <v>31</v>
          </cell>
          <cell r="G5522">
            <v>30</v>
          </cell>
          <cell r="H5522" t="str">
            <v>TRS; includes 10A, 10E, 11A</v>
          </cell>
          <cell r="I5522">
            <v>2013</v>
          </cell>
          <cell r="J5522" t="str">
            <v>UM</v>
          </cell>
          <cell r="K5522" t="str">
            <v>H</v>
          </cell>
          <cell r="L5522">
            <v>3</v>
          </cell>
          <cell r="M5522">
            <v>3</v>
          </cell>
        </row>
        <row r="5523">
          <cell r="A5523" t="str">
            <v>2013-21-4-DuwamishGreen_hat_h_um</v>
          </cell>
          <cell r="B5523" t="str">
            <v>MPS</v>
          </cell>
          <cell r="C5523" t="str">
            <v>UnMarked Mid PS Fall Fing</v>
          </cell>
          <cell r="D5523" t="str">
            <v>U-MidPSFF</v>
          </cell>
          <cell r="E5523">
            <v>21</v>
          </cell>
          <cell r="F5523">
            <v>31</v>
          </cell>
          <cell r="G5523">
            <v>30</v>
          </cell>
          <cell r="H5523" t="str">
            <v>TRS; includes 10A, 10E, 11A</v>
          </cell>
          <cell r="I5523">
            <v>2013</v>
          </cell>
          <cell r="J5523" t="str">
            <v>UM</v>
          </cell>
          <cell r="K5523" t="str">
            <v>H</v>
          </cell>
          <cell r="L5523">
            <v>4</v>
          </cell>
          <cell r="M5523">
            <v>45</v>
          </cell>
        </row>
        <row r="5524">
          <cell r="A5524" t="str">
            <v>2013-21-5-DuwamishGreen_hat_h_um</v>
          </cell>
          <cell r="B5524" t="str">
            <v>MPS</v>
          </cell>
          <cell r="C5524" t="str">
            <v>UnMarked Mid PS Fall Fing</v>
          </cell>
          <cell r="D5524" t="str">
            <v>U-MidPSFF</v>
          </cell>
          <cell r="E5524">
            <v>21</v>
          </cell>
          <cell r="F5524">
            <v>31</v>
          </cell>
          <cell r="G5524">
            <v>30</v>
          </cell>
          <cell r="H5524" t="str">
            <v>TRS; includes 10A, 10E, 11A</v>
          </cell>
          <cell r="I5524">
            <v>2013</v>
          </cell>
          <cell r="J5524" t="str">
            <v>UM</v>
          </cell>
          <cell r="K5524" t="str">
            <v>H</v>
          </cell>
          <cell r="L5524">
            <v>5</v>
          </cell>
          <cell r="M5524">
            <v>0</v>
          </cell>
        </row>
        <row r="5525">
          <cell r="A5525" t="str">
            <v>2007-28-3-DuwamishGreen_hat_Y_h_m</v>
          </cell>
          <cell r="B5525" t="str">
            <v>SPS</v>
          </cell>
          <cell r="C5525" t="str">
            <v>Marked South Puget Sound Fall Year</v>
          </cell>
          <cell r="D5525" t="str">
            <v>M-SPS Fyr</v>
          </cell>
          <cell r="E5525">
            <v>28</v>
          </cell>
          <cell r="F5525">
            <v>41</v>
          </cell>
          <cell r="G5525">
            <v>39</v>
          </cell>
          <cell r="H5525" t="str">
            <v>TRS</v>
          </cell>
          <cell r="I5525">
            <v>2007</v>
          </cell>
          <cell r="J5525" t="str">
            <v>M</v>
          </cell>
          <cell r="K5525" t="str">
            <v>H</v>
          </cell>
          <cell r="L5525">
            <v>3</v>
          </cell>
          <cell r="M5525">
            <v>399</v>
          </cell>
        </row>
        <row r="5526">
          <cell r="A5526" t="str">
            <v>2007-28-4-DuwamishGreen_hat_Y_h_m</v>
          </cell>
          <cell r="B5526" t="str">
            <v>SPS</v>
          </cell>
          <cell r="C5526" t="str">
            <v>Marked South Puget Sound Fall Year</v>
          </cell>
          <cell r="D5526" t="str">
            <v>M-SPS Fyr</v>
          </cell>
          <cell r="E5526">
            <v>28</v>
          </cell>
          <cell r="F5526">
            <v>41</v>
          </cell>
          <cell r="G5526">
            <v>39</v>
          </cell>
          <cell r="H5526" t="str">
            <v>TRS</v>
          </cell>
          <cell r="I5526">
            <v>2007</v>
          </cell>
          <cell r="J5526" t="str">
            <v>M</v>
          </cell>
          <cell r="K5526" t="str">
            <v>H</v>
          </cell>
          <cell r="L5526">
            <v>4</v>
          </cell>
          <cell r="M5526">
            <v>358</v>
          </cell>
        </row>
        <row r="5527">
          <cell r="A5527" t="str">
            <v>2007-28-5-DuwamishGreen_hat_Y_h_m</v>
          </cell>
          <cell r="B5527" t="str">
            <v>SPS</v>
          </cell>
          <cell r="C5527" t="str">
            <v>Marked South Puget Sound Fall Year</v>
          </cell>
          <cell r="D5527" t="str">
            <v>M-SPS Fyr</v>
          </cell>
          <cell r="E5527">
            <v>28</v>
          </cell>
          <cell r="F5527">
            <v>41</v>
          </cell>
          <cell r="G5527">
            <v>39</v>
          </cell>
          <cell r="H5527" t="str">
            <v>TRS</v>
          </cell>
          <cell r="I5527">
            <v>2007</v>
          </cell>
          <cell r="J5527" t="str">
            <v>M</v>
          </cell>
          <cell r="K5527" t="str">
            <v>H</v>
          </cell>
          <cell r="L5527">
            <v>5</v>
          </cell>
          <cell r="M5527">
            <v>199</v>
          </cell>
        </row>
        <row r="5528">
          <cell r="A5528" t="str">
            <v>2008-28-3-DuwamishGreen_hat_Y_h_m</v>
          </cell>
          <cell r="B5528" t="str">
            <v>SPS</v>
          </cell>
          <cell r="C5528" t="str">
            <v>Marked South Puget Sound Fall Year</v>
          </cell>
          <cell r="D5528" t="str">
            <v>M-SPS Fyr</v>
          </cell>
          <cell r="E5528">
            <v>28</v>
          </cell>
          <cell r="F5528">
            <v>41</v>
          </cell>
          <cell r="G5528">
            <v>39</v>
          </cell>
          <cell r="H5528" t="str">
            <v>TRS</v>
          </cell>
          <cell r="I5528">
            <v>2008</v>
          </cell>
          <cell r="J5528" t="str">
            <v>M</v>
          </cell>
          <cell r="K5528" t="str">
            <v>H</v>
          </cell>
          <cell r="L5528">
            <v>3</v>
          </cell>
          <cell r="M5528">
            <v>96</v>
          </cell>
        </row>
        <row r="5529">
          <cell r="A5529" t="str">
            <v>2008-28-4-DuwamishGreen_hat_Y_h_m</v>
          </cell>
          <cell r="B5529" t="str">
            <v>SPS</v>
          </cell>
          <cell r="C5529" t="str">
            <v>Marked South Puget Sound Fall Year</v>
          </cell>
          <cell r="D5529" t="str">
            <v>M-SPS Fyr</v>
          </cell>
          <cell r="E5529">
            <v>28</v>
          </cell>
          <cell r="F5529">
            <v>41</v>
          </cell>
          <cell r="G5529">
            <v>39</v>
          </cell>
          <cell r="H5529" t="str">
            <v>TRS</v>
          </cell>
          <cell r="I5529">
            <v>2008</v>
          </cell>
          <cell r="J5529" t="str">
            <v>M</v>
          </cell>
          <cell r="K5529" t="str">
            <v>H</v>
          </cell>
          <cell r="L5529">
            <v>4</v>
          </cell>
          <cell r="M5529">
            <v>277</v>
          </cell>
        </row>
        <row r="5530">
          <cell r="A5530" t="str">
            <v>2008-28-5-DuwamishGreen_hat_Y_h_m</v>
          </cell>
          <cell r="B5530" t="str">
            <v>SPS</v>
          </cell>
          <cell r="C5530" t="str">
            <v>Marked South Puget Sound Fall Year</v>
          </cell>
          <cell r="D5530" t="str">
            <v>M-SPS Fyr</v>
          </cell>
          <cell r="E5530">
            <v>28</v>
          </cell>
          <cell r="F5530">
            <v>41</v>
          </cell>
          <cell r="G5530">
            <v>39</v>
          </cell>
          <cell r="H5530" t="str">
            <v>TRS</v>
          </cell>
          <cell r="I5530">
            <v>2008</v>
          </cell>
          <cell r="J5530" t="str">
            <v>M</v>
          </cell>
          <cell r="K5530" t="str">
            <v>H</v>
          </cell>
          <cell r="L5530">
            <v>5</v>
          </cell>
          <cell r="M5530">
            <v>36</v>
          </cell>
        </row>
        <row r="5531">
          <cell r="A5531" t="str">
            <v>2009-28-3-DuwamishGreen_hat_Y_h_m</v>
          </cell>
          <cell r="B5531" t="str">
            <v>SPS</v>
          </cell>
          <cell r="C5531" t="str">
            <v>Marked South Puget Sound Fall Year</v>
          </cell>
          <cell r="D5531" t="str">
            <v>M-SPS Fyr</v>
          </cell>
          <cell r="E5531">
            <v>28</v>
          </cell>
          <cell r="F5531">
            <v>41</v>
          </cell>
          <cell r="G5531">
            <v>39</v>
          </cell>
          <cell r="H5531" t="str">
            <v>TRS</v>
          </cell>
          <cell r="I5531">
            <v>2009</v>
          </cell>
          <cell r="J5531" t="str">
            <v>M</v>
          </cell>
          <cell r="K5531" t="str">
            <v>H</v>
          </cell>
          <cell r="L5531">
            <v>3</v>
          </cell>
          <cell r="M5531">
            <v>1160</v>
          </cell>
        </row>
        <row r="5532">
          <cell r="A5532" t="str">
            <v>2009-28-4-DuwamishGreen_hat_Y_h_m</v>
          </cell>
          <cell r="B5532" t="str">
            <v>SPS</v>
          </cell>
          <cell r="C5532" t="str">
            <v>Marked South Puget Sound Fall Year</v>
          </cell>
          <cell r="D5532" t="str">
            <v>M-SPS Fyr</v>
          </cell>
          <cell r="E5532">
            <v>28</v>
          </cell>
          <cell r="F5532">
            <v>41</v>
          </cell>
          <cell r="G5532">
            <v>39</v>
          </cell>
          <cell r="H5532" t="str">
            <v>TRS</v>
          </cell>
          <cell r="I5532">
            <v>2009</v>
          </cell>
          <cell r="J5532" t="str">
            <v>M</v>
          </cell>
          <cell r="K5532" t="str">
            <v>H</v>
          </cell>
          <cell r="L5532">
            <v>4</v>
          </cell>
          <cell r="M5532">
            <v>655</v>
          </cell>
        </row>
        <row r="5533">
          <cell r="A5533" t="str">
            <v>2009-28-5-DuwamishGreen_hat_Y_h_m</v>
          </cell>
          <cell r="B5533" t="str">
            <v>SPS</v>
          </cell>
          <cell r="C5533" t="str">
            <v>Marked South Puget Sound Fall Year</v>
          </cell>
          <cell r="D5533" t="str">
            <v>M-SPS Fyr</v>
          </cell>
          <cell r="E5533">
            <v>28</v>
          </cell>
          <cell r="F5533">
            <v>41</v>
          </cell>
          <cell r="G5533">
            <v>39</v>
          </cell>
          <cell r="H5533" t="str">
            <v>TRS</v>
          </cell>
          <cell r="I5533">
            <v>2009</v>
          </cell>
          <cell r="J5533" t="str">
            <v>M</v>
          </cell>
          <cell r="K5533" t="str">
            <v>H</v>
          </cell>
          <cell r="L5533">
            <v>5</v>
          </cell>
          <cell r="M5533">
            <v>267</v>
          </cell>
        </row>
        <row r="5534">
          <cell r="A5534" t="str">
            <v>2010-28-3-DuwamishGreen_hat_Y_h_m</v>
          </cell>
          <cell r="B5534" t="str">
            <v>SPS</v>
          </cell>
          <cell r="C5534" t="str">
            <v>Marked South Puget Sound Fall Year</v>
          </cell>
          <cell r="D5534" t="str">
            <v>M-SPS Fyr</v>
          </cell>
          <cell r="E5534">
            <v>28</v>
          </cell>
          <cell r="F5534">
            <v>41</v>
          </cell>
          <cell r="G5534">
            <v>39</v>
          </cell>
          <cell r="H5534" t="str">
            <v>TRS</v>
          </cell>
          <cell r="I5534">
            <v>2010</v>
          </cell>
          <cell r="J5534" t="str">
            <v>M</v>
          </cell>
          <cell r="K5534" t="str">
            <v>H</v>
          </cell>
          <cell r="L5534">
            <v>3</v>
          </cell>
          <cell r="M5534">
            <v>270</v>
          </cell>
        </row>
        <row r="5535">
          <cell r="A5535" t="str">
            <v>2010-28-4-DuwamishGreen_hat_Y_h_m</v>
          </cell>
          <cell r="B5535" t="str">
            <v>SPS</v>
          </cell>
          <cell r="C5535" t="str">
            <v>Marked South Puget Sound Fall Year</v>
          </cell>
          <cell r="D5535" t="str">
            <v>M-SPS Fyr</v>
          </cell>
          <cell r="E5535">
            <v>28</v>
          </cell>
          <cell r="F5535">
            <v>41</v>
          </cell>
          <cell r="G5535">
            <v>39</v>
          </cell>
          <cell r="H5535" t="str">
            <v>TRS</v>
          </cell>
          <cell r="I5535">
            <v>2010</v>
          </cell>
          <cell r="J5535" t="str">
            <v>M</v>
          </cell>
          <cell r="K5535" t="str">
            <v>H</v>
          </cell>
          <cell r="L5535">
            <v>4</v>
          </cell>
          <cell r="M5535">
            <v>3584</v>
          </cell>
        </row>
        <row r="5536">
          <cell r="A5536" t="str">
            <v>2010-28-5-DuwamishGreen_hat_Y_h_m</v>
          </cell>
          <cell r="B5536" t="str">
            <v>SPS</v>
          </cell>
          <cell r="C5536" t="str">
            <v>Marked South Puget Sound Fall Year</v>
          </cell>
          <cell r="D5536" t="str">
            <v>M-SPS Fyr</v>
          </cell>
          <cell r="E5536">
            <v>28</v>
          </cell>
          <cell r="F5536">
            <v>41</v>
          </cell>
          <cell r="G5536">
            <v>39</v>
          </cell>
          <cell r="H5536" t="str">
            <v>TRS</v>
          </cell>
          <cell r="I5536">
            <v>2010</v>
          </cell>
          <cell r="J5536" t="str">
            <v>M</v>
          </cell>
          <cell r="K5536" t="str">
            <v>H</v>
          </cell>
          <cell r="L5536">
            <v>5</v>
          </cell>
          <cell r="M5536">
            <v>21</v>
          </cell>
        </row>
        <row r="5537">
          <cell r="A5537" t="str">
            <v>2011-28-3-DuwamishGreen_hat_Y_h_m</v>
          </cell>
          <cell r="B5537" t="str">
            <v>SPS</v>
          </cell>
          <cell r="C5537" t="str">
            <v>Marked South Puget Sound Fall Year</v>
          </cell>
          <cell r="D5537" t="str">
            <v>M-SPS Fyr</v>
          </cell>
          <cell r="E5537">
            <v>28</v>
          </cell>
          <cell r="F5537">
            <v>41</v>
          </cell>
          <cell r="G5537">
            <v>39</v>
          </cell>
          <cell r="H5537" t="str">
            <v>TRS</v>
          </cell>
          <cell r="I5537">
            <v>2011</v>
          </cell>
          <cell r="J5537" t="str">
            <v>M</v>
          </cell>
          <cell r="K5537" t="str">
            <v>H</v>
          </cell>
          <cell r="L5537">
            <v>3</v>
          </cell>
          <cell r="M5537">
            <v>18</v>
          </cell>
        </row>
        <row r="5538">
          <cell r="A5538" t="str">
            <v>2011-28-4-DuwamishGreen_hat_Y_h_m</v>
          </cell>
          <cell r="B5538" t="str">
            <v>SPS</v>
          </cell>
          <cell r="C5538" t="str">
            <v>Marked South Puget Sound Fall Year</v>
          </cell>
          <cell r="D5538" t="str">
            <v>M-SPS Fyr</v>
          </cell>
          <cell r="E5538">
            <v>28</v>
          </cell>
          <cell r="F5538">
            <v>41</v>
          </cell>
          <cell r="G5538">
            <v>39</v>
          </cell>
          <cell r="H5538" t="str">
            <v>TRS</v>
          </cell>
          <cell r="I5538">
            <v>2011</v>
          </cell>
          <cell r="J5538" t="str">
            <v>M</v>
          </cell>
          <cell r="K5538" t="str">
            <v>H</v>
          </cell>
          <cell r="L5538">
            <v>4</v>
          </cell>
          <cell r="M5538">
            <v>376</v>
          </cell>
        </row>
        <row r="5539">
          <cell r="A5539" t="str">
            <v>2011-28-5-DuwamishGreen_hat_Y_h_m</v>
          </cell>
          <cell r="B5539" t="str">
            <v>SPS</v>
          </cell>
          <cell r="C5539" t="str">
            <v>Marked South Puget Sound Fall Year</v>
          </cell>
          <cell r="D5539" t="str">
            <v>M-SPS Fyr</v>
          </cell>
          <cell r="E5539">
            <v>28</v>
          </cell>
          <cell r="F5539">
            <v>41</v>
          </cell>
          <cell r="G5539">
            <v>39</v>
          </cell>
          <cell r="H5539" t="str">
            <v>TRS</v>
          </cell>
          <cell r="I5539">
            <v>2011</v>
          </cell>
          <cell r="J5539" t="str">
            <v>M</v>
          </cell>
          <cell r="K5539" t="str">
            <v>H</v>
          </cell>
          <cell r="L5539">
            <v>5</v>
          </cell>
          <cell r="M5539">
            <v>36</v>
          </cell>
        </row>
        <row r="5540">
          <cell r="A5540" t="str">
            <v>2012-28-3-DuwamishGreen_hat_Y_h_m</v>
          </cell>
          <cell r="B5540" t="str">
            <v>SPS</v>
          </cell>
          <cell r="C5540" t="str">
            <v>Marked South Puget Sound Fall Year</v>
          </cell>
          <cell r="D5540" t="str">
            <v>M-SPS Fyr</v>
          </cell>
          <cell r="E5540">
            <v>28</v>
          </cell>
          <cell r="F5540">
            <v>41</v>
          </cell>
          <cell r="G5540">
            <v>39</v>
          </cell>
          <cell r="H5540" t="str">
            <v>TRS</v>
          </cell>
          <cell r="I5540">
            <v>2012</v>
          </cell>
          <cell r="J5540" t="str">
            <v>M</v>
          </cell>
          <cell r="K5540" t="str">
            <v>H</v>
          </cell>
          <cell r="L5540">
            <v>3</v>
          </cell>
          <cell r="M5540">
            <v>25</v>
          </cell>
        </row>
        <row r="5541">
          <cell r="A5541" t="str">
            <v>2012-28-4-DuwamishGreen_hat_Y_h_m</v>
          </cell>
          <cell r="B5541" t="str">
            <v>SPS</v>
          </cell>
          <cell r="C5541" t="str">
            <v>Marked South Puget Sound Fall Year</v>
          </cell>
          <cell r="D5541" t="str">
            <v>M-SPS Fyr</v>
          </cell>
          <cell r="E5541">
            <v>28</v>
          </cell>
          <cell r="F5541">
            <v>41</v>
          </cell>
          <cell r="G5541">
            <v>39</v>
          </cell>
          <cell r="H5541" t="str">
            <v>TRS</v>
          </cell>
          <cell r="I5541">
            <v>2012</v>
          </cell>
          <cell r="J5541" t="str">
            <v>M</v>
          </cell>
          <cell r="K5541" t="str">
            <v>H</v>
          </cell>
          <cell r="L5541">
            <v>4</v>
          </cell>
          <cell r="M5541">
            <v>58</v>
          </cell>
        </row>
        <row r="5542">
          <cell r="A5542" t="str">
            <v>2012-28-5-DuwamishGreen_hat_Y_h_m</v>
          </cell>
          <cell r="B5542" t="str">
            <v>SPS</v>
          </cell>
          <cell r="C5542" t="str">
            <v>Marked South Puget Sound Fall Year</v>
          </cell>
          <cell r="D5542" t="str">
            <v>M-SPS Fyr</v>
          </cell>
          <cell r="E5542">
            <v>28</v>
          </cell>
          <cell r="F5542">
            <v>41</v>
          </cell>
          <cell r="G5542">
            <v>39</v>
          </cell>
          <cell r="H5542" t="str">
            <v>TRS</v>
          </cell>
          <cell r="I5542">
            <v>2012</v>
          </cell>
          <cell r="J5542" t="str">
            <v>M</v>
          </cell>
          <cell r="K5542" t="str">
            <v>H</v>
          </cell>
          <cell r="L5542">
            <v>5</v>
          </cell>
          <cell r="M5542">
            <v>39</v>
          </cell>
        </row>
        <row r="5543">
          <cell r="A5543" t="str">
            <v>2013-28-3-DuwamishGreen_hat_Y_h_m</v>
          </cell>
          <cell r="B5543" t="str">
            <v>SPS</v>
          </cell>
          <cell r="C5543" t="str">
            <v>Marked South Puget Sound Fall Year</v>
          </cell>
          <cell r="D5543" t="str">
            <v>M-SPS Fyr</v>
          </cell>
          <cell r="E5543">
            <v>28</v>
          </cell>
          <cell r="F5543">
            <v>41</v>
          </cell>
          <cell r="G5543">
            <v>39</v>
          </cell>
          <cell r="H5543" t="str">
            <v>TRS</v>
          </cell>
          <cell r="I5543">
            <v>2013</v>
          </cell>
          <cell r="J5543" t="str">
            <v>M</v>
          </cell>
          <cell r="K5543" t="str">
            <v>H</v>
          </cell>
          <cell r="L5543">
            <v>3</v>
          </cell>
          <cell r="M5543">
            <v>42</v>
          </cell>
        </row>
        <row r="5544">
          <cell r="A5544" t="str">
            <v>2013-28-4-DuwamishGreen_hat_Y_h_m</v>
          </cell>
          <cell r="B5544" t="str">
            <v>SPS</v>
          </cell>
          <cell r="C5544" t="str">
            <v>Marked South Puget Sound Fall Year</v>
          </cell>
          <cell r="D5544" t="str">
            <v>M-SPS Fyr</v>
          </cell>
          <cell r="E5544">
            <v>28</v>
          </cell>
          <cell r="F5544">
            <v>41</v>
          </cell>
          <cell r="G5544">
            <v>39</v>
          </cell>
          <cell r="H5544" t="str">
            <v>TRS</v>
          </cell>
          <cell r="I5544">
            <v>2013</v>
          </cell>
          <cell r="J5544" t="str">
            <v>M</v>
          </cell>
          <cell r="K5544" t="str">
            <v>H</v>
          </cell>
          <cell r="L5544">
            <v>4</v>
          </cell>
          <cell r="M5544">
            <v>1368</v>
          </cell>
        </row>
        <row r="5545">
          <cell r="A5545" t="str">
            <v>2013-28-5-DuwamishGreen_hat_Y_h_m</v>
          </cell>
          <cell r="B5545" t="str">
            <v>SPS</v>
          </cell>
          <cell r="C5545" t="str">
            <v>Marked South Puget Sound Fall Year</v>
          </cell>
          <cell r="D5545" t="str">
            <v>M-SPS Fyr</v>
          </cell>
          <cell r="E5545">
            <v>28</v>
          </cell>
          <cell r="F5545">
            <v>41</v>
          </cell>
          <cell r="G5545">
            <v>39</v>
          </cell>
          <cell r="H5545" t="str">
            <v>TRS</v>
          </cell>
          <cell r="I5545">
            <v>2013</v>
          </cell>
          <cell r="J5545" t="str">
            <v>M</v>
          </cell>
          <cell r="K5545" t="str">
            <v>H</v>
          </cell>
          <cell r="L5545">
            <v>5</v>
          </cell>
          <cell r="M5545">
            <v>35</v>
          </cell>
        </row>
        <row r="5546">
          <cell r="A5546" t="str">
            <v>2007-27-3-DuwamishGreen_hat_Y_h_um</v>
          </cell>
          <cell r="B5546" t="str">
            <v>SPS</v>
          </cell>
          <cell r="C5546" t="str">
            <v>UnMarked South Puget Sound Fall Year</v>
          </cell>
          <cell r="D5546" t="str">
            <v>U-SPS Fyr</v>
          </cell>
          <cell r="E5546">
            <v>27</v>
          </cell>
          <cell r="F5546">
            <v>40</v>
          </cell>
          <cell r="G5546">
            <v>39</v>
          </cell>
          <cell r="H5546" t="str">
            <v>TRS</v>
          </cell>
          <cell r="I5546">
            <v>2007</v>
          </cell>
          <cell r="J5546" t="str">
            <v>UM</v>
          </cell>
          <cell r="K5546" t="str">
            <v>H</v>
          </cell>
          <cell r="L5546">
            <v>3</v>
          </cell>
          <cell r="M5546">
            <v>10</v>
          </cell>
        </row>
        <row r="5547">
          <cell r="A5547" t="str">
            <v>2007-27-4-DuwamishGreen_hat_Y_h_um</v>
          </cell>
          <cell r="B5547" t="str">
            <v>SPS</v>
          </cell>
          <cell r="C5547" t="str">
            <v>UnMarked South Puget Sound Fall Year</v>
          </cell>
          <cell r="D5547" t="str">
            <v>U-SPS Fyr</v>
          </cell>
          <cell r="E5547">
            <v>27</v>
          </cell>
          <cell r="F5547">
            <v>40</v>
          </cell>
          <cell r="G5547">
            <v>39</v>
          </cell>
          <cell r="H5547" t="str">
            <v>TRS</v>
          </cell>
          <cell r="I5547">
            <v>2007</v>
          </cell>
          <cell r="J5547" t="str">
            <v>UM</v>
          </cell>
          <cell r="K5547" t="str">
            <v>H</v>
          </cell>
          <cell r="L5547">
            <v>4</v>
          </cell>
          <cell r="M5547">
            <v>8</v>
          </cell>
        </row>
        <row r="5548">
          <cell r="A5548" t="str">
            <v>2007-27-5-DuwamishGreen_hat_Y_h_um</v>
          </cell>
          <cell r="B5548" t="str">
            <v>SPS</v>
          </cell>
          <cell r="C5548" t="str">
            <v>UnMarked South Puget Sound Fall Year</v>
          </cell>
          <cell r="D5548" t="str">
            <v>U-SPS Fyr</v>
          </cell>
          <cell r="E5548">
            <v>27</v>
          </cell>
          <cell r="F5548">
            <v>40</v>
          </cell>
          <cell r="G5548">
            <v>39</v>
          </cell>
          <cell r="H5548" t="str">
            <v>TRS</v>
          </cell>
          <cell r="I5548">
            <v>2007</v>
          </cell>
          <cell r="J5548" t="str">
            <v>UM</v>
          </cell>
          <cell r="K5548" t="str">
            <v>H</v>
          </cell>
          <cell r="L5548">
            <v>5</v>
          </cell>
          <cell r="M5548">
            <v>2</v>
          </cell>
        </row>
        <row r="5549">
          <cell r="A5549" t="str">
            <v>2008-27-3-DuwamishGreen_hat_Y_h_um</v>
          </cell>
          <cell r="B5549" t="str">
            <v>SPS</v>
          </cell>
          <cell r="C5549" t="str">
            <v>UnMarked South Puget Sound Fall Year</v>
          </cell>
          <cell r="D5549" t="str">
            <v>U-SPS Fyr</v>
          </cell>
          <cell r="E5549">
            <v>27</v>
          </cell>
          <cell r="F5549">
            <v>40</v>
          </cell>
          <cell r="G5549">
            <v>39</v>
          </cell>
          <cell r="H5549" t="str">
            <v>TRS</v>
          </cell>
          <cell r="I5549">
            <v>2008</v>
          </cell>
          <cell r="J5549" t="str">
            <v>UM</v>
          </cell>
          <cell r="K5549" t="str">
            <v>H</v>
          </cell>
          <cell r="L5549">
            <v>3</v>
          </cell>
          <cell r="M5549">
            <v>1</v>
          </cell>
        </row>
        <row r="5550">
          <cell r="A5550" t="str">
            <v>2008-27-4-DuwamishGreen_hat_Y_h_um</v>
          </cell>
          <cell r="B5550" t="str">
            <v>SPS</v>
          </cell>
          <cell r="C5550" t="str">
            <v>UnMarked South Puget Sound Fall Year</v>
          </cell>
          <cell r="D5550" t="str">
            <v>U-SPS Fyr</v>
          </cell>
          <cell r="E5550">
            <v>27</v>
          </cell>
          <cell r="F5550">
            <v>40</v>
          </cell>
          <cell r="G5550">
            <v>39</v>
          </cell>
          <cell r="H5550" t="str">
            <v>TRS</v>
          </cell>
          <cell r="I5550">
            <v>2008</v>
          </cell>
          <cell r="J5550" t="str">
            <v>UM</v>
          </cell>
          <cell r="K5550" t="str">
            <v>H</v>
          </cell>
          <cell r="L5550">
            <v>4</v>
          </cell>
          <cell r="M5550">
            <v>6</v>
          </cell>
        </row>
        <row r="5551">
          <cell r="A5551" t="str">
            <v>2008-27-5-DuwamishGreen_hat_Y_h_um</v>
          </cell>
          <cell r="B5551" t="str">
            <v>SPS</v>
          </cell>
          <cell r="C5551" t="str">
            <v>UnMarked South Puget Sound Fall Year</v>
          </cell>
          <cell r="D5551" t="str">
            <v>U-SPS Fyr</v>
          </cell>
          <cell r="E5551">
            <v>27</v>
          </cell>
          <cell r="F5551">
            <v>40</v>
          </cell>
          <cell r="G5551">
            <v>39</v>
          </cell>
          <cell r="H5551" t="str">
            <v>TRS</v>
          </cell>
          <cell r="I5551">
            <v>2008</v>
          </cell>
          <cell r="J5551" t="str">
            <v>UM</v>
          </cell>
          <cell r="K5551" t="str">
            <v>H</v>
          </cell>
          <cell r="L5551">
            <v>5</v>
          </cell>
          <cell r="M5551">
            <v>1</v>
          </cell>
        </row>
        <row r="5552">
          <cell r="A5552" t="str">
            <v>2009-27-3-DuwamishGreen_hat_Y_h_um</v>
          </cell>
          <cell r="B5552" t="str">
            <v>SPS</v>
          </cell>
          <cell r="C5552" t="str">
            <v>UnMarked South Puget Sound Fall Year</v>
          </cell>
          <cell r="D5552" t="str">
            <v>U-SPS Fyr</v>
          </cell>
          <cell r="E5552">
            <v>27</v>
          </cell>
          <cell r="F5552">
            <v>40</v>
          </cell>
          <cell r="G5552">
            <v>39</v>
          </cell>
          <cell r="H5552" t="str">
            <v>TRS</v>
          </cell>
          <cell r="I5552">
            <v>2009</v>
          </cell>
          <cell r="J5552" t="str">
            <v>UM</v>
          </cell>
          <cell r="K5552" t="str">
            <v>H</v>
          </cell>
          <cell r="L5552">
            <v>3</v>
          </cell>
          <cell r="M5552">
            <v>11</v>
          </cell>
        </row>
        <row r="5553">
          <cell r="A5553" t="str">
            <v>2009-27-4-DuwamishGreen_hat_Y_h_um</v>
          </cell>
          <cell r="B5553" t="str">
            <v>SPS</v>
          </cell>
          <cell r="C5553" t="str">
            <v>UnMarked South Puget Sound Fall Year</v>
          </cell>
          <cell r="D5553" t="str">
            <v>U-SPS Fyr</v>
          </cell>
          <cell r="E5553">
            <v>27</v>
          </cell>
          <cell r="F5553">
            <v>40</v>
          </cell>
          <cell r="G5553">
            <v>39</v>
          </cell>
          <cell r="H5553" t="str">
            <v>TRS</v>
          </cell>
          <cell r="I5553">
            <v>2009</v>
          </cell>
          <cell r="J5553" t="str">
            <v>UM</v>
          </cell>
          <cell r="K5553" t="str">
            <v>H</v>
          </cell>
          <cell r="L5553">
            <v>4</v>
          </cell>
          <cell r="M5553">
            <v>6</v>
          </cell>
        </row>
        <row r="5554">
          <cell r="A5554" t="str">
            <v>2009-27-5-DuwamishGreen_hat_Y_h_um</v>
          </cell>
          <cell r="B5554" t="str">
            <v>SPS</v>
          </cell>
          <cell r="C5554" t="str">
            <v>UnMarked South Puget Sound Fall Year</v>
          </cell>
          <cell r="D5554" t="str">
            <v>U-SPS Fyr</v>
          </cell>
          <cell r="E5554">
            <v>27</v>
          </cell>
          <cell r="F5554">
            <v>40</v>
          </cell>
          <cell r="G5554">
            <v>39</v>
          </cell>
          <cell r="H5554" t="str">
            <v>TRS</v>
          </cell>
          <cell r="I5554">
            <v>2009</v>
          </cell>
          <cell r="J5554" t="str">
            <v>UM</v>
          </cell>
          <cell r="K5554" t="str">
            <v>H</v>
          </cell>
          <cell r="L5554">
            <v>5</v>
          </cell>
          <cell r="M5554">
            <v>0</v>
          </cell>
        </row>
        <row r="5555">
          <cell r="A5555" t="str">
            <v>2010-27-3-DuwamishGreen_hat_Y_h_um</v>
          </cell>
          <cell r="B5555" t="str">
            <v>SPS</v>
          </cell>
          <cell r="C5555" t="str">
            <v>UnMarked South Puget Sound Fall Year</v>
          </cell>
          <cell r="D5555" t="str">
            <v>U-SPS Fyr</v>
          </cell>
          <cell r="E5555">
            <v>27</v>
          </cell>
          <cell r="F5555">
            <v>40</v>
          </cell>
          <cell r="G5555">
            <v>39</v>
          </cell>
          <cell r="H5555" t="str">
            <v>TRS</v>
          </cell>
          <cell r="I5555">
            <v>2010</v>
          </cell>
          <cell r="J5555" t="str">
            <v>UM</v>
          </cell>
          <cell r="K5555" t="str">
            <v>H</v>
          </cell>
          <cell r="L5555">
            <v>3</v>
          </cell>
          <cell r="M5555">
            <v>1</v>
          </cell>
        </row>
        <row r="5556">
          <cell r="A5556" t="str">
            <v>2010-27-4-DuwamishGreen_hat_Y_h_um</v>
          </cell>
          <cell r="B5556" t="str">
            <v>SPS</v>
          </cell>
          <cell r="C5556" t="str">
            <v>UnMarked South Puget Sound Fall Year</v>
          </cell>
          <cell r="D5556" t="str">
            <v>U-SPS Fyr</v>
          </cell>
          <cell r="E5556">
            <v>27</v>
          </cell>
          <cell r="F5556">
            <v>40</v>
          </cell>
          <cell r="G5556">
            <v>39</v>
          </cell>
          <cell r="H5556" t="str">
            <v>TRS</v>
          </cell>
          <cell r="I5556">
            <v>2010</v>
          </cell>
          <cell r="J5556" t="str">
            <v>UM</v>
          </cell>
          <cell r="K5556" t="str">
            <v>H</v>
          </cell>
          <cell r="L5556">
            <v>4</v>
          </cell>
          <cell r="M5556">
            <v>35</v>
          </cell>
        </row>
        <row r="5557">
          <cell r="A5557" t="str">
            <v>2010-27-5-DuwamishGreen_hat_Y_h_um</v>
          </cell>
          <cell r="B5557" t="str">
            <v>SPS</v>
          </cell>
          <cell r="C5557" t="str">
            <v>UnMarked South Puget Sound Fall Year</v>
          </cell>
          <cell r="D5557" t="str">
            <v>U-SPS Fyr</v>
          </cell>
          <cell r="E5557">
            <v>27</v>
          </cell>
          <cell r="F5557">
            <v>40</v>
          </cell>
          <cell r="G5557">
            <v>39</v>
          </cell>
          <cell r="H5557" t="str">
            <v>TRS</v>
          </cell>
          <cell r="I5557">
            <v>2010</v>
          </cell>
          <cell r="J5557" t="str">
            <v>UM</v>
          </cell>
          <cell r="K5557" t="str">
            <v>H</v>
          </cell>
          <cell r="L5557">
            <v>5</v>
          </cell>
          <cell r="M5557">
            <v>0</v>
          </cell>
        </row>
        <row r="5558">
          <cell r="A5558" t="str">
            <v>2011-27-3-DuwamishGreen_hat_Y_h_um</v>
          </cell>
          <cell r="B5558" t="str">
            <v>SPS</v>
          </cell>
          <cell r="C5558" t="str">
            <v>UnMarked South Puget Sound Fall Year</v>
          </cell>
          <cell r="D5558" t="str">
            <v>U-SPS Fyr</v>
          </cell>
          <cell r="E5558">
            <v>27</v>
          </cell>
          <cell r="F5558">
            <v>40</v>
          </cell>
          <cell r="G5558">
            <v>39</v>
          </cell>
          <cell r="H5558" t="str">
            <v>TRS</v>
          </cell>
          <cell r="I5558">
            <v>2011</v>
          </cell>
          <cell r="J5558" t="str">
            <v>UM</v>
          </cell>
          <cell r="K5558" t="str">
            <v>H</v>
          </cell>
          <cell r="L5558">
            <v>3</v>
          </cell>
          <cell r="M5558">
            <v>0</v>
          </cell>
        </row>
        <row r="5559">
          <cell r="A5559" t="str">
            <v>2011-27-4-DuwamishGreen_hat_Y_h_um</v>
          </cell>
          <cell r="B5559" t="str">
            <v>SPS</v>
          </cell>
          <cell r="C5559" t="str">
            <v>UnMarked South Puget Sound Fall Year</v>
          </cell>
          <cell r="D5559" t="str">
            <v>U-SPS Fyr</v>
          </cell>
          <cell r="E5559">
            <v>27</v>
          </cell>
          <cell r="F5559">
            <v>40</v>
          </cell>
          <cell r="G5559">
            <v>39</v>
          </cell>
          <cell r="H5559" t="str">
            <v>TRS</v>
          </cell>
          <cell r="I5559">
            <v>2011</v>
          </cell>
          <cell r="J5559" t="str">
            <v>UM</v>
          </cell>
          <cell r="K5559" t="str">
            <v>H</v>
          </cell>
          <cell r="L5559">
            <v>4</v>
          </cell>
          <cell r="M5559">
            <v>2</v>
          </cell>
        </row>
        <row r="5560">
          <cell r="A5560" t="str">
            <v>2011-27-5-DuwamishGreen_hat_Y_h_um</v>
          </cell>
          <cell r="B5560" t="str">
            <v>SPS</v>
          </cell>
          <cell r="C5560" t="str">
            <v>UnMarked South Puget Sound Fall Year</v>
          </cell>
          <cell r="D5560" t="str">
            <v>U-SPS Fyr</v>
          </cell>
          <cell r="E5560">
            <v>27</v>
          </cell>
          <cell r="F5560">
            <v>40</v>
          </cell>
          <cell r="G5560">
            <v>39</v>
          </cell>
          <cell r="H5560" t="str">
            <v>TRS</v>
          </cell>
          <cell r="I5560">
            <v>2011</v>
          </cell>
          <cell r="J5560" t="str">
            <v>UM</v>
          </cell>
          <cell r="K5560" t="str">
            <v>H</v>
          </cell>
          <cell r="L5560">
            <v>5</v>
          </cell>
          <cell r="M5560">
            <v>0</v>
          </cell>
        </row>
        <row r="5561">
          <cell r="A5561" t="str">
            <v>2012-27-3-DuwamishGreen_hat_Y_h_um</v>
          </cell>
          <cell r="B5561" t="str">
            <v>SPS</v>
          </cell>
          <cell r="C5561" t="str">
            <v>UnMarked South Puget Sound Fall Year</v>
          </cell>
          <cell r="D5561" t="str">
            <v>U-SPS Fyr</v>
          </cell>
          <cell r="E5561">
            <v>27</v>
          </cell>
          <cell r="F5561">
            <v>40</v>
          </cell>
          <cell r="G5561">
            <v>39</v>
          </cell>
          <cell r="H5561" t="str">
            <v>TRS</v>
          </cell>
          <cell r="I5561">
            <v>2012</v>
          </cell>
          <cell r="J5561" t="str">
            <v>UM</v>
          </cell>
          <cell r="K5561" t="str">
            <v>H</v>
          </cell>
          <cell r="L5561">
            <v>3</v>
          </cell>
          <cell r="M5561">
            <v>0</v>
          </cell>
        </row>
        <row r="5562">
          <cell r="A5562" t="str">
            <v>2012-27-4-DuwamishGreen_hat_Y_h_um</v>
          </cell>
          <cell r="B5562" t="str">
            <v>SPS</v>
          </cell>
          <cell r="C5562" t="str">
            <v>UnMarked South Puget Sound Fall Year</v>
          </cell>
          <cell r="D5562" t="str">
            <v>U-SPS Fyr</v>
          </cell>
          <cell r="E5562">
            <v>27</v>
          </cell>
          <cell r="F5562">
            <v>40</v>
          </cell>
          <cell r="G5562">
            <v>39</v>
          </cell>
          <cell r="H5562" t="str">
            <v>TRS</v>
          </cell>
          <cell r="I5562">
            <v>2012</v>
          </cell>
          <cell r="J5562" t="str">
            <v>UM</v>
          </cell>
          <cell r="K5562" t="str">
            <v>H</v>
          </cell>
          <cell r="L5562">
            <v>4</v>
          </cell>
          <cell r="M5562">
            <v>0</v>
          </cell>
        </row>
        <row r="5563">
          <cell r="A5563" t="str">
            <v>2012-27-5-DuwamishGreen_hat_Y_h_um</v>
          </cell>
          <cell r="B5563" t="str">
            <v>SPS</v>
          </cell>
          <cell r="C5563" t="str">
            <v>UnMarked South Puget Sound Fall Year</v>
          </cell>
          <cell r="D5563" t="str">
            <v>U-SPS Fyr</v>
          </cell>
          <cell r="E5563">
            <v>27</v>
          </cell>
          <cell r="F5563">
            <v>40</v>
          </cell>
          <cell r="G5563">
            <v>39</v>
          </cell>
          <cell r="H5563" t="str">
            <v>TRS</v>
          </cell>
          <cell r="I5563">
            <v>2012</v>
          </cell>
          <cell r="J5563" t="str">
            <v>UM</v>
          </cell>
          <cell r="K5563" t="str">
            <v>H</v>
          </cell>
          <cell r="L5563">
            <v>5</v>
          </cell>
          <cell r="M5563">
            <v>0</v>
          </cell>
        </row>
        <row r="5564">
          <cell r="A5564" t="str">
            <v>2013-27-3-DuwamishGreen_hat_Y_h_um</v>
          </cell>
          <cell r="B5564" t="str">
            <v>SPS</v>
          </cell>
          <cell r="C5564" t="str">
            <v>UnMarked South Puget Sound Fall Year</v>
          </cell>
          <cell r="D5564" t="str">
            <v>U-SPS Fyr</v>
          </cell>
          <cell r="E5564">
            <v>27</v>
          </cell>
          <cell r="F5564">
            <v>40</v>
          </cell>
          <cell r="G5564">
            <v>39</v>
          </cell>
          <cell r="H5564" t="str">
            <v>TRS</v>
          </cell>
          <cell r="I5564">
            <v>2013</v>
          </cell>
          <cell r="J5564" t="str">
            <v>UM</v>
          </cell>
          <cell r="K5564" t="str">
            <v>H</v>
          </cell>
          <cell r="L5564">
            <v>3</v>
          </cell>
          <cell r="M5564">
            <v>0</v>
          </cell>
        </row>
        <row r="5565">
          <cell r="A5565" t="str">
            <v>2013-27-4-DuwamishGreen_hat_Y_h_um</v>
          </cell>
          <cell r="B5565" t="str">
            <v>SPS</v>
          </cell>
          <cell r="C5565" t="str">
            <v>UnMarked South Puget Sound Fall Year</v>
          </cell>
          <cell r="D5565" t="str">
            <v>U-SPS Fyr</v>
          </cell>
          <cell r="E5565">
            <v>27</v>
          </cell>
          <cell r="F5565">
            <v>40</v>
          </cell>
          <cell r="G5565">
            <v>39</v>
          </cell>
          <cell r="H5565" t="str">
            <v>TRS</v>
          </cell>
          <cell r="I5565">
            <v>2013</v>
          </cell>
          <cell r="J5565" t="str">
            <v>UM</v>
          </cell>
          <cell r="K5565" t="str">
            <v>H</v>
          </cell>
          <cell r="L5565">
            <v>4</v>
          </cell>
          <cell r="M5565">
            <v>11</v>
          </cell>
        </row>
        <row r="5566">
          <cell r="A5566" t="str">
            <v>2013-27-5-DuwamishGreen_hat_Y_h_um</v>
          </cell>
          <cell r="B5566" t="str">
            <v>SPS</v>
          </cell>
          <cell r="C5566" t="str">
            <v>UnMarked South Puget Sound Fall Year</v>
          </cell>
          <cell r="D5566" t="str">
            <v>U-SPS Fyr</v>
          </cell>
          <cell r="E5566">
            <v>27</v>
          </cell>
          <cell r="F5566">
            <v>40</v>
          </cell>
          <cell r="G5566">
            <v>39</v>
          </cell>
          <cell r="H5566" t="str">
            <v>TRS</v>
          </cell>
          <cell r="I5566">
            <v>2013</v>
          </cell>
          <cell r="J5566" t="str">
            <v>UM</v>
          </cell>
          <cell r="K5566" t="str">
            <v>H</v>
          </cell>
          <cell r="L5566">
            <v>5</v>
          </cell>
          <cell r="M5566">
            <v>0</v>
          </cell>
        </row>
        <row r="5567">
          <cell r="A5567" t="str">
            <v>2007-21-3-DuwamishGreen_nat_n_um</v>
          </cell>
          <cell r="B5567" t="str">
            <v>MPS</v>
          </cell>
          <cell r="C5567" t="str">
            <v>UnMarked Mid PS Fall Fing</v>
          </cell>
          <cell r="D5567" t="str">
            <v>U-MidPSFF</v>
          </cell>
          <cell r="E5567">
            <v>21</v>
          </cell>
          <cell r="F5567">
            <v>31</v>
          </cell>
          <cell r="G5567">
            <v>30</v>
          </cell>
          <cell r="H5567" t="str">
            <v>TRS; includes 10A, 10E, 11A</v>
          </cell>
          <cell r="I5567">
            <v>2007</v>
          </cell>
          <cell r="J5567" t="str">
            <v>UM</v>
          </cell>
          <cell r="K5567" t="str">
            <v>N</v>
          </cell>
          <cell r="L5567">
            <v>3</v>
          </cell>
          <cell r="M5567">
            <v>2047</v>
          </cell>
        </row>
        <row r="5568">
          <cell r="A5568" t="str">
            <v>2007-21-4-DuwamishGreen_nat_n_um</v>
          </cell>
          <cell r="B5568" t="str">
            <v>MPS</v>
          </cell>
          <cell r="C5568" t="str">
            <v>UnMarked Mid PS Fall Fing</v>
          </cell>
          <cell r="D5568" t="str">
            <v>U-MidPSFF</v>
          </cell>
          <cell r="E5568">
            <v>21</v>
          </cell>
          <cell r="F5568">
            <v>31</v>
          </cell>
          <cell r="G5568">
            <v>30</v>
          </cell>
          <cell r="H5568" t="str">
            <v>TRS; includes 10A, 10E, 11A</v>
          </cell>
          <cell r="I5568">
            <v>2007</v>
          </cell>
          <cell r="J5568" t="str">
            <v>UM</v>
          </cell>
          <cell r="K5568" t="str">
            <v>N</v>
          </cell>
          <cell r="L5568">
            <v>4</v>
          </cell>
          <cell r="M5568">
            <v>1714</v>
          </cell>
        </row>
        <row r="5569">
          <cell r="A5569" t="str">
            <v>2007-21-5-DuwamishGreen_nat_n_um</v>
          </cell>
          <cell r="B5569" t="str">
            <v>MPS</v>
          </cell>
          <cell r="C5569" t="str">
            <v>UnMarked Mid PS Fall Fing</v>
          </cell>
          <cell r="D5569" t="str">
            <v>U-MidPSFF</v>
          </cell>
          <cell r="E5569">
            <v>21</v>
          </cell>
          <cell r="F5569">
            <v>31</v>
          </cell>
          <cell r="G5569">
            <v>30</v>
          </cell>
          <cell r="H5569" t="str">
            <v>TRS; includes 10A, 10E, 11A</v>
          </cell>
          <cell r="I5569">
            <v>2007</v>
          </cell>
          <cell r="J5569" t="str">
            <v>UM</v>
          </cell>
          <cell r="K5569" t="str">
            <v>N</v>
          </cell>
          <cell r="L5569">
            <v>5</v>
          </cell>
          <cell r="M5569">
            <v>207</v>
          </cell>
        </row>
        <row r="5570">
          <cell r="A5570" t="str">
            <v>2008-21-3-DuwamishGreen_nat_n_um</v>
          </cell>
          <cell r="B5570" t="str">
            <v>MPS</v>
          </cell>
          <cell r="C5570" t="str">
            <v>UnMarked Mid PS Fall Fing</v>
          </cell>
          <cell r="D5570" t="str">
            <v>U-MidPSFF</v>
          </cell>
          <cell r="E5570">
            <v>21</v>
          </cell>
          <cell r="F5570">
            <v>31</v>
          </cell>
          <cell r="G5570">
            <v>30</v>
          </cell>
          <cell r="H5570" t="str">
            <v>TRS; includes 10A, 10E, 11A</v>
          </cell>
          <cell r="I5570">
            <v>2008</v>
          </cell>
          <cell r="J5570" t="str">
            <v>UM</v>
          </cell>
          <cell r="K5570" t="str">
            <v>N</v>
          </cell>
          <cell r="L5570">
            <v>3</v>
          </cell>
          <cell r="M5570">
            <v>333</v>
          </cell>
        </row>
        <row r="5571">
          <cell r="A5571" t="str">
            <v>2008-21-4-DuwamishGreen_nat_n_um</v>
          </cell>
          <cell r="B5571" t="str">
            <v>MPS</v>
          </cell>
          <cell r="C5571" t="str">
            <v>UnMarked Mid PS Fall Fing</v>
          </cell>
          <cell r="D5571" t="str">
            <v>U-MidPSFF</v>
          </cell>
          <cell r="E5571">
            <v>21</v>
          </cell>
          <cell r="F5571">
            <v>31</v>
          </cell>
          <cell r="G5571">
            <v>30</v>
          </cell>
          <cell r="H5571" t="str">
            <v>TRS; includes 10A, 10E, 11A</v>
          </cell>
          <cell r="I5571">
            <v>2008</v>
          </cell>
          <cell r="J5571" t="str">
            <v>UM</v>
          </cell>
          <cell r="K5571" t="str">
            <v>N</v>
          </cell>
          <cell r="L5571">
            <v>4</v>
          </cell>
          <cell r="M5571">
            <v>5256</v>
          </cell>
        </row>
        <row r="5572">
          <cell r="A5572" t="str">
            <v>2008-21-5-DuwamishGreen_nat_n_um</v>
          </cell>
          <cell r="B5572" t="str">
            <v>MPS</v>
          </cell>
          <cell r="C5572" t="str">
            <v>UnMarked Mid PS Fall Fing</v>
          </cell>
          <cell r="D5572" t="str">
            <v>U-MidPSFF</v>
          </cell>
          <cell r="E5572">
            <v>21</v>
          </cell>
          <cell r="F5572">
            <v>31</v>
          </cell>
          <cell r="G5572">
            <v>30</v>
          </cell>
          <cell r="H5572" t="str">
            <v>TRS; includes 10A, 10E, 11A</v>
          </cell>
          <cell r="I5572">
            <v>2008</v>
          </cell>
          <cell r="J5572" t="str">
            <v>UM</v>
          </cell>
          <cell r="K5572" t="str">
            <v>N</v>
          </cell>
          <cell r="L5572">
            <v>5</v>
          </cell>
          <cell r="M5572">
            <v>114</v>
          </cell>
        </row>
        <row r="5573">
          <cell r="A5573" t="str">
            <v>2009-21-3-DuwamishGreen_nat_n_um</v>
          </cell>
          <cell r="B5573" t="str">
            <v>MPS</v>
          </cell>
          <cell r="C5573" t="str">
            <v>UnMarked Mid PS Fall Fing</v>
          </cell>
          <cell r="D5573" t="str">
            <v>U-MidPSFF</v>
          </cell>
          <cell r="E5573">
            <v>21</v>
          </cell>
          <cell r="F5573">
            <v>31</v>
          </cell>
          <cell r="G5573">
            <v>30</v>
          </cell>
          <cell r="H5573" t="str">
            <v>TRS; includes 10A, 10E, 11A</v>
          </cell>
          <cell r="I5573">
            <v>2009</v>
          </cell>
          <cell r="J5573" t="str">
            <v>UM</v>
          </cell>
          <cell r="K5573" t="str">
            <v>N</v>
          </cell>
          <cell r="L5573">
            <v>3</v>
          </cell>
          <cell r="M5573">
            <v>486</v>
          </cell>
        </row>
        <row r="5574">
          <cell r="A5574" t="str">
            <v>2009-21-4-DuwamishGreen_nat_n_um</v>
          </cell>
          <cell r="B5574" t="str">
            <v>MPS</v>
          </cell>
          <cell r="C5574" t="str">
            <v>UnMarked Mid PS Fall Fing</v>
          </cell>
          <cell r="D5574" t="str">
            <v>U-MidPSFF</v>
          </cell>
          <cell r="E5574">
            <v>21</v>
          </cell>
          <cell r="F5574">
            <v>31</v>
          </cell>
          <cell r="G5574">
            <v>30</v>
          </cell>
          <cell r="H5574" t="str">
            <v>TRS; includes 10A, 10E, 11A</v>
          </cell>
          <cell r="I5574">
            <v>2009</v>
          </cell>
          <cell r="J5574" t="str">
            <v>UM</v>
          </cell>
          <cell r="K5574" t="str">
            <v>N</v>
          </cell>
          <cell r="L5574">
            <v>4</v>
          </cell>
          <cell r="M5574">
            <v>741</v>
          </cell>
        </row>
        <row r="5575">
          <cell r="A5575" t="str">
            <v>2009-21-5-DuwamishGreen_nat_n_um</v>
          </cell>
          <cell r="B5575" t="str">
            <v>MPS</v>
          </cell>
          <cell r="C5575" t="str">
            <v>UnMarked Mid PS Fall Fing</v>
          </cell>
          <cell r="D5575" t="str">
            <v>U-MidPSFF</v>
          </cell>
          <cell r="E5575">
            <v>21</v>
          </cell>
          <cell r="F5575">
            <v>31</v>
          </cell>
          <cell r="G5575">
            <v>30</v>
          </cell>
          <cell r="H5575" t="str">
            <v>TRS; includes 10A, 10E, 11A</v>
          </cell>
          <cell r="I5575">
            <v>2009</v>
          </cell>
          <cell r="J5575" t="str">
            <v>UM</v>
          </cell>
          <cell r="K5575" t="str">
            <v>N</v>
          </cell>
          <cell r="L5575">
            <v>5</v>
          </cell>
          <cell r="M5575">
            <v>0</v>
          </cell>
        </row>
        <row r="5576">
          <cell r="A5576" t="str">
            <v>2010-21-3-DuwamishGreen_nat_n_um</v>
          </cell>
          <cell r="B5576" t="str">
            <v>MPS</v>
          </cell>
          <cell r="C5576" t="str">
            <v>UnMarked Mid PS Fall Fing</v>
          </cell>
          <cell r="D5576" t="str">
            <v>U-MidPSFF</v>
          </cell>
          <cell r="E5576">
            <v>21</v>
          </cell>
          <cell r="F5576">
            <v>31</v>
          </cell>
          <cell r="G5576">
            <v>30</v>
          </cell>
          <cell r="H5576" t="str">
            <v>TRS; includes 10A, 10E, 11A</v>
          </cell>
          <cell r="I5576">
            <v>2010</v>
          </cell>
          <cell r="J5576" t="str">
            <v>UM</v>
          </cell>
          <cell r="K5576" t="str">
            <v>N</v>
          </cell>
          <cell r="L5576">
            <v>3</v>
          </cell>
          <cell r="M5576">
            <v>141</v>
          </cell>
        </row>
        <row r="5577">
          <cell r="A5577" t="str">
            <v>2010-21-4-DuwamishGreen_nat_n_um</v>
          </cell>
          <cell r="B5577" t="str">
            <v>MPS</v>
          </cell>
          <cell r="C5577" t="str">
            <v>UnMarked Mid PS Fall Fing</v>
          </cell>
          <cell r="D5577" t="str">
            <v>U-MidPSFF</v>
          </cell>
          <cell r="E5577">
            <v>21</v>
          </cell>
          <cell r="F5577">
            <v>31</v>
          </cell>
          <cell r="G5577">
            <v>30</v>
          </cell>
          <cell r="H5577" t="str">
            <v>TRS; includes 10A, 10E, 11A</v>
          </cell>
          <cell r="I5577">
            <v>2010</v>
          </cell>
          <cell r="J5577" t="str">
            <v>UM</v>
          </cell>
          <cell r="K5577" t="str">
            <v>N</v>
          </cell>
          <cell r="L5577">
            <v>4</v>
          </cell>
          <cell r="M5577">
            <v>938</v>
          </cell>
        </row>
        <row r="5578">
          <cell r="A5578" t="str">
            <v>2010-21-5-DuwamishGreen_nat_n_um</v>
          </cell>
          <cell r="B5578" t="str">
            <v>MPS</v>
          </cell>
          <cell r="C5578" t="str">
            <v>UnMarked Mid PS Fall Fing</v>
          </cell>
          <cell r="D5578" t="str">
            <v>U-MidPSFF</v>
          </cell>
          <cell r="E5578">
            <v>21</v>
          </cell>
          <cell r="F5578">
            <v>31</v>
          </cell>
          <cell r="G5578">
            <v>30</v>
          </cell>
          <cell r="H5578" t="str">
            <v>TRS; includes 10A, 10E, 11A</v>
          </cell>
          <cell r="I5578">
            <v>2010</v>
          </cell>
          <cell r="J5578" t="str">
            <v>UM</v>
          </cell>
          <cell r="K5578" t="str">
            <v>N</v>
          </cell>
          <cell r="L5578">
            <v>5</v>
          </cell>
          <cell r="M5578">
            <v>94</v>
          </cell>
        </row>
        <row r="5579">
          <cell r="A5579" t="str">
            <v>2011-21-3-DuwamishGreen_nat_n_um</v>
          </cell>
          <cell r="B5579" t="str">
            <v>MPS</v>
          </cell>
          <cell r="C5579" t="str">
            <v>UnMarked Mid PS Fall Fing</v>
          </cell>
          <cell r="D5579" t="str">
            <v>U-MidPSFF</v>
          </cell>
          <cell r="E5579">
            <v>21</v>
          </cell>
          <cell r="F5579">
            <v>31</v>
          </cell>
          <cell r="G5579">
            <v>30</v>
          </cell>
          <cell r="H5579" t="str">
            <v>TRS; includes 10A, 10E, 11A</v>
          </cell>
          <cell r="I5579">
            <v>2011</v>
          </cell>
          <cell r="J5579" t="str">
            <v>UM</v>
          </cell>
          <cell r="K5579" t="str">
            <v>N</v>
          </cell>
          <cell r="L5579">
            <v>3</v>
          </cell>
          <cell r="M5579">
            <v>226</v>
          </cell>
        </row>
        <row r="5580">
          <cell r="A5580" t="str">
            <v>2011-21-4-DuwamishGreen_nat_n_um</v>
          </cell>
          <cell r="B5580" t="str">
            <v>MPS</v>
          </cell>
          <cell r="C5580" t="str">
            <v>UnMarked Mid PS Fall Fing</v>
          </cell>
          <cell r="D5580" t="str">
            <v>U-MidPSFF</v>
          </cell>
          <cell r="E5580">
            <v>21</v>
          </cell>
          <cell r="F5580">
            <v>31</v>
          </cell>
          <cell r="G5580">
            <v>30</v>
          </cell>
          <cell r="H5580" t="str">
            <v>TRS; includes 10A, 10E, 11A</v>
          </cell>
          <cell r="I5580">
            <v>2011</v>
          </cell>
          <cell r="J5580" t="str">
            <v>UM</v>
          </cell>
          <cell r="K5580" t="str">
            <v>N</v>
          </cell>
          <cell r="L5580">
            <v>4</v>
          </cell>
          <cell r="M5580">
            <v>641</v>
          </cell>
        </row>
        <row r="5581">
          <cell r="A5581" t="str">
            <v>2011-21-5-DuwamishGreen_nat_n_um</v>
          </cell>
          <cell r="B5581" t="str">
            <v>MPS</v>
          </cell>
          <cell r="C5581" t="str">
            <v>UnMarked Mid PS Fall Fing</v>
          </cell>
          <cell r="D5581" t="str">
            <v>U-MidPSFF</v>
          </cell>
          <cell r="E5581">
            <v>21</v>
          </cell>
          <cell r="F5581">
            <v>31</v>
          </cell>
          <cell r="G5581">
            <v>30</v>
          </cell>
          <cell r="H5581" t="str">
            <v>TRS; includes 10A, 10E, 11A</v>
          </cell>
          <cell r="I5581">
            <v>2011</v>
          </cell>
          <cell r="J5581" t="str">
            <v>UM</v>
          </cell>
          <cell r="K5581" t="str">
            <v>N</v>
          </cell>
          <cell r="L5581">
            <v>5</v>
          </cell>
          <cell r="M5581">
            <v>12</v>
          </cell>
        </row>
        <row r="5582">
          <cell r="A5582" t="str">
            <v>2012-21-3-DuwamishGreen_nat_n_um</v>
          </cell>
          <cell r="B5582" t="str">
            <v>MPS</v>
          </cell>
          <cell r="C5582" t="str">
            <v>UnMarked Mid PS Fall Fing</v>
          </cell>
          <cell r="D5582" t="str">
            <v>U-MidPSFF</v>
          </cell>
          <cell r="E5582">
            <v>21</v>
          </cell>
          <cell r="F5582">
            <v>31</v>
          </cell>
          <cell r="G5582">
            <v>30</v>
          </cell>
          <cell r="H5582" t="str">
            <v>TRS; includes 10A, 10E, 11A</v>
          </cell>
          <cell r="I5582">
            <v>2012</v>
          </cell>
          <cell r="J5582" t="str">
            <v>UM</v>
          </cell>
          <cell r="K5582" t="str">
            <v>N</v>
          </cell>
          <cell r="L5582">
            <v>3</v>
          </cell>
          <cell r="M5582">
            <v>604</v>
          </cell>
        </row>
        <row r="5583">
          <cell r="A5583" t="str">
            <v>2012-21-4-DuwamishGreen_nat_n_um</v>
          </cell>
          <cell r="B5583" t="str">
            <v>MPS</v>
          </cell>
          <cell r="C5583" t="str">
            <v>UnMarked Mid PS Fall Fing</v>
          </cell>
          <cell r="D5583" t="str">
            <v>U-MidPSFF</v>
          </cell>
          <cell r="E5583">
            <v>21</v>
          </cell>
          <cell r="F5583">
            <v>31</v>
          </cell>
          <cell r="G5583">
            <v>30</v>
          </cell>
          <cell r="H5583" t="str">
            <v>TRS; includes 10A, 10E, 11A</v>
          </cell>
          <cell r="I5583">
            <v>2012</v>
          </cell>
          <cell r="J5583" t="str">
            <v>UM</v>
          </cell>
          <cell r="K5583" t="str">
            <v>N</v>
          </cell>
          <cell r="L5583">
            <v>4</v>
          </cell>
          <cell r="M5583">
            <v>989</v>
          </cell>
        </row>
        <row r="5584">
          <cell r="A5584" t="str">
            <v>2012-21-5-DuwamishGreen_nat_n_um</v>
          </cell>
          <cell r="B5584" t="str">
            <v>MPS</v>
          </cell>
          <cell r="C5584" t="str">
            <v>UnMarked Mid PS Fall Fing</v>
          </cell>
          <cell r="D5584" t="str">
            <v>U-MidPSFF</v>
          </cell>
          <cell r="E5584">
            <v>21</v>
          </cell>
          <cell r="F5584">
            <v>31</v>
          </cell>
          <cell r="G5584">
            <v>30</v>
          </cell>
          <cell r="H5584" t="str">
            <v>TRS; includes 10A, 10E, 11A</v>
          </cell>
          <cell r="I5584">
            <v>2012</v>
          </cell>
          <cell r="J5584" t="str">
            <v>UM</v>
          </cell>
          <cell r="K5584" t="str">
            <v>N</v>
          </cell>
          <cell r="L5584">
            <v>5</v>
          </cell>
          <cell r="M5584">
            <v>108</v>
          </cell>
        </row>
        <row r="5585">
          <cell r="A5585" t="str">
            <v>2013-21-3-DuwamishGreen_nat_n_um</v>
          </cell>
          <cell r="B5585" t="str">
            <v>MPS</v>
          </cell>
          <cell r="C5585" t="str">
            <v>UnMarked Mid PS Fall Fing</v>
          </cell>
          <cell r="D5585" t="str">
            <v>U-MidPSFF</v>
          </cell>
          <cell r="E5585">
            <v>21</v>
          </cell>
          <cell r="F5585">
            <v>31</v>
          </cell>
          <cell r="G5585">
            <v>30</v>
          </cell>
          <cell r="H5585" t="str">
            <v>TRS; includes 10A, 10E, 11A</v>
          </cell>
          <cell r="I5585">
            <v>2013</v>
          </cell>
          <cell r="J5585" t="str">
            <v>UM</v>
          </cell>
          <cell r="K5585" t="str">
            <v>N</v>
          </cell>
          <cell r="L5585">
            <v>3</v>
          </cell>
          <cell r="M5585">
            <v>135</v>
          </cell>
        </row>
        <row r="5586">
          <cell r="A5586" t="str">
            <v>2013-21-4-DuwamishGreen_nat_n_um</v>
          </cell>
          <cell r="B5586" t="str">
            <v>MPS</v>
          </cell>
          <cell r="C5586" t="str">
            <v>UnMarked Mid PS Fall Fing</v>
          </cell>
          <cell r="D5586" t="str">
            <v>U-MidPSFF</v>
          </cell>
          <cell r="E5586">
            <v>21</v>
          </cell>
          <cell r="F5586">
            <v>31</v>
          </cell>
          <cell r="G5586">
            <v>30</v>
          </cell>
          <cell r="H5586" t="str">
            <v>TRS; includes 10A, 10E, 11A</v>
          </cell>
          <cell r="I5586">
            <v>2013</v>
          </cell>
          <cell r="J5586" t="str">
            <v>UM</v>
          </cell>
          <cell r="K5586" t="str">
            <v>N</v>
          </cell>
          <cell r="L5586">
            <v>4</v>
          </cell>
          <cell r="M5586">
            <v>412</v>
          </cell>
        </row>
        <row r="5587">
          <cell r="A5587" t="str">
            <v>2013-21-5-DuwamishGreen_nat_n_um</v>
          </cell>
          <cell r="B5587" t="str">
            <v>MPS</v>
          </cell>
          <cell r="C5587" t="str">
            <v>UnMarked Mid PS Fall Fing</v>
          </cell>
          <cell r="D5587" t="str">
            <v>U-MidPSFF</v>
          </cell>
          <cell r="E5587">
            <v>21</v>
          </cell>
          <cell r="F5587">
            <v>31</v>
          </cell>
          <cell r="G5587">
            <v>30</v>
          </cell>
          <cell r="H5587" t="str">
            <v>TRS; includes 10A, 10E, 11A</v>
          </cell>
          <cell r="I5587">
            <v>2013</v>
          </cell>
          <cell r="J5587" t="str">
            <v>UM</v>
          </cell>
          <cell r="K5587" t="str">
            <v>N</v>
          </cell>
          <cell r="L5587">
            <v>5</v>
          </cell>
          <cell r="M5587">
            <v>21</v>
          </cell>
        </row>
        <row r="5588">
          <cell r="A5588" t="str">
            <v>2007-36-3-Elwha_n_m</v>
          </cell>
          <cell r="B5588" t="str">
            <v>JDF</v>
          </cell>
          <cell r="C5588" t="str">
            <v>Marked JDF Tribs. Fall</v>
          </cell>
          <cell r="D5588" t="str">
            <v>M-SJDF FF</v>
          </cell>
          <cell r="E5588">
            <v>36</v>
          </cell>
          <cell r="F5588">
            <v>53</v>
          </cell>
          <cell r="G5588">
            <v>51</v>
          </cell>
          <cell r="H5588" t="str">
            <v>ETRS; includes 6D</v>
          </cell>
          <cell r="I5588">
            <v>2007</v>
          </cell>
          <cell r="J5588" t="str">
            <v>M</v>
          </cell>
          <cell r="K5588" t="str">
            <v>N</v>
          </cell>
          <cell r="L5588">
            <v>3</v>
          </cell>
          <cell r="M5588">
            <v>2.9921534437663468</v>
          </cell>
        </row>
        <row r="5589">
          <cell r="A5589" t="str">
            <v>2007-36-4-Elwha_n_m</v>
          </cell>
          <cell r="B5589" t="str">
            <v>JDF</v>
          </cell>
          <cell r="C5589" t="str">
            <v>Marked JDF Tribs. Fall</v>
          </cell>
          <cell r="D5589" t="str">
            <v>M-SJDF FF</v>
          </cell>
          <cell r="E5589">
            <v>36</v>
          </cell>
          <cell r="F5589">
            <v>53</v>
          </cell>
          <cell r="G5589">
            <v>51</v>
          </cell>
          <cell r="H5589" t="str">
            <v>ETRS; includes 6D</v>
          </cell>
          <cell r="I5589">
            <v>2007</v>
          </cell>
          <cell r="J5589" t="str">
            <v>M</v>
          </cell>
          <cell r="K5589" t="str">
            <v>N</v>
          </cell>
          <cell r="L5589">
            <v>4</v>
          </cell>
          <cell r="M5589">
            <v>0</v>
          </cell>
        </row>
        <row r="5590">
          <cell r="A5590" t="str">
            <v>2007-36-5-Elwha_n_m</v>
          </cell>
          <cell r="B5590" t="str">
            <v>JDF</v>
          </cell>
          <cell r="C5590" t="str">
            <v>Marked JDF Tribs. Fall</v>
          </cell>
          <cell r="D5590" t="str">
            <v>M-SJDF FF</v>
          </cell>
          <cell r="E5590">
            <v>36</v>
          </cell>
          <cell r="F5590">
            <v>53</v>
          </cell>
          <cell r="G5590">
            <v>51</v>
          </cell>
          <cell r="H5590" t="str">
            <v>ETRS; includes 6D</v>
          </cell>
          <cell r="I5590">
            <v>2007</v>
          </cell>
          <cell r="J5590" t="str">
            <v>M</v>
          </cell>
          <cell r="K5590" t="str">
            <v>N</v>
          </cell>
          <cell r="L5590">
            <v>5</v>
          </cell>
          <cell r="M5590">
            <v>0</v>
          </cell>
        </row>
        <row r="5591">
          <cell r="A5591" t="str">
            <v>2008-36-3-Elwha_n_m</v>
          </cell>
          <cell r="B5591" t="str">
            <v>JDF</v>
          </cell>
          <cell r="C5591" t="str">
            <v>Marked JDF Tribs. Fall</v>
          </cell>
          <cell r="D5591" t="str">
            <v>M-SJDF FF</v>
          </cell>
          <cell r="E5591">
            <v>36</v>
          </cell>
          <cell r="F5591">
            <v>53</v>
          </cell>
          <cell r="G5591">
            <v>51</v>
          </cell>
          <cell r="H5591" t="str">
            <v>ETRS; includes 6D</v>
          </cell>
          <cell r="I5591">
            <v>2008</v>
          </cell>
          <cell r="J5591" t="str">
            <v>M</v>
          </cell>
          <cell r="K5591" t="str">
            <v>N</v>
          </cell>
          <cell r="L5591">
            <v>3</v>
          </cell>
          <cell r="M5591">
            <v>5.9375542064180404</v>
          </cell>
        </row>
        <row r="5592">
          <cell r="A5592" t="str">
            <v>2008-36-4-Elwha_n_m</v>
          </cell>
          <cell r="B5592" t="str">
            <v>JDF</v>
          </cell>
          <cell r="C5592" t="str">
            <v>Marked JDF Tribs. Fall</v>
          </cell>
          <cell r="D5592" t="str">
            <v>M-SJDF FF</v>
          </cell>
          <cell r="E5592">
            <v>36</v>
          </cell>
          <cell r="F5592">
            <v>53</v>
          </cell>
          <cell r="G5592">
            <v>51</v>
          </cell>
          <cell r="H5592" t="str">
            <v>ETRS; includes 6D</v>
          </cell>
          <cell r="I5592">
            <v>2008</v>
          </cell>
          <cell r="J5592" t="str">
            <v>M</v>
          </cell>
          <cell r="K5592" t="str">
            <v>N</v>
          </cell>
          <cell r="L5592">
            <v>4</v>
          </cell>
          <cell r="M5592">
            <v>0</v>
          </cell>
        </row>
        <row r="5593">
          <cell r="A5593" t="str">
            <v>2008-36-5-Elwha_n_m</v>
          </cell>
          <cell r="B5593" t="str">
            <v>JDF</v>
          </cell>
          <cell r="C5593" t="str">
            <v>Marked JDF Tribs. Fall</v>
          </cell>
          <cell r="D5593" t="str">
            <v>M-SJDF FF</v>
          </cell>
          <cell r="E5593">
            <v>36</v>
          </cell>
          <cell r="F5593">
            <v>53</v>
          </cell>
          <cell r="G5593">
            <v>51</v>
          </cell>
          <cell r="H5593" t="str">
            <v>ETRS; includes 6D</v>
          </cell>
          <cell r="I5593">
            <v>2008</v>
          </cell>
          <cell r="J5593" t="str">
            <v>M</v>
          </cell>
          <cell r="K5593" t="str">
            <v>N</v>
          </cell>
          <cell r="L5593">
            <v>5</v>
          </cell>
          <cell r="M5593">
            <v>0</v>
          </cell>
        </row>
        <row r="5594">
          <cell r="A5594" t="str">
            <v>2009-36-3-Elwha_n_m</v>
          </cell>
          <cell r="B5594" t="str">
            <v>JDF</v>
          </cell>
          <cell r="C5594" t="str">
            <v>Marked JDF Tribs. Fall</v>
          </cell>
          <cell r="D5594" t="str">
            <v>M-SJDF FF</v>
          </cell>
          <cell r="E5594">
            <v>36</v>
          </cell>
          <cell r="F5594">
            <v>53</v>
          </cell>
          <cell r="G5594">
            <v>51</v>
          </cell>
          <cell r="H5594" t="str">
            <v>ETRS; includes 6D</v>
          </cell>
          <cell r="I5594">
            <v>2009</v>
          </cell>
          <cell r="J5594" t="str">
            <v>M</v>
          </cell>
          <cell r="K5594" t="str">
            <v>N</v>
          </cell>
          <cell r="L5594">
            <v>3</v>
          </cell>
          <cell r="M5594">
            <v>0</v>
          </cell>
        </row>
        <row r="5595">
          <cell r="A5595" t="str">
            <v>2009-36-4-Elwha_n_m</v>
          </cell>
          <cell r="B5595" t="str">
            <v>JDF</v>
          </cell>
          <cell r="C5595" t="str">
            <v>Marked JDF Tribs. Fall</v>
          </cell>
          <cell r="D5595" t="str">
            <v>M-SJDF FF</v>
          </cell>
          <cell r="E5595">
            <v>36</v>
          </cell>
          <cell r="F5595">
            <v>53</v>
          </cell>
          <cell r="G5595">
            <v>51</v>
          </cell>
          <cell r="H5595" t="str">
            <v>ETRS; includes 6D</v>
          </cell>
          <cell r="I5595">
            <v>2009</v>
          </cell>
          <cell r="J5595" t="str">
            <v>M</v>
          </cell>
          <cell r="K5595" t="str">
            <v>N</v>
          </cell>
          <cell r="L5595">
            <v>4</v>
          </cell>
          <cell r="M5595">
            <v>0</v>
          </cell>
        </row>
        <row r="5596">
          <cell r="A5596" t="str">
            <v>2009-36-5-Elwha_n_m</v>
          </cell>
          <cell r="B5596" t="str">
            <v>JDF</v>
          </cell>
          <cell r="C5596" t="str">
            <v>Marked JDF Tribs. Fall</v>
          </cell>
          <cell r="D5596" t="str">
            <v>M-SJDF FF</v>
          </cell>
          <cell r="E5596">
            <v>36</v>
          </cell>
          <cell r="F5596">
            <v>53</v>
          </cell>
          <cell r="G5596">
            <v>51</v>
          </cell>
          <cell r="H5596" t="str">
            <v>ETRS; includes 6D</v>
          </cell>
          <cell r="I5596">
            <v>2009</v>
          </cell>
          <cell r="J5596" t="str">
            <v>M</v>
          </cell>
          <cell r="K5596" t="str">
            <v>N</v>
          </cell>
          <cell r="L5596">
            <v>5</v>
          </cell>
          <cell r="M5596">
            <v>0</v>
          </cell>
        </row>
        <row r="5597">
          <cell r="A5597" t="str">
            <v>2010-36-3-Elwha_n_m</v>
          </cell>
          <cell r="B5597" t="str">
            <v>JDF</v>
          </cell>
          <cell r="C5597" t="str">
            <v>Marked JDF Tribs. Fall</v>
          </cell>
          <cell r="D5597" t="str">
            <v>M-SJDF FF</v>
          </cell>
          <cell r="E5597">
            <v>36</v>
          </cell>
          <cell r="F5597">
            <v>53</v>
          </cell>
          <cell r="G5597">
            <v>51</v>
          </cell>
          <cell r="H5597" t="str">
            <v>ETRS; includes 6D</v>
          </cell>
          <cell r="I5597">
            <v>2010</v>
          </cell>
          <cell r="J5597" t="str">
            <v>M</v>
          </cell>
          <cell r="K5597" t="str">
            <v>N</v>
          </cell>
          <cell r="L5597">
            <v>3</v>
          </cell>
          <cell r="M5597">
            <v>0</v>
          </cell>
        </row>
        <row r="5598">
          <cell r="A5598" t="str">
            <v>2010-36-4-Elwha_n_m</v>
          </cell>
          <cell r="B5598" t="str">
            <v>JDF</v>
          </cell>
          <cell r="C5598" t="str">
            <v>Marked JDF Tribs. Fall</v>
          </cell>
          <cell r="D5598" t="str">
            <v>M-SJDF FF</v>
          </cell>
          <cell r="E5598">
            <v>36</v>
          </cell>
          <cell r="F5598">
            <v>53</v>
          </cell>
          <cell r="G5598">
            <v>51</v>
          </cell>
          <cell r="H5598" t="str">
            <v>ETRS; includes 6D</v>
          </cell>
          <cell r="I5598">
            <v>2010</v>
          </cell>
          <cell r="J5598" t="str">
            <v>M</v>
          </cell>
          <cell r="K5598" t="str">
            <v>N</v>
          </cell>
          <cell r="L5598">
            <v>4</v>
          </cell>
          <cell r="M5598">
            <v>0</v>
          </cell>
        </row>
        <row r="5599">
          <cell r="A5599" t="str">
            <v>2010-36-5-Elwha_n_m</v>
          </cell>
          <cell r="B5599" t="str">
            <v>JDF</v>
          </cell>
          <cell r="C5599" t="str">
            <v>Marked JDF Tribs. Fall</v>
          </cell>
          <cell r="D5599" t="str">
            <v>M-SJDF FF</v>
          </cell>
          <cell r="E5599">
            <v>36</v>
          </cell>
          <cell r="F5599">
            <v>53</v>
          </cell>
          <cell r="G5599">
            <v>51</v>
          </cell>
          <cell r="H5599" t="str">
            <v>ETRS; includes 6D</v>
          </cell>
          <cell r="I5599">
            <v>2010</v>
          </cell>
          <cell r="J5599" t="str">
            <v>M</v>
          </cell>
          <cell r="K5599" t="str">
            <v>N</v>
          </cell>
          <cell r="L5599">
            <v>5</v>
          </cell>
          <cell r="M5599">
            <v>0</v>
          </cell>
        </row>
        <row r="5600">
          <cell r="A5600" t="str">
            <v>2011-36-3-Elwha_n_m</v>
          </cell>
          <cell r="B5600" t="str">
            <v>JDF</v>
          </cell>
          <cell r="C5600" t="str">
            <v>Marked JDF Tribs. Fall</v>
          </cell>
          <cell r="D5600" t="str">
            <v>M-SJDF FF</v>
          </cell>
          <cell r="E5600">
            <v>36</v>
          </cell>
          <cell r="F5600">
            <v>53</v>
          </cell>
          <cell r="G5600">
            <v>51</v>
          </cell>
          <cell r="H5600" t="str">
            <v>ETRS; includes 6D</v>
          </cell>
          <cell r="I5600">
            <v>2011</v>
          </cell>
          <cell r="J5600" t="str">
            <v>M</v>
          </cell>
          <cell r="K5600" t="str">
            <v>N</v>
          </cell>
          <cell r="L5600">
            <v>3</v>
          </cell>
          <cell r="M5600">
            <v>5</v>
          </cell>
        </row>
        <row r="5601">
          <cell r="A5601" t="str">
            <v>2011-36-4-Elwha_n_m</v>
          </cell>
          <cell r="B5601" t="str">
            <v>JDF</v>
          </cell>
          <cell r="C5601" t="str">
            <v>Marked JDF Tribs. Fall</v>
          </cell>
          <cell r="D5601" t="str">
            <v>M-SJDF FF</v>
          </cell>
          <cell r="E5601">
            <v>36</v>
          </cell>
          <cell r="F5601">
            <v>53</v>
          </cell>
          <cell r="G5601">
            <v>51</v>
          </cell>
          <cell r="H5601" t="str">
            <v>ETRS; includes 6D</v>
          </cell>
          <cell r="I5601">
            <v>2011</v>
          </cell>
          <cell r="J5601" t="str">
            <v>M</v>
          </cell>
          <cell r="K5601" t="str">
            <v>N</v>
          </cell>
          <cell r="L5601">
            <v>4</v>
          </cell>
          <cell r="M5601">
            <v>12</v>
          </cell>
        </row>
        <row r="5602">
          <cell r="A5602" t="str">
            <v>2011-36-5-Elwha_n_m</v>
          </cell>
          <cell r="B5602" t="str">
            <v>JDF</v>
          </cell>
          <cell r="C5602" t="str">
            <v>Marked JDF Tribs. Fall</v>
          </cell>
          <cell r="D5602" t="str">
            <v>M-SJDF FF</v>
          </cell>
          <cell r="E5602">
            <v>36</v>
          </cell>
          <cell r="F5602">
            <v>53</v>
          </cell>
          <cell r="G5602">
            <v>51</v>
          </cell>
          <cell r="H5602" t="str">
            <v>ETRS; includes 6D</v>
          </cell>
          <cell r="I5602">
            <v>2011</v>
          </cell>
          <cell r="J5602" t="str">
            <v>M</v>
          </cell>
          <cell r="K5602" t="str">
            <v>N</v>
          </cell>
          <cell r="L5602">
            <v>5</v>
          </cell>
          <cell r="M5602">
            <v>0</v>
          </cell>
        </row>
        <row r="5603">
          <cell r="A5603" t="str">
            <v>2012-36-3-Elwha_n_m</v>
          </cell>
          <cell r="B5603" t="str">
            <v>JDF</v>
          </cell>
          <cell r="C5603" t="str">
            <v>Marked JDF Tribs. Fall</v>
          </cell>
          <cell r="D5603" t="str">
            <v>M-SJDF FF</v>
          </cell>
          <cell r="E5603">
            <v>36</v>
          </cell>
          <cell r="F5603">
            <v>53</v>
          </cell>
          <cell r="G5603">
            <v>51</v>
          </cell>
          <cell r="H5603" t="str">
            <v>ETRS; includes 6D</v>
          </cell>
          <cell r="I5603">
            <v>2012</v>
          </cell>
          <cell r="J5603" t="str">
            <v>M</v>
          </cell>
          <cell r="K5603" t="str">
            <v>N</v>
          </cell>
          <cell r="L5603">
            <v>3</v>
          </cell>
          <cell r="M5603">
            <v>0</v>
          </cell>
        </row>
        <row r="5604">
          <cell r="A5604" t="str">
            <v>2012-36-4-Elwha_n_m</v>
          </cell>
          <cell r="B5604" t="str">
            <v>JDF</v>
          </cell>
          <cell r="C5604" t="str">
            <v>Marked JDF Tribs. Fall</v>
          </cell>
          <cell r="D5604" t="str">
            <v>M-SJDF FF</v>
          </cell>
          <cell r="E5604">
            <v>36</v>
          </cell>
          <cell r="F5604">
            <v>53</v>
          </cell>
          <cell r="G5604">
            <v>51</v>
          </cell>
          <cell r="H5604" t="str">
            <v>ETRS; includes 6D</v>
          </cell>
          <cell r="I5604">
            <v>2012</v>
          </cell>
          <cell r="J5604" t="str">
            <v>M</v>
          </cell>
          <cell r="K5604" t="str">
            <v>N</v>
          </cell>
          <cell r="L5604">
            <v>4</v>
          </cell>
          <cell r="M5604">
            <v>0</v>
          </cell>
        </row>
        <row r="5605">
          <cell r="A5605" t="str">
            <v>2012-36-5-Elwha_n_m</v>
          </cell>
          <cell r="B5605" t="str">
            <v>JDF</v>
          </cell>
          <cell r="C5605" t="str">
            <v>Marked JDF Tribs. Fall</v>
          </cell>
          <cell r="D5605" t="str">
            <v>M-SJDF FF</v>
          </cell>
          <cell r="E5605">
            <v>36</v>
          </cell>
          <cell r="F5605">
            <v>53</v>
          </cell>
          <cell r="G5605">
            <v>51</v>
          </cell>
          <cell r="H5605" t="str">
            <v>ETRS; includes 6D</v>
          </cell>
          <cell r="I5605">
            <v>2012</v>
          </cell>
          <cell r="J5605" t="str">
            <v>M</v>
          </cell>
          <cell r="K5605" t="str">
            <v>N</v>
          </cell>
          <cell r="L5605">
            <v>5</v>
          </cell>
          <cell r="M5605">
            <v>0</v>
          </cell>
        </row>
        <row r="5606">
          <cell r="A5606" t="str">
            <v>2013-36-3-Elwha_n_m</v>
          </cell>
          <cell r="B5606" t="str">
            <v>JDF</v>
          </cell>
          <cell r="C5606" t="str">
            <v>Marked JDF Tribs. Fall</v>
          </cell>
          <cell r="D5606" t="str">
            <v>M-SJDF FF</v>
          </cell>
          <cell r="E5606">
            <v>36</v>
          </cell>
          <cell r="F5606">
            <v>53</v>
          </cell>
          <cell r="G5606">
            <v>51</v>
          </cell>
          <cell r="H5606" t="str">
            <v>ETRS; includes 6D</v>
          </cell>
          <cell r="I5606">
            <v>2013</v>
          </cell>
          <cell r="J5606" t="str">
            <v>M</v>
          </cell>
          <cell r="K5606" t="str">
            <v>N</v>
          </cell>
          <cell r="L5606">
            <v>3</v>
          </cell>
          <cell r="M5606">
            <v>0</v>
          </cell>
        </row>
        <row r="5607">
          <cell r="A5607" t="str">
            <v>2013-36-4-Elwha_n_m</v>
          </cell>
          <cell r="B5607" t="str">
            <v>JDF</v>
          </cell>
          <cell r="C5607" t="str">
            <v>Marked JDF Tribs. Fall</v>
          </cell>
          <cell r="D5607" t="str">
            <v>M-SJDF FF</v>
          </cell>
          <cell r="E5607">
            <v>36</v>
          </cell>
          <cell r="F5607">
            <v>53</v>
          </cell>
          <cell r="G5607">
            <v>51</v>
          </cell>
          <cell r="H5607" t="str">
            <v>ETRS; includes 6D</v>
          </cell>
          <cell r="I5607">
            <v>2013</v>
          </cell>
          <cell r="J5607" t="str">
            <v>M</v>
          </cell>
          <cell r="K5607" t="str">
            <v>N</v>
          </cell>
          <cell r="L5607">
            <v>4</v>
          </cell>
          <cell r="M5607">
            <v>0</v>
          </cell>
        </row>
        <row r="5608">
          <cell r="A5608" t="str">
            <v>2013-36-5-Elwha_n_m</v>
          </cell>
          <cell r="B5608" t="str">
            <v>JDF</v>
          </cell>
          <cell r="C5608" t="str">
            <v>Marked JDF Tribs. Fall</v>
          </cell>
          <cell r="D5608" t="str">
            <v>M-SJDF FF</v>
          </cell>
          <cell r="E5608">
            <v>36</v>
          </cell>
          <cell r="F5608">
            <v>53</v>
          </cell>
          <cell r="G5608">
            <v>51</v>
          </cell>
          <cell r="H5608" t="str">
            <v>ETRS; includes 6D</v>
          </cell>
          <cell r="I5608">
            <v>2013</v>
          </cell>
          <cell r="J5608" t="str">
            <v>M</v>
          </cell>
          <cell r="K5608" t="str">
            <v>N</v>
          </cell>
          <cell r="L5608">
            <v>5</v>
          </cell>
          <cell r="M5608">
            <v>0</v>
          </cell>
        </row>
        <row r="5609">
          <cell r="A5609" t="str">
            <v>2007-35-3-Elwha_n_um</v>
          </cell>
          <cell r="B5609" t="str">
            <v>JDF</v>
          </cell>
          <cell r="C5609" t="str">
            <v>UnMarked JDF Tribs. Fall</v>
          </cell>
          <cell r="D5609" t="str">
            <v>U-SJDF FF</v>
          </cell>
          <cell r="E5609">
            <v>35</v>
          </cell>
          <cell r="F5609">
            <v>52</v>
          </cell>
          <cell r="G5609">
            <v>51</v>
          </cell>
          <cell r="H5609" t="str">
            <v>ETRS; includes 6D</v>
          </cell>
          <cell r="I5609">
            <v>2007</v>
          </cell>
          <cell r="J5609" t="str">
            <v>UM</v>
          </cell>
          <cell r="K5609" t="str">
            <v>N</v>
          </cell>
          <cell r="L5609">
            <v>3</v>
          </cell>
          <cell r="M5609">
            <v>250</v>
          </cell>
        </row>
        <row r="5610">
          <cell r="A5610" t="str">
            <v>2007-35-4-Elwha_n_um</v>
          </cell>
          <cell r="B5610" t="str">
            <v>JDF</v>
          </cell>
          <cell r="C5610" t="str">
            <v>UnMarked JDF Tribs. Fall</v>
          </cell>
          <cell r="D5610" t="str">
            <v>U-SJDF FF</v>
          </cell>
          <cell r="E5610">
            <v>35</v>
          </cell>
          <cell r="F5610">
            <v>52</v>
          </cell>
          <cell r="G5610">
            <v>51</v>
          </cell>
          <cell r="H5610" t="str">
            <v>ETRS; includes 6D</v>
          </cell>
          <cell r="I5610">
            <v>2007</v>
          </cell>
          <cell r="J5610" t="str">
            <v>UM</v>
          </cell>
          <cell r="K5610" t="str">
            <v>N</v>
          </cell>
          <cell r="L5610">
            <v>4</v>
          </cell>
          <cell r="M5610">
            <v>784</v>
          </cell>
        </row>
        <row r="5611">
          <cell r="A5611" t="str">
            <v>2007-35-5-Elwha_n_um</v>
          </cell>
          <cell r="B5611" t="str">
            <v>JDF</v>
          </cell>
          <cell r="C5611" t="str">
            <v>UnMarked JDF Tribs. Fall</v>
          </cell>
          <cell r="D5611" t="str">
            <v>U-SJDF FF</v>
          </cell>
          <cell r="E5611">
            <v>35</v>
          </cell>
          <cell r="F5611">
            <v>52</v>
          </cell>
          <cell r="G5611">
            <v>51</v>
          </cell>
          <cell r="H5611" t="str">
            <v>ETRS; includes 6D</v>
          </cell>
          <cell r="I5611">
            <v>2007</v>
          </cell>
          <cell r="J5611" t="str">
            <v>UM</v>
          </cell>
          <cell r="K5611" t="str">
            <v>N</v>
          </cell>
          <cell r="L5611">
            <v>5</v>
          </cell>
          <cell r="M5611">
            <v>116</v>
          </cell>
        </row>
        <row r="5612">
          <cell r="A5612" t="str">
            <v>2008-35-3-Elwha_n_um</v>
          </cell>
          <cell r="B5612" t="str">
            <v>JDF</v>
          </cell>
          <cell r="C5612" t="str">
            <v>UnMarked JDF Tribs. Fall</v>
          </cell>
          <cell r="D5612" t="str">
            <v>U-SJDF FF</v>
          </cell>
          <cell r="E5612">
            <v>35</v>
          </cell>
          <cell r="F5612">
            <v>52</v>
          </cell>
          <cell r="G5612">
            <v>51</v>
          </cell>
          <cell r="H5612" t="str">
            <v>ETRS; includes 6D</v>
          </cell>
          <cell r="I5612">
            <v>2008</v>
          </cell>
          <cell r="J5612" t="str">
            <v>UM</v>
          </cell>
          <cell r="K5612" t="str">
            <v>N</v>
          </cell>
          <cell r="L5612">
            <v>3</v>
          </cell>
          <cell r="M5612">
            <v>792</v>
          </cell>
        </row>
        <row r="5613">
          <cell r="A5613" t="str">
            <v>2008-35-4-Elwha_n_um</v>
          </cell>
          <cell r="B5613" t="str">
            <v>JDF</v>
          </cell>
          <cell r="C5613" t="str">
            <v>UnMarked JDF Tribs. Fall</v>
          </cell>
          <cell r="D5613" t="str">
            <v>U-SJDF FF</v>
          </cell>
          <cell r="E5613">
            <v>35</v>
          </cell>
          <cell r="F5613">
            <v>52</v>
          </cell>
          <cell r="G5613">
            <v>51</v>
          </cell>
          <cell r="H5613" t="str">
            <v>ETRS; includes 6D</v>
          </cell>
          <cell r="I5613">
            <v>2008</v>
          </cell>
          <cell r="J5613" t="str">
            <v>UM</v>
          </cell>
          <cell r="K5613" t="str">
            <v>N</v>
          </cell>
          <cell r="L5613">
            <v>4</v>
          </cell>
          <cell r="M5613">
            <v>284</v>
          </cell>
        </row>
        <row r="5614">
          <cell r="A5614" t="str">
            <v>2008-35-5-Elwha_n_um</v>
          </cell>
          <cell r="B5614" t="str">
            <v>JDF</v>
          </cell>
          <cell r="C5614" t="str">
            <v>UnMarked JDF Tribs. Fall</v>
          </cell>
          <cell r="D5614" t="str">
            <v>U-SJDF FF</v>
          </cell>
          <cell r="E5614">
            <v>35</v>
          </cell>
          <cell r="F5614">
            <v>52</v>
          </cell>
          <cell r="G5614">
            <v>51</v>
          </cell>
          <cell r="H5614" t="str">
            <v>ETRS; includes 6D</v>
          </cell>
          <cell r="I5614">
            <v>2008</v>
          </cell>
          <cell r="J5614" t="str">
            <v>UM</v>
          </cell>
          <cell r="K5614" t="str">
            <v>N</v>
          </cell>
          <cell r="L5614">
            <v>5</v>
          </cell>
          <cell r="M5614">
            <v>75</v>
          </cell>
        </row>
        <row r="5615">
          <cell r="A5615" t="str">
            <v>2009-35-3-Elwha_n_um</v>
          </cell>
          <cell r="B5615" t="str">
            <v>JDF</v>
          </cell>
          <cell r="C5615" t="str">
            <v>UnMarked JDF Tribs. Fall</v>
          </cell>
          <cell r="D5615" t="str">
            <v>U-SJDF FF</v>
          </cell>
          <cell r="E5615">
            <v>35</v>
          </cell>
          <cell r="F5615">
            <v>52</v>
          </cell>
          <cell r="G5615">
            <v>51</v>
          </cell>
          <cell r="H5615" t="str">
            <v>ETRS; includes 6D</v>
          </cell>
          <cell r="I5615">
            <v>2009</v>
          </cell>
          <cell r="J5615" t="str">
            <v>UM</v>
          </cell>
          <cell r="K5615" t="str">
            <v>N</v>
          </cell>
          <cell r="L5615">
            <v>3</v>
          </cell>
          <cell r="M5615">
            <v>117</v>
          </cell>
        </row>
        <row r="5616">
          <cell r="A5616" t="str">
            <v>2009-35-4-Elwha_n_um</v>
          </cell>
          <cell r="B5616" t="str">
            <v>JDF</v>
          </cell>
          <cell r="C5616" t="str">
            <v>UnMarked JDF Tribs. Fall</v>
          </cell>
          <cell r="D5616" t="str">
            <v>U-SJDF FF</v>
          </cell>
          <cell r="E5616">
            <v>35</v>
          </cell>
          <cell r="F5616">
            <v>52</v>
          </cell>
          <cell r="G5616">
            <v>51</v>
          </cell>
          <cell r="H5616" t="str">
            <v>ETRS; includes 6D</v>
          </cell>
          <cell r="I5616">
            <v>2009</v>
          </cell>
          <cell r="J5616" t="str">
            <v>UM</v>
          </cell>
          <cell r="K5616" t="str">
            <v>N</v>
          </cell>
          <cell r="L5616">
            <v>4</v>
          </cell>
          <cell r="M5616">
            <v>2052</v>
          </cell>
        </row>
        <row r="5617">
          <cell r="A5617" t="str">
            <v>2009-35-5-Elwha_n_um</v>
          </cell>
          <cell r="B5617" t="str">
            <v>JDF</v>
          </cell>
          <cell r="C5617" t="str">
            <v>UnMarked JDF Tribs. Fall</v>
          </cell>
          <cell r="D5617" t="str">
            <v>U-SJDF FF</v>
          </cell>
          <cell r="E5617">
            <v>35</v>
          </cell>
          <cell r="F5617">
            <v>52</v>
          </cell>
          <cell r="G5617">
            <v>51</v>
          </cell>
          <cell r="H5617" t="str">
            <v>ETRS; includes 6D</v>
          </cell>
          <cell r="I5617">
            <v>2009</v>
          </cell>
          <cell r="J5617" t="str">
            <v>UM</v>
          </cell>
          <cell r="K5617" t="str">
            <v>N</v>
          </cell>
          <cell r="L5617">
            <v>5</v>
          </cell>
          <cell r="M5617">
            <v>23</v>
          </cell>
        </row>
        <row r="5618">
          <cell r="A5618" t="str">
            <v>2010-35-3-Elwha_n_um</v>
          </cell>
          <cell r="B5618" t="str">
            <v>JDF</v>
          </cell>
          <cell r="C5618" t="str">
            <v>UnMarked JDF Tribs. Fall</v>
          </cell>
          <cell r="D5618" t="str">
            <v>U-SJDF FF</v>
          </cell>
          <cell r="E5618">
            <v>35</v>
          </cell>
          <cell r="F5618">
            <v>52</v>
          </cell>
          <cell r="G5618">
            <v>51</v>
          </cell>
          <cell r="H5618" t="str">
            <v>ETRS; includes 6D</v>
          </cell>
          <cell r="I5618">
            <v>2010</v>
          </cell>
          <cell r="J5618" t="str">
            <v>UM</v>
          </cell>
          <cell r="K5618" t="str">
            <v>N</v>
          </cell>
          <cell r="L5618">
            <v>3</v>
          </cell>
          <cell r="M5618">
            <v>529</v>
          </cell>
        </row>
        <row r="5619">
          <cell r="A5619" t="str">
            <v>2010-35-4-Elwha_n_um</v>
          </cell>
          <cell r="B5619" t="str">
            <v>JDF</v>
          </cell>
          <cell r="C5619" t="str">
            <v>UnMarked JDF Tribs. Fall</v>
          </cell>
          <cell r="D5619" t="str">
            <v>U-SJDF FF</v>
          </cell>
          <cell r="E5619">
            <v>35</v>
          </cell>
          <cell r="F5619">
            <v>52</v>
          </cell>
          <cell r="G5619">
            <v>51</v>
          </cell>
          <cell r="H5619" t="str">
            <v>ETRS; includes 6D</v>
          </cell>
          <cell r="I5619">
            <v>2010</v>
          </cell>
          <cell r="J5619" t="str">
            <v>UM</v>
          </cell>
          <cell r="K5619" t="str">
            <v>N</v>
          </cell>
          <cell r="L5619">
            <v>4</v>
          </cell>
          <cell r="M5619">
            <v>139</v>
          </cell>
        </row>
        <row r="5620">
          <cell r="A5620" t="str">
            <v>2010-35-5-Elwha_n_um</v>
          </cell>
          <cell r="B5620" t="str">
            <v>JDF</v>
          </cell>
          <cell r="C5620" t="str">
            <v>UnMarked JDF Tribs. Fall</v>
          </cell>
          <cell r="D5620" t="str">
            <v>U-SJDF FF</v>
          </cell>
          <cell r="E5620">
            <v>35</v>
          </cell>
          <cell r="F5620">
            <v>52</v>
          </cell>
          <cell r="G5620">
            <v>51</v>
          </cell>
          <cell r="H5620" t="str">
            <v>ETRS; includes 6D</v>
          </cell>
          <cell r="I5620">
            <v>2010</v>
          </cell>
          <cell r="J5620" t="str">
            <v>UM</v>
          </cell>
          <cell r="K5620" t="str">
            <v>N</v>
          </cell>
          <cell r="L5620">
            <v>5</v>
          </cell>
          <cell r="M5620">
            <v>610</v>
          </cell>
        </row>
        <row r="5621">
          <cell r="A5621" t="str">
            <v>2011-35-3-Elwha_n_um</v>
          </cell>
          <cell r="B5621" t="str">
            <v>JDF</v>
          </cell>
          <cell r="C5621" t="str">
            <v>UnMarked JDF Tribs. Fall</v>
          </cell>
          <cell r="D5621" t="str">
            <v>U-SJDF FF</v>
          </cell>
          <cell r="E5621">
            <v>35</v>
          </cell>
          <cell r="F5621">
            <v>52</v>
          </cell>
          <cell r="G5621">
            <v>51</v>
          </cell>
          <cell r="H5621" t="str">
            <v>ETRS; includes 6D</v>
          </cell>
          <cell r="I5621">
            <v>2011</v>
          </cell>
          <cell r="J5621" t="str">
            <v>UM</v>
          </cell>
          <cell r="K5621" t="str">
            <v>N</v>
          </cell>
          <cell r="L5621">
            <v>3</v>
          </cell>
          <cell r="M5621">
            <v>892</v>
          </cell>
        </row>
        <row r="5622">
          <cell r="A5622" t="str">
            <v>2011-35-4-Elwha_n_um</v>
          </cell>
          <cell r="B5622" t="str">
            <v>JDF</v>
          </cell>
          <cell r="C5622" t="str">
            <v>UnMarked JDF Tribs. Fall</v>
          </cell>
          <cell r="D5622" t="str">
            <v>U-SJDF FF</v>
          </cell>
          <cell r="E5622">
            <v>35</v>
          </cell>
          <cell r="F5622">
            <v>52</v>
          </cell>
          <cell r="G5622">
            <v>51</v>
          </cell>
          <cell r="H5622" t="str">
            <v>ETRS; includes 6D</v>
          </cell>
          <cell r="I5622">
            <v>2011</v>
          </cell>
          <cell r="J5622" t="str">
            <v>UM</v>
          </cell>
          <cell r="K5622" t="str">
            <v>N</v>
          </cell>
          <cell r="L5622">
            <v>4</v>
          </cell>
          <cell r="M5622">
            <v>923</v>
          </cell>
        </row>
        <row r="5623">
          <cell r="A5623" t="str">
            <v>2011-35-5-Elwha_n_um</v>
          </cell>
          <cell r="B5623" t="str">
            <v>JDF</v>
          </cell>
          <cell r="C5623" t="str">
            <v>UnMarked JDF Tribs. Fall</v>
          </cell>
          <cell r="D5623" t="str">
            <v>U-SJDF FF</v>
          </cell>
          <cell r="E5623">
            <v>35</v>
          </cell>
          <cell r="F5623">
            <v>52</v>
          </cell>
          <cell r="G5623">
            <v>51</v>
          </cell>
          <cell r="H5623" t="str">
            <v>ETRS; includes 6D</v>
          </cell>
          <cell r="I5623">
            <v>2011</v>
          </cell>
          <cell r="J5623" t="str">
            <v>UM</v>
          </cell>
          <cell r="K5623" t="str">
            <v>N</v>
          </cell>
          <cell r="L5623">
            <v>5</v>
          </cell>
          <cell r="M5623">
            <v>30</v>
          </cell>
        </row>
        <row r="5624">
          <cell r="A5624" t="str">
            <v>2012-35-3-Elwha_n_um</v>
          </cell>
          <cell r="B5624" t="str">
            <v>JDF</v>
          </cell>
          <cell r="C5624" t="str">
            <v>UnMarked JDF Tribs. Fall</v>
          </cell>
          <cell r="D5624" t="str">
            <v>U-SJDF FF</v>
          </cell>
          <cell r="E5624">
            <v>35</v>
          </cell>
          <cell r="F5624">
            <v>52</v>
          </cell>
          <cell r="G5624">
            <v>51</v>
          </cell>
          <cell r="H5624" t="str">
            <v>ETRS; includes 6D</v>
          </cell>
          <cell r="I5624">
            <v>2012</v>
          </cell>
          <cell r="J5624" t="str">
            <v>UM</v>
          </cell>
          <cell r="K5624" t="str">
            <v>N</v>
          </cell>
          <cell r="L5624">
            <v>3</v>
          </cell>
          <cell r="M5624">
            <v>1239.9926840420669</v>
          </cell>
        </row>
        <row r="5625">
          <cell r="A5625" t="str">
            <v>2012-35-4-Elwha_n_um</v>
          </cell>
          <cell r="B5625" t="str">
            <v>JDF</v>
          </cell>
          <cell r="C5625" t="str">
            <v>UnMarked JDF Tribs. Fall</v>
          </cell>
          <cell r="D5625" t="str">
            <v>U-SJDF FF</v>
          </cell>
          <cell r="E5625">
            <v>35</v>
          </cell>
          <cell r="F5625">
            <v>52</v>
          </cell>
          <cell r="G5625">
            <v>51</v>
          </cell>
          <cell r="H5625" t="str">
            <v>ETRS; includes 6D</v>
          </cell>
          <cell r="I5625">
            <v>2012</v>
          </cell>
          <cell r="J5625" t="str">
            <v>UM</v>
          </cell>
          <cell r="K5625" t="str">
            <v>N</v>
          </cell>
          <cell r="L5625">
            <v>4</v>
          </cell>
          <cell r="M5625">
            <v>1299.0973936899859</v>
          </cell>
        </row>
        <row r="5626">
          <cell r="A5626" t="str">
            <v>2012-35-5-Elwha_n_um</v>
          </cell>
          <cell r="B5626" t="str">
            <v>JDF</v>
          </cell>
          <cell r="C5626" t="str">
            <v>UnMarked JDF Tribs. Fall</v>
          </cell>
          <cell r="D5626" t="str">
            <v>U-SJDF FF</v>
          </cell>
          <cell r="E5626">
            <v>35</v>
          </cell>
          <cell r="F5626">
            <v>52</v>
          </cell>
          <cell r="G5626">
            <v>51</v>
          </cell>
          <cell r="H5626" t="str">
            <v>ETRS; includes 6D</v>
          </cell>
          <cell r="I5626">
            <v>2012</v>
          </cell>
          <cell r="J5626" t="str">
            <v>UM</v>
          </cell>
          <cell r="K5626" t="str">
            <v>N</v>
          </cell>
          <cell r="L5626">
            <v>5</v>
          </cell>
          <cell r="M5626">
            <v>99</v>
          </cell>
        </row>
        <row r="5627">
          <cell r="A5627" t="str">
            <v>2013-35-3-Elwha_n_um</v>
          </cell>
          <cell r="B5627" t="str">
            <v>JDF</v>
          </cell>
          <cell r="C5627" t="str">
            <v>UnMarked JDF Tribs. Fall</v>
          </cell>
          <cell r="D5627" t="str">
            <v>U-SJDF FF</v>
          </cell>
          <cell r="E5627">
            <v>35</v>
          </cell>
          <cell r="F5627">
            <v>52</v>
          </cell>
          <cell r="G5627">
            <v>51</v>
          </cell>
          <cell r="H5627" t="str">
            <v>ETRS; includes 6D</v>
          </cell>
          <cell r="I5627">
            <v>2013</v>
          </cell>
          <cell r="J5627" t="str">
            <v>UM</v>
          </cell>
          <cell r="K5627" t="str">
            <v>N</v>
          </cell>
          <cell r="L5627">
            <v>3</v>
          </cell>
          <cell r="M5627">
            <v>1106</v>
          </cell>
        </row>
        <row r="5628">
          <cell r="A5628" t="str">
            <v>2013-35-4-Elwha_n_um</v>
          </cell>
          <cell r="B5628" t="str">
            <v>JDF</v>
          </cell>
          <cell r="C5628" t="str">
            <v>UnMarked JDF Tribs. Fall</v>
          </cell>
          <cell r="D5628" t="str">
            <v>U-SJDF FF</v>
          </cell>
          <cell r="E5628">
            <v>35</v>
          </cell>
          <cell r="F5628">
            <v>52</v>
          </cell>
          <cell r="G5628">
            <v>51</v>
          </cell>
          <cell r="H5628" t="str">
            <v>ETRS; includes 6D</v>
          </cell>
          <cell r="I5628">
            <v>2013</v>
          </cell>
          <cell r="J5628" t="str">
            <v>UM</v>
          </cell>
          <cell r="K5628" t="str">
            <v>N</v>
          </cell>
          <cell r="L5628">
            <v>4</v>
          </cell>
          <cell r="M5628">
            <v>2996</v>
          </cell>
        </row>
        <row r="5629">
          <cell r="A5629" t="str">
            <v>2013-35-5-Elwha_n_um</v>
          </cell>
          <cell r="B5629" t="str">
            <v>JDF</v>
          </cell>
          <cell r="C5629" t="str">
            <v>UnMarked JDF Tribs. Fall</v>
          </cell>
          <cell r="D5629" t="str">
            <v>U-SJDF FF</v>
          </cell>
          <cell r="E5629">
            <v>35</v>
          </cell>
          <cell r="F5629">
            <v>52</v>
          </cell>
          <cell r="G5629">
            <v>51</v>
          </cell>
          <cell r="H5629" t="str">
            <v>ETRS; includes 6D</v>
          </cell>
          <cell r="I5629">
            <v>2013</v>
          </cell>
          <cell r="J5629" t="str">
            <v>UM</v>
          </cell>
          <cell r="K5629" t="str">
            <v>N</v>
          </cell>
          <cell r="L5629">
            <v>5</v>
          </cell>
          <cell r="M5629">
            <v>141</v>
          </cell>
        </row>
        <row r="5630">
          <cell r="A5630" t="str">
            <v>2007-22-3-GorstCk_hat_h_m</v>
          </cell>
          <cell r="B5630" t="str">
            <v>MPS</v>
          </cell>
          <cell r="C5630" t="str">
            <v>Marked Mid PS Fall Fing</v>
          </cell>
          <cell r="D5630" t="str">
            <v>M-MidPSFF</v>
          </cell>
          <cell r="E5630">
            <v>22</v>
          </cell>
          <cell r="F5630">
            <v>32</v>
          </cell>
          <cell r="G5630">
            <v>30</v>
          </cell>
          <cell r="H5630" t="str">
            <v>TRS; includes 10A, 10E, 11A</v>
          </cell>
          <cell r="I5630">
            <v>2007</v>
          </cell>
          <cell r="J5630" t="str">
            <v>M</v>
          </cell>
          <cell r="K5630" t="str">
            <v>H</v>
          </cell>
          <cell r="L5630">
            <v>3</v>
          </cell>
          <cell r="M5630">
            <v>3331.5535514018688</v>
          </cell>
        </row>
        <row r="5631">
          <cell r="A5631" t="str">
            <v>2007-22-4-GorstCk_hat_h_m</v>
          </cell>
          <cell r="B5631" t="str">
            <v>MPS</v>
          </cell>
          <cell r="C5631" t="str">
            <v>Marked Mid PS Fall Fing</v>
          </cell>
          <cell r="D5631" t="str">
            <v>M-MidPSFF</v>
          </cell>
          <cell r="E5631">
            <v>22</v>
          </cell>
          <cell r="F5631">
            <v>32</v>
          </cell>
          <cell r="G5631">
            <v>30</v>
          </cell>
          <cell r="H5631" t="str">
            <v>TRS; includes 10A, 10E, 11A</v>
          </cell>
          <cell r="I5631">
            <v>2007</v>
          </cell>
          <cell r="J5631" t="str">
            <v>M</v>
          </cell>
          <cell r="K5631" t="str">
            <v>H</v>
          </cell>
          <cell r="L5631">
            <v>4</v>
          </cell>
          <cell r="M5631">
            <v>3569.5551401869161</v>
          </cell>
        </row>
        <row r="5632">
          <cell r="A5632" t="str">
            <v>2007-22-5-GorstCk_hat_h_m</v>
          </cell>
          <cell r="B5632" t="str">
            <v>MPS</v>
          </cell>
          <cell r="C5632" t="str">
            <v>Marked Mid PS Fall Fing</v>
          </cell>
          <cell r="D5632" t="str">
            <v>M-MidPSFF</v>
          </cell>
          <cell r="E5632">
            <v>22</v>
          </cell>
          <cell r="F5632">
            <v>32</v>
          </cell>
          <cell r="G5632">
            <v>30</v>
          </cell>
          <cell r="H5632" t="str">
            <v>TRS; includes 10A, 10E, 11A</v>
          </cell>
          <cell r="I5632">
            <v>2007</v>
          </cell>
          <cell r="J5632" t="str">
            <v>M</v>
          </cell>
          <cell r="K5632" t="str">
            <v>H</v>
          </cell>
          <cell r="L5632">
            <v>5</v>
          </cell>
          <cell r="M5632">
            <v>185.03943925233651</v>
          </cell>
        </row>
        <row r="5633">
          <cell r="A5633" t="str">
            <v>2008-22-3-GorstCk_hat_h_m</v>
          </cell>
          <cell r="B5633" t="str">
            <v>MPS</v>
          </cell>
          <cell r="C5633" t="str">
            <v>Marked Mid PS Fall Fing</v>
          </cell>
          <cell r="D5633" t="str">
            <v>M-MidPSFF</v>
          </cell>
          <cell r="E5633">
            <v>22</v>
          </cell>
          <cell r="F5633">
            <v>32</v>
          </cell>
          <cell r="G5633">
            <v>30</v>
          </cell>
          <cell r="H5633" t="str">
            <v>TRS; includes 10A, 10E, 11A</v>
          </cell>
          <cell r="I5633">
            <v>2008</v>
          </cell>
          <cell r="J5633" t="str">
            <v>M</v>
          </cell>
          <cell r="K5633" t="str">
            <v>H</v>
          </cell>
          <cell r="L5633">
            <v>3</v>
          </cell>
          <cell r="M5633">
            <v>495.13513513513522</v>
          </cell>
        </row>
        <row r="5634">
          <cell r="A5634" t="str">
            <v>2008-22-4-GorstCk_hat_h_m</v>
          </cell>
          <cell r="B5634" t="str">
            <v>MPS</v>
          </cell>
          <cell r="C5634" t="str">
            <v>Marked Mid PS Fall Fing</v>
          </cell>
          <cell r="D5634" t="str">
            <v>M-MidPSFF</v>
          </cell>
          <cell r="E5634">
            <v>22</v>
          </cell>
          <cell r="F5634">
            <v>32</v>
          </cell>
          <cell r="G5634">
            <v>30</v>
          </cell>
          <cell r="H5634" t="str">
            <v>TRS; includes 10A, 10E, 11A</v>
          </cell>
          <cell r="I5634">
            <v>2008</v>
          </cell>
          <cell r="J5634" t="str">
            <v>M</v>
          </cell>
          <cell r="K5634" t="str">
            <v>H</v>
          </cell>
          <cell r="L5634">
            <v>4</v>
          </cell>
          <cell r="M5634">
            <v>1274.477837837838</v>
          </cell>
        </row>
        <row r="5635">
          <cell r="A5635" t="str">
            <v>2008-22-5-GorstCk_hat_h_m</v>
          </cell>
          <cell r="B5635" t="str">
            <v>MPS</v>
          </cell>
          <cell r="C5635" t="str">
            <v>Marked Mid PS Fall Fing</v>
          </cell>
          <cell r="D5635" t="str">
            <v>M-MidPSFF</v>
          </cell>
          <cell r="E5635">
            <v>22</v>
          </cell>
          <cell r="F5635">
            <v>32</v>
          </cell>
          <cell r="G5635">
            <v>30</v>
          </cell>
          <cell r="H5635" t="str">
            <v>TRS; includes 10A, 10E, 11A</v>
          </cell>
          <cell r="I5635">
            <v>2008</v>
          </cell>
          <cell r="J5635" t="str">
            <v>M</v>
          </cell>
          <cell r="K5635" t="str">
            <v>H</v>
          </cell>
          <cell r="L5635">
            <v>5</v>
          </cell>
          <cell r="M5635">
            <v>39.610810810810818</v>
          </cell>
        </row>
        <row r="5636">
          <cell r="A5636" t="str">
            <v>2009-22-3-GorstCk_hat_h_m</v>
          </cell>
          <cell r="B5636" t="str">
            <v>MPS</v>
          </cell>
          <cell r="C5636" t="str">
            <v>Marked Mid PS Fall Fing</v>
          </cell>
          <cell r="D5636" t="str">
            <v>M-MidPSFF</v>
          </cell>
          <cell r="E5636">
            <v>22</v>
          </cell>
          <cell r="F5636">
            <v>32</v>
          </cell>
          <cell r="G5636">
            <v>30</v>
          </cell>
          <cell r="H5636" t="str">
            <v>TRS; includes 10A, 10E, 11A</v>
          </cell>
          <cell r="I5636">
            <v>2009</v>
          </cell>
          <cell r="J5636" t="str">
            <v>M</v>
          </cell>
          <cell r="K5636" t="str">
            <v>H</v>
          </cell>
          <cell r="L5636">
            <v>3</v>
          </cell>
          <cell r="M5636">
            <v>1153.048448275862</v>
          </cell>
        </row>
        <row r="5637">
          <cell r="A5637" t="str">
            <v>2009-22-4-GorstCk_hat_h_m</v>
          </cell>
          <cell r="B5637" t="str">
            <v>MPS</v>
          </cell>
          <cell r="C5637" t="str">
            <v>Marked Mid PS Fall Fing</v>
          </cell>
          <cell r="D5637" t="str">
            <v>M-MidPSFF</v>
          </cell>
          <cell r="E5637">
            <v>22</v>
          </cell>
          <cell r="F5637">
            <v>32</v>
          </cell>
          <cell r="G5637">
            <v>30</v>
          </cell>
          <cell r="H5637" t="str">
            <v>TRS; includes 10A, 10E, 11A</v>
          </cell>
          <cell r="I5637">
            <v>2009</v>
          </cell>
          <cell r="J5637" t="str">
            <v>M</v>
          </cell>
          <cell r="K5637" t="str">
            <v>H</v>
          </cell>
          <cell r="L5637">
            <v>4</v>
          </cell>
          <cell r="M5637">
            <v>373.41379310344831</v>
          </cell>
        </row>
        <row r="5638">
          <cell r="A5638" t="str">
            <v>2009-22-5-GorstCk_hat_h_m</v>
          </cell>
          <cell r="B5638" t="str">
            <v>MPS</v>
          </cell>
          <cell r="C5638" t="str">
            <v>Marked Mid PS Fall Fing</v>
          </cell>
          <cell r="D5638" t="str">
            <v>M-MidPSFF</v>
          </cell>
          <cell r="E5638">
            <v>22</v>
          </cell>
          <cell r="F5638">
            <v>32</v>
          </cell>
          <cell r="G5638">
            <v>30</v>
          </cell>
          <cell r="H5638" t="str">
            <v>TRS; includes 10A, 10E, 11A</v>
          </cell>
          <cell r="I5638">
            <v>2009</v>
          </cell>
          <cell r="J5638" t="str">
            <v>M</v>
          </cell>
          <cell r="K5638" t="str">
            <v>H</v>
          </cell>
          <cell r="L5638">
            <v>5</v>
          </cell>
          <cell r="M5638">
            <v>8.8018965517241377</v>
          </cell>
        </row>
        <row r="5639">
          <cell r="A5639" t="str">
            <v>2010-22-3-GorstCk_hat_h_m</v>
          </cell>
          <cell r="B5639" t="str">
            <v>MPS</v>
          </cell>
          <cell r="C5639" t="str">
            <v>Marked Mid PS Fall Fing</v>
          </cell>
          <cell r="D5639" t="str">
            <v>M-MidPSFF</v>
          </cell>
          <cell r="E5639">
            <v>22</v>
          </cell>
          <cell r="F5639">
            <v>32</v>
          </cell>
          <cell r="G5639">
            <v>30</v>
          </cell>
          <cell r="H5639" t="str">
            <v>TRS; includes 10A, 10E, 11A</v>
          </cell>
          <cell r="I5639">
            <v>2010</v>
          </cell>
          <cell r="J5639" t="str">
            <v>M</v>
          </cell>
          <cell r="K5639" t="str">
            <v>H</v>
          </cell>
          <cell r="L5639">
            <v>3</v>
          </cell>
          <cell r="M5639">
            <v>2582.9313294797689</v>
          </cell>
        </row>
        <row r="5640">
          <cell r="A5640" t="str">
            <v>2010-22-4-GorstCk_hat_h_m</v>
          </cell>
          <cell r="B5640" t="str">
            <v>MPS</v>
          </cell>
          <cell r="C5640" t="str">
            <v>Marked Mid PS Fall Fing</v>
          </cell>
          <cell r="D5640" t="str">
            <v>M-MidPSFF</v>
          </cell>
          <cell r="E5640">
            <v>22</v>
          </cell>
          <cell r="F5640">
            <v>32</v>
          </cell>
          <cell r="G5640">
            <v>30</v>
          </cell>
          <cell r="H5640" t="str">
            <v>TRS; includes 10A, 10E, 11A</v>
          </cell>
          <cell r="I5640">
            <v>2010</v>
          </cell>
          <cell r="J5640" t="str">
            <v>M</v>
          </cell>
          <cell r="K5640" t="str">
            <v>H</v>
          </cell>
          <cell r="L5640">
            <v>4</v>
          </cell>
          <cell r="M5640">
            <v>1238.5114595375719</v>
          </cell>
        </row>
        <row r="5641">
          <cell r="A5641" t="str">
            <v>2010-22-5-GorstCk_hat_h_m</v>
          </cell>
          <cell r="B5641" t="str">
            <v>MPS</v>
          </cell>
          <cell r="C5641" t="str">
            <v>Marked Mid PS Fall Fing</v>
          </cell>
          <cell r="D5641" t="str">
            <v>M-MidPSFF</v>
          </cell>
          <cell r="E5641">
            <v>22</v>
          </cell>
          <cell r="F5641">
            <v>32</v>
          </cell>
          <cell r="G5641">
            <v>30</v>
          </cell>
          <cell r="H5641" t="str">
            <v>TRS; includes 10A, 10E, 11A</v>
          </cell>
          <cell r="I5641">
            <v>2010</v>
          </cell>
          <cell r="J5641" t="str">
            <v>M</v>
          </cell>
          <cell r="K5641" t="str">
            <v>H</v>
          </cell>
          <cell r="L5641">
            <v>5</v>
          </cell>
          <cell r="M5641">
            <v>11.424855491329479</v>
          </cell>
        </row>
        <row r="5642">
          <cell r="A5642" t="str">
            <v>2011-22-3-GorstCk_hat_h_m</v>
          </cell>
          <cell r="B5642" t="str">
            <v>MPS</v>
          </cell>
          <cell r="C5642" t="str">
            <v>Marked Mid PS Fall Fing</v>
          </cell>
          <cell r="D5642" t="str">
            <v>M-MidPSFF</v>
          </cell>
          <cell r="E5642">
            <v>22</v>
          </cell>
          <cell r="F5642">
            <v>32</v>
          </cell>
          <cell r="G5642">
            <v>30</v>
          </cell>
          <cell r="H5642" t="str">
            <v>TRS; includes 10A, 10E, 11A</v>
          </cell>
          <cell r="I5642">
            <v>2011</v>
          </cell>
          <cell r="J5642" t="str">
            <v>M</v>
          </cell>
          <cell r="K5642" t="str">
            <v>H</v>
          </cell>
          <cell r="L5642">
            <v>3</v>
          </cell>
          <cell r="M5642">
            <v>3108.6959284116328</v>
          </cell>
        </row>
        <row r="5643">
          <cell r="A5643" t="str">
            <v>2011-22-4-GorstCk_hat_h_m</v>
          </cell>
          <cell r="B5643" t="str">
            <v>MPS</v>
          </cell>
          <cell r="C5643" t="str">
            <v>Marked Mid PS Fall Fing</v>
          </cell>
          <cell r="D5643" t="str">
            <v>M-MidPSFF</v>
          </cell>
          <cell r="E5643">
            <v>22</v>
          </cell>
          <cell r="F5643">
            <v>32</v>
          </cell>
          <cell r="G5643">
            <v>30</v>
          </cell>
          <cell r="H5643" t="str">
            <v>TRS; includes 10A, 10E, 11A</v>
          </cell>
          <cell r="I5643">
            <v>2011</v>
          </cell>
          <cell r="J5643" t="str">
            <v>M</v>
          </cell>
          <cell r="K5643" t="str">
            <v>H</v>
          </cell>
          <cell r="L5643">
            <v>4</v>
          </cell>
          <cell r="M5643">
            <v>3908.598120805369</v>
          </cell>
        </row>
        <row r="5644">
          <cell r="A5644" t="str">
            <v>2011-22-5-GorstCk_hat_h_m</v>
          </cell>
          <cell r="B5644" t="str">
            <v>MPS</v>
          </cell>
          <cell r="C5644" t="str">
            <v>Marked Mid PS Fall Fing</v>
          </cell>
          <cell r="D5644" t="str">
            <v>M-MidPSFF</v>
          </cell>
          <cell r="E5644">
            <v>22</v>
          </cell>
          <cell r="F5644">
            <v>32</v>
          </cell>
          <cell r="G5644">
            <v>30</v>
          </cell>
          <cell r="H5644" t="str">
            <v>TRS; includes 10A, 10E, 11A</v>
          </cell>
          <cell r="I5644">
            <v>2011</v>
          </cell>
          <cell r="J5644" t="str">
            <v>M</v>
          </cell>
          <cell r="K5644" t="str">
            <v>H</v>
          </cell>
          <cell r="L5644">
            <v>5</v>
          </cell>
          <cell r="M5644">
            <v>32.375436241610743</v>
          </cell>
        </row>
        <row r="5645">
          <cell r="A5645" t="str">
            <v>2012-22-3-GorstCk_hat_h_m</v>
          </cell>
          <cell r="B5645" t="str">
            <v>MPS</v>
          </cell>
          <cell r="C5645" t="str">
            <v>Marked Mid PS Fall Fing</v>
          </cell>
          <cell r="D5645" t="str">
            <v>M-MidPSFF</v>
          </cell>
          <cell r="E5645">
            <v>22</v>
          </cell>
          <cell r="F5645">
            <v>32</v>
          </cell>
          <cell r="G5645">
            <v>30</v>
          </cell>
          <cell r="H5645" t="str">
            <v>TRS; includes 10A, 10E, 11A</v>
          </cell>
          <cell r="I5645">
            <v>2012</v>
          </cell>
          <cell r="J5645" t="str">
            <v>M</v>
          </cell>
          <cell r="K5645" t="str">
            <v>H</v>
          </cell>
          <cell r="L5645">
            <v>3</v>
          </cell>
          <cell r="M5645">
            <v>4622.6431326434622</v>
          </cell>
        </row>
        <row r="5646">
          <cell r="A5646" t="str">
            <v>2012-22-4-GorstCk_hat_h_m</v>
          </cell>
          <cell r="B5646" t="str">
            <v>MPS</v>
          </cell>
          <cell r="C5646" t="str">
            <v>Marked Mid PS Fall Fing</v>
          </cell>
          <cell r="D5646" t="str">
            <v>M-MidPSFF</v>
          </cell>
          <cell r="E5646">
            <v>22</v>
          </cell>
          <cell r="F5646">
            <v>32</v>
          </cell>
          <cell r="G5646">
            <v>30</v>
          </cell>
          <cell r="H5646" t="str">
            <v>TRS; includes 10A, 10E, 11A</v>
          </cell>
          <cell r="I5646">
            <v>2012</v>
          </cell>
          <cell r="J5646" t="str">
            <v>M</v>
          </cell>
          <cell r="K5646" t="str">
            <v>H</v>
          </cell>
          <cell r="L5646">
            <v>4</v>
          </cell>
          <cell r="M5646">
            <v>1920.367309501411</v>
          </cell>
        </row>
        <row r="5647">
          <cell r="A5647" t="str">
            <v>2012-22-5-GorstCk_hat_h_m</v>
          </cell>
          <cell r="B5647" t="str">
            <v>MPS</v>
          </cell>
          <cell r="C5647" t="str">
            <v>Marked Mid PS Fall Fing</v>
          </cell>
          <cell r="D5647" t="str">
            <v>M-MidPSFF</v>
          </cell>
          <cell r="E5647">
            <v>22</v>
          </cell>
          <cell r="F5647">
            <v>32</v>
          </cell>
          <cell r="G5647">
            <v>30</v>
          </cell>
          <cell r="H5647" t="str">
            <v>TRS; includes 10A, 10E, 11A</v>
          </cell>
          <cell r="I5647">
            <v>2012</v>
          </cell>
          <cell r="J5647" t="str">
            <v>M</v>
          </cell>
          <cell r="K5647" t="str">
            <v>H</v>
          </cell>
          <cell r="L5647">
            <v>5</v>
          </cell>
          <cell r="M5647">
            <v>105.2432737535278</v>
          </cell>
        </row>
        <row r="5648">
          <cell r="A5648" t="str">
            <v>2013-22-3-GorstCk_hat_h_m</v>
          </cell>
          <cell r="B5648" t="str">
            <v>MPS</v>
          </cell>
          <cell r="C5648" t="str">
            <v>Marked Mid PS Fall Fing</v>
          </cell>
          <cell r="D5648" t="str">
            <v>M-MidPSFF</v>
          </cell>
          <cell r="E5648">
            <v>22</v>
          </cell>
          <cell r="F5648">
            <v>32</v>
          </cell>
          <cell r="G5648">
            <v>30</v>
          </cell>
          <cell r="H5648" t="str">
            <v>TRS; includes 10A, 10E, 11A</v>
          </cell>
          <cell r="I5648">
            <v>2013</v>
          </cell>
          <cell r="J5648" t="str">
            <v>M</v>
          </cell>
          <cell r="K5648" t="str">
            <v>H</v>
          </cell>
          <cell r="L5648">
            <v>3</v>
          </cell>
          <cell r="M5648">
            <v>4405.6178479931677</v>
          </cell>
        </row>
        <row r="5649">
          <cell r="A5649" t="str">
            <v>2013-22-4-GorstCk_hat_h_m</v>
          </cell>
          <cell r="B5649" t="str">
            <v>MPS</v>
          </cell>
          <cell r="C5649" t="str">
            <v>Marked Mid PS Fall Fing</v>
          </cell>
          <cell r="D5649" t="str">
            <v>M-MidPSFF</v>
          </cell>
          <cell r="E5649">
            <v>22</v>
          </cell>
          <cell r="F5649">
            <v>32</v>
          </cell>
          <cell r="G5649">
            <v>30</v>
          </cell>
          <cell r="H5649" t="str">
            <v>TRS; includes 10A, 10E, 11A</v>
          </cell>
          <cell r="I5649">
            <v>2013</v>
          </cell>
          <cell r="J5649" t="str">
            <v>M</v>
          </cell>
          <cell r="K5649" t="str">
            <v>H</v>
          </cell>
          <cell r="L5649">
            <v>4</v>
          </cell>
          <cell r="M5649">
            <v>6434.6536293766021</v>
          </cell>
        </row>
        <row r="5650">
          <cell r="A5650" t="str">
            <v>2013-22-5-GorstCk_hat_h_m</v>
          </cell>
          <cell r="B5650" t="str">
            <v>MPS</v>
          </cell>
          <cell r="C5650" t="str">
            <v>Marked Mid PS Fall Fing</v>
          </cell>
          <cell r="D5650" t="str">
            <v>M-MidPSFF</v>
          </cell>
          <cell r="E5650">
            <v>22</v>
          </cell>
          <cell r="F5650">
            <v>32</v>
          </cell>
          <cell r="G5650">
            <v>30</v>
          </cell>
          <cell r="H5650" t="str">
            <v>TRS; includes 10A, 10E, 11A</v>
          </cell>
          <cell r="I5650">
            <v>2013</v>
          </cell>
          <cell r="J5650" t="str">
            <v>M</v>
          </cell>
          <cell r="K5650" t="str">
            <v>H</v>
          </cell>
          <cell r="L5650">
            <v>5</v>
          </cell>
          <cell r="M5650">
            <v>102.5814346712212</v>
          </cell>
        </row>
        <row r="5651">
          <cell r="A5651" t="str">
            <v>2007-21-3-GorstCk_hat_h_um</v>
          </cell>
          <cell r="B5651" t="str">
            <v>MPS</v>
          </cell>
          <cell r="C5651" t="str">
            <v>UnMarked Mid PS Fall Fing</v>
          </cell>
          <cell r="D5651" t="str">
            <v>U-MidPSFF</v>
          </cell>
          <cell r="E5651">
            <v>21</v>
          </cell>
          <cell r="F5651">
            <v>31</v>
          </cell>
          <cell r="G5651">
            <v>30</v>
          </cell>
          <cell r="H5651" t="str">
            <v>TRS; includes 10A, 10E, 11A</v>
          </cell>
          <cell r="I5651">
            <v>2007</v>
          </cell>
          <cell r="J5651" t="str">
            <v>UM</v>
          </cell>
          <cell r="K5651" t="str">
            <v>H</v>
          </cell>
          <cell r="L5651">
            <v>3</v>
          </cell>
          <cell r="M5651">
            <v>33.652056074766278</v>
          </cell>
        </row>
        <row r="5652">
          <cell r="A5652" t="str">
            <v>2007-21-4-GorstCk_hat_h_um</v>
          </cell>
          <cell r="B5652" t="str">
            <v>MPS</v>
          </cell>
          <cell r="C5652" t="str">
            <v>UnMarked Mid PS Fall Fing</v>
          </cell>
          <cell r="D5652" t="str">
            <v>U-MidPSFF</v>
          </cell>
          <cell r="E5652">
            <v>21</v>
          </cell>
          <cell r="F5652">
            <v>31</v>
          </cell>
          <cell r="G5652">
            <v>30</v>
          </cell>
          <cell r="H5652" t="str">
            <v>TRS; includes 10A, 10E, 11A</v>
          </cell>
          <cell r="I5652">
            <v>2007</v>
          </cell>
          <cell r="J5652" t="str">
            <v>UM</v>
          </cell>
          <cell r="K5652" t="str">
            <v>H</v>
          </cell>
          <cell r="L5652">
            <v>4</v>
          </cell>
          <cell r="M5652">
            <v>891.20369951143061</v>
          </cell>
        </row>
        <row r="5653">
          <cell r="A5653" t="str">
            <v>2007-21-5-GorstCk_hat_h_um</v>
          </cell>
          <cell r="B5653" t="str">
            <v>MPS</v>
          </cell>
          <cell r="C5653" t="str">
            <v>UnMarked Mid PS Fall Fing</v>
          </cell>
          <cell r="D5653" t="str">
            <v>U-MidPSFF</v>
          </cell>
          <cell r="E5653">
            <v>21</v>
          </cell>
          <cell r="F5653">
            <v>31</v>
          </cell>
          <cell r="G5653">
            <v>30</v>
          </cell>
          <cell r="H5653" t="str">
            <v>TRS; includes 10A, 10E, 11A</v>
          </cell>
          <cell r="I5653">
            <v>2007</v>
          </cell>
          <cell r="J5653" t="str">
            <v>UM</v>
          </cell>
          <cell r="K5653" t="str">
            <v>H</v>
          </cell>
          <cell r="L5653">
            <v>5</v>
          </cell>
          <cell r="M5653">
            <v>11.81102803738318</v>
          </cell>
        </row>
        <row r="5654">
          <cell r="A5654" t="str">
            <v>2008-21-3-GorstCk_hat_h_um</v>
          </cell>
          <cell r="B5654" t="str">
            <v>MPS</v>
          </cell>
          <cell r="C5654" t="str">
            <v>UnMarked Mid PS Fall Fing</v>
          </cell>
          <cell r="D5654" t="str">
            <v>U-MidPSFF</v>
          </cell>
          <cell r="E5654">
            <v>21</v>
          </cell>
          <cell r="F5654">
            <v>31</v>
          </cell>
          <cell r="G5654">
            <v>30</v>
          </cell>
          <cell r="H5654" t="str">
            <v>TRS; includes 10A, 10E, 11A</v>
          </cell>
          <cell r="I5654">
            <v>2008</v>
          </cell>
          <cell r="J5654" t="str">
            <v>UM</v>
          </cell>
          <cell r="K5654" t="str">
            <v>H</v>
          </cell>
          <cell r="L5654">
            <v>3</v>
          </cell>
          <cell r="M5654">
            <v>0</v>
          </cell>
        </row>
        <row r="5655">
          <cell r="A5655" t="str">
            <v>2008-21-4-GorstCk_hat_h_um</v>
          </cell>
          <cell r="B5655" t="str">
            <v>MPS</v>
          </cell>
          <cell r="C5655" t="str">
            <v>UnMarked Mid PS Fall Fing</v>
          </cell>
          <cell r="D5655" t="str">
            <v>U-MidPSFF</v>
          </cell>
          <cell r="E5655">
            <v>21</v>
          </cell>
          <cell r="F5655">
            <v>31</v>
          </cell>
          <cell r="G5655">
            <v>30</v>
          </cell>
          <cell r="H5655" t="str">
            <v>TRS; includes 10A, 10E, 11A</v>
          </cell>
          <cell r="I5655">
            <v>2008</v>
          </cell>
          <cell r="J5655" t="str">
            <v>UM</v>
          </cell>
          <cell r="K5655" t="str">
            <v>H</v>
          </cell>
          <cell r="L5655">
            <v>4</v>
          </cell>
          <cell r="M5655">
            <v>12.873513513513441</v>
          </cell>
        </row>
        <row r="5656">
          <cell r="A5656" t="str">
            <v>2008-21-5-GorstCk_hat_h_um</v>
          </cell>
          <cell r="B5656" t="str">
            <v>MPS</v>
          </cell>
          <cell r="C5656" t="str">
            <v>UnMarked Mid PS Fall Fing</v>
          </cell>
          <cell r="D5656" t="str">
            <v>U-MidPSFF</v>
          </cell>
          <cell r="E5656">
            <v>21</v>
          </cell>
          <cell r="F5656">
            <v>31</v>
          </cell>
          <cell r="G5656">
            <v>30</v>
          </cell>
          <cell r="H5656" t="str">
            <v>TRS; includes 10A, 10E, 11A</v>
          </cell>
          <cell r="I5656">
            <v>2008</v>
          </cell>
          <cell r="J5656" t="str">
            <v>UM</v>
          </cell>
          <cell r="K5656" t="str">
            <v>H</v>
          </cell>
          <cell r="L5656">
            <v>5</v>
          </cell>
          <cell r="M5656">
            <v>9.9027027027026975</v>
          </cell>
        </row>
        <row r="5657">
          <cell r="A5657" t="str">
            <v>2009-21-3-GorstCk_hat_h_um</v>
          </cell>
          <cell r="B5657" t="str">
            <v>MPS</v>
          </cell>
          <cell r="C5657" t="str">
            <v>UnMarked Mid PS Fall Fing</v>
          </cell>
          <cell r="D5657" t="str">
            <v>U-MidPSFF</v>
          </cell>
          <cell r="E5657">
            <v>21</v>
          </cell>
          <cell r="F5657">
            <v>31</v>
          </cell>
          <cell r="G5657">
            <v>30</v>
          </cell>
          <cell r="H5657" t="str">
            <v>TRS; includes 10A, 10E, 11A</v>
          </cell>
          <cell r="I5657">
            <v>2009</v>
          </cell>
          <cell r="J5657" t="str">
            <v>UM</v>
          </cell>
          <cell r="K5657" t="str">
            <v>H</v>
          </cell>
          <cell r="L5657">
            <v>3</v>
          </cell>
          <cell r="M5657">
            <v>11.646954022988441</v>
          </cell>
        </row>
        <row r="5658">
          <cell r="A5658" t="str">
            <v>2009-21-4-GorstCk_hat_h_um</v>
          </cell>
          <cell r="B5658" t="str">
            <v>MPS</v>
          </cell>
          <cell r="C5658" t="str">
            <v>UnMarked Mid PS Fall Fing</v>
          </cell>
          <cell r="D5658" t="str">
            <v>U-MidPSFF</v>
          </cell>
          <cell r="E5658">
            <v>21</v>
          </cell>
          <cell r="F5658">
            <v>31</v>
          </cell>
          <cell r="G5658">
            <v>30</v>
          </cell>
          <cell r="H5658" t="str">
            <v>TRS; includes 10A, 10E, 11A</v>
          </cell>
          <cell r="I5658">
            <v>2009</v>
          </cell>
          <cell r="J5658" t="str">
            <v>UM</v>
          </cell>
          <cell r="K5658" t="str">
            <v>H</v>
          </cell>
          <cell r="L5658">
            <v>4</v>
          </cell>
          <cell r="M5658">
            <v>0</v>
          </cell>
        </row>
        <row r="5659">
          <cell r="A5659" t="str">
            <v>2009-21-5-GorstCk_hat_h_um</v>
          </cell>
          <cell r="B5659" t="str">
            <v>MPS</v>
          </cell>
          <cell r="C5659" t="str">
            <v>UnMarked Mid PS Fall Fing</v>
          </cell>
          <cell r="D5659" t="str">
            <v>U-MidPSFF</v>
          </cell>
          <cell r="E5659">
            <v>21</v>
          </cell>
          <cell r="F5659">
            <v>31</v>
          </cell>
          <cell r="G5659">
            <v>30</v>
          </cell>
          <cell r="H5659" t="str">
            <v>TRS; includes 10A, 10E, 11A</v>
          </cell>
          <cell r="I5659">
            <v>2009</v>
          </cell>
          <cell r="J5659" t="str">
            <v>UM</v>
          </cell>
          <cell r="K5659" t="str">
            <v>H</v>
          </cell>
          <cell r="L5659">
            <v>5</v>
          </cell>
          <cell r="M5659">
            <v>8.8908045977012407E-2</v>
          </cell>
        </row>
        <row r="5660">
          <cell r="A5660" t="str">
            <v>2010-21-3-GorstCk_hat_h_um</v>
          </cell>
          <cell r="B5660" t="str">
            <v>MPS</v>
          </cell>
          <cell r="C5660" t="str">
            <v>UnMarked Mid PS Fall Fing</v>
          </cell>
          <cell r="D5660" t="str">
            <v>U-MidPSFF</v>
          </cell>
          <cell r="E5660">
            <v>21</v>
          </cell>
          <cell r="F5660">
            <v>31</v>
          </cell>
          <cell r="G5660">
            <v>30</v>
          </cell>
          <cell r="H5660" t="str">
            <v>TRS; includes 10A, 10E, 11A</v>
          </cell>
          <cell r="I5660">
            <v>2010</v>
          </cell>
          <cell r="J5660" t="str">
            <v>UM</v>
          </cell>
          <cell r="K5660" t="str">
            <v>H</v>
          </cell>
          <cell r="L5660">
            <v>3</v>
          </cell>
          <cell r="M5660">
            <v>107.622138728324</v>
          </cell>
        </row>
        <row r="5661">
          <cell r="A5661" t="str">
            <v>2010-21-4-GorstCk_hat_h_um</v>
          </cell>
          <cell r="B5661" t="str">
            <v>MPS</v>
          </cell>
          <cell r="C5661" t="str">
            <v>UnMarked Mid PS Fall Fing</v>
          </cell>
          <cell r="D5661" t="str">
            <v>U-MidPSFF</v>
          </cell>
          <cell r="E5661">
            <v>21</v>
          </cell>
          <cell r="F5661">
            <v>31</v>
          </cell>
          <cell r="G5661">
            <v>30</v>
          </cell>
          <cell r="H5661" t="str">
            <v>TRS; includes 10A, 10E, 11A</v>
          </cell>
          <cell r="I5661">
            <v>2010</v>
          </cell>
          <cell r="J5661" t="str">
            <v>UM</v>
          </cell>
          <cell r="K5661" t="str">
            <v>H</v>
          </cell>
          <cell r="L5661">
            <v>4</v>
          </cell>
          <cell r="M5661">
            <v>12.510216763005699</v>
          </cell>
        </row>
        <row r="5662">
          <cell r="A5662" t="str">
            <v>2010-21-5-GorstCk_hat_h_um</v>
          </cell>
          <cell r="B5662" t="str">
            <v>MPS</v>
          </cell>
          <cell r="C5662" t="str">
            <v>UnMarked Mid PS Fall Fing</v>
          </cell>
          <cell r="D5662" t="str">
            <v>U-MidPSFF</v>
          </cell>
          <cell r="E5662">
            <v>21</v>
          </cell>
          <cell r="F5662">
            <v>31</v>
          </cell>
          <cell r="G5662">
            <v>30</v>
          </cell>
          <cell r="H5662" t="str">
            <v>TRS; includes 10A, 10E, 11A</v>
          </cell>
          <cell r="I5662">
            <v>2010</v>
          </cell>
          <cell r="J5662" t="str">
            <v>UM</v>
          </cell>
          <cell r="K5662" t="str">
            <v>H</v>
          </cell>
          <cell r="L5662">
            <v>5</v>
          </cell>
          <cell r="M5662">
            <v>0</v>
          </cell>
        </row>
        <row r="5663">
          <cell r="A5663" t="str">
            <v>2011-21-3-GorstCk_hat_h_um</v>
          </cell>
          <cell r="B5663" t="str">
            <v>MPS</v>
          </cell>
          <cell r="C5663" t="str">
            <v>UnMarked Mid PS Fall Fing</v>
          </cell>
          <cell r="D5663" t="str">
            <v>U-MidPSFF</v>
          </cell>
          <cell r="E5663">
            <v>21</v>
          </cell>
          <cell r="F5663">
            <v>31</v>
          </cell>
          <cell r="G5663">
            <v>30</v>
          </cell>
          <cell r="H5663" t="str">
            <v>TRS; includes 10A, 10E, 11A</v>
          </cell>
          <cell r="I5663">
            <v>2011</v>
          </cell>
          <cell r="J5663" t="str">
            <v>UM</v>
          </cell>
          <cell r="K5663" t="str">
            <v>H</v>
          </cell>
          <cell r="L5663">
            <v>3</v>
          </cell>
          <cell r="M5663">
            <v>96.145234899328898</v>
          </cell>
        </row>
        <row r="5664">
          <cell r="A5664" t="str">
            <v>2011-21-4-GorstCk_hat_h_um</v>
          </cell>
          <cell r="B5664" t="str">
            <v>MPS</v>
          </cell>
          <cell r="C5664" t="str">
            <v>UnMarked Mid PS Fall Fing</v>
          </cell>
          <cell r="D5664" t="str">
            <v>U-MidPSFF</v>
          </cell>
          <cell r="E5664">
            <v>21</v>
          </cell>
          <cell r="F5664">
            <v>31</v>
          </cell>
          <cell r="G5664">
            <v>30</v>
          </cell>
          <cell r="H5664" t="str">
            <v>TRS; includes 10A, 10E, 11A</v>
          </cell>
          <cell r="I5664">
            <v>2011</v>
          </cell>
          <cell r="J5664" t="str">
            <v>UM</v>
          </cell>
          <cell r="K5664" t="str">
            <v>H</v>
          </cell>
          <cell r="L5664">
            <v>4</v>
          </cell>
          <cell r="M5664">
            <v>162.8582550335573</v>
          </cell>
        </row>
        <row r="5665">
          <cell r="A5665" t="str">
            <v>2011-21-5-GorstCk_hat_h_um</v>
          </cell>
          <cell r="B5665" t="str">
            <v>MPS</v>
          </cell>
          <cell r="C5665" t="str">
            <v>UnMarked Mid PS Fall Fing</v>
          </cell>
          <cell r="D5665" t="str">
            <v>U-MidPSFF</v>
          </cell>
          <cell r="E5665">
            <v>21</v>
          </cell>
          <cell r="F5665">
            <v>31</v>
          </cell>
          <cell r="G5665">
            <v>30</v>
          </cell>
          <cell r="H5665" t="str">
            <v>TRS; includes 10A, 10E, 11A</v>
          </cell>
          <cell r="I5665">
            <v>2011</v>
          </cell>
          <cell r="J5665" t="str">
            <v>UM</v>
          </cell>
          <cell r="K5665" t="str">
            <v>H</v>
          </cell>
          <cell r="L5665">
            <v>5</v>
          </cell>
          <cell r="M5665">
            <v>0.32702460850111947</v>
          </cell>
        </row>
        <row r="5666">
          <cell r="A5666" t="str">
            <v>2012-21-3-GorstCk_hat_h_um</v>
          </cell>
          <cell r="B5666" t="str">
            <v>MPS</v>
          </cell>
          <cell r="C5666" t="str">
            <v>UnMarked Mid PS Fall Fing</v>
          </cell>
          <cell r="D5666" t="str">
            <v>U-MidPSFF</v>
          </cell>
          <cell r="E5666">
            <v>21</v>
          </cell>
          <cell r="F5666">
            <v>31</v>
          </cell>
          <cell r="G5666">
            <v>30</v>
          </cell>
          <cell r="H5666" t="str">
            <v>TRS; includes 10A, 10E, 11A</v>
          </cell>
          <cell r="I5666">
            <v>2012</v>
          </cell>
          <cell r="J5666" t="str">
            <v>UM</v>
          </cell>
          <cell r="K5666" t="str">
            <v>H</v>
          </cell>
          <cell r="L5666">
            <v>3</v>
          </cell>
          <cell r="M5666">
            <v>142.96834430856049</v>
          </cell>
        </row>
        <row r="5667">
          <cell r="A5667" t="str">
            <v>2012-21-4-GorstCk_hat_h_um</v>
          </cell>
          <cell r="B5667" t="str">
            <v>MPS</v>
          </cell>
          <cell r="C5667" t="str">
            <v>UnMarked Mid PS Fall Fing</v>
          </cell>
          <cell r="D5667" t="str">
            <v>U-MidPSFF</v>
          </cell>
          <cell r="E5667">
            <v>21</v>
          </cell>
          <cell r="F5667">
            <v>31</v>
          </cell>
          <cell r="G5667">
            <v>30</v>
          </cell>
          <cell r="H5667" t="str">
            <v>TRS; includes 10A, 10E, 11A</v>
          </cell>
          <cell r="I5667">
            <v>2012</v>
          </cell>
          <cell r="J5667" t="str">
            <v>UM</v>
          </cell>
          <cell r="K5667" t="str">
            <v>H</v>
          </cell>
          <cell r="L5667">
            <v>4</v>
          </cell>
          <cell r="M5667">
            <v>59.392803386641617</v>
          </cell>
        </row>
        <row r="5668">
          <cell r="A5668" t="str">
            <v>2012-21-5-GorstCk_hat_h_um</v>
          </cell>
          <cell r="B5668" t="str">
            <v>MPS</v>
          </cell>
          <cell r="C5668" t="str">
            <v>UnMarked Mid PS Fall Fing</v>
          </cell>
          <cell r="D5668" t="str">
            <v>U-MidPSFF</v>
          </cell>
          <cell r="E5668">
            <v>21</v>
          </cell>
          <cell r="F5668">
            <v>31</v>
          </cell>
          <cell r="G5668">
            <v>30</v>
          </cell>
          <cell r="H5668" t="str">
            <v>TRS; includes 10A, 10E, 11A</v>
          </cell>
          <cell r="I5668">
            <v>2012</v>
          </cell>
          <cell r="J5668" t="str">
            <v>UM</v>
          </cell>
          <cell r="K5668" t="str">
            <v>H</v>
          </cell>
          <cell r="L5668">
            <v>5</v>
          </cell>
          <cell r="M5668">
            <v>4.3851364063969953</v>
          </cell>
        </row>
        <row r="5669">
          <cell r="A5669" t="str">
            <v>2013-21-3-GorstCk_hat_h_um</v>
          </cell>
          <cell r="B5669" t="str">
            <v>MPS</v>
          </cell>
          <cell r="C5669" t="str">
            <v>UnMarked Mid PS Fall Fing</v>
          </cell>
          <cell r="D5669" t="str">
            <v>U-MidPSFF</v>
          </cell>
          <cell r="E5669">
            <v>21</v>
          </cell>
          <cell r="F5669">
            <v>31</v>
          </cell>
          <cell r="G5669">
            <v>30</v>
          </cell>
          <cell r="H5669" t="str">
            <v>TRS; includes 10A, 10E, 11A</v>
          </cell>
          <cell r="I5669">
            <v>2013</v>
          </cell>
          <cell r="J5669" t="str">
            <v>UM</v>
          </cell>
          <cell r="K5669" t="str">
            <v>H</v>
          </cell>
          <cell r="L5669">
            <v>3</v>
          </cell>
          <cell r="M5669">
            <v>112.9645602049532</v>
          </cell>
        </row>
        <row r="5670">
          <cell r="A5670" t="str">
            <v>2013-21-4-GorstCk_hat_h_um</v>
          </cell>
          <cell r="B5670" t="str">
            <v>MPS</v>
          </cell>
          <cell r="C5670" t="str">
            <v>UnMarked Mid PS Fall Fing</v>
          </cell>
          <cell r="D5670" t="str">
            <v>U-MidPSFF</v>
          </cell>
          <cell r="E5670">
            <v>21</v>
          </cell>
          <cell r="F5670">
            <v>31</v>
          </cell>
          <cell r="G5670">
            <v>30</v>
          </cell>
          <cell r="H5670" t="str">
            <v>TRS; includes 10A, 10E, 11A</v>
          </cell>
          <cell r="I5670">
            <v>2013</v>
          </cell>
          <cell r="J5670" t="str">
            <v>UM</v>
          </cell>
          <cell r="K5670" t="str">
            <v>H</v>
          </cell>
          <cell r="L5670">
            <v>4</v>
          </cell>
          <cell r="M5670">
            <v>199.00990606319371</v>
          </cell>
        </row>
        <row r="5671">
          <cell r="A5671" t="str">
            <v>2013-21-5-GorstCk_hat_h_um</v>
          </cell>
          <cell r="B5671" t="str">
            <v>MPS</v>
          </cell>
          <cell r="C5671" t="str">
            <v>UnMarked Mid PS Fall Fing</v>
          </cell>
          <cell r="D5671" t="str">
            <v>U-MidPSFF</v>
          </cell>
          <cell r="E5671">
            <v>21</v>
          </cell>
          <cell r="F5671">
            <v>31</v>
          </cell>
          <cell r="G5671">
            <v>30</v>
          </cell>
          <cell r="H5671" t="str">
            <v>TRS; includes 10A, 10E, 11A</v>
          </cell>
          <cell r="I5671">
            <v>2013</v>
          </cell>
          <cell r="J5671" t="str">
            <v>UM</v>
          </cell>
          <cell r="K5671" t="str">
            <v>H</v>
          </cell>
          <cell r="L5671">
            <v>5</v>
          </cell>
          <cell r="M5671">
            <v>3.1726216908625129</v>
          </cell>
        </row>
        <row r="5672">
          <cell r="A5672" t="str">
            <v>2007-28-3-GorstCk_hat_Y_h_m</v>
          </cell>
          <cell r="B5672" t="str">
            <v>SPS</v>
          </cell>
          <cell r="C5672" t="str">
            <v>Marked South Puget Sound Fall Year</v>
          </cell>
          <cell r="D5672" t="str">
            <v>M-SPS Fyr</v>
          </cell>
          <cell r="E5672">
            <v>28</v>
          </cell>
          <cell r="F5672">
            <v>41</v>
          </cell>
          <cell r="G5672">
            <v>39</v>
          </cell>
          <cell r="H5672" t="str">
            <v>TRS</v>
          </cell>
          <cell r="I5672">
            <v>2007</v>
          </cell>
          <cell r="J5672" t="str">
            <v>M</v>
          </cell>
          <cell r="K5672" t="str">
            <v>H</v>
          </cell>
          <cell r="L5672">
            <v>3</v>
          </cell>
          <cell r="M5672">
            <v>175.25861152307141</v>
          </cell>
        </row>
        <row r="5673">
          <cell r="A5673" t="str">
            <v>2007-28-4-GorstCk_hat_Y_h_m</v>
          </cell>
          <cell r="B5673" t="str">
            <v>SPS</v>
          </cell>
          <cell r="C5673" t="str">
            <v>Marked South Puget Sound Fall Year</v>
          </cell>
          <cell r="D5673" t="str">
            <v>M-SPS Fyr</v>
          </cell>
          <cell r="E5673">
            <v>28</v>
          </cell>
          <cell r="F5673">
            <v>41</v>
          </cell>
          <cell r="G5673">
            <v>39</v>
          </cell>
          <cell r="H5673" t="str">
            <v>TRS</v>
          </cell>
          <cell r="I5673">
            <v>2007</v>
          </cell>
          <cell r="J5673" t="str">
            <v>M</v>
          </cell>
          <cell r="K5673" t="str">
            <v>H</v>
          </cell>
          <cell r="L5673">
            <v>4</v>
          </cell>
          <cell r="M5673">
            <v>67.286523170829639</v>
          </cell>
        </row>
        <row r="5674">
          <cell r="A5674" t="str">
            <v>2007-28-5-GorstCk_hat_Y_h_m</v>
          </cell>
          <cell r="B5674" t="str">
            <v>SPS</v>
          </cell>
          <cell r="C5674" t="str">
            <v>Marked South Puget Sound Fall Year</v>
          </cell>
          <cell r="D5674" t="str">
            <v>M-SPS Fyr</v>
          </cell>
          <cell r="E5674">
            <v>28</v>
          </cell>
          <cell r="F5674">
            <v>41</v>
          </cell>
          <cell r="G5674">
            <v>39</v>
          </cell>
          <cell r="H5674" t="str">
            <v>TRS</v>
          </cell>
          <cell r="I5674">
            <v>2007</v>
          </cell>
          <cell r="J5674" t="str">
            <v>M</v>
          </cell>
          <cell r="K5674" t="str">
            <v>H</v>
          </cell>
          <cell r="L5674">
            <v>5</v>
          </cell>
          <cell r="M5674">
            <v>0</v>
          </cell>
        </row>
        <row r="5675">
          <cell r="A5675" t="str">
            <v>2008-28-3-GorstCk_hat_Y_h_m</v>
          </cell>
          <cell r="B5675" t="str">
            <v>SPS</v>
          </cell>
          <cell r="C5675" t="str">
            <v>Marked South Puget Sound Fall Year</v>
          </cell>
          <cell r="D5675" t="str">
            <v>M-SPS Fyr</v>
          </cell>
          <cell r="E5675">
            <v>28</v>
          </cell>
          <cell r="F5675">
            <v>41</v>
          </cell>
          <cell r="G5675">
            <v>39</v>
          </cell>
          <cell r="H5675" t="str">
            <v>TRS</v>
          </cell>
          <cell r="I5675">
            <v>2008</v>
          </cell>
          <cell r="J5675" t="str">
            <v>M</v>
          </cell>
          <cell r="K5675" t="str">
            <v>H</v>
          </cell>
          <cell r="L5675">
            <v>3</v>
          </cell>
          <cell r="M5675">
            <v>0</v>
          </cell>
        </row>
        <row r="5676">
          <cell r="A5676" t="str">
            <v>2008-28-4-GorstCk_hat_Y_h_m</v>
          </cell>
          <cell r="B5676" t="str">
            <v>SPS</v>
          </cell>
          <cell r="C5676" t="str">
            <v>Marked South Puget Sound Fall Year</v>
          </cell>
          <cell r="D5676" t="str">
            <v>M-SPS Fyr</v>
          </cell>
          <cell r="E5676">
            <v>28</v>
          </cell>
          <cell r="F5676">
            <v>41</v>
          </cell>
          <cell r="G5676">
            <v>39</v>
          </cell>
          <cell r="H5676" t="str">
            <v>TRS</v>
          </cell>
          <cell r="I5676">
            <v>2008</v>
          </cell>
          <cell r="J5676" t="str">
            <v>M</v>
          </cell>
          <cell r="K5676" t="str">
            <v>H</v>
          </cell>
          <cell r="L5676">
            <v>4</v>
          </cell>
          <cell r="M5676">
            <v>55.068100568038723</v>
          </cell>
        </row>
        <row r="5677">
          <cell r="A5677" t="str">
            <v>2008-28-5-GorstCk_hat_Y_h_m</v>
          </cell>
          <cell r="B5677" t="str">
            <v>SPS</v>
          </cell>
          <cell r="C5677" t="str">
            <v>Marked South Puget Sound Fall Year</v>
          </cell>
          <cell r="D5677" t="str">
            <v>M-SPS Fyr</v>
          </cell>
          <cell r="E5677">
            <v>28</v>
          </cell>
          <cell r="F5677">
            <v>41</v>
          </cell>
          <cell r="G5677">
            <v>39</v>
          </cell>
          <cell r="H5677" t="str">
            <v>TRS</v>
          </cell>
          <cell r="I5677">
            <v>2008</v>
          </cell>
          <cell r="J5677" t="str">
            <v>M</v>
          </cell>
          <cell r="K5677" t="str">
            <v>H</v>
          </cell>
          <cell r="L5677">
            <v>5</v>
          </cell>
          <cell r="M5677">
            <v>0</v>
          </cell>
        </row>
        <row r="5678">
          <cell r="A5678" t="str">
            <v>2009-28-3-GorstCk_hat_Y_h_m</v>
          </cell>
          <cell r="B5678" t="str">
            <v>SPS</v>
          </cell>
          <cell r="C5678" t="str">
            <v>Marked South Puget Sound Fall Year</v>
          </cell>
          <cell r="D5678" t="str">
            <v>M-SPS Fyr</v>
          </cell>
          <cell r="E5678">
            <v>28</v>
          </cell>
          <cell r="F5678">
            <v>41</v>
          </cell>
          <cell r="G5678">
            <v>39</v>
          </cell>
          <cell r="H5678" t="str">
            <v>TRS</v>
          </cell>
          <cell r="I5678">
            <v>2009</v>
          </cell>
          <cell r="J5678" t="str">
            <v>M</v>
          </cell>
          <cell r="K5678" t="str">
            <v>H</v>
          </cell>
          <cell r="L5678">
            <v>3</v>
          </cell>
          <cell r="M5678">
            <v>0</v>
          </cell>
        </row>
        <row r="5679">
          <cell r="A5679" t="str">
            <v>2009-28-4-GorstCk_hat_Y_h_m</v>
          </cell>
          <cell r="B5679" t="str">
            <v>SPS</v>
          </cell>
          <cell r="C5679" t="str">
            <v>Marked South Puget Sound Fall Year</v>
          </cell>
          <cell r="D5679" t="str">
            <v>M-SPS Fyr</v>
          </cell>
          <cell r="E5679">
            <v>28</v>
          </cell>
          <cell r="F5679">
            <v>41</v>
          </cell>
          <cell r="G5679">
            <v>39</v>
          </cell>
          <cell r="H5679" t="str">
            <v>TRS</v>
          </cell>
          <cell r="I5679">
            <v>2009</v>
          </cell>
          <cell r="J5679" t="str">
            <v>M</v>
          </cell>
          <cell r="K5679" t="str">
            <v>H</v>
          </cell>
          <cell r="L5679">
            <v>4</v>
          </cell>
          <cell r="M5679">
            <v>0</v>
          </cell>
        </row>
        <row r="5680">
          <cell r="A5680" t="str">
            <v>2009-28-5-GorstCk_hat_Y_h_m</v>
          </cell>
          <cell r="B5680" t="str">
            <v>SPS</v>
          </cell>
          <cell r="C5680" t="str">
            <v>Marked South Puget Sound Fall Year</v>
          </cell>
          <cell r="D5680" t="str">
            <v>M-SPS Fyr</v>
          </cell>
          <cell r="E5680">
            <v>28</v>
          </cell>
          <cell r="F5680">
            <v>41</v>
          </cell>
          <cell r="G5680">
            <v>39</v>
          </cell>
          <cell r="H5680" t="str">
            <v>TRS</v>
          </cell>
          <cell r="I5680">
            <v>2009</v>
          </cell>
          <cell r="J5680" t="str">
            <v>M</v>
          </cell>
          <cell r="K5680" t="str">
            <v>H</v>
          </cell>
          <cell r="L5680">
            <v>5</v>
          </cell>
          <cell r="M5680">
            <v>0</v>
          </cell>
        </row>
        <row r="5681">
          <cell r="A5681" t="str">
            <v>2010-28-3-GorstCk_hat_Y_h_m</v>
          </cell>
          <cell r="B5681" t="str">
            <v>SPS</v>
          </cell>
          <cell r="C5681" t="str">
            <v>Marked South Puget Sound Fall Year</v>
          </cell>
          <cell r="D5681" t="str">
            <v>M-SPS Fyr</v>
          </cell>
          <cell r="E5681">
            <v>28</v>
          </cell>
          <cell r="F5681">
            <v>41</v>
          </cell>
          <cell r="G5681">
            <v>39</v>
          </cell>
          <cell r="H5681" t="str">
            <v>TRS</v>
          </cell>
          <cell r="I5681">
            <v>2010</v>
          </cell>
          <cell r="J5681" t="str">
            <v>M</v>
          </cell>
          <cell r="K5681" t="str">
            <v>H</v>
          </cell>
          <cell r="L5681">
            <v>3</v>
          </cell>
          <cell r="M5681">
            <v>0</v>
          </cell>
        </row>
        <row r="5682">
          <cell r="A5682" t="str">
            <v>2010-28-4-GorstCk_hat_Y_h_m</v>
          </cell>
          <cell r="B5682" t="str">
            <v>SPS</v>
          </cell>
          <cell r="C5682" t="str">
            <v>Marked South Puget Sound Fall Year</v>
          </cell>
          <cell r="D5682" t="str">
            <v>M-SPS Fyr</v>
          </cell>
          <cell r="E5682">
            <v>28</v>
          </cell>
          <cell r="F5682">
            <v>41</v>
          </cell>
          <cell r="G5682">
            <v>39</v>
          </cell>
          <cell r="H5682" t="str">
            <v>TRS</v>
          </cell>
          <cell r="I5682">
            <v>2010</v>
          </cell>
          <cell r="J5682" t="str">
            <v>M</v>
          </cell>
          <cell r="K5682" t="str">
            <v>H</v>
          </cell>
          <cell r="L5682">
            <v>4</v>
          </cell>
          <cell r="M5682">
            <v>0</v>
          </cell>
        </row>
        <row r="5683">
          <cell r="A5683" t="str">
            <v>2010-28-5-GorstCk_hat_Y_h_m</v>
          </cell>
          <cell r="B5683" t="str">
            <v>SPS</v>
          </cell>
          <cell r="C5683" t="str">
            <v>Marked South Puget Sound Fall Year</v>
          </cell>
          <cell r="D5683" t="str">
            <v>M-SPS Fyr</v>
          </cell>
          <cell r="E5683">
            <v>28</v>
          </cell>
          <cell r="F5683">
            <v>41</v>
          </cell>
          <cell r="G5683">
            <v>39</v>
          </cell>
          <cell r="H5683" t="str">
            <v>TRS</v>
          </cell>
          <cell r="I5683">
            <v>2010</v>
          </cell>
          <cell r="J5683" t="str">
            <v>M</v>
          </cell>
          <cell r="K5683" t="str">
            <v>H</v>
          </cell>
          <cell r="L5683">
            <v>5</v>
          </cell>
          <cell r="M5683">
            <v>0</v>
          </cell>
        </row>
        <row r="5684">
          <cell r="A5684" t="str">
            <v>2011-28-3-GorstCk_hat_Y_h_m</v>
          </cell>
          <cell r="B5684" t="str">
            <v>SPS</v>
          </cell>
          <cell r="C5684" t="str">
            <v>Marked South Puget Sound Fall Year</v>
          </cell>
          <cell r="D5684" t="str">
            <v>M-SPS Fyr</v>
          </cell>
          <cell r="E5684">
            <v>28</v>
          </cell>
          <cell r="F5684">
            <v>41</v>
          </cell>
          <cell r="G5684">
            <v>39</v>
          </cell>
          <cell r="H5684" t="str">
            <v>TRS</v>
          </cell>
          <cell r="I5684">
            <v>2011</v>
          </cell>
          <cell r="J5684" t="str">
            <v>M</v>
          </cell>
          <cell r="K5684" t="str">
            <v>H</v>
          </cell>
          <cell r="L5684">
            <v>3</v>
          </cell>
          <cell r="M5684">
            <v>0</v>
          </cell>
        </row>
        <row r="5685">
          <cell r="A5685" t="str">
            <v>2011-28-4-GorstCk_hat_Y_h_m</v>
          </cell>
          <cell r="B5685" t="str">
            <v>SPS</v>
          </cell>
          <cell r="C5685" t="str">
            <v>Marked South Puget Sound Fall Year</v>
          </cell>
          <cell r="D5685" t="str">
            <v>M-SPS Fyr</v>
          </cell>
          <cell r="E5685">
            <v>28</v>
          </cell>
          <cell r="F5685">
            <v>41</v>
          </cell>
          <cell r="G5685">
            <v>39</v>
          </cell>
          <cell r="H5685" t="str">
            <v>TRS</v>
          </cell>
          <cell r="I5685">
            <v>2011</v>
          </cell>
          <cell r="J5685" t="str">
            <v>M</v>
          </cell>
          <cell r="K5685" t="str">
            <v>H</v>
          </cell>
          <cell r="L5685">
            <v>4</v>
          </cell>
          <cell r="M5685">
            <v>0</v>
          </cell>
        </row>
        <row r="5686">
          <cell r="A5686" t="str">
            <v>2011-28-5-GorstCk_hat_Y_h_m</v>
          </cell>
          <cell r="B5686" t="str">
            <v>SPS</v>
          </cell>
          <cell r="C5686" t="str">
            <v>Marked South Puget Sound Fall Year</v>
          </cell>
          <cell r="D5686" t="str">
            <v>M-SPS Fyr</v>
          </cell>
          <cell r="E5686">
            <v>28</v>
          </cell>
          <cell r="F5686">
            <v>41</v>
          </cell>
          <cell r="G5686">
            <v>39</v>
          </cell>
          <cell r="H5686" t="str">
            <v>TRS</v>
          </cell>
          <cell r="I5686">
            <v>2011</v>
          </cell>
          <cell r="J5686" t="str">
            <v>M</v>
          </cell>
          <cell r="K5686" t="str">
            <v>H</v>
          </cell>
          <cell r="L5686">
            <v>5</v>
          </cell>
          <cell r="M5686">
            <v>0</v>
          </cell>
        </row>
        <row r="5687">
          <cell r="A5687" t="str">
            <v>2012-28-3-GorstCk_hat_Y_h_m</v>
          </cell>
          <cell r="B5687" t="str">
            <v>SPS</v>
          </cell>
          <cell r="C5687" t="str">
            <v>Marked South Puget Sound Fall Year</v>
          </cell>
          <cell r="D5687" t="str">
            <v>M-SPS Fyr</v>
          </cell>
          <cell r="E5687">
            <v>28</v>
          </cell>
          <cell r="F5687">
            <v>41</v>
          </cell>
          <cell r="G5687">
            <v>39</v>
          </cell>
          <cell r="H5687" t="str">
            <v>TRS</v>
          </cell>
          <cell r="I5687">
            <v>2012</v>
          </cell>
          <cell r="J5687" t="str">
            <v>M</v>
          </cell>
          <cell r="K5687" t="str">
            <v>H</v>
          </cell>
          <cell r="L5687">
            <v>3</v>
          </cell>
          <cell r="M5687">
            <v>0</v>
          </cell>
        </row>
        <row r="5688">
          <cell r="A5688" t="str">
            <v>2012-28-4-GorstCk_hat_Y_h_m</v>
          </cell>
          <cell r="B5688" t="str">
            <v>SPS</v>
          </cell>
          <cell r="C5688" t="str">
            <v>Marked South Puget Sound Fall Year</v>
          </cell>
          <cell r="D5688" t="str">
            <v>M-SPS Fyr</v>
          </cell>
          <cell r="E5688">
            <v>28</v>
          </cell>
          <cell r="F5688">
            <v>41</v>
          </cell>
          <cell r="G5688">
            <v>39</v>
          </cell>
          <cell r="H5688" t="str">
            <v>TRS</v>
          </cell>
          <cell r="I5688">
            <v>2012</v>
          </cell>
          <cell r="J5688" t="str">
            <v>M</v>
          </cell>
          <cell r="K5688" t="str">
            <v>H</v>
          </cell>
          <cell r="L5688">
            <v>4</v>
          </cell>
          <cell r="M5688">
            <v>0</v>
          </cell>
        </row>
        <row r="5689">
          <cell r="A5689" t="str">
            <v>2012-28-5-GorstCk_hat_Y_h_m</v>
          </cell>
          <cell r="B5689" t="str">
            <v>SPS</v>
          </cell>
          <cell r="C5689" t="str">
            <v>Marked South Puget Sound Fall Year</v>
          </cell>
          <cell r="D5689" t="str">
            <v>M-SPS Fyr</v>
          </cell>
          <cell r="E5689">
            <v>28</v>
          </cell>
          <cell r="F5689">
            <v>41</v>
          </cell>
          <cell r="G5689">
            <v>39</v>
          </cell>
          <cell r="H5689" t="str">
            <v>TRS</v>
          </cell>
          <cell r="I5689">
            <v>2012</v>
          </cell>
          <cell r="J5689" t="str">
            <v>M</v>
          </cell>
          <cell r="K5689" t="str">
            <v>H</v>
          </cell>
          <cell r="L5689">
            <v>5</v>
          </cell>
          <cell r="M5689">
            <v>0</v>
          </cell>
        </row>
        <row r="5690">
          <cell r="A5690" t="str">
            <v>2013-28-3-GorstCk_hat_Y_h_m</v>
          </cell>
          <cell r="B5690" t="str">
            <v>SPS</v>
          </cell>
          <cell r="C5690" t="str">
            <v>Marked South Puget Sound Fall Year</v>
          </cell>
          <cell r="D5690" t="str">
            <v>M-SPS Fyr</v>
          </cell>
          <cell r="E5690">
            <v>28</v>
          </cell>
          <cell r="F5690">
            <v>41</v>
          </cell>
          <cell r="G5690">
            <v>39</v>
          </cell>
          <cell r="H5690" t="str">
            <v>TRS</v>
          </cell>
          <cell r="I5690">
            <v>2013</v>
          </cell>
          <cell r="J5690" t="str">
            <v>M</v>
          </cell>
          <cell r="K5690" t="str">
            <v>H</v>
          </cell>
          <cell r="L5690">
            <v>3</v>
          </cell>
          <cell r="M5690">
            <v>0</v>
          </cell>
        </row>
        <row r="5691">
          <cell r="A5691" t="str">
            <v>2013-28-4-GorstCk_hat_Y_h_m</v>
          </cell>
          <cell r="B5691" t="str">
            <v>SPS</v>
          </cell>
          <cell r="C5691" t="str">
            <v>Marked South Puget Sound Fall Year</v>
          </cell>
          <cell r="D5691" t="str">
            <v>M-SPS Fyr</v>
          </cell>
          <cell r="E5691">
            <v>28</v>
          </cell>
          <cell r="F5691">
            <v>41</v>
          </cell>
          <cell r="G5691">
            <v>39</v>
          </cell>
          <cell r="H5691" t="str">
            <v>TRS</v>
          </cell>
          <cell r="I5691">
            <v>2013</v>
          </cell>
          <cell r="J5691" t="str">
            <v>M</v>
          </cell>
          <cell r="K5691" t="str">
            <v>H</v>
          </cell>
          <cell r="L5691">
            <v>4</v>
          </cell>
          <cell r="M5691">
            <v>0</v>
          </cell>
        </row>
        <row r="5692">
          <cell r="A5692" t="str">
            <v>2013-28-5-GorstCk_hat_Y_h_m</v>
          </cell>
          <cell r="B5692" t="str">
            <v>SPS</v>
          </cell>
          <cell r="C5692" t="str">
            <v>Marked South Puget Sound Fall Year</v>
          </cell>
          <cell r="D5692" t="str">
            <v>M-SPS Fyr</v>
          </cell>
          <cell r="E5692">
            <v>28</v>
          </cell>
          <cell r="F5692">
            <v>41</v>
          </cell>
          <cell r="G5692">
            <v>39</v>
          </cell>
          <cell r="H5692" t="str">
            <v>TRS</v>
          </cell>
          <cell r="I5692">
            <v>2013</v>
          </cell>
          <cell r="J5692" t="str">
            <v>M</v>
          </cell>
          <cell r="K5692" t="str">
            <v>H</v>
          </cell>
          <cell r="L5692">
            <v>5</v>
          </cell>
          <cell r="M5692">
            <v>0</v>
          </cell>
        </row>
        <row r="5693">
          <cell r="A5693" t="str">
            <v>2007-27-3-GorstCk_hat_Y_h_um</v>
          </cell>
          <cell r="B5693" t="str">
            <v>SPS</v>
          </cell>
          <cell r="C5693" t="str">
            <v>UnMarked South Puget Sound Fall Year</v>
          </cell>
          <cell r="D5693" t="str">
            <v>U-SPS Fyr</v>
          </cell>
          <cell r="E5693">
            <v>27</v>
          </cell>
          <cell r="F5693">
            <v>40</v>
          </cell>
          <cell r="G5693">
            <v>39</v>
          </cell>
          <cell r="H5693" t="str">
            <v>TRS</v>
          </cell>
          <cell r="I5693">
            <v>2007</v>
          </cell>
          <cell r="J5693" t="str">
            <v>UM</v>
          </cell>
          <cell r="K5693" t="str">
            <v>H</v>
          </cell>
          <cell r="L5693">
            <v>3</v>
          </cell>
          <cell r="M5693">
            <v>0</v>
          </cell>
        </row>
        <row r="5694">
          <cell r="A5694" t="str">
            <v>2007-27-4-GorstCk_hat_Y_h_um</v>
          </cell>
          <cell r="B5694" t="str">
            <v>SPS</v>
          </cell>
          <cell r="C5694" t="str">
            <v>UnMarked South Puget Sound Fall Year</v>
          </cell>
          <cell r="D5694" t="str">
            <v>U-SPS Fyr</v>
          </cell>
          <cell r="E5694">
            <v>27</v>
          </cell>
          <cell r="F5694">
            <v>40</v>
          </cell>
          <cell r="G5694">
            <v>39</v>
          </cell>
          <cell r="H5694" t="str">
            <v>TRS</v>
          </cell>
          <cell r="I5694">
            <v>2007</v>
          </cell>
          <cell r="J5694" t="str">
            <v>UM</v>
          </cell>
          <cell r="K5694" t="str">
            <v>H</v>
          </cell>
          <cell r="L5694">
            <v>4</v>
          </cell>
          <cell r="M5694">
            <v>1.1850855352983689</v>
          </cell>
        </row>
        <row r="5695">
          <cell r="A5695" t="str">
            <v>2007-27-5-GorstCk_hat_Y_h_um</v>
          </cell>
          <cell r="B5695" t="str">
            <v>SPS</v>
          </cell>
          <cell r="C5695" t="str">
            <v>UnMarked South Puget Sound Fall Year</v>
          </cell>
          <cell r="D5695" t="str">
            <v>U-SPS Fyr</v>
          </cell>
          <cell r="E5695">
            <v>27</v>
          </cell>
          <cell r="F5695">
            <v>40</v>
          </cell>
          <cell r="G5695">
            <v>39</v>
          </cell>
          <cell r="H5695" t="str">
            <v>TRS</v>
          </cell>
          <cell r="I5695">
            <v>2007</v>
          </cell>
          <cell r="J5695" t="str">
            <v>UM</v>
          </cell>
          <cell r="K5695" t="str">
            <v>H</v>
          </cell>
          <cell r="L5695">
            <v>5</v>
          </cell>
          <cell r="M5695">
            <v>0</v>
          </cell>
        </row>
        <row r="5696">
          <cell r="A5696" t="str">
            <v>2008-27-3-GorstCk_hat_Y_h_um</v>
          </cell>
          <cell r="B5696" t="str">
            <v>SPS</v>
          </cell>
          <cell r="C5696" t="str">
            <v>UnMarked South Puget Sound Fall Year</v>
          </cell>
          <cell r="D5696" t="str">
            <v>U-SPS Fyr</v>
          </cell>
          <cell r="E5696">
            <v>27</v>
          </cell>
          <cell r="F5696">
            <v>40</v>
          </cell>
          <cell r="G5696">
            <v>39</v>
          </cell>
          <cell r="H5696" t="str">
            <v>TRS</v>
          </cell>
          <cell r="I5696">
            <v>2008</v>
          </cell>
          <cell r="J5696" t="str">
            <v>UM</v>
          </cell>
          <cell r="K5696" t="str">
            <v>H</v>
          </cell>
          <cell r="L5696">
            <v>3</v>
          </cell>
          <cell r="M5696">
            <v>0</v>
          </cell>
        </row>
        <row r="5697">
          <cell r="A5697" t="str">
            <v>2008-27-4-GorstCk_hat_Y_h_um</v>
          </cell>
          <cell r="B5697" t="str">
            <v>SPS</v>
          </cell>
          <cell r="C5697" t="str">
            <v>UnMarked South Puget Sound Fall Year</v>
          </cell>
          <cell r="D5697" t="str">
            <v>U-SPS Fyr</v>
          </cell>
          <cell r="E5697">
            <v>27</v>
          </cell>
          <cell r="F5697">
            <v>40</v>
          </cell>
          <cell r="G5697">
            <v>39</v>
          </cell>
          <cell r="H5697" t="str">
            <v>TRS</v>
          </cell>
          <cell r="I5697">
            <v>2008</v>
          </cell>
          <cell r="J5697" t="str">
            <v>UM</v>
          </cell>
          <cell r="K5697" t="str">
            <v>H</v>
          </cell>
          <cell r="L5697">
            <v>4</v>
          </cell>
          <cell r="M5697">
            <v>0</v>
          </cell>
        </row>
        <row r="5698">
          <cell r="A5698" t="str">
            <v>2008-27-5-GorstCk_hat_Y_h_um</v>
          </cell>
          <cell r="B5698" t="str">
            <v>SPS</v>
          </cell>
          <cell r="C5698" t="str">
            <v>UnMarked South Puget Sound Fall Year</v>
          </cell>
          <cell r="D5698" t="str">
            <v>U-SPS Fyr</v>
          </cell>
          <cell r="E5698">
            <v>27</v>
          </cell>
          <cell r="F5698">
            <v>40</v>
          </cell>
          <cell r="G5698">
            <v>39</v>
          </cell>
          <cell r="H5698" t="str">
            <v>TRS</v>
          </cell>
          <cell r="I5698">
            <v>2008</v>
          </cell>
          <cell r="J5698" t="str">
            <v>UM</v>
          </cell>
          <cell r="K5698" t="str">
            <v>H</v>
          </cell>
          <cell r="L5698">
            <v>5</v>
          </cell>
          <cell r="M5698">
            <v>0</v>
          </cell>
        </row>
        <row r="5699">
          <cell r="A5699" t="str">
            <v>2009-27-3-GorstCk_hat_Y_h_um</v>
          </cell>
          <cell r="B5699" t="str">
            <v>SPS</v>
          </cell>
          <cell r="C5699" t="str">
            <v>UnMarked South Puget Sound Fall Year</v>
          </cell>
          <cell r="D5699" t="str">
            <v>U-SPS Fyr</v>
          </cell>
          <cell r="E5699">
            <v>27</v>
          </cell>
          <cell r="F5699">
            <v>40</v>
          </cell>
          <cell r="G5699">
            <v>39</v>
          </cell>
          <cell r="H5699" t="str">
            <v>TRS</v>
          </cell>
          <cell r="I5699">
            <v>2009</v>
          </cell>
          <cell r="J5699" t="str">
            <v>UM</v>
          </cell>
          <cell r="K5699" t="str">
            <v>H</v>
          </cell>
          <cell r="L5699">
            <v>3</v>
          </cell>
          <cell r="M5699">
            <v>0</v>
          </cell>
        </row>
        <row r="5700">
          <cell r="A5700" t="str">
            <v>2009-27-4-GorstCk_hat_Y_h_um</v>
          </cell>
          <cell r="B5700" t="str">
            <v>SPS</v>
          </cell>
          <cell r="C5700" t="str">
            <v>UnMarked South Puget Sound Fall Year</v>
          </cell>
          <cell r="D5700" t="str">
            <v>U-SPS Fyr</v>
          </cell>
          <cell r="E5700">
            <v>27</v>
          </cell>
          <cell r="F5700">
            <v>40</v>
          </cell>
          <cell r="G5700">
            <v>39</v>
          </cell>
          <cell r="H5700" t="str">
            <v>TRS</v>
          </cell>
          <cell r="I5700">
            <v>2009</v>
          </cell>
          <cell r="J5700" t="str">
            <v>UM</v>
          </cell>
          <cell r="K5700" t="str">
            <v>H</v>
          </cell>
          <cell r="L5700">
            <v>4</v>
          </cell>
          <cell r="M5700">
            <v>0</v>
          </cell>
        </row>
        <row r="5701">
          <cell r="A5701" t="str">
            <v>2009-27-5-GorstCk_hat_Y_h_um</v>
          </cell>
          <cell r="B5701" t="str">
            <v>SPS</v>
          </cell>
          <cell r="C5701" t="str">
            <v>UnMarked South Puget Sound Fall Year</v>
          </cell>
          <cell r="D5701" t="str">
            <v>U-SPS Fyr</v>
          </cell>
          <cell r="E5701">
            <v>27</v>
          </cell>
          <cell r="F5701">
            <v>40</v>
          </cell>
          <cell r="G5701">
            <v>39</v>
          </cell>
          <cell r="H5701" t="str">
            <v>TRS</v>
          </cell>
          <cell r="I5701">
            <v>2009</v>
          </cell>
          <cell r="J5701" t="str">
            <v>UM</v>
          </cell>
          <cell r="K5701" t="str">
            <v>H</v>
          </cell>
          <cell r="L5701">
            <v>5</v>
          </cell>
          <cell r="M5701">
            <v>0</v>
          </cell>
        </row>
        <row r="5702">
          <cell r="A5702" t="str">
            <v>2010-27-3-GorstCk_hat_Y_h_um</v>
          </cell>
          <cell r="B5702" t="str">
            <v>SPS</v>
          </cell>
          <cell r="C5702" t="str">
            <v>UnMarked South Puget Sound Fall Year</v>
          </cell>
          <cell r="D5702" t="str">
            <v>U-SPS Fyr</v>
          </cell>
          <cell r="E5702">
            <v>27</v>
          </cell>
          <cell r="F5702">
            <v>40</v>
          </cell>
          <cell r="G5702">
            <v>39</v>
          </cell>
          <cell r="H5702" t="str">
            <v>TRS</v>
          </cell>
          <cell r="I5702">
            <v>2010</v>
          </cell>
          <cell r="J5702" t="str">
            <v>UM</v>
          </cell>
          <cell r="K5702" t="str">
            <v>H</v>
          </cell>
          <cell r="L5702">
            <v>3</v>
          </cell>
          <cell r="M5702">
            <v>0</v>
          </cell>
        </row>
        <row r="5703">
          <cell r="A5703" t="str">
            <v>2010-27-4-GorstCk_hat_Y_h_um</v>
          </cell>
          <cell r="B5703" t="str">
            <v>SPS</v>
          </cell>
          <cell r="C5703" t="str">
            <v>UnMarked South Puget Sound Fall Year</v>
          </cell>
          <cell r="D5703" t="str">
            <v>U-SPS Fyr</v>
          </cell>
          <cell r="E5703">
            <v>27</v>
          </cell>
          <cell r="F5703">
            <v>40</v>
          </cell>
          <cell r="G5703">
            <v>39</v>
          </cell>
          <cell r="H5703" t="str">
            <v>TRS</v>
          </cell>
          <cell r="I5703">
            <v>2010</v>
          </cell>
          <cell r="J5703" t="str">
            <v>UM</v>
          </cell>
          <cell r="K5703" t="str">
            <v>H</v>
          </cell>
          <cell r="L5703">
            <v>4</v>
          </cell>
          <cell r="M5703">
            <v>0</v>
          </cell>
        </row>
        <row r="5704">
          <cell r="A5704" t="str">
            <v>2010-27-5-GorstCk_hat_Y_h_um</v>
          </cell>
          <cell r="B5704" t="str">
            <v>SPS</v>
          </cell>
          <cell r="C5704" t="str">
            <v>UnMarked South Puget Sound Fall Year</v>
          </cell>
          <cell r="D5704" t="str">
            <v>U-SPS Fyr</v>
          </cell>
          <cell r="E5704">
            <v>27</v>
          </cell>
          <cell r="F5704">
            <v>40</v>
          </cell>
          <cell r="G5704">
            <v>39</v>
          </cell>
          <cell r="H5704" t="str">
            <v>TRS</v>
          </cell>
          <cell r="I5704">
            <v>2010</v>
          </cell>
          <cell r="J5704" t="str">
            <v>UM</v>
          </cell>
          <cell r="K5704" t="str">
            <v>H</v>
          </cell>
          <cell r="L5704">
            <v>5</v>
          </cell>
          <cell r="M5704">
            <v>0</v>
          </cell>
        </row>
        <row r="5705">
          <cell r="A5705" t="str">
            <v>2011-27-3-GorstCk_hat_Y_h_um</v>
          </cell>
          <cell r="B5705" t="str">
            <v>SPS</v>
          </cell>
          <cell r="C5705" t="str">
            <v>UnMarked South Puget Sound Fall Year</v>
          </cell>
          <cell r="D5705" t="str">
            <v>U-SPS Fyr</v>
          </cell>
          <cell r="E5705">
            <v>27</v>
          </cell>
          <cell r="F5705">
            <v>40</v>
          </cell>
          <cell r="G5705">
            <v>39</v>
          </cell>
          <cell r="H5705" t="str">
            <v>TRS</v>
          </cell>
          <cell r="I5705">
            <v>2011</v>
          </cell>
          <cell r="J5705" t="str">
            <v>UM</v>
          </cell>
          <cell r="K5705" t="str">
            <v>H</v>
          </cell>
          <cell r="L5705">
            <v>3</v>
          </cell>
          <cell r="M5705">
            <v>0</v>
          </cell>
        </row>
        <row r="5706">
          <cell r="A5706" t="str">
            <v>2011-27-4-GorstCk_hat_Y_h_um</v>
          </cell>
          <cell r="B5706" t="str">
            <v>SPS</v>
          </cell>
          <cell r="C5706" t="str">
            <v>UnMarked South Puget Sound Fall Year</v>
          </cell>
          <cell r="D5706" t="str">
            <v>U-SPS Fyr</v>
          </cell>
          <cell r="E5706">
            <v>27</v>
          </cell>
          <cell r="F5706">
            <v>40</v>
          </cell>
          <cell r="G5706">
            <v>39</v>
          </cell>
          <cell r="H5706" t="str">
            <v>TRS</v>
          </cell>
          <cell r="I5706">
            <v>2011</v>
          </cell>
          <cell r="J5706" t="str">
            <v>UM</v>
          </cell>
          <cell r="K5706" t="str">
            <v>H</v>
          </cell>
          <cell r="L5706">
            <v>4</v>
          </cell>
          <cell r="M5706">
            <v>0</v>
          </cell>
        </row>
        <row r="5707">
          <cell r="A5707" t="str">
            <v>2011-27-5-GorstCk_hat_Y_h_um</v>
          </cell>
          <cell r="B5707" t="str">
            <v>SPS</v>
          </cell>
          <cell r="C5707" t="str">
            <v>UnMarked South Puget Sound Fall Year</v>
          </cell>
          <cell r="D5707" t="str">
            <v>U-SPS Fyr</v>
          </cell>
          <cell r="E5707">
            <v>27</v>
          </cell>
          <cell r="F5707">
            <v>40</v>
          </cell>
          <cell r="G5707">
            <v>39</v>
          </cell>
          <cell r="H5707" t="str">
            <v>TRS</v>
          </cell>
          <cell r="I5707">
            <v>2011</v>
          </cell>
          <cell r="J5707" t="str">
            <v>UM</v>
          </cell>
          <cell r="K5707" t="str">
            <v>H</v>
          </cell>
          <cell r="L5707">
            <v>5</v>
          </cell>
          <cell r="M5707">
            <v>0</v>
          </cell>
        </row>
        <row r="5708">
          <cell r="A5708" t="str">
            <v>2012-27-3-GorstCk_hat_Y_h_um</v>
          </cell>
          <cell r="B5708" t="str">
            <v>SPS</v>
          </cell>
          <cell r="C5708" t="str">
            <v>UnMarked South Puget Sound Fall Year</v>
          </cell>
          <cell r="D5708" t="str">
            <v>U-SPS Fyr</v>
          </cell>
          <cell r="E5708">
            <v>27</v>
          </cell>
          <cell r="F5708">
            <v>40</v>
          </cell>
          <cell r="G5708">
            <v>39</v>
          </cell>
          <cell r="H5708" t="str">
            <v>TRS</v>
          </cell>
          <cell r="I5708">
            <v>2012</v>
          </cell>
          <cell r="J5708" t="str">
            <v>UM</v>
          </cell>
          <cell r="K5708" t="str">
            <v>H</v>
          </cell>
          <cell r="L5708">
            <v>3</v>
          </cell>
          <cell r="M5708">
            <v>0</v>
          </cell>
        </row>
        <row r="5709">
          <cell r="A5709" t="str">
            <v>2012-27-4-GorstCk_hat_Y_h_um</v>
          </cell>
          <cell r="B5709" t="str">
            <v>SPS</v>
          </cell>
          <cell r="C5709" t="str">
            <v>UnMarked South Puget Sound Fall Year</v>
          </cell>
          <cell r="D5709" t="str">
            <v>U-SPS Fyr</v>
          </cell>
          <cell r="E5709">
            <v>27</v>
          </cell>
          <cell r="F5709">
            <v>40</v>
          </cell>
          <cell r="G5709">
            <v>39</v>
          </cell>
          <cell r="H5709" t="str">
            <v>TRS</v>
          </cell>
          <cell r="I5709">
            <v>2012</v>
          </cell>
          <cell r="J5709" t="str">
            <v>UM</v>
          </cell>
          <cell r="K5709" t="str">
            <v>H</v>
          </cell>
          <cell r="L5709">
            <v>4</v>
          </cell>
          <cell r="M5709">
            <v>0</v>
          </cell>
        </row>
        <row r="5710">
          <cell r="A5710" t="str">
            <v>2012-27-5-GorstCk_hat_Y_h_um</v>
          </cell>
          <cell r="B5710" t="str">
            <v>SPS</v>
          </cell>
          <cell r="C5710" t="str">
            <v>UnMarked South Puget Sound Fall Year</v>
          </cell>
          <cell r="D5710" t="str">
            <v>U-SPS Fyr</v>
          </cell>
          <cell r="E5710">
            <v>27</v>
          </cell>
          <cell r="F5710">
            <v>40</v>
          </cell>
          <cell r="G5710">
            <v>39</v>
          </cell>
          <cell r="H5710" t="str">
            <v>TRS</v>
          </cell>
          <cell r="I5710">
            <v>2012</v>
          </cell>
          <cell r="J5710" t="str">
            <v>UM</v>
          </cell>
          <cell r="K5710" t="str">
            <v>H</v>
          </cell>
          <cell r="L5710">
            <v>5</v>
          </cell>
          <cell r="M5710">
            <v>0</v>
          </cell>
        </row>
        <row r="5711">
          <cell r="A5711" t="str">
            <v>2013-27-3-GorstCk_hat_Y_h_um</v>
          </cell>
          <cell r="B5711" t="str">
            <v>SPS</v>
          </cell>
          <cell r="C5711" t="str">
            <v>UnMarked South Puget Sound Fall Year</v>
          </cell>
          <cell r="D5711" t="str">
            <v>U-SPS Fyr</v>
          </cell>
          <cell r="E5711">
            <v>27</v>
          </cell>
          <cell r="F5711">
            <v>40</v>
          </cell>
          <cell r="G5711">
            <v>39</v>
          </cell>
          <cell r="H5711" t="str">
            <v>TRS</v>
          </cell>
          <cell r="I5711">
            <v>2013</v>
          </cell>
          <cell r="J5711" t="str">
            <v>UM</v>
          </cell>
          <cell r="K5711" t="str">
            <v>H</v>
          </cell>
          <cell r="L5711">
            <v>3</v>
          </cell>
          <cell r="M5711">
            <v>0</v>
          </cell>
        </row>
        <row r="5712">
          <cell r="A5712" t="str">
            <v>2013-27-4-GorstCk_hat_Y_h_um</v>
          </cell>
          <cell r="B5712" t="str">
            <v>SPS</v>
          </cell>
          <cell r="C5712" t="str">
            <v>UnMarked South Puget Sound Fall Year</v>
          </cell>
          <cell r="D5712" t="str">
            <v>U-SPS Fyr</v>
          </cell>
          <cell r="E5712">
            <v>27</v>
          </cell>
          <cell r="F5712">
            <v>40</v>
          </cell>
          <cell r="G5712">
            <v>39</v>
          </cell>
          <cell r="H5712" t="str">
            <v>TRS</v>
          </cell>
          <cell r="I5712">
            <v>2013</v>
          </cell>
          <cell r="J5712" t="str">
            <v>UM</v>
          </cell>
          <cell r="K5712" t="str">
            <v>H</v>
          </cell>
          <cell r="L5712">
            <v>4</v>
          </cell>
          <cell r="M5712">
            <v>0</v>
          </cell>
        </row>
        <row r="5713">
          <cell r="A5713" t="str">
            <v>2013-27-5-GorstCk_hat_Y_h_um</v>
          </cell>
          <cell r="B5713" t="str">
            <v>SPS</v>
          </cell>
          <cell r="C5713" t="str">
            <v>UnMarked South Puget Sound Fall Year</v>
          </cell>
          <cell r="D5713" t="str">
            <v>U-SPS Fyr</v>
          </cell>
          <cell r="E5713">
            <v>27</v>
          </cell>
          <cell r="F5713">
            <v>40</v>
          </cell>
          <cell r="G5713">
            <v>39</v>
          </cell>
          <cell r="H5713" t="str">
            <v>TRS</v>
          </cell>
          <cell r="I5713">
            <v>2013</v>
          </cell>
          <cell r="J5713" t="str">
            <v>UM</v>
          </cell>
          <cell r="K5713" t="str">
            <v>H</v>
          </cell>
          <cell r="L5713">
            <v>5</v>
          </cell>
          <cell r="M5713">
            <v>0</v>
          </cell>
        </row>
        <row r="5714">
          <cell r="A5714" t="str">
            <v>2007-22-3-GroversCk_hat_h_m</v>
          </cell>
          <cell r="B5714" t="str">
            <v>MPS</v>
          </cell>
          <cell r="C5714" t="str">
            <v>Marked Mid PS Fall Fing</v>
          </cell>
          <cell r="D5714" t="str">
            <v>M-MidPSFF</v>
          </cell>
          <cell r="E5714">
            <v>22</v>
          </cell>
          <cell r="F5714">
            <v>32</v>
          </cell>
          <cell r="G5714">
            <v>30</v>
          </cell>
          <cell r="H5714" t="str">
            <v>TRS; includes 10A, 10E, 11A</v>
          </cell>
          <cell r="I5714">
            <v>2007</v>
          </cell>
          <cell r="J5714" t="str">
            <v>M</v>
          </cell>
          <cell r="K5714" t="str">
            <v>H</v>
          </cell>
          <cell r="L5714">
            <v>3</v>
          </cell>
          <cell r="M5714">
            <v>950.4</v>
          </cell>
        </row>
        <row r="5715">
          <cell r="A5715" t="str">
            <v>2007-22-4-GroversCk_hat_h_m</v>
          </cell>
          <cell r="B5715" t="str">
            <v>MPS</v>
          </cell>
          <cell r="C5715" t="str">
            <v>Marked Mid PS Fall Fing</v>
          </cell>
          <cell r="D5715" t="str">
            <v>M-MidPSFF</v>
          </cell>
          <cell r="E5715">
            <v>22</v>
          </cell>
          <cell r="F5715">
            <v>32</v>
          </cell>
          <cell r="G5715">
            <v>30</v>
          </cell>
          <cell r="H5715" t="str">
            <v>TRS; includes 10A, 10E, 11A</v>
          </cell>
          <cell r="I5715">
            <v>2007</v>
          </cell>
          <cell r="J5715" t="str">
            <v>M</v>
          </cell>
          <cell r="K5715" t="str">
            <v>H</v>
          </cell>
          <cell r="L5715">
            <v>4</v>
          </cell>
          <cell r="M5715">
            <v>694.1</v>
          </cell>
        </row>
        <row r="5716">
          <cell r="A5716" t="str">
            <v>2007-22-5-GroversCk_hat_h_m</v>
          </cell>
          <cell r="B5716" t="str">
            <v>MPS</v>
          </cell>
          <cell r="C5716" t="str">
            <v>Marked Mid PS Fall Fing</v>
          </cell>
          <cell r="D5716" t="str">
            <v>M-MidPSFF</v>
          </cell>
          <cell r="E5716">
            <v>22</v>
          </cell>
          <cell r="F5716">
            <v>32</v>
          </cell>
          <cell r="G5716">
            <v>30</v>
          </cell>
          <cell r="H5716" t="str">
            <v>TRS; includes 10A, 10E, 11A</v>
          </cell>
          <cell r="I5716">
            <v>2007</v>
          </cell>
          <cell r="J5716" t="str">
            <v>M</v>
          </cell>
          <cell r="K5716" t="str">
            <v>H</v>
          </cell>
          <cell r="L5716">
            <v>5</v>
          </cell>
          <cell r="M5716">
            <v>19.11</v>
          </cell>
        </row>
        <row r="5717">
          <cell r="A5717" t="str">
            <v>2008-22-3-GroversCk_hat_h_m</v>
          </cell>
          <cell r="B5717" t="str">
            <v>MPS</v>
          </cell>
          <cell r="C5717" t="str">
            <v>Marked Mid PS Fall Fing</v>
          </cell>
          <cell r="D5717" t="str">
            <v>M-MidPSFF</v>
          </cell>
          <cell r="E5717">
            <v>22</v>
          </cell>
          <cell r="F5717">
            <v>32</v>
          </cell>
          <cell r="G5717">
            <v>30</v>
          </cell>
          <cell r="H5717" t="str">
            <v>TRS; includes 10A, 10E, 11A</v>
          </cell>
          <cell r="I5717">
            <v>2008</v>
          </cell>
          <cell r="J5717" t="str">
            <v>M</v>
          </cell>
          <cell r="K5717" t="str">
            <v>H</v>
          </cell>
          <cell r="L5717">
            <v>3</v>
          </cell>
          <cell r="M5717">
            <v>695.52</v>
          </cell>
        </row>
        <row r="5718">
          <cell r="A5718" t="str">
            <v>2008-22-4-GroversCk_hat_h_m</v>
          </cell>
          <cell r="B5718" t="str">
            <v>MPS</v>
          </cell>
          <cell r="C5718" t="str">
            <v>Marked Mid PS Fall Fing</v>
          </cell>
          <cell r="D5718" t="str">
            <v>M-MidPSFF</v>
          </cell>
          <cell r="E5718">
            <v>22</v>
          </cell>
          <cell r="F5718">
            <v>32</v>
          </cell>
          <cell r="G5718">
            <v>30</v>
          </cell>
          <cell r="H5718" t="str">
            <v>TRS; includes 10A, 10E, 11A</v>
          </cell>
          <cell r="I5718">
            <v>2008</v>
          </cell>
          <cell r="J5718" t="str">
            <v>M</v>
          </cell>
          <cell r="K5718" t="str">
            <v>H</v>
          </cell>
          <cell r="L5718">
            <v>4</v>
          </cell>
          <cell r="M5718">
            <v>211.2</v>
          </cell>
        </row>
        <row r="5719">
          <cell r="A5719" t="str">
            <v>2008-22-5-GroversCk_hat_h_m</v>
          </cell>
          <cell r="B5719" t="str">
            <v>MPS</v>
          </cell>
          <cell r="C5719" t="str">
            <v>Marked Mid PS Fall Fing</v>
          </cell>
          <cell r="D5719" t="str">
            <v>M-MidPSFF</v>
          </cell>
          <cell r="E5719">
            <v>22</v>
          </cell>
          <cell r="F5719">
            <v>32</v>
          </cell>
          <cell r="G5719">
            <v>30</v>
          </cell>
          <cell r="H5719" t="str">
            <v>TRS; includes 10A, 10E, 11A</v>
          </cell>
          <cell r="I5719">
            <v>2008</v>
          </cell>
          <cell r="J5719" t="str">
            <v>M</v>
          </cell>
          <cell r="K5719" t="str">
            <v>H</v>
          </cell>
          <cell r="L5719">
            <v>5</v>
          </cell>
          <cell r="M5719">
            <v>5.5</v>
          </cell>
        </row>
        <row r="5720">
          <cell r="A5720" t="str">
            <v>2009-22-3-GroversCk_hat_h_m</v>
          </cell>
          <cell r="B5720" t="str">
            <v>MPS</v>
          </cell>
          <cell r="C5720" t="str">
            <v>Marked Mid PS Fall Fing</v>
          </cell>
          <cell r="D5720" t="str">
            <v>M-MidPSFF</v>
          </cell>
          <cell r="E5720">
            <v>22</v>
          </cell>
          <cell r="F5720">
            <v>32</v>
          </cell>
          <cell r="G5720">
            <v>30</v>
          </cell>
          <cell r="H5720" t="str">
            <v>TRS; includes 10A, 10E, 11A</v>
          </cell>
          <cell r="I5720">
            <v>2009</v>
          </cell>
          <cell r="J5720" t="str">
            <v>M</v>
          </cell>
          <cell r="K5720" t="str">
            <v>H</v>
          </cell>
          <cell r="L5720">
            <v>3</v>
          </cell>
          <cell r="M5720">
            <v>557.03</v>
          </cell>
        </row>
        <row r="5721">
          <cell r="A5721" t="str">
            <v>2009-22-4-GroversCk_hat_h_m</v>
          </cell>
          <cell r="B5721" t="str">
            <v>MPS</v>
          </cell>
          <cell r="C5721" t="str">
            <v>Marked Mid PS Fall Fing</v>
          </cell>
          <cell r="D5721" t="str">
            <v>M-MidPSFF</v>
          </cell>
          <cell r="E5721">
            <v>22</v>
          </cell>
          <cell r="F5721">
            <v>32</v>
          </cell>
          <cell r="G5721">
            <v>30</v>
          </cell>
          <cell r="H5721" t="str">
            <v>TRS; includes 10A, 10E, 11A</v>
          </cell>
          <cell r="I5721">
            <v>2009</v>
          </cell>
          <cell r="J5721" t="str">
            <v>M</v>
          </cell>
          <cell r="K5721" t="str">
            <v>H</v>
          </cell>
          <cell r="L5721">
            <v>4</v>
          </cell>
          <cell r="M5721">
            <v>357.12</v>
          </cell>
        </row>
        <row r="5722">
          <cell r="A5722" t="str">
            <v>2009-22-5-GroversCk_hat_h_m</v>
          </cell>
          <cell r="B5722" t="str">
            <v>MPS</v>
          </cell>
          <cell r="C5722" t="str">
            <v>Marked Mid PS Fall Fing</v>
          </cell>
          <cell r="D5722" t="str">
            <v>M-MidPSFF</v>
          </cell>
          <cell r="E5722">
            <v>22</v>
          </cell>
          <cell r="F5722">
            <v>32</v>
          </cell>
          <cell r="G5722">
            <v>30</v>
          </cell>
          <cell r="H5722" t="str">
            <v>TRS; includes 10A, 10E, 11A</v>
          </cell>
          <cell r="I5722">
            <v>2009</v>
          </cell>
          <cell r="J5722" t="str">
            <v>M</v>
          </cell>
          <cell r="K5722" t="str">
            <v>H</v>
          </cell>
          <cell r="L5722">
            <v>5</v>
          </cell>
          <cell r="M5722">
            <v>0.48</v>
          </cell>
        </row>
        <row r="5723">
          <cell r="A5723" t="str">
            <v>2010-22-3-GroversCk_hat_h_m</v>
          </cell>
          <cell r="B5723" t="str">
            <v>MPS</v>
          </cell>
          <cell r="C5723" t="str">
            <v>Marked Mid PS Fall Fing</v>
          </cell>
          <cell r="D5723" t="str">
            <v>M-MidPSFF</v>
          </cell>
          <cell r="E5723">
            <v>22</v>
          </cell>
          <cell r="F5723">
            <v>32</v>
          </cell>
          <cell r="G5723">
            <v>30</v>
          </cell>
          <cell r="H5723" t="str">
            <v>TRS; includes 10A, 10E, 11A</v>
          </cell>
          <cell r="I5723">
            <v>2010</v>
          </cell>
          <cell r="J5723" t="str">
            <v>M</v>
          </cell>
          <cell r="K5723" t="str">
            <v>H</v>
          </cell>
          <cell r="L5723">
            <v>3</v>
          </cell>
          <cell r="M5723">
            <v>1231.2</v>
          </cell>
        </row>
        <row r="5724">
          <cell r="A5724" t="str">
            <v>2010-22-4-GroversCk_hat_h_m</v>
          </cell>
          <cell r="B5724" t="str">
            <v>MPS</v>
          </cell>
          <cell r="C5724" t="str">
            <v>Marked Mid PS Fall Fing</v>
          </cell>
          <cell r="D5724" t="str">
            <v>M-MidPSFF</v>
          </cell>
          <cell r="E5724">
            <v>22</v>
          </cell>
          <cell r="F5724">
            <v>32</v>
          </cell>
          <cell r="G5724">
            <v>30</v>
          </cell>
          <cell r="H5724" t="str">
            <v>TRS; includes 10A, 10E, 11A</v>
          </cell>
          <cell r="I5724">
            <v>2010</v>
          </cell>
          <cell r="J5724" t="str">
            <v>M</v>
          </cell>
          <cell r="K5724" t="str">
            <v>H</v>
          </cell>
          <cell r="L5724">
            <v>4</v>
          </cell>
          <cell r="M5724">
            <v>359.87</v>
          </cell>
        </row>
        <row r="5725">
          <cell r="A5725" t="str">
            <v>2010-22-5-GroversCk_hat_h_m</v>
          </cell>
          <cell r="B5725" t="str">
            <v>MPS</v>
          </cell>
          <cell r="C5725" t="str">
            <v>Marked Mid PS Fall Fing</v>
          </cell>
          <cell r="D5725" t="str">
            <v>M-MidPSFF</v>
          </cell>
          <cell r="E5725">
            <v>22</v>
          </cell>
          <cell r="F5725">
            <v>32</v>
          </cell>
          <cell r="G5725">
            <v>30</v>
          </cell>
          <cell r="H5725" t="str">
            <v>TRS; includes 10A, 10E, 11A</v>
          </cell>
          <cell r="I5725">
            <v>2010</v>
          </cell>
          <cell r="J5725" t="str">
            <v>M</v>
          </cell>
          <cell r="K5725" t="str">
            <v>H</v>
          </cell>
          <cell r="L5725">
            <v>5</v>
          </cell>
          <cell r="M5725">
            <v>14.88</v>
          </cell>
        </row>
        <row r="5726">
          <cell r="A5726" t="str">
            <v>2011-22-3-GroversCk_hat_h_m</v>
          </cell>
          <cell r="B5726" t="str">
            <v>MPS</v>
          </cell>
          <cell r="C5726" t="str">
            <v>Marked Mid PS Fall Fing</v>
          </cell>
          <cell r="D5726" t="str">
            <v>M-MidPSFF</v>
          </cell>
          <cell r="E5726">
            <v>22</v>
          </cell>
          <cell r="F5726">
            <v>32</v>
          </cell>
          <cell r="G5726">
            <v>30</v>
          </cell>
          <cell r="H5726" t="str">
            <v>TRS; includes 10A, 10E, 11A</v>
          </cell>
          <cell r="I5726">
            <v>2011</v>
          </cell>
          <cell r="J5726" t="str">
            <v>M</v>
          </cell>
          <cell r="K5726" t="str">
            <v>H</v>
          </cell>
          <cell r="L5726">
            <v>3</v>
          </cell>
          <cell r="M5726">
            <v>507</v>
          </cell>
        </row>
        <row r="5727">
          <cell r="A5727" t="str">
            <v>2011-22-4-GroversCk_hat_h_m</v>
          </cell>
          <cell r="B5727" t="str">
            <v>MPS</v>
          </cell>
          <cell r="C5727" t="str">
            <v>Marked Mid PS Fall Fing</v>
          </cell>
          <cell r="D5727" t="str">
            <v>M-MidPSFF</v>
          </cell>
          <cell r="E5727">
            <v>22</v>
          </cell>
          <cell r="F5727">
            <v>32</v>
          </cell>
          <cell r="G5727">
            <v>30</v>
          </cell>
          <cell r="H5727" t="str">
            <v>TRS; includes 10A, 10E, 11A</v>
          </cell>
          <cell r="I5727">
            <v>2011</v>
          </cell>
          <cell r="J5727" t="str">
            <v>M</v>
          </cell>
          <cell r="K5727" t="str">
            <v>H</v>
          </cell>
          <cell r="L5727">
            <v>4</v>
          </cell>
          <cell r="M5727">
            <v>1045.44</v>
          </cell>
        </row>
        <row r="5728">
          <cell r="A5728" t="str">
            <v>2011-22-5-GroversCk_hat_h_m</v>
          </cell>
          <cell r="B5728" t="str">
            <v>MPS</v>
          </cell>
          <cell r="C5728" t="str">
            <v>Marked Mid PS Fall Fing</v>
          </cell>
          <cell r="D5728" t="str">
            <v>M-MidPSFF</v>
          </cell>
          <cell r="E5728">
            <v>22</v>
          </cell>
          <cell r="F5728">
            <v>32</v>
          </cell>
          <cell r="G5728">
            <v>30</v>
          </cell>
          <cell r="H5728" t="str">
            <v>TRS; includes 10A, 10E, 11A</v>
          </cell>
          <cell r="I5728">
            <v>2011</v>
          </cell>
          <cell r="J5728" t="str">
            <v>M</v>
          </cell>
          <cell r="K5728" t="str">
            <v>H</v>
          </cell>
          <cell r="L5728">
            <v>5</v>
          </cell>
          <cell r="M5728">
            <v>2.12</v>
          </cell>
        </row>
        <row r="5729">
          <cell r="A5729" t="str">
            <v>2012-22-3-GroversCk_hat_h_m</v>
          </cell>
          <cell r="B5729" t="str">
            <v>MPS</v>
          </cell>
          <cell r="C5729" t="str">
            <v>Marked Mid PS Fall Fing</v>
          </cell>
          <cell r="D5729" t="str">
            <v>M-MidPSFF</v>
          </cell>
          <cell r="E5729">
            <v>22</v>
          </cell>
          <cell r="F5729">
            <v>32</v>
          </cell>
          <cell r="G5729">
            <v>30</v>
          </cell>
          <cell r="H5729" t="str">
            <v>TRS; includes 10A, 10E, 11A</v>
          </cell>
          <cell r="I5729">
            <v>2012</v>
          </cell>
          <cell r="J5729" t="str">
            <v>M</v>
          </cell>
          <cell r="K5729" t="str">
            <v>H</v>
          </cell>
          <cell r="L5729">
            <v>3</v>
          </cell>
          <cell r="M5729">
            <v>1401.12</v>
          </cell>
        </row>
        <row r="5730">
          <cell r="A5730" t="str">
            <v>2012-22-4-GroversCk_hat_h_m</v>
          </cell>
          <cell r="B5730" t="str">
            <v>MPS</v>
          </cell>
          <cell r="C5730" t="str">
            <v>Marked Mid PS Fall Fing</v>
          </cell>
          <cell r="D5730" t="str">
            <v>M-MidPSFF</v>
          </cell>
          <cell r="E5730">
            <v>22</v>
          </cell>
          <cell r="F5730">
            <v>32</v>
          </cell>
          <cell r="G5730">
            <v>30</v>
          </cell>
          <cell r="H5730" t="str">
            <v>TRS; includes 10A, 10E, 11A</v>
          </cell>
          <cell r="I5730">
            <v>2012</v>
          </cell>
          <cell r="J5730" t="str">
            <v>M</v>
          </cell>
          <cell r="K5730" t="str">
            <v>H</v>
          </cell>
          <cell r="L5730">
            <v>4</v>
          </cell>
          <cell r="M5730">
            <v>256.2</v>
          </cell>
        </row>
        <row r="5731">
          <cell r="A5731" t="str">
            <v>2012-22-5-GroversCk_hat_h_m</v>
          </cell>
          <cell r="B5731" t="str">
            <v>MPS</v>
          </cell>
          <cell r="C5731" t="str">
            <v>Marked Mid PS Fall Fing</v>
          </cell>
          <cell r="D5731" t="str">
            <v>M-MidPSFF</v>
          </cell>
          <cell r="E5731">
            <v>22</v>
          </cell>
          <cell r="F5731">
            <v>32</v>
          </cell>
          <cell r="G5731">
            <v>30</v>
          </cell>
          <cell r="H5731" t="str">
            <v>TRS; includes 10A, 10E, 11A</v>
          </cell>
          <cell r="I5731">
            <v>2012</v>
          </cell>
          <cell r="J5731" t="str">
            <v>M</v>
          </cell>
          <cell r="K5731" t="str">
            <v>H</v>
          </cell>
          <cell r="L5731">
            <v>5</v>
          </cell>
          <cell r="M5731">
            <v>11.34</v>
          </cell>
        </row>
        <row r="5732">
          <cell r="A5732" t="str">
            <v>2013-22-3-GroversCk_hat_h_m</v>
          </cell>
          <cell r="B5732" t="str">
            <v>MPS</v>
          </cell>
          <cell r="C5732" t="str">
            <v>Marked Mid PS Fall Fing</v>
          </cell>
          <cell r="D5732" t="str">
            <v>M-MidPSFF</v>
          </cell>
          <cell r="E5732">
            <v>22</v>
          </cell>
          <cell r="F5732">
            <v>32</v>
          </cell>
          <cell r="G5732">
            <v>30</v>
          </cell>
          <cell r="H5732" t="str">
            <v>TRS; includes 10A, 10E, 11A</v>
          </cell>
          <cell r="I5732">
            <v>2013</v>
          </cell>
          <cell r="J5732" t="str">
            <v>M</v>
          </cell>
          <cell r="K5732" t="str">
            <v>H</v>
          </cell>
          <cell r="L5732">
            <v>3</v>
          </cell>
          <cell r="M5732">
            <v>894.08</v>
          </cell>
        </row>
        <row r="5733">
          <cell r="A5733" t="str">
            <v>2013-22-4-GroversCk_hat_h_m</v>
          </cell>
          <cell r="B5733" t="str">
            <v>MPS</v>
          </cell>
          <cell r="C5733" t="str">
            <v>Marked Mid PS Fall Fing</v>
          </cell>
          <cell r="D5733" t="str">
            <v>M-MidPSFF</v>
          </cell>
          <cell r="E5733">
            <v>22</v>
          </cell>
          <cell r="F5733">
            <v>32</v>
          </cell>
          <cell r="G5733">
            <v>30</v>
          </cell>
          <cell r="H5733" t="str">
            <v>TRS; includes 10A, 10E, 11A</v>
          </cell>
          <cell r="I5733">
            <v>2013</v>
          </cell>
          <cell r="J5733" t="str">
            <v>M</v>
          </cell>
          <cell r="K5733" t="str">
            <v>H</v>
          </cell>
          <cell r="L5733">
            <v>4</v>
          </cell>
          <cell r="M5733">
            <v>1214.08</v>
          </cell>
        </row>
        <row r="5734">
          <cell r="A5734" t="str">
            <v>2013-22-5-GroversCk_hat_h_m</v>
          </cell>
          <cell r="B5734" t="str">
            <v>MPS</v>
          </cell>
          <cell r="C5734" t="str">
            <v>Marked Mid PS Fall Fing</v>
          </cell>
          <cell r="D5734" t="str">
            <v>M-MidPSFF</v>
          </cell>
          <cell r="E5734">
            <v>22</v>
          </cell>
          <cell r="F5734">
            <v>32</v>
          </cell>
          <cell r="G5734">
            <v>30</v>
          </cell>
          <cell r="H5734" t="str">
            <v>TRS; includes 10A, 10E, 11A</v>
          </cell>
          <cell r="I5734">
            <v>2013</v>
          </cell>
          <cell r="J5734" t="str">
            <v>M</v>
          </cell>
          <cell r="K5734" t="str">
            <v>H</v>
          </cell>
          <cell r="L5734">
            <v>5</v>
          </cell>
          <cell r="M5734">
            <v>6</v>
          </cell>
        </row>
        <row r="5735">
          <cell r="A5735" t="str">
            <v>2007-21-3-GroversCk_hat_h_um</v>
          </cell>
          <cell r="B5735" t="str">
            <v>MPS</v>
          </cell>
          <cell r="C5735" t="str">
            <v>UnMarked Mid PS Fall Fing</v>
          </cell>
          <cell r="D5735" t="str">
            <v>U-MidPSFF</v>
          </cell>
          <cell r="E5735">
            <v>21</v>
          </cell>
          <cell r="F5735">
            <v>31</v>
          </cell>
          <cell r="G5735">
            <v>30</v>
          </cell>
          <cell r="H5735" t="str">
            <v>TRS; includes 10A, 10E, 11A</v>
          </cell>
          <cell r="I5735">
            <v>2007</v>
          </cell>
          <cell r="J5735" t="str">
            <v>UM</v>
          </cell>
          <cell r="K5735" t="str">
            <v>H</v>
          </cell>
          <cell r="L5735">
            <v>3</v>
          </cell>
          <cell r="M5735">
            <v>1029.5999999999999</v>
          </cell>
        </row>
        <row r="5736">
          <cell r="A5736" t="str">
            <v>2007-21-4-GroversCk_hat_h_um</v>
          </cell>
          <cell r="B5736" t="str">
            <v>MPS</v>
          </cell>
          <cell r="C5736" t="str">
            <v>UnMarked Mid PS Fall Fing</v>
          </cell>
          <cell r="D5736" t="str">
            <v>U-MidPSFF</v>
          </cell>
          <cell r="E5736">
            <v>21</v>
          </cell>
          <cell r="F5736">
            <v>31</v>
          </cell>
          <cell r="G5736">
            <v>30</v>
          </cell>
          <cell r="H5736" t="str">
            <v>TRS; includes 10A, 10E, 11A</v>
          </cell>
          <cell r="I5736">
            <v>2007</v>
          </cell>
          <cell r="J5736" t="str">
            <v>UM</v>
          </cell>
          <cell r="K5736" t="str">
            <v>H</v>
          </cell>
          <cell r="L5736">
            <v>4</v>
          </cell>
          <cell r="M5736">
            <v>567.9</v>
          </cell>
        </row>
        <row r="5737">
          <cell r="A5737" t="str">
            <v>2007-21-5-GroversCk_hat_h_um</v>
          </cell>
          <cell r="B5737" t="str">
            <v>MPS</v>
          </cell>
          <cell r="C5737" t="str">
            <v>UnMarked Mid PS Fall Fing</v>
          </cell>
          <cell r="D5737" t="str">
            <v>U-MidPSFF</v>
          </cell>
          <cell r="E5737">
            <v>21</v>
          </cell>
          <cell r="F5737">
            <v>31</v>
          </cell>
          <cell r="G5737">
            <v>30</v>
          </cell>
          <cell r="H5737" t="str">
            <v>TRS; includes 10A, 10E, 11A</v>
          </cell>
          <cell r="I5737">
            <v>2007</v>
          </cell>
          <cell r="J5737" t="str">
            <v>UM</v>
          </cell>
          <cell r="K5737" t="str">
            <v>H</v>
          </cell>
          <cell r="L5737">
            <v>5</v>
          </cell>
          <cell r="M5737">
            <v>19.89</v>
          </cell>
        </row>
        <row r="5738">
          <cell r="A5738" t="str">
            <v>2008-21-3-GroversCk_hat_h_um</v>
          </cell>
          <cell r="B5738" t="str">
            <v>MPS</v>
          </cell>
          <cell r="C5738" t="str">
            <v>UnMarked Mid PS Fall Fing</v>
          </cell>
          <cell r="D5738" t="str">
            <v>U-MidPSFF</v>
          </cell>
          <cell r="E5738">
            <v>21</v>
          </cell>
          <cell r="F5738">
            <v>31</v>
          </cell>
          <cell r="G5738">
            <v>30</v>
          </cell>
          <cell r="H5738" t="str">
            <v>TRS; includes 10A, 10E, 11A</v>
          </cell>
          <cell r="I5738">
            <v>2008</v>
          </cell>
          <cell r="J5738" t="str">
            <v>UM</v>
          </cell>
          <cell r="K5738" t="str">
            <v>H</v>
          </cell>
          <cell r="L5738">
            <v>3</v>
          </cell>
          <cell r="M5738">
            <v>753.48</v>
          </cell>
        </row>
        <row r="5739">
          <cell r="A5739" t="str">
            <v>2008-21-4-GroversCk_hat_h_um</v>
          </cell>
          <cell r="B5739" t="str">
            <v>MPS</v>
          </cell>
          <cell r="C5739" t="str">
            <v>UnMarked Mid PS Fall Fing</v>
          </cell>
          <cell r="D5739" t="str">
            <v>U-MidPSFF</v>
          </cell>
          <cell r="E5739">
            <v>21</v>
          </cell>
          <cell r="F5739">
            <v>31</v>
          </cell>
          <cell r="G5739">
            <v>30</v>
          </cell>
          <cell r="H5739" t="str">
            <v>TRS; includes 10A, 10E, 11A</v>
          </cell>
          <cell r="I5739">
            <v>2008</v>
          </cell>
          <cell r="J5739" t="str">
            <v>UM</v>
          </cell>
          <cell r="K5739" t="str">
            <v>H</v>
          </cell>
          <cell r="L5739">
            <v>4</v>
          </cell>
          <cell r="M5739">
            <v>228.8</v>
          </cell>
        </row>
        <row r="5740">
          <cell r="A5740" t="str">
            <v>2008-21-5-GroversCk_hat_h_um</v>
          </cell>
          <cell r="B5740" t="str">
            <v>MPS</v>
          </cell>
          <cell r="C5740" t="str">
            <v>UnMarked Mid PS Fall Fing</v>
          </cell>
          <cell r="D5740" t="str">
            <v>U-MidPSFF</v>
          </cell>
          <cell r="E5740">
            <v>21</v>
          </cell>
          <cell r="F5740">
            <v>31</v>
          </cell>
          <cell r="G5740">
            <v>30</v>
          </cell>
          <cell r="H5740" t="str">
            <v>TRS; includes 10A, 10E, 11A</v>
          </cell>
          <cell r="I5740">
            <v>2008</v>
          </cell>
          <cell r="J5740" t="str">
            <v>UM</v>
          </cell>
          <cell r="K5740" t="str">
            <v>H</v>
          </cell>
          <cell r="L5740">
            <v>5</v>
          </cell>
          <cell r="M5740">
            <v>4.5</v>
          </cell>
        </row>
        <row r="5741">
          <cell r="A5741" t="str">
            <v>2009-21-3-GroversCk_hat_h_um</v>
          </cell>
          <cell r="B5741" t="str">
            <v>MPS</v>
          </cell>
          <cell r="C5741" t="str">
            <v>UnMarked Mid PS Fall Fing</v>
          </cell>
          <cell r="D5741" t="str">
            <v>U-MidPSFF</v>
          </cell>
          <cell r="E5741">
            <v>21</v>
          </cell>
          <cell r="F5741">
            <v>31</v>
          </cell>
          <cell r="G5741">
            <v>30</v>
          </cell>
          <cell r="H5741" t="str">
            <v>TRS; includes 10A, 10E, 11A</v>
          </cell>
          <cell r="I5741">
            <v>2009</v>
          </cell>
          <cell r="J5741" t="str">
            <v>UM</v>
          </cell>
          <cell r="K5741" t="str">
            <v>H</v>
          </cell>
          <cell r="L5741">
            <v>3</v>
          </cell>
          <cell r="M5741">
            <v>493.97</v>
          </cell>
        </row>
        <row r="5742">
          <cell r="A5742" t="str">
            <v>2009-21-4-GroversCk_hat_h_um</v>
          </cell>
          <cell r="B5742" t="str">
            <v>MPS</v>
          </cell>
          <cell r="C5742" t="str">
            <v>UnMarked Mid PS Fall Fing</v>
          </cell>
          <cell r="D5742" t="str">
            <v>U-MidPSFF</v>
          </cell>
          <cell r="E5742">
            <v>21</v>
          </cell>
          <cell r="F5742">
            <v>31</v>
          </cell>
          <cell r="G5742">
            <v>30</v>
          </cell>
          <cell r="H5742" t="str">
            <v>TRS; includes 10A, 10E, 11A</v>
          </cell>
          <cell r="I5742">
            <v>2009</v>
          </cell>
          <cell r="J5742" t="str">
            <v>UM</v>
          </cell>
          <cell r="K5742" t="str">
            <v>H</v>
          </cell>
          <cell r="L5742">
            <v>4</v>
          </cell>
          <cell r="M5742">
            <v>386.88</v>
          </cell>
        </row>
        <row r="5743">
          <cell r="A5743" t="str">
            <v>2009-21-5-GroversCk_hat_h_um</v>
          </cell>
          <cell r="B5743" t="str">
            <v>MPS</v>
          </cell>
          <cell r="C5743" t="str">
            <v>UnMarked Mid PS Fall Fing</v>
          </cell>
          <cell r="D5743" t="str">
            <v>U-MidPSFF</v>
          </cell>
          <cell r="E5743">
            <v>21</v>
          </cell>
          <cell r="F5743">
            <v>31</v>
          </cell>
          <cell r="G5743">
            <v>30</v>
          </cell>
          <cell r="H5743" t="str">
            <v>TRS; includes 10A, 10E, 11A</v>
          </cell>
          <cell r="I5743">
            <v>2009</v>
          </cell>
          <cell r="J5743" t="str">
            <v>UM</v>
          </cell>
          <cell r="K5743" t="str">
            <v>H</v>
          </cell>
          <cell r="L5743">
            <v>5</v>
          </cell>
          <cell r="M5743">
            <v>0.52</v>
          </cell>
        </row>
        <row r="5744">
          <cell r="A5744" t="str">
            <v>2010-21-3-GroversCk_hat_h_um</v>
          </cell>
          <cell r="B5744" t="str">
            <v>MPS</v>
          </cell>
          <cell r="C5744" t="str">
            <v>UnMarked Mid PS Fall Fing</v>
          </cell>
          <cell r="D5744" t="str">
            <v>U-MidPSFF</v>
          </cell>
          <cell r="E5744">
            <v>21</v>
          </cell>
          <cell r="F5744">
            <v>31</v>
          </cell>
          <cell r="G5744">
            <v>30</v>
          </cell>
          <cell r="H5744" t="str">
            <v>TRS; includes 10A, 10E, 11A</v>
          </cell>
          <cell r="I5744">
            <v>2010</v>
          </cell>
          <cell r="J5744" t="str">
            <v>UM</v>
          </cell>
          <cell r="K5744" t="str">
            <v>H</v>
          </cell>
          <cell r="L5744">
            <v>3</v>
          </cell>
          <cell r="M5744">
            <v>1048.8</v>
          </cell>
        </row>
        <row r="5745">
          <cell r="A5745" t="str">
            <v>2010-21-4-GroversCk_hat_h_um</v>
          </cell>
          <cell r="B5745" t="str">
            <v>MPS</v>
          </cell>
          <cell r="C5745" t="str">
            <v>UnMarked Mid PS Fall Fing</v>
          </cell>
          <cell r="D5745" t="str">
            <v>U-MidPSFF</v>
          </cell>
          <cell r="E5745">
            <v>21</v>
          </cell>
          <cell r="F5745">
            <v>31</v>
          </cell>
          <cell r="G5745">
            <v>30</v>
          </cell>
          <cell r="H5745" t="str">
            <v>TRS; includes 10A, 10E, 11A</v>
          </cell>
          <cell r="I5745">
            <v>2010</v>
          </cell>
          <cell r="J5745" t="str">
            <v>UM</v>
          </cell>
          <cell r="K5745" t="str">
            <v>H</v>
          </cell>
          <cell r="L5745">
            <v>4</v>
          </cell>
          <cell r="M5745">
            <v>319.13</v>
          </cell>
        </row>
        <row r="5746">
          <cell r="A5746" t="str">
            <v>2010-21-5-GroversCk_hat_h_um</v>
          </cell>
          <cell r="B5746" t="str">
            <v>MPS</v>
          </cell>
          <cell r="C5746" t="str">
            <v>UnMarked Mid PS Fall Fing</v>
          </cell>
          <cell r="D5746" t="str">
            <v>U-MidPSFF</v>
          </cell>
          <cell r="E5746">
            <v>21</v>
          </cell>
          <cell r="F5746">
            <v>31</v>
          </cell>
          <cell r="G5746">
            <v>30</v>
          </cell>
          <cell r="H5746" t="str">
            <v>TRS; includes 10A, 10E, 11A</v>
          </cell>
          <cell r="I5746">
            <v>2010</v>
          </cell>
          <cell r="J5746" t="str">
            <v>UM</v>
          </cell>
          <cell r="K5746" t="str">
            <v>H</v>
          </cell>
          <cell r="L5746">
            <v>5</v>
          </cell>
          <cell r="M5746">
            <v>16.12</v>
          </cell>
        </row>
        <row r="5747">
          <cell r="A5747" t="str">
            <v>2011-21-3-GroversCk_hat_h_um</v>
          </cell>
          <cell r="B5747" t="str">
            <v>MPS</v>
          </cell>
          <cell r="C5747" t="str">
            <v>UnMarked Mid PS Fall Fing</v>
          </cell>
          <cell r="D5747" t="str">
            <v>U-MidPSFF</v>
          </cell>
          <cell r="E5747">
            <v>21</v>
          </cell>
          <cell r="F5747">
            <v>31</v>
          </cell>
          <cell r="G5747">
            <v>30</v>
          </cell>
          <cell r="H5747" t="str">
            <v>TRS; includes 10A, 10E, 11A</v>
          </cell>
          <cell r="I5747">
            <v>2011</v>
          </cell>
          <cell r="J5747" t="str">
            <v>UM</v>
          </cell>
          <cell r="K5747" t="str">
            <v>H</v>
          </cell>
          <cell r="L5747">
            <v>3</v>
          </cell>
          <cell r="M5747">
            <v>338</v>
          </cell>
        </row>
        <row r="5748">
          <cell r="A5748" t="str">
            <v>2011-21-4-GroversCk_hat_h_um</v>
          </cell>
          <cell r="B5748" t="str">
            <v>MPS</v>
          </cell>
          <cell r="C5748" t="str">
            <v>UnMarked Mid PS Fall Fing</v>
          </cell>
          <cell r="D5748" t="str">
            <v>U-MidPSFF</v>
          </cell>
          <cell r="E5748">
            <v>21</v>
          </cell>
          <cell r="F5748">
            <v>31</v>
          </cell>
          <cell r="G5748">
            <v>30</v>
          </cell>
          <cell r="H5748" t="str">
            <v>TRS; includes 10A, 10E, 11A</v>
          </cell>
          <cell r="I5748">
            <v>2011</v>
          </cell>
          <cell r="J5748" t="str">
            <v>UM</v>
          </cell>
          <cell r="K5748" t="str">
            <v>H</v>
          </cell>
          <cell r="L5748">
            <v>4</v>
          </cell>
          <cell r="M5748">
            <v>890.56</v>
          </cell>
        </row>
        <row r="5749">
          <cell r="A5749" t="str">
            <v>2011-21-5-GroversCk_hat_h_um</v>
          </cell>
          <cell r="B5749" t="str">
            <v>MPS</v>
          </cell>
          <cell r="C5749" t="str">
            <v>UnMarked Mid PS Fall Fing</v>
          </cell>
          <cell r="D5749" t="str">
            <v>U-MidPSFF</v>
          </cell>
          <cell r="E5749">
            <v>21</v>
          </cell>
          <cell r="F5749">
            <v>31</v>
          </cell>
          <cell r="G5749">
            <v>30</v>
          </cell>
          <cell r="H5749" t="str">
            <v>TRS; includes 10A, 10E, 11A</v>
          </cell>
          <cell r="I5749">
            <v>2011</v>
          </cell>
          <cell r="J5749" t="str">
            <v>UM</v>
          </cell>
          <cell r="K5749" t="str">
            <v>H</v>
          </cell>
          <cell r="L5749">
            <v>5</v>
          </cell>
          <cell r="M5749">
            <v>1.88</v>
          </cell>
        </row>
        <row r="5750">
          <cell r="A5750" t="str">
            <v>2012-21-3-GroversCk_hat_h_um</v>
          </cell>
          <cell r="B5750" t="str">
            <v>MPS</v>
          </cell>
          <cell r="C5750" t="str">
            <v>UnMarked Mid PS Fall Fing</v>
          </cell>
          <cell r="D5750" t="str">
            <v>U-MidPSFF</v>
          </cell>
          <cell r="E5750">
            <v>21</v>
          </cell>
          <cell r="F5750">
            <v>31</v>
          </cell>
          <cell r="G5750">
            <v>30</v>
          </cell>
          <cell r="H5750" t="str">
            <v>TRS; includes 10A, 10E, 11A</v>
          </cell>
          <cell r="I5750">
            <v>2012</v>
          </cell>
          <cell r="J5750" t="str">
            <v>UM</v>
          </cell>
          <cell r="K5750" t="str">
            <v>H</v>
          </cell>
          <cell r="L5750">
            <v>3</v>
          </cell>
          <cell r="M5750">
            <v>1100.8800000000001</v>
          </cell>
        </row>
        <row r="5751">
          <cell r="A5751" t="str">
            <v>2012-21-4-GroversCk_hat_h_um</v>
          </cell>
          <cell r="B5751" t="str">
            <v>MPS</v>
          </cell>
          <cell r="C5751" t="str">
            <v>UnMarked Mid PS Fall Fing</v>
          </cell>
          <cell r="D5751" t="str">
            <v>U-MidPSFF</v>
          </cell>
          <cell r="E5751">
            <v>21</v>
          </cell>
          <cell r="F5751">
            <v>31</v>
          </cell>
          <cell r="G5751">
            <v>30</v>
          </cell>
          <cell r="H5751" t="str">
            <v>TRS; includes 10A, 10E, 11A</v>
          </cell>
          <cell r="I5751">
            <v>2012</v>
          </cell>
          <cell r="J5751" t="str">
            <v>UM</v>
          </cell>
          <cell r="K5751" t="str">
            <v>H</v>
          </cell>
          <cell r="L5751">
            <v>4</v>
          </cell>
          <cell r="M5751">
            <v>170.8</v>
          </cell>
        </row>
        <row r="5752">
          <cell r="A5752" t="str">
            <v>2012-21-5-GroversCk_hat_h_um</v>
          </cell>
          <cell r="B5752" t="str">
            <v>MPS</v>
          </cell>
          <cell r="C5752" t="str">
            <v>UnMarked Mid PS Fall Fing</v>
          </cell>
          <cell r="D5752" t="str">
            <v>U-MidPSFF</v>
          </cell>
          <cell r="E5752">
            <v>21</v>
          </cell>
          <cell r="F5752">
            <v>31</v>
          </cell>
          <cell r="G5752">
            <v>30</v>
          </cell>
          <cell r="H5752" t="str">
            <v>TRS; includes 10A, 10E, 11A</v>
          </cell>
          <cell r="I5752">
            <v>2012</v>
          </cell>
          <cell r="J5752" t="str">
            <v>UM</v>
          </cell>
          <cell r="K5752" t="str">
            <v>H</v>
          </cell>
          <cell r="L5752">
            <v>5</v>
          </cell>
          <cell r="M5752">
            <v>9.66</v>
          </cell>
        </row>
        <row r="5753">
          <cell r="A5753" t="str">
            <v>2013-21-3-GroversCk_hat_h_um</v>
          </cell>
          <cell r="B5753" t="str">
            <v>MPS</v>
          </cell>
          <cell r="C5753" t="str">
            <v>UnMarked Mid PS Fall Fing</v>
          </cell>
          <cell r="D5753" t="str">
            <v>U-MidPSFF</v>
          </cell>
          <cell r="E5753">
            <v>21</v>
          </cell>
          <cell r="F5753">
            <v>31</v>
          </cell>
          <cell r="G5753">
            <v>30</v>
          </cell>
          <cell r="H5753" t="str">
            <v>TRS; includes 10A, 10E, 11A</v>
          </cell>
          <cell r="I5753">
            <v>2013</v>
          </cell>
          <cell r="J5753" t="str">
            <v>UM</v>
          </cell>
          <cell r="K5753" t="str">
            <v>H</v>
          </cell>
          <cell r="L5753">
            <v>3</v>
          </cell>
          <cell r="M5753">
            <v>502.92</v>
          </cell>
        </row>
        <row r="5754">
          <cell r="A5754" t="str">
            <v>2013-21-4-GroversCk_hat_h_um</v>
          </cell>
          <cell r="B5754" t="str">
            <v>MPS</v>
          </cell>
          <cell r="C5754" t="str">
            <v>UnMarked Mid PS Fall Fing</v>
          </cell>
          <cell r="D5754" t="str">
            <v>U-MidPSFF</v>
          </cell>
          <cell r="E5754">
            <v>21</v>
          </cell>
          <cell r="F5754">
            <v>31</v>
          </cell>
          <cell r="G5754">
            <v>30</v>
          </cell>
          <cell r="H5754" t="str">
            <v>TRS; includes 10A, 10E, 11A</v>
          </cell>
          <cell r="I5754">
            <v>2013</v>
          </cell>
          <cell r="J5754" t="str">
            <v>UM</v>
          </cell>
          <cell r="K5754" t="str">
            <v>H</v>
          </cell>
          <cell r="L5754">
            <v>4</v>
          </cell>
          <cell r="M5754">
            <v>953.91999999999985</v>
          </cell>
        </row>
        <row r="5755">
          <cell r="A5755" t="str">
            <v>2013-21-5-GroversCk_hat_h_um</v>
          </cell>
          <cell r="B5755" t="str">
            <v>MPS</v>
          </cell>
          <cell r="C5755" t="str">
            <v>UnMarked Mid PS Fall Fing</v>
          </cell>
          <cell r="D5755" t="str">
            <v>U-MidPSFF</v>
          </cell>
          <cell r="E5755">
            <v>21</v>
          </cell>
          <cell r="F5755">
            <v>31</v>
          </cell>
          <cell r="G5755">
            <v>30</v>
          </cell>
          <cell r="H5755" t="str">
            <v>TRS; includes 10A, 10E, 11A</v>
          </cell>
          <cell r="I5755">
            <v>2013</v>
          </cell>
          <cell r="J5755" t="str">
            <v>UM</v>
          </cell>
          <cell r="K5755" t="str">
            <v>H</v>
          </cell>
          <cell r="L5755">
            <v>5</v>
          </cell>
          <cell r="M5755">
            <v>4</v>
          </cell>
        </row>
        <row r="5756">
          <cell r="A5756" t="str">
            <v>2007-32-3-HoodsportHat_F_h_m</v>
          </cell>
          <cell r="B5756" t="str">
            <v>HC</v>
          </cell>
          <cell r="C5756" t="str">
            <v>Marked Hood Canal Fall Fing</v>
          </cell>
          <cell r="D5756" t="str">
            <v>M-HdCl FF</v>
          </cell>
          <cell r="E5756">
            <v>32</v>
          </cell>
          <cell r="F5756">
            <v>47</v>
          </cell>
          <cell r="G5756">
            <v>45</v>
          </cell>
          <cell r="H5756" t="str">
            <v>TRS; incl FW net, FW sport, 12H, HC net</v>
          </cell>
          <cell r="I5756">
            <v>2007</v>
          </cell>
          <cell r="J5756" t="str">
            <v>M</v>
          </cell>
          <cell r="K5756" t="str">
            <v>H</v>
          </cell>
          <cell r="L5756">
            <v>3</v>
          </cell>
          <cell r="M5756">
            <v>3279.7876770527209</v>
          </cell>
        </row>
        <row r="5757">
          <cell r="A5757" t="str">
            <v>2007-32-4-HoodsportHat_F_h_m</v>
          </cell>
          <cell r="B5757" t="str">
            <v>HC</v>
          </cell>
          <cell r="C5757" t="str">
            <v>Marked Hood Canal Fall Fing</v>
          </cell>
          <cell r="D5757" t="str">
            <v>M-HdCl FF</v>
          </cell>
          <cell r="E5757">
            <v>32</v>
          </cell>
          <cell r="F5757">
            <v>47</v>
          </cell>
          <cell r="G5757">
            <v>45</v>
          </cell>
          <cell r="H5757" t="str">
            <v>TRS; incl FW net, FW sport, 12H, HC net</v>
          </cell>
          <cell r="I5757">
            <v>2007</v>
          </cell>
          <cell r="J5757" t="str">
            <v>M</v>
          </cell>
          <cell r="K5757" t="str">
            <v>H</v>
          </cell>
          <cell r="L5757">
            <v>4</v>
          </cell>
          <cell r="M5757">
            <v>2061.5112385138491</v>
          </cell>
        </row>
        <row r="5758">
          <cell r="A5758" t="str">
            <v>2007-32-5-HoodsportHat_F_h_m</v>
          </cell>
          <cell r="B5758" t="str">
            <v>HC</v>
          </cell>
          <cell r="C5758" t="str">
            <v>Marked Hood Canal Fall Fing</v>
          </cell>
          <cell r="D5758" t="str">
            <v>M-HdCl FF</v>
          </cell>
          <cell r="E5758">
            <v>32</v>
          </cell>
          <cell r="F5758">
            <v>47</v>
          </cell>
          <cell r="G5758">
            <v>45</v>
          </cell>
          <cell r="H5758" t="str">
            <v>TRS; incl FW net, FW sport, 12H, HC net</v>
          </cell>
          <cell r="I5758">
            <v>2007</v>
          </cell>
          <cell r="J5758" t="str">
            <v>M</v>
          </cell>
          <cell r="K5758" t="str">
            <v>H</v>
          </cell>
          <cell r="L5758">
            <v>5</v>
          </cell>
          <cell r="M5758">
            <v>15.466843171251449</v>
          </cell>
        </row>
        <row r="5759">
          <cell r="A5759" t="str">
            <v>2008-32-3-HoodsportHat_F_h_m</v>
          </cell>
          <cell r="B5759" t="str">
            <v>HC</v>
          </cell>
          <cell r="C5759" t="str">
            <v>Marked Hood Canal Fall Fing</v>
          </cell>
          <cell r="D5759" t="str">
            <v>M-HdCl FF</v>
          </cell>
          <cell r="E5759">
            <v>32</v>
          </cell>
          <cell r="F5759">
            <v>47</v>
          </cell>
          <cell r="G5759">
            <v>45</v>
          </cell>
          <cell r="H5759" t="str">
            <v>TRS; incl FW net, FW sport, 12H, HC net</v>
          </cell>
          <cell r="I5759">
            <v>2008</v>
          </cell>
          <cell r="J5759" t="str">
            <v>M</v>
          </cell>
          <cell r="K5759" t="str">
            <v>H</v>
          </cell>
          <cell r="L5759">
            <v>3</v>
          </cell>
          <cell r="M5759">
            <v>7998.0990982315261</v>
          </cell>
        </row>
        <row r="5760">
          <cell r="A5760" t="str">
            <v>2008-32-4-HoodsportHat_F_h_m</v>
          </cell>
          <cell r="B5760" t="str">
            <v>HC</v>
          </cell>
          <cell r="C5760" t="str">
            <v>Marked Hood Canal Fall Fing</v>
          </cell>
          <cell r="D5760" t="str">
            <v>M-HdCl FF</v>
          </cell>
          <cell r="E5760">
            <v>32</v>
          </cell>
          <cell r="F5760">
            <v>47</v>
          </cell>
          <cell r="G5760">
            <v>45</v>
          </cell>
          <cell r="H5760" t="str">
            <v>TRS; incl FW net, FW sport, 12H, HC net</v>
          </cell>
          <cell r="I5760">
            <v>2008</v>
          </cell>
          <cell r="J5760" t="str">
            <v>M</v>
          </cell>
          <cell r="K5760" t="str">
            <v>H</v>
          </cell>
          <cell r="L5760">
            <v>4</v>
          </cell>
          <cell r="M5760">
            <v>657.56430163090442</v>
          </cell>
        </row>
        <row r="5761">
          <cell r="A5761" t="str">
            <v>2008-32-5-HoodsportHat_F_h_m</v>
          </cell>
          <cell r="B5761" t="str">
            <v>HC</v>
          </cell>
          <cell r="C5761" t="str">
            <v>Marked Hood Canal Fall Fing</v>
          </cell>
          <cell r="D5761" t="str">
            <v>M-HdCl FF</v>
          </cell>
          <cell r="E5761">
            <v>32</v>
          </cell>
          <cell r="F5761">
            <v>47</v>
          </cell>
          <cell r="G5761">
            <v>45</v>
          </cell>
          <cell r="H5761" t="str">
            <v>TRS; incl FW net, FW sport, 12H, HC net</v>
          </cell>
          <cell r="I5761">
            <v>2008</v>
          </cell>
          <cell r="J5761" t="str">
            <v>M</v>
          </cell>
          <cell r="K5761" t="str">
            <v>H</v>
          </cell>
          <cell r="L5761">
            <v>5</v>
          </cell>
          <cell r="M5761">
            <v>0</v>
          </cell>
        </row>
        <row r="5762">
          <cell r="A5762" t="str">
            <v>2009-32-3-HoodsportHat_F_h_m</v>
          </cell>
          <cell r="B5762" t="str">
            <v>HC</v>
          </cell>
          <cell r="C5762" t="str">
            <v>Marked Hood Canal Fall Fing</v>
          </cell>
          <cell r="D5762" t="str">
            <v>M-HdCl FF</v>
          </cell>
          <cell r="E5762">
            <v>32</v>
          </cell>
          <cell r="F5762">
            <v>47</v>
          </cell>
          <cell r="G5762">
            <v>45</v>
          </cell>
          <cell r="H5762" t="str">
            <v>TRS; incl FW net, FW sport, 12H, HC net</v>
          </cell>
          <cell r="I5762">
            <v>2009</v>
          </cell>
          <cell r="J5762" t="str">
            <v>M</v>
          </cell>
          <cell r="K5762" t="str">
            <v>H</v>
          </cell>
          <cell r="L5762">
            <v>3</v>
          </cell>
          <cell r="M5762">
            <v>7322.6917400639832</v>
          </cell>
        </row>
        <row r="5763">
          <cell r="A5763" t="str">
            <v>2009-32-4-HoodsportHat_F_h_m</v>
          </cell>
          <cell r="B5763" t="str">
            <v>HC</v>
          </cell>
          <cell r="C5763" t="str">
            <v>Marked Hood Canal Fall Fing</v>
          </cell>
          <cell r="D5763" t="str">
            <v>M-HdCl FF</v>
          </cell>
          <cell r="E5763">
            <v>32</v>
          </cell>
          <cell r="F5763">
            <v>47</v>
          </cell>
          <cell r="G5763">
            <v>45</v>
          </cell>
          <cell r="H5763" t="str">
            <v>TRS; incl FW net, FW sport, 12H, HC net</v>
          </cell>
          <cell r="I5763">
            <v>2009</v>
          </cell>
          <cell r="J5763" t="str">
            <v>M</v>
          </cell>
          <cell r="K5763" t="str">
            <v>H</v>
          </cell>
          <cell r="L5763">
            <v>4</v>
          </cell>
          <cell r="M5763">
            <v>6804.3527567109559</v>
          </cell>
        </row>
        <row r="5764">
          <cell r="A5764" t="str">
            <v>2009-32-5-HoodsportHat_F_h_m</v>
          </cell>
          <cell r="B5764" t="str">
            <v>HC</v>
          </cell>
          <cell r="C5764" t="str">
            <v>Marked Hood Canal Fall Fing</v>
          </cell>
          <cell r="D5764" t="str">
            <v>M-HdCl FF</v>
          </cell>
          <cell r="E5764">
            <v>32</v>
          </cell>
          <cell r="F5764">
            <v>47</v>
          </cell>
          <cell r="G5764">
            <v>45</v>
          </cell>
          <cell r="H5764" t="str">
            <v>TRS; incl FW net, FW sport, 12H, HC net</v>
          </cell>
          <cell r="I5764">
            <v>2009</v>
          </cell>
          <cell r="J5764" t="str">
            <v>M</v>
          </cell>
          <cell r="K5764" t="str">
            <v>H</v>
          </cell>
          <cell r="L5764">
            <v>5</v>
          </cell>
          <cell r="M5764">
            <v>0</v>
          </cell>
        </row>
        <row r="5765">
          <cell r="A5765" t="str">
            <v>2010-32-3-HoodsportHat_F_h_m</v>
          </cell>
          <cell r="B5765" t="str">
            <v>HC</v>
          </cell>
          <cell r="C5765" t="str">
            <v>Marked Hood Canal Fall Fing</v>
          </cell>
          <cell r="D5765" t="str">
            <v>M-HdCl FF</v>
          </cell>
          <cell r="E5765">
            <v>32</v>
          </cell>
          <cell r="F5765">
            <v>47</v>
          </cell>
          <cell r="G5765">
            <v>45</v>
          </cell>
          <cell r="H5765" t="str">
            <v>TRS; incl FW net, FW sport, 12H, HC net</v>
          </cell>
          <cell r="I5765">
            <v>2010</v>
          </cell>
          <cell r="J5765" t="str">
            <v>M</v>
          </cell>
          <cell r="K5765" t="str">
            <v>H</v>
          </cell>
          <cell r="L5765">
            <v>3</v>
          </cell>
          <cell r="M5765">
            <v>3904.1624652306009</v>
          </cell>
        </row>
        <row r="5766">
          <cell r="A5766" t="str">
            <v>2010-32-4-HoodsportHat_F_h_m</v>
          </cell>
          <cell r="B5766" t="str">
            <v>HC</v>
          </cell>
          <cell r="C5766" t="str">
            <v>Marked Hood Canal Fall Fing</v>
          </cell>
          <cell r="D5766" t="str">
            <v>M-HdCl FF</v>
          </cell>
          <cell r="E5766">
            <v>32</v>
          </cell>
          <cell r="F5766">
            <v>47</v>
          </cell>
          <cell r="G5766">
            <v>45</v>
          </cell>
          <cell r="H5766" t="str">
            <v>TRS; incl FW net, FW sport, 12H, HC net</v>
          </cell>
          <cell r="I5766">
            <v>2010</v>
          </cell>
          <cell r="J5766" t="str">
            <v>M</v>
          </cell>
          <cell r="K5766" t="str">
            <v>H</v>
          </cell>
          <cell r="L5766">
            <v>4</v>
          </cell>
          <cell r="M5766">
            <v>6032.0637895524706</v>
          </cell>
        </row>
        <row r="5767">
          <cell r="A5767" t="str">
            <v>2010-32-5-HoodsportHat_F_h_m</v>
          </cell>
          <cell r="B5767" t="str">
            <v>HC</v>
          </cell>
          <cell r="C5767" t="str">
            <v>Marked Hood Canal Fall Fing</v>
          </cell>
          <cell r="D5767" t="str">
            <v>M-HdCl FF</v>
          </cell>
          <cell r="E5767">
            <v>32</v>
          </cell>
          <cell r="F5767">
            <v>47</v>
          </cell>
          <cell r="G5767">
            <v>45</v>
          </cell>
          <cell r="H5767" t="str">
            <v>TRS; incl FW net, FW sport, 12H, HC net</v>
          </cell>
          <cell r="I5767">
            <v>2010</v>
          </cell>
          <cell r="J5767" t="str">
            <v>M</v>
          </cell>
          <cell r="K5767" t="str">
            <v>H</v>
          </cell>
          <cell r="L5767">
            <v>5</v>
          </cell>
          <cell r="M5767">
            <v>559.6056404554655</v>
          </cell>
        </row>
        <row r="5768">
          <cell r="A5768" t="str">
            <v>2011-32-3-HoodsportHat_F_h_m</v>
          </cell>
          <cell r="B5768" t="str">
            <v>HC</v>
          </cell>
          <cell r="C5768" t="str">
            <v>Marked Hood Canal Fall Fing</v>
          </cell>
          <cell r="D5768" t="str">
            <v>M-HdCl FF</v>
          </cell>
          <cell r="E5768">
            <v>32</v>
          </cell>
          <cell r="F5768">
            <v>47</v>
          </cell>
          <cell r="G5768">
            <v>45</v>
          </cell>
          <cell r="H5768" t="str">
            <v>TRS; incl FW net, FW sport, 12H, HC net</v>
          </cell>
          <cell r="I5768">
            <v>2011</v>
          </cell>
          <cell r="J5768" t="str">
            <v>M</v>
          </cell>
          <cell r="K5768" t="str">
            <v>H</v>
          </cell>
          <cell r="L5768">
            <v>3</v>
          </cell>
          <cell r="M5768">
            <v>11372.07868601243</v>
          </cell>
        </row>
        <row r="5769">
          <cell r="A5769" t="str">
            <v>2011-32-4-HoodsportHat_F_h_m</v>
          </cell>
          <cell r="B5769" t="str">
            <v>HC</v>
          </cell>
          <cell r="C5769" t="str">
            <v>Marked Hood Canal Fall Fing</v>
          </cell>
          <cell r="D5769" t="str">
            <v>M-HdCl FF</v>
          </cell>
          <cell r="E5769">
            <v>32</v>
          </cell>
          <cell r="F5769">
            <v>47</v>
          </cell>
          <cell r="G5769">
            <v>45</v>
          </cell>
          <cell r="H5769" t="str">
            <v>TRS; incl FW net, FW sport, 12H, HC net</v>
          </cell>
          <cell r="I5769">
            <v>2011</v>
          </cell>
          <cell r="J5769" t="str">
            <v>M</v>
          </cell>
          <cell r="K5769" t="str">
            <v>H</v>
          </cell>
          <cell r="L5769">
            <v>4</v>
          </cell>
          <cell r="M5769">
            <v>9619.340603384313</v>
          </cell>
        </row>
        <row r="5770">
          <cell r="A5770" t="str">
            <v>2011-32-5-HoodsportHat_F_h_m</v>
          </cell>
          <cell r="B5770" t="str">
            <v>HC</v>
          </cell>
          <cell r="C5770" t="str">
            <v>Marked Hood Canal Fall Fing</v>
          </cell>
          <cell r="D5770" t="str">
            <v>M-HdCl FF</v>
          </cell>
          <cell r="E5770">
            <v>32</v>
          </cell>
          <cell r="F5770">
            <v>47</v>
          </cell>
          <cell r="G5770">
            <v>45</v>
          </cell>
          <cell r="H5770" t="str">
            <v>TRS; incl FW net, FW sport, 12H, HC net</v>
          </cell>
          <cell r="I5770">
            <v>2011</v>
          </cell>
          <cell r="J5770" t="str">
            <v>M</v>
          </cell>
          <cell r="K5770" t="str">
            <v>H</v>
          </cell>
          <cell r="L5770">
            <v>5</v>
          </cell>
          <cell r="M5770">
            <v>0</v>
          </cell>
        </row>
        <row r="5771">
          <cell r="A5771" t="str">
            <v>2012-32-3-HoodsportHat_F_h_m</v>
          </cell>
          <cell r="B5771" t="str">
            <v>HC</v>
          </cell>
          <cell r="C5771" t="str">
            <v>Marked Hood Canal Fall Fing</v>
          </cell>
          <cell r="D5771" t="str">
            <v>M-HdCl FF</v>
          </cell>
          <cell r="E5771">
            <v>32</v>
          </cell>
          <cell r="F5771">
            <v>47</v>
          </cell>
          <cell r="G5771">
            <v>45</v>
          </cell>
          <cell r="H5771" t="str">
            <v>TRS; incl FW net, FW sport, 12H, HC net</v>
          </cell>
          <cell r="I5771">
            <v>2012</v>
          </cell>
          <cell r="J5771" t="str">
            <v>M</v>
          </cell>
          <cell r="K5771" t="str">
            <v>H</v>
          </cell>
          <cell r="L5771">
            <v>3</v>
          </cell>
          <cell r="M5771">
            <v>33206.731163970551</v>
          </cell>
        </row>
        <row r="5772">
          <cell r="A5772" t="str">
            <v>2012-32-4-HoodsportHat_F_h_m</v>
          </cell>
          <cell r="B5772" t="str">
            <v>HC</v>
          </cell>
          <cell r="C5772" t="str">
            <v>Marked Hood Canal Fall Fing</v>
          </cell>
          <cell r="D5772" t="str">
            <v>M-HdCl FF</v>
          </cell>
          <cell r="E5772">
            <v>32</v>
          </cell>
          <cell r="F5772">
            <v>47</v>
          </cell>
          <cell r="G5772">
            <v>45</v>
          </cell>
          <cell r="H5772" t="str">
            <v>TRS; incl FW net, FW sport, 12H, HC net</v>
          </cell>
          <cell r="I5772">
            <v>2012</v>
          </cell>
          <cell r="J5772" t="str">
            <v>M</v>
          </cell>
          <cell r="K5772" t="str">
            <v>H</v>
          </cell>
          <cell r="L5772">
            <v>4</v>
          </cell>
          <cell r="M5772">
            <v>4492.4241279731114</v>
          </cell>
        </row>
        <row r="5773">
          <cell r="A5773" t="str">
            <v>2012-32-5-HoodsportHat_F_h_m</v>
          </cell>
          <cell r="B5773" t="str">
            <v>HC</v>
          </cell>
          <cell r="C5773" t="str">
            <v>Marked Hood Canal Fall Fing</v>
          </cell>
          <cell r="D5773" t="str">
            <v>M-HdCl FF</v>
          </cell>
          <cell r="E5773">
            <v>32</v>
          </cell>
          <cell r="F5773">
            <v>47</v>
          </cell>
          <cell r="G5773">
            <v>45</v>
          </cell>
          <cell r="H5773" t="str">
            <v>TRS; incl FW net, FW sport, 12H, HC net</v>
          </cell>
          <cell r="I5773">
            <v>2012</v>
          </cell>
          <cell r="J5773" t="str">
            <v>M</v>
          </cell>
          <cell r="K5773" t="str">
            <v>H</v>
          </cell>
          <cell r="L5773">
            <v>5</v>
          </cell>
          <cell r="M5773">
            <v>883.4628172496183</v>
          </cell>
        </row>
        <row r="5774">
          <cell r="A5774" t="str">
            <v>2013-32-3-HoodsportHat_F_h_m</v>
          </cell>
          <cell r="B5774" t="str">
            <v>HC</v>
          </cell>
          <cell r="C5774" t="str">
            <v>Marked Hood Canal Fall Fing</v>
          </cell>
          <cell r="D5774" t="str">
            <v>M-HdCl FF</v>
          </cell>
          <cell r="E5774">
            <v>32</v>
          </cell>
          <cell r="F5774">
            <v>47</v>
          </cell>
          <cell r="G5774">
            <v>45</v>
          </cell>
          <cell r="H5774" t="str">
            <v>TRS; incl FW net, FW sport, 12H, HC net</v>
          </cell>
          <cell r="I5774">
            <v>2013</v>
          </cell>
          <cell r="J5774" t="str">
            <v>M</v>
          </cell>
          <cell r="K5774" t="str">
            <v>H</v>
          </cell>
          <cell r="L5774">
            <v>3</v>
          </cell>
          <cell r="M5774">
            <v>10213.49115463467</v>
          </cell>
        </row>
        <row r="5775">
          <cell r="A5775" t="str">
            <v>2013-32-4-HoodsportHat_F_h_m</v>
          </cell>
          <cell r="B5775" t="str">
            <v>HC</v>
          </cell>
          <cell r="C5775" t="str">
            <v>Marked Hood Canal Fall Fing</v>
          </cell>
          <cell r="D5775" t="str">
            <v>M-HdCl FF</v>
          </cell>
          <cell r="E5775">
            <v>32</v>
          </cell>
          <cell r="F5775">
            <v>47</v>
          </cell>
          <cell r="G5775">
            <v>45</v>
          </cell>
          <cell r="H5775" t="str">
            <v>TRS; incl FW net, FW sport, 12H, HC net</v>
          </cell>
          <cell r="I5775">
            <v>2013</v>
          </cell>
          <cell r="J5775" t="str">
            <v>M</v>
          </cell>
          <cell r="K5775" t="str">
            <v>H</v>
          </cell>
          <cell r="L5775">
            <v>4</v>
          </cell>
          <cell r="M5775">
            <v>23454.158487844161</v>
          </cell>
        </row>
        <row r="5776">
          <cell r="A5776" t="str">
            <v>2013-32-5-HoodsportHat_F_h_m</v>
          </cell>
          <cell r="B5776" t="str">
            <v>HC</v>
          </cell>
          <cell r="C5776" t="str">
            <v>Marked Hood Canal Fall Fing</v>
          </cell>
          <cell r="D5776" t="str">
            <v>M-HdCl FF</v>
          </cell>
          <cell r="E5776">
            <v>32</v>
          </cell>
          <cell r="F5776">
            <v>47</v>
          </cell>
          <cell r="G5776">
            <v>45</v>
          </cell>
          <cell r="H5776" t="str">
            <v>TRS; incl FW net, FW sport, 12H, HC net</v>
          </cell>
          <cell r="I5776">
            <v>2013</v>
          </cell>
          <cell r="J5776" t="str">
            <v>M</v>
          </cell>
          <cell r="K5776" t="str">
            <v>H</v>
          </cell>
          <cell r="L5776">
            <v>5</v>
          </cell>
          <cell r="M5776">
            <v>114.77025290380629</v>
          </cell>
        </row>
        <row r="5777">
          <cell r="A5777" t="str">
            <v>2007-31-3-HoodsportHat_F_h_um</v>
          </cell>
          <cell r="B5777" t="str">
            <v>HC</v>
          </cell>
          <cell r="C5777" t="str">
            <v>UnMarked Hood Canal Fall Fing</v>
          </cell>
          <cell r="D5777" t="str">
            <v>U-HdCl FF</v>
          </cell>
          <cell r="E5777">
            <v>31</v>
          </cell>
          <cell r="F5777">
            <v>46</v>
          </cell>
          <cell r="G5777">
            <v>45</v>
          </cell>
          <cell r="H5777" t="str">
            <v>TRS; incl FW net, FW sport, 12H, HC net</v>
          </cell>
          <cell r="I5777">
            <v>2007</v>
          </cell>
          <cell r="J5777" t="str">
            <v>UM</v>
          </cell>
          <cell r="K5777" t="str">
            <v>H</v>
          </cell>
          <cell r="L5777">
            <v>3</v>
          </cell>
          <cell r="M5777">
            <v>460.16028276537162</v>
          </cell>
        </row>
        <row r="5778">
          <cell r="A5778" t="str">
            <v>2007-31-4-HoodsportHat_F_h_um</v>
          </cell>
          <cell r="B5778" t="str">
            <v>HC</v>
          </cell>
          <cell r="C5778" t="str">
            <v>UnMarked Hood Canal Fall Fing</v>
          </cell>
          <cell r="D5778" t="str">
            <v>U-HdCl FF</v>
          </cell>
          <cell r="E5778">
            <v>31</v>
          </cell>
          <cell r="F5778">
            <v>46</v>
          </cell>
          <cell r="G5778">
            <v>45</v>
          </cell>
          <cell r="H5778" t="str">
            <v>TRS; incl FW net, FW sport, 12H, HC net</v>
          </cell>
          <cell r="I5778">
            <v>2007</v>
          </cell>
          <cell r="J5778" t="str">
            <v>UM</v>
          </cell>
          <cell r="K5778" t="str">
            <v>H</v>
          </cell>
          <cell r="L5778">
            <v>4</v>
          </cell>
          <cell r="M5778">
            <v>1795.31009504856</v>
          </cell>
        </row>
        <row r="5779">
          <cell r="A5779" t="str">
            <v>2007-31-5-HoodsportHat_F_h_um</v>
          </cell>
          <cell r="B5779" t="str">
            <v>HC</v>
          </cell>
          <cell r="C5779" t="str">
            <v>UnMarked Hood Canal Fall Fing</v>
          </cell>
          <cell r="D5779" t="str">
            <v>U-HdCl FF</v>
          </cell>
          <cell r="E5779">
            <v>31</v>
          </cell>
          <cell r="F5779">
            <v>46</v>
          </cell>
          <cell r="G5779">
            <v>45</v>
          </cell>
          <cell r="H5779" t="str">
            <v>TRS; incl FW net, FW sport, 12H, HC net</v>
          </cell>
          <cell r="I5779">
            <v>2007</v>
          </cell>
          <cell r="J5779" t="str">
            <v>UM</v>
          </cell>
          <cell r="K5779" t="str">
            <v>H</v>
          </cell>
          <cell r="L5779">
            <v>5</v>
          </cell>
          <cell r="M5779">
            <v>218.27990431737939</v>
          </cell>
        </row>
        <row r="5780">
          <cell r="A5780" t="str">
            <v>2008-31-3-HoodsportHat_F_h_um</v>
          </cell>
          <cell r="B5780" t="str">
            <v>HC</v>
          </cell>
          <cell r="C5780" t="str">
            <v>UnMarked Hood Canal Fall Fing</v>
          </cell>
          <cell r="D5780" t="str">
            <v>U-HdCl FF</v>
          </cell>
          <cell r="E5780">
            <v>31</v>
          </cell>
          <cell r="F5780">
            <v>46</v>
          </cell>
          <cell r="G5780">
            <v>45</v>
          </cell>
          <cell r="H5780" t="str">
            <v>TRS; incl FW net, FW sport, 12H, HC net</v>
          </cell>
          <cell r="I5780">
            <v>2008</v>
          </cell>
          <cell r="J5780" t="str">
            <v>UM</v>
          </cell>
          <cell r="K5780" t="str">
            <v>H</v>
          </cell>
          <cell r="L5780">
            <v>3</v>
          </cell>
          <cell r="M5780">
            <v>0</v>
          </cell>
        </row>
        <row r="5781">
          <cell r="A5781" t="str">
            <v>2008-31-4-HoodsportHat_F_h_um</v>
          </cell>
          <cell r="B5781" t="str">
            <v>HC</v>
          </cell>
          <cell r="C5781" t="str">
            <v>UnMarked Hood Canal Fall Fing</v>
          </cell>
          <cell r="D5781" t="str">
            <v>U-HdCl FF</v>
          </cell>
          <cell r="E5781">
            <v>31</v>
          </cell>
          <cell r="F5781">
            <v>46</v>
          </cell>
          <cell r="G5781">
            <v>45</v>
          </cell>
          <cell r="H5781" t="str">
            <v>TRS; incl FW net, FW sport, 12H, HC net</v>
          </cell>
          <cell r="I5781">
            <v>2008</v>
          </cell>
          <cell r="J5781" t="str">
            <v>UM</v>
          </cell>
          <cell r="K5781" t="str">
            <v>H</v>
          </cell>
          <cell r="L5781">
            <v>4</v>
          </cell>
          <cell r="M5781">
            <v>92.257488828301121</v>
          </cell>
        </row>
        <row r="5782">
          <cell r="A5782" t="str">
            <v>2008-31-5-HoodsportHat_F_h_um</v>
          </cell>
          <cell r="B5782" t="str">
            <v>HC</v>
          </cell>
          <cell r="C5782" t="str">
            <v>UnMarked Hood Canal Fall Fing</v>
          </cell>
          <cell r="D5782" t="str">
            <v>U-HdCl FF</v>
          </cell>
          <cell r="E5782">
            <v>31</v>
          </cell>
          <cell r="F5782">
            <v>46</v>
          </cell>
          <cell r="G5782">
            <v>45</v>
          </cell>
          <cell r="H5782" t="str">
            <v>TRS; incl FW net, FW sport, 12H, HC net</v>
          </cell>
          <cell r="I5782">
            <v>2008</v>
          </cell>
          <cell r="J5782" t="str">
            <v>UM</v>
          </cell>
          <cell r="K5782" t="str">
            <v>H</v>
          </cell>
          <cell r="L5782">
            <v>5</v>
          </cell>
          <cell r="M5782">
            <v>0</v>
          </cell>
        </row>
        <row r="5783">
          <cell r="A5783" t="str">
            <v>2009-31-3-HoodsportHat_F_h_um</v>
          </cell>
          <cell r="B5783" t="str">
            <v>HC</v>
          </cell>
          <cell r="C5783" t="str">
            <v>UnMarked Hood Canal Fall Fing</v>
          </cell>
          <cell r="D5783" t="str">
            <v>U-HdCl FF</v>
          </cell>
          <cell r="E5783">
            <v>31</v>
          </cell>
          <cell r="F5783">
            <v>46</v>
          </cell>
          <cell r="G5783">
            <v>45</v>
          </cell>
          <cell r="H5783" t="str">
            <v>TRS; incl FW net, FW sport, 12H, HC net</v>
          </cell>
          <cell r="I5783">
            <v>2009</v>
          </cell>
          <cell r="J5783" t="str">
            <v>UM</v>
          </cell>
          <cell r="K5783" t="str">
            <v>H</v>
          </cell>
          <cell r="L5783">
            <v>3</v>
          </cell>
          <cell r="M5783">
            <v>14.17558021565738</v>
          </cell>
        </row>
        <row r="5784">
          <cell r="A5784" t="str">
            <v>2009-31-4-HoodsportHat_F_h_um</v>
          </cell>
          <cell r="B5784" t="str">
            <v>HC</v>
          </cell>
          <cell r="C5784" t="str">
            <v>UnMarked Hood Canal Fall Fing</v>
          </cell>
          <cell r="D5784" t="str">
            <v>U-HdCl FF</v>
          </cell>
          <cell r="E5784">
            <v>31</v>
          </cell>
          <cell r="F5784">
            <v>46</v>
          </cell>
          <cell r="G5784">
            <v>45</v>
          </cell>
          <cell r="H5784" t="str">
            <v>TRS; incl FW net, FW sport, 12H, HC net</v>
          </cell>
          <cell r="I5784">
            <v>2009</v>
          </cell>
          <cell r="J5784" t="str">
            <v>UM</v>
          </cell>
          <cell r="K5784" t="str">
            <v>H</v>
          </cell>
          <cell r="L5784">
            <v>4</v>
          </cell>
          <cell r="M5784">
            <v>0</v>
          </cell>
        </row>
        <row r="5785">
          <cell r="A5785" t="str">
            <v>2009-31-5-HoodsportHat_F_h_um</v>
          </cell>
          <cell r="B5785" t="str">
            <v>HC</v>
          </cell>
          <cell r="C5785" t="str">
            <v>UnMarked Hood Canal Fall Fing</v>
          </cell>
          <cell r="D5785" t="str">
            <v>U-HdCl FF</v>
          </cell>
          <cell r="E5785">
            <v>31</v>
          </cell>
          <cell r="F5785">
            <v>46</v>
          </cell>
          <cell r="G5785">
            <v>45</v>
          </cell>
          <cell r="H5785" t="str">
            <v>TRS; incl FW net, FW sport, 12H, HC net</v>
          </cell>
          <cell r="I5785">
            <v>2009</v>
          </cell>
          <cell r="J5785" t="str">
            <v>UM</v>
          </cell>
          <cell r="K5785" t="str">
            <v>H</v>
          </cell>
          <cell r="L5785">
            <v>5</v>
          </cell>
          <cell r="M5785">
            <v>0</v>
          </cell>
        </row>
        <row r="5786">
          <cell r="A5786" t="str">
            <v>2010-31-3-HoodsportHat_F_h_um</v>
          </cell>
          <cell r="B5786" t="str">
            <v>HC</v>
          </cell>
          <cell r="C5786" t="str">
            <v>UnMarked Hood Canal Fall Fing</v>
          </cell>
          <cell r="D5786" t="str">
            <v>U-HdCl FF</v>
          </cell>
          <cell r="E5786">
            <v>31</v>
          </cell>
          <cell r="F5786">
            <v>46</v>
          </cell>
          <cell r="G5786">
            <v>45</v>
          </cell>
          <cell r="H5786" t="str">
            <v>TRS; incl FW net, FW sport, 12H, HC net</v>
          </cell>
          <cell r="I5786">
            <v>2010</v>
          </cell>
          <cell r="J5786" t="str">
            <v>UM</v>
          </cell>
          <cell r="K5786" t="str">
            <v>H</v>
          </cell>
          <cell r="L5786">
            <v>3</v>
          </cell>
          <cell r="M5786">
            <v>13.07701795765642</v>
          </cell>
        </row>
        <row r="5787">
          <cell r="A5787" t="str">
            <v>2010-31-4-HoodsportHat_F_h_um</v>
          </cell>
          <cell r="B5787" t="str">
            <v>HC</v>
          </cell>
          <cell r="C5787" t="str">
            <v>UnMarked Hood Canal Fall Fing</v>
          </cell>
          <cell r="D5787" t="str">
            <v>U-HdCl FF</v>
          </cell>
          <cell r="E5787">
            <v>31</v>
          </cell>
          <cell r="F5787">
            <v>46</v>
          </cell>
          <cell r="G5787">
            <v>45</v>
          </cell>
          <cell r="H5787" t="str">
            <v>TRS; incl FW net, FW sport, 12H, HC net</v>
          </cell>
          <cell r="I5787">
            <v>2010</v>
          </cell>
          <cell r="J5787" t="str">
            <v>UM</v>
          </cell>
          <cell r="K5787" t="str">
            <v>H</v>
          </cell>
          <cell r="L5787">
            <v>4</v>
          </cell>
          <cell r="M5787">
            <v>11.677127366557171</v>
          </cell>
        </row>
        <row r="5788">
          <cell r="A5788" t="str">
            <v>2010-31-5-HoodsportHat_F_h_um</v>
          </cell>
          <cell r="B5788" t="str">
            <v>HC</v>
          </cell>
          <cell r="C5788" t="str">
            <v>UnMarked Hood Canal Fall Fing</v>
          </cell>
          <cell r="D5788" t="str">
            <v>U-HdCl FF</v>
          </cell>
          <cell r="E5788">
            <v>31</v>
          </cell>
          <cell r="F5788">
            <v>46</v>
          </cell>
          <cell r="G5788">
            <v>45</v>
          </cell>
          <cell r="H5788" t="str">
            <v>TRS; incl FW net, FW sport, 12H, HC net</v>
          </cell>
          <cell r="I5788">
            <v>2010</v>
          </cell>
          <cell r="J5788" t="str">
            <v>UM</v>
          </cell>
          <cell r="K5788" t="str">
            <v>H</v>
          </cell>
          <cell r="L5788">
            <v>5</v>
          </cell>
          <cell r="M5788">
            <v>0</v>
          </cell>
        </row>
        <row r="5789">
          <cell r="A5789" t="str">
            <v>2011-31-3-HoodsportHat_F_h_um</v>
          </cell>
          <cell r="B5789" t="str">
            <v>HC</v>
          </cell>
          <cell r="C5789" t="str">
            <v>UnMarked Hood Canal Fall Fing</v>
          </cell>
          <cell r="D5789" t="str">
            <v>U-HdCl FF</v>
          </cell>
          <cell r="E5789">
            <v>31</v>
          </cell>
          <cell r="F5789">
            <v>46</v>
          </cell>
          <cell r="G5789">
            <v>45</v>
          </cell>
          <cell r="H5789" t="str">
            <v>TRS; incl FW net, FW sport, 12H, HC net</v>
          </cell>
          <cell r="I5789">
            <v>2011</v>
          </cell>
          <cell r="J5789" t="str">
            <v>UM</v>
          </cell>
          <cell r="K5789" t="str">
            <v>H</v>
          </cell>
          <cell r="L5789">
            <v>3</v>
          </cell>
          <cell r="M5789">
            <v>19.92732504237517</v>
          </cell>
        </row>
        <row r="5790">
          <cell r="A5790" t="str">
            <v>2011-31-4-HoodsportHat_F_h_um</v>
          </cell>
          <cell r="B5790" t="str">
            <v>HC</v>
          </cell>
          <cell r="C5790" t="str">
            <v>UnMarked Hood Canal Fall Fing</v>
          </cell>
          <cell r="D5790" t="str">
            <v>U-HdCl FF</v>
          </cell>
          <cell r="E5790">
            <v>31</v>
          </cell>
          <cell r="F5790">
            <v>46</v>
          </cell>
          <cell r="G5790">
            <v>45</v>
          </cell>
          <cell r="H5790" t="str">
            <v>TRS; incl FW net, FW sport, 12H, HC net</v>
          </cell>
          <cell r="I5790">
            <v>2011</v>
          </cell>
          <cell r="J5790" t="str">
            <v>UM</v>
          </cell>
          <cell r="K5790" t="str">
            <v>H</v>
          </cell>
          <cell r="L5790">
            <v>4</v>
          </cell>
          <cell r="M5790">
            <v>32.220044870454423</v>
          </cell>
        </row>
        <row r="5791">
          <cell r="A5791" t="str">
            <v>2011-31-5-HoodsportHat_F_h_um</v>
          </cell>
          <cell r="B5791" t="str">
            <v>HC</v>
          </cell>
          <cell r="C5791" t="str">
            <v>UnMarked Hood Canal Fall Fing</v>
          </cell>
          <cell r="D5791" t="str">
            <v>U-HdCl FF</v>
          </cell>
          <cell r="E5791">
            <v>31</v>
          </cell>
          <cell r="F5791">
            <v>46</v>
          </cell>
          <cell r="G5791">
            <v>45</v>
          </cell>
          <cell r="H5791" t="str">
            <v>TRS; incl FW net, FW sport, 12H, HC net</v>
          </cell>
          <cell r="I5791">
            <v>2011</v>
          </cell>
          <cell r="J5791" t="str">
            <v>UM</v>
          </cell>
          <cell r="K5791" t="str">
            <v>H</v>
          </cell>
          <cell r="L5791">
            <v>5</v>
          </cell>
          <cell r="M5791">
            <v>0</v>
          </cell>
        </row>
        <row r="5792">
          <cell r="A5792" t="str">
            <v>2012-31-3-HoodsportHat_F_h_um</v>
          </cell>
          <cell r="B5792" t="str">
            <v>HC</v>
          </cell>
          <cell r="C5792" t="str">
            <v>UnMarked Hood Canal Fall Fing</v>
          </cell>
          <cell r="D5792" t="str">
            <v>U-HdCl FF</v>
          </cell>
          <cell r="E5792">
            <v>31</v>
          </cell>
          <cell r="F5792">
            <v>46</v>
          </cell>
          <cell r="G5792">
            <v>45</v>
          </cell>
          <cell r="H5792" t="str">
            <v>TRS; incl FW net, FW sport, 12H, HC net</v>
          </cell>
          <cell r="I5792">
            <v>2012</v>
          </cell>
          <cell r="J5792" t="str">
            <v>UM</v>
          </cell>
          <cell r="K5792" t="str">
            <v>H</v>
          </cell>
          <cell r="L5792">
            <v>3</v>
          </cell>
          <cell r="M5792">
            <v>0</v>
          </cell>
        </row>
        <row r="5793">
          <cell r="A5793" t="str">
            <v>2012-31-4-HoodsportHat_F_h_um</v>
          </cell>
          <cell r="B5793" t="str">
            <v>HC</v>
          </cell>
          <cell r="C5793" t="str">
            <v>UnMarked Hood Canal Fall Fing</v>
          </cell>
          <cell r="D5793" t="str">
            <v>U-HdCl FF</v>
          </cell>
          <cell r="E5793">
            <v>31</v>
          </cell>
          <cell r="F5793">
            <v>46</v>
          </cell>
          <cell r="G5793">
            <v>45</v>
          </cell>
          <cell r="H5793" t="str">
            <v>TRS; incl FW net, FW sport, 12H, HC net</v>
          </cell>
          <cell r="I5793">
            <v>2012</v>
          </cell>
          <cell r="J5793" t="str">
            <v>UM</v>
          </cell>
          <cell r="K5793" t="str">
            <v>H</v>
          </cell>
          <cell r="L5793">
            <v>4</v>
          </cell>
          <cell r="M5793">
            <v>7.8720872672507216</v>
          </cell>
        </row>
        <row r="5794">
          <cell r="A5794" t="str">
            <v>2012-31-5-HoodsportHat_F_h_um</v>
          </cell>
          <cell r="B5794" t="str">
            <v>HC</v>
          </cell>
          <cell r="C5794" t="str">
            <v>UnMarked Hood Canal Fall Fing</v>
          </cell>
          <cell r="D5794" t="str">
            <v>U-HdCl FF</v>
          </cell>
          <cell r="E5794">
            <v>31</v>
          </cell>
          <cell r="F5794">
            <v>46</v>
          </cell>
          <cell r="G5794">
            <v>45</v>
          </cell>
          <cell r="H5794" t="str">
            <v>TRS; incl FW net, FW sport, 12H, HC net</v>
          </cell>
          <cell r="I5794">
            <v>2012</v>
          </cell>
          <cell r="J5794" t="str">
            <v>UM</v>
          </cell>
          <cell r="K5794" t="str">
            <v>H</v>
          </cell>
          <cell r="L5794">
            <v>5</v>
          </cell>
          <cell r="M5794">
            <v>2.9591645401499682</v>
          </cell>
        </row>
        <row r="5795">
          <cell r="A5795" t="str">
            <v>2013-31-3-HoodsportHat_F_h_um</v>
          </cell>
          <cell r="B5795" t="str">
            <v>HC</v>
          </cell>
          <cell r="C5795" t="str">
            <v>UnMarked Hood Canal Fall Fing</v>
          </cell>
          <cell r="D5795" t="str">
            <v>U-HdCl FF</v>
          </cell>
          <cell r="E5795">
            <v>31</v>
          </cell>
          <cell r="F5795">
            <v>46</v>
          </cell>
          <cell r="G5795">
            <v>45</v>
          </cell>
          <cell r="H5795" t="str">
            <v>TRS; incl FW net, FW sport, 12H, HC net</v>
          </cell>
          <cell r="I5795">
            <v>2013</v>
          </cell>
          <cell r="J5795" t="str">
            <v>UM</v>
          </cell>
          <cell r="K5795" t="str">
            <v>H</v>
          </cell>
          <cell r="L5795">
            <v>3</v>
          </cell>
          <cell r="M5795">
            <v>18.960342513021029</v>
          </cell>
        </row>
        <row r="5796">
          <cell r="A5796" t="str">
            <v>2013-31-4-HoodsportHat_F_h_um</v>
          </cell>
          <cell r="B5796" t="str">
            <v>HC</v>
          </cell>
          <cell r="C5796" t="str">
            <v>UnMarked Hood Canal Fall Fing</v>
          </cell>
          <cell r="D5796" t="str">
            <v>U-HdCl FF</v>
          </cell>
          <cell r="E5796">
            <v>31</v>
          </cell>
          <cell r="F5796">
            <v>46</v>
          </cell>
          <cell r="G5796">
            <v>45</v>
          </cell>
          <cell r="H5796" t="str">
            <v>TRS; incl FW net, FW sport, 12H, HC net</v>
          </cell>
          <cell r="I5796">
            <v>2013</v>
          </cell>
          <cell r="J5796" t="str">
            <v>UM</v>
          </cell>
          <cell r="K5796" t="str">
            <v>H</v>
          </cell>
          <cell r="L5796">
            <v>4</v>
          </cell>
          <cell r="M5796">
            <v>0</v>
          </cell>
        </row>
        <row r="5797">
          <cell r="A5797" t="str">
            <v>2013-31-5-HoodsportHat_F_h_um</v>
          </cell>
          <cell r="B5797" t="str">
            <v>HC</v>
          </cell>
          <cell r="C5797" t="str">
            <v>UnMarked Hood Canal Fall Fing</v>
          </cell>
          <cell r="D5797" t="str">
            <v>U-HdCl FF</v>
          </cell>
          <cell r="E5797">
            <v>31</v>
          </cell>
          <cell r="F5797">
            <v>46</v>
          </cell>
          <cell r="G5797">
            <v>45</v>
          </cell>
          <cell r="H5797" t="str">
            <v>TRS; incl FW net, FW sport, 12H, HC net</v>
          </cell>
          <cell r="I5797">
            <v>2013</v>
          </cell>
          <cell r="J5797" t="str">
            <v>UM</v>
          </cell>
          <cell r="K5797" t="str">
            <v>H</v>
          </cell>
          <cell r="L5797">
            <v>5</v>
          </cell>
          <cell r="M5797">
            <v>0.2011122326846729</v>
          </cell>
        </row>
        <row r="5798">
          <cell r="A5798" t="str">
            <v>2007-34-3-HoodsportHat_Y_h_m</v>
          </cell>
          <cell r="B5798" t="str">
            <v>HC</v>
          </cell>
          <cell r="C5798" t="str">
            <v>Marked Hood Canal Fall Year</v>
          </cell>
          <cell r="D5798" t="str">
            <v>M-HdCl FY</v>
          </cell>
          <cell r="E5798">
            <v>34</v>
          </cell>
          <cell r="F5798">
            <v>50</v>
          </cell>
          <cell r="G5798">
            <v>48</v>
          </cell>
          <cell r="H5798" t="str">
            <v>TRS; incl FW net, FW sport, 12H, HC net</v>
          </cell>
          <cell r="I5798">
            <v>2007</v>
          </cell>
          <cell r="J5798" t="str">
            <v>M</v>
          </cell>
          <cell r="K5798" t="str">
            <v>H</v>
          </cell>
          <cell r="L5798">
            <v>3</v>
          </cell>
          <cell r="M5798">
            <v>556.29824280078492</v>
          </cell>
        </row>
        <row r="5799">
          <cell r="A5799" t="str">
            <v>2007-34-4-HoodsportHat_Y_h_m</v>
          </cell>
          <cell r="B5799" t="str">
            <v>HC</v>
          </cell>
          <cell r="C5799" t="str">
            <v>Marked Hood Canal Fall Year</v>
          </cell>
          <cell r="D5799" t="str">
            <v>M-HdCl FY</v>
          </cell>
          <cell r="E5799">
            <v>34</v>
          </cell>
          <cell r="F5799">
            <v>50</v>
          </cell>
          <cell r="G5799">
            <v>48</v>
          </cell>
          <cell r="H5799" t="str">
            <v>TRS; incl FW net, FW sport, 12H, HC net</v>
          </cell>
          <cell r="I5799">
            <v>2007</v>
          </cell>
          <cell r="J5799" t="str">
            <v>M</v>
          </cell>
          <cell r="K5799" t="str">
            <v>H</v>
          </cell>
          <cell r="L5799">
            <v>4</v>
          </cell>
          <cell r="M5799">
            <v>216.53066841373439</v>
          </cell>
        </row>
        <row r="5800">
          <cell r="A5800" t="str">
            <v>2007-34-5-HoodsportHat_Y_h_m</v>
          </cell>
          <cell r="B5800" t="str">
            <v>HC</v>
          </cell>
          <cell r="C5800" t="str">
            <v>Marked Hood Canal Fall Year</v>
          </cell>
          <cell r="D5800" t="str">
            <v>M-HdCl FY</v>
          </cell>
          <cell r="E5800">
            <v>34</v>
          </cell>
          <cell r="F5800">
            <v>50</v>
          </cell>
          <cell r="G5800">
            <v>48</v>
          </cell>
          <cell r="H5800" t="str">
            <v>TRS; incl FW net, FW sport, 12H, HC net</v>
          </cell>
          <cell r="I5800">
            <v>2007</v>
          </cell>
          <cell r="J5800" t="str">
            <v>M</v>
          </cell>
          <cell r="K5800" t="str">
            <v>H</v>
          </cell>
          <cell r="L5800">
            <v>5</v>
          </cell>
          <cell r="M5800">
            <v>0</v>
          </cell>
        </row>
        <row r="5801">
          <cell r="A5801" t="str">
            <v>2008-34-3-HoodsportHat_Y_h_m</v>
          </cell>
          <cell r="B5801" t="str">
            <v>HC</v>
          </cell>
          <cell r="C5801" t="str">
            <v>Marked Hood Canal Fall Year</v>
          </cell>
          <cell r="D5801" t="str">
            <v>M-HdCl FY</v>
          </cell>
          <cell r="E5801">
            <v>34</v>
          </cell>
          <cell r="F5801">
            <v>50</v>
          </cell>
          <cell r="G5801">
            <v>48</v>
          </cell>
          <cell r="H5801" t="str">
            <v>TRS; incl FW net, FW sport, 12H, HC net</v>
          </cell>
          <cell r="I5801">
            <v>2008</v>
          </cell>
          <cell r="J5801" t="str">
            <v>M</v>
          </cell>
          <cell r="K5801" t="str">
            <v>H</v>
          </cell>
          <cell r="L5801">
            <v>3</v>
          </cell>
          <cell r="M5801">
            <v>8.5073956623377036</v>
          </cell>
        </row>
        <row r="5802">
          <cell r="A5802" t="str">
            <v>2008-34-4-HoodsportHat_Y_h_m</v>
          </cell>
          <cell r="B5802" t="str">
            <v>HC</v>
          </cell>
          <cell r="C5802" t="str">
            <v>Marked Hood Canal Fall Year</v>
          </cell>
          <cell r="D5802" t="str">
            <v>M-HdCl FY</v>
          </cell>
          <cell r="E5802">
            <v>34</v>
          </cell>
          <cell r="F5802">
            <v>50</v>
          </cell>
          <cell r="G5802">
            <v>48</v>
          </cell>
          <cell r="H5802" t="str">
            <v>TRS; incl FW net, FW sport, 12H, HC net</v>
          </cell>
          <cell r="I5802">
            <v>2008</v>
          </cell>
          <cell r="J5802" t="str">
            <v>M</v>
          </cell>
          <cell r="K5802" t="str">
            <v>H</v>
          </cell>
          <cell r="L5802">
            <v>4</v>
          </cell>
          <cell r="M5802">
            <v>245.3195797002405</v>
          </cell>
        </row>
        <row r="5803">
          <cell r="A5803" t="str">
            <v>2008-34-5-HoodsportHat_Y_h_m</v>
          </cell>
          <cell r="B5803" t="str">
            <v>HC</v>
          </cell>
          <cell r="C5803" t="str">
            <v>Marked Hood Canal Fall Year</v>
          </cell>
          <cell r="D5803" t="str">
            <v>M-HdCl FY</v>
          </cell>
          <cell r="E5803">
            <v>34</v>
          </cell>
          <cell r="F5803">
            <v>50</v>
          </cell>
          <cell r="G5803">
            <v>48</v>
          </cell>
          <cell r="H5803" t="str">
            <v>TRS; incl FW net, FW sport, 12H, HC net</v>
          </cell>
          <cell r="I5803">
            <v>2008</v>
          </cell>
          <cell r="J5803" t="str">
            <v>M</v>
          </cell>
          <cell r="K5803" t="str">
            <v>H</v>
          </cell>
          <cell r="L5803">
            <v>5</v>
          </cell>
          <cell r="M5803">
            <v>0</v>
          </cell>
        </row>
        <row r="5804">
          <cell r="A5804" t="str">
            <v>2009-34-3-HoodsportHat_Y_h_m</v>
          </cell>
          <cell r="B5804" t="str">
            <v>HC</v>
          </cell>
          <cell r="C5804" t="str">
            <v>Marked Hood Canal Fall Year</v>
          </cell>
          <cell r="D5804" t="str">
            <v>M-HdCl FY</v>
          </cell>
          <cell r="E5804">
            <v>34</v>
          </cell>
          <cell r="F5804">
            <v>50</v>
          </cell>
          <cell r="G5804">
            <v>48</v>
          </cell>
          <cell r="H5804" t="str">
            <v>TRS; incl FW net, FW sport, 12H, HC net</v>
          </cell>
          <cell r="I5804">
            <v>2009</v>
          </cell>
          <cell r="J5804" t="str">
            <v>M</v>
          </cell>
          <cell r="K5804" t="str">
            <v>H</v>
          </cell>
          <cell r="L5804">
            <v>3</v>
          </cell>
          <cell r="M5804">
            <v>103.8250985561326</v>
          </cell>
        </row>
        <row r="5805">
          <cell r="A5805" t="str">
            <v>2009-34-4-HoodsportHat_Y_h_m</v>
          </cell>
          <cell r="B5805" t="str">
            <v>HC</v>
          </cell>
          <cell r="C5805" t="str">
            <v>Marked Hood Canal Fall Year</v>
          </cell>
          <cell r="D5805" t="str">
            <v>M-HdCl FY</v>
          </cell>
          <cell r="E5805">
            <v>34</v>
          </cell>
          <cell r="F5805">
            <v>50</v>
          </cell>
          <cell r="G5805">
            <v>48</v>
          </cell>
          <cell r="H5805" t="str">
            <v>TRS; incl FW net, FW sport, 12H, HC net</v>
          </cell>
          <cell r="I5805">
            <v>2009</v>
          </cell>
          <cell r="J5805" t="str">
            <v>M</v>
          </cell>
          <cell r="K5805" t="str">
            <v>H</v>
          </cell>
          <cell r="L5805">
            <v>4</v>
          </cell>
          <cell r="M5805">
            <v>148.12081943192069</v>
          </cell>
        </row>
        <row r="5806">
          <cell r="A5806" t="str">
            <v>2009-34-5-HoodsportHat_Y_h_m</v>
          </cell>
          <cell r="B5806" t="str">
            <v>HC</v>
          </cell>
          <cell r="C5806" t="str">
            <v>Marked Hood Canal Fall Year</v>
          </cell>
          <cell r="D5806" t="str">
            <v>M-HdCl FY</v>
          </cell>
          <cell r="E5806">
            <v>34</v>
          </cell>
          <cell r="F5806">
            <v>50</v>
          </cell>
          <cell r="G5806">
            <v>48</v>
          </cell>
          <cell r="H5806" t="str">
            <v>TRS; incl FW net, FW sport, 12H, HC net</v>
          </cell>
          <cell r="I5806">
            <v>2009</v>
          </cell>
          <cell r="J5806" t="str">
            <v>M</v>
          </cell>
          <cell r="K5806" t="str">
            <v>H</v>
          </cell>
          <cell r="L5806">
            <v>5</v>
          </cell>
          <cell r="M5806">
            <v>18.30607729686902</v>
          </cell>
        </row>
        <row r="5807">
          <cell r="A5807" t="str">
            <v>2010-34-3-HoodsportHat_Y_h_m</v>
          </cell>
          <cell r="B5807" t="str">
            <v>HC</v>
          </cell>
          <cell r="C5807" t="str">
            <v>Marked Hood Canal Fall Year</v>
          </cell>
          <cell r="D5807" t="str">
            <v>M-HdCl FY</v>
          </cell>
          <cell r="E5807">
            <v>34</v>
          </cell>
          <cell r="F5807">
            <v>50</v>
          </cell>
          <cell r="G5807">
            <v>48</v>
          </cell>
          <cell r="H5807" t="str">
            <v>TRS; incl FW net, FW sport, 12H, HC net</v>
          </cell>
          <cell r="I5807">
            <v>2010</v>
          </cell>
          <cell r="J5807" t="str">
            <v>M</v>
          </cell>
          <cell r="K5807" t="str">
            <v>H</v>
          </cell>
          <cell r="L5807">
            <v>3</v>
          </cell>
          <cell r="M5807">
            <v>98.855196441332595</v>
          </cell>
        </row>
        <row r="5808">
          <cell r="A5808" t="str">
            <v>2010-34-4-HoodsportHat_Y_h_m</v>
          </cell>
          <cell r="B5808" t="str">
            <v>HC</v>
          </cell>
          <cell r="C5808" t="str">
            <v>Marked Hood Canal Fall Year</v>
          </cell>
          <cell r="D5808" t="str">
            <v>M-HdCl FY</v>
          </cell>
          <cell r="E5808">
            <v>34</v>
          </cell>
          <cell r="F5808">
            <v>50</v>
          </cell>
          <cell r="G5808">
            <v>48</v>
          </cell>
          <cell r="H5808" t="str">
            <v>TRS; incl FW net, FW sport, 12H, HC net</v>
          </cell>
          <cell r="I5808">
            <v>2010</v>
          </cell>
          <cell r="J5808" t="str">
            <v>M</v>
          </cell>
          <cell r="K5808" t="str">
            <v>H</v>
          </cell>
          <cell r="L5808">
            <v>4</v>
          </cell>
          <cell r="M5808">
            <v>32.322963828113217</v>
          </cell>
        </row>
        <row r="5809">
          <cell r="A5809" t="str">
            <v>2010-34-5-HoodsportHat_Y_h_m</v>
          </cell>
          <cell r="B5809" t="str">
            <v>HC</v>
          </cell>
          <cell r="C5809" t="str">
            <v>Marked Hood Canal Fall Year</v>
          </cell>
          <cell r="D5809" t="str">
            <v>M-HdCl FY</v>
          </cell>
          <cell r="E5809">
            <v>34</v>
          </cell>
          <cell r="F5809">
            <v>50</v>
          </cell>
          <cell r="G5809">
            <v>48</v>
          </cell>
          <cell r="H5809" t="str">
            <v>TRS; incl FW net, FW sport, 12H, HC net</v>
          </cell>
          <cell r="I5809">
            <v>2010</v>
          </cell>
          <cell r="J5809" t="str">
            <v>M</v>
          </cell>
          <cell r="K5809" t="str">
            <v>H</v>
          </cell>
          <cell r="L5809">
            <v>5</v>
          </cell>
          <cell r="M5809">
            <v>1.725507843990675</v>
          </cell>
        </row>
        <row r="5810">
          <cell r="A5810" t="str">
            <v>2011-34-3-HoodsportHat_Y_h_m</v>
          </cell>
          <cell r="B5810" t="str">
            <v>HC</v>
          </cell>
          <cell r="C5810" t="str">
            <v>Marked Hood Canal Fall Year</v>
          </cell>
          <cell r="D5810" t="str">
            <v>M-HdCl FY</v>
          </cell>
          <cell r="E5810">
            <v>34</v>
          </cell>
          <cell r="F5810">
            <v>50</v>
          </cell>
          <cell r="G5810">
            <v>48</v>
          </cell>
          <cell r="H5810" t="str">
            <v>TRS; incl FW net, FW sport, 12H, HC net</v>
          </cell>
          <cell r="I5810">
            <v>2011</v>
          </cell>
          <cell r="J5810" t="str">
            <v>M</v>
          </cell>
          <cell r="K5810" t="str">
            <v>H</v>
          </cell>
          <cell r="L5810">
            <v>3</v>
          </cell>
          <cell r="M5810">
            <v>64.744957921660273</v>
          </cell>
        </row>
        <row r="5811">
          <cell r="A5811" t="str">
            <v>2011-34-4-HoodsportHat_Y_h_m</v>
          </cell>
          <cell r="B5811" t="str">
            <v>HC</v>
          </cell>
          <cell r="C5811" t="str">
            <v>Marked Hood Canal Fall Year</v>
          </cell>
          <cell r="D5811" t="str">
            <v>M-HdCl FY</v>
          </cell>
          <cell r="E5811">
            <v>34</v>
          </cell>
          <cell r="F5811">
            <v>50</v>
          </cell>
          <cell r="G5811">
            <v>48</v>
          </cell>
          <cell r="H5811" t="str">
            <v>TRS; incl FW net, FW sport, 12H, HC net</v>
          </cell>
          <cell r="I5811">
            <v>2011</v>
          </cell>
          <cell r="J5811" t="str">
            <v>M</v>
          </cell>
          <cell r="K5811" t="str">
            <v>H</v>
          </cell>
          <cell r="L5811">
            <v>4</v>
          </cell>
          <cell r="M5811">
            <v>111.5708587949357</v>
          </cell>
        </row>
        <row r="5812">
          <cell r="A5812" t="str">
            <v>2011-34-5-HoodsportHat_Y_h_m</v>
          </cell>
          <cell r="B5812" t="str">
            <v>HC</v>
          </cell>
          <cell r="C5812" t="str">
            <v>Marked Hood Canal Fall Year</v>
          </cell>
          <cell r="D5812" t="str">
            <v>M-HdCl FY</v>
          </cell>
          <cell r="E5812">
            <v>34</v>
          </cell>
          <cell r="F5812">
            <v>50</v>
          </cell>
          <cell r="G5812">
            <v>48</v>
          </cell>
          <cell r="H5812" t="str">
            <v>TRS; incl FW net, FW sport, 12H, HC net</v>
          </cell>
          <cell r="I5812">
            <v>2011</v>
          </cell>
          <cell r="J5812" t="str">
            <v>M</v>
          </cell>
          <cell r="K5812" t="str">
            <v>H</v>
          </cell>
          <cell r="L5812">
            <v>5</v>
          </cell>
          <cell r="M5812">
            <v>0</v>
          </cell>
        </row>
        <row r="5813">
          <cell r="A5813" t="str">
            <v>2012-34-3-HoodsportHat_Y_h_m</v>
          </cell>
          <cell r="B5813" t="str">
            <v>HC</v>
          </cell>
          <cell r="C5813" t="str">
            <v>Marked Hood Canal Fall Year</v>
          </cell>
          <cell r="D5813" t="str">
            <v>M-HdCl FY</v>
          </cell>
          <cell r="E5813">
            <v>34</v>
          </cell>
          <cell r="F5813">
            <v>50</v>
          </cell>
          <cell r="G5813">
            <v>48</v>
          </cell>
          <cell r="H5813" t="str">
            <v>TRS; incl FW net, FW sport, 12H, HC net</v>
          </cell>
          <cell r="I5813">
            <v>2012</v>
          </cell>
          <cell r="J5813" t="str">
            <v>M</v>
          </cell>
          <cell r="K5813" t="str">
            <v>H</v>
          </cell>
          <cell r="L5813">
            <v>3</v>
          </cell>
          <cell r="M5813">
            <v>46.650460467238297</v>
          </cell>
        </row>
        <row r="5814">
          <cell r="A5814" t="str">
            <v>2012-34-4-HoodsportHat_Y_h_m</v>
          </cell>
          <cell r="B5814" t="str">
            <v>HC</v>
          </cell>
          <cell r="C5814" t="str">
            <v>Marked Hood Canal Fall Year</v>
          </cell>
          <cell r="D5814" t="str">
            <v>M-HdCl FY</v>
          </cell>
          <cell r="E5814">
            <v>34</v>
          </cell>
          <cell r="F5814">
            <v>50</v>
          </cell>
          <cell r="G5814">
            <v>48</v>
          </cell>
          <cell r="H5814" t="str">
            <v>TRS; incl FW net, FW sport, 12H, HC net</v>
          </cell>
          <cell r="I5814">
            <v>2012</v>
          </cell>
          <cell r="J5814" t="str">
            <v>M</v>
          </cell>
          <cell r="K5814" t="str">
            <v>H</v>
          </cell>
          <cell r="L5814">
            <v>4</v>
          </cell>
          <cell r="M5814">
            <v>43.814274771989879</v>
          </cell>
        </row>
        <row r="5815">
          <cell r="A5815" t="str">
            <v>2012-34-5-HoodsportHat_Y_h_m</v>
          </cell>
          <cell r="B5815" t="str">
            <v>HC</v>
          </cell>
          <cell r="C5815" t="str">
            <v>Marked Hood Canal Fall Year</v>
          </cell>
          <cell r="D5815" t="str">
            <v>M-HdCl FY</v>
          </cell>
          <cell r="E5815">
            <v>34</v>
          </cell>
          <cell r="F5815">
            <v>50</v>
          </cell>
          <cell r="G5815">
            <v>48</v>
          </cell>
          <cell r="H5815" t="str">
            <v>TRS; incl FW net, FW sport, 12H, HC net</v>
          </cell>
          <cell r="I5815">
            <v>2012</v>
          </cell>
          <cell r="J5815" t="str">
            <v>M</v>
          </cell>
          <cell r="K5815" t="str">
            <v>H</v>
          </cell>
          <cell r="L5815">
            <v>5</v>
          </cell>
          <cell r="M5815">
            <v>4.2343581057592594</v>
          </cell>
        </row>
        <row r="5816">
          <cell r="A5816" t="str">
            <v>2013-34-3-HoodsportHat_Y_h_m</v>
          </cell>
          <cell r="B5816" t="str">
            <v>HC</v>
          </cell>
          <cell r="C5816" t="str">
            <v>Marked Hood Canal Fall Year</v>
          </cell>
          <cell r="D5816" t="str">
            <v>M-HdCl FY</v>
          </cell>
          <cell r="E5816">
            <v>34</v>
          </cell>
          <cell r="F5816">
            <v>50</v>
          </cell>
          <cell r="G5816">
            <v>48</v>
          </cell>
          <cell r="H5816" t="str">
            <v>TRS; incl FW net, FW sport, 12H, HC net</v>
          </cell>
          <cell r="I5816">
            <v>2013</v>
          </cell>
          <cell r="J5816" t="str">
            <v>M</v>
          </cell>
          <cell r="K5816" t="str">
            <v>H</v>
          </cell>
          <cell r="L5816">
            <v>3</v>
          </cell>
          <cell r="M5816">
            <v>146.4837493574606</v>
          </cell>
        </row>
        <row r="5817">
          <cell r="A5817" t="str">
            <v>2013-34-4-HoodsportHat_Y_h_m</v>
          </cell>
          <cell r="B5817" t="str">
            <v>HC</v>
          </cell>
          <cell r="C5817" t="str">
            <v>Marked Hood Canal Fall Year</v>
          </cell>
          <cell r="D5817" t="str">
            <v>M-HdCl FY</v>
          </cell>
          <cell r="E5817">
            <v>34</v>
          </cell>
          <cell r="F5817">
            <v>50</v>
          </cell>
          <cell r="G5817">
            <v>48</v>
          </cell>
          <cell r="H5817" t="str">
            <v>TRS; incl FW net, FW sport, 12H, HC net</v>
          </cell>
          <cell r="I5817">
            <v>2013</v>
          </cell>
          <cell r="J5817" t="str">
            <v>M</v>
          </cell>
          <cell r="K5817" t="str">
            <v>H</v>
          </cell>
          <cell r="L5817">
            <v>4</v>
          </cell>
          <cell r="M5817">
            <v>46.182848056707513</v>
          </cell>
        </row>
        <row r="5818">
          <cell r="A5818" t="str">
            <v>2013-34-5-HoodsportHat_Y_h_m</v>
          </cell>
          <cell r="B5818" t="str">
            <v>HC</v>
          </cell>
          <cell r="C5818" t="str">
            <v>Marked Hood Canal Fall Year</v>
          </cell>
          <cell r="D5818" t="str">
            <v>M-HdCl FY</v>
          </cell>
          <cell r="E5818">
            <v>34</v>
          </cell>
          <cell r="F5818">
            <v>50</v>
          </cell>
          <cell r="G5818">
            <v>48</v>
          </cell>
          <cell r="H5818" t="str">
            <v>TRS; incl FW net, FW sport, 12H, HC net</v>
          </cell>
          <cell r="I5818">
            <v>2013</v>
          </cell>
          <cell r="J5818" t="str">
            <v>M</v>
          </cell>
          <cell r="K5818" t="str">
            <v>H</v>
          </cell>
          <cell r="L5818">
            <v>5</v>
          </cell>
          <cell r="M5818">
            <v>0</v>
          </cell>
        </row>
        <row r="5819">
          <cell r="A5819" t="str">
            <v>2007-33-3-HoodsportHat_Y_h_um</v>
          </cell>
          <cell r="B5819" t="str">
            <v>HC</v>
          </cell>
          <cell r="C5819" t="str">
            <v>UnMarked Hood Canal Fall Year</v>
          </cell>
          <cell r="D5819" t="str">
            <v>U-HdCl FY</v>
          </cell>
          <cell r="E5819">
            <v>33</v>
          </cell>
          <cell r="F5819">
            <v>49</v>
          </cell>
          <cell r="G5819">
            <v>48</v>
          </cell>
          <cell r="H5819" t="str">
            <v>TRS; incl FW net, FW sport, 12H, HC net</v>
          </cell>
          <cell r="I5819">
            <v>2007</v>
          </cell>
          <cell r="J5819" t="str">
            <v>UM</v>
          </cell>
          <cell r="K5819" t="str">
            <v>H</v>
          </cell>
          <cell r="L5819">
            <v>3</v>
          </cell>
          <cell r="M5819">
            <v>0</v>
          </cell>
        </row>
        <row r="5820">
          <cell r="A5820" t="str">
            <v>2007-33-4-HoodsportHat_Y_h_um</v>
          </cell>
          <cell r="B5820" t="str">
            <v>HC</v>
          </cell>
          <cell r="C5820" t="str">
            <v>UnMarked Hood Canal Fall Year</v>
          </cell>
          <cell r="D5820" t="str">
            <v>U-HdCl FY</v>
          </cell>
          <cell r="E5820">
            <v>33</v>
          </cell>
          <cell r="F5820">
            <v>49</v>
          </cell>
          <cell r="G5820">
            <v>48</v>
          </cell>
          <cell r="H5820" t="str">
            <v>TRS; incl FW net, FW sport, 12H, HC net</v>
          </cell>
          <cell r="I5820">
            <v>2007</v>
          </cell>
          <cell r="J5820" t="str">
            <v>UM</v>
          </cell>
          <cell r="K5820" t="str">
            <v>H</v>
          </cell>
          <cell r="L5820">
            <v>4</v>
          </cell>
          <cell r="M5820">
            <v>1.886176729339931</v>
          </cell>
        </row>
        <row r="5821">
          <cell r="A5821" t="str">
            <v>2007-33-5-HoodsportHat_Y_h_um</v>
          </cell>
          <cell r="B5821" t="str">
            <v>HC</v>
          </cell>
          <cell r="C5821" t="str">
            <v>UnMarked Hood Canal Fall Year</v>
          </cell>
          <cell r="D5821" t="str">
            <v>U-HdCl FY</v>
          </cell>
          <cell r="E5821">
            <v>33</v>
          </cell>
          <cell r="F5821">
            <v>49</v>
          </cell>
          <cell r="G5821">
            <v>48</v>
          </cell>
          <cell r="H5821" t="str">
            <v>TRS; incl FW net, FW sport, 12H, HC net</v>
          </cell>
          <cell r="I5821">
            <v>2007</v>
          </cell>
          <cell r="J5821" t="str">
            <v>UM</v>
          </cell>
          <cell r="K5821" t="str">
            <v>H</v>
          </cell>
          <cell r="L5821">
            <v>5</v>
          </cell>
          <cell r="M5821">
            <v>0</v>
          </cell>
        </row>
        <row r="5822">
          <cell r="A5822" t="str">
            <v>2008-33-3-HoodsportHat_Y_h_um</v>
          </cell>
          <cell r="B5822" t="str">
            <v>HC</v>
          </cell>
          <cell r="C5822" t="str">
            <v>UnMarked Hood Canal Fall Year</v>
          </cell>
          <cell r="D5822" t="str">
            <v>U-HdCl FY</v>
          </cell>
          <cell r="E5822">
            <v>33</v>
          </cell>
          <cell r="F5822">
            <v>49</v>
          </cell>
          <cell r="G5822">
            <v>48</v>
          </cell>
          <cell r="H5822" t="str">
            <v>TRS; incl FW net, FW sport, 12H, HC net</v>
          </cell>
          <cell r="I5822">
            <v>2008</v>
          </cell>
          <cell r="J5822" t="str">
            <v>UM</v>
          </cell>
          <cell r="K5822" t="str">
            <v>H</v>
          </cell>
          <cell r="L5822">
            <v>3</v>
          </cell>
          <cell r="M5822">
            <v>1.532876039749187E-2</v>
          </cell>
        </row>
        <row r="5823">
          <cell r="A5823" t="str">
            <v>2008-33-4-HoodsportHat_Y_h_um</v>
          </cell>
          <cell r="B5823" t="str">
            <v>HC</v>
          </cell>
          <cell r="C5823" t="str">
            <v>UnMarked Hood Canal Fall Year</v>
          </cell>
          <cell r="D5823" t="str">
            <v>U-HdCl FY</v>
          </cell>
          <cell r="E5823">
            <v>33</v>
          </cell>
          <cell r="F5823">
            <v>49</v>
          </cell>
          <cell r="G5823">
            <v>48</v>
          </cell>
          <cell r="H5823" t="str">
            <v>TRS; incl FW net, FW sport, 12H, HC net</v>
          </cell>
          <cell r="I5823">
            <v>2008</v>
          </cell>
          <cell r="J5823" t="str">
            <v>UM</v>
          </cell>
          <cell r="K5823" t="str">
            <v>H</v>
          </cell>
          <cell r="L5823">
            <v>4</v>
          </cell>
          <cell r="M5823">
            <v>0</v>
          </cell>
        </row>
        <row r="5824">
          <cell r="A5824" t="str">
            <v>2008-33-5-HoodsportHat_Y_h_um</v>
          </cell>
          <cell r="B5824" t="str">
            <v>HC</v>
          </cell>
          <cell r="C5824" t="str">
            <v>UnMarked Hood Canal Fall Year</v>
          </cell>
          <cell r="D5824" t="str">
            <v>U-HdCl FY</v>
          </cell>
          <cell r="E5824">
            <v>33</v>
          </cell>
          <cell r="F5824">
            <v>49</v>
          </cell>
          <cell r="G5824">
            <v>48</v>
          </cell>
          <cell r="H5824" t="str">
            <v>TRS; incl FW net, FW sport, 12H, HC net</v>
          </cell>
          <cell r="I5824">
            <v>2008</v>
          </cell>
          <cell r="J5824" t="str">
            <v>UM</v>
          </cell>
          <cell r="K5824" t="str">
            <v>H</v>
          </cell>
          <cell r="L5824">
            <v>5</v>
          </cell>
          <cell r="M5824">
            <v>0</v>
          </cell>
        </row>
        <row r="5825">
          <cell r="A5825" t="str">
            <v>2009-33-3-HoodsportHat_Y_h_um</v>
          </cell>
          <cell r="B5825" t="str">
            <v>HC</v>
          </cell>
          <cell r="C5825" t="str">
            <v>UnMarked Hood Canal Fall Year</v>
          </cell>
          <cell r="D5825" t="str">
            <v>U-HdCl FY</v>
          </cell>
          <cell r="E5825">
            <v>33</v>
          </cell>
          <cell r="F5825">
            <v>49</v>
          </cell>
          <cell r="G5825">
            <v>48</v>
          </cell>
          <cell r="H5825" t="str">
            <v>TRS; incl FW net, FW sport, 12H, HC net</v>
          </cell>
          <cell r="I5825">
            <v>2009</v>
          </cell>
          <cell r="J5825" t="str">
            <v>UM</v>
          </cell>
          <cell r="K5825" t="str">
            <v>H</v>
          </cell>
          <cell r="L5825">
            <v>3</v>
          </cell>
          <cell r="M5825">
            <v>1.227926429828448</v>
          </cell>
        </row>
        <row r="5826">
          <cell r="A5826" t="str">
            <v>2009-33-4-HoodsportHat_Y_h_um</v>
          </cell>
          <cell r="B5826" t="str">
            <v>HC</v>
          </cell>
          <cell r="C5826" t="str">
            <v>UnMarked Hood Canal Fall Year</v>
          </cell>
          <cell r="D5826" t="str">
            <v>U-HdCl FY</v>
          </cell>
          <cell r="E5826">
            <v>33</v>
          </cell>
          <cell r="F5826">
            <v>49</v>
          </cell>
          <cell r="G5826">
            <v>48</v>
          </cell>
          <cell r="H5826" t="str">
            <v>TRS; incl FW net, FW sport, 12H, HC net</v>
          </cell>
          <cell r="I5826">
            <v>2009</v>
          </cell>
          <cell r="J5826" t="str">
            <v>UM</v>
          </cell>
          <cell r="K5826" t="str">
            <v>H</v>
          </cell>
          <cell r="L5826">
            <v>4</v>
          </cell>
          <cell r="M5826">
            <v>0.26688644105312109</v>
          </cell>
        </row>
        <row r="5827">
          <cell r="A5827" t="str">
            <v>2009-33-5-HoodsportHat_Y_h_um</v>
          </cell>
          <cell r="B5827" t="str">
            <v>HC</v>
          </cell>
          <cell r="C5827" t="str">
            <v>UnMarked Hood Canal Fall Year</v>
          </cell>
          <cell r="D5827" t="str">
            <v>U-HdCl FY</v>
          </cell>
          <cell r="E5827">
            <v>33</v>
          </cell>
          <cell r="F5827">
            <v>49</v>
          </cell>
          <cell r="G5827">
            <v>48</v>
          </cell>
          <cell r="H5827" t="str">
            <v>TRS; incl FW net, FW sport, 12H, HC net</v>
          </cell>
          <cell r="I5827">
            <v>2009</v>
          </cell>
          <cell r="J5827" t="str">
            <v>UM</v>
          </cell>
          <cell r="K5827" t="str">
            <v>H</v>
          </cell>
          <cell r="L5827">
            <v>5</v>
          </cell>
          <cell r="M5827">
            <v>0</v>
          </cell>
        </row>
        <row r="5828">
          <cell r="A5828" t="str">
            <v>2010-33-3-HoodsportHat_Y_h_um</v>
          </cell>
          <cell r="B5828" t="str">
            <v>HC</v>
          </cell>
          <cell r="C5828" t="str">
            <v>UnMarked Hood Canal Fall Year</v>
          </cell>
          <cell r="D5828" t="str">
            <v>U-HdCl FY</v>
          </cell>
          <cell r="E5828">
            <v>33</v>
          </cell>
          <cell r="F5828">
            <v>49</v>
          </cell>
          <cell r="G5828">
            <v>48</v>
          </cell>
          <cell r="H5828" t="str">
            <v>TRS; incl FW net, FW sport, 12H, HC net</v>
          </cell>
          <cell r="I5828">
            <v>2010</v>
          </cell>
          <cell r="J5828" t="str">
            <v>UM</v>
          </cell>
          <cell r="K5828" t="str">
            <v>H</v>
          </cell>
          <cell r="L5828">
            <v>3</v>
          </cell>
          <cell r="M5828">
            <v>0.14666370455513661</v>
          </cell>
        </row>
        <row r="5829">
          <cell r="A5829" t="str">
            <v>2010-33-4-HoodsportHat_Y_h_um</v>
          </cell>
          <cell r="B5829" t="str">
            <v>HC</v>
          </cell>
          <cell r="C5829" t="str">
            <v>UnMarked Hood Canal Fall Year</v>
          </cell>
          <cell r="D5829" t="str">
            <v>U-HdCl FY</v>
          </cell>
          <cell r="E5829">
            <v>33</v>
          </cell>
          <cell r="F5829">
            <v>49</v>
          </cell>
          <cell r="G5829">
            <v>48</v>
          </cell>
          <cell r="H5829" t="str">
            <v>TRS; incl FW net, FW sport, 12H, HC net</v>
          </cell>
          <cell r="I5829">
            <v>2010</v>
          </cell>
          <cell r="J5829" t="str">
            <v>UM</v>
          </cell>
          <cell r="K5829" t="str">
            <v>H</v>
          </cell>
          <cell r="L5829">
            <v>4</v>
          </cell>
          <cell r="M5829">
            <v>0.38227964265760622</v>
          </cell>
        </row>
        <row r="5830">
          <cell r="A5830" t="str">
            <v>2010-33-5-HoodsportHat_Y_h_um</v>
          </cell>
          <cell r="B5830" t="str">
            <v>HC</v>
          </cell>
          <cell r="C5830" t="str">
            <v>UnMarked Hood Canal Fall Year</v>
          </cell>
          <cell r="D5830" t="str">
            <v>U-HdCl FY</v>
          </cell>
          <cell r="E5830">
            <v>33</v>
          </cell>
          <cell r="F5830">
            <v>49</v>
          </cell>
          <cell r="G5830">
            <v>48</v>
          </cell>
          <cell r="H5830" t="str">
            <v>TRS; incl FW net, FW sport, 12H, HC net</v>
          </cell>
          <cell r="I5830">
            <v>2010</v>
          </cell>
          <cell r="J5830" t="str">
            <v>UM</v>
          </cell>
          <cell r="K5830" t="str">
            <v>H</v>
          </cell>
          <cell r="L5830">
            <v>5</v>
          </cell>
          <cell r="M5830">
            <v>3.109047392919517E-3</v>
          </cell>
        </row>
        <row r="5831">
          <cell r="A5831" t="str">
            <v>2011-33-3-HoodsportHat_Y_h_um</v>
          </cell>
          <cell r="B5831" t="str">
            <v>HC</v>
          </cell>
          <cell r="C5831" t="str">
            <v>UnMarked Hood Canal Fall Year</v>
          </cell>
          <cell r="D5831" t="str">
            <v>U-HdCl FY</v>
          </cell>
          <cell r="E5831">
            <v>33</v>
          </cell>
          <cell r="F5831">
            <v>49</v>
          </cell>
          <cell r="G5831">
            <v>48</v>
          </cell>
          <cell r="H5831" t="str">
            <v>TRS; incl FW net, FW sport, 12H, HC net</v>
          </cell>
          <cell r="I5831">
            <v>2011</v>
          </cell>
          <cell r="J5831" t="str">
            <v>UM</v>
          </cell>
          <cell r="K5831" t="str">
            <v>H</v>
          </cell>
          <cell r="L5831">
            <v>3</v>
          </cell>
          <cell r="M5831">
            <v>0</v>
          </cell>
        </row>
        <row r="5832">
          <cell r="A5832" t="str">
            <v>2011-33-4-HoodsportHat_Y_h_um</v>
          </cell>
          <cell r="B5832" t="str">
            <v>HC</v>
          </cell>
          <cell r="C5832" t="str">
            <v>UnMarked Hood Canal Fall Year</v>
          </cell>
          <cell r="D5832" t="str">
            <v>U-HdCl FY</v>
          </cell>
          <cell r="E5832">
            <v>33</v>
          </cell>
          <cell r="F5832">
            <v>49</v>
          </cell>
          <cell r="G5832">
            <v>48</v>
          </cell>
          <cell r="H5832" t="str">
            <v>TRS; incl FW net, FW sport, 12H, HC net</v>
          </cell>
          <cell r="I5832">
            <v>2011</v>
          </cell>
          <cell r="J5832" t="str">
            <v>UM</v>
          </cell>
          <cell r="K5832" t="str">
            <v>H</v>
          </cell>
          <cell r="L5832">
            <v>4</v>
          </cell>
          <cell r="M5832">
            <v>0.16552893586099421</v>
          </cell>
        </row>
        <row r="5833">
          <cell r="A5833" t="str">
            <v>2011-33-5-HoodsportHat_Y_h_um</v>
          </cell>
          <cell r="B5833" t="str">
            <v>HC</v>
          </cell>
          <cell r="C5833" t="str">
            <v>UnMarked Hood Canal Fall Year</v>
          </cell>
          <cell r="D5833" t="str">
            <v>U-HdCl FY</v>
          </cell>
          <cell r="E5833">
            <v>33</v>
          </cell>
          <cell r="F5833">
            <v>49</v>
          </cell>
          <cell r="G5833">
            <v>48</v>
          </cell>
          <cell r="H5833" t="str">
            <v>TRS; incl FW net, FW sport, 12H, HC net</v>
          </cell>
          <cell r="I5833">
            <v>2011</v>
          </cell>
          <cell r="J5833" t="str">
            <v>UM</v>
          </cell>
          <cell r="K5833" t="str">
            <v>H</v>
          </cell>
          <cell r="L5833">
            <v>5</v>
          </cell>
          <cell r="M5833">
            <v>0</v>
          </cell>
        </row>
        <row r="5834">
          <cell r="A5834" t="str">
            <v>2012-33-3-HoodsportHat_Y_h_um</v>
          </cell>
          <cell r="B5834" t="str">
            <v>HC</v>
          </cell>
          <cell r="C5834" t="str">
            <v>UnMarked Hood Canal Fall Year</v>
          </cell>
          <cell r="D5834" t="str">
            <v>U-HdCl FY</v>
          </cell>
          <cell r="E5834">
            <v>33</v>
          </cell>
          <cell r="F5834">
            <v>49</v>
          </cell>
          <cell r="G5834">
            <v>48</v>
          </cell>
          <cell r="H5834" t="str">
            <v>TRS; incl FW net, FW sport, 12H, HC net</v>
          </cell>
          <cell r="I5834">
            <v>2012</v>
          </cell>
          <cell r="J5834" t="str">
            <v>UM</v>
          </cell>
          <cell r="K5834" t="str">
            <v>H</v>
          </cell>
          <cell r="L5834">
            <v>3</v>
          </cell>
          <cell r="M5834">
            <v>0</v>
          </cell>
        </row>
        <row r="5835">
          <cell r="A5835" t="str">
            <v>2012-33-4-HoodsportHat_Y_h_um</v>
          </cell>
          <cell r="B5835" t="str">
            <v>HC</v>
          </cell>
          <cell r="C5835" t="str">
            <v>UnMarked Hood Canal Fall Year</v>
          </cell>
          <cell r="D5835" t="str">
            <v>U-HdCl FY</v>
          </cell>
          <cell r="E5835">
            <v>33</v>
          </cell>
          <cell r="F5835">
            <v>49</v>
          </cell>
          <cell r="G5835">
            <v>48</v>
          </cell>
          <cell r="H5835" t="str">
            <v>TRS; incl FW net, FW sport, 12H, HC net</v>
          </cell>
          <cell r="I5835">
            <v>2012</v>
          </cell>
          <cell r="J5835" t="str">
            <v>UM</v>
          </cell>
          <cell r="K5835" t="str">
            <v>H</v>
          </cell>
          <cell r="L5835">
            <v>4</v>
          </cell>
          <cell r="M5835">
            <v>0</v>
          </cell>
        </row>
        <row r="5836">
          <cell r="A5836" t="str">
            <v>2012-33-5-HoodsportHat_Y_h_um</v>
          </cell>
          <cell r="B5836" t="str">
            <v>HC</v>
          </cell>
          <cell r="C5836" t="str">
            <v>UnMarked Hood Canal Fall Year</v>
          </cell>
          <cell r="D5836" t="str">
            <v>U-HdCl FY</v>
          </cell>
          <cell r="E5836">
            <v>33</v>
          </cell>
          <cell r="F5836">
            <v>49</v>
          </cell>
          <cell r="G5836">
            <v>48</v>
          </cell>
          <cell r="H5836" t="str">
            <v>TRS; incl FW net, FW sport, 12H, HC net</v>
          </cell>
          <cell r="I5836">
            <v>2012</v>
          </cell>
          <cell r="J5836" t="str">
            <v>UM</v>
          </cell>
          <cell r="K5836" t="str">
            <v>H</v>
          </cell>
          <cell r="L5836">
            <v>5</v>
          </cell>
          <cell r="M5836">
            <v>6.2821851410945683E-3</v>
          </cell>
        </row>
        <row r="5837">
          <cell r="A5837" t="str">
            <v>2013-33-3-HoodsportHat_Y_h_um</v>
          </cell>
          <cell r="B5837" t="str">
            <v>HC</v>
          </cell>
          <cell r="C5837" t="str">
            <v>UnMarked Hood Canal Fall Year</v>
          </cell>
          <cell r="D5837" t="str">
            <v>U-HdCl FY</v>
          </cell>
          <cell r="E5837">
            <v>33</v>
          </cell>
          <cell r="F5837">
            <v>49</v>
          </cell>
          <cell r="G5837">
            <v>48</v>
          </cell>
          <cell r="H5837" t="str">
            <v>TRS; incl FW net, FW sport, 12H, HC net</v>
          </cell>
          <cell r="I5837">
            <v>2013</v>
          </cell>
          <cell r="J5837" t="str">
            <v>UM</v>
          </cell>
          <cell r="K5837" t="str">
            <v>H</v>
          </cell>
          <cell r="L5837">
            <v>3</v>
          </cell>
          <cell r="M5837">
            <v>0</v>
          </cell>
        </row>
        <row r="5838">
          <cell r="A5838" t="str">
            <v>2013-33-4-HoodsportHat_Y_h_um</v>
          </cell>
          <cell r="B5838" t="str">
            <v>HC</v>
          </cell>
          <cell r="C5838" t="str">
            <v>UnMarked Hood Canal Fall Year</v>
          </cell>
          <cell r="D5838" t="str">
            <v>U-HdCl FY</v>
          </cell>
          <cell r="E5838">
            <v>33</v>
          </cell>
          <cell r="F5838">
            <v>49</v>
          </cell>
          <cell r="G5838">
            <v>48</v>
          </cell>
          <cell r="H5838" t="str">
            <v>TRS; incl FW net, FW sport, 12H, HC net</v>
          </cell>
          <cell r="I5838">
            <v>2013</v>
          </cell>
          <cell r="J5838" t="str">
            <v>UM</v>
          </cell>
          <cell r="K5838" t="str">
            <v>H</v>
          </cell>
          <cell r="L5838">
            <v>4</v>
          </cell>
          <cell r="M5838">
            <v>0</v>
          </cell>
        </row>
        <row r="5839">
          <cell r="A5839" t="str">
            <v>2013-33-5-HoodsportHat_Y_h_um</v>
          </cell>
          <cell r="B5839" t="str">
            <v>HC</v>
          </cell>
          <cell r="C5839" t="str">
            <v>UnMarked Hood Canal Fall Year</v>
          </cell>
          <cell r="D5839" t="str">
            <v>U-HdCl FY</v>
          </cell>
          <cell r="E5839">
            <v>33</v>
          </cell>
          <cell r="F5839">
            <v>49</v>
          </cell>
          <cell r="G5839">
            <v>48</v>
          </cell>
          <cell r="H5839" t="str">
            <v>TRS; incl FW net, FW sport, 12H, HC net</v>
          </cell>
          <cell r="I5839">
            <v>2013</v>
          </cell>
          <cell r="J5839" t="str">
            <v>UM</v>
          </cell>
          <cell r="K5839" t="str">
            <v>H</v>
          </cell>
          <cell r="L5839">
            <v>5</v>
          </cell>
          <cell r="M5839">
            <v>0</v>
          </cell>
        </row>
        <row r="5840">
          <cell r="A5840" t="str">
            <v>2007-22-3-LkWa_hat_h_m</v>
          </cell>
          <cell r="B5840" t="str">
            <v>MPS</v>
          </cell>
          <cell r="C5840" t="str">
            <v>Marked Mid PS Fall Fing</v>
          </cell>
          <cell r="D5840" t="str">
            <v>M-MidPSFF</v>
          </cell>
          <cell r="E5840">
            <v>22</v>
          </cell>
          <cell r="F5840">
            <v>32</v>
          </cell>
          <cell r="G5840">
            <v>30</v>
          </cell>
          <cell r="H5840" t="str">
            <v>TRS; includes 10A, 10E, 11A</v>
          </cell>
          <cell r="I5840">
            <v>2007</v>
          </cell>
          <cell r="J5840" t="str">
            <v>M</v>
          </cell>
          <cell r="K5840" t="str">
            <v>H</v>
          </cell>
          <cell r="L5840">
            <v>3</v>
          </cell>
          <cell r="M5840">
            <v>14101</v>
          </cell>
        </row>
        <row r="5841">
          <cell r="A5841" t="str">
            <v>2007-22-4-LkWa_hat_h_m</v>
          </cell>
          <cell r="B5841" t="str">
            <v>MPS</v>
          </cell>
          <cell r="C5841" t="str">
            <v>Marked Mid PS Fall Fing</v>
          </cell>
          <cell r="D5841" t="str">
            <v>M-MidPSFF</v>
          </cell>
          <cell r="E5841">
            <v>22</v>
          </cell>
          <cell r="F5841">
            <v>32</v>
          </cell>
          <cell r="G5841">
            <v>30</v>
          </cell>
          <cell r="H5841" t="str">
            <v>TRS; includes 10A, 10E, 11A</v>
          </cell>
          <cell r="I5841">
            <v>2007</v>
          </cell>
          <cell r="J5841" t="str">
            <v>M</v>
          </cell>
          <cell r="K5841" t="str">
            <v>H</v>
          </cell>
          <cell r="L5841">
            <v>4</v>
          </cell>
          <cell r="M5841">
            <v>7831</v>
          </cell>
        </row>
        <row r="5842">
          <cell r="A5842" t="str">
            <v>2007-22-5-LkWa_hat_h_m</v>
          </cell>
          <cell r="B5842" t="str">
            <v>MPS</v>
          </cell>
          <cell r="C5842" t="str">
            <v>Marked Mid PS Fall Fing</v>
          </cell>
          <cell r="D5842" t="str">
            <v>M-MidPSFF</v>
          </cell>
          <cell r="E5842">
            <v>22</v>
          </cell>
          <cell r="F5842">
            <v>32</v>
          </cell>
          <cell r="G5842">
            <v>30</v>
          </cell>
          <cell r="H5842" t="str">
            <v>TRS; includes 10A, 10E, 11A</v>
          </cell>
          <cell r="I5842">
            <v>2007</v>
          </cell>
          <cell r="J5842" t="str">
            <v>M</v>
          </cell>
          <cell r="K5842" t="str">
            <v>H</v>
          </cell>
          <cell r="L5842">
            <v>5</v>
          </cell>
          <cell r="M5842">
            <v>457</v>
          </cell>
        </row>
        <row r="5843">
          <cell r="A5843" t="str">
            <v>2008-22-3-LkWa_hat_h_m</v>
          </cell>
          <cell r="B5843" t="str">
            <v>MPS</v>
          </cell>
          <cell r="C5843" t="str">
            <v>Marked Mid PS Fall Fing</v>
          </cell>
          <cell r="D5843" t="str">
            <v>M-MidPSFF</v>
          </cell>
          <cell r="E5843">
            <v>22</v>
          </cell>
          <cell r="F5843">
            <v>32</v>
          </cell>
          <cell r="G5843">
            <v>30</v>
          </cell>
          <cell r="H5843" t="str">
            <v>TRS; includes 10A, 10E, 11A</v>
          </cell>
          <cell r="I5843">
            <v>2008</v>
          </cell>
          <cell r="J5843" t="str">
            <v>M</v>
          </cell>
          <cell r="K5843" t="str">
            <v>H</v>
          </cell>
          <cell r="L5843">
            <v>3</v>
          </cell>
          <cell r="M5843">
            <v>843</v>
          </cell>
        </row>
        <row r="5844">
          <cell r="A5844" t="str">
            <v>2008-22-4-LkWa_hat_h_m</v>
          </cell>
          <cell r="B5844" t="str">
            <v>MPS</v>
          </cell>
          <cell r="C5844" t="str">
            <v>Marked Mid PS Fall Fing</v>
          </cell>
          <cell r="D5844" t="str">
            <v>M-MidPSFF</v>
          </cell>
          <cell r="E5844">
            <v>22</v>
          </cell>
          <cell r="F5844">
            <v>32</v>
          </cell>
          <cell r="G5844">
            <v>30</v>
          </cell>
          <cell r="H5844" t="str">
            <v>TRS; includes 10A, 10E, 11A</v>
          </cell>
          <cell r="I5844">
            <v>2008</v>
          </cell>
          <cell r="J5844" t="str">
            <v>M</v>
          </cell>
          <cell r="K5844" t="str">
            <v>H</v>
          </cell>
          <cell r="L5844">
            <v>4</v>
          </cell>
          <cell r="M5844">
            <v>7210</v>
          </cell>
        </row>
        <row r="5845">
          <cell r="A5845" t="str">
            <v>2008-22-5-LkWa_hat_h_m</v>
          </cell>
          <cell r="B5845" t="str">
            <v>MPS</v>
          </cell>
          <cell r="C5845" t="str">
            <v>Marked Mid PS Fall Fing</v>
          </cell>
          <cell r="D5845" t="str">
            <v>M-MidPSFF</v>
          </cell>
          <cell r="E5845">
            <v>22</v>
          </cell>
          <cell r="F5845">
            <v>32</v>
          </cell>
          <cell r="G5845">
            <v>30</v>
          </cell>
          <cell r="H5845" t="str">
            <v>TRS; includes 10A, 10E, 11A</v>
          </cell>
          <cell r="I5845">
            <v>2008</v>
          </cell>
          <cell r="J5845" t="str">
            <v>M</v>
          </cell>
          <cell r="K5845" t="str">
            <v>H</v>
          </cell>
          <cell r="L5845">
            <v>5</v>
          </cell>
          <cell r="M5845">
            <v>96</v>
          </cell>
        </row>
        <row r="5846">
          <cell r="A5846" t="str">
            <v>2009-22-3-LkWa_hat_h_m</v>
          </cell>
          <cell r="B5846" t="str">
            <v>MPS</v>
          </cell>
          <cell r="C5846" t="str">
            <v>Marked Mid PS Fall Fing</v>
          </cell>
          <cell r="D5846" t="str">
            <v>M-MidPSFF</v>
          </cell>
          <cell r="E5846">
            <v>22</v>
          </cell>
          <cell r="F5846">
            <v>32</v>
          </cell>
          <cell r="G5846">
            <v>30</v>
          </cell>
          <cell r="H5846" t="str">
            <v>TRS; includes 10A, 10E, 11A</v>
          </cell>
          <cell r="I5846">
            <v>2009</v>
          </cell>
          <cell r="J5846" t="str">
            <v>M</v>
          </cell>
          <cell r="K5846" t="str">
            <v>H</v>
          </cell>
          <cell r="L5846">
            <v>3</v>
          </cell>
          <cell r="M5846">
            <v>1956</v>
          </cell>
        </row>
        <row r="5847">
          <cell r="A5847" t="str">
            <v>2009-22-4-LkWa_hat_h_m</v>
          </cell>
          <cell r="B5847" t="str">
            <v>MPS</v>
          </cell>
          <cell r="C5847" t="str">
            <v>Marked Mid PS Fall Fing</v>
          </cell>
          <cell r="D5847" t="str">
            <v>M-MidPSFF</v>
          </cell>
          <cell r="E5847">
            <v>22</v>
          </cell>
          <cell r="F5847">
            <v>32</v>
          </cell>
          <cell r="G5847">
            <v>30</v>
          </cell>
          <cell r="H5847" t="str">
            <v>TRS; includes 10A, 10E, 11A</v>
          </cell>
          <cell r="I5847">
            <v>2009</v>
          </cell>
          <cell r="J5847" t="str">
            <v>M</v>
          </cell>
          <cell r="K5847" t="str">
            <v>H</v>
          </cell>
          <cell r="L5847">
            <v>4</v>
          </cell>
          <cell r="M5847">
            <v>1876</v>
          </cell>
        </row>
        <row r="5848">
          <cell r="A5848" t="str">
            <v>2009-22-5-LkWa_hat_h_m</v>
          </cell>
          <cell r="B5848" t="str">
            <v>MPS</v>
          </cell>
          <cell r="C5848" t="str">
            <v>Marked Mid PS Fall Fing</v>
          </cell>
          <cell r="D5848" t="str">
            <v>M-MidPSFF</v>
          </cell>
          <cell r="E5848">
            <v>22</v>
          </cell>
          <cell r="F5848">
            <v>32</v>
          </cell>
          <cell r="G5848">
            <v>30</v>
          </cell>
          <cell r="H5848" t="str">
            <v>TRS; includes 10A, 10E, 11A</v>
          </cell>
          <cell r="I5848">
            <v>2009</v>
          </cell>
          <cell r="J5848" t="str">
            <v>M</v>
          </cell>
          <cell r="K5848" t="str">
            <v>H</v>
          </cell>
          <cell r="L5848">
            <v>5</v>
          </cell>
          <cell r="M5848">
            <v>47</v>
          </cell>
        </row>
        <row r="5849">
          <cell r="A5849" t="str">
            <v>2010-22-3-LkWa_hat_h_m</v>
          </cell>
          <cell r="B5849" t="str">
            <v>MPS</v>
          </cell>
          <cell r="C5849" t="str">
            <v>Marked Mid PS Fall Fing</v>
          </cell>
          <cell r="D5849" t="str">
            <v>M-MidPSFF</v>
          </cell>
          <cell r="E5849">
            <v>22</v>
          </cell>
          <cell r="F5849">
            <v>32</v>
          </cell>
          <cell r="G5849">
            <v>30</v>
          </cell>
          <cell r="H5849" t="str">
            <v>TRS; includes 10A, 10E, 11A</v>
          </cell>
          <cell r="I5849">
            <v>2010</v>
          </cell>
          <cell r="J5849" t="str">
            <v>M</v>
          </cell>
          <cell r="K5849" t="str">
            <v>H</v>
          </cell>
          <cell r="L5849">
            <v>3</v>
          </cell>
          <cell r="M5849">
            <v>1923</v>
          </cell>
        </row>
        <row r="5850">
          <cell r="A5850" t="str">
            <v>2010-22-4-LkWa_hat_h_m</v>
          </cell>
          <cell r="B5850" t="str">
            <v>MPS</v>
          </cell>
          <cell r="C5850" t="str">
            <v>Marked Mid PS Fall Fing</v>
          </cell>
          <cell r="D5850" t="str">
            <v>M-MidPSFF</v>
          </cell>
          <cell r="E5850">
            <v>22</v>
          </cell>
          <cell r="F5850">
            <v>32</v>
          </cell>
          <cell r="G5850">
            <v>30</v>
          </cell>
          <cell r="H5850" t="str">
            <v>TRS; includes 10A, 10E, 11A</v>
          </cell>
          <cell r="I5850">
            <v>2010</v>
          </cell>
          <cell r="J5850" t="str">
            <v>M</v>
          </cell>
          <cell r="K5850" t="str">
            <v>H</v>
          </cell>
          <cell r="L5850">
            <v>4</v>
          </cell>
          <cell r="M5850">
            <v>3705</v>
          </cell>
        </row>
        <row r="5851">
          <cell r="A5851" t="str">
            <v>2010-22-5-LkWa_hat_h_m</v>
          </cell>
          <cell r="B5851" t="str">
            <v>MPS</v>
          </cell>
          <cell r="C5851" t="str">
            <v>Marked Mid PS Fall Fing</v>
          </cell>
          <cell r="D5851" t="str">
            <v>M-MidPSFF</v>
          </cell>
          <cell r="E5851">
            <v>22</v>
          </cell>
          <cell r="F5851">
            <v>32</v>
          </cell>
          <cell r="G5851">
            <v>30</v>
          </cell>
          <cell r="H5851" t="str">
            <v>TRS; includes 10A, 10E, 11A</v>
          </cell>
          <cell r="I5851">
            <v>2010</v>
          </cell>
          <cell r="J5851" t="str">
            <v>M</v>
          </cell>
          <cell r="K5851" t="str">
            <v>H</v>
          </cell>
          <cell r="L5851">
            <v>5</v>
          </cell>
          <cell r="M5851">
            <v>136</v>
          </cell>
        </row>
        <row r="5852">
          <cell r="A5852" t="str">
            <v>2011-22-3-LkWa_hat_h_m</v>
          </cell>
          <cell r="B5852" t="str">
            <v>MPS</v>
          </cell>
          <cell r="C5852" t="str">
            <v>Marked Mid PS Fall Fing</v>
          </cell>
          <cell r="D5852" t="str">
            <v>M-MidPSFF</v>
          </cell>
          <cell r="E5852">
            <v>22</v>
          </cell>
          <cell r="F5852">
            <v>32</v>
          </cell>
          <cell r="G5852">
            <v>30</v>
          </cell>
          <cell r="H5852" t="str">
            <v>TRS; includes 10A, 10E, 11A</v>
          </cell>
          <cell r="I5852">
            <v>2011</v>
          </cell>
          <cell r="J5852" t="str">
            <v>M</v>
          </cell>
          <cell r="K5852" t="str">
            <v>H</v>
          </cell>
          <cell r="L5852">
            <v>3</v>
          </cell>
          <cell r="M5852">
            <v>528</v>
          </cell>
        </row>
        <row r="5853">
          <cell r="A5853" t="str">
            <v>2011-22-4-LkWa_hat_h_m</v>
          </cell>
          <cell r="B5853" t="str">
            <v>MPS</v>
          </cell>
          <cell r="C5853" t="str">
            <v>Marked Mid PS Fall Fing</v>
          </cell>
          <cell r="D5853" t="str">
            <v>M-MidPSFF</v>
          </cell>
          <cell r="E5853">
            <v>22</v>
          </cell>
          <cell r="F5853">
            <v>32</v>
          </cell>
          <cell r="G5853">
            <v>30</v>
          </cell>
          <cell r="H5853" t="str">
            <v>TRS; includes 10A, 10E, 11A</v>
          </cell>
          <cell r="I5853">
            <v>2011</v>
          </cell>
          <cell r="J5853" t="str">
            <v>M</v>
          </cell>
          <cell r="K5853" t="str">
            <v>H</v>
          </cell>
          <cell r="L5853">
            <v>4</v>
          </cell>
          <cell r="M5853">
            <v>3752</v>
          </cell>
        </row>
        <row r="5854">
          <cell r="A5854" t="str">
            <v>2011-22-5-LkWa_hat_h_m</v>
          </cell>
          <cell r="B5854" t="str">
            <v>MPS</v>
          </cell>
          <cell r="C5854" t="str">
            <v>Marked Mid PS Fall Fing</v>
          </cell>
          <cell r="D5854" t="str">
            <v>M-MidPSFF</v>
          </cell>
          <cell r="E5854">
            <v>22</v>
          </cell>
          <cell r="F5854">
            <v>32</v>
          </cell>
          <cell r="G5854">
            <v>30</v>
          </cell>
          <cell r="H5854" t="str">
            <v>TRS; includes 10A, 10E, 11A</v>
          </cell>
          <cell r="I5854">
            <v>2011</v>
          </cell>
          <cell r="J5854" t="str">
            <v>M</v>
          </cell>
          <cell r="K5854" t="str">
            <v>H</v>
          </cell>
          <cell r="L5854">
            <v>5</v>
          </cell>
          <cell r="M5854">
            <v>0</v>
          </cell>
        </row>
        <row r="5855">
          <cell r="A5855" t="str">
            <v>2012-22-3-LkWa_hat_h_m</v>
          </cell>
          <cell r="B5855" t="str">
            <v>MPS</v>
          </cell>
          <cell r="C5855" t="str">
            <v>Marked Mid PS Fall Fing</v>
          </cell>
          <cell r="D5855" t="str">
            <v>M-MidPSFF</v>
          </cell>
          <cell r="E5855">
            <v>22</v>
          </cell>
          <cell r="F5855">
            <v>32</v>
          </cell>
          <cell r="G5855">
            <v>30</v>
          </cell>
          <cell r="H5855" t="str">
            <v>TRS; includes 10A, 10E, 11A</v>
          </cell>
          <cell r="I5855">
            <v>2012</v>
          </cell>
          <cell r="J5855" t="str">
            <v>M</v>
          </cell>
          <cell r="K5855" t="str">
            <v>H</v>
          </cell>
          <cell r="L5855">
            <v>3</v>
          </cell>
          <cell r="M5855">
            <v>8130</v>
          </cell>
        </row>
        <row r="5856">
          <cell r="A5856" t="str">
            <v>2012-22-4-LkWa_hat_h_m</v>
          </cell>
          <cell r="B5856" t="str">
            <v>MPS</v>
          </cell>
          <cell r="C5856" t="str">
            <v>Marked Mid PS Fall Fing</v>
          </cell>
          <cell r="D5856" t="str">
            <v>M-MidPSFF</v>
          </cell>
          <cell r="E5856">
            <v>22</v>
          </cell>
          <cell r="F5856">
            <v>32</v>
          </cell>
          <cell r="G5856">
            <v>30</v>
          </cell>
          <cell r="H5856" t="str">
            <v>TRS; includes 10A, 10E, 11A</v>
          </cell>
          <cell r="I5856">
            <v>2012</v>
          </cell>
          <cell r="J5856" t="str">
            <v>M</v>
          </cell>
          <cell r="K5856" t="str">
            <v>H</v>
          </cell>
          <cell r="L5856">
            <v>4</v>
          </cell>
          <cell r="M5856">
            <v>1790</v>
          </cell>
        </row>
        <row r="5857">
          <cell r="A5857" t="str">
            <v>2012-22-5-LkWa_hat_h_m</v>
          </cell>
          <cell r="B5857" t="str">
            <v>MPS</v>
          </cell>
          <cell r="C5857" t="str">
            <v>Marked Mid PS Fall Fing</v>
          </cell>
          <cell r="D5857" t="str">
            <v>M-MidPSFF</v>
          </cell>
          <cell r="E5857">
            <v>22</v>
          </cell>
          <cell r="F5857">
            <v>32</v>
          </cell>
          <cell r="G5857">
            <v>30</v>
          </cell>
          <cell r="H5857" t="str">
            <v>TRS; includes 10A, 10E, 11A</v>
          </cell>
          <cell r="I5857">
            <v>2012</v>
          </cell>
          <cell r="J5857" t="str">
            <v>M</v>
          </cell>
          <cell r="K5857" t="str">
            <v>H</v>
          </cell>
          <cell r="L5857">
            <v>5</v>
          </cell>
          <cell r="M5857">
            <v>84</v>
          </cell>
        </row>
        <row r="5858">
          <cell r="A5858" t="str">
            <v>2013-22-3-LkWa_hat_h_m</v>
          </cell>
          <cell r="B5858" t="str">
            <v>MPS</v>
          </cell>
          <cell r="C5858" t="str">
            <v>Marked Mid PS Fall Fing</v>
          </cell>
          <cell r="D5858" t="str">
            <v>M-MidPSFF</v>
          </cell>
          <cell r="E5858">
            <v>22</v>
          </cell>
          <cell r="F5858">
            <v>32</v>
          </cell>
          <cell r="G5858">
            <v>30</v>
          </cell>
          <cell r="H5858" t="str">
            <v>TRS; includes 10A, 10E, 11A</v>
          </cell>
          <cell r="I5858">
            <v>2013</v>
          </cell>
          <cell r="J5858" t="str">
            <v>M</v>
          </cell>
          <cell r="K5858" t="str">
            <v>H</v>
          </cell>
          <cell r="L5858">
            <v>3</v>
          </cell>
          <cell r="M5858">
            <v>429</v>
          </cell>
        </row>
        <row r="5859">
          <cell r="A5859" t="str">
            <v>2013-22-4-LkWa_hat_h_m</v>
          </cell>
          <cell r="B5859" t="str">
            <v>MPS</v>
          </cell>
          <cell r="C5859" t="str">
            <v>Marked Mid PS Fall Fing</v>
          </cell>
          <cell r="D5859" t="str">
            <v>M-MidPSFF</v>
          </cell>
          <cell r="E5859">
            <v>22</v>
          </cell>
          <cell r="F5859">
            <v>32</v>
          </cell>
          <cell r="G5859">
            <v>30</v>
          </cell>
          <cell r="H5859" t="str">
            <v>TRS; includes 10A, 10E, 11A</v>
          </cell>
          <cell r="I5859">
            <v>2013</v>
          </cell>
          <cell r="J5859" t="str">
            <v>M</v>
          </cell>
          <cell r="K5859" t="str">
            <v>H</v>
          </cell>
          <cell r="L5859">
            <v>4</v>
          </cell>
          <cell r="M5859">
            <v>4936</v>
          </cell>
        </row>
        <row r="5860">
          <cell r="A5860" t="str">
            <v>2013-22-5-LkWa_hat_h_m</v>
          </cell>
          <cell r="B5860" t="str">
            <v>MPS</v>
          </cell>
          <cell r="C5860" t="str">
            <v>Marked Mid PS Fall Fing</v>
          </cell>
          <cell r="D5860" t="str">
            <v>M-MidPSFF</v>
          </cell>
          <cell r="E5860">
            <v>22</v>
          </cell>
          <cell r="F5860">
            <v>32</v>
          </cell>
          <cell r="G5860">
            <v>30</v>
          </cell>
          <cell r="H5860" t="str">
            <v>TRS; includes 10A, 10E, 11A</v>
          </cell>
          <cell r="I5860">
            <v>2013</v>
          </cell>
          <cell r="J5860" t="str">
            <v>M</v>
          </cell>
          <cell r="K5860" t="str">
            <v>H</v>
          </cell>
          <cell r="L5860">
            <v>5</v>
          </cell>
          <cell r="M5860">
            <v>59</v>
          </cell>
        </row>
        <row r="5861">
          <cell r="A5861" t="str">
            <v>2007-21-3-LkWa_hat_h_um</v>
          </cell>
          <cell r="B5861" t="str">
            <v>MPS</v>
          </cell>
          <cell r="C5861" t="str">
            <v>UnMarked Mid PS Fall Fing</v>
          </cell>
          <cell r="D5861" t="str">
            <v>U-MidPSFF</v>
          </cell>
          <cell r="E5861">
            <v>21</v>
          </cell>
          <cell r="F5861">
            <v>31</v>
          </cell>
          <cell r="G5861">
            <v>30</v>
          </cell>
          <cell r="H5861" t="str">
            <v>TRS; includes 10A, 10E, 11A</v>
          </cell>
          <cell r="I5861">
            <v>2007</v>
          </cell>
          <cell r="J5861" t="str">
            <v>UM</v>
          </cell>
          <cell r="K5861" t="str">
            <v>H</v>
          </cell>
          <cell r="L5861">
            <v>3</v>
          </cell>
          <cell r="M5861">
            <v>109</v>
          </cell>
        </row>
        <row r="5862">
          <cell r="A5862" t="str">
            <v>2007-21-4-LkWa_hat_h_um</v>
          </cell>
          <cell r="B5862" t="str">
            <v>MPS</v>
          </cell>
          <cell r="C5862" t="str">
            <v>UnMarked Mid PS Fall Fing</v>
          </cell>
          <cell r="D5862" t="str">
            <v>U-MidPSFF</v>
          </cell>
          <cell r="E5862">
            <v>21</v>
          </cell>
          <cell r="F5862">
            <v>31</v>
          </cell>
          <cell r="G5862">
            <v>30</v>
          </cell>
          <cell r="H5862" t="str">
            <v>TRS; includes 10A, 10E, 11A</v>
          </cell>
          <cell r="I5862">
            <v>2007</v>
          </cell>
          <cell r="J5862" t="str">
            <v>UM</v>
          </cell>
          <cell r="K5862" t="str">
            <v>H</v>
          </cell>
          <cell r="L5862">
            <v>4</v>
          </cell>
          <cell r="M5862">
            <v>226</v>
          </cell>
        </row>
        <row r="5863">
          <cell r="A5863" t="str">
            <v>2007-21-5-LkWa_hat_h_um</v>
          </cell>
          <cell r="B5863" t="str">
            <v>MPS</v>
          </cell>
          <cell r="C5863" t="str">
            <v>UnMarked Mid PS Fall Fing</v>
          </cell>
          <cell r="D5863" t="str">
            <v>U-MidPSFF</v>
          </cell>
          <cell r="E5863">
            <v>21</v>
          </cell>
          <cell r="F5863">
            <v>31</v>
          </cell>
          <cell r="G5863">
            <v>30</v>
          </cell>
          <cell r="H5863" t="str">
            <v>TRS; includes 10A, 10E, 11A</v>
          </cell>
          <cell r="I5863">
            <v>2007</v>
          </cell>
          <cell r="J5863" t="str">
            <v>UM</v>
          </cell>
          <cell r="K5863" t="str">
            <v>H</v>
          </cell>
          <cell r="L5863">
            <v>5</v>
          </cell>
          <cell r="M5863">
            <v>3</v>
          </cell>
        </row>
        <row r="5864">
          <cell r="A5864" t="str">
            <v>2008-21-3-LkWa_hat_h_um</v>
          </cell>
          <cell r="B5864" t="str">
            <v>MPS</v>
          </cell>
          <cell r="C5864" t="str">
            <v>UnMarked Mid PS Fall Fing</v>
          </cell>
          <cell r="D5864" t="str">
            <v>U-MidPSFF</v>
          </cell>
          <cell r="E5864">
            <v>21</v>
          </cell>
          <cell r="F5864">
            <v>31</v>
          </cell>
          <cell r="G5864">
            <v>30</v>
          </cell>
          <cell r="H5864" t="str">
            <v>TRS; includes 10A, 10E, 11A</v>
          </cell>
          <cell r="I5864">
            <v>2008</v>
          </cell>
          <cell r="J5864" t="str">
            <v>UM</v>
          </cell>
          <cell r="K5864" t="str">
            <v>H</v>
          </cell>
          <cell r="L5864">
            <v>3</v>
          </cell>
          <cell r="M5864">
            <v>28</v>
          </cell>
        </row>
        <row r="5865">
          <cell r="A5865" t="str">
            <v>2008-21-4-LkWa_hat_h_um</v>
          </cell>
          <cell r="B5865" t="str">
            <v>MPS</v>
          </cell>
          <cell r="C5865" t="str">
            <v>UnMarked Mid PS Fall Fing</v>
          </cell>
          <cell r="D5865" t="str">
            <v>U-MidPSFF</v>
          </cell>
          <cell r="E5865">
            <v>21</v>
          </cell>
          <cell r="F5865">
            <v>31</v>
          </cell>
          <cell r="G5865">
            <v>30</v>
          </cell>
          <cell r="H5865" t="str">
            <v>TRS; includes 10A, 10E, 11A</v>
          </cell>
          <cell r="I5865">
            <v>2008</v>
          </cell>
          <cell r="J5865" t="str">
            <v>UM</v>
          </cell>
          <cell r="K5865" t="str">
            <v>H</v>
          </cell>
          <cell r="L5865">
            <v>4</v>
          </cell>
          <cell r="M5865">
            <v>140</v>
          </cell>
        </row>
        <row r="5866">
          <cell r="A5866" t="str">
            <v>2008-21-5-LkWa_hat_h_um</v>
          </cell>
          <cell r="B5866" t="str">
            <v>MPS</v>
          </cell>
          <cell r="C5866" t="str">
            <v>UnMarked Mid PS Fall Fing</v>
          </cell>
          <cell r="D5866" t="str">
            <v>U-MidPSFF</v>
          </cell>
          <cell r="E5866">
            <v>21</v>
          </cell>
          <cell r="F5866">
            <v>31</v>
          </cell>
          <cell r="G5866">
            <v>30</v>
          </cell>
          <cell r="H5866" t="str">
            <v>TRS; includes 10A, 10E, 11A</v>
          </cell>
          <cell r="I5866">
            <v>2008</v>
          </cell>
          <cell r="J5866" t="str">
            <v>UM</v>
          </cell>
          <cell r="K5866" t="str">
            <v>H</v>
          </cell>
          <cell r="L5866">
            <v>5</v>
          </cell>
          <cell r="M5866">
            <v>2</v>
          </cell>
        </row>
        <row r="5867">
          <cell r="A5867" t="str">
            <v>2009-21-3-LkWa_hat_h_um</v>
          </cell>
          <cell r="B5867" t="str">
            <v>MPS</v>
          </cell>
          <cell r="C5867" t="str">
            <v>UnMarked Mid PS Fall Fing</v>
          </cell>
          <cell r="D5867" t="str">
            <v>U-MidPSFF</v>
          </cell>
          <cell r="E5867">
            <v>21</v>
          </cell>
          <cell r="F5867">
            <v>31</v>
          </cell>
          <cell r="G5867">
            <v>30</v>
          </cell>
          <cell r="H5867" t="str">
            <v>TRS; includes 10A, 10E, 11A</v>
          </cell>
          <cell r="I5867">
            <v>2009</v>
          </cell>
          <cell r="J5867" t="str">
            <v>UM</v>
          </cell>
          <cell r="K5867" t="str">
            <v>H</v>
          </cell>
          <cell r="L5867">
            <v>3</v>
          </cell>
          <cell r="M5867">
            <v>47</v>
          </cell>
        </row>
        <row r="5868">
          <cell r="A5868" t="str">
            <v>2009-21-4-LkWa_hat_h_um</v>
          </cell>
          <cell r="B5868" t="str">
            <v>MPS</v>
          </cell>
          <cell r="C5868" t="str">
            <v>UnMarked Mid PS Fall Fing</v>
          </cell>
          <cell r="D5868" t="str">
            <v>U-MidPSFF</v>
          </cell>
          <cell r="E5868">
            <v>21</v>
          </cell>
          <cell r="F5868">
            <v>31</v>
          </cell>
          <cell r="G5868">
            <v>30</v>
          </cell>
          <cell r="H5868" t="str">
            <v>TRS; includes 10A, 10E, 11A</v>
          </cell>
          <cell r="I5868">
            <v>2009</v>
          </cell>
          <cell r="J5868" t="str">
            <v>UM</v>
          </cell>
          <cell r="K5868" t="str">
            <v>H</v>
          </cell>
          <cell r="L5868">
            <v>4</v>
          </cell>
          <cell r="M5868">
            <v>56</v>
          </cell>
        </row>
        <row r="5869">
          <cell r="A5869" t="str">
            <v>2009-21-5-LkWa_hat_h_um</v>
          </cell>
          <cell r="B5869" t="str">
            <v>MPS</v>
          </cell>
          <cell r="C5869" t="str">
            <v>UnMarked Mid PS Fall Fing</v>
          </cell>
          <cell r="D5869" t="str">
            <v>U-MidPSFF</v>
          </cell>
          <cell r="E5869">
            <v>21</v>
          </cell>
          <cell r="F5869">
            <v>31</v>
          </cell>
          <cell r="G5869">
            <v>30</v>
          </cell>
          <cell r="H5869" t="str">
            <v>TRS; includes 10A, 10E, 11A</v>
          </cell>
          <cell r="I5869">
            <v>2009</v>
          </cell>
          <cell r="J5869" t="str">
            <v>UM</v>
          </cell>
          <cell r="K5869" t="str">
            <v>H</v>
          </cell>
          <cell r="L5869">
            <v>5</v>
          </cell>
          <cell r="M5869">
            <v>0</v>
          </cell>
        </row>
        <row r="5870">
          <cell r="A5870" t="str">
            <v>2010-21-3-LkWa_hat_h_um</v>
          </cell>
          <cell r="B5870" t="str">
            <v>MPS</v>
          </cell>
          <cell r="C5870" t="str">
            <v>UnMarked Mid PS Fall Fing</v>
          </cell>
          <cell r="D5870" t="str">
            <v>U-MidPSFF</v>
          </cell>
          <cell r="E5870">
            <v>21</v>
          </cell>
          <cell r="F5870">
            <v>31</v>
          </cell>
          <cell r="G5870">
            <v>30</v>
          </cell>
          <cell r="H5870" t="str">
            <v>TRS; includes 10A, 10E, 11A</v>
          </cell>
          <cell r="I5870">
            <v>2010</v>
          </cell>
          <cell r="J5870" t="str">
            <v>UM</v>
          </cell>
          <cell r="K5870" t="str">
            <v>H</v>
          </cell>
          <cell r="L5870">
            <v>3</v>
          </cell>
          <cell r="M5870">
            <v>15</v>
          </cell>
        </row>
        <row r="5871">
          <cell r="A5871" t="str">
            <v>2010-21-4-LkWa_hat_h_um</v>
          </cell>
          <cell r="B5871" t="str">
            <v>MPS</v>
          </cell>
          <cell r="C5871" t="str">
            <v>UnMarked Mid PS Fall Fing</v>
          </cell>
          <cell r="D5871" t="str">
            <v>U-MidPSFF</v>
          </cell>
          <cell r="E5871">
            <v>21</v>
          </cell>
          <cell r="F5871">
            <v>31</v>
          </cell>
          <cell r="G5871">
            <v>30</v>
          </cell>
          <cell r="H5871" t="str">
            <v>TRS; includes 10A, 10E, 11A</v>
          </cell>
          <cell r="I5871">
            <v>2010</v>
          </cell>
          <cell r="J5871" t="str">
            <v>UM</v>
          </cell>
          <cell r="K5871" t="str">
            <v>H</v>
          </cell>
          <cell r="L5871">
            <v>4</v>
          </cell>
          <cell r="M5871">
            <v>74</v>
          </cell>
        </row>
        <row r="5872">
          <cell r="A5872" t="str">
            <v>2010-21-5-LkWa_hat_h_um</v>
          </cell>
          <cell r="B5872" t="str">
            <v>MPS</v>
          </cell>
          <cell r="C5872" t="str">
            <v>UnMarked Mid PS Fall Fing</v>
          </cell>
          <cell r="D5872" t="str">
            <v>U-MidPSFF</v>
          </cell>
          <cell r="E5872">
            <v>21</v>
          </cell>
          <cell r="F5872">
            <v>31</v>
          </cell>
          <cell r="G5872">
            <v>30</v>
          </cell>
          <cell r="H5872" t="str">
            <v>TRS; includes 10A, 10E, 11A</v>
          </cell>
          <cell r="I5872">
            <v>2010</v>
          </cell>
          <cell r="J5872" t="str">
            <v>UM</v>
          </cell>
          <cell r="K5872" t="str">
            <v>H</v>
          </cell>
          <cell r="L5872">
            <v>5</v>
          </cell>
          <cell r="M5872">
            <v>0</v>
          </cell>
        </row>
        <row r="5873">
          <cell r="A5873" t="str">
            <v>2011-21-3-LkWa_hat_h_um</v>
          </cell>
          <cell r="B5873" t="str">
            <v>MPS</v>
          </cell>
          <cell r="C5873" t="str">
            <v>UnMarked Mid PS Fall Fing</v>
          </cell>
          <cell r="D5873" t="str">
            <v>U-MidPSFF</v>
          </cell>
          <cell r="E5873">
            <v>21</v>
          </cell>
          <cell r="F5873">
            <v>31</v>
          </cell>
          <cell r="G5873">
            <v>30</v>
          </cell>
          <cell r="H5873" t="str">
            <v>TRS; includes 10A, 10E, 11A</v>
          </cell>
          <cell r="I5873">
            <v>2011</v>
          </cell>
          <cell r="J5873" t="str">
            <v>UM</v>
          </cell>
          <cell r="K5873" t="str">
            <v>H</v>
          </cell>
          <cell r="L5873">
            <v>3</v>
          </cell>
          <cell r="M5873">
            <v>15</v>
          </cell>
        </row>
        <row r="5874">
          <cell r="A5874" t="str">
            <v>2011-21-4-LkWa_hat_h_um</v>
          </cell>
          <cell r="B5874" t="str">
            <v>MPS</v>
          </cell>
          <cell r="C5874" t="str">
            <v>UnMarked Mid PS Fall Fing</v>
          </cell>
          <cell r="D5874" t="str">
            <v>U-MidPSFF</v>
          </cell>
          <cell r="E5874">
            <v>21</v>
          </cell>
          <cell r="F5874">
            <v>31</v>
          </cell>
          <cell r="G5874">
            <v>30</v>
          </cell>
          <cell r="H5874" t="str">
            <v>TRS; includes 10A, 10E, 11A</v>
          </cell>
          <cell r="I5874">
            <v>2011</v>
          </cell>
          <cell r="J5874" t="str">
            <v>UM</v>
          </cell>
          <cell r="K5874" t="str">
            <v>H</v>
          </cell>
          <cell r="L5874">
            <v>4</v>
          </cell>
          <cell r="M5874">
            <v>41</v>
          </cell>
        </row>
        <row r="5875">
          <cell r="A5875" t="str">
            <v>2011-21-5-LkWa_hat_h_um</v>
          </cell>
          <cell r="B5875" t="str">
            <v>MPS</v>
          </cell>
          <cell r="C5875" t="str">
            <v>UnMarked Mid PS Fall Fing</v>
          </cell>
          <cell r="D5875" t="str">
            <v>U-MidPSFF</v>
          </cell>
          <cell r="E5875">
            <v>21</v>
          </cell>
          <cell r="F5875">
            <v>31</v>
          </cell>
          <cell r="G5875">
            <v>30</v>
          </cell>
          <cell r="H5875" t="str">
            <v>TRS; includes 10A, 10E, 11A</v>
          </cell>
          <cell r="I5875">
            <v>2011</v>
          </cell>
          <cell r="J5875" t="str">
            <v>UM</v>
          </cell>
          <cell r="K5875" t="str">
            <v>H</v>
          </cell>
          <cell r="L5875">
            <v>5</v>
          </cell>
          <cell r="M5875">
            <v>0</v>
          </cell>
        </row>
        <row r="5876">
          <cell r="A5876" t="str">
            <v>2012-21-3-LkWa_hat_h_um</v>
          </cell>
          <cell r="B5876" t="str">
            <v>MPS</v>
          </cell>
          <cell r="C5876" t="str">
            <v>UnMarked Mid PS Fall Fing</v>
          </cell>
          <cell r="D5876" t="str">
            <v>U-MidPSFF</v>
          </cell>
          <cell r="E5876">
            <v>21</v>
          </cell>
          <cell r="F5876">
            <v>31</v>
          </cell>
          <cell r="G5876">
            <v>30</v>
          </cell>
          <cell r="H5876" t="str">
            <v>TRS; includes 10A, 10E, 11A</v>
          </cell>
          <cell r="I5876">
            <v>2012</v>
          </cell>
          <cell r="J5876" t="str">
            <v>UM</v>
          </cell>
          <cell r="K5876" t="str">
            <v>H</v>
          </cell>
          <cell r="L5876">
            <v>3</v>
          </cell>
          <cell r="M5876">
            <v>523</v>
          </cell>
        </row>
        <row r="5877">
          <cell r="A5877" t="str">
            <v>2012-21-4-LkWa_hat_h_um</v>
          </cell>
          <cell r="B5877" t="str">
            <v>MPS</v>
          </cell>
          <cell r="C5877" t="str">
            <v>UnMarked Mid PS Fall Fing</v>
          </cell>
          <cell r="D5877" t="str">
            <v>U-MidPSFF</v>
          </cell>
          <cell r="E5877">
            <v>21</v>
          </cell>
          <cell r="F5877">
            <v>31</v>
          </cell>
          <cell r="G5877">
            <v>30</v>
          </cell>
          <cell r="H5877" t="str">
            <v>TRS; includes 10A, 10E, 11A</v>
          </cell>
          <cell r="I5877">
            <v>2012</v>
          </cell>
          <cell r="J5877" t="str">
            <v>UM</v>
          </cell>
          <cell r="K5877" t="str">
            <v>H</v>
          </cell>
          <cell r="L5877">
            <v>4</v>
          </cell>
          <cell r="M5877">
            <v>84</v>
          </cell>
        </row>
        <row r="5878">
          <cell r="A5878" t="str">
            <v>2012-21-5-LkWa_hat_h_um</v>
          </cell>
          <cell r="B5878" t="str">
            <v>MPS</v>
          </cell>
          <cell r="C5878" t="str">
            <v>UnMarked Mid PS Fall Fing</v>
          </cell>
          <cell r="D5878" t="str">
            <v>U-MidPSFF</v>
          </cell>
          <cell r="E5878">
            <v>21</v>
          </cell>
          <cell r="F5878">
            <v>31</v>
          </cell>
          <cell r="G5878">
            <v>30</v>
          </cell>
          <cell r="H5878" t="str">
            <v>TRS; includes 10A, 10E, 11A</v>
          </cell>
          <cell r="I5878">
            <v>2012</v>
          </cell>
          <cell r="J5878" t="str">
            <v>UM</v>
          </cell>
          <cell r="K5878" t="str">
            <v>H</v>
          </cell>
          <cell r="L5878">
            <v>5</v>
          </cell>
          <cell r="M5878">
            <v>1</v>
          </cell>
        </row>
        <row r="5879">
          <cell r="A5879" t="str">
            <v>2013-21-3-LkWa_hat_h_um</v>
          </cell>
          <cell r="B5879" t="str">
            <v>MPS</v>
          </cell>
          <cell r="C5879" t="str">
            <v>UnMarked Mid PS Fall Fing</v>
          </cell>
          <cell r="D5879" t="str">
            <v>U-MidPSFF</v>
          </cell>
          <cell r="E5879">
            <v>21</v>
          </cell>
          <cell r="F5879">
            <v>31</v>
          </cell>
          <cell r="G5879">
            <v>30</v>
          </cell>
          <cell r="H5879" t="str">
            <v>TRS; includes 10A, 10E, 11A</v>
          </cell>
          <cell r="I5879">
            <v>2013</v>
          </cell>
          <cell r="J5879" t="str">
            <v>UM</v>
          </cell>
          <cell r="K5879" t="str">
            <v>H</v>
          </cell>
          <cell r="L5879">
            <v>3</v>
          </cell>
          <cell r="M5879">
            <v>11</v>
          </cell>
        </row>
        <row r="5880">
          <cell r="A5880" t="str">
            <v>2013-21-4-LkWa_hat_h_um</v>
          </cell>
          <cell r="B5880" t="str">
            <v>MPS</v>
          </cell>
          <cell r="C5880" t="str">
            <v>UnMarked Mid PS Fall Fing</v>
          </cell>
          <cell r="D5880" t="str">
            <v>U-MidPSFF</v>
          </cell>
          <cell r="E5880">
            <v>21</v>
          </cell>
          <cell r="F5880">
            <v>31</v>
          </cell>
          <cell r="G5880">
            <v>30</v>
          </cell>
          <cell r="H5880" t="str">
            <v>TRS; includes 10A, 10E, 11A</v>
          </cell>
          <cell r="I5880">
            <v>2013</v>
          </cell>
          <cell r="J5880" t="str">
            <v>UM</v>
          </cell>
          <cell r="K5880" t="str">
            <v>H</v>
          </cell>
          <cell r="L5880">
            <v>4</v>
          </cell>
          <cell r="M5880">
            <v>300</v>
          </cell>
        </row>
        <row r="5881">
          <cell r="A5881" t="str">
            <v>2013-21-5-LkWa_hat_h_um</v>
          </cell>
          <cell r="B5881" t="str">
            <v>MPS</v>
          </cell>
          <cell r="C5881" t="str">
            <v>UnMarked Mid PS Fall Fing</v>
          </cell>
          <cell r="D5881" t="str">
            <v>U-MidPSFF</v>
          </cell>
          <cell r="E5881">
            <v>21</v>
          </cell>
          <cell r="F5881">
            <v>31</v>
          </cell>
          <cell r="G5881">
            <v>30</v>
          </cell>
          <cell r="H5881" t="str">
            <v>TRS; includes 10A, 10E, 11A</v>
          </cell>
          <cell r="I5881">
            <v>2013</v>
          </cell>
          <cell r="J5881" t="str">
            <v>UM</v>
          </cell>
          <cell r="K5881" t="str">
            <v>H</v>
          </cell>
          <cell r="L5881">
            <v>5</v>
          </cell>
          <cell r="M5881">
            <v>2</v>
          </cell>
        </row>
        <row r="5882">
          <cell r="A5882" t="str">
            <v>2007-26-3-McAllisterCk_hat_h_m</v>
          </cell>
          <cell r="B5882" t="str">
            <v>SPS</v>
          </cell>
          <cell r="C5882" t="str">
            <v>Marked South Puget Sound Fall Fing</v>
          </cell>
          <cell r="D5882" t="str">
            <v>M-SPSd FF</v>
          </cell>
          <cell r="E5882">
            <v>26</v>
          </cell>
          <cell r="F5882">
            <v>38</v>
          </cell>
          <cell r="G5882">
            <v>36</v>
          </cell>
          <cell r="H5882" t="str">
            <v>TRS; includes 13A, 13C, and 13D-K</v>
          </cell>
          <cell r="I5882">
            <v>2007</v>
          </cell>
          <cell r="J5882" t="str">
            <v>M</v>
          </cell>
          <cell r="K5882" t="str">
            <v>H</v>
          </cell>
          <cell r="L5882">
            <v>3</v>
          </cell>
          <cell r="M5882">
            <v>8.6965727140399629</v>
          </cell>
        </row>
        <row r="5883">
          <cell r="A5883" t="str">
            <v>2007-26-4-McAllisterCk_hat_h_m</v>
          </cell>
          <cell r="B5883" t="str">
            <v>SPS</v>
          </cell>
          <cell r="C5883" t="str">
            <v>Marked South Puget Sound Fall Fing</v>
          </cell>
          <cell r="D5883" t="str">
            <v>M-SPSd FF</v>
          </cell>
          <cell r="E5883">
            <v>26</v>
          </cell>
          <cell r="F5883">
            <v>38</v>
          </cell>
          <cell r="G5883">
            <v>36</v>
          </cell>
          <cell r="H5883" t="str">
            <v>TRS; includes 13A, 13C, and 13D-K</v>
          </cell>
          <cell r="I5883">
            <v>2007</v>
          </cell>
          <cell r="J5883" t="str">
            <v>M</v>
          </cell>
          <cell r="K5883" t="str">
            <v>H</v>
          </cell>
          <cell r="L5883">
            <v>4</v>
          </cell>
          <cell r="M5883">
            <v>2.461294164350933</v>
          </cell>
        </row>
        <row r="5884">
          <cell r="A5884" t="str">
            <v>2007-26-5-McAllisterCk_hat_h_m</v>
          </cell>
          <cell r="B5884" t="str">
            <v>SPS</v>
          </cell>
          <cell r="C5884" t="str">
            <v>Marked South Puget Sound Fall Fing</v>
          </cell>
          <cell r="D5884" t="str">
            <v>M-SPSd FF</v>
          </cell>
          <cell r="E5884">
            <v>26</v>
          </cell>
          <cell r="F5884">
            <v>38</v>
          </cell>
          <cell r="G5884">
            <v>36</v>
          </cell>
          <cell r="H5884" t="str">
            <v>TRS; includes 13A, 13C, and 13D-K</v>
          </cell>
          <cell r="I5884">
            <v>2007</v>
          </cell>
          <cell r="J5884" t="str">
            <v>M</v>
          </cell>
          <cell r="K5884" t="str">
            <v>H</v>
          </cell>
          <cell r="L5884">
            <v>5</v>
          </cell>
          <cell r="M5884">
            <v>0.1148603943363769</v>
          </cell>
        </row>
        <row r="5885">
          <cell r="A5885" t="str">
            <v>2008-26-3-McAllisterCk_hat_h_m</v>
          </cell>
          <cell r="B5885" t="str">
            <v>SPS</v>
          </cell>
          <cell r="C5885" t="str">
            <v>Marked South Puget Sound Fall Fing</v>
          </cell>
          <cell r="D5885" t="str">
            <v>M-SPSd FF</v>
          </cell>
          <cell r="E5885">
            <v>26</v>
          </cell>
          <cell r="F5885">
            <v>38</v>
          </cell>
          <cell r="G5885">
            <v>36</v>
          </cell>
          <cell r="H5885" t="str">
            <v>TRS; includes 13A, 13C, and 13D-K</v>
          </cell>
          <cell r="I5885">
            <v>2008</v>
          </cell>
          <cell r="J5885" t="str">
            <v>M</v>
          </cell>
          <cell r="K5885" t="str">
            <v>H</v>
          </cell>
          <cell r="L5885">
            <v>3</v>
          </cell>
          <cell r="M5885">
            <v>0</v>
          </cell>
        </row>
        <row r="5886">
          <cell r="A5886" t="str">
            <v>2008-26-4-McAllisterCk_hat_h_m</v>
          </cell>
          <cell r="B5886" t="str">
            <v>SPS</v>
          </cell>
          <cell r="C5886" t="str">
            <v>Marked South Puget Sound Fall Fing</v>
          </cell>
          <cell r="D5886" t="str">
            <v>M-SPSd FF</v>
          </cell>
          <cell r="E5886">
            <v>26</v>
          </cell>
          <cell r="F5886">
            <v>38</v>
          </cell>
          <cell r="G5886">
            <v>36</v>
          </cell>
          <cell r="H5886" t="str">
            <v>TRS; includes 13A, 13C, and 13D-K</v>
          </cell>
          <cell r="I5886">
            <v>2008</v>
          </cell>
          <cell r="J5886" t="str">
            <v>M</v>
          </cell>
          <cell r="K5886" t="str">
            <v>H</v>
          </cell>
          <cell r="L5886">
            <v>4</v>
          </cell>
          <cell r="M5886">
            <v>0</v>
          </cell>
        </row>
        <row r="5887">
          <cell r="A5887" t="str">
            <v>2008-26-5-McAllisterCk_hat_h_m</v>
          </cell>
          <cell r="B5887" t="str">
            <v>SPS</v>
          </cell>
          <cell r="C5887" t="str">
            <v>Marked South Puget Sound Fall Fing</v>
          </cell>
          <cell r="D5887" t="str">
            <v>M-SPSd FF</v>
          </cell>
          <cell r="E5887">
            <v>26</v>
          </cell>
          <cell r="F5887">
            <v>38</v>
          </cell>
          <cell r="G5887">
            <v>36</v>
          </cell>
          <cell r="H5887" t="str">
            <v>TRS; includes 13A, 13C, and 13D-K</v>
          </cell>
          <cell r="I5887">
            <v>2008</v>
          </cell>
          <cell r="J5887" t="str">
            <v>M</v>
          </cell>
          <cell r="K5887" t="str">
            <v>H</v>
          </cell>
          <cell r="L5887">
            <v>5</v>
          </cell>
          <cell r="M5887">
            <v>0</v>
          </cell>
        </row>
        <row r="5888">
          <cell r="A5888" t="str">
            <v>2009-26-3-McAllisterCk_hat_h_m</v>
          </cell>
          <cell r="B5888" t="str">
            <v>SPS</v>
          </cell>
          <cell r="C5888" t="str">
            <v>Marked South Puget Sound Fall Fing</v>
          </cell>
          <cell r="D5888" t="str">
            <v>M-SPSd FF</v>
          </cell>
          <cell r="E5888">
            <v>26</v>
          </cell>
          <cell r="F5888">
            <v>38</v>
          </cell>
          <cell r="G5888">
            <v>36</v>
          </cell>
          <cell r="H5888" t="str">
            <v>TRS; includes 13A, 13C, and 13D-K</v>
          </cell>
          <cell r="I5888">
            <v>2009</v>
          </cell>
          <cell r="J5888" t="str">
            <v>M</v>
          </cell>
          <cell r="K5888" t="str">
            <v>H</v>
          </cell>
          <cell r="L5888">
            <v>3</v>
          </cell>
          <cell r="M5888">
            <v>0</v>
          </cell>
        </row>
        <row r="5889">
          <cell r="A5889" t="str">
            <v>2009-26-4-McAllisterCk_hat_h_m</v>
          </cell>
          <cell r="B5889" t="str">
            <v>SPS</v>
          </cell>
          <cell r="C5889" t="str">
            <v>Marked South Puget Sound Fall Fing</v>
          </cell>
          <cell r="D5889" t="str">
            <v>M-SPSd FF</v>
          </cell>
          <cell r="E5889">
            <v>26</v>
          </cell>
          <cell r="F5889">
            <v>38</v>
          </cell>
          <cell r="G5889">
            <v>36</v>
          </cell>
          <cell r="H5889" t="str">
            <v>TRS; includes 13A, 13C, and 13D-K</v>
          </cell>
          <cell r="I5889">
            <v>2009</v>
          </cell>
          <cell r="J5889" t="str">
            <v>M</v>
          </cell>
          <cell r="K5889" t="str">
            <v>H</v>
          </cell>
          <cell r="L5889">
            <v>4</v>
          </cell>
          <cell r="M5889">
            <v>0</v>
          </cell>
        </row>
        <row r="5890">
          <cell r="A5890" t="str">
            <v>2009-26-5-McAllisterCk_hat_h_m</v>
          </cell>
          <cell r="B5890" t="str">
            <v>SPS</v>
          </cell>
          <cell r="C5890" t="str">
            <v>Marked South Puget Sound Fall Fing</v>
          </cell>
          <cell r="D5890" t="str">
            <v>M-SPSd FF</v>
          </cell>
          <cell r="E5890">
            <v>26</v>
          </cell>
          <cell r="F5890">
            <v>38</v>
          </cell>
          <cell r="G5890">
            <v>36</v>
          </cell>
          <cell r="H5890" t="str">
            <v>TRS; includes 13A, 13C, and 13D-K</v>
          </cell>
          <cell r="I5890">
            <v>2009</v>
          </cell>
          <cell r="J5890" t="str">
            <v>M</v>
          </cell>
          <cell r="K5890" t="str">
            <v>H</v>
          </cell>
          <cell r="L5890">
            <v>5</v>
          </cell>
          <cell r="M5890">
            <v>0</v>
          </cell>
        </row>
        <row r="5891">
          <cell r="A5891" t="str">
            <v>2010-26-3-McAllisterCk_hat_h_m</v>
          </cell>
          <cell r="B5891" t="str">
            <v>SPS</v>
          </cell>
          <cell r="C5891" t="str">
            <v>Marked South Puget Sound Fall Fing</v>
          </cell>
          <cell r="D5891" t="str">
            <v>M-SPSd FF</v>
          </cell>
          <cell r="E5891">
            <v>26</v>
          </cell>
          <cell r="F5891">
            <v>38</v>
          </cell>
          <cell r="G5891">
            <v>36</v>
          </cell>
          <cell r="H5891" t="str">
            <v>TRS; includes 13A, 13C, and 13D-K</v>
          </cell>
          <cell r="I5891">
            <v>2010</v>
          </cell>
          <cell r="J5891" t="str">
            <v>M</v>
          </cell>
          <cell r="K5891" t="str">
            <v>H</v>
          </cell>
          <cell r="L5891">
            <v>3</v>
          </cell>
          <cell r="M5891">
            <v>0</v>
          </cell>
        </row>
        <row r="5892">
          <cell r="A5892" t="str">
            <v>2010-26-4-McAllisterCk_hat_h_m</v>
          </cell>
          <cell r="B5892" t="str">
            <v>SPS</v>
          </cell>
          <cell r="C5892" t="str">
            <v>Marked South Puget Sound Fall Fing</v>
          </cell>
          <cell r="D5892" t="str">
            <v>M-SPSd FF</v>
          </cell>
          <cell r="E5892">
            <v>26</v>
          </cell>
          <cell r="F5892">
            <v>38</v>
          </cell>
          <cell r="G5892">
            <v>36</v>
          </cell>
          <cell r="H5892" t="str">
            <v>TRS; includes 13A, 13C, and 13D-K</v>
          </cell>
          <cell r="I5892">
            <v>2010</v>
          </cell>
          <cell r="J5892" t="str">
            <v>M</v>
          </cell>
          <cell r="K5892" t="str">
            <v>H</v>
          </cell>
          <cell r="L5892">
            <v>4</v>
          </cell>
          <cell r="M5892">
            <v>0</v>
          </cell>
        </row>
        <row r="5893">
          <cell r="A5893" t="str">
            <v>2010-26-5-McAllisterCk_hat_h_m</v>
          </cell>
          <cell r="B5893" t="str">
            <v>SPS</v>
          </cell>
          <cell r="C5893" t="str">
            <v>Marked South Puget Sound Fall Fing</v>
          </cell>
          <cell r="D5893" t="str">
            <v>M-SPSd FF</v>
          </cell>
          <cell r="E5893">
            <v>26</v>
          </cell>
          <cell r="F5893">
            <v>38</v>
          </cell>
          <cell r="G5893">
            <v>36</v>
          </cell>
          <cell r="H5893" t="str">
            <v>TRS; includes 13A, 13C, and 13D-K</v>
          </cell>
          <cell r="I5893">
            <v>2010</v>
          </cell>
          <cell r="J5893" t="str">
            <v>M</v>
          </cell>
          <cell r="K5893" t="str">
            <v>H</v>
          </cell>
          <cell r="L5893">
            <v>5</v>
          </cell>
          <cell r="M5893">
            <v>0</v>
          </cell>
        </row>
        <row r="5894">
          <cell r="A5894" t="str">
            <v>2011-26-3-McAllisterCk_hat_h_m</v>
          </cell>
          <cell r="B5894" t="str">
            <v>SPS</v>
          </cell>
          <cell r="C5894" t="str">
            <v>Marked South Puget Sound Fall Fing</v>
          </cell>
          <cell r="D5894" t="str">
            <v>M-SPSd FF</v>
          </cell>
          <cell r="E5894">
            <v>26</v>
          </cell>
          <cell r="F5894">
            <v>38</v>
          </cell>
          <cell r="G5894">
            <v>36</v>
          </cell>
          <cell r="H5894" t="str">
            <v>TRS; includes 13A, 13C, and 13D-K</v>
          </cell>
          <cell r="I5894">
            <v>2011</v>
          </cell>
          <cell r="J5894" t="str">
            <v>M</v>
          </cell>
          <cell r="K5894" t="str">
            <v>H</v>
          </cell>
          <cell r="L5894">
            <v>3</v>
          </cell>
          <cell r="M5894">
            <v>0</v>
          </cell>
        </row>
        <row r="5895">
          <cell r="A5895" t="str">
            <v>2011-26-4-McAllisterCk_hat_h_m</v>
          </cell>
          <cell r="B5895" t="str">
            <v>SPS</v>
          </cell>
          <cell r="C5895" t="str">
            <v>Marked South Puget Sound Fall Fing</v>
          </cell>
          <cell r="D5895" t="str">
            <v>M-SPSd FF</v>
          </cell>
          <cell r="E5895">
            <v>26</v>
          </cell>
          <cell r="F5895">
            <v>38</v>
          </cell>
          <cell r="G5895">
            <v>36</v>
          </cell>
          <cell r="H5895" t="str">
            <v>TRS; includes 13A, 13C, and 13D-K</v>
          </cell>
          <cell r="I5895">
            <v>2011</v>
          </cell>
          <cell r="J5895" t="str">
            <v>M</v>
          </cell>
          <cell r="K5895" t="str">
            <v>H</v>
          </cell>
          <cell r="L5895">
            <v>4</v>
          </cell>
          <cell r="M5895">
            <v>0</v>
          </cell>
        </row>
        <row r="5896">
          <cell r="A5896" t="str">
            <v>2011-26-5-McAllisterCk_hat_h_m</v>
          </cell>
          <cell r="B5896" t="str">
            <v>SPS</v>
          </cell>
          <cell r="C5896" t="str">
            <v>Marked South Puget Sound Fall Fing</v>
          </cell>
          <cell r="D5896" t="str">
            <v>M-SPSd FF</v>
          </cell>
          <cell r="E5896">
            <v>26</v>
          </cell>
          <cell r="F5896">
            <v>38</v>
          </cell>
          <cell r="G5896">
            <v>36</v>
          </cell>
          <cell r="H5896" t="str">
            <v>TRS; includes 13A, 13C, and 13D-K</v>
          </cell>
          <cell r="I5896">
            <v>2011</v>
          </cell>
          <cell r="J5896" t="str">
            <v>M</v>
          </cell>
          <cell r="K5896" t="str">
            <v>H</v>
          </cell>
          <cell r="L5896">
            <v>5</v>
          </cell>
          <cell r="M5896">
            <v>0</v>
          </cell>
        </row>
        <row r="5897">
          <cell r="A5897" t="str">
            <v>2012-26-3-McAllisterCk_hat_h_m</v>
          </cell>
          <cell r="B5897" t="str">
            <v>SPS</v>
          </cell>
          <cell r="C5897" t="str">
            <v>Marked South Puget Sound Fall Fing</v>
          </cell>
          <cell r="D5897" t="str">
            <v>M-SPSd FF</v>
          </cell>
          <cell r="E5897">
            <v>26</v>
          </cell>
          <cell r="F5897">
            <v>38</v>
          </cell>
          <cell r="G5897">
            <v>36</v>
          </cell>
          <cell r="H5897" t="str">
            <v>TRS; includes 13A, 13C, and 13D-K</v>
          </cell>
          <cell r="I5897">
            <v>2012</v>
          </cell>
          <cell r="J5897" t="str">
            <v>M</v>
          </cell>
          <cell r="K5897" t="str">
            <v>H</v>
          </cell>
          <cell r="L5897">
            <v>3</v>
          </cell>
          <cell r="M5897">
            <v>0</v>
          </cell>
        </row>
        <row r="5898">
          <cell r="A5898" t="str">
            <v>2012-26-4-McAllisterCk_hat_h_m</v>
          </cell>
          <cell r="B5898" t="str">
            <v>SPS</v>
          </cell>
          <cell r="C5898" t="str">
            <v>Marked South Puget Sound Fall Fing</v>
          </cell>
          <cell r="D5898" t="str">
            <v>M-SPSd FF</v>
          </cell>
          <cell r="E5898">
            <v>26</v>
          </cell>
          <cell r="F5898">
            <v>38</v>
          </cell>
          <cell r="G5898">
            <v>36</v>
          </cell>
          <cell r="H5898" t="str">
            <v>TRS; includes 13A, 13C, and 13D-K</v>
          </cell>
          <cell r="I5898">
            <v>2012</v>
          </cell>
          <cell r="J5898" t="str">
            <v>M</v>
          </cell>
          <cell r="K5898" t="str">
            <v>H</v>
          </cell>
          <cell r="L5898">
            <v>4</v>
          </cell>
          <cell r="M5898">
            <v>0</v>
          </cell>
        </row>
        <row r="5899">
          <cell r="A5899" t="str">
            <v>2012-26-5-McAllisterCk_hat_h_m</v>
          </cell>
          <cell r="B5899" t="str">
            <v>SPS</v>
          </cell>
          <cell r="C5899" t="str">
            <v>Marked South Puget Sound Fall Fing</v>
          </cell>
          <cell r="D5899" t="str">
            <v>M-SPSd FF</v>
          </cell>
          <cell r="E5899">
            <v>26</v>
          </cell>
          <cell r="F5899">
            <v>38</v>
          </cell>
          <cell r="G5899">
            <v>36</v>
          </cell>
          <cell r="H5899" t="str">
            <v>TRS; includes 13A, 13C, and 13D-K</v>
          </cell>
          <cell r="I5899">
            <v>2012</v>
          </cell>
          <cell r="J5899" t="str">
            <v>M</v>
          </cell>
          <cell r="K5899" t="str">
            <v>H</v>
          </cell>
          <cell r="L5899">
            <v>5</v>
          </cell>
          <cell r="M5899">
            <v>0</v>
          </cell>
        </row>
        <row r="5900">
          <cell r="A5900" t="str">
            <v>2013-26-3-McAllisterCk_hat_h_m</v>
          </cell>
          <cell r="B5900" t="str">
            <v>SPS</v>
          </cell>
          <cell r="C5900" t="str">
            <v>Marked South Puget Sound Fall Fing</v>
          </cell>
          <cell r="D5900" t="str">
            <v>M-SPSd FF</v>
          </cell>
          <cell r="E5900">
            <v>26</v>
          </cell>
          <cell r="F5900">
            <v>38</v>
          </cell>
          <cell r="G5900">
            <v>36</v>
          </cell>
          <cell r="H5900" t="str">
            <v>TRS; includes 13A, 13C, and 13D-K</v>
          </cell>
          <cell r="I5900">
            <v>2013</v>
          </cell>
          <cell r="J5900" t="str">
            <v>M</v>
          </cell>
          <cell r="K5900" t="str">
            <v>H</v>
          </cell>
          <cell r="L5900">
            <v>3</v>
          </cell>
          <cell r="M5900">
            <v>0</v>
          </cell>
        </row>
        <row r="5901">
          <cell r="A5901" t="str">
            <v>2013-26-4-McAllisterCk_hat_h_m</v>
          </cell>
          <cell r="B5901" t="str">
            <v>SPS</v>
          </cell>
          <cell r="C5901" t="str">
            <v>Marked South Puget Sound Fall Fing</v>
          </cell>
          <cell r="D5901" t="str">
            <v>M-SPSd FF</v>
          </cell>
          <cell r="E5901">
            <v>26</v>
          </cell>
          <cell r="F5901">
            <v>38</v>
          </cell>
          <cell r="G5901">
            <v>36</v>
          </cell>
          <cell r="H5901" t="str">
            <v>TRS; includes 13A, 13C, and 13D-K</v>
          </cell>
          <cell r="I5901">
            <v>2013</v>
          </cell>
          <cell r="J5901" t="str">
            <v>M</v>
          </cell>
          <cell r="K5901" t="str">
            <v>H</v>
          </cell>
          <cell r="L5901">
            <v>4</v>
          </cell>
          <cell r="M5901">
            <v>0</v>
          </cell>
        </row>
        <row r="5902">
          <cell r="A5902" t="str">
            <v>2013-26-5-McAllisterCk_hat_h_m</v>
          </cell>
          <cell r="B5902" t="str">
            <v>SPS</v>
          </cell>
          <cell r="C5902" t="str">
            <v>Marked South Puget Sound Fall Fing</v>
          </cell>
          <cell r="D5902" t="str">
            <v>M-SPSd FF</v>
          </cell>
          <cell r="E5902">
            <v>26</v>
          </cell>
          <cell r="F5902">
            <v>38</v>
          </cell>
          <cell r="G5902">
            <v>36</v>
          </cell>
          <cell r="H5902" t="str">
            <v>TRS; includes 13A, 13C, and 13D-K</v>
          </cell>
          <cell r="I5902">
            <v>2013</v>
          </cell>
          <cell r="J5902" t="str">
            <v>M</v>
          </cell>
          <cell r="K5902" t="str">
            <v>H</v>
          </cell>
          <cell r="L5902">
            <v>5</v>
          </cell>
          <cell r="M5902">
            <v>0</v>
          </cell>
        </row>
        <row r="5903">
          <cell r="A5903" t="str">
            <v>2007-25-3-McAllisterCk_hat_h_um</v>
          </cell>
          <cell r="B5903" t="str">
            <v>SPS</v>
          </cell>
          <cell r="C5903" t="str">
            <v>UnMarked South Puget Sound Fall Fing</v>
          </cell>
          <cell r="D5903" t="str">
            <v>U-SPSd FF</v>
          </cell>
          <cell r="E5903">
            <v>25</v>
          </cell>
          <cell r="F5903">
            <v>37</v>
          </cell>
          <cell r="G5903">
            <v>36</v>
          </cell>
          <cell r="H5903" t="str">
            <v>TRS; includes 13A, 13C, and 13D-K</v>
          </cell>
          <cell r="I5903">
            <v>2007</v>
          </cell>
          <cell r="J5903" t="str">
            <v>UM</v>
          </cell>
          <cell r="K5903" t="str">
            <v>H</v>
          </cell>
          <cell r="L5903">
            <v>3</v>
          </cell>
          <cell r="M5903">
            <v>0.5610692073574165</v>
          </cell>
        </row>
        <row r="5904">
          <cell r="A5904" t="str">
            <v>2007-25-4-McAllisterCk_hat_h_um</v>
          </cell>
          <cell r="B5904" t="str">
            <v>SPS</v>
          </cell>
          <cell r="C5904" t="str">
            <v>UnMarked South Puget Sound Fall Fing</v>
          </cell>
          <cell r="D5904" t="str">
            <v>U-SPSd FF</v>
          </cell>
          <cell r="E5904">
            <v>25</v>
          </cell>
          <cell r="F5904">
            <v>37</v>
          </cell>
          <cell r="G5904">
            <v>36</v>
          </cell>
          <cell r="H5904" t="str">
            <v>TRS; includes 13A, 13C, and 13D-K</v>
          </cell>
          <cell r="I5904">
            <v>2007</v>
          </cell>
          <cell r="J5904" t="str">
            <v>UM</v>
          </cell>
          <cell r="K5904" t="str">
            <v>H</v>
          </cell>
          <cell r="L5904">
            <v>4</v>
          </cell>
          <cell r="M5904">
            <v>0.1587931718936085</v>
          </cell>
        </row>
        <row r="5905">
          <cell r="A5905" t="str">
            <v>2007-25-5-McAllisterCk_hat_h_um</v>
          </cell>
          <cell r="B5905" t="str">
            <v>SPS</v>
          </cell>
          <cell r="C5905" t="str">
            <v>UnMarked South Puget Sound Fall Fing</v>
          </cell>
          <cell r="D5905" t="str">
            <v>U-SPSd FF</v>
          </cell>
          <cell r="E5905">
            <v>25</v>
          </cell>
          <cell r="F5905">
            <v>37</v>
          </cell>
          <cell r="G5905">
            <v>36</v>
          </cell>
          <cell r="H5905" t="str">
            <v>TRS; includes 13A, 13C, and 13D-K</v>
          </cell>
          <cell r="I5905">
            <v>2007</v>
          </cell>
          <cell r="J5905" t="str">
            <v>UM</v>
          </cell>
          <cell r="K5905" t="str">
            <v>H</v>
          </cell>
          <cell r="L5905">
            <v>5</v>
          </cell>
          <cell r="M5905">
            <v>7.410348021701727E-3</v>
          </cell>
        </row>
        <row r="5906">
          <cell r="A5906" t="str">
            <v>2008-25-3-McAllisterCk_hat_h_um</v>
          </cell>
          <cell r="B5906" t="str">
            <v>SPS</v>
          </cell>
          <cell r="C5906" t="str">
            <v>UnMarked South Puget Sound Fall Fing</v>
          </cell>
          <cell r="D5906" t="str">
            <v>U-SPSd FF</v>
          </cell>
          <cell r="E5906">
            <v>25</v>
          </cell>
          <cell r="F5906">
            <v>37</v>
          </cell>
          <cell r="G5906">
            <v>36</v>
          </cell>
          <cell r="H5906" t="str">
            <v>TRS; includes 13A, 13C, and 13D-K</v>
          </cell>
          <cell r="I5906">
            <v>2008</v>
          </cell>
          <cell r="J5906" t="str">
            <v>UM</v>
          </cell>
          <cell r="K5906" t="str">
            <v>H</v>
          </cell>
          <cell r="L5906">
            <v>3</v>
          </cell>
          <cell r="M5906">
            <v>0</v>
          </cell>
        </row>
        <row r="5907">
          <cell r="A5907" t="str">
            <v>2008-25-4-McAllisterCk_hat_h_um</v>
          </cell>
          <cell r="B5907" t="str">
            <v>SPS</v>
          </cell>
          <cell r="C5907" t="str">
            <v>UnMarked South Puget Sound Fall Fing</v>
          </cell>
          <cell r="D5907" t="str">
            <v>U-SPSd FF</v>
          </cell>
          <cell r="E5907">
            <v>25</v>
          </cell>
          <cell r="F5907">
            <v>37</v>
          </cell>
          <cell r="G5907">
            <v>36</v>
          </cell>
          <cell r="H5907" t="str">
            <v>TRS; includes 13A, 13C, and 13D-K</v>
          </cell>
          <cell r="I5907">
            <v>2008</v>
          </cell>
          <cell r="J5907" t="str">
            <v>UM</v>
          </cell>
          <cell r="K5907" t="str">
            <v>H</v>
          </cell>
          <cell r="L5907">
            <v>4</v>
          </cell>
          <cell r="M5907">
            <v>0</v>
          </cell>
        </row>
        <row r="5908">
          <cell r="A5908" t="str">
            <v>2008-25-5-McAllisterCk_hat_h_um</v>
          </cell>
          <cell r="B5908" t="str">
            <v>SPS</v>
          </cell>
          <cell r="C5908" t="str">
            <v>UnMarked South Puget Sound Fall Fing</v>
          </cell>
          <cell r="D5908" t="str">
            <v>U-SPSd FF</v>
          </cell>
          <cell r="E5908">
            <v>25</v>
          </cell>
          <cell r="F5908">
            <v>37</v>
          </cell>
          <cell r="G5908">
            <v>36</v>
          </cell>
          <cell r="H5908" t="str">
            <v>TRS; includes 13A, 13C, and 13D-K</v>
          </cell>
          <cell r="I5908">
            <v>2008</v>
          </cell>
          <cell r="J5908" t="str">
            <v>UM</v>
          </cell>
          <cell r="K5908" t="str">
            <v>H</v>
          </cell>
          <cell r="L5908">
            <v>5</v>
          </cell>
          <cell r="M5908">
            <v>0</v>
          </cell>
        </row>
        <row r="5909">
          <cell r="A5909" t="str">
            <v>2009-25-3-McAllisterCk_hat_h_um</v>
          </cell>
          <cell r="B5909" t="str">
            <v>SPS</v>
          </cell>
          <cell r="C5909" t="str">
            <v>UnMarked South Puget Sound Fall Fing</v>
          </cell>
          <cell r="D5909" t="str">
            <v>U-SPSd FF</v>
          </cell>
          <cell r="E5909">
            <v>25</v>
          </cell>
          <cell r="F5909">
            <v>37</v>
          </cell>
          <cell r="G5909">
            <v>36</v>
          </cell>
          <cell r="H5909" t="str">
            <v>TRS; includes 13A, 13C, and 13D-K</v>
          </cell>
          <cell r="I5909">
            <v>2009</v>
          </cell>
          <cell r="J5909" t="str">
            <v>UM</v>
          </cell>
          <cell r="K5909" t="str">
            <v>H</v>
          </cell>
          <cell r="L5909">
            <v>3</v>
          </cell>
          <cell r="M5909">
            <v>0</v>
          </cell>
        </row>
        <row r="5910">
          <cell r="A5910" t="str">
            <v>2009-25-4-McAllisterCk_hat_h_um</v>
          </cell>
          <cell r="B5910" t="str">
            <v>SPS</v>
          </cell>
          <cell r="C5910" t="str">
            <v>UnMarked South Puget Sound Fall Fing</v>
          </cell>
          <cell r="D5910" t="str">
            <v>U-SPSd FF</v>
          </cell>
          <cell r="E5910">
            <v>25</v>
          </cell>
          <cell r="F5910">
            <v>37</v>
          </cell>
          <cell r="G5910">
            <v>36</v>
          </cell>
          <cell r="H5910" t="str">
            <v>TRS; includes 13A, 13C, and 13D-K</v>
          </cell>
          <cell r="I5910">
            <v>2009</v>
          </cell>
          <cell r="J5910" t="str">
            <v>UM</v>
          </cell>
          <cell r="K5910" t="str">
            <v>H</v>
          </cell>
          <cell r="L5910">
            <v>4</v>
          </cell>
          <cell r="M5910">
            <v>0</v>
          </cell>
        </row>
        <row r="5911">
          <cell r="A5911" t="str">
            <v>2009-25-5-McAllisterCk_hat_h_um</v>
          </cell>
          <cell r="B5911" t="str">
            <v>SPS</v>
          </cell>
          <cell r="C5911" t="str">
            <v>UnMarked South Puget Sound Fall Fing</v>
          </cell>
          <cell r="D5911" t="str">
            <v>U-SPSd FF</v>
          </cell>
          <cell r="E5911">
            <v>25</v>
          </cell>
          <cell r="F5911">
            <v>37</v>
          </cell>
          <cell r="G5911">
            <v>36</v>
          </cell>
          <cell r="H5911" t="str">
            <v>TRS; includes 13A, 13C, and 13D-K</v>
          </cell>
          <cell r="I5911">
            <v>2009</v>
          </cell>
          <cell r="J5911" t="str">
            <v>UM</v>
          </cell>
          <cell r="K5911" t="str">
            <v>H</v>
          </cell>
          <cell r="L5911">
            <v>5</v>
          </cell>
          <cell r="M5911">
            <v>0</v>
          </cell>
        </row>
        <row r="5912">
          <cell r="A5912" t="str">
            <v>2010-25-3-McAllisterCk_hat_h_um</v>
          </cell>
          <cell r="B5912" t="str">
            <v>SPS</v>
          </cell>
          <cell r="C5912" t="str">
            <v>UnMarked South Puget Sound Fall Fing</v>
          </cell>
          <cell r="D5912" t="str">
            <v>U-SPSd FF</v>
          </cell>
          <cell r="E5912">
            <v>25</v>
          </cell>
          <cell r="F5912">
            <v>37</v>
          </cell>
          <cell r="G5912">
            <v>36</v>
          </cell>
          <cell r="H5912" t="str">
            <v>TRS; includes 13A, 13C, and 13D-K</v>
          </cell>
          <cell r="I5912">
            <v>2010</v>
          </cell>
          <cell r="J5912" t="str">
            <v>UM</v>
          </cell>
          <cell r="K5912" t="str">
            <v>H</v>
          </cell>
          <cell r="L5912">
            <v>3</v>
          </cell>
          <cell r="M5912">
            <v>0</v>
          </cell>
        </row>
        <row r="5913">
          <cell r="A5913" t="str">
            <v>2010-25-4-McAllisterCk_hat_h_um</v>
          </cell>
          <cell r="B5913" t="str">
            <v>SPS</v>
          </cell>
          <cell r="C5913" t="str">
            <v>UnMarked South Puget Sound Fall Fing</v>
          </cell>
          <cell r="D5913" t="str">
            <v>U-SPSd FF</v>
          </cell>
          <cell r="E5913">
            <v>25</v>
          </cell>
          <cell r="F5913">
            <v>37</v>
          </cell>
          <cell r="G5913">
            <v>36</v>
          </cell>
          <cell r="H5913" t="str">
            <v>TRS; includes 13A, 13C, and 13D-K</v>
          </cell>
          <cell r="I5913">
            <v>2010</v>
          </cell>
          <cell r="J5913" t="str">
            <v>UM</v>
          </cell>
          <cell r="K5913" t="str">
            <v>H</v>
          </cell>
          <cell r="L5913">
            <v>4</v>
          </cell>
          <cell r="M5913">
            <v>0</v>
          </cell>
        </row>
        <row r="5914">
          <cell r="A5914" t="str">
            <v>2010-25-5-McAllisterCk_hat_h_um</v>
          </cell>
          <cell r="B5914" t="str">
            <v>SPS</v>
          </cell>
          <cell r="C5914" t="str">
            <v>UnMarked South Puget Sound Fall Fing</v>
          </cell>
          <cell r="D5914" t="str">
            <v>U-SPSd FF</v>
          </cell>
          <cell r="E5914">
            <v>25</v>
          </cell>
          <cell r="F5914">
            <v>37</v>
          </cell>
          <cell r="G5914">
            <v>36</v>
          </cell>
          <cell r="H5914" t="str">
            <v>TRS; includes 13A, 13C, and 13D-K</v>
          </cell>
          <cell r="I5914">
            <v>2010</v>
          </cell>
          <cell r="J5914" t="str">
            <v>UM</v>
          </cell>
          <cell r="K5914" t="str">
            <v>H</v>
          </cell>
          <cell r="L5914">
            <v>5</v>
          </cell>
          <cell r="M5914">
            <v>0</v>
          </cell>
        </row>
        <row r="5915">
          <cell r="A5915" t="str">
            <v>2011-25-3-McAllisterCk_hat_h_um</v>
          </cell>
          <cell r="B5915" t="str">
            <v>SPS</v>
          </cell>
          <cell r="C5915" t="str">
            <v>UnMarked South Puget Sound Fall Fing</v>
          </cell>
          <cell r="D5915" t="str">
            <v>U-SPSd FF</v>
          </cell>
          <cell r="E5915">
            <v>25</v>
          </cell>
          <cell r="F5915">
            <v>37</v>
          </cell>
          <cell r="G5915">
            <v>36</v>
          </cell>
          <cell r="H5915" t="str">
            <v>TRS; includes 13A, 13C, and 13D-K</v>
          </cell>
          <cell r="I5915">
            <v>2011</v>
          </cell>
          <cell r="J5915" t="str">
            <v>UM</v>
          </cell>
          <cell r="K5915" t="str">
            <v>H</v>
          </cell>
          <cell r="L5915">
            <v>3</v>
          </cell>
          <cell r="M5915">
            <v>0</v>
          </cell>
        </row>
        <row r="5916">
          <cell r="A5916" t="str">
            <v>2011-25-4-McAllisterCk_hat_h_um</v>
          </cell>
          <cell r="B5916" t="str">
            <v>SPS</v>
          </cell>
          <cell r="C5916" t="str">
            <v>UnMarked South Puget Sound Fall Fing</v>
          </cell>
          <cell r="D5916" t="str">
            <v>U-SPSd FF</v>
          </cell>
          <cell r="E5916">
            <v>25</v>
          </cell>
          <cell r="F5916">
            <v>37</v>
          </cell>
          <cell r="G5916">
            <v>36</v>
          </cell>
          <cell r="H5916" t="str">
            <v>TRS; includes 13A, 13C, and 13D-K</v>
          </cell>
          <cell r="I5916">
            <v>2011</v>
          </cell>
          <cell r="J5916" t="str">
            <v>UM</v>
          </cell>
          <cell r="K5916" t="str">
            <v>H</v>
          </cell>
          <cell r="L5916">
            <v>4</v>
          </cell>
          <cell r="M5916">
            <v>0</v>
          </cell>
        </row>
        <row r="5917">
          <cell r="A5917" t="str">
            <v>2011-25-5-McAllisterCk_hat_h_um</v>
          </cell>
          <cell r="B5917" t="str">
            <v>SPS</v>
          </cell>
          <cell r="C5917" t="str">
            <v>UnMarked South Puget Sound Fall Fing</v>
          </cell>
          <cell r="D5917" t="str">
            <v>U-SPSd FF</v>
          </cell>
          <cell r="E5917">
            <v>25</v>
          </cell>
          <cell r="F5917">
            <v>37</v>
          </cell>
          <cell r="G5917">
            <v>36</v>
          </cell>
          <cell r="H5917" t="str">
            <v>TRS; includes 13A, 13C, and 13D-K</v>
          </cell>
          <cell r="I5917">
            <v>2011</v>
          </cell>
          <cell r="J5917" t="str">
            <v>UM</v>
          </cell>
          <cell r="K5917" t="str">
            <v>H</v>
          </cell>
          <cell r="L5917">
            <v>5</v>
          </cell>
          <cell r="M5917">
            <v>0</v>
          </cell>
        </row>
        <row r="5918">
          <cell r="A5918" t="str">
            <v>2012-25-3-McAllisterCk_hat_h_um</v>
          </cell>
          <cell r="B5918" t="str">
            <v>SPS</v>
          </cell>
          <cell r="C5918" t="str">
            <v>UnMarked South Puget Sound Fall Fing</v>
          </cell>
          <cell r="D5918" t="str">
            <v>U-SPSd FF</v>
          </cell>
          <cell r="E5918">
            <v>25</v>
          </cell>
          <cell r="F5918">
            <v>37</v>
          </cell>
          <cell r="G5918">
            <v>36</v>
          </cell>
          <cell r="H5918" t="str">
            <v>TRS; includes 13A, 13C, and 13D-K</v>
          </cell>
          <cell r="I5918">
            <v>2012</v>
          </cell>
          <cell r="J5918" t="str">
            <v>UM</v>
          </cell>
          <cell r="K5918" t="str">
            <v>H</v>
          </cell>
          <cell r="L5918">
            <v>3</v>
          </cell>
          <cell r="M5918">
            <v>0</v>
          </cell>
        </row>
        <row r="5919">
          <cell r="A5919" t="str">
            <v>2012-25-4-McAllisterCk_hat_h_um</v>
          </cell>
          <cell r="B5919" t="str">
            <v>SPS</v>
          </cell>
          <cell r="C5919" t="str">
            <v>UnMarked South Puget Sound Fall Fing</v>
          </cell>
          <cell r="D5919" t="str">
            <v>U-SPSd FF</v>
          </cell>
          <cell r="E5919">
            <v>25</v>
          </cell>
          <cell r="F5919">
            <v>37</v>
          </cell>
          <cell r="G5919">
            <v>36</v>
          </cell>
          <cell r="H5919" t="str">
            <v>TRS; includes 13A, 13C, and 13D-K</v>
          </cell>
          <cell r="I5919">
            <v>2012</v>
          </cell>
          <cell r="J5919" t="str">
            <v>UM</v>
          </cell>
          <cell r="K5919" t="str">
            <v>H</v>
          </cell>
          <cell r="L5919">
            <v>4</v>
          </cell>
          <cell r="M5919">
            <v>0</v>
          </cell>
        </row>
        <row r="5920">
          <cell r="A5920" t="str">
            <v>2012-25-5-McAllisterCk_hat_h_um</v>
          </cell>
          <cell r="B5920" t="str">
            <v>SPS</v>
          </cell>
          <cell r="C5920" t="str">
            <v>UnMarked South Puget Sound Fall Fing</v>
          </cell>
          <cell r="D5920" t="str">
            <v>U-SPSd FF</v>
          </cell>
          <cell r="E5920">
            <v>25</v>
          </cell>
          <cell r="F5920">
            <v>37</v>
          </cell>
          <cell r="G5920">
            <v>36</v>
          </cell>
          <cell r="H5920" t="str">
            <v>TRS; includes 13A, 13C, and 13D-K</v>
          </cell>
          <cell r="I5920">
            <v>2012</v>
          </cell>
          <cell r="J5920" t="str">
            <v>UM</v>
          </cell>
          <cell r="K5920" t="str">
            <v>H</v>
          </cell>
          <cell r="L5920">
            <v>5</v>
          </cell>
          <cell r="M5920">
            <v>0</v>
          </cell>
        </row>
        <row r="5921">
          <cell r="A5921" t="str">
            <v>2013-25-3-McAllisterCk_hat_h_um</v>
          </cell>
          <cell r="B5921" t="str">
            <v>SPS</v>
          </cell>
          <cell r="C5921" t="str">
            <v>UnMarked South Puget Sound Fall Fing</v>
          </cell>
          <cell r="D5921" t="str">
            <v>U-SPSd FF</v>
          </cell>
          <cell r="E5921">
            <v>25</v>
          </cell>
          <cell r="F5921">
            <v>37</v>
          </cell>
          <cell r="G5921">
            <v>36</v>
          </cell>
          <cell r="H5921" t="str">
            <v>TRS; includes 13A, 13C, and 13D-K</v>
          </cell>
          <cell r="I5921">
            <v>2013</v>
          </cell>
          <cell r="J5921" t="str">
            <v>UM</v>
          </cell>
          <cell r="K5921" t="str">
            <v>H</v>
          </cell>
          <cell r="L5921">
            <v>3</v>
          </cell>
          <cell r="M5921">
            <v>0</v>
          </cell>
        </row>
        <row r="5922">
          <cell r="A5922" t="str">
            <v>2013-25-4-McAllisterCk_hat_h_um</v>
          </cell>
          <cell r="B5922" t="str">
            <v>SPS</v>
          </cell>
          <cell r="C5922" t="str">
            <v>UnMarked South Puget Sound Fall Fing</v>
          </cell>
          <cell r="D5922" t="str">
            <v>U-SPSd FF</v>
          </cell>
          <cell r="E5922">
            <v>25</v>
          </cell>
          <cell r="F5922">
            <v>37</v>
          </cell>
          <cell r="G5922">
            <v>36</v>
          </cell>
          <cell r="H5922" t="str">
            <v>TRS; includes 13A, 13C, and 13D-K</v>
          </cell>
          <cell r="I5922">
            <v>2013</v>
          </cell>
          <cell r="J5922" t="str">
            <v>UM</v>
          </cell>
          <cell r="K5922" t="str">
            <v>H</v>
          </cell>
          <cell r="L5922">
            <v>4</v>
          </cell>
          <cell r="M5922">
            <v>0</v>
          </cell>
        </row>
        <row r="5923">
          <cell r="A5923" t="str">
            <v>2013-25-5-McAllisterCk_hat_h_um</v>
          </cell>
          <cell r="B5923" t="str">
            <v>SPS</v>
          </cell>
          <cell r="C5923" t="str">
            <v>UnMarked South Puget Sound Fall Fing</v>
          </cell>
          <cell r="D5923" t="str">
            <v>U-SPSd FF</v>
          </cell>
          <cell r="E5923">
            <v>25</v>
          </cell>
          <cell r="F5923">
            <v>37</v>
          </cell>
          <cell r="G5923">
            <v>36</v>
          </cell>
          <cell r="H5923" t="str">
            <v>TRS; includes 13A, 13C, and 13D-K</v>
          </cell>
          <cell r="I5923">
            <v>2013</v>
          </cell>
          <cell r="J5923" t="str">
            <v>UM</v>
          </cell>
          <cell r="K5923" t="str">
            <v>H</v>
          </cell>
          <cell r="L5923">
            <v>5</v>
          </cell>
          <cell r="M5923">
            <v>0</v>
          </cell>
        </row>
        <row r="5924">
          <cell r="A5924" t="str">
            <v>2007-26-3-Misc13D_K_Coulter_hat_h_m</v>
          </cell>
          <cell r="B5924" t="str">
            <v>SPS</v>
          </cell>
          <cell r="C5924" t="str">
            <v>Marked South Puget Sound Fall Fing</v>
          </cell>
          <cell r="D5924" t="str">
            <v>M-SPSd FF</v>
          </cell>
          <cell r="E5924">
            <v>26</v>
          </cell>
          <cell r="F5924">
            <v>38</v>
          </cell>
          <cell r="G5924">
            <v>36</v>
          </cell>
          <cell r="H5924" t="str">
            <v>TRS; includes 13A, 13C, and 13D-K</v>
          </cell>
          <cell r="I5924">
            <v>2007</v>
          </cell>
          <cell r="J5924" t="str">
            <v>M</v>
          </cell>
          <cell r="K5924" t="str">
            <v>H</v>
          </cell>
          <cell r="L5924">
            <v>3</v>
          </cell>
          <cell r="M5924">
            <v>0</v>
          </cell>
        </row>
        <row r="5925">
          <cell r="A5925" t="str">
            <v>2007-26-4-Misc13D_K_Coulter_hat_h_m</v>
          </cell>
          <cell r="B5925" t="str">
            <v>SPS</v>
          </cell>
          <cell r="C5925" t="str">
            <v>Marked South Puget Sound Fall Fing</v>
          </cell>
          <cell r="D5925" t="str">
            <v>M-SPSd FF</v>
          </cell>
          <cell r="E5925">
            <v>26</v>
          </cell>
          <cell r="F5925">
            <v>38</v>
          </cell>
          <cell r="G5925">
            <v>36</v>
          </cell>
          <cell r="H5925" t="str">
            <v>TRS; includes 13A, 13C, and 13D-K</v>
          </cell>
          <cell r="I5925">
            <v>2007</v>
          </cell>
          <cell r="J5925" t="str">
            <v>M</v>
          </cell>
          <cell r="K5925" t="str">
            <v>H</v>
          </cell>
          <cell r="L5925">
            <v>4</v>
          </cell>
          <cell r="M5925">
            <v>0</v>
          </cell>
        </row>
        <row r="5926">
          <cell r="A5926" t="str">
            <v>2007-26-5-Misc13D_K_Coulter_hat_h_m</v>
          </cell>
          <cell r="B5926" t="str">
            <v>SPS</v>
          </cell>
          <cell r="C5926" t="str">
            <v>Marked South Puget Sound Fall Fing</v>
          </cell>
          <cell r="D5926" t="str">
            <v>M-SPSd FF</v>
          </cell>
          <cell r="E5926">
            <v>26</v>
          </cell>
          <cell r="F5926">
            <v>38</v>
          </cell>
          <cell r="G5926">
            <v>36</v>
          </cell>
          <cell r="H5926" t="str">
            <v>TRS; includes 13A, 13C, and 13D-K</v>
          </cell>
          <cell r="I5926">
            <v>2007</v>
          </cell>
          <cell r="J5926" t="str">
            <v>M</v>
          </cell>
          <cell r="K5926" t="str">
            <v>H</v>
          </cell>
          <cell r="L5926">
            <v>5</v>
          </cell>
          <cell r="M5926">
            <v>0</v>
          </cell>
        </row>
        <row r="5927">
          <cell r="A5927" t="str">
            <v>2008-26-3-Misc13D_K_Coulter_hat_h_m</v>
          </cell>
          <cell r="B5927" t="str">
            <v>SPS</v>
          </cell>
          <cell r="C5927" t="str">
            <v>Marked South Puget Sound Fall Fing</v>
          </cell>
          <cell r="D5927" t="str">
            <v>M-SPSd FF</v>
          </cell>
          <cell r="E5927">
            <v>26</v>
          </cell>
          <cell r="F5927">
            <v>38</v>
          </cell>
          <cell r="G5927">
            <v>36</v>
          </cell>
          <cell r="H5927" t="str">
            <v>TRS; includes 13A, 13C, and 13D-K</v>
          </cell>
          <cell r="I5927">
            <v>2008</v>
          </cell>
          <cell r="J5927" t="str">
            <v>M</v>
          </cell>
          <cell r="K5927" t="str">
            <v>H</v>
          </cell>
          <cell r="L5927">
            <v>3</v>
          </cell>
          <cell r="M5927">
            <v>0</v>
          </cell>
        </row>
        <row r="5928">
          <cell r="A5928" t="str">
            <v>2008-26-4-Misc13D_K_Coulter_hat_h_m</v>
          </cell>
          <cell r="B5928" t="str">
            <v>SPS</v>
          </cell>
          <cell r="C5928" t="str">
            <v>Marked South Puget Sound Fall Fing</v>
          </cell>
          <cell r="D5928" t="str">
            <v>M-SPSd FF</v>
          </cell>
          <cell r="E5928">
            <v>26</v>
          </cell>
          <cell r="F5928">
            <v>38</v>
          </cell>
          <cell r="G5928">
            <v>36</v>
          </cell>
          <cell r="H5928" t="str">
            <v>TRS; includes 13A, 13C, and 13D-K</v>
          </cell>
          <cell r="I5928">
            <v>2008</v>
          </cell>
          <cell r="J5928" t="str">
            <v>M</v>
          </cell>
          <cell r="K5928" t="str">
            <v>H</v>
          </cell>
          <cell r="L5928">
            <v>4</v>
          </cell>
          <cell r="M5928">
            <v>0</v>
          </cell>
        </row>
        <row r="5929">
          <cell r="A5929" t="str">
            <v>2008-26-5-Misc13D_K_Coulter_hat_h_m</v>
          </cell>
          <cell r="B5929" t="str">
            <v>SPS</v>
          </cell>
          <cell r="C5929" t="str">
            <v>Marked South Puget Sound Fall Fing</v>
          </cell>
          <cell r="D5929" t="str">
            <v>M-SPSd FF</v>
          </cell>
          <cell r="E5929">
            <v>26</v>
          </cell>
          <cell r="F5929">
            <v>38</v>
          </cell>
          <cell r="G5929">
            <v>36</v>
          </cell>
          <cell r="H5929" t="str">
            <v>TRS; includes 13A, 13C, and 13D-K</v>
          </cell>
          <cell r="I5929">
            <v>2008</v>
          </cell>
          <cell r="J5929" t="str">
            <v>M</v>
          </cell>
          <cell r="K5929" t="str">
            <v>H</v>
          </cell>
          <cell r="L5929">
            <v>5</v>
          </cell>
          <cell r="M5929">
            <v>0</v>
          </cell>
        </row>
        <row r="5930">
          <cell r="A5930" t="str">
            <v>2009-26-3-Misc13D_K_Coulter_hat_h_m</v>
          </cell>
          <cell r="B5930" t="str">
            <v>SPS</v>
          </cell>
          <cell r="C5930" t="str">
            <v>Marked South Puget Sound Fall Fing</v>
          </cell>
          <cell r="D5930" t="str">
            <v>M-SPSd FF</v>
          </cell>
          <cell r="E5930">
            <v>26</v>
          </cell>
          <cell r="F5930">
            <v>38</v>
          </cell>
          <cell r="G5930">
            <v>36</v>
          </cell>
          <cell r="H5930" t="str">
            <v>TRS; includes 13A, 13C, and 13D-K</v>
          </cell>
          <cell r="I5930">
            <v>2009</v>
          </cell>
          <cell r="J5930" t="str">
            <v>M</v>
          </cell>
          <cell r="K5930" t="str">
            <v>H</v>
          </cell>
          <cell r="L5930">
            <v>3</v>
          </cell>
          <cell r="M5930">
            <v>0</v>
          </cell>
        </row>
        <row r="5931">
          <cell r="A5931" t="str">
            <v>2009-26-4-Misc13D_K_Coulter_hat_h_m</v>
          </cell>
          <cell r="B5931" t="str">
            <v>SPS</v>
          </cell>
          <cell r="C5931" t="str">
            <v>Marked South Puget Sound Fall Fing</v>
          </cell>
          <cell r="D5931" t="str">
            <v>M-SPSd FF</v>
          </cell>
          <cell r="E5931">
            <v>26</v>
          </cell>
          <cell r="F5931">
            <v>38</v>
          </cell>
          <cell r="G5931">
            <v>36</v>
          </cell>
          <cell r="H5931" t="str">
            <v>TRS; includes 13A, 13C, and 13D-K</v>
          </cell>
          <cell r="I5931">
            <v>2009</v>
          </cell>
          <cell r="J5931" t="str">
            <v>M</v>
          </cell>
          <cell r="K5931" t="str">
            <v>H</v>
          </cell>
          <cell r="L5931">
            <v>4</v>
          </cell>
          <cell r="M5931">
            <v>0</v>
          </cell>
        </row>
        <row r="5932">
          <cell r="A5932" t="str">
            <v>2009-26-5-Misc13D_K_Coulter_hat_h_m</v>
          </cell>
          <cell r="B5932" t="str">
            <v>SPS</v>
          </cell>
          <cell r="C5932" t="str">
            <v>Marked South Puget Sound Fall Fing</v>
          </cell>
          <cell r="D5932" t="str">
            <v>M-SPSd FF</v>
          </cell>
          <cell r="E5932">
            <v>26</v>
          </cell>
          <cell r="F5932">
            <v>38</v>
          </cell>
          <cell r="G5932">
            <v>36</v>
          </cell>
          <cell r="H5932" t="str">
            <v>TRS; includes 13A, 13C, and 13D-K</v>
          </cell>
          <cell r="I5932">
            <v>2009</v>
          </cell>
          <cell r="J5932" t="str">
            <v>M</v>
          </cell>
          <cell r="K5932" t="str">
            <v>H</v>
          </cell>
          <cell r="L5932">
            <v>5</v>
          </cell>
          <cell r="M5932">
            <v>0</v>
          </cell>
        </row>
        <row r="5933">
          <cell r="A5933" t="str">
            <v>2010-26-3-Misc13D_K_Coulter_hat_h_m</v>
          </cell>
          <cell r="B5933" t="str">
            <v>SPS</v>
          </cell>
          <cell r="C5933" t="str">
            <v>Marked South Puget Sound Fall Fing</v>
          </cell>
          <cell r="D5933" t="str">
            <v>M-SPSd FF</v>
          </cell>
          <cell r="E5933">
            <v>26</v>
          </cell>
          <cell r="F5933">
            <v>38</v>
          </cell>
          <cell r="G5933">
            <v>36</v>
          </cell>
          <cell r="H5933" t="str">
            <v>TRS; includes 13A, 13C, and 13D-K</v>
          </cell>
          <cell r="I5933">
            <v>2010</v>
          </cell>
          <cell r="J5933" t="str">
            <v>M</v>
          </cell>
          <cell r="K5933" t="str">
            <v>H</v>
          </cell>
          <cell r="L5933">
            <v>3</v>
          </cell>
          <cell r="M5933">
            <v>0</v>
          </cell>
        </row>
        <row r="5934">
          <cell r="A5934" t="str">
            <v>2010-26-4-Misc13D_K_Coulter_hat_h_m</v>
          </cell>
          <cell r="B5934" t="str">
            <v>SPS</v>
          </cell>
          <cell r="C5934" t="str">
            <v>Marked South Puget Sound Fall Fing</v>
          </cell>
          <cell r="D5934" t="str">
            <v>M-SPSd FF</v>
          </cell>
          <cell r="E5934">
            <v>26</v>
          </cell>
          <cell r="F5934">
            <v>38</v>
          </cell>
          <cell r="G5934">
            <v>36</v>
          </cell>
          <cell r="H5934" t="str">
            <v>TRS; includes 13A, 13C, and 13D-K</v>
          </cell>
          <cell r="I5934">
            <v>2010</v>
          </cell>
          <cell r="J5934" t="str">
            <v>M</v>
          </cell>
          <cell r="K5934" t="str">
            <v>H</v>
          </cell>
          <cell r="L5934">
            <v>4</v>
          </cell>
          <cell r="M5934">
            <v>0</v>
          </cell>
        </row>
        <row r="5935">
          <cell r="A5935" t="str">
            <v>2010-26-5-Misc13D_K_Coulter_hat_h_m</v>
          </cell>
          <cell r="B5935" t="str">
            <v>SPS</v>
          </cell>
          <cell r="C5935" t="str">
            <v>Marked South Puget Sound Fall Fing</v>
          </cell>
          <cell r="D5935" t="str">
            <v>M-SPSd FF</v>
          </cell>
          <cell r="E5935">
            <v>26</v>
          </cell>
          <cell r="F5935">
            <v>38</v>
          </cell>
          <cell r="G5935">
            <v>36</v>
          </cell>
          <cell r="H5935" t="str">
            <v>TRS; includes 13A, 13C, and 13D-K</v>
          </cell>
          <cell r="I5935">
            <v>2010</v>
          </cell>
          <cell r="J5935" t="str">
            <v>M</v>
          </cell>
          <cell r="K5935" t="str">
            <v>H</v>
          </cell>
          <cell r="L5935">
            <v>5</v>
          </cell>
          <cell r="M5935">
            <v>0</v>
          </cell>
        </row>
        <row r="5936">
          <cell r="A5936" t="str">
            <v>2011-26-3-Misc13D_K_Coulter_hat_h_m</v>
          </cell>
          <cell r="B5936" t="str">
            <v>SPS</v>
          </cell>
          <cell r="C5936" t="str">
            <v>Marked South Puget Sound Fall Fing</v>
          </cell>
          <cell r="D5936" t="str">
            <v>M-SPSd FF</v>
          </cell>
          <cell r="E5936">
            <v>26</v>
          </cell>
          <cell r="F5936">
            <v>38</v>
          </cell>
          <cell r="G5936">
            <v>36</v>
          </cell>
          <cell r="H5936" t="str">
            <v>TRS; includes 13A, 13C, and 13D-K</v>
          </cell>
          <cell r="I5936">
            <v>2011</v>
          </cell>
          <cell r="J5936" t="str">
            <v>M</v>
          </cell>
          <cell r="K5936" t="str">
            <v>H</v>
          </cell>
          <cell r="L5936">
            <v>3</v>
          </cell>
          <cell r="M5936">
            <v>0</v>
          </cell>
        </row>
        <row r="5937">
          <cell r="A5937" t="str">
            <v>2011-26-4-Misc13D_K_Coulter_hat_h_m</v>
          </cell>
          <cell r="B5937" t="str">
            <v>SPS</v>
          </cell>
          <cell r="C5937" t="str">
            <v>Marked South Puget Sound Fall Fing</v>
          </cell>
          <cell r="D5937" t="str">
            <v>M-SPSd FF</v>
          </cell>
          <cell r="E5937">
            <v>26</v>
          </cell>
          <cell r="F5937">
            <v>38</v>
          </cell>
          <cell r="G5937">
            <v>36</v>
          </cell>
          <cell r="H5937" t="str">
            <v>TRS; includes 13A, 13C, and 13D-K</v>
          </cell>
          <cell r="I5937">
            <v>2011</v>
          </cell>
          <cell r="J5937" t="str">
            <v>M</v>
          </cell>
          <cell r="K5937" t="str">
            <v>H</v>
          </cell>
          <cell r="L5937">
            <v>4</v>
          </cell>
          <cell r="M5937">
            <v>0</v>
          </cell>
        </row>
        <row r="5938">
          <cell r="A5938" t="str">
            <v>2011-26-5-Misc13D_K_Coulter_hat_h_m</v>
          </cell>
          <cell r="B5938" t="str">
            <v>SPS</v>
          </cell>
          <cell r="C5938" t="str">
            <v>Marked South Puget Sound Fall Fing</v>
          </cell>
          <cell r="D5938" t="str">
            <v>M-SPSd FF</v>
          </cell>
          <cell r="E5938">
            <v>26</v>
          </cell>
          <cell r="F5938">
            <v>38</v>
          </cell>
          <cell r="G5938">
            <v>36</v>
          </cell>
          <cell r="H5938" t="str">
            <v>TRS; includes 13A, 13C, and 13D-K</v>
          </cell>
          <cell r="I5938">
            <v>2011</v>
          </cell>
          <cell r="J5938" t="str">
            <v>M</v>
          </cell>
          <cell r="K5938" t="str">
            <v>H</v>
          </cell>
          <cell r="L5938">
            <v>5</v>
          </cell>
          <cell r="M5938">
            <v>0</v>
          </cell>
        </row>
        <row r="5939">
          <cell r="A5939" t="str">
            <v>2012-26-3-Misc13D_K_Coulter_hat_h_m</v>
          </cell>
          <cell r="B5939" t="str">
            <v>SPS</v>
          </cell>
          <cell r="C5939" t="str">
            <v>Marked South Puget Sound Fall Fing</v>
          </cell>
          <cell r="D5939" t="str">
            <v>M-SPSd FF</v>
          </cell>
          <cell r="E5939">
            <v>26</v>
          </cell>
          <cell r="F5939">
            <v>38</v>
          </cell>
          <cell r="G5939">
            <v>36</v>
          </cell>
          <cell r="H5939" t="str">
            <v>TRS; includes 13A, 13C, and 13D-K</v>
          </cell>
          <cell r="I5939">
            <v>2012</v>
          </cell>
          <cell r="J5939" t="str">
            <v>M</v>
          </cell>
          <cell r="K5939" t="str">
            <v>H</v>
          </cell>
          <cell r="L5939">
            <v>3</v>
          </cell>
          <cell r="M5939">
            <v>0</v>
          </cell>
        </row>
        <row r="5940">
          <cell r="A5940" t="str">
            <v>2012-26-4-Misc13D_K_Coulter_hat_h_m</v>
          </cell>
          <cell r="B5940" t="str">
            <v>SPS</v>
          </cell>
          <cell r="C5940" t="str">
            <v>Marked South Puget Sound Fall Fing</v>
          </cell>
          <cell r="D5940" t="str">
            <v>M-SPSd FF</v>
          </cell>
          <cell r="E5940">
            <v>26</v>
          </cell>
          <cell r="F5940">
            <v>38</v>
          </cell>
          <cell r="G5940">
            <v>36</v>
          </cell>
          <cell r="H5940" t="str">
            <v>TRS; includes 13A, 13C, and 13D-K</v>
          </cell>
          <cell r="I5940">
            <v>2012</v>
          </cell>
          <cell r="J5940" t="str">
            <v>M</v>
          </cell>
          <cell r="K5940" t="str">
            <v>H</v>
          </cell>
          <cell r="L5940">
            <v>4</v>
          </cell>
          <cell r="M5940">
            <v>0</v>
          </cell>
        </row>
        <row r="5941">
          <cell r="A5941" t="str">
            <v>2012-26-5-Misc13D_K_Coulter_hat_h_m</v>
          </cell>
          <cell r="B5941" t="str">
            <v>SPS</v>
          </cell>
          <cell r="C5941" t="str">
            <v>Marked South Puget Sound Fall Fing</v>
          </cell>
          <cell r="D5941" t="str">
            <v>M-SPSd FF</v>
          </cell>
          <cell r="E5941">
            <v>26</v>
          </cell>
          <cell r="F5941">
            <v>38</v>
          </cell>
          <cell r="G5941">
            <v>36</v>
          </cell>
          <cell r="H5941" t="str">
            <v>TRS; includes 13A, 13C, and 13D-K</v>
          </cell>
          <cell r="I5941">
            <v>2012</v>
          </cell>
          <cell r="J5941" t="str">
            <v>M</v>
          </cell>
          <cell r="K5941" t="str">
            <v>H</v>
          </cell>
          <cell r="L5941">
            <v>5</v>
          </cell>
          <cell r="M5941">
            <v>0</v>
          </cell>
        </row>
        <row r="5942">
          <cell r="A5942" t="str">
            <v>2013-26-3-Misc13D_K_Coulter_hat_h_m</v>
          </cell>
          <cell r="B5942" t="str">
            <v>SPS</v>
          </cell>
          <cell r="C5942" t="str">
            <v>Marked South Puget Sound Fall Fing</v>
          </cell>
          <cell r="D5942" t="str">
            <v>M-SPSd FF</v>
          </cell>
          <cell r="E5942">
            <v>26</v>
          </cell>
          <cell r="F5942">
            <v>38</v>
          </cell>
          <cell r="G5942">
            <v>36</v>
          </cell>
          <cell r="H5942" t="str">
            <v>TRS; includes 13A, 13C, and 13D-K</v>
          </cell>
          <cell r="I5942">
            <v>2013</v>
          </cell>
          <cell r="J5942" t="str">
            <v>M</v>
          </cell>
          <cell r="K5942" t="str">
            <v>H</v>
          </cell>
          <cell r="L5942">
            <v>3</v>
          </cell>
          <cell r="M5942">
            <v>0</v>
          </cell>
        </row>
        <row r="5943">
          <cell r="A5943" t="str">
            <v>2013-26-4-Misc13D_K_Coulter_hat_h_m</v>
          </cell>
          <cell r="B5943" t="str">
            <v>SPS</v>
          </cell>
          <cell r="C5943" t="str">
            <v>Marked South Puget Sound Fall Fing</v>
          </cell>
          <cell r="D5943" t="str">
            <v>M-SPSd FF</v>
          </cell>
          <cell r="E5943">
            <v>26</v>
          </cell>
          <cell r="F5943">
            <v>38</v>
          </cell>
          <cell r="G5943">
            <v>36</v>
          </cell>
          <cell r="H5943" t="str">
            <v>TRS; includes 13A, 13C, and 13D-K</v>
          </cell>
          <cell r="I5943">
            <v>2013</v>
          </cell>
          <cell r="J5943" t="str">
            <v>M</v>
          </cell>
          <cell r="K5943" t="str">
            <v>H</v>
          </cell>
          <cell r="L5943">
            <v>4</v>
          </cell>
          <cell r="M5943">
            <v>0</v>
          </cell>
        </row>
        <row r="5944">
          <cell r="A5944" t="str">
            <v>2013-26-5-Misc13D_K_Coulter_hat_h_m</v>
          </cell>
          <cell r="B5944" t="str">
            <v>SPS</v>
          </cell>
          <cell r="C5944" t="str">
            <v>Marked South Puget Sound Fall Fing</v>
          </cell>
          <cell r="D5944" t="str">
            <v>M-SPSd FF</v>
          </cell>
          <cell r="E5944">
            <v>26</v>
          </cell>
          <cell r="F5944">
            <v>38</v>
          </cell>
          <cell r="G5944">
            <v>36</v>
          </cell>
          <cell r="H5944" t="str">
            <v>TRS; includes 13A, 13C, and 13D-K</v>
          </cell>
          <cell r="I5944">
            <v>2013</v>
          </cell>
          <cell r="J5944" t="str">
            <v>M</v>
          </cell>
          <cell r="K5944" t="str">
            <v>H</v>
          </cell>
          <cell r="L5944">
            <v>5</v>
          </cell>
          <cell r="M5944">
            <v>0</v>
          </cell>
        </row>
        <row r="5945">
          <cell r="A5945" t="str">
            <v>2007-25-3-Misc13D_K_Coulter_hat_h_um</v>
          </cell>
          <cell r="B5945" t="str">
            <v>SPS</v>
          </cell>
          <cell r="C5945" t="str">
            <v>UnMarked South Puget Sound Fall Fing</v>
          </cell>
          <cell r="D5945" t="str">
            <v>U-SPSd FF</v>
          </cell>
          <cell r="E5945">
            <v>25</v>
          </cell>
          <cell r="F5945">
            <v>37</v>
          </cell>
          <cell r="G5945">
            <v>36</v>
          </cell>
          <cell r="H5945" t="str">
            <v>TRS; includes 13A, 13C, and 13D-K</v>
          </cell>
          <cell r="I5945">
            <v>2007</v>
          </cell>
          <cell r="J5945" t="str">
            <v>UM</v>
          </cell>
          <cell r="K5945" t="str">
            <v>H</v>
          </cell>
          <cell r="L5945">
            <v>3</v>
          </cell>
          <cell r="M5945">
            <v>1.9429737872656449E-5</v>
          </cell>
        </row>
        <row r="5946">
          <cell r="A5946" t="str">
            <v>2007-25-4-Misc13D_K_Coulter_hat_h_um</v>
          </cell>
          <cell r="B5946" t="str">
            <v>SPS</v>
          </cell>
          <cell r="C5946" t="str">
            <v>UnMarked South Puget Sound Fall Fing</v>
          </cell>
          <cell r="D5946" t="str">
            <v>U-SPSd FF</v>
          </cell>
          <cell r="E5946">
            <v>25</v>
          </cell>
          <cell r="F5946">
            <v>37</v>
          </cell>
          <cell r="G5946">
            <v>36</v>
          </cell>
          <cell r="H5946" t="str">
            <v>TRS; includes 13A, 13C, and 13D-K</v>
          </cell>
          <cell r="I5946">
            <v>2007</v>
          </cell>
          <cell r="J5946" t="str">
            <v>UM</v>
          </cell>
          <cell r="K5946" t="str">
            <v>H</v>
          </cell>
          <cell r="L5946">
            <v>4</v>
          </cell>
          <cell r="M5946">
            <v>3.8283498932896923E-5</v>
          </cell>
        </row>
        <row r="5947">
          <cell r="A5947" t="str">
            <v>2007-25-5-Misc13D_K_Coulter_hat_h_um</v>
          </cell>
          <cell r="B5947" t="str">
            <v>SPS</v>
          </cell>
          <cell r="C5947" t="str">
            <v>UnMarked South Puget Sound Fall Fing</v>
          </cell>
          <cell r="D5947" t="str">
            <v>U-SPSd FF</v>
          </cell>
          <cell r="E5947">
            <v>25</v>
          </cell>
          <cell r="F5947">
            <v>37</v>
          </cell>
          <cell r="G5947">
            <v>36</v>
          </cell>
          <cell r="H5947" t="str">
            <v>TRS; includes 13A, 13C, and 13D-K</v>
          </cell>
          <cell r="I5947">
            <v>2007</v>
          </cell>
          <cell r="J5947" t="str">
            <v>UM</v>
          </cell>
          <cell r="K5947" t="str">
            <v>H</v>
          </cell>
          <cell r="L5947">
            <v>5</v>
          </cell>
          <cell r="M5947">
            <v>2.535737077903543E-6</v>
          </cell>
        </row>
        <row r="5948">
          <cell r="A5948" t="str">
            <v>2008-25-3-Misc13D_K_Coulter_hat_h_um</v>
          </cell>
          <cell r="B5948" t="str">
            <v>SPS</v>
          </cell>
          <cell r="C5948" t="str">
            <v>UnMarked South Puget Sound Fall Fing</v>
          </cell>
          <cell r="D5948" t="str">
            <v>U-SPSd FF</v>
          </cell>
          <cell r="E5948">
            <v>25</v>
          </cell>
          <cell r="F5948">
            <v>37</v>
          </cell>
          <cell r="G5948">
            <v>36</v>
          </cell>
          <cell r="H5948" t="str">
            <v>TRS; includes 13A, 13C, and 13D-K</v>
          </cell>
          <cell r="I5948">
            <v>2008</v>
          </cell>
          <cell r="J5948" t="str">
            <v>UM</v>
          </cell>
          <cell r="K5948" t="str">
            <v>H</v>
          </cell>
          <cell r="L5948">
            <v>3</v>
          </cell>
          <cell r="M5948">
            <v>42.410309934264227</v>
          </cell>
        </row>
        <row r="5949">
          <cell r="A5949" t="str">
            <v>2008-25-4-Misc13D_K_Coulter_hat_h_um</v>
          </cell>
          <cell r="B5949" t="str">
            <v>SPS</v>
          </cell>
          <cell r="C5949" t="str">
            <v>UnMarked South Puget Sound Fall Fing</v>
          </cell>
          <cell r="D5949" t="str">
            <v>U-SPSd FF</v>
          </cell>
          <cell r="E5949">
            <v>25</v>
          </cell>
          <cell r="F5949">
            <v>37</v>
          </cell>
          <cell r="G5949">
            <v>36</v>
          </cell>
          <cell r="H5949" t="str">
            <v>TRS; includes 13A, 13C, and 13D-K</v>
          </cell>
          <cell r="I5949">
            <v>2008</v>
          </cell>
          <cell r="J5949" t="str">
            <v>UM</v>
          </cell>
          <cell r="K5949" t="str">
            <v>H</v>
          </cell>
          <cell r="L5949">
            <v>4</v>
          </cell>
          <cell r="M5949">
            <v>83.563405011096577</v>
          </cell>
        </row>
        <row r="5950">
          <cell r="A5950" t="str">
            <v>2008-25-5-Misc13D_K_Coulter_hat_h_um</v>
          </cell>
          <cell r="B5950" t="str">
            <v>SPS</v>
          </cell>
          <cell r="C5950" t="str">
            <v>UnMarked South Puget Sound Fall Fing</v>
          </cell>
          <cell r="D5950" t="str">
            <v>U-SPSd FF</v>
          </cell>
          <cell r="E5950">
            <v>25</v>
          </cell>
          <cell r="F5950">
            <v>37</v>
          </cell>
          <cell r="G5950">
            <v>36</v>
          </cell>
          <cell r="H5950" t="str">
            <v>TRS; includes 13A, 13C, and 13D-K</v>
          </cell>
          <cell r="I5950">
            <v>2008</v>
          </cell>
          <cell r="J5950" t="str">
            <v>UM</v>
          </cell>
          <cell r="K5950" t="str">
            <v>H</v>
          </cell>
          <cell r="L5950">
            <v>5</v>
          </cell>
          <cell r="M5950">
            <v>5.5348865790432642</v>
          </cell>
        </row>
        <row r="5951">
          <cell r="A5951" t="str">
            <v>2009-25-3-Misc13D_K_Coulter_hat_h_um</v>
          </cell>
          <cell r="B5951" t="str">
            <v>SPS</v>
          </cell>
          <cell r="C5951" t="str">
            <v>UnMarked South Puget Sound Fall Fing</v>
          </cell>
          <cell r="D5951" t="str">
            <v>U-SPSd FF</v>
          </cell>
          <cell r="E5951">
            <v>25</v>
          </cell>
          <cell r="F5951">
            <v>37</v>
          </cell>
          <cell r="G5951">
            <v>36</v>
          </cell>
          <cell r="H5951" t="str">
            <v>TRS; includes 13A, 13C, and 13D-K</v>
          </cell>
          <cell r="I5951">
            <v>2009</v>
          </cell>
          <cell r="J5951" t="str">
            <v>UM</v>
          </cell>
          <cell r="K5951" t="str">
            <v>H</v>
          </cell>
          <cell r="L5951">
            <v>3</v>
          </cell>
          <cell r="M5951">
            <v>1.949583037412237E-5</v>
          </cell>
        </row>
        <row r="5952">
          <cell r="A5952" t="str">
            <v>2009-25-4-Misc13D_K_Coulter_hat_h_um</v>
          </cell>
          <cell r="B5952" t="str">
            <v>SPS</v>
          </cell>
          <cell r="C5952" t="str">
            <v>UnMarked South Puget Sound Fall Fing</v>
          </cell>
          <cell r="D5952" t="str">
            <v>U-SPSd FF</v>
          </cell>
          <cell r="E5952">
            <v>25</v>
          </cell>
          <cell r="F5952">
            <v>37</v>
          </cell>
          <cell r="G5952">
            <v>36</v>
          </cell>
          <cell r="H5952" t="str">
            <v>TRS; includes 13A, 13C, and 13D-K</v>
          </cell>
          <cell r="I5952">
            <v>2009</v>
          </cell>
          <cell r="J5952" t="str">
            <v>UM</v>
          </cell>
          <cell r="K5952" t="str">
            <v>H</v>
          </cell>
          <cell r="L5952">
            <v>4</v>
          </cell>
          <cell r="M5952">
            <v>3.8413724684058713E-5</v>
          </cell>
        </row>
        <row r="5953">
          <cell r="A5953" t="str">
            <v>2009-25-5-Misc13D_K_Coulter_hat_h_um</v>
          </cell>
          <cell r="B5953" t="str">
            <v>SPS</v>
          </cell>
          <cell r="C5953" t="str">
            <v>UnMarked South Puget Sound Fall Fing</v>
          </cell>
          <cell r="D5953" t="str">
            <v>U-SPSd FF</v>
          </cell>
          <cell r="E5953">
            <v>25</v>
          </cell>
          <cell r="F5953">
            <v>37</v>
          </cell>
          <cell r="G5953">
            <v>36</v>
          </cell>
          <cell r="H5953" t="str">
            <v>TRS; includes 13A, 13C, and 13D-K</v>
          </cell>
          <cell r="I5953">
            <v>2009</v>
          </cell>
          <cell r="J5953" t="str">
            <v>UM</v>
          </cell>
          <cell r="K5953" t="str">
            <v>H</v>
          </cell>
          <cell r="L5953">
            <v>5</v>
          </cell>
          <cell r="M5953">
            <v>2.544362680968131E-6</v>
          </cell>
        </row>
        <row r="5954">
          <cell r="A5954" t="str">
            <v>2010-25-3-Misc13D_K_Coulter_hat_h_um</v>
          </cell>
          <cell r="B5954" t="str">
            <v>SPS</v>
          </cell>
          <cell r="C5954" t="str">
            <v>UnMarked South Puget Sound Fall Fing</v>
          </cell>
          <cell r="D5954" t="str">
            <v>U-SPSd FF</v>
          </cell>
          <cell r="E5954">
            <v>25</v>
          </cell>
          <cell r="F5954">
            <v>37</v>
          </cell>
          <cell r="G5954">
            <v>36</v>
          </cell>
          <cell r="H5954" t="str">
            <v>TRS; includes 13A, 13C, and 13D-K</v>
          </cell>
          <cell r="I5954">
            <v>2010</v>
          </cell>
          <cell r="J5954" t="str">
            <v>UM</v>
          </cell>
          <cell r="K5954" t="str">
            <v>H</v>
          </cell>
          <cell r="L5954">
            <v>3</v>
          </cell>
          <cell r="M5954">
            <v>1.9701647061998681E-5</v>
          </cell>
        </row>
        <row r="5955">
          <cell r="A5955" t="str">
            <v>2010-25-4-Misc13D_K_Coulter_hat_h_um</v>
          </cell>
          <cell r="B5955" t="str">
            <v>SPS</v>
          </cell>
          <cell r="C5955" t="str">
            <v>UnMarked South Puget Sound Fall Fing</v>
          </cell>
          <cell r="D5955" t="str">
            <v>U-SPSd FF</v>
          </cell>
          <cell r="E5955">
            <v>25</v>
          </cell>
          <cell r="F5955">
            <v>37</v>
          </cell>
          <cell r="G5955">
            <v>36</v>
          </cell>
          <cell r="H5955" t="str">
            <v>TRS; includes 13A, 13C, and 13D-K</v>
          </cell>
          <cell r="I5955">
            <v>2010</v>
          </cell>
          <cell r="J5955" t="str">
            <v>UM</v>
          </cell>
          <cell r="K5955" t="str">
            <v>H</v>
          </cell>
          <cell r="L5955">
            <v>4</v>
          </cell>
          <cell r="M5955">
            <v>3.8819256812300831E-5</v>
          </cell>
        </row>
        <row r="5956">
          <cell r="A5956" t="str">
            <v>2010-25-5-Misc13D_K_Coulter_hat_h_um</v>
          </cell>
          <cell r="B5956" t="str">
            <v>SPS</v>
          </cell>
          <cell r="C5956" t="str">
            <v>UnMarked South Puget Sound Fall Fing</v>
          </cell>
          <cell r="D5956" t="str">
            <v>U-SPSd FF</v>
          </cell>
          <cell r="E5956">
            <v>25</v>
          </cell>
          <cell r="F5956">
            <v>37</v>
          </cell>
          <cell r="G5956">
            <v>36</v>
          </cell>
          <cell r="H5956" t="str">
            <v>TRS; includes 13A, 13C, and 13D-K</v>
          </cell>
          <cell r="I5956">
            <v>2010</v>
          </cell>
          <cell r="J5956" t="str">
            <v>UM</v>
          </cell>
          <cell r="K5956" t="str">
            <v>H</v>
          </cell>
          <cell r="L5956">
            <v>5</v>
          </cell>
          <cell r="M5956">
            <v>2.5712234142482091E-6</v>
          </cell>
        </row>
        <row r="5957">
          <cell r="A5957" t="str">
            <v>2011-25-3-Misc13D_K_Coulter_hat_h_um</v>
          </cell>
          <cell r="B5957" t="str">
            <v>SPS</v>
          </cell>
          <cell r="C5957" t="str">
            <v>UnMarked South Puget Sound Fall Fing</v>
          </cell>
          <cell r="D5957" t="str">
            <v>U-SPSd FF</v>
          </cell>
          <cell r="E5957">
            <v>25</v>
          </cell>
          <cell r="F5957">
            <v>37</v>
          </cell>
          <cell r="G5957">
            <v>36</v>
          </cell>
          <cell r="H5957" t="str">
            <v>TRS; includes 13A, 13C, and 13D-K</v>
          </cell>
          <cell r="I5957">
            <v>2011</v>
          </cell>
          <cell r="J5957" t="str">
            <v>UM</v>
          </cell>
          <cell r="K5957" t="str">
            <v>H</v>
          </cell>
          <cell r="L5957">
            <v>3</v>
          </cell>
          <cell r="M5957">
            <v>2.6368132883429309E-5</v>
          </cell>
        </row>
        <row r="5958">
          <cell r="A5958" t="str">
            <v>2011-25-4-Misc13D_K_Coulter_hat_h_um</v>
          </cell>
          <cell r="B5958" t="str">
            <v>SPS</v>
          </cell>
          <cell r="C5958" t="str">
            <v>UnMarked South Puget Sound Fall Fing</v>
          </cell>
          <cell r="D5958" t="str">
            <v>U-SPSd FF</v>
          </cell>
          <cell r="E5958">
            <v>25</v>
          </cell>
          <cell r="F5958">
            <v>37</v>
          </cell>
          <cell r="G5958">
            <v>36</v>
          </cell>
          <cell r="H5958" t="str">
            <v>TRS; includes 13A, 13C, and 13D-K</v>
          </cell>
          <cell r="I5958">
            <v>2011</v>
          </cell>
          <cell r="J5958" t="str">
            <v>UM</v>
          </cell>
          <cell r="K5958" t="str">
            <v>H</v>
          </cell>
          <cell r="L5958">
            <v>4</v>
          </cell>
          <cell r="M5958">
            <v>5.1954606578911907E-5</v>
          </cell>
        </row>
        <row r="5959">
          <cell r="A5959" t="str">
            <v>2011-25-5-Misc13D_K_Coulter_hat_h_um</v>
          </cell>
          <cell r="B5959" t="str">
            <v>SPS</v>
          </cell>
          <cell r="C5959" t="str">
            <v>UnMarked South Puget Sound Fall Fing</v>
          </cell>
          <cell r="D5959" t="str">
            <v>U-SPSd FF</v>
          </cell>
          <cell r="E5959">
            <v>25</v>
          </cell>
          <cell r="F5959">
            <v>37</v>
          </cell>
          <cell r="G5959">
            <v>36</v>
          </cell>
          <cell r="H5959" t="str">
            <v>TRS; includes 13A, 13C, and 13D-K</v>
          </cell>
          <cell r="I5959">
            <v>2011</v>
          </cell>
          <cell r="J5959" t="str">
            <v>UM</v>
          </cell>
          <cell r="K5959" t="str">
            <v>H</v>
          </cell>
          <cell r="L5959">
            <v>5</v>
          </cell>
          <cell r="M5959">
            <v>3.4412534366557488E-6</v>
          </cell>
        </row>
        <row r="5960">
          <cell r="A5960" t="str">
            <v>2012-25-3-Misc13D_K_Coulter_hat_h_um</v>
          </cell>
          <cell r="B5960" t="str">
            <v>SPS</v>
          </cell>
          <cell r="C5960" t="str">
            <v>UnMarked South Puget Sound Fall Fing</v>
          </cell>
          <cell r="D5960" t="str">
            <v>U-SPSd FF</v>
          </cell>
          <cell r="E5960">
            <v>25</v>
          </cell>
          <cell r="F5960">
            <v>37</v>
          </cell>
          <cell r="G5960">
            <v>36</v>
          </cell>
          <cell r="H5960" t="str">
            <v>TRS; includes 13A, 13C, and 13D-K</v>
          </cell>
          <cell r="I5960">
            <v>2012</v>
          </cell>
          <cell r="J5960" t="str">
            <v>UM</v>
          </cell>
          <cell r="K5960" t="str">
            <v>H</v>
          </cell>
          <cell r="L5960">
            <v>3</v>
          </cell>
          <cell r="M5960">
            <v>10.59379807918892</v>
          </cell>
        </row>
        <row r="5961">
          <cell r="A5961" t="str">
            <v>2012-25-4-Misc13D_K_Coulter_hat_h_um</v>
          </cell>
          <cell r="B5961" t="str">
            <v>SPS</v>
          </cell>
          <cell r="C5961" t="str">
            <v>UnMarked South Puget Sound Fall Fing</v>
          </cell>
          <cell r="D5961" t="str">
            <v>U-SPSd FF</v>
          </cell>
          <cell r="E5961">
            <v>25</v>
          </cell>
          <cell r="F5961">
            <v>37</v>
          </cell>
          <cell r="G5961">
            <v>36</v>
          </cell>
          <cell r="H5961" t="str">
            <v>TRS; includes 13A, 13C, and 13D-K</v>
          </cell>
          <cell r="I5961">
            <v>2012</v>
          </cell>
          <cell r="J5961" t="str">
            <v>UM</v>
          </cell>
          <cell r="K5961" t="str">
            <v>H</v>
          </cell>
          <cell r="L5961">
            <v>4</v>
          </cell>
          <cell r="M5961">
            <v>20.873552701434619</v>
          </cell>
        </row>
        <row r="5962">
          <cell r="A5962" t="str">
            <v>2012-25-5-Misc13D_K_Coulter_hat_h_um</v>
          </cell>
          <cell r="B5962" t="str">
            <v>SPS</v>
          </cell>
          <cell r="C5962" t="str">
            <v>UnMarked South Puget Sound Fall Fing</v>
          </cell>
          <cell r="D5962" t="str">
            <v>U-SPSd FF</v>
          </cell>
          <cell r="E5962">
            <v>25</v>
          </cell>
          <cell r="F5962">
            <v>37</v>
          </cell>
          <cell r="G5962">
            <v>36</v>
          </cell>
          <cell r="H5962" t="str">
            <v>TRS; includes 13A, 13C, and 13D-K</v>
          </cell>
          <cell r="I5962">
            <v>2012</v>
          </cell>
          <cell r="J5962" t="str">
            <v>UM</v>
          </cell>
          <cell r="K5962" t="str">
            <v>H</v>
          </cell>
          <cell r="L5962">
            <v>5</v>
          </cell>
          <cell r="M5962">
            <v>1.3825758618713651</v>
          </cell>
        </row>
        <row r="5963">
          <cell r="A5963" t="str">
            <v>2013-25-3-Misc13D_K_Coulter_hat_h_um</v>
          </cell>
          <cell r="B5963" t="str">
            <v>SPS</v>
          </cell>
          <cell r="C5963" t="str">
            <v>UnMarked South Puget Sound Fall Fing</v>
          </cell>
          <cell r="D5963" t="str">
            <v>U-SPSd FF</v>
          </cell>
          <cell r="E5963">
            <v>25</v>
          </cell>
          <cell r="F5963">
            <v>37</v>
          </cell>
          <cell r="G5963">
            <v>36</v>
          </cell>
          <cell r="H5963" t="str">
            <v>TRS; includes 13A, 13C, and 13D-K</v>
          </cell>
          <cell r="I5963">
            <v>2013</v>
          </cell>
          <cell r="J5963" t="str">
            <v>UM</v>
          </cell>
          <cell r="K5963" t="str">
            <v>H</v>
          </cell>
          <cell r="L5963">
            <v>3</v>
          </cell>
          <cell r="M5963">
            <v>1.9944424150149079E-5</v>
          </cell>
        </row>
        <row r="5964">
          <cell r="A5964" t="str">
            <v>2013-25-4-Misc13D_K_Coulter_hat_h_um</v>
          </cell>
          <cell r="B5964" t="str">
            <v>SPS</v>
          </cell>
          <cell r="C5964" t="str">
            <v>UnMarked South Puget Sound Fall Fing</v>
          </cell>
          <cell r="D5964" t="str">
            <v>U-SPSd FF</v>
          </cell>
          <cell r="E5964">
            <v>25</v>
          </cell>
          <cell r="F5964">
            <v>37</v>
          </cell>
          <cell r="G5964">
            <v>36</v>
          </cell>
          <cell r="H5964" t="str">
            <v>TRS; includes 13A, 13C, and 13D-K</v>
          </cell>
          <cell r="I5964">
            <v>2013</v>
          </cell>
          <cell r="J5964" t="str">
            <v>UM</v>
          </cell>
          <cell r="K5964" t="str">
            <v>H</v>
          </cell>
          <cell r="L5964">
            <v>4</v>
          </cell>
          <cell r="M5964">
            <v>3.9297614083822123E-5</v>
          </cell>
        </row>
        <row r="5965">
          <cell r="A5965" t="str">
            <v>2013-25-5-Misc13D_K_Coulter_hat_h_um</v>
          </cell>
          <cell r="B5965" t="str">
            <v>SPS</v>
          </cell>
          <cell r="C5965" t="str">
            <v>UnMarked South Puget Sound Fall Fing</v>
          </cell>
          <cell r="D5965" t="str">
            <v>U-SPSd FF</v>
          </cell>
          <cell r="E5965">
            <v>25</v>
          </cell>
          <cell r="F5965">
            <v>37</v>
          </cell>
          <cell r="G5965">
            <v>36</v>
          </cell>
          <cell r="H5965" t="str">
            <v>TRS; includes 13A, 13C, and 13D-K</v>
          </cell>
          <cell r="I5965">
            <v>2013</v>
          </cell>
          <cell r="J5965" t="str">
            <v>UM</v>
          </cell>
          <cell r="K5965" t="str">
            <v>H</v>
          </cell>
          <cell r="L5965">
            <v>5</v>
          </cell>
          <cell r="M5965">
            <v>2.60290777705965E-6</v>
          </cell>
        </row>
        <row r="5966">
          <cell r="A5966" t="str">
            <v>2007-26-3-NisquallyR_hat_h_m</v>
          </cell>
          <cell r="B5966" t="str">
            <v>SPS</v>
          </cell>
          <cell r="C5966" t="str">
            <v>Marked South Puget Sound Fall Fing</v>
          </cell>
          <cell r="D5966" t="str">
            <v>M-SPSd FF</v>
          </cell>
          <cell r="E5966">
            <v>26</v>
          </cell>
          <cell r="F5966">
            <v>38</v>
          </cell>
          <cell r="G5966">
            <v>36</v>
          </cell>
          <cell r="H5966" t="str">
            <v>TRS; includes 13A, 13C, and 13D-K</v>
          </cell>
          <cell r="I5966">
            <v>2007</v>
          </cell>
          <cell r="J5966" t="str">
            <v>M</v>
          </cell>
          <cell r="K5966" t="str">
            <v>H</v>
          </cell>
          <cell r="L5966">
            <v>3</v>
          </cell>
          <cell r="M5966">
            <v>27284.427843261819</v>
          </cell>
        </row>
        <row r="5967">
          <cell r="A5967" t="str">
            <v>2007-26-4-NisquallyR_hat_h_m</v>
          </cell>
          <cell r="B5967" t="str">
            <v>SPS</v>
          </cell>
          <cell r="C5967" t="str">
            <v>Marked South Puget Sound Fall Fing</v>
          </cell>
          <cell r="D5967" t="str">
            <v>M-SPSd FF</v>
          </cell>
          <cell r="E5967">
            <v>26</v>
          </cell>
          <cell r="F5967">
            <v>38</v>
          </cell>
          <cell r="G5967">
            <v>36</v>
          </cell>
          <cell r="H5967" t="str">
            <v>TRS; includes 13A, 13C, and 13D-K</v>
          </cell>
          <cell r="I5967">
            <v>2007</v>
          </cell>
          <cell r="J5967" t="str">
            <v>M</v>
          </cell>
          <cell r="K5967" t="str">
            <v>H</v>
          </cell>
          <cell r="L5967">
            <v>4</v>
          </cell>
          <cell r="M5967">
            <v>8045.11530835134</v>
          </cell>
        </row>
        <row r="5968">
          <cell r="A5968" t="str">
            <v>2007-26-5-NisquallyR_hat_h_m</v>
          </cell>
          <cell r="B5968" t="str">
            <v>SPS</v>
          </cell>
          <cell r="C5968" t="str">
            <v>Marked South Puget Sound Fall Fing</v>
          </cell>
          <cell r="D5968" t="str">
            <v>M-SPSd FF</v>
          </cell>
          <cell r="E5968">
            <v>26</v>
          </cell>
          <cell r="F5968">
            <v>38</v>
          </cell>
          <cell r="G5968">
            <v>36</v>
          </cell>
          <cell r="H5968" t="str">
            <v>TRS; includes 13A, 13C, and 13D-K</v>
          </cell>
          <cell r="I5968">
            <v>2007</v>
          </cell>
          <cell r="J5968" t="str">
            <v>M</v>
          </cell>
          <cell r="K5968" t="str">
            <v>H</v>
          </cell>
          <cell r="L5968">
            <v>5</v>
          </cell>
          <cell r="M5968">
            <v>354.55559126660597</v>
          </cell>
        </row>
        <row r="5969">
          <cell r="A5969" t="str">
            <v>2008-26-3-NisquallyR_hat_h_m</v>
          </cell>
          <cell r="B5969" t="str">
            <v>SPS</v>
          </cell>
          <cell r="C5969" t="str">
            <v>Marked South Puget Sound Fall Fing</v>
          </cell>
          <cell r="D5969" t="str">
            <v>M-SPSd FF</v>
          </cell>
          <cell r="E5969">
            <v>26</v>
          </cell>
          <cell r="F5969">
            <v>38</v>
          </cell>
          <cell r="G5969">
            <v>36</v>
          </cell>
          <cell r="H5969" t="str">
            <v>TRS; includes 13A, 13C, and 13D-K</v>
          </cell>
          <cell r="I5969">
            <v>2008</v>
          </cell>
          <cell r="J5969" t="str">
            <v>M</v>
          </cell>
          <cell r="K5969" t="str">
            <v>H</v>
          </cell>
          <cell r="L5969">
            <v>3</v>
          </cell>
          <cell r="M5969">
            <v>7343.2161399545184</v>
          </cell>
        </row>
        <row r="5970">
          <cell r="A5970" t="str">
            <v>2008-26-4-NisquallyR_hat_h_m</v>
          </cell>
          <cell r="B5970" t="str">
            <v>SPS</v>
          </cell>
          <cell r="C5970" t="str">
            <v>Marked South Puget Sound Fall Fing</v>
          </cell>
          <cell r="D5970" t="str">
            <v>M-SPSd FF</v>
          </cell>
          <cell r="E5970">
            <v>26</v>
          </cell>
          <cell r="F5970">
            <v>38</v>
          </cell>
          <cell r="G5970">
            <v>36</v>
          </cell>
          <cell r="H5970" t="str">
            <v>TRS; includes 13A, 13C, and 13D-K</v>
          </cell>
          <cell r="I5970">
            <v>2008</v>
          </cell>
          <cell r="J5970" t="str">
            <v>M</v>
          </cell>
          <cell r="K5970" t="str">
            <v>H</v>
          </cell>
          <cell r="L5970">
            <v>4</v>
          </cell>
          <cell r="M5970">
            <v>10783.616115264729</v>
          </cell>
        </row>
        <row r="5971">
          <cell r="A5971" t="str">
            <v>2008-26-5-NisquallyR_hat_h_m</v>
          </cell>
          <cell r="B5971" t="str">
            <v>SPS</v>
          </cell>
          <cell r="C5971" t="str">
            <v>Marked South Puget Sound Fall Fing</v>
          </cell>
          <cell r="D5971" t="str">
            <v>M-SPSd FF</v>
          </cell>
          <cell r="E5971">
            <v>26</v>
          </cell>
          <cell r="F5971">
            <v>38</v>
          </cell>
          <cell r="G5971">
            <v>36</v>
          </cell>
          <cell r="H5971" t="str">
            <v>TRS; includes 13A, 13C, and 13D-K</v>
          </cell>
          <cell r="I5971">
            <v>2008</v>
          </cell>
          <cell r="J5971" t="str">
            <v>M</v>
          </cell>
          <cell r="K5971" t="str">
            <v>H</v>
          </cell>
          <cell r="L5971">
            <v>5</v>
          </cell>
          <cell r="M5971">
            <v>114.0159829994315</v>
          </cell>
        </row>
        <row r="5972">
          <cell r="A5972" t="str">
            <v>2009-26-3-NisquallyR_hat_h_m</v>
          </cell>
          <cell r="B5972" t="str">
            <v>SPS</v>
          </cell>
          <cell r="C5972" t="str">
            <v>Marked South Puget Sound Fall Fing</v>
          </cell>
          <cell r="D5972" t="str">
            <v>M-SPSd FF</v>
          </cell>
          <cell r="E5972">
            <v>26</v>
          </cell>
          <cell r="F5972">
            <v>38</v>
          </cell>
          <cell r="G5972">
            <v>36</v>
          </cell>
          <cell r="H5972" t="str">
            <v>TRS; includes 13A, 13C, and 13D-K</v>
          </cell>
          <cell r="I5972">
            <v>2009</v>
          </cell>
          <cell r="J5972" t="str">
            <v>M</v>
          </cell>
          <cell r="K5972" t="str">
            <v>H</v>
          </cell>
          <cell r="L5972">
            <v>3</v>
          </cell>
          <cell r="M5972">
            <v>9493.2062815446334</v>
          </cell>
        </row>
        <row r="5973">
          <cell r="A5973" t="str">
            <v>2009-26-4-NisquallyR_hat_h_m</v>
          </cell>
          <cell r="B5973" t="str">
            <v>SPS</v>
          </cell>
          <cell r="C5973" t="str">
            <v>Marked South Puget Sound Fall Fing</v>
          </cell>
          <cell r="D5973" t="str">
            <v>M-SPSd FF</v>
          </cell>
          <cell r="E5973">
            <v>26</v>
          </cell>
          <cell r="F5973">
            <v>38</v>
          </cell>
          <cell r="G5973">
            <v>36</v>
          </cell>
          <cell r="H5973" t="str">
            <v>TRS; includes 13A, 13C, and 13D-K</v>
          </cell>
          <cell r="I5973">
            <v>2009</v>
          </cell>
          <cell r="J5973" t="str">
            <v>M</v>
          </cell>
          <cell r="K5973" t="str">
            <v>H</v>
          </cell>
          <cell r="L5973">
            <v>4</v>
          </cell>
          <cell r="M5973">
            <v>10142.086465860701</v>
          </cell>
        </row>
        <row r="5974">
          <cell r="A5974" t="str">
            <v>2009-26-5-NisquallyR_hat_h_m</v>
          </cell>
          <cell r="B5974" t="str">
            <v>SPS</v>
          </cell>
          <cell r="C5974" t="str">
            <v>Marked South Puget Sound Fall Fing</v>
          </cell>
          <cell r="D5974" t="str">
            <v>M-SPSd FF</v>
          </cell>
          <cell r="E5974">
            <v>26</v>
          </cell>
          <cell r="F5974">
            <v>38</v>
          </cell>
          <cell r="G5974">
            <v>36</v>
          </cell>
          <cell r="H5974" t="str">
            <v>TRS; includes 13A, 13C, and 13D-K</v>
          </cell>
          <cell r="I5974">
            <v>2009</v>
          </cell>
          <cell r="J5974" t="str">
            <v>M</v>
          </cell>
          <cell r="K5974" t="str">
            <v>H</v>
          </cell>
          <cell r="L5974">
            <v>5</v>
          </cell>
          <cell r="M5974">
            <v>0</v>
          </cell>
        </row>
        <row r="5975">
          <cell r="A5975" t="str">
            <v>2010-26-3-NisquallyR_hat_h_m</v>
          </cell>
          <cell r="B5975" t="str">
            <v>SPS</v>
          </cell>
          <cell r="C5975" t="str">
            <v>Marked South Puget Sound Fall Fing</v>
          </cell>
          <cell r="D5975" t="str">
            <v>M-SPSd FF</v>
          </cell>
          <cell r="E5975">
            <v>26</v>
          </cell>
          <cell r="F5975">
            <v>38</v>
          </cell>
          <cell r="G5975">
            <v>36</v>
          </cell>
          <cell r="H5975" t="str">
            <v>TRS; includes 13A, 13C, and 13D-K</v>
          </cell>
          <cell r="I5975">
            <v>2010</v>
          </cell>
          <cell r="J5975" t="str">
            <v>M</v>
          </cell>
          <cell r="K5975" t="str">
            <v>H</v>
          </cell>
          <cell r="L5975">
            <v>3</v>
          </cell>
          <cell r="M5975">
            <v>32927.51644784493</v>
          </cell>
        </row>
        <row r="5976">
          <cell r="A5976" t="str">
            <v>2010-26-4-NisquallyR_hat_h_m</v>
          </cell>
          <cell r="B5976" t="str">
            <v>SPS</v>
          </cell>
          <cell r="C5976" t="str">
            <v>Marked South Puget Sound Fall Fing</v>
          </cell>
          <cell r="D5976" t="str">
            <v>M-SPSd FF</v>
          </cell>
          <cell r="E5976">
            <v>26</v>
          </cell>
          <cell r="F5976">
            <v>38</v>
          </cell>
          <cell r="G5976">
            <v>36</v>
          </cell>
          <cell r="H5976" t="str">
            <v>TRS; includes 13A, 13C, and 13D-K</v>
          </cell>
          <cell r="I5976">
            <v>2010</v>
          </cell>
          <cell r="J5976" t="str">
            <v>M</v>
          </cell>
          <cell r="K5976" t="str">
            <v>H</v>
          </cell>
          <cell r="L5976">
            <v>4</v>
          </cell>
          <cell r="M5976">
            <v>7694.1381911150229</v>
          </cell>
        </row>
        <row r="5977">
          <cell r="A5977" t="str">
            <v>2010-26-5-NisquallyR_hat_h_m</v>
          </cell>
          <cell r="B5977" t="str">
            <v>SPS</v>
          </cell>
          <cell r="C5977" t="str">
            <v>Marked South Puget Sound Fall Fing</v>
          </cell>
          <cell r="D5977" t="str">
            <v>M-SPSd FF</v>
          </cell>
          <cell r="E5977">
            <v>26</v>
          </cell>
          <cell r="F5977">
            <v>38</v>
          </cell>
          <cell r="G5977">
            <v>36</v>
          </cell>
          <cell r="H5977" t="str">
            <v>TRS; includes 13A, 13C, and 13D-K</v>
          </cell>
          <cell r="I5977">
            <v>2010</v>
          </cell>
          <cell r="J5977" t="str">
            <v>M</v>
          </cell>
          <cell r="K5977" t="str">
            <v>H</v>
          </cell>
          <cell r="L5977">
            <v>5</v>
          </cell>
          <cell r="M5977">
            <v>53.031509258949093</v>
          </cell>
        </row>
        <row r="5978">
          <cell r="A5978" t="str">
            <v>2011-26-3-NisquallyR_hat_h_m</v>
          </cell>
          <cell r="B5978" t="str">
            <v>SPS</v>
          </cell>
          <cell r="C5978" t="str">
            <v>Marked South Puget Sound Fall Fing</v>
          </cell>
          <cell r="D5978" t="str">
            <v>M-SPSd FF</v>
          </cell>
          <cell r="E5978">
            <v>26</v>
          </cell>
          <cell r="F5978">
            <v>38</v>
          </cell>
          <cell r="G5978">
            <v>36</v>
          </cell>
          <cell r="H5978" t="str">
            <v>TRS; includes 13A, 13C, and 13D-K</v>
          </cell>
          <cell r="I5978">
            <v>2011</v>
          </cell>
          <cell r="J5978" t="str">
            <v>M</v>
          </cell>
          <cell r="K5978" t="str">
            <v>H</v>
          </cell>
          <cell r="L5978">
            <v>3</v>
          </cell>
          <cell r="M5978">
            <v>6405.2288536911619</v>
          </cell>
        </row>
        <row r="5979">
          <cell r="A5979" t="str">
            <v>2011-26-4-NisquallyR_hat_h_m</v>
          </cell>
          <cell r="B5979" t="str">
            <v>SPS</v>
          </cell>
          <cell r="C5979" t="str">
            <v>Marked South Puget Sound Fall Fing</v>
          </cell>
          <cell r="D5979" t="str">
            <v>M-SPSd FF</v>
          </cell>
          <cell r="E5979">
            <v>26</v>
          </cell>
          <cell r="F5979">
            <v>38</v>
          </cell>
          <cell r="G5979">
            <v>36</v>
          </cell>
          <cell r="H5979" t="str">
            <v>TRS; includes 13A, 13C, and 13D-K</v>
          </cell>
          <cell r="I5979">
            <v>2011</v>
          </cell>
          <cell r="J5979" t="str">
            <v>M</v>
          </cell>
          <cell r="K5979" t="str">
            <v>H</v>
          </cell>
          <cell r="L5979">
            <v>4</v>
          </cell>
          <cell r="M5979">
            <v>22271.47937909338</v>
          </cell>
        </row>
        <row r="5980">
          <cell r="A5980" t="str">
            <v>2011-26-5-NisquallyR_hat_h_m</v>
          </cell>
          <cell r="B5980" t="str">
            <v>SPS</v>
          </cell>
          <cell r="C5980" t="str">
            <v>Marked South Puget Sound Fall Fing</v>
          </cell>
          <cell r="D5980" t="str">
            <v>M-SPSd FF</v>
          </cell>
          <cell r="E5980">
            <v>26</v>
          </cell>
          <cell r="F5980">
            <v>38</v>
          </cell>
          <cell r="G5980">
            <v>36</v>
          </cell>
          <cell r="H5980" t="str">
            <v>TRS; includes 13A, 13C, and 13D-K</v>
          </cell>
          <cell r="I5980">
            <v>2011</v>
          </cell>
          <cell r="J5980" t="str">
            <v>M</v>
          </cell>
          <cell r="K5980" t="str">
            <v>H</v>
          </cell>
          <cell r="L5980">
            <v>5</v>
          </cell>
          <cell r="M5980">
            <v>261.41018960713922</v>
          </cell>
        </row>
        <row r="5981">
          <cell r="A5981" t="str">
            <v>2012-26-3-NisquallyR_hat_h_m</v>
          </cell>
          <cell r="B5981" t="str">
            <v>SPS</v>
          </cell>
          <cell r="C5981" t="str">
            <v>Marked South Puget Sound Fall Fing</v>
          </cell>
          <cell r="D5981" t="str">
            <v>M-SPSd FF</v>
          </cell>
          <cell r="E5981">
            <v>26</v>
          </cell>
          <cell r="F5981">
            <v>38</v>
          </cell>
          <cell r="G5981">
            <v>36</v>
          </cell>
          <cell r="H5981" t="str">
            <v>TRS; includes 13A, 13C, and 13D-K</v>
          </cell>
          <cell r="I5981">
            <v>2012</v>
          </cell>
          <cell r="J5981" t="str">
            <v>M</v>
          </cell>
          <cell r="K5981" t="str">
            <v>H</v>
          </cell>
          <cell r="L5981">
            <v>3</v>
          </cell>
          <cell r="M5981">
            <v>21902.218149136599</v>
          </cell>
        </row>
        <row r="5982">
          <cell r="A5982" t="str">
            <v>2012-26-4-NisquallyR_hat_h_m</v>
          </cell>
          <cell r="B5982" t="str">
            <v>SPS</v>
          </cell>
          <cell r="C5982" t="str">
            <v>Marked South Puget Sound Fall Fing</v>
          </cell>
          <cell r="D5982" t="str">
            <v>M-SPSd FF</v>
          </cell>
          <cell r="E5982">
            <v>26</v>
          </cell>
          <cell r="F5982">
            <v>38</v>
          </cell>
          <cell r="G5982">
            <v>36</v>
          </cell>
          <cell r="H5982" t="str">
            <v>TRS; includes 13A, 13C, and 13D-K</v>
          </cell>
          <cell r="I5982">
            <v>2012</v>
          </cell>
          <cell r="J5982" t="str">
            <v>M</v>
          </cell>
          <cell r="K5982" t="str">
            <v>H</v>
          </cell>
          <cell r="L5982">
            <v>4</v>
          </cell>
          <cell r="M5982">
            <v>7494.6781625128087</v>
          </cell>
        </row>
        <row r="5983">
          <cell r="A5983" t="str">
            <v>2012-26-5-NisquallyR_hat_h_m</v>
          </cell>
          <cell r="B5983" t="str">
            <v>SPS</v>
          </cell>
          <cell r="C5983" t="str">
            <v>Marked South Puget Sound Fall Fing</v>
          </cell>
          <cell r="D5983" t="str">
            <v>M-SPSd FF</v>
          </cell>
          <cell r="E5983">
            <v>26</v>
          </cell>
          <cell r="F5983">
            <v>38</v>
          </cell>
          <cell r="G5983">
            <v>36</v>
          </cell>
          <cell r="H5983" t="str">
            <v>TRS; includes 13A, 13C, and 13D-K</v>
          </cell>
          <cell r="I5983">
            <v>2012</v>
          </cell>
          <cell r="J5983" t="str">
            <v>M</v>
          </cell>
          <cell r="K5983" t="str">
            <v>H</v>
          </cell>
          <cell r="L5983">
            <v>5</v>
          </cell>
          <cell r="M5983">
            <v>351.82188947658773</v>
          </cell>
        </row>
        <row r="5984">
          <cell r="A5984" t="str">
            <v>2013-26-3-NisquallyR_hat_h_m</v>
          </cell>
          <cell r="B5984" t="str">
            <v>SPS</v>
          </cell>
          <cell r="C5984" t="str">
            <v>Marked South Puget Sound Fall Fing</v>
          </cell>
          <cell r="D5984" t="str">
            <v>M-SPSd FF</v>
          </cell>
          <cell r="E5984">
            <v>26</v>
          </cell>
          <cell r="F5984">
            <v>38</v>
          </cell>
          <cell r="G5984">
            <v>36</v>
          </cell>
          <cell r="H5984" t="str">
            <v>TRS; includes 13A, 13C, and 13D-K</v>
          </cell>
          <cell r="I5984">
            <v>2013</v>
          </cell>
          <cell r="J5984" t="str">
            <v>M</v>
          </cell>
          <cell r="K5984" t="str">
            <v>H</v>
          </cell>
          <cell r="L5984">
            <v>3</v>
          </cell>
          <cell r="M5984">
            <v>15168.300318973061</v>
          </cell>
        </row>
        <row r="5985">
          <cell r="A5985" t="str">
            <v>2013-26-4-NisquallyR_hat_h_m</v>
          </cell>
          <cell r="B5985" t="str">
            <v>SPS</v>
          </cell>
          <cell r="C5985" t="str">
            <v>Marked South Puget Sound Fall Fing</v>
          </cell>
          <cell r="D5985" t="str">
            <v>M-SPSd FF</v>
          </cell>
          <cell r="E5985">
            <v>26</v>
          </cell>
          <cell r="F5985">
            <v>38</v>
          </cell>
          <cell r="G5985">
            <v>36</v>
          </cell>
          <cell r="H5985" t="str">
            <v>TRS; includes 13A, 13C, and 13D-K</v>
          </cell>
          <cell r="I5985">
            <v>2013</v>
          </cell>
          <cell r="J5985" t="str">
            <v>M</v>
          </cell>
          <cell r="K5985" t="str">
            <v>H</v>
          </cell>
          <cell r="L5985">
            <v>4</v>
          </cell>
          <cell r="M5985">
            <v>17829.96266961014</v>
          </cell>
        </row>
        <row r="5986">
          <cell r="A5986" t="str">
            <v>2013-26-5-NisquallyR_hat_h_m</v>
          </cell>
          <cell r="B5986" t="str">
            <v>SPS</v>
          </cell>
          <cell r="C5986" t="str">
            <v>Marked South Puget Sound Fall Fing</v>
          </cell>
          <cell r="D5986" t="str">
            <v>M-SPSd FF</v>
          </cell>
          <cell r="E5986">
            <v>26</v>
          </cell>
          <cell r="F5986">
            <v>38</v>
          </cell>
          <cell r="G5986">
            <v>36</v>
          </cell>
          <cell r="H5986" t="str">
            <v>TRS; includes 13A, 13C, and 13D-K</v>
          </cell>
          <cell r="I5986">
            <v>2013</v>
          </cell>
          <cell r="J5986" t="str">
            <v>M</v>
          </cell>
          <cell r="K5986" t="str">
            <v>H</v>
          </cell>
          <cell r="L5986">
            <v>5</v>
          </cell>
          <cell r="M5986">
            <v>207.6193577947349</v>
          </cell>
        </row>
        <row r="5987">
          <cell r="A5987" t="str">
            <v>2007-25-3-NisquallyR_hat_h_um</v>
          </cell>
          <cell r="B5987" t="str">
            <v>SPS</v>
          </cell>
          <cell r="C5987" t="str">
            <v>UnMarked South Puget Sound Fall Fing</v>
          </cell>
          <cell r="D5987" t="str">
            <v>U-SPSd FF</v>
          </cell>
          <cell r="E5987">
            <v>25</v>
          </cell>
          <cell r="F5987">
            <v>37</v>
          </cell>
          <cell r="G5987">
            <v>36</v>
          </cell>
          <cell r="H5987" t="str">
            <v>TRS; includes 13A, 13C, and 13D-K</v>
          </cell>
          <cell r="I5987">
            <v>2007</v>
          </cell>
          <cell r="J5987" t="str">
            <v>UM</v>
          </cell>
          <cell r="K5987" t="str">
            <v>H</v>
          </cell>
          <cell r="L5987">
            <v>3</v>
          </cell>
          <cell r="M5987">
            <v>3098.4809159774782</v>
          </cell>
        </row>
        <row r="5988">
          <cell r="A5988" t="str">
            <v>2007-25-4-NisquallyR_hat_h_um</v>
          </cell>
          <cell r="B5988" t="str">
            <v>SPS</v>
          </cell>
          <cell r="C5988" t="str">
            <v>UnMarked South Puget Sound Fall Fing</v>
          </cell>
          <cell r="D5988" t="str">
            <v>U-SPSd FF</v>
          </cell>
          <cell r="E5988">
            <v>25</v>
          </cell>
          <cell r="F5988">
            <v>37</v>
          </cell>
          <cell r="G5988">
            <v>36</v>
          </cell>
          <cell r="H5988" t="str">
            <v>TRS; includes 13A, 13C, and 13D-K</v>
          </cell>
          <cell r="I5988">
            <v>2007</v>
          </cell>
          <cell r="J5988" t="str">
            <v>UM</v>
          </cell>
          <cell r="K5988" t="str">
            <v>H</v>
          </cell>
          <cell r="L5988">
            <v>4</v>
          </cell>
          <cell r="M5988">
            <v>951.74253180050266</v>
          </cell>
        </row>
        <row r="5989">
          <cell r="A5989" t="str">
            <v>2007-25-5-NisquallyR_hat_h_um</v>
          </cell>
          <cell r="B5989" t="str">
            <v>SPS</v>
          </cell>
          <cell r="C5989" t="str">
            <v>UnMarked South Puget Sound Fall Fing</v>
          </cell>
          <cell r="D5989" t="str">
            <v>U-SPSd FF</v>
          </cell>
          <cell r="E5989">
            <v>25</v>
          </cell>
          <cell r="F5989">
            <v>37</v>
          </cell>
          <cell r="G5989">
            <v>36</v>
          </cell>
          <cell r="H5989" t="str">
            <v>TRS; includes 13A, 13C, and 13D-K</v>
          </cell>
          <cell r="I5989">
            <v>2007</v>
          </cell>
          <cell r="J5989" t="str">
            <v>UM</v>
          </cell>
          <cell r="K5989" t="str">
            <v>H</v>
          </cell>
          <cell r="L5989">
            <v>5</v>
          </cell>
          <cell r="M5989">
            <v>36.202062858491857</v>
          </cell>
        </row>
        <row r="5990">
          <cell r="A5990" t="str">
            <v>2008-25-3-NisquallyR_hat_h_um</v>
          </cell>
          <cell r="B5990" t="str">
            <v>SPS</v>
          </cell>
          <cell r="C5990" t="str">
            <v>UnMarked South Puget Sound Fall Fing</v>
          </cell>
          <cell r="D5990" t="str">
            <v>U-SPSd FF</v>
          </cell>
          <cell r="E5990">
            <v>25</v>
          </cell>
          <cell r="F5990">
            <v>37</v>
          </cell>
          <cell r="G5990">
            <v>36</v>
          </cell>
          <cell r="H5990" t="str">
            <v>TRS; includes 13A, 13C, and 13D-K</v>
          </cell>
          <cell r="I5990">
            <v>2008</v>
          </cell>
          <cell r="J5990" t="str">
            <v>UM</v>
          </cell>
          <cell r="K5990" t="str">
            <v>H</v>
          </cell>
          <cell r="L5990">
            <v>3</v>
          </cell>
          <cell r="M5990">
            <v>603.42638852406344</v>
          </cell>
        </row>
        <row r="5991">
          <cell r="A5991" t="str">
            <v>2008-25-4-NisquallyR_hat_h_um</v>
          </cell>
          <cell r="B5991" t="str">
            <v>SPS</v>
          </cell>
          <cell r="C5991" t="str">
            <v>UnMarked South Puget Sound Fall Fing</v>
          </cell>
          <cell r="D5991" t="str">
            <v>U-SPSd FF</v>
          </cell>
          <cell r="E5991">
            <v>25</v>
          </cell>
          <cell r="F5991">
            <v>37</v>
          </cell>
          <cell r="G5991">
            <v>36</v>
          </cell>
          <cell r="H5991" t="str">
            <v>TRS; includes 13A, 13C, and 13D-K</v>
          </cell>
          <cell r="I5991">
            <v>2008</v>
          </cell>
          <cell r="J5991" t="str">
            <v>UM</v>
          </cell>
          <cell r="K5991" t="str">
            <v>H</v>
          </cell>
          <cell r="L5991">
            <v>4</v>
          </cell>
          <cell r="M5991">
            <v>1247.3557189989731</v>
          </cell>
        </row>
        <row r="5992">
          <cell r="A5992" t="str">
            <v>2008-25-5-NisquallyR_hat_h_um</v>
          </cell>
          <cell r="B5992" t="str">
            <v>SPS</v>
          </cell>
          <cell r="C5992" t="str">
            <v>UnMarked South Puget Sound Fall Fing</v>
          </cell>
          <cell r="D5992" t="str">
            <v>U-SPSd FF</v>
          </cell>
          <cell r="E5992">
            <v>25</v>
          </cell>
          <cell r="F5992">
            <v>37</v>
          </cell>
          <cell r="G5992">
            <v>36</v>
          </cell>
          <cell r="H5992" t="str">
            <v>TRS; includes 13A, 13C, and 13D-K</v>
          </cell>
          <cell r="I5992">
            <v>2008</v>
          </cell>
          <cell r="J5992" t="str">
            <v>UM</v>
          </cell>
          <cell r="K5992" t="str">
            <v>H</v>
          </cell>
          <cell r="L5992">
            <v>5</v>
          </cell>
          <cell r="M5992">
            <v>6.1627988211817186</v>
          </cell>
        </row>
        <row r="5993">
          <cell r="A5993" t="str">
            <v>2009-25-3-NisquallyR_hat_h_um</v>
          </cell>
          <cell r="B5993" t="str">
            <v>SPS</v>
          </cell>
          <cell r="C5993" t="str">
            <v>UnMarked South Puget Sound Fall Fing</v>
          </cell>
          <cell r="D5993" t="str">
            <v>U-SPSd FF</v>
          </cell>
          <cell r="E5993">
            <v>25</v>
          </cell>
          <cell r="F5993">
            <v>37</v>
          </cell>
          <cell r="G5993">
            <v>36</v>
          </cell>
          <cell r="H5993" t="str">
            <v>TRS; includes 13A, 13C, and 13D-K</v>
          </cell>
          <cell r="I5993">
            <v>2009</v>
          </cell>
          <cell r="J5993" t="str">
            <v>UM</v>
          </cell>
          <cell r="K5993" t="str">
            <v>H</v>
          </cell>
          <cell r="L5993">
            <v>3</v>
          </cell>
          <cell r="M5993">
            <v>811.73039942029857</v>
          </cell>
        </row>
        <row r="5994">
          <cell r="A5994" t="str">
            <v>2009-25-4-NisquallyR_hat_h_um</v>
          </cell>
          <cell r="B5994" t="str">
            <v>SPS</v>
          </cell>
          <cell r="C5994" t="str">
            <v>UnMarked South Puget Sound Fall Fing</v>
          </cell>
          <cell r="D5994" t="str">
            <v>U-SPSd FF</v>
          </cell>
          <cell r="E5994">
            <v>25</v>
          </cell>
          <cell r="F5994">
            <v>37</v>
          </cell>
          <cell r="G5994">
            <v>36</v>
          </cell>
          <cell r="H5994" t="str">
            <v>TRS; includes 13A, 13C, and 13D-K</v>
          </cell>
          <cell r="I5994">
            <v>2009</v>
          </cell>
          <cell r="J5994" t="str">
            <v>UM</v>
          </cell>
          <cell r="K5994" t="str">
            <v>H</v>
          </cell>
          <cell r="L5994">
            <v>4</v>
          </cell>
          <cell r="M5994">
            <v>1438.7666620958771</v>
          </cell>
        </row>
        <row r="5995">
          <cell r="A5995" t="str">
            <v>2009-25-5-NisquallyR_hat_h_um</v>
          </cell>
          <cell r="B5995" t="str">
            <v>SPS</v>
          </cell>
          <cell r="C5995" t="str">
            <v>UnMarked South Puget Sound Fall Fing</v>
          </cell>
          <cell r="D5995" t="str">
            <v>U-SPSd FF</v>
          </cell>
          <cell r="E5995">
            <v>25</v>
          </cell>
          <cell r="F5995">
            <v>37</v>
          </cell>
          <cell r="G5995">
            <v>36</v>
          </cell>
          <cell r="H5995" t="str">
            <v>TRS; includes 13A, 13C, and 13D-K</v>
          </cell>
          <cell r="I5995">
            <v>2009</v>
          </cell>
          <cell r="J5995" t="str">
            <v>UM</v>
          </cell>
          <cell r="K5995" t="str">
            <v>H</v>
          </cell>
          <cell r="L5995">
            <v>5</v>
          </cell>
          <cell r="M5995">
            <v>11.77405780004114</v>
          </cell>
        </row>
        <row r="5996">
          <cell r="A5996" t="str">
            <v>2010-25-3-NisquallyR_hat_h_um</v>
          </cell>
          <cell r="B5996" t="str">
            <v>SPS</v>
          </cell>
          <cell r="C5996" t="str">
            <v>UnMarked South Puget Sound Fall Fing</v>
          </cell>
          <cell r="D5996" t="str">
            <v>U-SPSd FF</v>
          </cell>
          <cell r="E5996">
            <v>25</v>
          </cell>
          <cell r="F5996">
            <v>37</v>
          </cell>
          <cell r="G5996">
            <v>36</v>
          </cell>
          <cell r="H5996" t="str">
            <v>TRS; includes 13A, 13C, and 13D-K</v>
          </cell>
          <cell r="I5996">
            <v>2010</v>
          </cell>
          <cell r="J5996" t="str">
            <v>UM</v>
          </cell>
          <cell r="K5996" t="str">
            <v>H</v>
          </cell>
          <cell r="L5996">
            <v>3</v>
          </cell>
          <cell r="M5996">
            <v>2442.3807236135381</v>
          </cell>
        </row>
        <row r="5997">
          <cell r="A5997" t="str">
            <v>2010-25-4-NisquallyR_hat_h_um</v>
          </cell>
          <cell r="B5997" t="str">
            <v>SPS</v>
          </cell>
          <cell r="C5997" t="str">
            <v>UnMarked South Puget Sound Fall Fing</v>
          </cell>
          <cell r="D5997" t="str">
            <v>U-SPSd FF</v>
          </cell>
          <cell r="E5997">
            <v>25</v>
          </cell>
          <cell r="F5997">
            <v>37</v>
          </cell>
          <cell r="G5997">
            <v>36</v>
          </cell>
          <cell r="H5997" t="str">
            <v>TRS; includes 13A, 13C, and 13D-K</v>
          </cell>
          <cell r="I5997">
            <v>2010</v>
          </cell>
          <cell r="J5997" t="str">
            <v>UM</v>
          </cell>
          <cell r="K5997" t="str">
            <v>H</v>
          </cell>
          <cell r="L5997">
            <v>4</v>
          </cell>
          <cell r="M5997">
            <v>638.71707206464816</v>
          </cell>
        </row>
        <row r="5998">
          <cell r="A5998" t="str">
            <v>2010-25-5-NisquallyR_hat_h_um</v>
          </cell>
          <cell r="B5998" t="str">
            <v>SPS</v>
          </cell>
          <cell r="C5998" t="str">
            <v>UnMarked South Puget Sound Fall Fing</v>
          </cell>
          <cell r="D5998" t="str">
            <v>U-SPSd FF</v>
          </cell>
          <cell r="E5998">
            <v>25</v>
          </cell>
          <cell r="F5998">
            <v>37</v>
          </cell>
          <cell r="G5998">
            <v>36</v>
          </cell>
          <cell r="H5998" t="str">
            <v>TRS; includes 13A, 13C, and 13D-K</v>
          </cell>
          <cell r="I5998">
            <v>2010</v>
          </cell>
          <cell r="J5998" t="str">
            <v>UM</v>
          </cell>
          <cell r="K5998" t="str">
            <v>H</v>
          </cell>
          <cell r="L5998">
            <v>5</v>
          </cell>
          <cell r="M5998">
            <v>0</v>
          </cell>
        </row>
        <row r="5999">
          <cell r="A5999" t="str">
            <v>2011-25-3-NisquallyR_hat_h_um</v>
          </cell>
          <cell r="B5999" t="str">
            <v>SPS</v>
          </cell>
          <cell r="C5999" t="str">
            <v>UnMarked South Puget Sound Fall Fing</v>
          </cell>
          <cell r="D5999" t="str">
            <v>U-SPSd FF</v>
          </cell>
          <cell r="E5999">
            <v>25</v>
          </cell>
          <cell r="F5999">
            <v>37</v>
          </cell>
          <cell r="G5999">
            <v>36</v>
          </cell>
          <cell r="H5999" t="str">
            <v>TRS; includes 13A, 13C, and 13D-K</v>
          </cell>
          <cell r="I5999">
            <v>2011</v>
          </cell>
          <cell r="J5999" t="str">
            <v>UM</v>
          </cell>
          <cell r="K5999" t="str">
            <v>H</v>
          </cell>
          <cell r="L5999">
            <v>3</v>
          </cell>
          <cell r="M5999">
            <v>550.62082355362293</v>
          </cell>
        </row>
        <row r="6000">
          <cell r="A6000" t="str">
            <v>2011-25-4-NisquallyR_hat_h_um</v>
          </cell>
          <cell r="B6000" t="str">
            <v>SPS</v>
          </cell>
          <cell r="C6000" t="str">
            <v>UnMarked South Puget Sound Fall Fing</v>
          </cell>
          <cell r="D6000" t="str">
            <v>U-SPSd FF</v>
          </cell>
          <cell r="E6000">
            <v>25</v>
          </cell>
          <cell r="F6000">
            <v>37</v>
          </cell>
          <cell r="G6000">
            <v>36</v>
          </cell>
          <cell r="H6000" t="str">
            <v>TRS; includes 13A, 13C, and 13D-K</v>
          </cell>
          <cell r="I6000">
            <v>2011</v>
          </cell>
          <cell r="J6000" t="str">
            <v>UM</v>
          </cell>
          <cell r="K6000" t="str">
            <v>H</v>
          </cell>
          <cell r="L6000">
            <v>4</v>
          </cell>
          <cell r="M6000">
            <v>1752.689525836289</v>
          </cell>
        </row>
        <row r="6001">
          <cell r="A6001" t="str">
            <v>2011-25-5-NisquallyR_hat_h_um</v>
          </cell>
          <cell r="B6001" t="str">
            <v>SPS</v>
          </cell>
          <cell r="C6001" t="str">
            <v>UnMarked South Puget Sound Fall Fing</v>
          </cell>
          <cell r="D6001" t="str">
            <v>U-SPSd FF</v>
          </cell>
          <cell r="E6001">
            <v>25</v>
          </cell>
          <cell r="F6001">
            <v>37</v>
          </cell>
          <cell r="G6001">
            <v>36</v>
          </cell>
          <cell r="H6001" t="str">
            <v>TRS; includes 13A, 13C, and 13D-K</v>
          </cell>
          <cell r="I6001">
            <v>2011</v>
          </cell>
          <cell r="J6001" t="str">
            <v>UM</v>
          </cell>
          <cell r="K6001" t="str">
            <v>H</v>
          </cell>
          <cell r="L6001">
            <v>5</v>
          </cell>
          <cell r="M6001">
            <v>13.84272503774744</v>
          </cell>
        </row>
        <row r="6002">
          <cell r="A6002" t="str">
            <v>2012-25-3-NisquallyR_hat_h_um</v>
          </cell>
          <cell r="B6002" t="str">
            <v>SPS</v>
          </cell>
          <cell r="C6002" t="str">
            <v>UnMarked South Puget Sound Fall Fing</v>
          </cell>
          <cell r="D6002" t="str">
            <v>U-SPSd FF</v>
          </cell>
          <cell r="E6002">
            <v>25</v>
          </cell>
          <cell r="F6002">
            <v>37</v>
          </cell>
          <cell r="G6002">
            <v>36</v>
          </cell>
          <cell r="H6002" t="str">
            <v>TRS; includes 13A, 13C, and 13D-K</v>
          </cell>
          <cell r="I6002">
            <v>2012</v>
          </cell>
          <cell r="J6002" t="str">
            <v>UM</v>
          </cell>
          <cell r="K6002" t="str">
            <v>H</v>
          </cell>
          <cell r="L6002">
            <v>3</v>
          </cell>
          <cell r="M6002">
            <v>1317.0812550211881</v>
          </cell>
        </row>
        <row r="6003">
          <cell r="A6003" t="str">
            <v>2012-25-4-NisquallyR_hat_h_um</v>
          </cell>
          <cell r="B6003" t="str">
            <v>SPS</v>
          </cell>
          <cell r="C6003" t="str">
            <v>UnMarked South Puget Sound Fall Fing</v>
          </cell>
          <cell r="D6003" t="str">
            <v>U-SPSd FF</v>
          </cell>
          <cell r="E6003">
            <v>25</v>
          </cell>
          <cell r="F6003">
            <v>37</v>
          </cell>
          <cell r="G6003">
            <v>36</v>
          </cell>
          <cell r="H6003" t="str">
            <v>TRS; includes 13A, 13C, and 13D-K</v>
          </cell>
          <cell r="I6003">
            <v>2012</v>
          </cell>
          <cell r="J6003" t="str">
            <v>UM</v>
          </cell>
          <cell r="K6003" t="str">
            <v>H</v>
          </cell>
          <cell r="L6003">
            <v>4</v>
          </cell>
          <cell r="M6003">
            <v>892.34397162960636</v>
          </cell>
        </row>
        <row r="6004">
          <cell r="A6004" t="str">
            <v>2012-25-5-NisquallyR_hat_h_um</v>
          </cell>
          <cell r="B6004" t="str">
            <v>SPS</v>
          </cell>
          <cell r="C6004" t="str">
            <v>UnMarked South Puget Sound Fall Fing</v>
          </cell>
          <cell r="D6004" t="str">
            <v>U-SPSd FF</v>
          </cell>
          <cell r="E6004">
            <v>25</v>
          </cell>
          <cell r="F6004">
            <v>37</v>
          </cell>
          <cell r="G6004">
            <v>36</v>
          </cell>
          <cell r="H6004" t="str">
            <v>TRS; includes 13A, 13C, and 13D-K</v>
          </cell>
          <cell r="I6004">
            <v>2012</v>
          </cell>
          <cell r="J6004" t="str">
            <v>UM</v>
          </cell>
          <cell r="K6004" t="str">
            <v>H</v>
          </cell>
          <cell r="L6004">
            <v>5</v>
          </cell>
          <cell r="M6004">
            <v>39.9542635359537</v>
          </cell>
        </row>
        <row r="6005">
          <cell r="A6005" t="str">
            <v>2013-25-3-NisquallyR_hat_h_um</v>
          </cell>
          <cell r="B6005" t="str">
            <v>SPS</v>
          </cell>
          <cell r="C6005" t="str">
            <v>UnMarked South Puget Sound Fall Fing</v>
          </cell>
          <cell r="D6005" t="str">
            <v>U-SPSd FF</v>
          </cell>
          <cell r="E6005">
            <v>25</v>
          </cell>
          <cell r="F6005">
            <v>37</v>
          </cell>
          <cell r="G6005">
            <v>36</v>
          </cell>
          <cell r="H6005" t="str">
            <v>TRS; includes 13A, 13C, and 13D-K</v>
          </cell>
          <cell r="I6005">
            <v>2013</v>
          </cell>
          <cell r="J6005" t="str">
            <v>UM</v>
          </cell>
          <cell r="K6005" t="str">
            <v>H</v>
          </cell>
          <cell r="L6005">
            <v>3</v>
          </cell>
          <cell r="M6005">
            <v>912.47364981929491</v>
          </cell>
        </row>
        <row r="6006">
          <cell r="A6006" t="str">
            <v>2013-25-4-NisquallyR_hat_h_um</v>
          </cell>
          <cell r="B6006" t="str">
            <v>SPS</v>
          </cell>
          <cell r="C6006" t="str">
            <v>UnMarked South Puget Sound Fall Fing</v>
          </cell>
          <cell r="D6006" t="str">
            <v>U-SPSd FF</v>
          </cell>
          <cell r="E6006">
            <v>25</v>
          </cell>
          <cell r="F6006">
            <v>37</v>
          </cell>
          <cell r="G6006">
            <v>36</v>
          </cell>
          <cell r="H6006" t="str">
            <v>TRS; includes 13A, 13C, and 13D-K</v>
          </cell>
          <cell r="I6006">
            <v>2013</v>
          </cell>
          <cell r="J6006" t="str">
            <v>UM</v>
          </cell>
          <cell r="K6006" t="str">
            <v>H</v>
          </cell>
          <cell r="L6006">
            <v>4</v>
          </cell>
          <cell r="M6006">
            <v>1496.3693361034559</v>
          </cell>
        </row>
        <row r="6007">
          <cell r="A6007" t="str">
            <v>2013-25-5-NisquallyR_hat_h_um</v>
          </cell>
          <cell r="B6007" t="str">
            <v>SPS</v>
          </cell>
          <cell r="C6007" t="str">
            <v>UnMarked South Puget Sound Fall Fing</v>
          </cell>
          <cell r="D6007" t="str">
            <v>U-SPSd FF</v>
          </cell>
          <cell r="E6007">
            <v>25</v>
          </cell>
          <cell r="F6007">
            <v>37</v>
          </cell>
          <cell r="G6007">
            <v>36</v>
          </cell>
          <cell r="H6007" t="str">
            <v>TRS; includes 13A, 13C, and 13D-K</v>
          </cell>
          <cell r="I6007">
            <v>2013</v>
          </cell>
          <cell r="J6007" t="str">
            <v>UM</v>
          </cell>
          <cell r="K6007" t="str">
            <v>H</v>
          </cell>
          <cell r="L6007">
            <v>5</v>
          </cell>
          <cell r="M6007">
            <v>0</v>
          </cell>
        </row>
        <row r="6008">
          <cell r="A6008" t="str">
            <v>2007-25-3-NisquallyR_nat_n_um</v>
          </cell>
          <cell r="B6008" t="str">
            <v>SPS</v>
          </cell>
          <cell r="C6008" t="str">
            <v>UnMarked South Puget Sound Fall Fing</v>
          </cell>
          <cell r="D6008" t="str">
            <v>U-SPSd FF</v>
          </cell>
          <cell r="E6008">
            <v>25</v>
          </cell>
          <cell r="F6008">
            <v>37</v>
          </cell>
          <cell r="G6008">
            <v>36</v>
          </cell>
          <cell r="H6008" t="str">
            <v>TRS; includes 13A, 13C, and 13D-K</v>
          </cell>
          <cell r="I6008">
            <v>2007</v>
          </cell>
          <cell r="J6008" t="str">
            <v>UM</v>
          </cell>
          <cell r="K6008" t="str">
            <v>N</v>
          </cell>
          <cell r="L6008">
            <v>3</v>
          </cell>
          <cell r="M6008">
            <v>1879.286531724302</v>
          </cell>
        </row>
        <row r="6009">
          <cell r="A6009" t="str">
            <v>2007-25-4-NisquallyR_nat_n_um</v>
          </cell>
          <cell r="B6009" t="str">
            <v>SPS</v>
          </cell>
          <cell r="C6009" t="str">
            <v>UnMarked South Puget Sound Fall Fing</v>
          </cell>
          <cell r="D6009" t="str">
            <v>U-SPSd FF</v>
          </cell>
          <cell r="E6009">
            <v>25</v>
          </cell>
          <cell r="F6009">
            <v>37</v>
          </cell>
          <cell r="G6009">
            <v>36</v>
          </cell>
          <cell r="H6009" t="str">
            <v>TRS; includes 13A, 13C, and 13D-K</v>
          </cell>
          <cell r="I6009">
            <v>2007</v>
          </cell>
          <cell r="J6009" t="str">
            <v>UM</v>
          </cell>
          <cell r="K6009" t="str">
            <v>N</v>
          </cell>
          <cell r="L6009">
            <v>4</v>
          </cell>
          <cell r="M6009">
            <v>577.24961688770793</v>
          </cell>
        </row>
        <row r="6010">
          <cell r="A6010" t="str">
            <v>2007-25-5-NisquallyR_nat_n_um</v>
          </cell>
          <cell r="B6010" t="str">
            <v>SPS</v>
          </cell>
          <cell r="C6010" t="str">
            <v>UnMarked South Puget Sound Fall Fing</v>
          </cell>
          <cell r="D6010" t="str">
            <v>U-SPSd FF</v>
          </cell>
          <cell r="E6010">
            <v>25</v>
          </cell>
          <cell r="F6010">
            <v>37</v>
          </cell>
          <cell r="G6010">
            <v>36</v>
          </cell>
          <cell r="H6010" t="str">
            <v>TRS; includes 13A, 13C, and 13D-K</v>
          </cell>
          <cell r="I6010">
            <v>2007</v>
          </cell>
          <cell r="J6010" t="str">
            <v>UM</v>
          </cell>
          <cell r="K6010" t="str">
            <v>N</v>
          </cell>
          <cell r="L6010">
            <v>5</v>
          </cell>
          <cell r="M6010">
            <v>21.957227104346281</v>
          </cell>
        </row>
        <row r="6011">
          <cell r="A6011" t="str">
            <v>2008-25-3-NisquallyR_nat_n_um</v>
          </cell>
          <cell r="B6011" t="str">
            <v>SPS</v>
          </cell>
          <cell r="C6011" t="str">
            <v>UnMarked South Puget Sound Fall Fing</v>
          </cell>
          <cell r="D6011" t="str">
            <v>U-SPSd FF</v>
          </cell>
          <cell r="E6011">
            <v>25</v>
          </cell>
          <cell r="F6011">
            <v>37</v>
          </cell>
          <cell r="G6011">
            <v>36</v>
          </cell>
          <cell r="H6011" t="str">
            <v>TRS; includes 13A, 13C, and 13D-K</v>
          </cell>
          <cell r="I6011">
            <v>2008</v>
          </cell>
          <cell r="J6011" t="str">
            <v>UM</v>
          </cell>
          <cell r="K6011" t="str">
            <v>N</v>
          </cell>
          <cell r="L6011">
            <v>3</v>
          </cell>
          <cell r="M6011">
            <v>941.21609658463103</v>
          </cell>
        </row>
        <row r="6012">
          <cell r="A6012" t="str">
            <v>2008-25-4-NisquallyR_nat_n_um</v>
          </cell>
          <cell r="B6012" t="str">
            <v>SPS</v>
          </cell>
          <cell r="C6012" t="str">
            <v>UnMarked South Puget Sound Fall Fing</v>
          </cell>
          <cell r="D6012" t="str">
            <v>U-SPSd FF</v>
          </cell>
          <cell r="E6012">
            <v>25</v>
          </cell>
          <cell r="F6012">
            <v>37</v>
          </cell>
          <cell r="G6012">
            <v>36</v>
          </cell>
          <cell r="H6012" t="str">
            <v>TRS; includes 13A, 13C, and 13D-K</v>
          </cell>
          <cell r="I6012">
            <v>2008</v>
          </cell>
          <cell r="J6012" t="str">
            <v>UM</v>
          </cell>
          <cell r="K6012" t="str">
            <v>N</v>
          </cell>
          <cell r="L6012">
            <v>4</v>
          </cell>
          <cell r="M6012">
            <v>1945.6081192609479</v>
          </cell>
        </row>
        <row r="6013">
          <cell r="A6013" t="str">
            <v>2008-25-5-NisquallyR_nat_n_um</v>
          </cell>
          <cell r="B6013" t="str">
            <v>SPS</v>
          </cell>
          <cell r="C6013" t="str">
            <v>UnMarked South Puget Sound Fall Fing</v>
          </cell>
          <cell r="D6013" t="str">
            <v>U-SPSd FF</v>
          </cell>
          <cell r="E6013">
            <v>25</v>
          </cell>
          <cell r="F6013">
            <v>37</v>
          </cell>
          <cell r="G6013">
            <v>36</v>
          </cell>
          <cell r="H6013" t="str">
            <v>TRS; includes 13A, 13C, and 13D-K</v>
          </cell>
          <cell r="I6013">
            <v>2008</v>
          </cell>
          <cell r="J6013" t="str">
            <v>UM</v>
          </cell>
          <cell r="K6013" t="str">
            <v>N</v>
          </cell>
          <cell r="L6013">
            <v>5</v>
          </cell>
          <cell r="M6013">
            <v>9.6126479730140435</v>
          </cell>
        </row>
        <row r="6014">
          <cell r="A6014" t="str">
            <v>2009-25-3-NisquallyR_nat_n_um</v>
          </cell>
          <cell r="B6014" t="str">
            <v>SPS</v>
          </cell>
          <cell r="C6014" t="str">
            <v>UnMarked South Puget Sound Fall Fing</v>
          </cell>
          <cell r="D6014" t="str">
            <v>U-SPSd FF</v>
          </cell>
          <cell r="E6014">
            <v>25</v>
          </cell>
          <cell r="F6014">
            <v>37</v>
          </cell>
          <cell r="G6014">
            <v>36</v>
          </cell>
          <cell r="H6014" t="str">
            <v>TRS; includes 13A, 13C, and 13D-K</v>
          </cell>
          <cell r="I6014">
            <v>2009</v>
          </cell>
          <cell r="J6014" t="str">
            <v>UM</v>
          </cell>
          <cell r="K6014" t="str">
            <v>N</v>
          </cell>
          <cell r="L6014">
            <v>3</v>
          </cell>
          <cell r="M6014">
            <v>191.76279940314959</v>
          </cell>
        </row>
        <row r="6015">
          <cell r="A6015" t="str">
            <v>2009-25-4-NisquallyR_nat_n_um</v>
          </cell>
          <cell r="B6015" t="str">
            <v>SPS</v>
          </cell>
          <cell r="C6015" t="str">
            <v>UnMarked South Puget Sound Fall Fing</v>
          </cell>
          <cell r="D6015" t="str">
            <v>U-SPSd FF</v>
          </cell>
          <cell r="E6015">
            <v>25</v>
          </cell>
          <cell r="F6015">
            <v>37</v>
          </cell>
          <cell r="G6015">
            <v>36</v>
          </cell>
          <cell r="H6015" t="str">
            <v>TRS; includes 13A, 13C, and 13D-K</v>
          </cell>
          <cell r="I6015">
            <v>2009</v>
          </cell>
          <cell r="J6015" t="str">
            <v>UM</v>
          </cell>
          <cell r="K6015" t="str">
            <v>N</v>
          </cell>
          <cell r="L6015">
            <v>4</v>
          </cell>
          <cell r="M6015">
            <v>339.89354471443659</v>
          </cell>
        </row>
        <row r="6016">
          <cell r="A6016" t="str">
            <v>2009-25-5-NisquallyR_nat_n_um</v>
          </cell>
          <cell r="B6016" t="str">
            <v>SPS</v>
          </cell>
          <cell r="C6016" t="str">
            <v>UnMarked South Puget Sound Fall Fing</v>
          </cell>
          <cell r="D6016" t="str">
            <v>U-SPSd FF</v>
          </cell>
          <cell r="E6016">
            <v>25</v>
          </cell>
          <cell r="F6016">
            <v>37</v>
          </cell>
          <cell r="G6016">
            <v>36</v>
          </cell>
          <cell r="H6016" t="str">
            <v>TRS; includes 13A, 13C, and 13D-K</v>
          </cell>
          <cell r="I6016">
            <v>2009</v>
          </cell>
          <cell r="J6016" t="str">
            <v>UM</v>
          </cell>
          <cell r="K6016" t="str">
            <v>N</v>
          </cell>
          <cell r="L6016">
            <v>5</v>
          </cell>
          <cell r="M6016">
            <v>2.7814977555144131</v>
          </cell>
        </row>
        <row r="6017">
          <cell r="A6017" t="str">
            <v>2010-25-3-NisquallyR_nat_n_um</v>
          </cell>
          <cell r="B6017" t="str">
            <v>SPS</v>
          </cell>
          <cell r="C6017" t="str">
            <v>UnMarked South Puget Sound Fall Fing</v>
          </cell>
          <cell r="D6017" t="str">
            <v>U-SPSd FF</v>
          </cell>
          <cell r="E6017">
            <v>25</v>
          </cell>
          <cell r="F6017">
            <v>37</v>
          </cell>
          <cell r="G6017">
            <v>36</v>
          </cell>
          <cell r="H6017" t="str">
            <v>TRS; includes 13A, 13C, and 13D-K</v>
          </cell>
          <cell r="I6017">
            <v>2010</v>
          </cell>
          <cell r="J6017" t="str">
            <v>UM</v>
          </cell>
          <cell r="K6017" t="str">
            <v>N</v>
          </cell>
          <cell r="L6017">
            <v>3</v>
          </cell>
          <cell r="M6017">
            <v>859.85248171479191</v>
          </cell>
        </row>
        <row r="6018">
          <cell r="A6018" t="str">
            <v>2010-25-4-NisquallyR_nat_n_um</v>
          </cell>
          <cell r="B6018" t="str">
            <v>SPS</v>
          </cell>
          <cell r="C6018" t="str">
            <v>UnMarked South Puget Sound Fall Fing</v>
          </cell>
          <cell r="D6018" t="str">
            <v>U-SPSd FF</v>
          </cell>
          <cell r="E6018">
            <v>25</v>
          </cell>
          <cell r="F6018">
            <v>37</v>
          </cell>
          <cell r="G6018">
            <v>36</v>
          </cell>
          <cell r="H6018" t="str">
            <v>TRS; includes 13A, 13C, and 13D-K</v>
          </cell>
          <cell r="I6018">
            <v>2010</v>
          </cell>
          <cell r="J6018" t="str">
            <v>UM</v>
          </cell>
          <cell r="K6018" t="str">
            <v>N</v>
          </cell>
          <cell r="L6018">
            <v>4</v>
          </cell>
          <cell r="M6018">
            <v>224.86357438812419</v>
          </cell>
        </row>
        <row r="6019">
          <cell r="A6019" t="str">
            <v>2010-25-5-NisquallyR_nat_n_um</v>
          </cell>
          <cell r="B6019" t="str">
            <v>SPS</v>
          </cell>
          <cell r="C6019" t="str">
            <v>UnMarked South Puget Sound Fall Fing</v>
          </cell>
          <cell r="D6019" t="str">
            <v>U-SPSd FF</v>
          </cell>
          <cell r="E6019">
            <v>25</v>
          </cell>
          <cell r="F6019">
            <v>37</v>
          </cell>
          <cell r="G6019">
            <v>36</v>
          </cell>
          <cell r="H6019" t="str">
            <v>TRS; includes 13A, 13C, and 13D-K</v>
          </cell>
          <cell r="I6019">
            <v>2010</v>
          </cell>
          <cell r="J6019" t="str">
            <v>UM</v>
          </cell>
          <cell r="K6019" t="str">
            <v>N</v>
          </cell>
          <cell r="L6019">
            <v>5</v>
          </cell>
          <cell r="M6019">
            <v>0</v>
          </cell>
        </row>
        <row r="6020">
          <cell r="A6020" t="str">
            <v>2011-25-3-NisquallyR_nat_n_um</v>
          </cell>
          <cell r="B6020" t="str">
            <v>SPS</v>
          </cell>
          <cell r="C6020" t="str">
            <v>UnMarked South Puget Sound Fall Fing</v>
          </cell>
          <cell r="D6020" t="str">
            <v>U-SPSd FF</v>
          </cell>
          <cell r="E6020">
            <v>25</v>
          </cell>
          <cell r="F6020">
            <v>37</v>
          </cell>
          <cell r="G6020">
            <v>36</v>
          </cell>
          <cell r="H6020" t="str">
            <v>TRS; includes 13A, 13C, and 13D-K</v>
          </cell>
          <cell r="I6020">
            <v>2011</v>
          </cell>
          <cell r="J6020" t="str">
            <v>UM</v>
          </cell>
          <cell r="K6020" t="str">
            <v>N</v>
          </cell>
          <cell r="L6020">
            <v>3</v>
          </cell>
          <cell r="M6020">
            <v>228.89021771799059</v>
          </cell>
        </row>
        <row r="6021">
          <cell r="A6021" t="str">
            <v>2011-25-4-NisquallyR_nat_n_um</v>
          </cell>
          <cell r="B6021" t="str">
            <v>SPS</v>
          </cell>
          <cell r="C6021" t="str">
            <v>UnMarked South Puget Sound Fall Fing</v>
          </cell>
          <cell r="D6021" t="str">
            <v>U-SPSd FF</v>
          </cell>
          <cell r="E6021">
            <v>25</v>
          </cell>
          <cell r="F6021">
            <v>37</v>
          </cell>
          <cell r="G6021">
            <v>36</v>
          </cell>
          <cell r="H6021" t="str">
            <v>TRS; includes 13A, 13C, and 13D-K</v>
          </cell>
          <cell r="I6021">
            <v>2011</v>
          </cell>
          <cell r="J6021" t="str">
            <v>UM</v>
          </cell>
          <cell r="K6021" t="str">
            <v>N</v>
          </cell>
          <cell r="L6021">
            <v>4</v>
          </cell>
          <cell r="M6021">
            <v>728.58393653112739</v>
          </cell>
        </row>
        <row r="6022">
          <cell r="A6022" t="str">
            <v>2011-25-5-NisquallyR_nat_n_um</v>
          </cell>
          <cell r="B6022" t="str">
            <v>SPS</v>
          </cell>
          <cell r="C6022" t="str">
            <v>UnMarked South Puget Sound Fall Fing</v>
          </cell>
          <cell r="D6022" t="str">
            <v>U-SPSd FF</v>
          </cell>
          <cell r="E6022">
            <v>25</v>
          </cell>
          <cell r="F6022">
            <v>37</v>
          </cell>
          <cell r="G6022">
            <v>36</v>
          </cell>
          <cell r="H6022" t="str">
            <v>TRS; includes 13A, 13C, and 13D-K</v>
          </cell>
          <cell r="I6022">
            <v>2011</v>
          </cell>
          <cell r="J6022" t="str">
            <v>UM</v>
          </cell>
          <cell r="K6022" t="str">
            <v>N</v>
          </cell>
          <cell r="L6022">
            <v>5</v>
          </cell>
          <cell r="M6022">
            <v>5.754348931541502</v>
          </cell>
        </row>
        <row r="6023">
          <cell r="A6023" t="str">
            <v>2012-25-3-NisquallyR_nat_n_um</v>
          </cell>
          <cell r="B6023" t="str">
            <v>SPS</v>
          </cell>
          <cell r="C6023" t="str">
            <v>UnMarked South Puget Sound Fall Fing</v>
          </cell>
          <cell r="D6023" t="str">
            <v>U-SPSd FF</v>
          </cell>
          <cell r="E6023">
            <v>25</v>
          </cell>
          <cell r="F6023">
            <v>37</v>
          </cell>
          <cell r="G6023">
            <v>36</v>
          </cell>
          <cell r="H6023" t="str">
            <v>TRS; includes 13A, 13C, and 13D-K</v>
          </cell>
          <cell r="I6023">
            <v>2012</v>
          </cell>
          <cell r="J6023" t="str">
            <v>UM</v>
          </cell>
          <cell r="K6023" t="str">
            <v>N</v>
          </cell>
          <cell r="L6023">
            <v>3</v>
          </cell>
          <cell r="M6023">
            <v>486.16767937277149</v>
          </cell>
        </row>
        <row r="6024">
          <cell r="A6024" t="str">
            <v>2012-25-4-NisquallyR_nat_n_um</v>
          </cell>
          <cell r="B6024" t="str">
            <v>SPS</v>
          </cell>
          <cell r="C6024" t="str">
            <v>UnMarked South Puget Sound Fall Fing</v>
          </cell>
          <cell r="D6024" t="str">
            <v>U-SPSd FF</v>
          </cell>
          <cell r="E6024">
            <v>25</v>
          </cell>
          <cell r="F6024">
            <v>37</v>
          </cell>
          <cell r="G6024">
            <v>36</v>
          </cell>
          <cell r="H6024" t="str">
            <v>TRS; includes 13A, 13C, and 13D-K</v>
          </cell>
          <cell r="I6024">
            <v>2012</v>
          </cell>
          <cell r="J6024" t="str">
            <v>UM</v>
          </cell>
          <cell r="K6024" t="str">
            <v>N</v>
          </cell>
          <cell r="L6024">
            <v>4</v>
          </cell>
          <cell r="M6024">
            <v>329.38650993288121</v>
          </cell>
        </row>
        <row r="6025">
          <cell r="A6025" t="str">
            <v>2012-25-5-NisquallyR_nat_n_um</v>
          </cell>
          <cell r="B6025" t="str">
            <v>SPS</v>
          </cell>
          <cell r="C6025" t="str">
            <v>UnMarked South Puget Sound Fall Fing</v>
          </cell>
          <cell r="D6025" t="str">
            <v>U-SPSd FF</v>
          </cell>
          <cell r="E6025">
            <v>25</v>
          </cell>
          <cell r="F6025">
            <v>37</v>
          </cell>
          <cell r="G6025">
            <v>36</v>
          </cell>
          <cell r="H6025" t="str">
            <v>TRS; includes 13A, 13C, and 13D-K</v>
          </cell>
          <cell r="I6025">
            <v>2012</v>
          </cell>
          <cell r="J6025" t="str">
            <v>UM</v>
          </cell>
          <cell r="K6025" t="str">
            <v>N</v>
          </cell>
          <cell r="L6025">
            <v>5</v>
          </cell>
          <cell r="M6025">
            <v>14.74811938160207</v>
          </cell>
        </row>
        <row r="6026">
          <cell r="A6026" t="str">
            <v>2013-25-3-NisquallyR_nat_n_um</v>
          </cell>
          <cell r="B6026" t="str">
            <v>SPS</v>
          </cell>
          <cell r="C6026" t="str">
            <v>UnMarked South Puget Sound Fall Fing</v>
          </cell>
          <cell r="D6026" t="str">
            <v>U-SPSd FF</v>
          </cell>
          <cell r="E6026">
            <v>25</v>
          </cell>
          <cell r="F6026">
            <v>37</v>
          </cell>
          <cell r="G6026">
            <v>36</v>
          </cell>
          <cell r="H6026" t="str">
            <v>TRS; includes 13A, 13C, and 13D-K</v>
          </cell>
          <cell r="I6026">
            <v>2013</v>
          </cell>
          <cell r="J6026" t="str">
            <v>UM</v>
          </cell>
          <cell r="K6026" t="str">
            <v>N</v>
          </cell>
          <cell r="L6026">
            <v>3</v>
          </cell>
          <cell r="M6026">
            <v>522.63937785029816</v>
          </cell>
        </row>
        <row r="6027">
          <cell r="A6027" t="str">
            <v>2013-25-4-NisquallyR_nat_n_um</v>
          </cell>
          <cell r="B6027" t="str">
            <v>SPS</v>
          </cell>
          <cell r="C6027" t="str">
            <v>UnMarked South Puget Sound Fall Fing</v>
          </cell>
          <cell r="D6027" t="str">
            <v>U-SPSd FF</v>
          </cell>
          <cell r="E6027">
            <v>25</v>
          </cell>
          <cell r="F6027">
            <v>37</v>
          </cell>
          <cell r="G6027">
            <v>36</v>
          </cell>
          <cell r="H6027" t="str">
            <v>TRS; includes 13A, 13C, and 13D-K</v>
          </cell>
          <cell r="I6027">
            <v>2013</v>
          </cell>
          <cell r="J6027" t="str">
            <v>UM</v>
          </cell>
          <cell r="K6027" t="str">
            <v>N</v>
          </cell>
          <cell r="L6027">
            <v>4</v>
          </cell>
          <cell r="M6027">
            <v>857.07849099012617</v>
          </cell>
        </row>
        <row r="6028">
          <cell r="A6028" t="str">
            <v>2013-25-5-NisquallyR_nat_n_um</v>
          </cell>
          <cell r="B6028" t="str">
            <v>SPS</v>
          </cell>
          <cell r="C6028" t="str">
            <v>UnMarked South Puget Sound Fall Fing</v>
          </cell>
          <cell r="D6028" t="str">
            <v>U-SPSd FF</v>
          </cell>
          <cell r="E6028">
            <v>25</v>
          </cell>
          <cell r="F6028">
            <v>37</v>
          </cell>
          <cell r="G6028">
            <v>36</v>
          </cell>
          <cell r="H6028" t="str">
            <v>TRS; includes 13A, 13C, and 13D-K</v>
          </cell>
          <cell r="I6028">
            <v>2013</v>
          </cell>
          <cell r="J6028" t="str">
            <v>UM</v>
          </cell>
          <cell r="K6028" t="str">
            <v>N</v>
          </cell>
          <cell r="L6028">
            <v>5</v>
          </cell>
          <cell r="M6028">
            <v>0</v>
          </cell>
        </row>
        <row r="6029">
          <cell r="A6029" t="str">
            <v>2007-22-3-PuyallupR_hat_h_m</v>
          </cell>
          <cell r="B6029" t="str">
            <v>MPS</v>
          </cell>
          <cell r="C6029" t="str">
            <v>Marked Mid PS Fall Fing</v>
          </cell>
          <cell r="D6029" t="str">
            <v>M-MidPSFF</v>
          </cell>
          <cell r="E6029">
            <v>22</v>
          </cell>
          <cell r="F6029">
            <v>32</v>
          </cell>
          <cell r="G6029">
            <v>30</v>
          </cell>
          <cell r="H6029" t="str">
            <v>TRS; includes 10A, 10E, 11A</v>
          </cell>
          <cell r="I6029">
            <v>2007</v>
          </cell>
          <cell r="J6029" t="str">
            <v>M</v>
          </cell>
          <cell r="K6029" t="str">
            <v>H</v>
          </cell>
          <cell r="L6029">
            <v>3</v>
          </cell>
          <cell r="M6029">
            <v>5280.7235337212787</v>
          </cell>
        </row>
        <row r="6030">
          <cell r="A6030" t="str">
            <v>2007-22-4-PuyallupR_hat_h_m</v>
          </cell>
          <cell r="B6030" t="str">
            <v>MPS</v>
          </cell>
          <cell r="C6030" t="str">
            <v>Marked Mid PS Fall Fing</v>
          </cell>
          <cell r="D6030" t="str">
            <v>M-MidPSFF</v>
          </cell>
          <cell r="E6030">
            <v>22</v>
          </cell>
          <cell r="F6030">
            <v>32</v>
          </cell>
          <cell r="G6030">
            <v>30</v>
          </cell>
          <cell r="H6030" t="str">
            <v>TRS; includes 10A, 10E, 11A</v>
          </cell>
          <cell r="I6030">
            <v>2007</v>
          </cell>
          <cell r="J6030" t="str">
            <v>M</v>
          </cell>
          <cell r="K6030" t="str">
            <v>H</v>
          </cell>
          <cell r="L6030">
            <v>4</v>
          </cell>
          <cell r="M6030">
            <v>5135.4492638823367</v>
          </cell>
        </row>
        <row r="6031">
          <cell r="A6031" t="str">
            <v>2007-22-5-PuyallupR_hat_h_m</v>
          </cell>
          <cell r="B6031" t="str">
            <v>MPS</v>
          </cell>
          <cell r="C6031" t="str">
            <v>Marked Mid PS Fall Fing</v>
          </cell>
          <cell r="D6031" t="str">
            <v>M-MidPSFF</v>
          </cell>
          <cell r="E6031">
            <v>22</v>
          </cell>
          <cell r="F6031">
            <v>32</v>
          </cell>
          <cell r="G6031">
            <v>30</v>
          </cell>
          <cell r="H6031" t="str">
            <v>TRS; includes 10A, 10E, 11A</v>
          </cell>
          <cell r="I6031">
            <v>2007</v>
          </cell>
          <cell r="J6031" t="str">
            <v>M</v>
          </cell>
          <cell r="K6031" t="str">
            <v>H</v>
          </cell>
          <cell r="L6031">
            <v>5</v>
          </cell>
          <cell r="M6031">
            <v>397.03491918927801</v>
          </cell>
        </row>
        <row r="6032">
          <cell r="A6032" t="str">
            <v>2008-22-3-PuyallupR_hat_h_m</v>
          </cell>
          <cell r="B6032" t="str">
            <v>MPS</v>
          </cell>
          <cell r="C6032" t="str">
            <v>Marked Mid PS Fall Fing</v>
          </cell>
          <cell r="D6032" t="str">
            <v>M-MidPSFF</v>
          </cell>
          <cell r="E6032">
            <v>22</v>
          </cell>
          <cell r="F6032">
            <v>32</v>
          </cell>
          <cell r="G6032">
            <v>30</v>
          </cell>
          <cell r="H6032" t="str">
            <v>TRS; includes 10A, 10E, 11A</v>
          </cell>
          <cell r="I6032">
            <v>2008</v>
          </cell>
          <cell r="J6032" t="str">
            <v>M</v>
          </cell>
          <cell r="K6032" t="str">
            <v>H</v>
          </cell>
          <cell r="L6032">
            <v>3</v>
          </cell>
          <cell r="M6032">
            <v>2597.1995188596629</v>
          </cell>
        </row>
        <row r="6033">
          <cell r="A6033" t="str">
            <v>2008-22-4-PuyallupR_hat_h_m</v>
          </cell>
          <cell r="B6033" t="str">
            <v>MPS</v>
          </cell>
          <cell r="C6033" t="str">
            <v>Marked Mid PS Fall Fing</v>
          </cell>
          <cell r="D6033" t="str">
            <v>M-MidPSFF</v>
          </cell>
          <cell r="E6033">
            <v>22</v>
          </cell>
          <cell r="F6033">
            <v>32</v>
          </cell>
          <cell r="G6033">
            <v>30</v>
          </cell>
          <cell r="H6033" t="str">
            <v>TRS; includes 10A, 10E, 11A</v>
          </cell>
          <cell r="I6033">
            <v>2008</v>
          </cell>
          <cell r="J6033" t="str">
            <v>M</v>
          </cell>
          <cell r="K6033" t="str">
            <v>H</v>
          </cell>
          <cell r="L6033">
            <v>4</v>
          </cell>
          <cell r="M6033">
            <v>4644.4660121212264</v>
          </cell>
        </row>
        <row r="6034">
          <cell r="A6034" t="str">
            <v>2008-22-5-PuyallupR_hat_h_m</v>
          </cell>
          <cell r="B6034" t="str">
            <v>MPS</v>
          </cell>
          <cell r="C6034" t="str">
            <v>Marked Mid PS Fall Fing</v>
          </cell>
          <cell r="D6034" t="str">
            <v>M-MidPSFF</v>
          </cell>
          <cell r="E6034">
            <v>22</v>
          </cell>
          <cell r="F6034">
            <v>32</v>
          </cell>
          <cell r="G6034">
            <v>30</v>
          </cell>
          <cell r="H6034" t="str">
            <v>TRS; includes 10A, 10E, 11A</v>
          </cell>
          <cell r="I6034">
            <v>2008</v>
          </cell>
          <cell r="J6034" t="str">
            <v>M</v>
          </cell>
          <cell r="K6034" t="str">
            <v>H</v>
          </cell>
          <cell r="L6034">
            <v>5</v>
          </cell>
          <cell r="M6034">
            <v>199.49201842684519</v>
          </cell>
        </row>
        <row r="6035">
          <cell r="A6035" t="str">
            <v>2009-22-3-PuyallupR_hat_h_m</v>
          </cell>
          <cell r="B6035" t="str">
            <v>MPS</v>
          </cell>
          <cell r="C6035" t="str">
            <v>Marked Mid PS Fall Fing</v>
          </cell>
          <cell r="D6035" t="str">
            <v>M-MidPSFF</v>
          </cell>
          <cell r="E6035">
            <v>22</v>
          </cell>
          <cell r="F6035">
            <v>32</v>
          </cell>
          <cell r="G6035">
            <v>30</v>
          </cell>
          <cell r="H6035" t="str">
            <v>TRS; includes 10A, 10E, 11A</v>
          </cell>
          <cell r="I6035">
            <v>2009</v>
          </cell>
          <cell r="J6035" t="str">
            <v>M</v>
          </cell>
          <cell r="K6035" t="str">
            <v>H</v>
          </cell>
          <cell r="L6035">
            <v>3</v>
          </cell>
          <cell r="M6035">
            <v>2517.8668047177312</v>
          </cell>
        </row>
        <row r="6036">
          <cell r="A6036" t="str">
            <v>2009-22-4-PuyallupR_hat_h_m</v>
          </cell>
          <cell r="B6036" t="str">
            <v>MPS</v>
          </cell>
          <cell r="C6036" t="str">
            <v>Marked Mid PS Fall Fing</v>
          </cell>
          <cell r="D6036" t="str">
            <v>M-MidPSFF</v>
          </cell>
          <cell r="E6036">
            <v>22</v>
          </cell>
          <cell r="F6036">
            <v>32</v>
          </cell>
          <cell r="G6036">
            <v>30</v>
          </cell>
          <cell r="H6036" t="str">
            <v>TRS; includes 10A, 10E, 11A</v>
          </cell>
          <cell r="I6036">
            <v>2009</v>
          </cell>
          <cell r="J6036" t="str">
            <v>M</v>
          </cell>
          <cell r="K6036" t="str">
            <v>H</v>
          </cell>
          <cell r="L6036">
            <v>4</v>
          </cell>
          <cell r="M6036">
            <v>4263.090798735042</v>
          </cell>
        </row>
        <row r="6037">
          <cell r="A6037" t="str">
            <v>2009-22-5-PuyallupR_hat_h_m</v>
          </cell>
          <cell r="B6037" t="str">
            <v>MPS</v>
          </cell>
          <cell r="C6037" t="str">
            <v>Marked Mid PS Fall Fing</v>
          </cell>
          <cell r="D6037" t="str">
            <v>M-MidPSFF</v>
          </cell>
          <cell r="E6037">
            <v>22</v>
          </cell>
          <cell r="F6037">
            <v>32</v>
          </cell>
          <cell r="G6037">
            <v>30</v>
          </cell>
          <cell r="H6037" t="str">
            <v>TRS; includes 10A, 10E, 11A</v>
          </cell>
          <cell r="I6037">
            <v>2009</v>
          </cell>
          <cell r="J6037" t="str">
            <v>M</v>
          </cell>
          <cell r="K6037" t="str">
            <v>H</v>
          </cell>
          <cell r="L6037">
            <v>5</v>
          </cell>
          <cell r="M6037">
            <v>73.384381283448704</v>
          </cell>
        </row>
        <row r="6038">
          <cell r="A6038" t="str">
            <v>2010-22-3-PuyallupR_hat_h_m</v>
          </cell>
          <cell r="B6038" t="str">
            <v>MPS</v>
          </cell>
          <cell r="C6038" t="str">
            <v>Marked Mid PS Fall Fing</v>
          </cell>
          <cell r="D6038" t="str">
            <v>M-MidPSFF</v>
          </cell>
          <cell r="E6038">
            <v>22</v>
          </cell>
          <cell r="F6038">
            <v>32</v>
          </cell>
          <cell r="G6038">
            <v>30</v>
          </cell>
          <cell r="H6038" t="str">
            <v>TRS; includes 10A, 10E, 11A</v>
          </cell>
          <cell r="I6038">
            <v>2010</v>
          </cell>
          <cell r="J6038" t="str">
            <v>M</v>
          </cell>
          <cell r="K6038" t="str">
            <v>H</v>
          </cell>
          <cell r="L6038">
            <v>3</v>
          </cell>
          <cell r="M6038">
            <v>1141.005264958435</v>
          </cell>
        </row>
        <row r="6039">
          <cell r="A6039" t="str">
            <v>2010-22-4-PuyallupR_hat_h_m</v>
          </cell>
          <cell r="B6039" t="str">
            <v>MPS</v>
          </cell>
          <cell r="C6039" t="str">
            <v>Marked Mid PS Fall Fing</v>
          </cell>
          <cell r="D6039" t="str">
            <v>M-MidPSFF</v>
          </cell>
          <cell r="E6039">
            <v>22</v>
          </cell>
          <cell r="F6039">
            <v>32</v>
          </cell>
          <cell r="G6039">
            <v>30</v>
          </cell>
          <cell r="H6039" t="str">
            <v>TRS; includes 10A, 10E, 11A</v>
          </cell>
          <cell r="I6039">
            <v>2010</v>
          </cell>
          <cell r="J6039" t="str">
            <v>M</v>
          </cell>
          <cell r="K6039" t="str">
            <v>H</v>
          </cell>
          <cell r="L6039">
            <v>4</v>
          </cell>
          <cell r="M6039">
            <v>4972.9236184899364</v>
          </cell>
        </row>
        <row r="6040">
          <cell r="A6040" t="str">
            <v>2010-22-5-PuyallupR_hat_h_m</v>
          </cell>
          <cell r="B6040" t="str">
            <v>MPS</v>
          </cell>
          <cell r="C6040" t="str">
            <v>Marked Mid PS Fall Fing</v>
          </cell>
          <cell r="D6040" t="str">
            <v>M-MidPSFF</v>
          </cell>
          <cell r="E6040">
            <v>22</v>
          </cell>
          <cell r="F6040">
            <v>32</v>
          </cell>
          <cell r="G6040">
            <v>30</v>
          </cell>
          <cell r="H6040" t="str">
            <v>TRS; includes 10A, 10E, 11A</v>
          </cell>
          <cell r="I6040">
            <v>2010</v>
          </cell>
          <cell r="J6040" t="str">
            <v>M</v>
          </cell>
          <cell r="K6040" t="str">
            <v>H</v>
          </cell>
          <cell r="L6040">
            <v>5</v>
          </cell>
          <cell r="M6040">
            <v>303.72487587961569</v>
          </cell>
        </row>
        <row r="6041">
          <cell r="A6041" t="str">
            <v>2011-22-3-PuyallupR_hat_h_m</v>
          </cell>
          <cell r="B6041" t="str">
            <v>MPS</v>
          </cell>
          <cell r="C6041" t="str">
            <v>Marked Mid PS Fall Fing</v>
          </cell>
          <cell r="D6041" t="str">
            <v>M-MidPSFF</v>
          </cell>
          <cell r="E6041">
            <v>22</v>
          </cell>
          <cell r="F6041">
            <v>32</v>
          </cell>
          <cell r="G6041">
            <v>30</v>
          </cell>
          <cell r="H6041" t="str">
            <v>TRS; includes 10A, 10E, 11A</v>
          </cell>
          <cell r="I6041">
            <v>2011</v>
          </cell>
          <cell r="J6041" t="str">
            <v>M</v>
          </cell>
          <cell r="K6041" t="str">
            <v>H</v>
          </cell>
          <cell r="L6041">
            <v>3</v>
          </cell>
          <cell r="M6041">
            <v>177.03388217905999</v>
          </cell>
        </row>
        <row r="6042">
          <cell r="A6042" t="str">
            <v>2011-22-4-PuyallupR_hat_h_m</v>
          </cell>
          <cell r="B6042" t="str">
            <v>MPS</v>
          </cell>
          <cell r="C6042" t="str">
            <v>Marked Mid PS Fall Fing</v>
          </cell>
          <cell r="D6042" t="str">
            <v>M-MidPSFF</v>
          </cell>
          <cell r="E6042">
            <v>22</v>
          </cell>
          <cell r="F6042">
            <v>32</v>
          </cell>
          <cell r="G6042">
            <v>30</v>
          </cell>
          <cell r="H6042" t="str">
            <v>TRS; includes 10A, 10E, 11A</v>
          </cell>
          <cell r="I6042">
            <v>2011</v>
          </cell>
          <cell r="J6042" t="str">
            <v>M</v>
          </cell>
          <cell r="K6042" t="str">
            <v>H</v>
          </cell>
          <cell r="L6042">
            <v>4</v>
          </cell>
          <cell r="M6042">
            <v>5670.2910001923829</v>
          </cell>
        </row>
        <row r="6043">
          <cell r="A6043" t="str">
            <v>2011-22-5-PuyallupR_hat_h_m</v>
          </cell>
          <cell r="B6043" t="str">
            <v>MPS</v>
          </cell>
          <cell r="C6043" t="str">
            <v>Marked Mid PS Fall Fing</v>
          </cell>
          <cell r="D6043" t="str">
            <v>M-MidPSFF</v>
          </cell>
          <cell r="E6043">
            <v>22</v>
          </cell>
          <cell r="F6043">
            <v>32</v>
          </cell>
          <cell r="G6043">
            <v>30</v>
          </cell>
          <cell r="H6043" t="str">
            <v>TRS; includes 10A, 10E, 11A</v>
          </cell>
          <cell r="I6043">
            <v>2011</v>
          </cell>
          <cell r="J6043" t="str">
            <v>M</v>
          </cell>
          <cell r="K6043" t="str">
            <v>H</v>
          </cell>
          <cell r="L6043">
            <v>5</v>
          </cell>
          <cell r="M6043">
            <v>77.102520032365646</v>
          </cell>
        </row>
        <row r="6044">
          <cell r="A6044" t="str">
            <v>2012-22-3-PuyallupR_hat_h_m</v>
          </cell>
          <cell r="B6044" t="str">
            <v>MPS</v>
          </cell>
          <cell r="C6044" t="str">
            <v>Marked Mid PS Fall Fing</v>
          </cell>
          <cell r="D6044" t="str">
            <v>M-MidPSFF</v>
          </cell>
          <cell r="E6044">
            <v>22</v>
          </cell>
          <cell r="F6044">
            <v>32</v>
          </cell>
          <cell r="G6044">
            <v>30</v>
          </cell>
          <cell r="H6044" t="str">
            <v>TRS; includes 10A, 10E, 11A</v>
          </cell>
          <cell r="I6044">
            <v>2012</v>
          </cell>
          <cell r="J6044" t="str">
            <v>M</v>
          </cell>
          <cell r="K6044" t="str">
            <v>H</v>
          </cell>
          <cell r="L6044">
            <v>3</v>
          </cell>
          <cell r="M6044">
            <v>2435.0448613391541</v>
          </cell>
        </row>
        <row r="6045">
          <cell r="A6045" t="str">
            <v>2012-22-4-PuyallupR_hat_h_m</v>
          </cell>
          <cell r="B6045" t="str">
            <v>MPS</v>
          </cell>
          <cell r="C6045" t="str">
            <v>Marked Mid PS Fall Fing</v>
          </cell>
          <cell r="D6045" t="str">
            <v>M-MidPSFF</v>
          </cell>
          <cell r="E6045">
            <v>22</v>
          </cell>
          <cell r="F6045">
            <v>32</v>
          </cell>
          <cell r="G6045">
            <v>30</v>
          </cell>
          <cell r="H6045" t="str">
            <v>TRS; includes 10A, 10E, 11A</v>
          </cell>
          <cell r="I6045">
            <v>2012</v>
          </cell>
          <cell r="J6045" t="str">
            <v>M</v>
          </cell>
          <cell r="K6045" t="str">
            <v>H</v>
          </cell>
          <cell r="L6045">
            <v>4</v>
          </cell>
          <cell r="M6045">
            <v>762.59819676363111</v>
          </cell>
        </row>
        <row r="6046">
          <cell r="A6046" t="str">
            <v>2012-22-5-PuyallupR_hat_h_m</v>
          </cell>
          <cell r="B6046" t="str">
            <v>MPS</v>
          </cell>
          <cell r="C6046" t="str">
            <v>Marked Mid PS Fall Fing</v>
          </cell>
          <cell r="D6046" t="str">
            <v>M-MidPSFF</v>
          </cell>
          <cell r="E6046">
            <v>22</v>
          </cell>
          <cell r="F6046">
            <v>32</v>
          </cell>
          <cell r="G6046">
            <v>30</v>
          </cell>
          <cell r="H6046" t="str">
            <v>TRS; includes 10A, 10E, 11A</v>
          </cell>
          <cell r="I6046">
            <v>2012</v>
          </cell>
          <cell r="J6046" t="str">
            <v>M</v>
          </cell>
          <cell r="K6046" t="str">
            <v>H</v>
          </cell>
          <cell r="L6046">
            <v>5</v>
          </cell>
          <cell r="M6046">
            <v>526.11375859261716</v>
          </cell>
        </row>
        <row r="6047">
          <cell r="A6047" t="str">
            <v>2013-22-3-PuyallupR_hat_h_m</v>
          </cell>
          <cell r="B6047" t="str">
            <v>MPS</v>
          </cell>
          <cell r="C6047" t="str">
            <v>Marked Mid PS Fall Fing</v>
          </cell>
          <cell r="D6047" t="str">
            <v>M-MidPSFF</v>
          </cell>
          <cell r="E6047">
            <v>22</v>
          </cell>
          <cell r="F6047">
            <v>32</v>
          </cell>
          <cell r="G6047">
            <v>30</v>
          </cell>
          <cell r="H6047" t="str">
            <v>TRS; includes 10A, 10E, 11A</v>
          </cell>
          <cell r="I6047">
            <v>2013</v>
          </cell>
          <cell r="J6047" t="str">
            <v>M</v>
          </cell>
          <cell r="K6047" t="str">
            <v>H</v>
          </cell>
          <cell r="L6047">
            <v>3</v>
          </cell>
          <cell r="M6047">
            <v>3225.0754390203192</v>
          </cell>
        </row>
        <row r="6048">
          <cell r="A6048" t="str">
            <v>2013-22-4-PuyallupR_hat_h_m</v>
          </cell>
          <cell r="B6048" t="str">
            <v>MPS</v>
          </cell>
          <cell r="C6048" t="str">
            <v>Marked Mid PS Fall Fing</v>
          </cell>
          <cell r="D6048" t="str">
            <v>M-MidPSFF</v>
          </cell>
          <cell r="E6048">
            <v>22</v>
          </cell>
          <cell r="F6048">
            <v>32</v>
          </cell>
          <cell r="G6048">
            <v>30</v>
          </cell>
          <cell r="H6048" t="str">
            <v>TRS; includes 10A, 10E, 11A</v>
          </cell>
          <cell r="I6048">
            <v>2013</v>
          </cell>
          <cell r="J6048" t="str">
            <v>M</v>
          </cell>
          <cell r="K6048" t="str">
            <v>H</v>
          </cell>
          <cell r="L6048">
            <v>4</v>
          </cell>
          <cell r="M6048">
            <v>3135.5391373456259</v>
          </cell>
        </row>
        <row r="6049">
          <cell r="A6049" t="str">
            <v>2013-22-5-PuyallupR_hat_h_m</v>
          </cell>
          <cell r="B6049" t="str">
            <v>MPS</v>
          </cell>
          <cell r="C6049" t="str">
            <v>Marked Mid PS Fall Fing</v>
          </cell>
          <cell r="D6049" t="str">
            <v>M-MidPSFF</v>
          </cell>
          <cell r="E6049">
            <v>22</v>
          </cell>
          <cell r="F6049">
            <v>32</v>
          </cell>
          <cell r="G6049">
            <v>30</v>
          </cell>
          <cell r="H6049" t="str">
            <v>TRS; includes 10A, 10E, 11A</v>
          </cell>
          <cell r="I6049">
            <v>2013</v>
          </cell>
          <cell r="J6049" t="str">
            <v>M</v>
          </cell>
          <cell r="K6049" t="str">
            <v>H</v>
          </cell>
          <cell r="L6049">
            <v>5</v>
          </cell>
          <cell r="M6049">
            <v>98</v>
          </cell>
        </row>
        <row r="6050">
          <cell r="A6050" t="str">
            <v>2007-21-3-PuyallupR_hat_h_um</v>
          </cell>
          <cell r="B6050" t="str">
            <v>MPS</v>
          </cell>
          <cell r="C6050" t="str">
            <v>UnMarked Mid PS Fall Fing</v>
          </cell>
          <cell r="D6050" t="str">
            <v>U-MidPSFF</v>
          </cell>
          <cell r="E6050">
            <v>21</v>
          </cell>
          <cell r="F6050">
            <v>31</v>
          </cell>
          <cell r="G6050">
            <v>30</v>
          </cell>
          <cell r="H6050" t="str">
            <v>TRS; includes 10A, 10E, 11A</v>
          </cell>
          <cell r="I6050">
            <v>2007</v>
          </cell>
          <cell r="J6050" t="str">
            <v>UM</v>
          </cell>
          <cell r="K6050" t="str">
            <v>H</v>
          </cell>
          <cell r="L6050">
            <v>3</v>
          </cell>
          <cell r="M6050">
            <v>1.697205464131277</v>
          </cell>
        </row>
        <row r="6051">
          <cell r="A6051" t="str">
            <v>2007-21-4-PuyallupR_hat_h_um</v>
          </cell>
          <cell r="B6051" t="str">
            <v>MPS</v>
          </cell>
          <cell r="C6051" t="str">
            <v>UnMarked Mid PS Fall Fing</v>
          </cell>
          <cell r="D6051" t="str">
            <v>U-MidPSFF</v>
          </cell>
          <cell r="E6051">
            <v>21</v>
          </cell>
          <cell r="F6051">
            <v>31</v>
          </cell>
          <cell r="G6051">
            <v>30</v>
          </cell>
          <cell r="H6051" t="str">
            <v>TRS; includes 10A, 10E, 11A</v>
          </cell>
          <cell r="I6051">
            <v>2007</v>
          </cell>
          <cell r="J6051" t="str">
            <v>UM</v>
          </cell>
          <cell r="K6051" t="str">
            <v>H</v>
          </cell>
          <cell r="L6051">
            <v>4</v>
          </cell>
          <cell r="M6051">
            <v>42.309280045156093</v>
          </cell>
        </row>
        <row r="6052">
          <cell r="A6052" t="str">
            <v>2007-21-5-PuyallupR_hat_h_um</v>
          </cell>
          <cell r="B6052" t="str">
            <v>MPS</v>
          </cell>
          <cell r="C6052" t="str">
            <v>UnMarked Mid PS Fall Fing</v>
          </cell>
          <cell r="D6052" t="str">
            <v>U-MidPSFF</v>
          </cell>
          <cell r="E6052">
            <v>21</v>
          </cell>
          <cell r="F6052">
            <v>31</v>
          </cell>
          <cell r="G6052">
            <v>30</v>
          </cell>
          <cell r="H6052" t="str">
            <v>TRS; includes 10A, 10E, 11A</v>
          </cell>
          <cell r="I6052">
            <v>2007</v>
          </cell>
          <cell r="J6052" t="str">
            <v>UM</v>
          </cell>
          <cell r="K6052" t="str">
            <v>H</v>
          </cell>
          <cell r="L6052">
            <v>5</v>
          </cell>
          <cell r="M6052">
            <v>16.546300893971509</v>
          </cell>
        </row>
        <row r="6053">
          <cell r="A6053" t="str">
            <v>2008-21-3-PuyallupR_hat_h_um</v>
          </cell>
          <cell r="B6053" t="str">
            <v>MPS</v>
          </cell>
          <cell r="C6053" t="str">
            <v>UnMarked Mid PS Fall Fing</v>
          </cell>
          <cell r="D6053" t="str">
            <v>U-MidPSFF</v>
          </cell>
          <cell r="E6053">
            <v>21</v>
          </cell>
          <cell r="F6053">
            <v>31</v>
          </cell>
          <cell r="G6053">
            <v>30</v>
          </cell>
          <cell r="H6053" t="str">
            <v>TRS; includes 10A, 10E, 11A</v>
          </cell>
          <cell r="I6053">
            <v>2008</v>
          </cell>
          <cell r="J6053" t="str">
            <v>UM</v>
          </cell>
          <cell r="K6053" t="str">
            <v>H</v>
          </cell>
          <cell r="L6053">
            <v>3</v>
          </cell>
          <cell r="M6053">
            <v>669.24209508157765</v>
          </cell>
        </row>
        <row r="6054">
          <cell r="A6054" t="str">
            <v>2008-21-4-PuyallupR_hat_h_um</v>
          </cell>
          <cell r="B6054" t="str">
            <v>MPS</v>
          </cell>
          <cell r="C6054" t="str">
            <v>UnMarked Mid PS Fall Fing</v>
          </cell>
          <cell r="D6054" t="str">
            <v>U-MidPSFF</v>
          </cell>
          <cell r="E6054">
            <v>21</v>
          </cell>
          <cell r="F6054">
            <v>31</v>
          </cell>
          <cell r="G6054">
            <v>30</v>
          </cell>
          <cell r="H6054" t="str">
            <v>TRS; includes 10A, 10E, 11A</v>
          </cell>
          <cell r="I6054">
            <v>2008</v>
          </cell>
          <cell r="J6054" t="str">
            <v>UM</v>
          </cell>
          <cell r="K6054" t="str">
            <v>H</v>
          </cell>
          <cell r="L6054">
            <v>4</v>
          </cell>
          <cell r="M6054">
            <v>15.93824169686906</v>
          </cell>
        </row>
        <row r="6055">
          <cell r="A6055" t="str">
            <v>2008-21-5-PuyallupR_hat_h_um</v>
          </cell>
          <cell r="B6055" t="str">
            <v>MPS</v>
          </cell>
          <cell r="C6055" t="str">
            <v>UnMarked Mid PS Fall Fing</v>
          </cell>
          <cell r="D6055" t="str">
            <v>U-MidPSFF</v>
          </cell>
          <cell r="E6055">
            <v>21</v>
          </cell>
          <cell r="F6055">
            <v>31</v>
          </cell>
          <cell r="G6055">
            <v>30</v>
          </cell>
          <cell r="H6055" t="str">
            <v>TRS; includes 10A, 10E, 11A</v>
          </cell>
          <cell r="I6055">
            <v>2008</v>
          </cell>
          <cell r="J6055" t="str">
            <v>UM</v>
          </cell>
          <cell r="K6055" t="str">
            <v>H</v>
          </cell>
          <cell r="L6055">
            <v>5</v>
          </cell>
          <cell r="M6055">
            <v>1.5845437463793619</v>
          </cell>
        </row>
        <row r="6056">
          <cell r="A6056" t="str">
            <v>2009-21-3-PuyallupR_hat_h_um</v>
          </cell>
          <cell r="B6056" t="str">
            <v>MPS</v>
          </cell>
          <cell r="C6056" t="str">
            <v>UnMarked Mid PS Fall Fing</v>
          </cell>
          <cell r="D6056" t="str">
            <v>U-MidPSFF</v>
          </cell>
          <cell r="E6056">
            <v>21</v>
          </cell>
          <cell r="F6056">
            <v>31</v>
          </cell>
          <cell r="G6056">
            <v>30</v>
          </cell>
          <cell r="H6056" t="str">
            <v>TRS; includes 10A, 10E, 11A</v>
          </cell>
          <cell r="I6056">
            <v>2009</v>
          </cell>
          <cell r="J6056" t="str">
            <v>UM</v>
          </cell>
          <cell r="K6056" t="str">
            <v>H</v>
          </cell>
          <cell r="L6056">
            <v>3</v>
          </cell>
          <cell r="M6056">
            <v>52.982099742696029</v>
          </cell>
        </row>
        <row r="6057">
          <cell r="A6057" t="str">
            <v>2009-21-4-PuyallupR_hat_h_um</v>
          </cell>
          <cell r="B6057" t="str">
            <v>MPS</v>
          </cell>
          <cell r="C6057" t="str">
            <v>UnMarked Mid PS Fall Fing</v>
          </cell>
          <cell r="D6057" t="str">
            <v>U-MidPSFF</v>
          </cell>
          <cell r="E6057">
            <v>21</v>
          </cell>
          <cell r="F6057">
            <v>31</v>
          </cell>
          <cell r="G6057">
            <v>30</v>
          </cell>
          <cell r="H6057" t="str">
            <v>TRS; includes 10A, 10E, 11A</v>
          </cell>
          <cell r="I6057">
            <v>2009</v>
          </cell>
          <cell r="J6057" t="str">
            <v>UM</v>
          </cell>
          <cell r="K6057" t="str">
            <v>H</v>
          </cell>
          <cell r="L6057">
            <v>4</v>
          </cell>
          <cell r="M6057">
            <v>927.13273263579811</v>
          </cell>
        </row>
        <row r="6058">
          <cell r="A6058" t="str">
            <v>2009-21-5-PuyallupR_hat_h_um</v>
          </cell>
          <cell r="B6058" t="str">
            <v>MPS</v>
          </cell>
          <cell r="C6058" t="str">
            <v>UnMarked Mid PS Fall Fing</v>
          </cell>
          <cell r="D6058" t="str">
            <v>U-MidPSFF</v>
          </cell>
          <cell r="E6058">
            <v>21</v>
          </cell>
          <cell r="F6058">
            <v>31</v>
          </cell>
          <cell r="G6058">
            <v>30</v>
          </cell>
          <cell r="H6058" t="str">
            <v>TRS; includes 10A, 10E, 11A</v>
          </cell>
          <cell r="I6058">
            <v>2009</v>
          </cell>
          <cell r="J6058" t="str">
            <v>UM</v>
          </cell>
          <cell r="K6058" t="str">
            <v>H</v>
          </cell>
          <cell r="L6058">
            <v>5</v>
          </cell>
          <cell r="M6058">
            <v>0.99504075656300184</v>
          </cell>
        </row>
        <row r="6059">
          <cell r="A6059" t="str">
            <v>2010-21-3-PuyallupR_hat_h_um</v>
          </cell>
          <cell r="B6059" t="str">
            <v>MPS</v>
          </cell>
          <cell r="C6059" t="str">
            <v>UnMarked Mid PS Fall Fing</v>
          </cell>
          <cell r="D6059" t="str">
            <v>U-MidPSFF</v>
          </cell>
          <cell r="E6059">
            <v>21</v>
          </cell>
          <cell r="F6059">
            <v>31</v>
          </cell>
          <cell r="G6059">
            <v>30</v>
          </cell>
          <cell r="H6059" t="str">
            <v>TRS; includes 10A, 10E, 11A</v>
          </cell>
          <cell r="I6059">
            <v>2010</v>
          </cell>
          <cell r="J6059" t="str">
            <v>UM</v>
          </cell>
          <cell r="K6059" t="str">
            <v>H</v>
          </cell>
          <cell r="L6059">
            <v>3</v>
          </cell>
          <cell r="M6059">
            <v>262.2477394503241</v>
          </cell>
        </row>
        <row r="6060">
          <cell r="A6060" t="str">
            <v>2010-21-4-PuyallupR_hat_h_um</v>
          </cell>
          <cell r="B6060" t="str">
            <v>MPS</v>
          </cell>
          <cell r="C6060" t="str">
            <v>UnMarked Mid PS Fall Fing</v>
          </cell>
          <cell r="D6060" t="str">
            <v>U-MidPSFF</v>
          </cell>
          <cell r="E6060">
            <v>21</v>
          </cell>
          <cell r="F6060">
            <v>31</v>
          </cell>
          <cell r="G6060">
            <v>30</v>
          </cell>
          <cell r="H6060" t="str">
            <v>TRS; includes 10A, 10E, 11A</v>
          </cell>
          <cell r="I6060">
            <v>2010</v>
          </cell>
          <cell r="J6060" t="str">
            <v>UM</v>
          </cell>
          <cell r="K6060" t="str">
            <v>H</v>
          </cell>
          <cell r="L6060">
            <v>4</v>
          </cell>
          <cell r="M6060">
            <v>50.673362838025369</v>
          </cell>
        </row>
        <row r="6061">
          <cell r="A6061" t="str">
            <v>2010-21-5-PuyallupR_hat_h_um</v>
          </cell>
          <cell r="B6061" t="str">
            <v>MPS</v>
          </cell>
          <cell r="C6061" t="str">
            <v>UnMarked Mid PS Fall Fing</v>
          </cell>
          <cell r="D6061" t="str">
            <v>U-MidPSFF</v>
          </cell>
          <cell r="E6061">
            <v>21</v>
          </cell>
          <cell r="F6061">
            <v>31</v>
          </cell>
          <cell r="G6061">
            <v>30</v>
          </cell>
          <cell r="H6061" t="str">
            <v>TRS; includes 10A, 10E, 11A</v>
          </cell>
          <cell r="I6061">
            <v>2010</v>
          </cell>
          <cell r="J6061" t="str">
            <v>UM</v>
          </cell>
          <cell r="K6061" t="str">
            <v>H</v>
          </cell>
          <cell r="L6061">
            <v>5</v>
          </cell>
          <cell r="M6061">
            <v>92.122961581496696</v>
          </cell>
        </row>
        <row r="6062">
          <cell r="A6062" t="str">
            <v>2011-21-3-PuyallupR_hat_h_um</v>
          </cell>
          <cell r="B6062" t="str">
            <v>MPS</v>
          </cell>
          <cell r="C6062" t="str">
            <v>UnMarked Mid PS Fall Fing</v>
          </cell>
          <cell r="D6062" t="str">
            <v>U-MidPSFF</v>
          </cell>
          <cell r="E6062">
            <v>21</v>
          </cell>
          <cell r="F6062">
            <v>31</v>
          </cell>
          <cell r="G6062">
            <v>30</v>
          </cell>
          <cell r="H6062" t="str">
            <v>TRS; includes 10A, 10E, 11A</v>
          </cell>
          <cell r="I6062">
            <v>2011</v>
          </cell>
          <cell r="J6062" t="str">
            <v>UM</v>
          </cell>
          <cell r="K6062" t="str">
            <v>H</v>
          </cell>
          <cell r="L6062">
            <v>3</v>
          </cell>
          <cell r="M6062">
            <v>15.67255154818257</v>
          </cell>
        </row>
        <row r="6063">
          <cell r="A6063" t="str">
            <v>2011-21-4-PuyallupR_hat_h_um</v>
          </cell>
          <cell r="B6063" t="str">
            <v>MPS</v>
          </cell>
          <cell r="C6063" t="str">
            <v>UnMarked Mid PS Fall Fing</v>
          </cell>
          <cell r="D6063" t="str">
            <v>U-MidPSFF</v>
          </cell>
          <cell r="E6063">
            <v>21</v>
          </cell>
          <cell r="F6063">
            <v>31</v>
          </cell>
          <cell r="G6063">
            <v>30</v>
          </cell>
          <cell r="H6063" t="str">
            <v>TRS; includes 10A, 10E, 11A</v>
          </cell>
          <cell r="I6063">
            <v>2011</v>
          </cell>
          <cell r="J6063" t="str">
            <v>UM</v>
          </cell>
          <cell r="K6063" t="str">
            <v>H</v>
          </cell>
          <cell r="L6063">
            <v>4</v>
          </cell>
          <cell r="M6063">
            <v>1009.2575718292979</v>
          </cell>
        </row>
        <row r="6064">
          <cell r="A6064" t="str">
            <v>2011-21-5-PuyallupR_hat_h_um</v>
          </cell>
          <cell r="B6064" t="str">
            <v>MPS</v>
          </cell>
          <cell r="C6064" t="str">
            <v>UnMarked Mid PS Fall Fing</v>
          </cell>
          <cell r="D6064" t="str">
            <v>U-MidPSFF</v>
          </cell>
          <cell r="E6064">
            <v>21</v>
          </cell>
          <cell r="F6064">
            <v>31</v>
          </cell>
          <cell r="G6064">
            <v>30</v>
          </cell>
          <cell r="H6064" t="str">
            <v>TRS; includes 10A, 10E, 11A</v>
          </cell>
          <cell r="I6064">
            <v>2011</v>
          </cell>
          <cell r="J6064" t="str">
            <v>UM</v>
          </cell>
          <cell r="K6064" t="str">
            <v>H</v>
          </cell>
          <cell r="L6064">
            <v>5</v>
          </cell>
          <cell r="M6064">
            <v>1.525160687318776</v>
          </cell>
        </row>
        <row r="6065">
          <cell r="A6065" t="str">
            <v>2012-21-3-PuyallupR_hat_h_um</v>
          </cell>
          <cell r="B6065" t="str">
            <v>MPS</v>
          </cell>
          <cell r="C6065" t="str">
            <v>UnMarked Mid PS Fall Fing</v>
          </cell>
          <cell r="D6065" t="str">
            <v>U-MidPSFF</v>
          </cell>
          <cell r="E6065">
            <v>21</v>
          </cell>
          <cell r="F6065">
            <v>31</v>
          </cell>
          <cell r="G6065">
            <v>30</v>
          </cell>
          <cell r="H6065" t="str">
            <v>TRS; includes 10A, 10E, 11A</v>
          </cell>
          <cell r="I6065">
            <v>2012</v>
          </cell>
          <cell r="J6065" t="str">
            <v>UM</v>
          </cell>
          <cell r="K6065" t="str">
            <v>H</v>
          </cell>
          <cell r="L6065">
            <v>3</v>
          </cell>
          <cell r="M6065">
            <v>25.78929787550064</v>
          </cell>
        </row>
        <row r="6066">
          <cell r="A6066" t="str">
            <v>2012-21-4-PuyallupR_hat_h_um</v>
          </cell>
          <cell r="B6066" t="str">
            <v>MPS</v>
          </cell>
          <cell r="C6066" t="str">
            <v>UnMarked Mid PS Fall Fing</v>
          </cell>
          <cell r="D6066" t="str">
            <v>U-MidPSFF</v>
          </cell>
          <cell r="E6066">
            <v>21</v>
          </cell>
          <cell r="F6066">
            <v>31</v>
          </cell>
          <cell r="G6066">
            <v>30</v>
          </cell>
          <cell r="H6066" t="str">
            <v>TRS; includes 10A, 10E, 11A</v>
          </cell>
          <cell r="I6066">
            <v>2012</v>
          </cell>
          <cell r="J6066" t="str">
            <v>UM</v>
          </cell>
          <cell r="K6066" t="str">
            <v>H</v>
          </cell>
          <cell r="L6066">
            <v>4</v>
          </cell>
          <cell r="M6066">
            <v>59.863147702109913</v>
          </cell>
        </row>
        <row r="6067">
          <cell r="A6067" t="str">
            <v>2012-21-5-PuyallupR_hat_h_um</v>
          </cell>
          <cell r="B6067" t="str">
            <v>MPS</v>
          </cell>
          <cell r="C6067" t="str">
            <v>UnMarked Mid PS Fall Fing</v>
          </cell>
          <cell r="D6067" t="str">
            <v>U-MidPSFF</v>
          </cell>
          <cell r="E6067">
            <v>21</v>
          </cell>
          <cell r="F6067">
            <v>31</v>
          </cell>
          <cell r="G6067">
            <v>30</v>
          </cell>
          <cell r="H6067" t="str">
            <v>TRS; includes 10A, 10E, 11A</v>
          </cell>
          <cell r="I6067">
            <v>2012</v>
          </cell>
          <cell r="J6067" t="str">
            <v>UM</v>
          </cell>
          <cell r="K6067" t="str">
            <v>H</v>
          </cell>
          <cell r="L6067">
            <v>5</v>
          </cell>
          <cell r="M6067">
            <v>116.583842481083</v>
          </cell>
        </row>
        <row r="6068">
          <cell r="A6068" t="str">
            <v>2013-21-3-PuyallupR_hat_h_um</v>
          </cell>
          <cell r="B6068" t="str">
            <v>MPS</v>
          </cell>
          <cell r="C6068" t="str">
            <v>UnMarked Mid PS Fall Fing</v>
          </cell>
          <cell r="D6068" t="str">
            <v>U-MidPSFF</v>
          </cell>
          <cell r="E6068">
            <v>21</v>
          </cell>
          <cell r="F6068">
            <v>31</v>
          </cell>
          <cell r="G6068">
            <v>30</v>
          </cell>
          <cell r="H6068" t="str">
            <v>TRS; includes 10A, 10E, 11A</v>
          </cell>
          <cell r="I6068">
            <v>2013</v>
          </cell>
          <cell r="J6068" t="str">
            <v>UM</v>
          </cell>
          <cell r="K6068" t="str">
            <v>H</v>
          </cell>
          <cell r="L6068">
            <v>3</v>
          </cell>
          <cell r="M6068">
            <v>19.61634349394604</v>
          </cell>
        </row>
        <row r="6069">
          <cell r="A6069" t="str">
            <v>2013-21-4-PuyallupR_hat_h_um</v>
          </cell>
          <cell r="B6069" t="str">
            <v>MPS</v>
          </cell>
          <cell r="C6069" t="str">
            <v>UnMarked Mid PS Fall Fing</v>
          </cell>
          <cell r="D6069" t="str">
            <v>U-MidPSFF</v>
          </cell>
          <cell r="E6069">
            <v>21</v>
          </cell>
          <cell r="F6069">
            <v>31</v>
          </cell>
          <cell r="G6069">
            <v>30</v>
          </cell>
          <cell r="H6069" t="str">
            <v>TRS; includes 10A, 10E, 11A</v>
          </cell>
          <cell r="I6069">
            <v>2013</v>
          </cell>
          <cell r="J6069" t="str">
            <v>UM</v>
          </cell>
          <cell r="K6069" t="str">
            <v>H</v>
          </cell>
          <cell r="L6069">
            <v>4</v>
          </cell>
          <cell r="M6069">
            <v>20.768495204428699</v>
          </cell>
        </row>
        <row r="6070">
          <cell r="A6070" t="str">
            <v>2013-21-5-PuyallupR_hat_h_um</v>
          </cell>
          <cell r="B6070" t="str">
            <v>MPS</v>
          </cell>
          <cell r="C6070" t="str">
            <v>UnMarked Mid PS Fall Fing</v>
          </cell>
          <cell r="D6070" t="str">
            <v>U-MidPSFF</v>
          </cell>
          <cell r="E6070">
            <v>21</v>
          </cell>
          <cell r="F6070">
            <v>31</v>
          </cell>
          <cell r="G6070">
            <v>30</v>
          </cell>
          <cell r="H6070" t="str">
            <v>TRS; includes 10A, 10E, 11A</v>
          </cell>
          <cell r="I6070">
            <v>2013</v>
          </cell>
          <cell r="J6070" t="str">
            <v>UM</v>
          </cell>
          <cell r="K6070" t="str">
            <v>H</v>
          </cell>
          <cell r="L6070">
            <v>5</v>
          </cell>
          <cell r="M6070">
            <v>11</v>
          </cell>
        </row>
        <row r="6071">
          <cell r="A6071" t="str">
            <v>2007-21-3-PuyallupR_nat_n_um</v>
          </cell>
          <cell r="B6071" t="str">
            <v>MPS</v>
          </cell>
          <cell r="C6071" t="str">
            <v>UnMarked Mid PS Fall Fing</v>
          </cell>
          <cell r="D6071" t="str">
            <v>U-MidPSFF</v>
          </cell>
          <cell r="E6071">
            <v>21</v>
          </cell>
          <cell r="F6071">
            <v>31</v>
          </cell>
          <cell r="G6071">
            <v>30</v>
          </cell>
          <cell r="H6071" t="str">
            <v>TRS; includes 10A, 10E, 11A</v>
          </cell>
          <cell r="I6071">
            <v>2007</v>
          </cell>
          <cell r="J6071" t="str">
            <v>UM</v>
          </cell>
          <cell r="K6071" t="str">
            <v>N</v>
          </cell>
          <cell r="L6071">
            <v>3</v>
          </cell>
          <cell r="M6071">
            <v>947.48189907864867</v>
          </cell>
        </row>
        <row r="6072">
          <cell r="A6072" t="str">
            <v>2007-21-4-PuyallupR_nat_n_um</v>
          </cell>
          <cell r="B6072" t="str">
            <v>MPS</v>
          </cell>
          <cell r="C6072" t="str">
            <v>UnMarked Mid PS Fall Fing</v>
          </cell>
          <cell r="D6072" t="str">
            <v>U-MidPSFF</v>
          </cell>
          <cell r="E6072">
            <v>21</v>
          </cell>
          <cell r="F6072">
            <v>31</v>
          </cell>
          <cell r="G6072">
            <v>30</v>
          </cell>
          <cell r="H6072" t="str">
            <v>TRS; includes 10A, 10E, 11A</v>
          </cell>
          <cell r="I6072">
            <v>2007</v>
          </cell>
          <cell r="J6072" t="str">
            <v>UM</v>
          </cell>
          <cell r="K6072" t="str">
            <v>N</v>
          </cell>
          <cell r="L6072">
            <v>4</v>
          </cell>
          <cell r="M6072">
            <v>924.54586454994603</v>
          </cell>
        </row>
        <row r="6073">
          <cell r="A6073" t="str">
            <v>2007-21-5-PuyallupR_nat_n_um</v>
          </cell>
          <cell r="B6073" t="str">
            <v>MPS</v>
          </cell>
          <cell r="C6073" t="str">
            <v>UnMarked Mid PS Fall Fing</v>
          </cell>
          <cell r="D6073" t="str">
            <v>U-MidPSFF</v>
          </cell>
          <cell r="E6073">
            <v>21</v>
          </cell>
          <cell r="F6073">
            <v>31</v>
          </cell>
          <cell r="G6073">
            <v>30</v>
          </cell>
          <cell r="H6073" t="str">
            <v>TRS; includes 10A, 10E, 11A</v>
          </cell>
          <cell r="I6073">
            <v>2007</v>
          </cell>
          <cell r="J6073" t="str">
            <v>UM</v>
          </cell>
          <cell r="K6073" t="str">
            <v>N</v>
          </cell>
          <cell r="L6073">
            <v>5</v>
          </cell>
          <cell r="M6073">
            <v>80.931345020551362</v>
          </cell>
        </row>
        <row r="6074">
          <cell r="A6074" t="str">
            <v>2008-21-3-PuyallupR_nat_n_um</v>
          </cell>
          <cell r="B6074" t="str">
            <v>MPS</v>
          </cell>
          <cell r="C6074" t="str">
            <v>UnMarked Mid PS Fall Fing</v>
          </cell>
          <cell r="D6074" t="str">
            <v>U-MidPSFF</v>
          </cell>
          <cell r="E6074">
            <v>21</v>
          </cell>
          <cell r="F6074">
            <v>31</v>
          </cell>
          <cell r="G6074">
            <v>30</v>
          </cell>
          <cell r="H6074" t="str">
            <v>TRS; includes 10A, 10E, 11A</v>
          </cell>
          <cell r="I6074">
            <v>2008</v>
          </cell>
          <cell r="J6074" t="str">
            <v>UM</v>
          </cell>
          <cell r="K6074" t="str">
            <v>N</v>
          </cell>
          <cell r="L6074">
            <v>3</v>
          </cell>
          <cell r="M6074">
            <v>1100.2775555147221</v>
          </cell>
        </row>
        <row r="6075">
          <cell r="A6075" t="str">
            <v>2008-21-4-PuyallupR_nat_n_um</v>
          </cell>
          <cell r="B6075" t="str">
            <v>MPS</v>
          </cell>
          <cell r="C6075" t="str">
            <v>UnMarked Mid PS Fall Fing</v>
          </cell>
          <cell r="D6075" t="str">
            <v>U-MidPSFF</v>
          </cell>
          <cell r="E6075">
            <v>21</v>
          </cell>
          <cell r="F6075">
            <v>31</v>
          </cell>
          <cell r="G6075">
            <v>30</v>
          </cell>
          <cell r="H6075" t="str">
            <v>TRS; includes 10A, 10E, 11A</v>
          </cell>
          <cell r="I6075">
            <v>2008</v>
          </cell>
          <cell r="J6075" t="str">
            <v>UM</v>
          </cell>
          <cell r="K6075" t="str">
            <v>N</v>
          </cell>
          <cell r="L6075">
            <v>4</v>
          </cell>
          <cell r="M6075">
            <v>1715.312149727843</v>
          </cell>
        </row>
        <row r="6076">
          <cell r="A6076" t="str">
            <v>2008-21-5-PuyallupR_nat_n_um</v>
          </cell>
          <cell r="B6076" t="str">
            <v>MPS</v>
          </cell>
          <cell r="C6076" t="str">
            <v>UnMarked Mid PS Fall Fing</v>
          </cell>
          <cell r="D6076" t="str">
            <v>U-MidPSFF</v>
          </cell>
          <cell r="E6076">
            <v>21</v>
          </cell>
          <cell r="F6076">
            <v>31</v>
          </cell>
          <cell r="G6076">
            <v>30</v>
          </cell>
          <cell r="H6076" t="str">
            <v>TRS; includes 10A, 10E, 11A</v>
          </cell>
          <cell r="I6076">
            <v>2008</v>
          </cell>
          <cell r="J6076" t="str">
            <v>UM</v>
          </cell>
          <cell r="K6076" t="str">
            <v>N</v>
          </cell>
          <cell r="L6076">
            <v>5</v>
          </cell>
          <cell r="M6076">
            <v>71.265486799237266</v>
          </cell>
        </row>
        <row r="6077">
          <cell r="A6077" t="str">
            <v>2009-21-3-PuyallupR_nat_n_um</v>
          </cell>
          <cell r="B6077" t="str">
            <v>MPS</v>
          </cell>
          <cell r="C6077" t="str">
            <v>UnMarked Mid PS Fall Fing</v>
          </cell>
          <cell r="D6077" t="str">
            <v>U-MidPSFF</v>
          </cell>
          <cell r="E6077">
            <v>21</v>
          </cell>
          <cell r="F6077">
            <v>31</v>
          </cell>
          <cell r="G6077">
            <v>30</v>
          </cell>
          <cell r="H6077" t="str">
            <v>TRS; includes 10A, 10E, 11A</v>
          </cell>
          <cell r="I6077">
            <v>2009</v>
          </cell>
          <cell r="J6077" t="str">
            <v>UM</v>
          </cell>
          <cell r="K6077" t="str">
            <v>N</v>
          </cell>
          <cell r="L6077">
            <v>3</v>
          </cell>
          <cell r="M6077">
            <v>314.71317980734938</v>
          </cell>
        </row>
        <row r="6078">
          <cell r="A6078" t="str">
            <v>2009-21-4-PuyallupR_nat_n_um</v>
          </cell>
          <cell r="B6078" t="str">
            <v>MPS</v>
          </cell>
          <cell r="C6078" t="str">
            <v>UnMarked Mid PS Fall Fing</v>
          </cell>
          <cell r="D6078" t="str">
            <v>U-MidPSFF</v>
          </cell>
          <cell r="E6078">
            <v>21</v>
          </cell>
          <cell r="F6078">
            <v>31</v>
          </cell>
          <cell r="G6078">
            <v>30</v>
          </cell>
          <cell r="H6078" t="str">
            <v>TRS; includes 10A, 10E, 11A</v>
          </cell>
          <cell r="I6078">
            <v>2009</v>
          </cell>
          <cell r="J6078" t="str">
            <v>UM</v>
          </cell>
          <cell r="K6078" t="str">
            <v>N</v>
          </cell>
          <cell r="L6078">
            <v>4</v>
          </cell>
          <cell r="M6078">
            <v>690.79234660759789</v>
          </cell>
        </row>
        <row r="6079">
          <cell r="A6079" t="str">
            <v>2009-21-5-PuyallupR_nat_n_um</v>
          </cell>
          <cell r="B6079" t="str">
            <v>MPS</v>
          </cell>
          <cell r="C6079" t="str">
            <v>UnMarked Mid PS Fall Fing</v>
          </cell>
          <cell r="D6079" t="str">
            <v>U-MidPSFF</v>
          </cell>
          <cell r="E6079">
            <v>21</v>
          </cell>
          <cell r="F6079">
            <v>31</v>
          </cell>
          <cell r="G6079">
            <v>30</v>
          </cell>
          <cell r="H6079" t="str">
            <v>TRS; includes 10A, 10E, 11A</v>
          </cell>
          <cell r="I6079">
            <v>2009</v>
          </cell>
          <cell r="J6079" t="str">
            <v>UM</v>
          </cell>
          <cell r="K6079" t="str">
            <v>N</v>
          </cell>
          <cell r="L6079">
            <v>5</v>
          </cell>
          <cell r="M6079">
            <v>10.307210405680809</v>
          </cell>
        </row>
        <row r="6080">
          <cell r="A6080" t="str">
            <v>2010-21-3-PuyallupR_nat_n_um</v>
          </cell>
          <cell r="B6080" t="str">
            <v>MPS</v>
          </cell>
          <cell r="C6080" t="str">
            <v>UnMarked Mid PS Fall Fing</v>
          </cell>
          <cell r="D6080" t="str">
            <v>U-MidPSFF</v>
          </cell>
          <cell r="E6080">
            <v>21</v>
          </cell>
          <cell r="F6080">
            <v>31</v>
          </cell>
          <cell r="G6080">
            <v>30</v>
          </cell>
          <cell r="H6080" t="str">
            <v>TRS; includes 10A, 10E, 11A</v>
          </cell>
          <cell r="I6080">
            <v>2010</v>
          </cell>
          <cell r="J6080" t="str">
            <v>UM</v>
          </cell>
          <cell r="K6080" t="str">
            <v>N</v>
          </cell>
          <cell r="L6080">
            <v>3</v>
          </cell>
          <cell r="M6080">
            <v>175.01274512580119</v>
          </cell>
        </row>
        <row r="6081">
          <cell r="A6081" t="str">
            <v>2010-21-4-PuyallupR_nat_n_um</v>
          </cell>
          <cell r="B6081" t="str">
            <v>MPS</v>
          </cell>
          <cell r="C6081" t="str">
            <v>UnMarked Mid PS Fall Fing</v>
          </cell>
          <cell r="D6081" t="str">
            <v>U-MidPSFF</v>
          </cell>
          <cell r="E6081">
            <v>21</v>
          </cell>
          <cell r="F6081">
            <v>31</v>
          </cell>
          <cell r="G6081">
            <v>30</v>
          </cell>
          <cell r="H6081" t="str">
            <v>TRS; includes 10A, 10E, 11A</v>
          </cell>
          <cell r="I6081">
            <v>2010</v>
          </cell>
          <cell r="J6081" t="str">
            <v>UM</v>
          </cell>
          <cell r="K6081" t="str">
            <v>N</v>
          </cell>
          <cell r="L6081">
            <v>4</v>
          </cell>
          <cell r="M6081">
            <v>625.21812045114916</v>
          </cell>
        </row>
        <row r="6082">
          <cell r="A6082" t="str">
            <v>2010-21-5-PuyallupR_nat_n_um</v>
          </cell>
          <cell r="B6082" t="str">
            <v>MPS</v>
          </cell>
          <cell r="C6082" t="str">
            <v>UnMarked Mid PS Fall Fing</v>
          </cell>
          <cell r="D6082" t="str">
            <v>U-MidPSFF</v>
          </cell>
          <cell r="E6082">
            <v>21</v>
          </cell>
          <cell r="F6082">
            <v>31</v>
          </cell>
          <cell r="G6082">
            <v>30</v>
          </cell>
          <cell r="H6082" t="str">
            <v>TRS; includes 10A, 10E, 11A</v>
          </cell>
          <cell r="I6082">
            <v>2010</v>
          </cell>
          <cell r="J6082" t="str">
            <v>UM</v>
          </cell>
          <cell r="K6082" t="str">
            <v>N</v>
          </cell>
          <cell r="L6082">
            <v>5</v>
          </cell>
          <cell r="M6082">
            <v>47.572591285788278</v>
          </cell>
        </row>
        <row r="6083">
          <cell r="A6083" t="str">
            <v>2011-21-3-PuyallupR_nat_n_um</v>
          </cell>
          <cell r="B6083" t="str">
            <v>MPS</v>
          </cell>
          <cell r="C6083" t="str">
            <v>UnMarked Mid PS Fall Fing</v>
          </cell>
          <cell r="D6083" t="str">
            <v>U-MidPSFF</v>
          </cell>
          <cell r="E6083">
            <v>21</v>
          </cell>
          <cell r="F6083">
            <v>31</v>
          </cell>
          <cell r="G6083">
            <v>30</v>
          </cell>
          <cell r="H6083" t="str">
            <v>TRS; includes 10A, 10E, 11A</v>
          </cell>
          <cell r="I6083">
            <v>2011</v>
          </cell>
          <cell r="J6083" t="str">
            <v>UM</v>
          </cell>
          <cell r="K6083" t="str">
            <v>N</v>
          </cell>
          <cell r="L6083">
            <v>3</v>
          </cell>
          <cell r="M6083">
            <v>19.90539621898041</v>
          </cell>
        </row>
        <row r="6084">
          <cell r="A6084" t="str">
            <v>2011-21-4-PuyallupR_nat_n_um</v>
          </cell>
          <cell r="B6084" t="str">
            <v>MPS</v>
          </cell>
          <cell r="C6084" t="str">
            <v>UnMarked Mid PS Fall Fing</v>
          </cell>
          <cell r="D6084" t="str">
            <v>U-MidPSFF</v>
          </cell>
          <cell r="E6084">
            <v>21</v>
          </cell>
          <cell r="F6084">
            <v>31</v>
          </cell>
          <cell r="G6084">
            <v>30</v>
          </cell>
          <cell r="H6084" t="str">
            <v>TRS; includes 10A, 10E, 11A</v>
          </cell>
          <cell r="I6084">
            <v>2011</v>
          </cell>
          <cell r="J6084" t="str">
            <v>UM</v>
          </cell>
          <cell r="K6084" t="str">
            <v>N</v>
          </cell>
          <cell r="L6084">
            <v>4</v>
          </cell>
          <cell r="M6084">
            <v>677.21251860956909</v>
          </cell>
        </row>
        <row r="6085">
          <cell r="A6085" t="str">
            <v>2011-21-5-PuyallupR_nat_n_um</v>
          </cell>
          <cell r="B6085" t="str">
            <v>MPS</v>
          </cell>
          <cell r="C6085" t="str">
            <v>UnMarked Mid PS Fall Fing</v>
          </cell>
          <cell r="D6085" t="str">
            <v>U-MidPSFF</v>
          </cell>
          <cell r="E6085">
            <v>21</v>
          </cell>
          <cell r="F6085">
            <v>31</v>
          </cell>
          <cell r="G6085">
            <v>30</v>
          </cell>
          <cell r="H6085" t="str">
            <v>TRS; includes 10A, 10E, 11A</v>
          </cell>
          <cell r="I6085">
            <v>2011</v>
          </cell>
          <cell r="J6085" t="str">
            <v>UM</v>
          </cell>
          <cell r="K6085" t="str">
            <v>N</v>
          </cell>
          <cell r="L6085">
            <v>5</v>
          </cell>
          <cell r="M6085">
            <v>7.7939150912418356</v>
          </cell>
        </row>
        <row r="6086">
          <cell r="A6086" t="str">
            <v>2012-21-3-PuyallupR_nat_n_um</v>
          </cell>
          <cell r="B6086" t="str">
            <v>MPS</v>
          </cell>
          <cell r="C6086" t="str">
            <v>UnMarked Mid PS Fall Fing</v>
          </cell>
          <cell r="D6086" t="str">
            <v>U-MidPSFF</v>
          </cell>
          <cell r="E6086">
            <v>21</v>
          </cell>
          <cell r="F6086">
            <v>31</v>
          </cell>
          <cell r="G6086">
            <v>30</v>
          </cell>
          <cell r="H6086" t="str">
            <v>TRS; includes 10A, 10E, 11A</v>
          </cell>
          <cell r="I6086">
            <v>2012</v>
          </cell>
          <cell r="J6086" t="str">
            <v>UM</v>
          </cell>
          <cell r="K6086" t="str">
            <v>N</v>
          </cell>
          <cell r="L6086">
            <v>3</v>
          </cell>
          <cell r="M6086">
            <v>719.03584510064661</v>
          </cell>
        </row>
        <row r="6087">
          <cell r="A6087" t="str">
            <v>2012-21-4-PuyallupR_nat_n_um</v>
          </cell>
          <cell r="B6087" t="str">
            <v>MPS</v>
          </cell>
          <cell r="C6087" t="str">
            <v>UnMarked Mid PS Fall Fing</v>
          </cell>
          <cell r="D6087" t="str">
            <v>U-MidPSFF</v>
          </cell>
          <cell r="E6087">
            <v>21</v>
          </cell>
          <cell r="F6087">
            <v>31</v>
          </cell>
          <cell r="G6087">
            <v>30</v>
          </cell>
          <cell r="H6087" t="str">
            <v>TRS; includes 10A, 10E, 11A</v>
          </cell>
          <cell r="I6087">
            <v>2012</v>
          </cell>
          <cell r="J6087" t="str">
            <v>UM</v>
          </cell>
          <cell r="K6087" t="str">
            <v>N</v>
          </cell>
          <cell r="L6087">
            <v>4</v>
          </cell>
          <cell r="M6087">
            <v>125.8286760805173</v>
          </cell>
        </row>
        <row r="6088">
          <cell r="A6088" t="str">
            <v>2012-21-5-PuyallupR_nat_n_um</v>
          </cell>
          <cell r="B6088" t="str">
            <v>MPS</v>
          </cell>
          <cell r="C6088" t="str">
            <v>UnMarked Mid PS Fall Fing</v>
          </cell>
          <cell r="D6088" t="str">
            <v>U-MidPSFF</v>
          </cell>
          <cell r="E6088">
            <v>21</v>
          </cell>
          <cell r="F6088">
            <v>31</v>
          </cell>
          <cell r="G6088">
            <v>30</v>
          </cell>
          <cell r="H6088" t="str">
            <v>TRS; includes 10A, 10E, 11A</v>
          </cell>
          <cell r="I6088">
            <v>2012</v>
          </cell>
          <cell r="J6088" t="str">
            <v>UM</v>
          </cell>
          <cell r="K6088" t="str">
            <v>N</v>
          </cell>
          <cell r="L6088">
            <v>5</v>
          </cell>
          <cell r="M6088">
            <v>21.207169020129321</v>
          </cell>
        </row>
        <row r="6089">
          <cell r="A6089" t="str">
            <v>2013-21-3-PuyallupR_nat_n_um</v>
          </cell>
          <cell r="B6089" t="str">
            <v>MPS</v>
          </cell>
          <cell r="C6089" t="str">
            <v>UnMarked Mid PS Fall Fing</v>
          </cell>
          <cell r="D6089" t="str">
            <v>U-MidPSFF</v>
          </cell>
          <cell r="E6089">
            <v>21</v>
          </cell>
          <cell r="F6089">
            <v>31</v>
          </cell>
          <cell r="G6089">
            <v>30</v>
          </cell>
          <cell r="H6089" t="str">
            <v>TRS; includes 10A, 10E, 11A</v>
          </cell>
          <cell r="I6089">
            <v>2013</v>
          </cell>
          <cell r="J6089" t="str">
            <v>UM</v>
          </cell>
          <cell r="K6089" t="str">
            <v>N</v>
          </cell>
          <cell r="L6089">
            <v>3</v>
          </cell>
          <cell r="M6089">
            <v>127.6839746186925</v>
          </cell>
        </row>
        <row r="6090">
          <cell r="A6090" t="str">
            <v>2013-21-4-PuyallupR_nat_n_um</v>
          </cell>
          <cell r="B6090" t="str">
            <v>MPS</v>
          </cell>
          <cell r="C6090" t="str">
            <v>UnMarked Mid PS Fall Fing</v>
          </cell>
          <cell r="D6090" t="str">
            <v>U-MidPSFF</v>
          </cell>
          <cell r="E6090">
            <v>21</v>
          </cell>
          <cell r="F6090">
            <v>31</v>
          </cell>
          <cell r="G6090">
            <v>30</v>
          </cell>
          <cell r="H6090" t="str">
            <v>TRS; includes 10A, 10E, 11A</v>
          </cell>
          <cell r="I6090">
            <v>2013</v>
          </cell>
          <cell r="J6090" t="str">
            <v>UM</v>
          </cell>
          <cell r="K6090" t="str">
            <v>N</v>
          </cell>
          <cell r="L6090">
            <v>4</v>
          </cell>
          <cell r="M6090">
            <v>272.62925106342948</v>
          </cell>
        </row>
        <row r="6091">
          <cell r="A6091" t="str">
            <v>2013-21-5-PuyallupR_nat_n_um</v>
          </cell>
          <cell r="B6091" t="str">
            <v>MPS</v>
          </cell>
          <cell r="C6091" t="str">
            <v>UnMarked Mid PS Fall Fing</v>
          </cell>
          <cell r="D6091" t="str">
            <v>U-MidPSFF</v>
          </cell>
          <cell r="E6091">
            <v>21</v>
          </cell>
          <cell r="F6091">
            <v>31</v>
          </cell>
          <cell r="G6091">
            <v>30</v>
          </cell>
          <cell r="H6091" t="str">
            <v>TRS; includes 10A, 10E, 11A</v>
          </cell>
          <cell r="I6091">
            <v>2013</v>
          </cell>
          <cell r="J6091" t="str">
            <v>UM</v>
          </cell>
          <cell r="K6091" t="str">
            <v>N</v>
          </cell>
          <cell r="L6091">
            <v>5</v>
          </cell>
          <cell r="M6091">
            <v>46</v>
          </cell>
        </row>
        <row r="6092">
          <cell r="A6092" t="str">
            <v>2007-21-3-SammamBearCottageIssaq_nat_n_um</v>
          </cell>
          <cell r="B6092" t="str">
            <v>MPS</v>
          </cell>
          <cell r="C6092" t="str">
            <v>UnMarked Mid PS Fall Fing</v>
          </cell>
          <cell r="D6092" t="str">
            <v>U-MidPSFF</v>
          </cell>
          <cell r="E6092">
            <v>21</v>
          </cell>
          <cell r="F6092">
            <v>31</v>
          </cell>
          <cell r="G6092">
            <v>30</v>
          </cell>
          <cell r="H6092" t="str">
            <v>TRS; includes 10A, 10E, 11A</v>
          </cell>
          <cell r="I6092">
            <v>2007</v>
          </cell>
          <cell r="J6092" t="str">
            <v>UM</v>
          </cell>
          <cell r="K6092" t="str">
            <v>N</v>
          </cell>
          <cell r="L6092">
            <v>3</v>
          </cell>
          <cell r="M6092">
            <v>947</v>
          </cell>
        </row>
        <row r="6093">
          <cell r="A6093" t="str">
            <v>2007-21-4-SammamBearCottageIssaq_nat_n_um</v>
          </cell>
          <cell r="B6093" t="str">
            <v>MPS</v>
          </cell>
          <cell r="C6093" t="str">
            <v>UnMarked Mid PS Fall Fing</v>
          </cell>
          <cell r="D6093" t="str">
            <v>U-MidPSFF</v>
          </cell>
          <cell r="E6093">
            <v>21</v>
          </cell>
          <cell r="F6093">
            <v>31</v>
          </cell>
          <cell r="G6093">
            <v>30</v>
          </cell>
          <cell r="H6093" t="str">
            <v>TRS; includes 10A, 10E, 11A</v>
          </cell>
          <cell r="I6093">
            <v>2007</v>
          </cell>
          <cell r="J6093" t="str">
            <v>UM</v>
          </cell>
          <cell r="K6093" t="str">
            <v>N</v>
          </cell>
          <cell r="L6093">
            <v>4</v>
          </cell>
          <cell r="M6093">
            <v>393</v>
          </cell>
        </row>
        <row r="6094">
          <cell r="A6094" t="str">
            <v>2007-21-5-SammamBearCottageIssaq_nat_n_um</v>
          </cell>
          <cell r="B6094" t="str">
            <v>MPS</v>
          </cell>
          <cell r="C6094" t="str">
            <v>UnMarked Mid PS Fall Fing</v>
          </cell>
          <cell r="D6094" t="str">
            <v>U-MidPSFF</v>
          </cell>
          <cell r="E6094">
            <v>21</v>
          </cell>
          <cell r="F6094">
            <v>31</v>
          </cell>
          <cell r="G6094">
            <v>30</v>
          </cell>
          <cell r="H6094" t="str">
            <v>TRS; includes 10A, 10E, 11A</v>
          </cell>
          <cell r="I6094">
            <v>2007</v>
          </cell>
          <cell r="J6094" t="str">
            <v>UM</v>
          </cell>
          <cell r="K6094" t="str">
            <v>N</v>
          </cell>
          <cell r="L6094">
            <v>5</v>
          </cell>
          <cell r="M6094">
            <v>20</v>
          </cell>
        </row>
        <row r="6095">
          <cell r="A6095" t="str">
            <v>2008-21-3-SammamBearCottageIssaq_nat_n_um</v>
          </cell>
          <cell r="B6095" t="str">
            <v>MPS</v>
          </cell>
          <cell r="C6095" t="str">
            <v>UnMarked Mid PS Fall Fing</v>
          </cell>
          <cell r="D6095" t="str">
            <v>U-MidPSFF</v>
          </cell>
          <cell r="E6095">
            <v>21</v>
          </cell>
          <cell r="F6095">
            <v>31</v>
          </cell>
          <cell r="G6095">
            <v>30</v>
          </cell>
          <cell r="H6095" t="str">
            <v>TRS; includes 10A, 10E, 11A</v>
          </cell>
          <cell r="I6095">
            <v>2008</v>
          </cell>
          <cell r="J6095" t="str">
            <v>UM</v>
          </cell>
          <cell r="K6095" t="str">
            <v>N</v>
          </cell>
          <cell r="L6095">
            <v>3</v>
          </cell>
          <cell r="M6095">
            <v>71</v>
          </cell>
        </row>
        <row r="6096">
          <cell r="A6096" t="str">
            <v>2008-21-4-SammamBearCottageIssaq_nat_n_um</v>
          </cell>
          <cell r="B6096" t="str">
            <v>MPS</v>
          </cell>
          <cell r="C6096" t="str">
            <v>UnMarked Mid PS Fall Fing</v>
          </cell>
          <cell r="D6096" t="str">
            <v>U-MidPSFF</v>
          </cell>
          <cell r="E6096">
            <v>21</v>
          </cell>
          <cell r="F6096">
            <v>31</v>
          </cell>
          <cell r="G6096">
            <v>30</v>
          </cell>
          <cell r="H6096" t="str">
            <v>TRS; includes 10A, 10E, 11A</v>
          </cell>
          <cell r="I6096">
            <v>2008</v>
          </cell>
          <cell r="J6096" t="str">
            <v>UM</v>
          </cell>
          <cell r="K6096" t="str">
            <v>N</v>
          </cell>
          <cell r="L6096">
            <v>4</v>
          </cell>
          <cell r="M6096">
            <v>428</v>
          </cell>
        </row>
        <row r="6097">
          <cell r="A6097" t="str">
            <v>2008-21-5-SammamBearCottageIssaq_nat_n_um</v>
          </cell>
          <cell r="B6097" t="str">
            <v>MPS</v>
          </cell>
          <cell r="C6097" t="str">
            <v>UnMarked Mid PS Fall Fing</v>
          </cell>
          <cell r="D6097" t="str">
            <v>U-MidPSFF</v>
          </cell>
          <cell r="E6097">
            <v>21</v>
          </cell>
          <cell r="F6097">
            <v>31</v>
          </cell>
          <cell r="G6097">
            <v>30</v>
          </cell>
          <cell r="H6097" t="str">
            <v>TRS; includes 10A, 10E, 11A</v>
          </cell>
          <cell r="I6097">
            <v>2008</v>
          </cell>
          <cell r="J6097" t="str">
            <v>UM</v>
          </cell>
          <cell r="K6097" t="str">
            <v>N</v>
          </cell>
          <cell r="L6097">
            <v>5</v>
          </cell>
          <cell r="M6097">
            <v>23</v>
          </cell>
        </row>
        <row r="6098">
          <cell r="A6098" t="str">
            <v>2009-21-3-SammamBearCottageIssaq_nat_n_um</v>
          </cell>
          <cell r="B6098" t="str">
            <v>MPS</v>
          </cell>
          <cell r="C6098" t="str">
            <v>UnMarked Mid PS Fall Fing</v>
          </cell>
          <cell r="D6098" t="str">
            <v>U-MidPSFF</v>
          </cell>
          <cell r="E6098">
            <v>21</v>
          </cell>
          <cell r="F6098">
            <v>31</v>
          </cell>
          <cell r="G6098">
            <v>30</v>
          </cell>
          <cell r="H6098" t="str">
            <v>TRS; includes 10A, 10E, 11A</v>
          </cell>
          <cell r="I6098">
            <v>2009</v>
          </cell>
          <cell r="J6098" t="str">
            <v>UM</v>
          </cell>
          <cell r="K6098" t="str">
            <v>N</v>
          </cell>
          <cell r="L6098">
            <v>3</v>
          </cell>
          <cell r="M6098">
            <v>25</v>
          </cell>
        </row>
        <row r="6099">
          <cell r="A6099" t="str">
            <v>2009-21-4-SammamBearCottageIssaq_nat_n_um</v>
          </cell>
          <cell r="B6099" t="str">
            <v>MPS</v>
          </cell>
          <cell r="C6099" t="str">
            <v>UnMarked Mid PS Fall Fing</v>
          </cell>
          <cell r="D6099" t="str">
            <v>U-MidPSFF</v>
          </cell>
          <cell r="E6099">
            <v>21</v>
          </cell>
          <cell r="F6099">
            <v>31</v>
          </cell>
          <cell r="G6099">
            <v>30</v>
          </cell>
          <cell r="H6099" t="str">
            <v>TRS; includes 10A, 10E, 11A</v>
          </cell>
          <cell r="I6099">
            <v>2009</v>
          </cell>
          <cell r="J6099" t="str">
            <v>UM</v>
          </cell>
          <cell r="K6099" t="str">
            <v>N</v>
          </cell>
          <cell r="L6099">
            <v>4</v>
          </cell>
          <cell r="M6099">
            <v>57</v>
          </cell>
        </row>
        <row r="6100">
          <cell r="A6100" t="str">
            <v>2009-21-5-SammamBearCottageIssaq_nat_n_um</v>
          </cell>
          <cell r="B6100" t="str">
            <v>MPS</v>
          </cell>
          <cell r="C6100" t="str">
            <v>UnMarked Mid PS Fall Fing</v>
          </cell>
          <cell r="D6100" t="str">
            <v>U-MidPSFF</v>
          </cell>
          <cell r="E6100">
            <v>21</v>
          </cell>
          <cell r="F6100">
            <v>31</v>
          </cell>
          <cell r="G6100">
            <v>30</v>
          </cell>
          <cell r="H6100" t="str">
            <v>TRS; includes 10A, 10E, 11A</v>
          </cell>
          <cell r="I6100">
            <v>2009</v>
          </cell>
          <cell r="J6100" t="str">
            <v>UM</v>
          </cell>
          <cell r="K6100" t="str">
            <v>N</v>
          </cell>
          <cell r="L6100">
            <v>5</v>
          </cell>
          <cell r="M6100">
            <v>0</v>
          </cell>
        </row>
        <row r="6101">
          <cell r="A6101" t="str">
            <v>2010-21-3-SammamBearCottageIssaq_nat_n_um</v>
          </cell>
          <cell r="B6101" t="str">
            <v>MPS</v>
          </cell>
          <cell r="C6101" t="str">
            <v>UnMarked Mid PS Fall Fing</v>
          </cell>
          <cell r="D6101" t="str">
            <v>U-MidPSFF</v>
          </cell>
          <cell r="E6101">
            <v>21</v>
          </cell>
          <cell r="F6101">
            <v>31</v>
          </cell>
          <cell r="G6101">
            <v>30</v>
          </cell>
          <cell r="H6101" t="str">
            <v>TRS; includes 10A, 10E, 11A</v>
          </cell>
          <cell r="I6101">
            <v>2010</v>
          </cell>
          <cell r="J6101" t="str">
            <v>UM</v>
          </cell>
          <cell r="K6101" t="str">
            <v>N</v>
          </cell>
          <cell r="L6101">
            <v>3</v>
          </cell>
          <cell r="M6101">
            <v>84</v>
          </cell>
        </row>
        <row r="6102">
          <cell r="A6102" t="str">
            <v>2010-21-4-SammamBearCottageIssaq_nat_n_um</v>
          </cell>
          <cell r="B6102" t="str">
            <v>MPS</v>
          </cell>
          <cell r="C6102" t="str">
            <v>UnMarked Mid PS Fall Fing</v>
          </cell>
          <cell r="D6102" t="str">
            <v>U-MidPSFF</v>
          </cell>
          <cell r="E6102">
            <v>21</v>
          </cell>
          <cell r="F6102">
            <v>31</v>
          </cell>
          <cell r="G6102">
            <v>30</v>
          </cell>
          <cell r="H6102" t="str">
            <v>TRS; includes 10A, 10E, 11A</v>
          </cell>
          <cell r="I6102">
            <v>2010</v>
          </cell>
          <cell r="J6102" t="str">
            <v>UM</v>
          </cell>
          <cell r="K6102" t="str">
            <v>N</v>
          </cell>
          <cell r="L6102">
            <v>4</v>
          </cell>
          <cell r="M6102">
            <v>58</v>
          </cell>
        </row>
        <row r="6103">
          <cell r="A6103" t="str">
            <v>2010-21-5-SammamBearCottageIssaq_nat_n_um</v>
          </cell>
          <cell r="B6103" t="str">
            <v>MPS</v>
          </cell>
          <cell r="C6103" t="str">
            <v>UnMarked Mid PS Fall Fing</v>
          </cell>
          <cell r="D6103" t="str">
            <v>U-MidPSFF</v>
          </cell>
          <cell r="E6103">
            <v>21</v>
          </cell>
          <cell r="F6103">
            <v>31</v>
          </cell>
          <cell r="G6103">
            <v>30</v>
          </cell>
          <cell r="H6103" t="str">
            <v>TRS; includes 10A, 10E, 11A</v>
          </cell>
          <cell r="I6103">
            <v>2010</v>
          </cell>
          <cell r="J6103" t="str">
            <v>UM</v>
          </cell>
          <cell r="K6103" t="str">
            <v>N</v>
          </cell>
          <cell r="L6103">
            <v>5</v>
          </cell>
          <cell r="M6103">
            <v>0</v>
          </cell>
        </row>
        <row r="6104">
          <cell r="A6104" t="str">
            <v>2011-21-3-SammamBearCottageIssaq_nat_n_um</v>
          </cell>
          <cell r="B6104" t="str">
            <v>MPS</v>
          </cell>
          <cell r="C6104" t="str">
            <v>UnMarked Mid PS Fall Fing</v>
          </cell>
          <cell r="D6104" t="str">
            <v>U-MidPSFF</v>
          </cell>
          <cell r="E6104">
            <v>21</v>
          </cell>
          <cell r="F6104">
            <v>31</v>
          </cell>
          <cell r="G6104">
            <v>30</v>
          </cell>
          <cell r="H6104" t="str">
            <v>TRS; includes 10A, 10E, 11A</v>
          </cell>
          <cell r="I6104">
            <v>2011</v>
          </cell>
          <cell r="J6104" t="str">
            <v>UM</v>
          </cell>
          <cell r="K6104" t="str">
            <v>N</v>
          </cell>
          <cell r="L6104">
            <v>3</v>
          </cell>
          <cell r="M6104">
            <v>39</v>
          </cell>
        </row>
        <row r="6105">
          <cell r="A6105" t="str">
            <v>2011-21-4-SammamBearCottageIssaq_nat_n_um</v>
          </cell>
          <cell r="B6105" t="str">
            <v>MPS</v>
          </cell>
          <cell r="C6105" t="str">
            <v>UnMarked Mid PS Fall Fing</v>
          </cell>
          <cell r="D6105" t="str">
            <v>U-MidPSFF</v>
          </cell>
          <cell r="E6105">
            <v>21</v>
          </cell>
          <cell r="F6105">
            <v>31</v>
          </cell>
          <cell r="G6105">
            <v>30</v>
          </cell>
          <cell r="H6105" t="str">
            <v>TRS; includes 10A, 10E, 11A</v>
          </cell>
          <cell r="I6105">
            <v>2011</v>
          </cell>
          <cell r="J6105" t="str">
            <v>UM</v>
          </cell>
          <cell r="K6105" t="str">
            <v>N</v>
          </cell>
          <cell r="L6105">
            <v>4</v>
          </cell>
          <cell r="M6105">
            <v>114</v>
          </cell>
        </row>
        <row r="6106">
          <cell r="A6106" t="str">
            <v>2011-21-5-SammamBearCottageIssaq_nat_n_um</v>
          </cell>
          <cell r="B6106" t="str">
            <v>MPS</v>
          </cell>
          <cell r="C6106" t="str">
            <v>UnMarked Mid PS Fall Fing</v>
          </cell>
          <cell r="D6106" t="str">
            <v>U-MidPSFF</v>
          </cell>
          <cell r="E6106">
            <v>21</v>
          </cell>
          <cell r="F6106">
            <v>31</v>
          </cell>
          <cell r="G6106">
            <v>30</v>
          </cell>
          <cell r="H6106" t="str">
            <v>TRS; includes 10A, 10E, 11A</v>
          </cell>
          <cell r="I6106">
            <v>2011</v>
          </cell>
          <cell r="J6106" t="str">
            <v>UM</v>
          </cell>
          <cell r="K6106" t="str">
            <v>N</v>
          </cell>
          <cell r="L6106">
            <v>5</v>
          </cell>
          <cell r="M6106">
            <v>0</v>
          </cell>
        </row>
        <row r="6107">
          <cell r="A6107" t="str">
            <v>2012-21-3-SammamBearCottageIssaq_nat_n_um</v>
          </cell>
          <cell r="B6107" t="str">
            <v>MPS</v>
          </cell>
          <cell r="C6107" t="str">
            <v>UnMarked Mid PS Fall Fing</v>
          </cell>
          <cell r="D6107" t="str">
            <v>U-MidPSFF</v>
          </cell>
          <cell r="E6107">
            <v>21</v>
          </cell>
          <cell r="F6107">
            <v>31</v>
          </cell>
          <cell r="G6107">
            <v>30</v>
          </cell>
          <cell r="H6107" t="str">
            <v>TRS; includes 10A, 10E, 11A</v>
          </cell>
          <cell r="I6107">
            <v>2012</v>
          </cell>
          <cell r="J6107" t="str">
            <v>UM</v>
          </cell>
          <cell r="K6107" t="str">
            <v>N</v>
          </cell>
          <cell r="L6107">
            <v>3</v>
          </cell>
          <cell r="M6107">
            <v>23</v>
          </cell>
        </row>
        <row r="6108">
          <cell r="A6108" t="str">
            <v>2012-21-4-SammamBearCottageIssaq_nat_n_um</v>
          </cell>
          <cell r="B6108" t="str">
            <v>MPS</v>
          </cell>
          <cell r="C6108" t="str">
            <v>UnMarked Mid PS Fall Fing</v>
          </cell>
          <cell r="D6108" t="str">
            <v>U-MidPSFF</v>
          </cell>
          <cell r="E6108">
            <v>21</v>
          </cell>
          <cell r="F6108">
            <v>31</v>
          </cell>
          <cell r="G6108">
            <v>30</v>
          </cell>
          <cell r="H6108" t="str">
            <v>TRS; includes 10A, 10E, 11A</v>
          </cell>
          <cell r="I6108">
            <v>2012</v>
          </cell>
          <cell r="J6108" t="str">
            <v>UM</v>
          </cell>
          <cell r="K6108" t="str">
            <v>N</v>
          </cell>
          <cell r="L6108">
            <v>4</v>
          </cell>
          <cell r="M6108">
            <v>132</v>
          </cell>
        </row>
        <row r="6109">
          <cell r="A6109" t="str">
            <v>2012-21-5-SammamBearCottageIssaq_nat_n_um</v>
          </cell>
          <cell r="B6109" t="str">
            <v>MPS</v>
          </cell>
          <cell r="C6109" t="str">
            <v>UnMarked Mid PS Fall Fing</v>
          </cell>
          <cell r="D6109" t="str">
            <v>U-MidPSFF</v>
          </cell>
          <cell r="E6109">
            <v>21</v>
          </cell>
          <cell r="F6109">
            <v>31</v>
          </cell>
          <cell r="G6109">
            <v>30</v>
          </cell>
          <cell r="H6109" t="str">
            <v>TRS; includes 10A, 10E, 11A</v>
          </cell>
          <cell r="I6109">
            <v>2012</v>
          </cell>
          <cell r="J6109" t="str">
            <v>UM</v>
          </cell>
          <cell r="K6109" t="str">
            <v>N</v>
          </cell>
          <cell r="L6109">
            <v>5</v>
          </cell>
          <cell r="M6109">
            <v>0</v>
          </cell>
        </row>
        <row r="6110">
          <cell r="A6110" t="str">
            <v>2013-21-3-SammamBearCottageIssaq_nat_n_um</v>
          </cell>
          <cell r="B6110" t="str">
            <v>MPS</v>
          </cell>
          <cell r="C6110" t="str">
            <v>UnMarked Mid PS Fall Fing</v>
          </cell>
          <cell r="D6110" t="str">
            <v>U-MidPSFF</v>
          </cell>
          <cell r="E6110">
            <v>21</v>
          </cell>
          <cell r="F6110">
            <v>31</v>
          </cell>
          <cell r="G6110">
            <v>30</v>
          </cell>
          <cell r="H6110" t="str">
            <v>TRS; includes 10A, 10E, 11A</v>
          </cell>
          <cell r="I6110">
            <v>2013</v>
          </cell>
          <cell r="J6110" t="str">
            <v>UM</v>
          </cell>
          <cell r="K6110" t="str">
            <v>N</v>
          </cell>
          <cell r="L6110">
            <v>3</v>
          </cell>
          <cell r="M6110">
            <v>55</v>
          </cell>
        </row>
        <row r="6111">
          <cell r="A6111" t="str">
            <v>2013-21-4-SammamBearCottageIssaq_nat_n_um</v>
          </cell>
          <cell r="B6111" t="str">
            <v>MPS</v>
          </cell>
          <cell r="C6111" t="str">
            <v>UnMarked Mid PS Fall Fing</v>
          </cell>
          <cell r="D6111" t="str">
            <v>U-MidPSFF</v>
          </cell>
          <cell r="E6111">
            <v>21</v>
          </cell>
          <cell r="F6111">
            <v>31</v>
          </cell>
          <cell r="G6111">
            <v>30</v>
          </cell>
          <cell r="H6111" t="str">
            <v>TRS; includes 10A, 10E, 11A</v>
          </cell>
          <cell r="I6111">
            <v>2013</v>
          </cell>
          <cell r="J6111" t="str">
            <v>UM</v>
          </cell>
          <cell r="K6111" t="str">
            <v>N</v>
          </cell>
          <cell r="L6111">
            <v>4</v>
          </cell>
          <cell r="M6111">
            <v>21</v>
          </cell>
        </row>
        <row r="6112">
          <cell r="A6112" t="str">
            <v>2013-21-5-SammamBearCottageIssaq_nat_n_um</v>
          </cell>
          <cell r="B6112" t="str">
            <v>MPS</v>
          </cell>
          <cell r="C6112" t="str">
            <v>UnMarked Mid PS Fall Fing</v>
          </cell>
          <cell r="D6112" t="str">
            <v>U-MidPSFF</v>
          </cell>
          <cell r="E6112">
            <v>21</v>
          </cell>
          <cell r="F6112">
            <v>31</v>
          </cell>
          <cell r="G6112">
            <v>30</v>
          </cell>
          <cell r="H6112" t="str">
            <v>TRS; includes 10A, 10E, 11A</v>
          </cell>
          <cell r="I6112">
            <v>2013</v>
          </cell>
          <cell r="J6112" t="str">
            <v>UM</v>
          </cell>
          <cell r="K6112" t="str">
            <v>N</v>
          </cell>
          <cell r="L6112">
            <v>5</v>
          </cell>
          <cell r="M6112">
            <v>13</v>
          </cell>
        </row>
        <row r="6113">
          <cell r="A6113" t="str">
            <v>2007-8-3-SkagitSF_F_h_m</v>
          </cell>
          <cell r="B6113" t="str">
            <v>Skagit</v>
          </cell>
          <cell r="C6113" t="str">
            <v>Marked Skagit Summer/Fall Fing</v>
          </cell>
          <cell r="D6113" t="str">
            <v>M-Skag FF</v>
          </cell>
          <cell r="E6113">
            <v>8</v>
          </cell>
          <cell r="F6113">
            <v>11</v>
          </cell>
          <cell r="G6113">
            <v>9</v>
          </cell>
          <cell r="H6113" t="str">
            <v>TRS; includes Area 8 Net</v>
          </cell>
          <cell r="I6113">
            <v>2007</v>
          </cell>
          <cell r="J6113" t="str">
            <v>M</v>
          </cell>
          <cell r="K6113" t="str">
            <v>H</v>
          </cell>
          <cell r="L6113">
            <v>3</v>
          </cell>
          <cell r="M6113">
            <v>683.40412024045452</v>
          </cell>
        </row>
        <row r="6114">
          <cell r="A6114" t="str">
            <v>2007-8-4-SkagitSF_F_h_m</v>
          </cell>
          <cell r="B6114" t="str">
            <v>Skagit</v>
          </cell>
          <cell r="C6114" t="str">
            <v>Marked Skagit Summer/Fall Fing</v>
          </cell>
          <cell r="D6114" t="str">
            <v>M-Skag FF</v>
          </cell>
          <cell r="E6114">
            <v>8</v>
          </cell>
          <cell r="F6114">
            <v>11</v>
          </cell>
          <cell r="G6114">
            <v>9</v>
          </cell>
          <cell r="H6114" t="str">
            <v>TRS; includes Area 8 Net</v>
          </cell>
          <cell r="I6114">
            <v>2007</v>
          </cell>
          <cell r="J6114" t="str">
            <v>M</v>
          </cell>
          <cell r="K6114" t="str">
            <v>H</v>
          </cell>
          <cell r="L6114">
            <v>4</v>
          </cell>
          <cell r="M6114">
            <v>1094.692291770989</v>
          </cell>
        </row>
        <row r="6115">
          <cell r="A6115" t="str">
            <v>2007-8-5-SkagitSF_F_h_m</v>
          </cell>
          <cell r="B6115" t="str">
            <v>Skagit</v>
          </cell>
          <cell r="C6115" t="str">
            <v>Marked Skagit Summer/Fall Fing</v>
          </cell>
          <cell r="D6115" t="str">
            <v>M-Skag FF</v>
          </cell>
          <cell r="E6115">
            <v>8</v>
          </cell>
          <cell r="F6115">
            <v>11</v>
          </cell>
          <cell r="G6115">
            <v>9</v>
          </cell>
          <cell r="H6115" t="str">
            <v>TRS; includes Area 8 Net</v>
          </cell>
          <cell r="I6115">
            <v>2007</v>
          </cell>
          <cell r="J6115" t="str">
            <v>M</v>
          </cell>
          <cell r="K6115" t="str">
            <v>H</v>
          </cell>
          <cell r="L6115">
            <v>5</v>
          </cell>
          <cell r="M6115">
            <v>246.98603846843091</v>
          </cell>
        </row>
        <row r="6116">
          <cell r="A6116" t="str">
            <v>2008-8-3-SkagitSF_F_h_m</v>
          </cell>
          <cell r="B6116" t="str">
            <v>Skagit</v>
          </cell>
          <cell r="C6116" t="str">
            <v>Marked Skagit Summer/Fall Fing</v>
          </cell>
          <cell r="D6116" t="str">
            <v>M-Skag FF</v>
          </cell>
          <cell r="E6116">
            <v>8</v>
          </cell>
          <cell r="F6116">
            <v>11</v>
          </cell>
          <cell r="G6116">
            <v>9</v>
          </cell>
          <cell r="H6116" t="str">
            <v>TRS; includes Area 8 Net</v>
          </cell>
          <cell r="I6116">
            <v>2008</v>
          </cell>
          <cell r="J6116" t="str">
            <v>M</v>
          </cell>
          <cell r="K6116" t="str">
            <v>H</v>
          </cell>
          <cell r="L6116">
            <v>3</v>
          </cell>
          <cell r="M6116">
            <v>356.8468176836476</v>
          </cell>
        </row>
        <row r="6117">
          <cell r="A6117" t="str">
            <v>2008-8-4-SkagitSF_F_h_m</v>
          </cell>
          <cell r="B6117" t="str">
            <v>Skagit</v>
          </cell>
          <cell r="C6117" t="str">
            <v>Marked Skagit Summer/Fall Fing</v>
          </cell>
          <cell r="D6117" t="str">
            <v>M-Skag FF</v>
          </cell>
          <cell r="E6117">
            <v>8</v>
          </cell>
          <cell r="F6117">
            <v>11</v>
          </cell>
          <cell r="G6117">
            <v>9</v>
          </cell>
          <cell r="H6117" t="str">
            <v>TRS; includes Area 8 Net</v>
          </cell>
          <cell r="I6117">
            <v>2008</v>
          </cell>
          <cell r="J6117" t="str">
            <v>M</v>
          </cell>
          <cell r="K6117" t="str">
            <v>H</v>
          </cell>
          <cell r="L6117">
            <v>4</v>
          </cell>
          <cell r="M6117">
            <v>1232.247189155054</v>
          </cell>
        </row>
        <row r="6118">
          <cell r="A6118" t="str">
            <v>2008-8-5-SkagitSF_F_h_m</v>
          </cell>
          <cell r="B6118" t="str">
            <v>Skagit</v>
          </cell>
          <cell r="C6118" t="str">
            <v>Marked Skagit Summer/Fall Fing</v>
          </cell>
          <cell r="D6118" t="str">
            <v>M-Skag FF</v>
          </cell>
          <cell r="E6118">
            <v>8</v>
          </cell>
          <cell r="F6118">
            <v>11</v>
          </cell>
          <cell r="G6118">
            <v>9</v>
          </cell>
          <cell r="H6118" t="str">
            <v>TRS; includes Area 8 Net</v>
          </cell>
          <cell r="I6118">
            <v>2008</v>
          </cell>
          <cell r="J6118" t="str">
            <v>M</v>
          </cell>
          <cell r="K6118" t="str">
            <v>H</v>
          </cell>
          <cell r="L6118">
            <v>5</v>
          </cell>
          <cell r="M6118">
            <v>126.0346128087066</v>
          </cell>
        </row>
        <row r="6119">
          <cell r="A6119" t="str">
            <v>2009-8-3-SkagitSF_F_h_m</v>
          </cell>
          <cell r="B6119" t="str">
            <v>Skagit</v>
          </cell>
          <cell r="C6119" t="str">
            <v>Marked Skagit Summer/Fall Fing</v>
          </cell>
          <cell r="D6119" t="str">
            <v>M-Skag FF</v>
          </cell>
          <cell r="E6119">
            <v>8</v>
          </cell>
          <cell r="F6119">
            <v>11</v>
          </cell>
          <cell r="G6119">
            <v>9</v>
          </cell>
          <cell r="H6119" t="str">
            <v>TRS; includes Area 8 Net</v>
          </cell>
          <cell r="I6119">
            <v>2009</v>
          </cell>
          <cell r="J6119" t="str">
            <v>M</v>
          </cell>
          <cell r="K6119" t="str">
            <v>H</v>
          </cell>
          <cell r="L6119">
            <v>3</v>
          </cell>
          <cell r="M6119">
            <v>456.3545945483354</v>
          </cell>
        </row>
        <row r="6120">
          <cell r="A6120" t="str">
            <v>2009-8-4-SkagitSF_F_h_m</v>
          </cell>
          <cell r="B6120" t="str">
            <v>Skagit</v>
          </cell>
          <cell r="C6120" t="str">
            <v>Marked Skagit Summer/Fall Fing</v>
          </cell>
          <cell r="D6120" t="str">
            <v>M-Skag FF</v>
          </cell>
          <cell r="E6120">
            <v>8</v>
          </cell>
          <cell r="F6120">
            <v>11</v>
          </cell>
          <cell r="G6120">
            <v>9</v>
          </cell>
          <cell r="H6120" t="str">
            <v>TRS; includes Area 8 Net</v>
          </cell>
          <cell r="I6120">
            <v>2009</v>
          </cell>
          <cell r="J6120" t="str">
            <v>M</v>
          </cell>
          <cell r="K6120" t="str">
            <v>H</v>
          </cell>
          <cell r="L6120">
            <v>4</v>
          </cell>
          <cell r="M6120">
            <v>444.40830388717779</v>
          </cell>
        </row>
        <row r="6121">
          <cell r="A6121" t="str">
            <v>2009-8-5-SkagitSF_F_h_m</v>
          </cell>
          <cell r="B6121" t="str">
            <v>Skagit</v>
          </cell>
          <cell r="C6121" t="str">
            <v>Marked Skagit Summer/Fall Fing</v>
          </cell>
          <cell r="D6121" t="str">
            <v>M-Skag FF</v>
          </cell>
          <cell r="E6121">
            <v>8</v>
          </cell>
          <cell r="F6121">
            <v>11</v>
          </cell>
          <cell r="G6121">
            <v>9</v>
          </cell>
          <cell r="H6121" t="str">
            <v>TRS; includes Area 8 Net</v>
          </cell>
          <cell r="I6121">
            <v>2009</v>
          </cell>
          <cell r="J6121" t="str">
            <v>M</v>
          </cell>
          <cell r="K6121" t="str">
            <v>H</v>
          </cell>
          <cell r="L6121">
            <v>5</v>
          </cell>
          <cell r="M6121">
            <v>141.2804026662734</v>
          </cell>
        </row>
        <row r="6122">
          <cell r="A6122" t="str">
            <v>2010-8-3-SkagitSF_F_h_m</v>
          </cell>
          <cell r="B6122" t="str">
            <v>Skagit</v>
          </cell>
          <cell r="C6122" t="str">
            <v>Marked Skagit Summer/Fall Fing</v>
          </cell>
          <cell r="D6122" t="str">
            <v>M-Skag FF</v>
          </cell>
          <cell r="E6122">
            <v>8</v>
          </cell>
          <cell r="F6122">
            <v>11</v>
          </cell>
          <cell r="G6122">
            <v>9</v>
          </cell>
          <cell r="H6122" t="str">
            <v>TRS; includes Area 8 Net</v>
          </cell>
          <cell r="I6122">
            <v>2010</v>
          </cell>
          <cell r="J6122" t="str">
            <v>M</v>
          </cell>
          <cell r="K6122" t="str">
            <v>H</v>
          </cell>
          <cell r="L6122">
            <v>3</v>
          </cell>
          <cell r="M6122">
            <v>193.63047578902311</v>
          </cell>
        </row>
        <row r="6123">
          <cell r="A6123" t="str">
            <v>2010-8-4-SkagitSF_F_h_m</v>
          </cell>
          <cell r="B6123" t="str">
            <v>Skagit</v>
          </cell>
          <cell r="C6123" t="str">
            <v>Marked Skagit Summer/Fall Fing</v>
          </cell>
          <cell r="D6123" t="str">
            <v>M-Skag FF</v>
          </cell>
          <cell r="E6123">
            <v>8</v>
          </cell>
          <cell r="F6123">
            <v>11</v>
          </cell>
          <cell r="G6123">
            <v>9</v>
          </cell>
          <cell r="H6123" t="str">
            <v>TRS; includes Area 8 Net</v>
          </cell>
          <cell r="I6123">
            <v>2010</v>
          </cell>
          <cell r="J6123" t="str">
            <v>M</v>
          </cell>
          <cell r="K6123" t="str">
            <v>H</v>
          </cell>
          <cell r="L6123">
            <v>4</v>
          </cell>
          <cell r="M6123">
            <v>362.21917920218141</v>
          </cell>
        </row>
        <row r="6124">
          <cell r="A6124" t="str">
            <v>2010-8-5-SkagitSF_F_h_m</v>
          </cell>
          <cell r="B6124" t="str">
            <v>Skagit</v>
          </cell>
          <cell r="C6124" t="str">
            <v>Marked Skagit Summer/Fall Fing</v>
          </cell>
          <cell r="D6124" t="str">
            <v>M-Skag FF</v>
          </cell>
          <cell r="E6124">
            <v>8</v>
          </cell>
          <cell r="F6124">
            <v>11</v>
          </cell>
          <cell r="G6124">
            <v>9</v>
          </cell>
          <cell r="H6124" t="str">
            <v>TRS; includes Area 8 Net</v>
          </cell>
          <cell r="I6124">
            <v>2010</v>
          </cell>
          <cell r="J6124" t="str">
            <v>M</v>
          </cell>
          <cell r="K6124" t="str">
            <v>H</v>
          </cell>
          <cell r="L6124">
            <v>5</v>
          </cell>
          <cell r="M6124">
            <v>67.775507165343555</v>
          </cell>
        </row>
        <row r="6125">
          <cell r="A6125" t="str">
            <v>2011-8-3-SkagitSF_F_h_m</v>
          </cell>
          <cell r="B6125" t="str">
            <v>Skagit</v>
          </cell>
          <cell r="C6125" t="str">
            <v>Marked Skagit Summer/Fall Fing</v>
          </cell>
          <cell r="D6125" t="str">
            <v>M-Skag FF</v>
          </cell>
          <cell r="E6125">
            <v>8</v>
          </cell>
          <cell r="F6125">
            <v>11</v>
          </cell>
          <cell r="G6125">
            <v>9</v>
          </cell>
          <cell r="H6125" t="str">
            <v>TRS; includes Area 8 Net</v>
          </cell>
          <cell r="I6125">
            <v>2011</v>
          </cell>
          <cell r="J6125" t="str">
            <v>M</v>
          </cell>
          <cell r="K6125" t="str">
            <v>H</v>
          </cell>
          <cell r="L6125">
            <v>3</v>
          </cell>
          <cell r="M6125">
            <v>161.04964862481179</v>
          </cell>
        </row>
        <row r="6126">
          <cell r="A6126" t="str">
            <v>2011-8-4-SkagitSF_F_h_m</v>
          </cell>
          <cell r="B6126" t="str">
            <v>Skagit</v>
          </cell>
          <cell r="C6126" t="str">
            <v>Marked Skagit Summer/Fall Fing</v>
          </cell>
          <cell r="D6126" t="str">
            <v>M-Skag FF</v>
          </cell>
          <cell r="E6126">
            <v>8</v>
          </cell>
          <cell r="F6126">
            <v>11</v>
          </cell>
          <cell r="G6126">
            <v>9</v>
          </cell>
          <cell r="H6126" t="str">
            <v>TRS; includes Area 8 Net</v>
          </cell>
          <cell r="I6126">
            <v>2011</v>
          </cell>
          <cell r="J6126" t="str">
            <v>M</v>
          </cell>
          <cell r="K6126" t="str">
            <v>H</v>
          </cell>
          <cell r="L6126">
            <v>4</v>
          </cell>
          <cell r="M6126">
            <v>357.44723164296181</v>
          </cell>
        </row>
        <row r="6127">
          <cell r="A6127" t="str">
            <v>2011-8-5-SkagitSF_F_h_m</v>
          </cell>
          <cell r="B6127" t="str">
            <v>Skagit</v>
          </cell>
          <cell r="C6127" t="str">
            <v>Marked Skagit Summer/Fall Fing</v>
          </cell>
          <cell r="D6127" t="str">
            <v>M-Skag FF</v>
          </cell>
          <cell r="E6127">
            <v>8</v>
          </cell>
          <cell r="F6127">
            <v>11</v>
          </cell>
          <cell r="G6127">
            <v>9</v>
          </cell>
          <cell r="H6127" t="str">
            <v>TRS; includes Area 8 Net</v>
          </cell>
          <cell r="I6127">
            <v>2011</v>
          </cell>
          <cell r="J6127" t="str">
            <v>M</v>
          </cell>
          <cell r="K6127" t="str">
            <v>H</v>
          </cell>
          <cell r="L6127">
            <v>5</v>
          </cell>
          <cell r="M6127">
            <v>63.696990643116052</v>
          </cell>
        </row>
        <row r="6128">
          <cell r="A6128" t="str">
            <v>2012-8-3-SkagitSF_F_h_m</v>
          </cell>
          <cell r="B6128" t="str">
            <v>Skagit</v>
          </cell>
          <cell r="C6128" t="str">
            <v>Marked Skagit Summer/Fall Fing</v>
          </cell>
          <cell r="D6128" t="str">
            <v>M-Skag FF</v>
          </cell>
          <cell r="E6128">
            <v>8</v>
          </cell>
          <cell r="F6128">
            <v>11</v>
          </cell>
          <cell r="G6128">
            <v>9</v>
          </cell>
          <cell r="H6128" t="str">
            <v>TRS; includes Area 8 Net</v>
          </cell>
          <cell r="I6128">
            <v>2012</v>
          </cell>
          <cell r="J6128" t="str">
            <v>M</v>
          </cell>
          <cell r="K6128" t="str">
            <v>H</v>
          </cell>
          <cell r="L6128">
            <v>3</v>
          </cell>
          <cell r="M6128">
            <v>41.769844746191659</v>
          </cell>
        </row>
        <row r="6129">
          <cell r="A6129" t="str">
            <v>2012-8-4-SkagitSF_F_h_m</v>
          </cell>
          <cell r="B6129" t="str">
            <v>Skagit</v>
          </cell>
          <cell r="C6129" t="str">
            <v>Marked Skagit Summer/Fall Fing</v>
          </cell>
          <cell r="D6129" t="str">
            <v>M-Skag FF</v>
          </cell>
          <cell r="E6129">
            <v>8</v>
          </cell>
          <cell r="F6129">
            <v>11</v>
          </cell>
          <cell r="G6129">
            <v>9</v>
          </cell>
          <cell r="H6129" t="str">
            <v>TRS; includes Area 8 Net</v>
          </cell>
          <cell r="I6129">
            <v>2012</v>
          </cell>
          <cell r="J6129" t="str">
            <v>M</v>
          </cell>
          <cell r="K6129" t="str">
            <v>H</v>
          </cell>
          <cell r="L6129">
            <v>4</v>
          </cell>
          <cell r="M6129">
            <v>294.14108912649942</v>
          </cell>
        </row>
        <row r="6130">
          <cell r="A6130" t="str">
            <v>2012-8-5-SkagitSF_F_h_m</v>
          </cell>
          <cell r="B6130" t="str">
            <v>Skagit</v>
          </cell>
          <cell r="C6130" t="str">
            <v>Marked Skagit Summer/Fall Fing</v>
          </cell>
          <cell r="D6130" t="str">
            <v>M-Skag FF</v>
          </cell>
          <cell r="E6130">
            <v>8</v>
          </cell>
          <cell r="F6130">
            <v>11</v>
          </cell>
          <cell r="G6130">
            <v>9</v>
          </cell>
          <cell r="H6130" t="str">
            <v>TRS; includes Area 8 Net</v>
          </cell>
          <cell r="I6130">
            <v>2012</v>
          </cell>
          <cell r="J6130" t="str">
            <v>M</v>
          </cell>
          <cell r="K6130" t="str">
            <v>H</v>
          </cell>
          <cell r="L6130">
            <v>5</v>
          </cell>
          <cell r="M6130">
            <v>157.44679289433981</v>
          </cell>
        </row>
        <row r="6131">
          <cell r="A6131" t="str">
            <v>2013-8-3-SkagitSF_F_h_m</v>
          </cell>
          <cell r="B6131" t="str">
            <v>Skagit</v>
          </cell>
          <cell r="C6131" t="str">
            <v>Marked Skagit Summer/Fall Fing</v>
          </cell>
          <cell r="D6131" t="str">
            <v>M-Skag FF</v>
          </cell>
          <cell r="E6131">
            <v>8</v>
          </cell>
          <cell r="F6131">
            <v>11</v>
          </cell>
          <cell r="G6131">
            <v>9</v>
          </cell>
          <cell r="H6131" t="str">
            <v>TRS; includes Area 8 Net</v>
          </cell>
          <cell r="I6131">
            <v>2013</v>
          </cell>
          <cell r="J6131" t="str">
            <v>M</v>
          </cell>
          <cell r="K6131" t="str">
            <v>H</v>
          </cell>
          <cell r="L6131">
            <v>3</v>
          </cell>
          <cell r="M6131">
            <v>42.84953740725399</v>
          </cell>
        </row>
        <row r="6132">
          <cell r="A6132" t="str">
            <v>2013-8-4-SkagitSF_F_h_m</v>
          </cell>
          <cell r="B6132" t="str">
            <v>Skagit</v>
          </cell>
          <cell r="C6132" t="str">
            <v>Marked Skagit Summer/Fall Fing</v>
          </cell>
          <cell r="D6132" t="str">
            <v>M-Skag FF</v>
          </cell>
          <cell r="E6132">
            <v>8</v>
          </cell>
          <cell r="F6132">
            <v>11</v>
          </cell>
          <cell r="G6132">
            <v>9</v>
          </cell>
          <cell r="H6132" t="str">
            <v>TRS; includes Area 8 Net</v>
          </cell>
          <cell r="I6132">
            <v>2013</v>
          </cell>
          <cell r="J6132" t="str">
            <v>M</v>
          </cell>
          <cell r="K6132" t="str">
            <v>H</v>
          </cell>
          <cell r="L6132">
            <v>4</v>
          </cell>
          <cell r="M6132">
            <v>92.406794470475276</v>
          </cell>
        </row>
        <row r="6133">
          <cell r="A6133" t="str">
            <v>2013-8-5-SkagitSF_F_h_m</v>
          </cell>
          <cell r="B6133" t="str">
            <v>Skagit</v>
          </cell>
          <cell r="C6133" t="str">
            <v>Marked Skagit Summer/Fall Fing</v>
          </cell>
          <cell r="D6133" t="str">
            <v>M-Skag FF</v>
          </cell>
          <cell r="E6133">
            <v>8</v>
          </cell>
          <cell r="F6133">
            <v>11</v>
          </cell>
          <cell r="G6133">
            <v>9</v>
          </cell>
          <cell r="H6133" t="str">
            <v>TRS; includes Area 8 Net</v>
          </cell>
          <cell r="I6133">
            <v>2013</v>
          </cell>
          <cell r="J6133" t="str">
            <v>M</v>
          </cell>
          <cell r="K6133" t="str">
            <v>H</v>
          </cell>
          <cell r="L6133">
            <v>5</v>
          </cell>
          <cell r="M6133">
            <v>23.679713689803879</v>
          </cell>
        </row>
        <row r="6134">
          <cell r="A6134" t="str">
            <v>2007-7-3-SkagitSF_F_h_um</v>
          </cell>
          <cell r="B6134" t="str">
            <v>Skagit</v>
          </cell>
          <cell r="C6134" t="str">
            <v>UnMarked Skagit Summer/Fall Fing</v>
          </cell>
          <cell r="D6134" t="str">
            <v>U-Skag FF</v>
          </cell>
          <cell r="E6134">
            <v>7</v>
          </cell>
          <cell r="F6134">
            <v>10</v>
          </cell>
          <cell r="G6134">
            <v>9</v>
          </cell>
          <cell r="H6134" t="str">
            <v>TRS; includes Area 8 Net</v>
          </cell>
          <cell r="I6134">
            <v>2007</v>
          </cell>
          <cell r="J6134" t="str">
            <v>UM</v>
          </cell>
          <cell r="K6134" t="str">
            <v>H</v>
          </cell>
          <cell r="L6134">
            <v>3</v>
          </cell>
          <cell r="M6134">
            <v>1.3157423722928849</v>
          </cell>
        </row>
        <row r="6135">
          <cell r="A6135" t="str">
            <v>2007-7-4-SkagitSF_F_h_um</v>
          </cell>
          <cell r="B6135" t="str">
            <v>Skagit</v>
          </cell>
          <cell r="C6135" t="str">
            <v>UnMarked Skagit Summer/Fall Fing</v>
          </cell>
          <cell r="D6135" t="str">
            <v>U-Skag FF</v>
          </cell>
          <cell r="E6135">
            <v>7</v>
          </cell>
          <cell r="F6135">
            <v>10</v>
          </cell>
          <cell r="G6135">
            <v>9</v>
          </cell>
          <cell r="H6135" t="str">
            <v>TRS; includes Area 8 Net</v>
          </cell>
          <cell r="I6135">
            <v>2007</v>
          </cell>
          <cell r="J6135" t="str">
            <v>UM</v>
          </cell>
          <cell r="K6135" t="str">
            <v>H</v>
          </cell>
          <cell r="L6135">
            <v>4</v>
          </cell>
          <cell r="M6135">
            <v>3.401807147832868</v>
          </cell>
        </row>
        <row r="6136">
          <cell r="A6136" t="str">
            <v>2007-7-5-SkagitSF_F_h_um</v>
          </cell>
          <cell r="B6136" t="str">
            <v>Skagit</v>
          </cell>
          <cell r="C6136" t="str">
            <v>UnMarked Skagit Summer/Fall Fing</v>
          </cell>
          <cell r="D6136" t="str">
            <v>U-Skag FF</v>
          </cell>
          <cell r="E6136">
            <v>7</v>
          </cell>
          <cell r="F6136">
            <v>10</v>
          </cell>
          <cell r="G6136">
            <v>9</v>
          </cell>
          <cell r="H6136" t="str">
            <v>TRS; includes Area 8 Net</v>
          </cell>
          <cell r="I6136">
            <v>2007</v>
          </cell>
          <cell r="J6136" t="str">
            <v>UM</v>
          </cell>
          <cell r="K6136" t="str">
            <v>H</v>
          </cell>
          <cell r="L6136">
            <v>5</v>
          </cell>
          <cell r="M6136">
            <v>16.570000000000011</v>
          </cell>
        </row>
        <row r="6137">
          <cell r="A6137" t="str">
            <v>2008-7-3-SkagitSF_F_h_um</v>
          </cell>
          <cell r="B6137" t="str">
            <v>Skagit</v>
          </cell>
          <cell r="C6137" t="str">
            <v>UnMarked Skagit Summer/Fall Fing</v>
          </cell>
          <cell r="D6137" t="str">
            <v>U-Skag FF</v>
          </cell>
          <cell r="E6137">
            <v>7</v>
          </cell>
          <cell r="F6137">
            <v>10</v>
          </cell>
          <cell r="G6137">
            <v>9</v>
          </cell>
          <cell r="H6137" t="str">
            <v>TRS; includes Area 8 Net</v>
          </cell>
          <cell r="I6137">
            <v>2008</v>
          </cell>
          <cell r="J6137" t="str">
            <v>UM</v>
          </cell>
          <cell r="K6137" t="str">
            <v>H</v>
          </cell>
          <cell r="L6137">
            <v>3</v>
          </cell>
          <cell r="M6137">
            <v>2.483350492290239</v>
          </cell>
        </row>
        <row r="6138">
          <cell r="A6138" t="str">
            <v>2008-7-4-SkagitSF_F_h_um</v>
          </cell>
          <cell r="B6138" t="str">
            <v>Skagit</v>
          </cell>
          <cell r="C6138" t="str">
            <v>UnMarked Skagit Summer/Fall Fing</v>
          </cell>
          <cell r="D6138" t="str">
            <v>U-Skag FF</v>
          </cell>
          <cell r="E6138">
            <v>7</v>
          </cell>
          <cell r="F6138">
            <v>10</v>
          </cell>
          <cell r="G6138">
            <v>9</v>
          </cell>
          <cell r="H6138" t="str">
            <v>TRS; includes Area 8 Net</v>
          </cell>
          <cell r="I6138">
            <v>2008</v>
          </cell>
          <cell r="J6138" t="str">
            <v>UM</v>
          </cell>
          <cell r="K6138" t="str">
            <v>H</v>
          </cell>
          <cell r="L6138">
            <v>4</v>
          </cell>
          <cell r="M6138">
            <v>9.7126426690079271</v>
          </cell>
        </row>
        <row r="6139">
          <cell r="A6139" t="str">
            <v>2008-7-5-SkagitSF_F_h_um</v>
          </cell>
          <cell r="B6139" t="str">
            <v>Skagit</v>
          </cell>
          <cell r="C6139" t="str">
            <v>UnMarked Skagit Summer/Fall Fing</v>
          </cell>
          <cell r="D6139" t="str">
            <v>U-Skag FF</v>
          </cell>
          <cell r="E6139">
            <v>7</v>
          </cell>
          <cell r="F6139">
            <v>10</v>
          </cell>
          <cell r="G6139">
            <v>9</v>
          </cell>
          <cell r="H6139" t="str">
            <v>TRS; includes Area 8 Net</v>
          </cell>
          <cell r="I6139">
            <v>2008</v>
          </cell>
          <cell r="J6139" t="str">
            <v>UM</v>
          </cell>
          <cell r="K6139" t="str">
            <v>H</v>
          </cell>
          <cell r="L6139">
            <v>5</v>
          </cell>
          <cell r="M6139">
            <v>9.5387191293430096E-2</v>
          </cell>
        </row>
        <row r="6140">
          <cell r="A6140" t="str">
            <v>2009-7-3-SkagitSF_F_h_um</v>
          </cell>
          <cell r="B6140" t="str">
            <v>Skagit</v>
          </cell>
          <cell r="C6140" t="str">
            <v>UnMarked Skagit Summer/Fall Fing</v>
          </cell>
          <cell r="D6140" t="str">
            <v>U-Skag FF</v>
          </cell>
          <cell r="E6140">
            <v>7</v>
          </cell>
          <cell r="F6140">
            <v>10</v>
          </cell>
          <cell r="G6140">
            <v>9</v>
          </cell>
          <cell r="H6140" t="str">
            <v>TRS; includes Area 8 Net</v>
          </cell>
          <cell r="I6140">
            <v>2009</v>
          </cell>
          <cell r="J6140" t="str">
            <v>UM</v>
          </cell>
          <cell r="K6140" t="str">
            <v>H</v>
          </cell>
          <cell r="L6140">
            <v>3</v>
          </cell>
          <cell r="M6140">
            <v>2.9517578129305591</v>
          </cell>
        </row>
        <row r="6141">
          <cell r="A6141" t="str">
            <v>2009-7-4-SkagitSF_F_h_um</v>
          </cell>
          <cell r="B6141" t="str">
            <v>Skagit</v>
          </cell>
          <cell r="C6141" t="str">
            <v>UnMarked Skagit Summer/Fall Fing</v>
          </cell>
          <cell r="D6141" t="str">
            <v>U-Skag FF</v>
          </cell>
          <cell r="E6141">
            <v>7</v>
          </cell>
          <cell r="F6141">
            <v>10</v>
          </cell>
          <cell r="G6141">
            <v>9</v>
          </cell>
          <cell r="H6141" t="str">
            <v>TRS; includes Area 8 Net</v>
          </cell>
          <cell r="I6141">
            <v>2009</v>
          </cell>
          <cell r="J6141" t="str">
            <v>UM</v>
          </cell>
          <cell r="K6141" t="str">
            <v>H</v>
          </cell>
          <cell r="L6141">
            <v>4</v>
          </cell>
          <cell r="M6141">
            <v>4.2989913902908494</v>
          </cell>
        </row>
        <row r="6142">
          <cell r="A6142" t="str">
            <v>2009-7-5-SkagitSF_F_h_um</v>
          </cell>
          <cell r="B6142" t="str">
            <v>Skagit</v>
          </cell>
          <cell r="C6142" t="str">
            <v>UnMarked Skagit Summer/Fall Fing</v>
          </cell>
          <cell r="D6142" t="str">
            <v>U-Skag FF</v>
          </cell>
          <cell r="E6142">
            <v>7</v>
          </cell>
          <cell r="F6142">
            <v>10</v>
          </cell>
          <cell r="G6142">
            <v>9</v>
          </cell>
          <cell r="H6142" t="str">
            <v>TRS; includes Area 8 Net</v>
          </cell>
          <cell r="I6142">
            <v>2009</v>
          </cell>
          <cell r="J6142" t="str">
            <v>UM</v>
          </cell>
          <cell r="K6142" t="str">
            <v>H</v>
          </cell>
          <cell r="L6142">
            <v>5</v>
          </cell>
          <cell r="M6142">
            <v>1.6959496949923241</v>
          </cell>
        </row>
        <row r="6143">
          <cell r="A6143" t="str">
            <v>2010-7-3-SkagitSF_F_h_um</v>
          </cell>
          <cell r="B6143" t="str">
            <v>Skagit</v>
          </cell>
          <cell r="C6143" t="str">
            <v>UnMarked Skagit Summer/Fall Fing</v>
          </cell>
          <cell r="D6143" t="str">
            <v>U-Skag FF</v>
          </cell>
          <cell r="E6143">
            <v>7</v>
          </cell>
          <cell r="F6143">
            <v>10</v>
          </cell>
          <cell r="G6143">
            <v>9</v>
          </cell>
          <cell r="H6143" t="str">
            <v>TRS; includes Area 8 Net</v>
          </cell>
          <cell r="I6143">
            <v>2010</v>
          </cell>
          <cell r="J6143" t="str">
            <v>UM</v>
          </cell>
          <cell r="K6143" t="str">
            <v>H</v>
          </cell>
          <cell r="L6143">
            <v>3</v>
          </cell>
          <cell r="M6143">
            <v>1.0101662556354469</v>
          </cell>
        </row>
        <row r="6144">
          <cell r="A6144" t="str">
            <v>2010-7-4-SkagitSF_F_h_um</v>
          </cell>
          <cell r="B6144" t="str">
            <v>Skagit</v>
          </cell>
          <cell r="C6144" t="str">
            <v>UnMarked Skagit Summer/Fall Fing</v>
          </cell>
          <cell r="D6144" t="str">
            <v>U-Skag FF</v>
          </cell>
          <cell r="E6144">
            <v>7</v>
          </cell>
          <cell r="F6144">
            <v>10</v>
          </cell>
          <cell r="G6144">
            <v>9</v>
          </cell>
          <cell r="H6144" t="str">
            <v>TRS; includes Area 8 Net</v>
          </cell>
          <cell r="I6144">
            <v>2010</v>
          </cell>
          <cell r="J6144" t="str">
            <v>UM</v>
          </cell>
          <cell r="K6144" t="str">
            <v>H</v>
          </cell>
          <cell r="L6144">
            <v>4</v>
          </cell>
          <cell r="M6144">
            <v>0.59983346124031012</v>
          </cell>
        </row>
        <row r="6145">
          <cell r="A6145" t="str">
            <v>2010-7-5-SkagitSF_F_h_um</v>
          </cell>
          <cell r="B6145" t="str">
            <v>Skagit</v>
          </cell>
          <cell r="C6145" t="str">
            <v>UnMarked Skagit Summer/Fall Fing</v>
          </cell>
          <cell r="D6145" t="str">
            <v>U-Skag FF</v>
          </cell>
          <cell r="E6145">
            <v>7</v>
          </cell>
          <cell r="F6145">
            <v>10</v>
          </cell>
          <cell r="G6145">
            <v>9</v>
          </cell>
          <cell r="H6145" t="str">
            <v>TRS; includes Area 8 Net</v>
          </cell>
          <cell r="I6145">
            <v>2010</v>
          </cell>
          <cell r="J6145" t="str">
            <v>UM</v>
          </cell>
          <cell r="K6145" t="str">
            <v>H</v>
          </cell>
          <cell r="L6145">
            <v>5</v>
          </cell>
          <cell r="M6145">
            <v>0.15671688640960429</v>
          </cell>
        </row>
        <row r="6146">
          <cell r="A6146" t="str">
            <v>2011-7-3-SkagitSF_F_h_um</v>
          </cell>
          <cell r="B6146" t="str">
            <v>Skagit</v>
          </cell>
          <cell r="C6146" t="str">
            <v>UnMarked Skagit Summer/Fall Fing</v>
          </cell>
          <cell r="D6146" t="str">
            <v>U-Skag FF</v>
          </cell>
          <cell r="E6146">
            <v>7</v>
          </cell>
          <cell r="F6146">
            <v>10</v>
          </cell>
          <cell r="G6146">
            <v>9</v>
          </cell>
          <cell r="H6146" t="str">
            <v>TRS; includes Area 8 Net</v>
          </cell>
          <cell r="I6146">
            <v>2011</v>
          </cell>
          <cell r="J6146" t="str">
            <v>UM</v>
          </cell>
          <cell r="K6146" t="str">
            <v>H</v>
          </cell>
          <cell r="L6146">
            <v>3</v>
          </cell>
          <cell r="M6146">
            <v>0.43324460074264248</v>
          </cell>
        </row>
        <row r="6147">
          <cell r="A6147" t="str">
            <v>2011-7-4-SkagitSF_F_h_um</v>
          </cell>
          <cell r="B6147" t="str">
            <v>Skagit</v>
          </cell>
          <cell r="C6147" t="str">
            <v>UnMarked Skagit Summer/Fall Fing</v>
          </cell>
          <cell r="D6147" t="str">
            <v>U-Skag FF</v>
          </cell>
          <cell r="E6147">
            <v>7</v>
          </cell>
          <cell r="F6147">
            <v>10</v>
          </cell>
          <cell r="G6147">
            <v>9</v>
          </cell>
          <cell r="H6147" t="str">
            <v>TRS; includes Area 8 Net</v>
          </cell>
          <cell r="I6147">
            <v>2011</v>
          </cell>
          <cell r="J6147" t="str">
            <v>UM</v>
          </cell>
          <cell r="K6147" t="str">
            <v>H</v>
          </cell>
          <cell r="L6147">
            <v>4</v>
          </cell>
          <cell r="M6147">
            <v>0</v>
          </cell>
        </row>
        <row r="6148">
          <cell r="A6148" t="str">
            <v>2011-7-5-SkagitSF_F_h_um</v>
          </cell>
          <cell r="B6148" t="str">
            <v>Skagit</v>
          </cell>
          <cell r="C6148" t="str">
            <v>UnMarked Skagit Summer/Fall Fing</v>
          </cell>
          <cell r="D6148" t="str">
            <v>U-Skag FF</v>
          </cell>
          <cell r="E6148">
            <v>7</v>
          </cell>
          <cell r="F6148">
            <v>10</v>
          </cell>
          <cell r="G6148">
            <v>9</v>
          </cell>
          <cell r="H6148" t="str">
            <v>TRS; includes Area 8 Net</v>
          </cell>
          <cell r="I6148">
            <v>2011</v>
          </cell>
          <cell r="J6148" t="str">
            <v>UM</v>
          </cell>
          <cell r="K6148" t="str">
            <v>H</v>
          </cell>
          <cell r="L6148">
            <v>5</v>
          </cell>
          <cell r="M6148">
            <v>1.060741788254505E-2</v>
          </cell>
        </row>
        <row r="6149">
          <cell r="A6149" t="str">
            <v>2012-7-3-SkagitSF_F_h_um</v>
          </cell>
          <cell r="B6149" t="str">
            <v>Skagit</v>
          </cell>
          <cell r="C6149" t="str">
            <v>UnMarked Skagit Summer/Fall Fing</v>
          </cell>
          <cell r="D6149" t="str">
            <v>U-Skag FF</v>
          </cell>
          <cell r="E6149">
            <v>7</v>
          </cell>
          <cell r="F6149">
            <v>10</v>
          </cell>
          <cell r="G6149">
            <v>9</v>
          </cell>
          <cell r="H6149" t="str">
            <v>TRS; includes Area 8 Net</v>
          </cell>
          <cell r="I6149">
            <v>2012</v>
          </cell>
          <cell r="J6149" t="str">
            <v>UM</v>
          </cell>
          <cell r="K6149" t="str">
            <v>H</v>
          </cell>
          <cell r="L6149">
            <v>3</v>
          </cell>
          <cell r="M6149">
            <v>0</v>
          </cell>
        </row>
        <row r="6150">
          <cell r="A6150" t="str">
            <v>2012-7-4-SkagitSF_F_h_um</v>
          </cell>
          <cell r="B6150" t="str">
            <v>Skagit</v>
          </cell>
          <cell r="C6150" t="str">
            <v>UnMarked Skagit Summer/Fall Fing</v>
          </cell>
          <cell r="D6150" t="str">
            <v>U-Skag FF</v>
          </cell>
          <cell r="E6150">
            <v>7</v>
          </cell>
          <cell r="F6150">
            <v>10</v>
          </cell>
          <cell r="G6150">
            <v>9</v>
          </cell>
          <cell r="H6150" t="str">
            <v>TRS; includes Area 8 Net</v>
          </cell>
          <cell r="I6150">
            <v>2012</v>
          </cell>
          <cell r="J6150" t="str">
            <v>UM</v>
          </cell>
          <cell r="K6150" t="str">
            <v>H</v>
          </cell>
          <cell r="L6150">
            <v>4</v>
          </cell>
          <cell r="M6150">
            <v>1.739270361503656</v>
          </cell>
        </row>
        <row r="6151">
          <cell r="A6151" t="str">
            <v>2012-7-5-SkagitSF_F_h_um</v>
          </cell>
          <cell r="B6151" t="str">
            <v>Skagit</v>
          </cell>
          <cell r="C6151" t="str">
            <v>UnMarked Skagit Summer/Fall Fing</v>
          </cell>
          <cell r="D6151" t="str">
            <v>U-Skag FF</v>
          </cell>
          <cell r="E6151">
            <v>7</v>
          </cell>
          <cell r="F6151">
            <v>10</v>
          </cell>
          <cell r="G6151">
            <v>9</v>
          </cell>
          <cell r="H6151" t="str">
            <v>TRS; includes Area 8 Net</v>
          </cell>
          <cell r="I6151">
            <v>2012</v>
          </cell>
          <cell r="J6151" t="str">
            <v>UM</v>
          </cell>
          <cell r="K6151" t="str">
            <v>H</v>
          </cell>
          <cell r="L6151">
            <v>5</v>
          </cell>
          <cell r="M6151">
            <v>0</v>
          </cell>
        </row>
        <row r="6152">
          <cell r="A6152" t="str">
            <v>2013-7-3-SkagitSF_F_h_um</v>
          </cell>
          <cell r="B6152" t="str">
            <v>Skagit</v>
          </cell>
          <cell r="C6152" t="str">
            <v>UnMarked Skagit Summer/Fall Fing</v>
          </cell>
          <cell r="D6152" t="str">
            <v>U-Skag FF</v>
          </cell>
          <cell r="E6152">
            <v>7</v>
          </cell>
          <cell r="F6152">
            <v>10</v>
          </cell>
          <cell r="G6152">
            <v>9</v>
          </cell>
          <cell r="H6152" t="str">
            <v>TRS; includes Area 8 Net</v>
          </cell>
          <cell r="I6152">
            <v>2013</v>
          </cell>
          <cell r="J6152" t="str">
            <v>UM</v>
          </cell>
          <cell r="K6152" t="str">
            <v>H</v>
          </cell>
          <cell r="L6152">
            <v>3</v>
          </cell>
          <cell r="M6152">
            <v>0</v>
          </cell>
        </row>
        <row r="6153">
          <cell r="A6153" t="str">
            <v>2013-7-4-SkagitSF_F_h_um</v>
          </cell>
          <cell r="B6153" t="str">
            <v>Skagit</v>
          </cell>
          <cell r="C6153" t="str">
            <v>UnMarked Skagit Summer/Fall Fing</v>
          </cell>
          <cell r="D6153" t="str">
            <v>U-Skag FF</v>
          </cell>
          <cell r="E6153">
            <v>7</v>
          </cell>
          <cell r="F6153">
            <v>10</v>
          </cell>
          <cell r="G6153">
            <v>9</v>
          </cell>
          <cell r="H6153" t="str">
            <v>TRS; includes Area 8 Net</v>
          </cell>
          <cell r="I6153">
            <v>2013</v>
          </cell>
          <cell r="J6153" t="str">
            <v>UM</v>
          </cell>
          <cell r="K6153" t="str">
            <v>H</v>
          </cell>
          <cell r="L6153">
            <v>4</v>
          </cell>
          <cell r="M6153">
            <v>0</v>
          </cell>
        </row>
        <row r="6154">
          <cell r="A6154" t="str">
            <v>2013-7-5-SkagitSF_F_h_um</v>
          </cell>
          <cell r="B6154" t="str">
            <v>Skagit</v>
          </cell>
          <cell r="C6154" t="str">
            <v>UnMarked Skagit Summer/Fall Fing</v>
          </cell>
          <cell r="D6154" t="str">
            <v>U-Skag FF</v>
          </cell>
          <cell r="E6154">
            <v>7</v>
          </cell>
          <cell r="F6154">
            <v>10</v>
          </cell>
          <cell r="G6154">
            <v>9</v>
          </cell>
          <cell r="H6154" t="str">
            <v>TRS; includes Area 8 Net</v>
          </cell>
          <cell r="I6154">
            <v>2013</v>
          </cell>
          <cell r="J6154" t="str">
            <v>UM</v>
          </cell>
          <cell r="K6154" t="str">
            <v>H</v>
          </cell>
          <cell r="L6154">
            <v>5</v>
          </cell>
          <cell r="M6154">
            <v>6.3954432466866606E-2</v>
          </cell>
        </row>
        <row r="6155">
          <cell r="A6155" t="str">
            <v>2007-8-3-SkagitSF_F_n_m</v>
          </cell>
          <cell r="B6155" t="str">
            <v>Skagit</v>
          </cell>
          <cell r="C6155" t="str">
            <v>Marked Skagit Summer/Fall Fing</v>
          </cell>
          <cell r="D6155" t="str">
            <v>M-Skag FF</v>
          </cell>
          <cell r="E6155">
            <v>8</v>
          </cell>
          <cell r="F6155">
            <v>11</v>
          </cell>
          <cell r="G6155">
            <v>9</v>
          </cell>
          <cell r="H6155" t="str">
            <v>TRS; includes Area 8 Net</v>
          </cell>
          <cell r="I6155">
            <v>2007</v>
          </cell>
          <cell r="J6155" t="str">
            <v>M</v>
          </cell>
          <cell r="K6155" t="str">
            <v>N</v>
          </cell>
          <cell r="L6155">
            <v>3</v>
          </cell>
        </row>
        <row r="6156">
          <cell r="A6156" t="str">
            <v>2007-8-4-SkagitSF_F_n_m</v>
          </cell>
          <cell r="B6156" t="str">
            <v>Skagit</v>
          </cell>
          <cell r="C6156" t="str">
            <v>Marked Skagit Summer/Fall Fing</v>
          </cell>
          <cell r="D6156" t="str">
            <v>M-Skag FF</v>
          </cell>
          <cell r="E6156">
            <v>8</v>
          </cell>
          <cell r="F6156">
            <v>11</v>
          </cell>
          <cell r="G6156">
            <v>9</v>
          </cell>
          <cell r="H6156" t="str">
            <v>TRS; includes Area 8 Net</v>
          </cell>
          <cell r="I6156">
            <v>2007</v>
          </cell>
          <cell r="J6156" t="str">
            <v>M</v>
          </cell>
          <cell r="K6156" t="str">
            <v>N</v>
          </cell>
          <cell r="L6156">
            <v>4</v>
          </cell>
        </row>
        <row r="6157">
          <cell r="A6157" t="str">
            <v>2007-8-5-SkagitSF_F_n_m</v>
          </cell>
          <cell r="B6157" t="str">
            <v>Skagit</v>
          </cell>
          <cell r="C6157" t="str">
            <v>Marked Skagit Summer/Fall Fing</v>
          </cell>
          <cell r="D6157" t="str">
            <v>M-Skag FF</v>
          </cell>
          <cell r="E6157">
            <v>8</v>
          </cell>
          <cell r="F6157">
            <v>11</v>
          </cell>
          <cell r="G6157">
            <v>9</v>
          </cell>
          <cell r="H6157" t="str">
            <v>TRS; includes Area 8 Net</v>
          </cell>
          <cell r="I6157">
            <v>2007</v>
          </cell>
          <cell r="J6157" t="str">
            <v>M</v>
          </cell>
          <cell r="K6157" t="str">
            <v>N</v>
          </cell>
          <cell r="L6157">
            <v>5</v>
          </cell>
        </row>
        <row r="6158">
          <cell r="A6158" t="str">
            <v>2008-8-3-SkagitSF_F_n_m</v>
          </cell>
          <cell r="B6158" t="str">
            <v>Skagit</v>
          </cell>
          <cell r="C6158" t="str">
            <v>Marked Skagit Summer/Fall Fing</v>
          </cell>
          <cell r="D6158" t="str">
            <v>M-Skag FF</v>
          </cell>
          <cell r="E6158">
            <v>8</v>
          </cell>
          <cell r="F6158">
            <v>11</v>
          </cell>
          <cell r="G6158">
            <v>9</v>
          </cell>
          <cell r="H6158" t="str">
            <v>TRS; includes Area 8 Net</v>
          </cell>
          <cell r="I6158">
            <v>2008</v>
          </cell>
          <cell r="J6158" t="str">
            <v>M</v>
          </cell>
          <cell r="K6158" t="str">
            <v>N</v>
          </cell>
          <cell r="L6158">
            <v>3</v>
          </cell>
        </row>
        <row r="6159">
          <cell r="A6159" t="str">
            <v>2008-8-4-SkagitSF_F_n_m</v>
          </cell>
          <cell r="B6159" t="str">
            <v>Skagit</v>
          </cell>
          <cell r="C6159" t="str">
            <v>Marked Skagit Summer/Fall Fing</v>
          </cell>
          <cell r="D6159" t="str">
            <v>M-Skag FF</v>
          </cell>
          <cell r="E6159">
            <v>8</v>
          </cell>
          <cell r="F6159">
            <v>11</v>
          </cell>
          <cell r="G6159">
            <v>9</v>
          </cell>
          <cell r="H6159" t="str">
            <v>TRS; includes Area 8 Net</v>
          </cell>
          <cell r="I6159">
            <v>2008</v>
          </cell>
          <cell r="J6159" t="str">
            <v>M</v>
          </cell>
          <cell r="K6159" t="str">
            <v>N</v>
          </cell>
          <cell r="L6159">
            <v>4</v>
          </cell>
        </row>
        <row r="6160">
          <cell r="A6160" t="str">
            <v>2008-8-5-SkagitSF_F_n_m</v>
          </cell>
          <cell r="B6160" t="str">
            <v>Skagit</v>
          </cell>
          <cell r="C6160" t="str">
            <v>Marked Skagit Summer/Fall Fing</v>
          </cell>
          <cell r="D6160" t="str">
            <v>M-Skag FF</v>
          </cell>
          <cell r="E6160">
            <v>8</v>
          </cell>
          <cell r="F6160">
            <v>11</v>
          </cell>
          <cell r="G6160">
            <v>9</v>
          </cell>
          <cell r="H6160" t="str">
            <v>TRS; includes Area 8 Net</v>
          </cell>
          <cell r="I6160">
            <v>2008</v>
          </cell>
          <cell r="J6160" t="str">
            <v>M</v>
          </cell>
          <cell r="K6160" t="str">
            <v>N</v>
          </cell>
          <cell r="L6160">
            <v>5</v>
          </cell>
        </row>
        <row r="6161">
          <cell r="A6161" t="str">
            <v>2009-8-3-SkagitSF_F_n_m</v>
          </cell>
          <cell r="B6161" t="str">
            <v>Skagit</v>
          </cell>
          <cell r="C6161" t="str">
            <v>Marked Skagit Summer/Fall Fing</v>
          </cell>
          <cell r="D6161" t="str">
            <v>M-Skag FF</v>
          </cell>
          <cell r="E6161">
            <v>8</v>
          </cell>
          <cell r="F6161">
            <v>11</v>
          </cell>
          <cell r="G6161">
            <v>9</v>
          </cell>
          <cell r="H6161" t="str">
            <v>TRS; includes Area 8 Net</v>
          </cell>
          <cell r="I6161">
            <v>2009</v>
          </cell>
          <cell r="J6161" t="str">
            <v>M</v>
          </cell>
          <cell r="K6161" t="str">
            <v>N</v>
          </cell>
          <cell r="L6161">
            <v>3</v>
          </cell>
        </row>
        <row r="6162">
          <cell r="A6162" t="str">
            <v>2009-8-4-SkagitSF_F_n_m</v>
          </cell>
          <cell r="B6162" t="str">
            <v>Skagit</v>
          </cell>
          <cell r="C6162" t="str">
            <v>Marked Skagit Summer/Fall Fing</v>
          </cell>
          <cell r="D6162" t="str">
            <v>M-Skag FF</v>
          </cell>
          <cell r="E6162">
            <v>8</v>
          </cell>
          <cell r="F6162">
            <v>11</v>
          </cell>
          <cell r="G6162">
            <v>9</v>
          </cell>
          <cell r="H6162" t="str">
            <v>TRS; includes Area 8 Net</v>
          </cell>
          <cell r="I6162">
            <v>2009</v>
          </cell>
          <cell r="J6162" t="str">
            <v>M</v>
          </cell>
          <cell r="K6162" t="str">
            <v>N</v>
          </cell>
          <cell r="L6162">
            <v>4</v>
          </cell>
        </row>
        <row r="6163">
          <cell r="A6163" t="str">
            <v>2009-8-5-SkagitSF_F_n_m</v>
          </cell>
          <cell r="B6163" t="str">
            <v>Skagit</v>
          </cell>
          <cell r="C6163" t="str">
            <v>Marked Skagit Summer/Fall Fing</v>
          </cell>
          <cell r="D6163" t="str">
            <v>M-Skag FF</v>
          </cell>
          <cell r="E6163">
            <v>8</v>
          </cell>
          <cell r="F6163">
            <v>11</v>
          </cell>
          <cell r="G6163">
            <v>9</v>
          </cell>
          <cell r="H6163" t="str">
            <v>TRS; includes Area 8 Net</v>
          </cell>
          <cell r="I6163">
            <v>2009</v>
          </cell>
          <cell r="J6163" t="str">
            <v>M</v>
          </cell>
          <cell r="K6163" t="str">
            <v>N</v>
          </cell>
          <cell r="L6163">
            <v>5</v>
          </cell>
        </row>
        <row r="6164">
          <cell r="A6164" t="str">
            <v>2010-8-3-SkagitSF_F_n_m</v>
          </cell>
          <cell r="B6164" t="str">
            <v>Skagit</v>
          </cell>
          <cell r="C6164" t="str">
            <v>Marked Skagit Summer/Fall Fing</v>
          </cell>
          <cell r="D6164" t="str">
            <v>M-Skag FF</v>
          </cell>
          <cell r="E6164">
            <v>8</v>
          </cell>
          <cell r="F6164">
            <v>11</v>
          </cell>
          <cell r="G6164">
            <v>9</v>
          </cell>
          <cell r="H6164" t="str">
            <v>TRS; includes Area 8 Net</v>
          </cell>
          <cell r="I6164">
            <v>2010</v>
          </cell>
          <cell r="J6164" t="str">
            <v>M</v>
          </cell>
          <cell r="K6164" t="str">
            <v>N</v>
          </cell>
          <cell r="L6164">
            <v>3</v>
          </cell>
        </row>
        <row r="6165">
          <cell r="A6165" t="str">
            <v>2010-8-4-SkagitSF_F_n_m</v>
          </cell>
          <cell r="B6165" t="str">
            <v>Skagit</v>
          </cell>
          <cell r="C6165" t="str">
            <v>Marked Skagit Summer/Fall Fing</v>
          </cell>
          <cell r="D6165" t="str">
            <v>M-Skag FF</v>
          </cell>
          <cell r="E6165">
            <v>8</v>
          </cell>
          <cell r="F6165">
            <v>11</v>
          </cell>
          <cell r="G6165">
            <v>9</v>
          </cell>
          <cell r="H6165" t="str">
            <v>TRS; includes Area 8 Net</v>
          </cell>
          <cell r="I6165">
            <v>2010</v>
          </cell>
          <cell r="J6165" t="str">
            <v>M</v>
          </cell>
          <cell r="K6165" t="str">
            <v>N</v>
          </cell>
          <cell r="L6165">
            <v>4</v>
          </cell>
        </row>
        <row r="6166">
          <cell r="A6166" t="str">
            <v>2010-8-5-SkagitSF_F_n_m</v>
          </cell>
          <cell r="B6166" t="str">
            <v>Skagit</v>
          </cell>
          <cell r="C6166" t="str">
            <v>Marked Skagit Summer/Fall Fing</v>
          </cell>
          <cell r="D6166" t="str">
            <v>M-Skag FF</v>
          </cell>
          <cell r="E6166">
            <v>8</v>
          </cell>
          <cell r="F6166">
            <v>11</v>
          </cell>
          <cell r="G6166">
            <v>9</v>
          </cell>
          <cell r="H6166" t="str">
            <v>TRS; includes Area 8 Net</v>
          </cell>
          <cell r="I6166">
            <v>2010</v>
          </cell>
          <cell r="J6166" t="str">
            <v>M</v>
          </cell>
          <cell r="K6166" t="str">
            <v>N</v>
          </cell>
          <cell r="L6166">
            <v>5</v>
          </cell>
        </row>
        <row r="6167">
          <cell r="A6167" t="str">
            <v>2011-8-3-SkagitSF_F_n_m</v>
          </cell>
          <cell r="B6167" t="str">
            <v>Skagit</v>
          </cell>
          <cell r="C6167" t="str">
            <v>Marked Skagit Summer/Fall Fing</v>
          </cell>
          <cell r="D6167" t="str">
            <v>M-Skag FF</v>
          </cell>
          <cell r="E6167">
            <v>8</v>
          </cell>
          <cell r="F6167">
            <v>11</v>
          </cell>
          <cell r="G6167">
            <v>9</v>
          </cell>
          <cell r="H6167" t="str">
            <v>TRS; includes Area 8 Net</v>
          </cell>
          <cell r="I6167">
            <v>2011</v>
          </cell>
          <cell r="J6167" t="str">
            <v>M</v>
          </cell>
          <cell r="K6167" t="str">
            <v>N</v>
          </cell>
          <cell r="L6167">
            <v>3</v>
          </cell>
        </row>
        <row r="6168">
          <cell r="A6168" t="str">
            <v>2011-8-4-SkagitSF_F_n_m</v>
          </cell>
          <cell r="B6168" t="str">
            <v>Skagit</v>
          </cell>
          <cell r="C6168" t="str">
            <v>Marked Skagit Summer/Fall Fing</v>
          </cell>
          <cell r="D6168" t="str">
            <v>M-Skag FF</v>
          </cell>
          <cell r="E6168">
            <v>8</v>
          </cell>
          <cell r="F6168">
            <v>11</v>
          </cell>
          <cell r="G6168">
            <v>9</v>
          </cell>
          <cell r="H6168" t="str">
            <v>TRS; includes Area 8 Net</v>
          </cell>
          <cell r="I6168">
            <v>2011</v>
          </cell>
          <cell r="J6168" t="str">
            <v>M</v>
          </cell>
          <cell r="K6168" t="str">
            <v>N</v>
          </cell>
          <cell r="L6168">
            <v>4</v>
          </cell>
        </row>
        <row r="6169">
          <cell r="A6169" t="str">
            <v>2011-8-5-SkagitSF_F_n_m</v>
          </cell>
          <cell r="B6169" t="str">
            <v>Skagit</v>
          </cell>
          <cell r="C6169" t="str">
            <v>Marked Skagit Summer/Fall Fing</v>
          </cell>
          <cell r="D6169" t="str">
            <v>M-Skag FF</v>
          </cell>
          <cell r="E6169">
            <v>8</v>
          </cell>
          <cell r="F6169">
            <v>11</v>
          </cell>
          <cell r="G6169">
            <v>9</v>
          </cell>
          <cell r="H6169" t="str">
            <v>TRS; includes Area 8 Net</v>
          </cell>
          <cell r="I6169">
            <v>2011</v>
          </cell>
          <cell r="J6169" t="str">
            <v>M</v>
          </cell>
          <cell r="K6169" t="str">
            <v>N</v>
          </cell>
          <cell r="L6169">
            <v>5</v>
          </cell>
        </row>
        <row r="6170">
          <cell r="A6170" t="str">
            <v>2012-8-3-SkagitSF_F_n_m</v>
          </cell>
          <cell r="B6170" t="str">
            <v>Skagit</v>
          </cell>
          <cell r="C6170" t="str">
            <v>Marked Skagit Summer/Fall Fing</v>
          </cell>
          <cell r="D6170" t="str">
            <v>M-Skag FF</v>
          </cell>
          <cell r="E6170">
            <v>8</v>
          </cell>
          <cell r="F6170">
            <v>11</v>
          </cell>
          <cell r="G6170">
            <v>9</v>
          </cell>
          <cell r="H6170" t="str">
            <v>TRS; includes Area 8 Net</v>
          </cell>
          <cell r="I6170">
            <v>2012</v>
          </cell>
          <cell r="J6170" t="str">
            <v>M</v>
          </cell>
          <cell r="K6170" t="str">
            <v>N</v>
          </cell>
          <cell r="L6170">
            <v>3</v>
          </cell>
        </row>
        <row r="6171">
          <cell r="A6171" t="str">
            <v>2012-8-4-SkagitSF_F_n_m</v>
          </cell>
          <cell r="B6171" t="str">
            <v>Skagit</v>
          </cell>
          <cell r="C6171" t="str">
            <v>Marked Skagit Summer/Fall Fing</v>
          </cell>
          <cell r="D6171" t="str">
            <v>M-Skag FF</v>
          </cell>
          <cell r="E6171">
            <v>8</v>
          </cell>
          <cell r="F6171">
            <v>11</v>
          </cell>
          <cell r="G6171">
            <v>9</v>
          </cell>
          <cell r="H6171" t="str">
            <v>TRS; includes Area 8 Net</v>
          </cell>
          <cell r="I6171">
            <v>2012</v>
          </cell>
          <cell r="J6171" t="str">
            <v>M</v>
          </cell>
          <cell r="K6171" t="str">
            <v>N</v>
          </cell>
          <cell r="L6171">
            <v>4</v>
          </cell>
        </row>
        <row r="6172">
          <cell r="A6172" t="str">
            <v>2012-8-5-SkagitSF_F_n_m</v>
          </cell>
          <cell r="B6172" t="str">
            <v>Skagit</v>
          </cell>
          <cell r="C6172" t="str">
            <v>Marked Skagit Summer/Fall Fing</v>
          </cell>
          <cell r="D6172" t="str">
            <v>M-Skag FF</v>
          </cell>
          <cell r="E6172">
            <v>8</v>
          </cell>
          <cell r="F6172">
            <v>11</v>
          </cell>
          <cell r="G6172">
            <v>9</v>
          </cell>
          <cell r="H6172" t="str">
            <v>TRS; includes Area 8 Net</v>
          </cell>
          <cell r="I6172">
            <v>2012</v>
          </cell>
          <cell r="J6172" t="str">
            <v>M</v>
          </cell>
          <cell r="K6172" t="str">
            <v>N</v>
          </cell>
          <cell r="L6172">
            <v>5</v>
          </cell>
        </row>
        <row r="6173">
          <cell r="A6173" t="str">
            <v>2013-8-3-SkagitSF_F_n_m</v>
          </cell>
          <cell r="B6173" t="str">
            <v>Skagit</v>
          </cell>
          <cell r="C6173" t="str">
            <v>Marked Skagit Summer/Fall Fing</v>
          </cell>
          <cell r="D6173" t="str">
            <v>M-Skag FF</v>
          </cell>
          <cell r="E6173">
            <v>8</v>
          </cell>
          <cell r="F6173">
            <v>11</v>
          </cell>
          <cell r="G6173">
            <v>9</v>
          </cell>
          <cell r="H6173" t="str">
            <v>TRS; includes Area 8 Net</v>
          </cell>
          <cell r="I6173">
            <v>2013</v>
          </cell>
          <cell r="J6173" t="str">
            <v>M</v>
          </cell>
          <cell r="K6173" t="str">
            <v>N</v>
          </cell>
          <cell r="L6173">
            <v>3</v>
          </cell>
        </row>
        <row r="6174">
          <cell r="A6174" t="str">
            <v>2013-8-4-SkagitSF_F_n_m</v>
          </cell>
          <cell r="B6174" t="str">
            <v>Skagit</v>
          </cell>
          <cell r="C6174" t="str">
            <v>Marked Skagit Summer/Fall Fing</v>
          </cell>
          <cell r="D6174" t="str">
            <v>M-Skag FF</v>
          </cell>
          <cell r="E6174">
            <v>8</v>
          </cell>
          <cell r="F6174">
            <v>11</v>
          </cell>
          <cell r="G6174">
            <v>9</v>
          </cell>
          <cell r="H6174" t="str">
            <v>TRS; includes Area 8 Net</v>
          </cell>
          <cell r="I6174">
            <v>2013</v>
          </cell>
          <cell r="J6174" t="str">
            <v>M</v>
          </cell>
          <cell r="K6174" t="str">
            <v>N</v>
          </cell>
          <cell r="L6174">
            <v>4</v>
          </cell>
        </row>
        <row r="6175">
          <cell r="A6175" t="str">
            <v>2013-8-5-SkagitSF_F_n_m</v>
          </cell>
          <cell r="B6175" t="str">
            <v>Skagit</v>
          </cell>
          <cell r="C6175" t="str">
            <v>Marked Skagit Summer/Fall Fing</v>
          </cell>
          <cell r="D6175" t="str">
            <v>M-Skag FF</v>
          </cell>
          <cell r="E6175">
            <v>8</v>
          </cell>
          <cell r="F6175">
            <v>11</v>
          </cell>
          <cell r="G6175">
            <v>9</v>
          </cell>
          <cell r="H6175" t="str">
            <v>TRS; includes Area 8 Net</v>
          </cell>
          <cell r="I6175">
            <v>2013</v>
          </cell>
          <cell r="J6175" t="str">
            <v>M</v>
          </cell>
          <cell r="K6175" t="str">
            <v>N</v>
          </cell>
          <cell r="L6175">
            <v>5</v>
          </cell>
        </row>
        <row r="6176">
          <cell r="A6176" t="str">
            <v>2007-7-3-SkagitSF_F_n_um</v>
          </cell>
          <cell r="B6176" t="str">
            <v>Skagit</v>
          </cell>
          <cell r="C6176" t="str">
            <v>UnMarked Skagit Summer/Fall Fing</v>
          </cell>
          <cell r="D6176" t="str">
            <v>U-Skag FF</v>
          </cell>
          <cell r="E6176">
            <v>7</v>
          </cell>
          <cell r="F6176">
            <v>10</v>
          </cell>
          <cell r="G6176">
            <v>9</v>
          </cell>
          <cell r="H6176" t="str">
            <v>TRS; includes Area 8 Net</v>
          </cell>
          <cell r="I6176">
            <v>2007</v>
          </cell>
          <cell r="J6176" t="str">
            <v>UM</v>
          </cell>
          <cell r="K6176" t="str">
            <v>N</v>
          </cell>
          <cell r="L6176">
            <v>3</v>
          </cell>
          <cell r="M6176">
            <v>3069.6835935828872</v>
          </cell>
        </row>
        <row r="6177">
          <cell r="A6177" t="str">
            <v>2007-7-4-SkagitSF_F_n_um</v>
          </cell>
          <cell r="B6177" t="str">
            <v>Skagit</v>
          </cell>
          <cell r="C6177" t="str">
            <v>UnMarked Skagit Summer/Fall Fing</v>
          </cell>
          <cell r="D6177" t="str">
            <v>U-Skag FF</v>
          </cell>
          <cell r="E6177">
            <v>7</v>
          </cell>
          <cell r="F6177">
            <v>10</v>
          </cell>
          <cell r="G6177">
            <v>9</v>
          </cell>
          <cell r="H6177" t="str">
            <v>TRS; includes Area 8 Net</v>
          </cell>
          <cell r="I6177">
            <v>2007</v>
          </cell>
          <cell r="J6177" t="str">
            <v>UM</v>
          </cell>
          <cell r="K6177" t="str">
            <v>N</v>
          </cell>
          <cell r="L6177">
            <v>4</v>
          </cell>
          <cell r="M6177">
            <v>5683.0265466429</v>
          </cell>
        </row>
        <row r="6178">
          <cell r="A6178" t="str">
            <v>2007-7-5-SkagitSF_F_n_um</v>
          </cell>
          <cell r="B6178" t="str">
            <v>Skagit</v>
          </cell>
          <cell r="C6178" t="str">
            <v>UnMarked Skagit Summer/Fall Fing</v>
          </cell>
          <cell r="D6178" t="str">
            <v>U-Skag FF</v>
          </cell>
          <cell r="E6178">
            <v>7</v>
          </cell>
          <cell r="F6178">
            <v>10</v>
          </cell>
          <cell r="G6178">
            <v>9</v>
          </cell>
          <cell r="H6178" t="str">
            <v>TRS; includes Area 8 Net</v>
          </cell>
          <cell r="I6178">
            <v>2007</v>
          </cell>
          <cell r="J6178" t="str">
            <v>UM</v>
          </cell>
          <cell r="K6178" t="str">
            <v>N</v>
          </cell>
          <cell r="L6178">
            <v>5</v>
          </cell>
          <cell r="M6178">
            <v>2418.4313796791439</v>
          </cell>
        </row>
        <row r="6179">
          <cell r="A6179" t="str">
            <v>2008-7-3-SkagitSF_F_n_um</v>
          </cell>
          <cell r="B6179" t="str">
            <v>Skagit</v>
          </cell>
          <cell r="C6179" t="str">
            <v>UnMarked Skagit Summer/Fall Fing</v>
          </cell>
          <cell r="D6179" t="str">
            <v>U-Skag FF</v>
          </cell>
          <cell r="E6179">
            <v>7</v>
          </cell>
          <cell r="F6179">
            <v>10</v>
          </cell>
          <cell r="G6179">
            <v>9</v>
          </cell>
          <cell r="H6179" t="str">
            <v>TRS; includes Area 8 Net</v>
          </cell>
          <cell r="I6179">
            <v>2008</v>
          </cell>
          <cell r="J6179" t="str">
            <v>UM</v>
          </cell>
          <cell r="K6179" t="str">
            <v>N</v>
          </cell>
          <cell r="L6179">
            <v>3</v>
          </cell>
          <cell r="M6179">
            <v>3078.2197156569068</v>
          </cell>
        </row>
        <row r="6180">
          <cell r="A6180" t="str">
            <v>2008-7-4-SkagitSF_F_n_um</v>
          </cell>
          <cell r="B6180" t="str">
            <v>Skagit</v>
          </cell>
          <cell r="C6180" t="str">
            <v>UnMarked Skagit Summer/Fall Fing</v>
          </cell>
          <cell r="D6180" t="str">
            <v>U-Skag FF</v>
          </cell>
          <cell r="E6180">
            <v>7</v>
          </cell>
          <cell r="F6180">
            <v>10</v>
          </cell>
          <cell r="G6180">
            <v>9</v>
          </cell>
          <cell r="H6180" t="str">
            <v>TRS; includes Area 8 Net</v>
          </cell>
          <cell r="I6180">
            <v>2008</v>
          </cell>
          <cell r="J6180" t="str">
            <v>UM</v>
          </cell>
          <cell r="K6180" t="str">
            <v>N</v>
          </cell>
          <cell r="L6180">
            <v>4</v>
          </cell>
          <cell r="M6180">
            <v>8571.9430266370346</v>
          </cell>
        </row>
        <row r="6181">
          <cell r="A6181" t="str">
            <v>2008-7-5-SkagitSF_F_n_um</v>
          </cell>
          <cell r="B6181" t="str">
            <v>Skagit</v>
          </cell>
          <cell r="C6181" t="str">
            <v>UnMarked Skagit Summer/Fall Fing</v>
          </cell>
          <cell r="D6181" t="str">
            <v>U-Skag FF</v>
          </cell>
          <cell r="E6181">
            <v>7</v>
          </cell>
          <cell r="F6181">
            <v>10</v>
          </cell>
          <cell r="G6181">
            <v>9</v>
          </cell>
          <cell r="H6181" t="str">
            <v>TRS; includes Area 8 Net</v>
          </cell>
          <cell r="I6181">
            <v>2008</v>
          </cell>
          <cell r="J6181" t="str">
            <v>UM</v>
          </cell>
          <cell r="K6181" t="str">
            <v>N</v>
          </cell>
          <cell r="L6181">
            <v>5</v>
          </cell>
          <cell r="M6181">
            <v>1218.686059264985</v>
          </cell>
        </row>
        <row r="6182">
          <cell r="A6182" t="str">
            <v>2009-7-3-SkagitSF_F_n_um</v>
          </cell>
          <cell r="B6182" t="str">
            <v>Skagit</v>
          </cell>
          <cell r="C6182" t="str">
            <v>UnMarked Skagit Summer/Fall Fing</v>
          </cell>
          <cell r="D6182" t="str">
            <v>U-Skag FF</v>
          </cell>
          <cell r="E6182">
            <v>7</v>
          </cell>
          <cell r="F6182">
            <v>10</v>
          </cell>
          <cell r="G6182">
            <v>9</v>
          </cell>
          <cell r="H6182" t="str">
            <v>TRS; includes Area 8 Net</v>
          </cell>
          <cell r="I6182">
            <v>2009</v>
          </cell>
          <cell r="J6182" t="str">
            <v>UM</v>
          </cell>
          <cell r="K6182" t="str">
            <v>N</v>
          </cell>
          <cell r="L6182">
            <v>3</v>
          </cell>
          <cell r="M6182">
            <v>924.6423583632627</v>
          </cell>
        </row>
        <row r="6183">
          <cell r="A6183" t="str">
            <v>2009-7-4-SkagitSF_F_n_um</v>
          </cell>
          <cell r="B6183" t="str">
            <v>Skagit</v>
          </cell>
          <cell r="C6183" t="str">
            <v>UnMarked Skagit Summer/Fall Fing</v>
          </cell>
          <cell r="D6183" t="str">
            <v>U-Skag FF</v>
          </cell>
          <cell r="E6183">
            <v>7</v>
          </cell>
          <cell r="F6183">
            <v>10</v>
          </cell>
          <cell r="G6183">
            <v>9</v>
          </cell>
          <cell r="H6183" t="str">
            <v>TRS; includes Area 8 Net</v>
          </cell>
          <cell r="I6183">
            <v>2009</v>
          </cell>
          <cell r="J6183" t="str">
            <v>UM</v>
          </cell>
          <cell r="K6183" t="str">
            <v>N</v>
          </cell>
          <cell r="L6183">
            <v>4</v>
          </cell>
          <cell r="M6183">
            <v>9132.0630621353994</v>
          </cell>
        </row>
        <row r="6184">
          <cell r="A6184" t="str">
            <v>2009-7-5-SkagitSF_F_n_um</v>
          </cell>
          <cell r="B6184" t="str">
            <v>Skagit</v>
          </cell>
          <cell r="C6184" t="str">
            <v>UnMarked Skagit Summer/Fall Fing</v>
          </cell>
          <cell r="D6184" t="str">
            <v>U-Skag FF</v>
          </cell>
          <cell r="E6184">
            <v>7</v>
          </cell>
          <cell r="F6184">
            <v>10</v>
          </cell>
          <cell r="G6184">
            <v>9</v>
          </cell>
          <cell r="H6184" t="str">
            <v>TRS; includes Area 8 Net</v>
          </cell>
          <cell r="I6184">
            <v>2009</v>
          </cell>
          <cell r="J6184" t="str">
            <v>UM</v>
          </cell>
          <cell r="K6184" t="str">
            <v>N</v>
          </cell>
          <cell r="L6184">
            <v>5</v>
          </cell>
          <cell r="M6184">
            <v>1369.028853411945</v>
          </cell>
        </row>
        <row r="6185">
          <cell r="A6185" t="str">
            <v>2010-7-3-SkagitSF_F_n_um</v>
          </cell>
          <cell r="B6185" t="str">
            <v>Skagit</v>
          </cell>
          <cell r="C6185" t="str">
            <v>UnMarked Skagit Summer/Fall Fing</v>
          </cell>
          <cell r="D6185" t="str">
            <v>U-Skag FF</v>
          </cell>
          <cell r="E6185">
            <v>7</v>
          </cell>
          <cell r="F6185">
            <v>10</v>
          </cell>
          <cell r="G6185">
            <v>9</v>
          </cell>
          <cell r="H6185" t="str">
            <v>TRS; includes Area 8 Net</v>
          </cell>
          <cell r="I6185">
            <v>2010</v>
          </cell>
          <cell r="J6185" t="str">
            <v>UM</v>
          </cell>
          <cell r="K6185" t="str">
            <v>N</v>
          </cell>
          <cell r="L6185">
            <v>3</v>
          </cell>
          <cell r="M6185">
            <v>1683.7085106382981</v>
          </cell>
        </row>
        <row r="6186">
          <cell r="A6186" t="str">
            <v>2010-7-4-SkagitSF_F_n_um</v>
          </cell>
          <cell r="B6186" t="str">
            <v>Skagit</v>
          </cell>
          <cell r="C6186" t="str">
            <v>UnMarked Skagit Summer/Fall Fing</v>
          </cell>
          <cell r="D6186" t="str">
            <v>U-Skag FF</v>
          </cell>
          <cell r="E6186">
            <v>7</v>
          </cell>
          <cell r="F6186">
            <v>10</v>
          </cell>
          <cell r="G6186">
            <v>9</v>
          </cell>
          <cell r="H6186" t="str">
            <v>TRS; includes Area 8 Net</v>
          </cell>
          <cell r="I6186">
            <v>2010</v>
          </cell>
          <cell r="J6186" t="str">
            <v>UM</v>
          </cell>
          <cell r="K6186" t="str">
            <v>N</v>
          </cell>
          <cell r="L6186">
            <v>4</v>
          </cell>
          <cell r="M6186">
            <v>3295.2580851063831</v>
          </cell>
        </row>
        <row r="6187">
          <cell r="A6187" t="str">
            <v>2010-7-5-SkagitSF_F_n_um</v>
          </cell>
          <cell r="B6187" t="str">
            <v>Skagit</v>
          </cell>
          <cell r="C6187" t="str">
            <v>UnMarked Skagit Summer/Fall Fing</v>
          </cell>
          <cell r="D6187" t="str">
            <v>U-Skag FF</v>
          </cell>
          <cell r="E6187">
            <v>7</v>
          </cell>
          <cell r="F6187">
            <v>10</v>
          </cell>
          <cell r="G6187">
            <v>9</v>
          </cell>
          <cell r="H6187" t="str">
            <v>TRS; includes Area 8 Net</v>
          </cell>
          <cell r="I6187">
            <v>2010</v>
          </cell>
          <cell r="J6187" t="str">
            <v>UM</v>
          </cell>
          <cell r="K6187" t="str">
            <v>N</v>
          </cell>
          <cell r="L6187">
            <v>5</v>
          </cell>
          <cell r="M6187">
            <v>2934.4634042553189</v>
          </cell>
        </row>
        <row r="6188">
          <cell r="A6188" t="str">
            <v>2011-7-3-SkagitSF_F_n_um</v>
          </cell>
          <cell r="B6188" t="str">
            <v>Skagit</v>
          </cell>
          <cell r="C6188" t="str">
            <v>UnMarked Skagit Summer/Fall Fing</v>
          </cell>
          <cell r="D6188" t="str">
            <v>U-Skag FF</v>
          </cell>
          <cell r="E6188">
            <v>7</v>
          </cell>
          <cell r="F6188">
            <v>10</v>
          </cell>
          <cell r="G6188">
            <v>9</v>
          </cell>
          <cell r="H6188" t="str">
            <v>TRS; includes Area 8 Net</v>
          </cell>
          <cell r="I6188">
            <v>2011</v>
          </cell>
          <cell r="J6188" t="str">
            <v>UM</v>
          </cell>
          <cell r="K6188" t="str">
            <v>N</v>
          </cell>
          <cell r="L6188">
            <v>3</v>
          </cell>
          <cell r="M6188">
            <v>2290.2723022743949</v>
          </cell>
        </row>
        <row r="6189">
          <cell r="A6189" t="str">
            <v>2011-7-4-SkagitSF_F_n_um</v>
          </cell>
          <cell r="B6189" t="str">
            <v>Skagit</v>
          </cell>
          <cell r="C6189" t="str">
            <v>UnMarked Skagit Summer/Fall Fing</v>
          </cell>
          <cell r="D6189" t="str">
            <v>U-Skag FF</v>
          </cell>
          <cell r="E6189">
            <v>7</v>
          </cell>
          <cell r="F6189">
            <v>10</v>
          </cell>
          <cell r="G6189">
            <v>9</v>
          </cell>
          <cell r="H6189" t="str">
            <v>TRS; includes Area 8 Net</v>
          </cell>
          <cell r="I6189">
            <v>2011</v>
          </cell>
          <cell r="J6189" t="str">
            <v>UM</v>
          </cell>
          <cell r="K6189" t="str">
            <v>N</v>
          </cell>
          <cell r="L6189">
            <v>4</v>
          </cell>
          <cell r="M6189">
            <v>5108.2805531914892</v>
          </cell>
        </row>
        <row r="6190">
          <cell r="A6190" t="str">
            <v>2011-7-5-SkagitSF_F_n_um</v>
          </cell>
          <cell r="B6190" t="str">
            <v>Skagit</v>
          </cell>
          <cell r="C6190" t="str">
            <v>UnMarked Skagit Summer/Fall Fing</v>
          </cell>
          <cell r="D6190" t="str">
            <v>U-Skag FF</v>
          </cell>
          <cell r="E6190">
            <v>7</v>
          </cell>
          <cell r="F6190">
            <v>10</v>
          </cell>
          <cell r="G6190">
            <v>9</v>
          </cell>
          <cell r="H6190" t="str">
            <v>TRS; includes Area 8 Net</v>
          </cell>
          <cell r="I6190">
            <v>2011</v>
          </cell>
          <cell r="J6190" t="str">
            <v>UM</v>
          </cell>
          <cell r="K6190" t="str">
            <v>N</v>
          </cell>
          <cell r="L6190">
            <v>5</v>
          </cell>
          <cell r="M6190">
            <v>328.52320322817309</v>
          </cell>
        </row>
        <row r="6191">
          <cell r="A6191" t="str">
            <v>2012-7-3-SkagitSF_F_n_um</v>
          </cell>
          <cell r="B6191" t="str">
            <v>Skagit</v>
          </cell>
          <cell r="C6191" t="str">
            <v>UnMarked Skagit Summer/Fall Fing</v>
          </cell>
          <cell r="D6191" t="str">
            <v>U-Skag FF</v>
          </cell>
          <cell r="E6191">
            <v>7</v>
          </cell>
          <cell r="F6191">
            <v>10</v>
          </cell>
          <cell r="G6191">
            <v>9</v>
          </cell>
          <cell r="H6191" t="str">
            <v>TRS; includes Area 8 Net</v>
          </cell>
          <cell r="I6191">
            <v>2012</v>
          </cell>
          <cell r="J6191" t="str">
            <v>UM</v>
          </cell>
          <cell r="K6191" t="str">
            <v>N</v>
          </cell>
          <cell r="L6191">
            <v>3</v>
          </cell>
          <cell r="M6191">
            <v>2933.52298087385</v>
          </cell>
        </row>
        <row r="6192">
          <cell r="A6192" t="str">
            <v>2012-7-4-SkagitSF_F_n_um</v>
          </cell>
          <cell r="B6192" t="str">
            <v>Skagit</v>
          </cell>
          <cell r="C6192" t="str">
            <v>UnMarked Skagit Summer/Fall Fing</v>
          </cell>
          <cell r="D6192" t="str">
            <v>U-Skag FF</v>
          </cell>
          <cell r="E6192">
            <v>7</v>
          </cell>
          <cell r="F6192">
            <v>10</v>
          </cell>
          <cell r="G6192">
            <v>9</v>
          </cell>
          <cell r="H6192" t="str">
            <v>TRS; includes Area 8 Net</v>
          </cell>
          <cell r="I6192">
            <v>2012</v>
          </cell>
          <cell r="J6192" t="str">
            <v>UM</v>
          </cell>
          <cell r="K6192" t="str">
            <v>N</v>
          </cell>
          <cell r="L6192">
            <v>4</v>
          </cell>
          <cell r="M6192">
            <v>9655.4660959922057</v>
          </cell>
        </row>
        <row r="6193">
          <cell r="A6193" t="str">
            <v>2012-7-5-SkagitSF_F_n_um</v>
          </cell>
          <cell r="B6193" t="str">
            <v>Skagit</v>
          </cell>
          <cell r="C6193" t="str">
            <v>UnMarked Skagit Summer/Fall Fing</v>
          </cell>
          <cell r="D6193" t="str">
            <v>U-Skag FF</v>
          </cell>
          <cell r="E6193">
            <v>7</v>
          </cell>
          <cell r="F6193">
            <v>10</v>
          </cell>
          <cell r="G6193">
            <v>9</v>
          </cell>
          <cell r="H6193" t="str">
            <v>TRS; includes Area 8 Net</v>
          </cell>
          <cell r="I6193">
            <v>2012</v>
          </cell>
          <cell r="J6193" t="str">
            <v>UM</v>
          </cell>
          <cell r="K6193" t="str">
            <v>N</v>
          </cell>
          <cell r="L6193">
            <v>5</v>
          </cell>
          <cell r="M6193">
            <v>1743.6830009100699</v>
          </cell>
        </row>
        <row r="6194">
          <cell r="A6194" t="str">
            <v>2013-7-3-SkagitSF_F_n_um</v>
          </cell>
          <cell r="B6194" t="str">
            <v>Skagit</v>
          </cell>
          <cell r="C6194" t="str">
            <v>UnMarked Skagit Summer/Fall Fing</v>
          </cell>
          <cell r="D6194" t="str">
            <v>U-Skag FF</v>
          </cell>
          <cell r="E6194">
            <v>7</v>
          </cell>
          <cell r="F6194">
            <v>10</v>
          </cell>
          <cell r="G6194">
            <v>9</v>
          </cell>
          <cell r="H6194" t="str">
            <v>TRS; includes Area 8 Net</v>
          </cell>
          <cell r="I6194">
            <v>2013</v>
          </cell>
          <cell r="J6194" t="str">
            <v>UM</v>
          </cell>
          <cell r="K6194" t="str">
            <v>N</v>
          </cell>
          <cell r="L6194">
            <v>3</v>
          </cell>
          <cell r="M6194">
            <v>1046.3230038420361</v>
          </cell>
        </row>
        <row r="6195">
          <cell r="A6195" t="str">
            <v>2013-7-4-SkagitSF_F_n_um</v>
          </cell>
          <cell r="B6195" t="str">
            <v>Skagit</v>
          </cell>
          <cell r="C6195" t="str">
            <v>UnMarked Skagit Summer/Fall Fing</v>
          </cell>
          <cell r="D6195" t="str">
            <v>U-Skag FF</v>
          </cell>
          <cell r="E6195">
            <v>7</v>
          </cell>
          <cell r="F6195">
            <v>10</v>
          </cell>
          <cell r="G6195">
            <v>9</v>
          </cell>
          <cell r="H6195" t="str">
            <v>TRS; includes Area 8 Net</v>
          </cell>
          <cell r="I6195">
            <v>2013</v>
          </cell>
          <cell r="J6195" t="str">
            <v>UM</v>
          </cell>
          <cell r="K6195" t="str">
            <v>N</v>
          </cell>
          <cell r="L6195">
            <v>4</v>
          </cell>
          <cell r="M6195">
            <v>9070.1593079070062</v>
          </cell>
        </row>
        <row r="6196">
          <cell r="A6196" t="str">
            <v>2013-7-5-SkagitSF_F_n_um</v>
          </cell>
          <cell r="B6196" t="str">
            <v>Skagit</v>
          </cell>
          <cell r="C6196" t="str">
            <v>UnMarked Skagit Summer/Fall Fing</v>
          </cell>
          <cell r="D6196" t="str">
            <v>U-Skag FF</v>
          </cell>
          <cell r="E6196">
            <v>7</v>
          </cell>
          <cell r="F6196">
            <v>10</v>
          </cell>
          <cell r="G6196">
            <v>9</v>
          </cell>
          <cell r="H6196" t="str">
            <v>TRS; includes Area 8 Net</v>
          </cell>
          <cell r="I6196">
            <v>2013</v>
          </cell>
          <cell r="J6196" t="str">
            <v>UM</v>
          </cell>
          <cell r="K6196" t="str">
            <v>N</v>
          </cell>
          <cell r="L6196">
            <v>5</v>
          </cell>
          <cell r="M6196">
            <v>2302.283790958641</v>
          </cell>
        </row>
        <row r="6197">
          <cell r="A6197" t="str">
            <v>2007-10-3-SkagitSF_Y_h_m</v>
          </cell>
          <cell r="B6197" t="str">
            <v>Skagit</v>
          </cell>
          <cell r="C6197" t="str">
            <v>Marked Skagit Summer/Fall Year</v>
          </cell>
          <cell r="D6197" t="str">
            <v>M-SkagFYr</v>
          </cell>
          <cell r="E6197">
            <v>10</v>
          </cell>
          <cell r="F6197">
            <v>14</v>
          </cell>
          <cell r="G6197">
            <v>12</v>
          </cell>
          <cell r="H6197" t="str">
            <v>TRS; includes Area 8 Net</v>
          </cell>
          <cell r="I6197">
            <v>2007</v>
          </cell>
          <cell r="J6197" t="str">
            <v>M</v>
          </cell>
          <cell r="K6197" t="str">
            <v>H</v>
          </cell>
          <cell r="L6197">
            <v>3</v>
          </cell>
        </row>
        <row r="6198">
          <cell r="A6198" t="str">
            <v>2007-10-4-SkagitSF_Y_h_m</v>
          </cell>
          <cell r="B6198" t="str">
            <v>Skagit</v>
          </cell>
          <cell r="C6198" t="str">
            <v>Marked Skagit Summer/Fall Year</v>
          </cell>
          <cell r="D6198" t="str">
            <v>M-SkagFYr</v>
          </cell>
          <cell r="E6198">
            <v>10</v>
          </cell>
          <cell r="F6198">
            <v>14</v>
          </cell>
          <cell r="G6198">
            <v>12</v>
          </cell>
          <cell r="H6198" t="str">
            <v>TRS; includes Area 8 Net</v>
          </cell>
          <cell r="I6198">
            <v>2007</v>
          </cell>
          <cell r="J6198" t="str">
            <v>M</v>
          </cell>
          <cell r="K6198" t="str">
            <v>H</v>
          </cell>
          <cell r="L6198">
            <v>4</v>
          </cell>
        </row>
        <row r="6199">
          <cell r="A6199" t="str">
            <v>2007-10-5-SkagitSF_Y_h_m</v>
          </cell>
          <cell r="B6199" t="str">
            <v>Skagit</v>
          </cell>
          <cell r="C6199" t="str">
            <v>Marked Skagit Summer/Fall Year</v>
          </cell>
          <cell r="D6199" t="str">
            <v>M-SkagFYr</v>
          </cell>
          <cell r="E6199">
            <v>10</v>
          </cell>
          <cell r="F6199">
            <v>14</v>
          </cell>
          <cell r="G6199">
            <v>12</v>
          </cell>
          <cell r="H6199" t="str">
            <v>TRS; includes Area 8 Net</v>
          </cell>
          <cell r="I6199">
            <v>2007</v>
          </cell>
          <cell r="J6199" t="str">
            <v>M</v>
          </cell>
          <cell r="K6199" t="str">
            <v>H</v>
          </cell>
          <cell r="L6199">
            <v>5</v>
          </cell>
        </row>
        <row r="6200">
          <cell r="A6200" t="str">
            <v>2008-10-3-SkagitSF_Y_h_m</v>
          </cell>
          <cell r="B6200" t="str">
            <v>Skagit</v>
          </cell>
          <cell r="C6200" t="str">
            <v>Marked Skagit Summer/Fall Year</v>
          </cell>
          <cell r="D6200" t="str">
            <v>M-SkagFYr</v>
          </cell>
          <cell r="E6200">
            <v>10</v>
          </cell>
          <cell r="F6200">
            <v>14</v>
          </cell>
          <cell r="G6200">
            <v>12</v>
          </cell>
          <cell r="H6200" t="str">
            <v>TRS; includes Area 8 Net</v>
          </cell>
          <cell r="I6200">
            <v>2008</v>
          </cell>
          <cell r="J6200" t="str">
            <v>M</v>
          </cell>
          <cell r="K6200" t="str">
            <v>H</v>
          </cell>
          <cell r="L6200">
            <v>3</v>
          </cell>
        </row>
        <row r="6201">
          <cell r="A6201" t="str">
            <v>2008-10-4-SkagitSF_Y_h_m</v>
          </cell>
          <cell r="B6201" t="str">
            <v>Skagit</v>
          </cell>
          <cell r="C6201" t="str">
            <v>Marked Skagit Summer/Fall Year</v>
          </cell>
          <cell r="D6201" t="str">
            <v>M-SkagFYr</v>
          </cell>
          <cell r="E6201">
            <v>10</v>
          </cell>
          <cell r="F6201">
            <v>14</v>
          </cell>
          <cell r="G6201">
            <v>12</v>
          </cell>
          <cell r="H6201" t="str">
            <v>TRS; includes Area 8 Net</v>
          </cell>
          <cell r="I6201">
            <v>2008</v>
          </cell>
          <cell r="J6201" t="str">
            <v>M</v>
          </cell>
          <cell r="K6201" t="str">
            <v>H</v>
          </cell>
          <cell r="L6201">
            <v>4</v>
          </cell>
        </row>
        <row r="6202">
          <cell r="A6202" t="str">
            <v>2008-10-5-SkagitSF_Y_h_m</v>
          </cell>
          <cell r="B6202" t="str">
            <v>Skagit</v>
          </cell>
          <cell r="C6202" t="str">
            <v>Marked Skagit Summer/Fall Year</v>
          </cell>
          <cell r="D6202" t="str">
            <v>M-SkagFYr</v>
          </cell>
          <cell r="E6202">
            <v>10</v>
          </cell>
          <cell r="F6202">
            <v>14</v>
          </cell>
          <cell r="G6202">
            <v>12</v>
          </cell>
          <cell r="H6202" t="str">
            <v>TRS; includes Area 8 Net</v>
          </cell>
          <cell r="I6202">
            <v>2008</v>
          </cell>
          <cell r="J6202" t="str">
            <v>M</v>
          </cell>
          <cell r="K6202" t="str">
            <v>H</v>
          </cell>
          <cell r="L6202">
            <v>5</v>
          </cell>
        </row>
        <row r="6203">
          <cell r="A6203" t="str">
            <v>2009-10-3-SkagitSF_Y_h_m</v>
          </cell>
          <cell r="B6203" t="str">
            <v>Skagit</v>
          </cell>
          <cell r="C6203" t="str">
            <v>Marked Skagit Summer/Fall Year</v>
          </cell>
          <cell r="D6203" t="str">
            <v>M-SkagFYr</v>
          </cell>
          <cell r="E6203">
            <v>10</v>
          </cell>
          <cell r="F6203">
            <v>14</v>
          </cell>
          <cell r="G6203">
            <v>12</v>
          </cell>
          <cell r="H6203" t="str">
            <v>TRS; includes Area 8 Net</v>
          </cell>
          <cell r="I6203">
            <v>2009</v>
          </cell>
          <cell r="J6203" t="str">
            <v>M</v>
          </cell>
          <cell r="K6203" t="str">
            <v>H</v>
          </cell>
          <cell r="L6203">
            <v>3</v>
          </cell>
        </row>
        <row r="6204">
          <cell r="A6204" t="str">
            <v>2009-10-4-SkagitSF_Y_h_m</v>
          </cell>
          <cell r="B6204" t="str">
            <v>Skagit</v>
          </cell>
          <cell r="C6204" t="str">
            <v>Marked Skagit Summer/Fall Year</v>
          </cell>
          <cell r="D6204" t="str">
            <v>M-SkagFYr</v>
          </cell>
          <cell r="E6204">
            <v>10</v>
          </cell>
          <cell r="F6204">
            <v>14</v>
          </cell>
          <cell r="G6204">
            <v>12</v>
          </cell>
          <cell r="H6204" t="str">
            <v>TRS; includes Area 8 Net</v>
          </cell>
          <cell r="I6204">
            <v>2009</v>
          </cell>
          <cell r="J6204" t="str">
            <v>M</v>
          </cell>
          <cell r="K6204" t="str">
            <v>H</v>
          </cell>
          <cell r="L6204">
            <v>4</v>
          </cell>
        </row>
        <row r="6205">
          <cell r="A6205" t="str">
            <v>2009-10-5-SkagitSF_Y_h_m</v>
          </cell>
          <cell r="B6205" t="str">
            <v>Skagit</v>
          </cell>
          <cell r="C6205" t="str">
            <v>Marked Skagit Summer/Fall Year</v>
          </cell>
          <cell r="D6205" t="str">
            <v>M-SkagFYr</v>
          </cell>
          <cell r="E6205">
            <v>10</v>
          </cell>
          <cell r="F6205">
            <v>14</v>
          </cell>
          <cell r="G6205">
            <v>12</v>
          </cell>
          <cell r="H6205" t="str">
            <v>TRS; includes Area 8 Net</v>
          </cell>
          <cell r="I6205">
            <v>2009</v>
          </cell>
          <cell r="J6205" t="str">
            <v>M</v>
          </cell>
          <cell r="K6205" t="str">
            <v>H</v>
          </cell>
          <cell r="L6205">
            <v>5</v>
          </cell>
        </row>
        <row r="6206">
          <cell r="A6206" t="str">
            <v>2010-10-3-SkagitSF_Y_h_m</v>
          </cell>
          <cell r="B6206" t="str">
            <v>Skagit</v>
          </cell>
          <cell r="C6206" t="str">
            <v>Marked Skagit Summer/Fall Year</v>
          </cell>
          <cell r="D6206" t="str">
            <v>M-SkagFYr</v>
          </cell>
          <cell r="E6206">
            <v>10</v>
          </cell>
          <cell r="F6206">
            <v>14</v>
          </cell>
          <cell r="G6206">
            <v>12</v>
          </cell>
          <cell r="H6206" t="str">
            <v>TRS; includes Area 8 Net</v>
          </cell>
          <cell r="I6206">
            <v>2010</v>
          </cell>
          <cell r="J6206" t="str">
            <v>M</v>
          </cell>
          <cell r="K6206" t="str">
            <v>H</v>
          </cell>
          <cell r="L6206">
            <v>3</v>
          </cell>
        </row>
        <row r="6207">
          <cell r="A6207" t="str">
            <v>2010-10-4-SkagitSF_Y_h_m</v>
          </cell>
          <cell r="B6207" t="str">
            <v>Skagit</v>
          </cell>
          <cell r="C6207" t="str">
            <v>Marked Skagit Summer/Fall Year</v>
          </cell>
          <cell r="D6207" t="str">
            <v>M-SkagFYr</v>
          </cell>
          <cell r="E6207">
            <v>10</v>
          </cell>
          <cell r="F6207">
            <v>14</v>
          </cell>
          <cell r="G6207">
            <v>12</v>
          </cell>
          <cell r="H6207" t="str">
            <v>TRS; includes Area 8 Net</v>
          </cell>
          <cell r="I6207">
            <v>2010</v>
          </cell>
          <cell r="J6207" t="str">
            <v>M</v>
          </cell>
          <cell r="K6207" t="str">
            <v>H</v>
          </cell>
          <cell r="L6207">
            <v>4</v>
          </cell>
        </row>
        <row r="6208">
          <cell r="A6208" t="str">
            <v>2010-10-5-SkagitSF_Y_h_m</v>
          </cell>
          <cell r="B6208" t="str">
            <v>Skagit</v>
          </cell>
          <cell r="C6208" t="str">
            <v>Marked Skagit Summer/Fall Year</v>
          </cell>
          <cell r="D6208" t="str">
            <v>M-SkagFYr</v>
          </cell>
          <cell r="E6208">
            <v>10</v>
          </cell>
          <cell r="F6208">
            <v>14</v>
          </cell>
          <cell r="G6208">
            <v>12</v>
          </cell>
          <cell r="H6208" t="str">
            <v>TRS; includes Area 8 Net</v>
          </cell>
          <cell r="I6208">
            <v>2010</v>
          </cell>
          <cell r="J6208" t="str">
            <v>M</v>
          </cell>
          <cell r="K6208" t="str">
            <v>H</v>
          </cell>
          <cell r="L6208">
            <v>5</v>
          </cell>
        </row>
        <row r="6209">
          <cell r="A6209" t="str">
            <v>2011-10-3-SkagitSF_Y_h_m</v>
          </cell>
          <cell r="B6209" t="str">
            <v>Skagit</v>
          </cell>
          <cell r="C6209" t="str">
            <v>Marked Skagit Summer/Fall Year</v>
          </cell>
          <cell r="D6209" t="str">
            <v>M-SkagFYr</v>
          </cell>
          <cell r="E6209">
            <v>10</v>
          </cell>
          <cell r="F6209">
            <v>14</v>
          </cell>
          <cell r="G6209">
            <v>12</v>
          </cell>
          <cell r="H6209" t="str">
            <v>TRS; includes Area 8 Net</v>
          </cell>
          <cell r="I6209">
            <v>2011</v>
          </cell>
          <cell r="J6209" t="str">
            <v>M</v>
          </cell>
          <cell r="K6209" t="str">
            <v>H</v>
          </cell>
          <cell r="L6209">
            <v>3</v>
          </cell>
        </row>
        <row r="6210">
          <cell r="A6210" t="str">
            <v>2011-10-4-SkagitSF_Y_h_m</v>
          </cell>
          <cell r="B6210" t="str">
            <v>Skagit</v>
          </cell>
          <cell r="C6210" t="str">
            <v>Marked Skagit Summer/Fall Year</v>
          </cell>
          <cell r="D6210" t="str">
            <v>M-SkagFYr</v>
          </cell>
          <cell r="E6210">
            <v>10</v>
          </cell>
          <cell r="F6210">
            <v>14</v>
          </cell>
          <cell r="G6210">
            <v>12</v>
          </cell>
          <cell r="H6210" t="str">
            <v>TRS; includes Area 8 Net</v>
          </cell>
          <cell r="I6210">
            <v>2011</v>
          </cell>
          <cell r="J6210" t="str">
            <v>M</v>
          </cell>
          <cell r="K6210" t="str">
            <v>H</v>
          </cell>
          <cell r="L6210">
            <v>4</v>
          </cell>
        </row>
        <row r="6211">
          <cell r="A6211" t="str">
            <v>2011-10-5-SkagitSF_Y_h_m</v>
          </cell>
          <cell r="B6211" t="str">
            <v>Skagit</v>
          </cell>
          <cell r="C6211" t="str">
            <v>Marked Skagit Summer/Fall Year</v>
          </cell>
          <cell r="D6211" t="str">
            <v>M-SkagFYr</v>
          </cell>
          <cell r="E6211">
            <v>10</v>
          </cell>
          <cell r="F6211">
            <v>14</v>
          </cell>
          <cell r="G6211">
            <v>12</v>
          </cell>
          <cell r="H6211" t="str">
            <v>TRS; includes Area 8 Net</v>
          </cell>
          <cell r="I6211">
            <v>2011</v>
          </cell>
          <cell r="J6211" t="str">
            <v>M</v>
          </cell>
          <cell r="K6211" t="str">
            <v>H</v>
          </cell>
          <cell r="L6211">
            <v>5</v>
          </cell>
        </row>
        <row r="6212">
          <cell r="A6212" t="str">
            <v>2012-10-3-SkagitSF_Y_h_m</v>
          </cell>
          <cell r="B6212" t="str">
            <v>Skagit</v>
          </cell>
          <cell r="C6212" t="str">
            <v>Marked Skagit Summer/Fall Year</v>
          </cell>
          <cell r="D6212" t="str">
            <v>M-SkagFYr</v>
          </cell>
          <cell r="E6212">
            <v>10</v>
          </cell>
          <cell r="F6212">
            <v>14</v>
          </cell>
          <cell r="G6212">
            <v>12</v>
          </cell>
          <cell r="H6212" t="str">
            <v>TRS; includes Area 8 Net</v>
          </cell>
          <cell r="I6212">
            <v>2012</v>
          </cell>
          <cell r="J6212" t="str">
            <v>M</v>
          </cell>
          <cell r="K6212" t="str">
            <v>H</v>
          </cell>
          <cell r="L6212">
            <v>3</v>
          </cell>
        </row>
        <row r="6213">
          <cell r="A6213" t="str">
            <v>2012-10-4-SkagitSF_Y_h_m</v>
          </cell>
          <cell r="B6213" t="str">
            <v>Skagit</v>
          </cell>
          <cell r="C6213" t="str">
            <v>Marked Skagit Summer/Fall Year</v>
          </cell>
          <cell r="D6213" t="str">
            <v>M-SkagFYr</v>
          </cell>
          <cell r="E6213">
            <v>10</v>
          </cell>
          <cell r="F6213">
            <v>14</v>
          </cell>
          <cell r="G6213">
            <v>12</v>
          </cell>
          <cell r="H6213" t="str">
            <v>TRS; includes Area 8 Net</v>
          </cell>
          <cell r="I6213">
            <v>2012</v>
          </cell>
          <cell r="J6213" t="str">
            <v>M</v>
          </cell>
          <cell r="K6213" t="str">
            <v>H</v>
          </cell>
          <cell r="L6213">
            <v>4</v>
          </cell>
        </row>
        <row r="6214">
          <cell r="A6214" t="str">
            <v>2012-10-5-SkagitSF_Y_h_m</v>
          </cell>
          <cell r="B6214" t="str">
            <v>Skagit</v>
          </cell>
          <cell r="C6214" t="str">
            <v>Marked Skagit Summer/Fall Year</v>
          </cell>
          <cell r="D6214" t="str">
            <v>M-SkagFYr</v>
          </cell>
          <cell r="E6214">
            <v>10</v>
          </cell>
          <cell r="F6214">
            <v>14</v>
          </cell>
          <cell r="G6214">
            <v>12</v>
          </cell>
          <cell r="H6214" t="str">
            <v>TRS; includes Area 8 Net</v>
          </cell>
          <cell r="I6214">
            <v>2012</v>
          </cell>
          <cell r="J6214" t="str">
            <v>M</v>
          </cell>
          <cell r="K6214" t="str">
            <v>H</v>
          </cell>
          <cell r="L6214">
            <v>5</v>
          </cell>
        </row>
        <row r="6215">
          <cell r="A6215" t="str">
            <v>2013-10-3-SkagitSF_Y_h_m</v>
          </cell>
          <cell r="B6215" t="str">
            <v>Skagit</v>
          </cell>
          <cell r="C6215" t="str">
            <v>Marked Skagit Summer/Fall Year</v>
          </cell>
          <cell r="D6215" t="str">
            <v>M-SkagFYr</v>
          </cell>
          <cell r="E6215">
            <v>10</v>
          </cell>
          <cell r="F6215">
            <v>14</v>
          </cell>
          <cell r="G6215">
            <v>12</v>
          </cell>
          <cell r="H6215" t="str">
            <v>TRS; includes Area 8 Net</v>
          </cell>
          <cell r="I6215">
            <v>2013</v>
          </cell>
          <cell r="J6215" t="str">
            <v>M</v>
          </cell>
          <cell r="K6215" t="str">
            <v>H</v>
          </cell>
          <cell r="L6215">
            <v>3</v>
          </cell>
        </row>
        <row r="6216">
          <cell r="A6216" t="str">
            <v>2013-10-4-SkagitSF_Y_h_m</v>
          </cell>
          <cell r="B6216" t="str">
            <v>Skagit</v>
          </cell>
          <cell r="C6216" t="str">
            <v>Marked Skagit Summer/Fall Year</v>
          </cell>
          <cell r="D6216" t="str">
            <v>M-SkagFYr</v>
          </cell>
          <cell r="E6216">
            <v>10</v>
          </cell>
          <cell r="F6216">
            <v>14</v>
          </cell>
          <cell r="G6216">
            <v>12</v>
          </cell>
          <cell r="H6216" t="str">
            <v>TRS; includes Area 8 Net</v>
          </cell>
          <cell r="I6216">
            <v>2013</v>
          </cell>
          <cell r="J6216" t="str">
            <v>M</v>
          </cell>
          <cell r="K6216" t="str">
            <v>H</v>
          </cell>
          <cell r="L6216">
            <v>4</v>
          </cell>
        </row>
        <row r="6217">
          <cell r="A6217" t="str">
            <v>2013-10-5-SkagitSF_Y_h_m</v>
          </cell>
          <cell r="B6217" t="str">
            <v>Skagit</v>
          </cell>
          <cell r="C6217" t="str">
            <v>Marked Skagit Summer/Fall Year</v>
          </cell>
          <cell r="D6217" t="str">
            <v>M-SkagFYr</v>
          </cell>
          <cell r="E6217">
            <v>10</v>
          </cell>
          <cell r="F6217">
            <v>14</v>
          </cell>
          <cell r="G6217">
            <v>12</v>
          </cell>
          <cell r="H6217" t="str">
            <v>TRS; includes Area 8 Net</v>
          </cell>
          <cell r="I6217">
            <v>2013</v>
          </cell>
          <cell r="J6217" t="str">
            <v>M</v>
          </cell>
          <cell r="K6217" t="str">
            <v>H</v>
          </cell>
          <cell r="L6217">
            <v>5</v>
          </cell>
        </row>
        <row r="6218">
          <cell r="A6218" t="str">
            <v>2007-9-3-SkagitSF_Y_h_um</v>
          </cell>
          <cell r="B6218" t="str">
            <v>Skagit</v>
          </cell>
          <cell r="C6218" t="str">
            <v>UnMarked Skagit Summer/Fall Year</v>
          </cell>
          <cell r="D6218" t="str">
            <v>U-SkagFYr</v>
          </cell>
          <cell r="E6218">
            <v>9</v>
          </cell>
          <cell r="F6218">
            <v>13</v>
          </cell>
          <cell r="G6218">
            <v>12</v>
          </cell>
          <cell r="H6218" t="str">
            <v>TRS; includes Area 8 Net</v>
          </cell>
          <cell r="I6218">
            <v>2007</v>
          </cell>
          <cell r="J6218" t="str">
            <v>UM</v>
          </cell>
          <cell r="K6218" t="str">
            <v>H</v>
          </cell>
          <cell r="L6218">
            <v>3</v>
          </cell>
        </row>
        <row r="6219">
          <cell r="A6219" t="str">
            <v>2007-9-4-SkagitSF_Y_h_um</v>
          </cell>
          <cell r="B6219" t="str">
            <v>Skagit</v>
          </cell>
          <cell r="C6219" t="str">
            <v>UnMarked Skagit Summer/Fall Year</v>
          </cell>
          <cell r="D6219" t="str">
            <v>U-SkagFYr</v>
          </cell>
          <cell r="E6219">
            <v>9</v>
          </cell>
          <cell r="F6219">
            <v>13</v>
          </cell>
          <cell r="G6219">
            <v>12</v>
          </cell>
          <cell r="H6219" t="str">
            <v>TRS; includes Area 8 Net</v>
          </cell>
          <cell r="I6219">
            <v>2007</v>
          </cell>
          <cell r="J6219" t="str">
            <v>UM</v>
          </cell>
          <cell r="K6219" t="str">
            <v>H</v>
          </cell>
          <cell r="L6219">
            <v>4</v>
          </cell>
        </row>
        <row r="6220">
          <cell r="A6220" t="str">
            <v>2007-9-5-SkagitSF_Y_h_um</v>
          </cell>
          <cell r="B6220" t="str">
            <v>Skagit</v>
          </cell>
          <cell r="C6220" t="str">
            <v>UnMarked Skagit Summer/Fall Year</v>
          </cell>
          <cell r="D6220" t="str">
            <v>U-SkagFYr</v>
          </cell>
          <cell r="E6220">
            <v>9</v>
          </cell>
          <cell r="F6220">
            <v>13</v>
          </cell>
          <cell r="G6220">
            <v>12</v>
          </cell>
          <cell r="H6220" t="str">
            <v>TRS; includes Area 8 Net</v>
          </cell>
          <cell r="I6220">
            <v>2007</v>
          </cell>
          <cell r="J6220" t="str">
            <v>UM</v>
          </cell>
          <cell r="K6220" t="str">
            <v>H</v>
          </cell>
          <cell r="L6220">
            <v>5</v>
          </cell>
        </row>
        <row r="6221">
          <cell r="A6221" t="str">
            <v>2008-9-3-SkagitSF_Y_h_um</v>
          </cell>
          <cell r="B6221" t="str">
            <v>Skagit</v>
          </cell>
          <cell r="C6221" t="str">
            <v>UnMarked Skagit Summer/Fall Year</v>
          </cell>
          <cell r="D6221" t="str">
            <v>U-SkagFYr</v>
          </cell>
          <cell r="E6221">
            <v>9</v>
          </cell>
          <cell r="F6221">
            <v>13</v>
          </cell>
          <cell r="G6221">
            <v>12</v>
          </cell>
          <cell r="H6221" t="str">
            <v>TRS; includes Area 8 Net</v>
          </cell>
          <cell r="I6221">
            <v>2008</v>
          </cell>
          <cell r="J6221" t="str">
            <v>UM</v>
          </cell>
          <cell r="K6221" t="str">
            <v>H</v>
          </cell>
          <cell r="L6221">
            <v>3</v>
          </cell>
        </row>
        <row r="6222">
          <cell r="A6222" t="str">
            <v>2008-9-4-SkagitSF_Y_h_um</v>
          </cell>
          <cell r="B6222" t="str">
            <v>Skagit</v>
          </cell>
          <cell r="C6222" t="str">
            <v>UnMarked Skagit Summer/Fall Year</v>
          </cell>
          <cell r="D6222" t="str">
            <v>U-SkagFYr</v>
          </cell>
          <cell r="E6222">
            <v>9</v>
          </cell>
          <cell r="F6222">
            <v>13</v>
          </cell>
          <cell r="G6222">
            <v>12</v>
          </cell>
          <cell r="H6222" t="str">
            <v>TRS; includes Area 8 Net</v>
          </cell>
          <cell r="I6222">
            <v>2008</v>
          </cell>
          <cell r="J6222" t="str">
            <v>UM</v>
          </cell>
          <cell r="K6222" t="str">
            <v>H</v>
          </cell>
          <cell r="L6222">
            <v>4</v>
          </cell>
        </row>
        <row r="6223">
          <cell r="A6223" t="str">
            <v>2008-9-5-SkagitSF_Y_h_um</v>
          </cell>
          <cell r="B6223" t="str">
            <v>Skagit</v>
          </cell>
          <cell r="C6223" t="str">
            <v>UnMarked Skagit Summer/Fall Year</v>
          </cell>
          <cell r="D6223" t="str">
            <v>U-SkagFYr</v>
          </cell>
          <cell r="E6223">
            <v>9</v>
          </cell>
          <cell r="F6223">
            <v>13</v>
          </cell>
          <cell r="G6223">
            <v>12</v>
          </cell>
          <cell r="H6223" t="str">
            <v>TRS; includes Area 8 Net</v>
          </cell>
          <cell r="I6223">
            <v>2008</v>
          </cell>
          <cell r="J6223" t="str">
            <v>UM</v>
          </cell>
          <cell r="K6223" t="str">
            <v>H</v>
          </cell>
          <cell r="L6223">
            <v>5</v>
          </cell>
        </row>
        <row r="6224">
          <cell r="A6224" t="str">
            <v>2009-9-3-SkagitSF_Y_h_um</v>
          </cell>
          <cell r="B6224" t="str">
            <v>Skagit</v>
          </cell>
          <cell r="C6224" t="str">
            <v>UnMarked Skagit Summer/Fall Year</v>
          </cell>
          <cell r="D6224" t="str">
            <v>U-SkagFYr</v>
          </cell>
          <cell r="E6224">
            <v>9</v>
          </cell>
          <cell r="F6224">
            <v>13</v>
          </cell>
          <cell r="G6224">
            <v>12</v>
          </cell>
          <cell r="H6224" t="str">
            <v>TRS; includes Area 8 Net</v>
          </cell>
          <cell r="I6224">
            <v>2009</v>
          </cell>
          <cell r="J6224" t="str">
            <v>UM</v>
          </cell>
          <cell r="K6224" t="str">
            <v>H</v>
          </cell>
          <cell r="L6224">
            <v>3</v>
          </cell>
        </row>
        <row r="6225">
          <cell r="A6225" t="str">
            <v>2009-9-4-SkagitSF_Y_h_um</v>
          </cell>
          <cell r="B6225" t="str">
            <v>Skagit</v>
          </cell>
          <cell r="C6225" t="str">
            <v>UnMarked Skagit Summer/Fall Year</v>
          </cell>
          <cell r="D6225" t="str">
            <v>U-SkagFYr</v>
          </cell>
          <cell r="E6225">
            <v>9</v>
          </cell>
          <cell r="F6225">
            <v>13</v>
          </cell>
          <cell r="G6225">
            <v>12</v>
          </cell>
          <cell r="H6225" t="str">
            <v>TRS; includes Area 8 Net</v>
          </cell>
          <cell r="I6225">
            <v>2009</v>
          </cell>
          <cell r="J6225" t="str">
            <v>UM</v>
          </cell>
          <cell r="K6225" t="str">
            <v>H</v>
          </cell>
          <cell r="L6225">
            <v>4</v>
          </cell>
        </row>
        <row r="6226">
          <cell r="A6226" t="str">
            <v>2009-9-5-SkagitSF_Y_h_um</v>
          </cell>
          <cell r="B6226" t="str">
            <v>Skagit</v>
          </cell>
          <cell r="C6226" t="str">
            <v>UnMarked Skagit Summer/Fall Year</v>
          </cell>
          <cell r="D6226" t="str">
            <v>U-SkagFYr</v>
          </cell>
          <cell r="E6226">
            <v>9</v>
          </cell>
          <cell r="F6226">
            <v>13</v>
          </cell>
          <cell r="G6226">
            <v>12</v>
          </cell>
          <cell r="H6226" t="str">
            <v>TRS; includes Area 8 Net</v>
          </cell>
          <cell r="I6226">
            <v>2009</v>
          </cell>
          <cell r="J6226" t="str">
            <v>UM</v>
          </cell>
          <cell r="K6226" t="str">
            <v>H</v>
          </cell>
          <cell r="L6226">
            <v>5</v>
          </cell>
        </row>
        <row r="6227">
          <cell r="A6227" t="str">
            <v>2010-9-3-SkagitSF_Y_h_um</v>
          </cell>
          <cell r="B6227" t="str">
            <v>Skagit</v>
          </cell>
          <cell r="C6227" t="str">
            <v>UnMarked Skagit Summer/Fall Year</v>
          </cell>
          <cell r="D6227" t="str">
            <v>U-SkagFYr</v>
          </cell>
          <cell r="E6227">
            <v>9</v>
          </cell>
          <cell r="F6227">
            <v>13</v>
          </cell>
          <cell r="G6227">
            <v>12</v>
          </cell>
          <cell r="H6227" t="str">
            <v>TRS; includes Area 8 Net</v>
          </cell>
          <cell r="I6227">
            <v>2010</v>
          </cell>
          <cell r="J6227" t="str">
            <v>UM</v>
          </cell>
          <cell r="K6227" t="str">
            <v>H</v>
          </cell>
          <cell r="L6227">
            <v>3</v>
          </cell>
        </row>
        <row r="6228">
          <cell r="A6228" t="str">
            <v>2010-9-4-SkagitSF_Y_h_um</v>
          </cell>
          <cell r="B6228" t="str">
            <v>Skagit</v>
          </cell>
          <cell r="C6228" t="str">
            <v>UnMarked Skagit Summer/Fall Year</v>
          </cell>
          <cell r="D6228" t="str">
            <v>U-SkagFYr</v>
          </cell>
          <cell r="E6228">
            <v>9</v>
          </cell>
          <cell r="F6228">
            <v>13</v>
          </cell>
          <cell r="G6228">
            <v>12</v>
          </cell>
          <cell r="H6228" t="str">
            <v>TRS; includes Area 8 Net</v>
          </cell>
          <cell r="I6228">
            <v>2010</v>
          </cell>
          <cell r="J6228" t="str">
            <v>UM</v>
          </cell>
          <cell r="K6228" t="str">
            <v>H</v>
          </cell>
          <cell r="L6228">
            <v>4</v>
          </cell>
        </row>
        <row r="6229">
          <cell r="A6229" t="str">
            <v>2010-9-5-SkagitSF_Y_h_um</v>
          </cell>
          <cell r="B6229" t="str">
            <v>Skagit</v>
          </cell>
          <cell r="C6229" t="str">
            <v>UnMarked Skagit Summer/Fall Year</v>
          </cell>
          <cell r="D6229" t="str">
            <v>U-SkagFYr</v>
          </cell>
          <cell r="E6229">
            <v>9</v>
          </cell>
          <cell r="F6229">
            <v>13</v>
          </cell>
          <cell r="G6229">
            <v>12</v>
          </cell>
          <cell r="H6229" t="str">
            <v>TRS; includes Area 8 Net</v>
          </cell>
          <cell r="I6229">
            <v>2010</v>
          </cell>
          <cell r="J6229" t="str">
            <v>UM</v>
          </cell>
          <cell r="K6229" t="str">
            <v>H</v>
          </cell>
          <cell r="L6229">
            <v>5</v>
          </cell>
        </row>
        <row r="6230">
          <cell r="A6230" t="str">
            <v>2011-9-3-SkagitSF_Y_h_um</v>
          </cell>
          <cell r="B6230" t="str">
            <v>Skagit</v>
          </cell>
          <cell r="C6230" t="str">
            <v>UnMarked Skagit Summer/Fall Year</v>
          </cell>
          <cell r="D6230" t="str">
            <v>U-SkagFYr</v>
          </cell>
          <cell r="E6230">
            <v>9</v>
          </cell>
          <cell r="F6230">
            <v>13</v>
          </cell>
          <cell r="G6230">
            <v>12</v>
          </cell>
          <cell r="H6230" t="str">
            <v>TRS; includes Area 8 Net</v>
          </cell>
          <cell r="I6230">
            <v>2011</v>
          </cell>
          <cell r="J6230" t="str">
            <v>UM</v>
          </cell>
          <cell r="K6230" t="str">
            <v>H</v>
          </cell>
          <cell r="L6230">
            <v>3</v>
          </cell>
        </row>
        <row r="6231">
          <cell r="A6231" t="str">
            <v>2011-9-4-SkagitSF_Y_h_um</v>
          </cell>
          <cell r="B6231" t="str">
            <v>Skagit</v>
          </cell>
          <cell r="C6231" t="str">
            <v>UnMarked Skagit Summer/Fall Year</v>
          </cell>
          <cell r="D6231" t="str">
            <v>U-SkagFYr</v>
          </cell>
          <cell r="E6231">
            <v>9</v>
          </cell>
          <cell r="F6231">
            <v>13</v>
          </cell>
          <cell r="G6231">
            <v>12</v>
          </cell>
          <cell r="H6231" t="str">
            <v>TRS; includes Area 8 Net</v>
          </cell>
          <cell r="I6231">
            <v>2011</v>
          </cell>
          <cell r="J6231" t="str">
            <v>UM</v>
          </cell>
          <cell r="K6231" t="str">
            <v>H</v>
          </cell>
          <cell r="L6231">
            <v>4</v>
          </cell>
        </row>
        <row r="6232">
          <cell r="A6232" t="str">
            <v>2011-9-5-SkagitSF_Y_h_um</v>
          </cell>
          <cell r="B6232" t="str">
            <v>Skagit</v>
          </cell>
          <cell r="C6232" t="str">
            <v>UnMarked Skagit Summer/Fall Year</v>
          </cell>
          <cell r="D6232" t="str">
            <v>U-SkagFYr</v>
          </cell>
          <cell r="E6232">
            <v>9</v>
          </cell>
          <cell r="F6232">
            <v>13</v>
          </cell>
          <cell r="G6232">
            <v>12</v>
          </cell>
          <cell r="H6232" t="str">
            <v>TRS; includes Area 8 Net</v>
          </cell>
          <cell r="I6232">
            <v>2011</v>
          </cell>
          <cell r="J6232" t="str">
            <v>UM</v>
          </cell>
          <cell r="K6232" t="str">
            <v>H</v>
          </cell>
          <cell r="L6232">
            <v>5</v>
          </cell>
        </row>
        <row r="6233">
          <cell r="A6233" t="str">
            <v>2012-9-3-SkagitSF_Y_h_um</v>
          </cell>
          <cell r="B6233" t="str">
            <v>Skagit</v>
          </cell>
          <cell r="C6233" t="str">
            <v>UnMarked Skagit Summer/Fall Year</v>
          </cell>
          <cell r="D6233" t="str">
            <v>U-SkagFYr</v>
          </cell>
          <cell r="E6233">
            <v>9</v>
          </cell>
          <cell r="F6233">
            <v>13</v>
          </cell>
          <cell r="G6233">
            <v>12</v>
          </cell>
          <cell r="H6233" t="str">
            <v>TRS; includes Area 8 Net</v>
          </cell>
          <cell r="I6233">
            <v>2012</v>
          </cell>
          <cell r="J6233" t="str">
            <v>UM</v>
          </cell>
          <cell r="K6233" t="str">
            <v>H</v>
          </cell>
          <cell r="L6233">
            <v>3</v>
          </cell>
        </row>
        <row r="6234">
          <cell r="A6234" t="str">
            <v>2012-9-4-SkagitSF_Y_h_um</v>
          </cell>
          <cell r="B6234" t="str">
            <v>Skagit</v>
          </cell>
          <cell r="C6234" t="str">
            <v>UnMarked Skagit Summer/Fall Year</v>
          </cell>
          <cell r="D6234" t="str">
            <v>U-SkagFYr</v>
          </cell>
          <cell r="E6234">
            <v>9</v>
          </cell>
          <cell r="F6234">
            <v>13</v>
          </cell>
          <cell r="G6234">
            <v>12</v>
          </cell>
          <cell r="H6234" t="str">
            <v>TRS; includes Area 8 Net</v>
          </cell>
          <cell r="I6234">
            <v>2012</v>
          </cell>
          <cell r="J6234" t="str">
            <v>UM</v>
          </cell>
          <cell r="K6234" t="str">
            <v>H</v>
          </cell>
          <cell r="L6234">
            <v>4</v>
          </cell>
        </row>
        <row r="6235">
          <cell r="A6235" t="str">
            <v>2012-9-5-SkagitSF_Y_h_um</v>
          </cell>
          <cell r="B6235" t="str">
            <v>Skagit</v>
          </cell>
          <cell r="C6235" t="str">
            <v>UnMarked Skagit Summer/Fall Year</v>
          </cell>
          <cell r="D6235" t="str">
            <v>U-SkagFYr</v>
          </cell>
          <cell r="E6235">
            <v>9</v>
          </cell>
          <cell r="F6235">
            <v>13</v>
          </cell>
          <cell r="G6235">
            <v>12</v>
          </cell>
          <cell r="H6235" t="str">
            <v>TRS; includes Area 8 Net</v>
          </cell>
          <cell r="I6235">
            <v>2012</v>
          </cell>
          <cell r="J6235" t="str">
            <v>UM</v>
          </cell>
          <cell r="K6235" t="str">
            <v>H</v>
          </cell>
          <cell r="L6235">
            <v>5</v>
          </cell>
        </row>
        <row r="6236">
          <cell r="A6236" t="str">
            <v>2013-9-3-SkagitSF_Y_h_um</v>
          </cell>
          <cell r="B6236" t="str">
            <v>Skagit</v>
          </cell>
          <cell r="C6236" t="str">
            <v>UnMarked Skagit Summer/Fall Year</v>
          </cell>
          <cell r="D6236" t="str">
            <v>U-SkagFYr</v>
          </cell>
          <cell r="E6236">
            <v>9</v>
          </cell>
          <cell r="F6236">
            <v>13</v>
          </cell>
          <cell r="G6236">
            <v>12</v>
          </cell>
          <cell r="H6236" t="str">
            <v>TRS; includes Area 8 Net</v>
          </cell>
          <cell r="I6236">
            <v>2013</v>
          </cell>
          <cell r="J6236" t="str">
            <v>UM</v>
          </cell>
          <cell r="K6236" t="str">
            <v>H</v>
          </cell>
          <cell r="L6236">
            <v>3</v>
          </cell>
        </row>
        <row r="6237">
          <cell r="A6237" t="str">
            <v>2013-9-4-SkagitSF_Y_h_um</v>
          </cell>
          <cell r="B6237" t="str">
            <v>Skagit</v>
          </cell>
          <cell r="C6237" t="str">
            <v>UnMarked Skagit Summer/Fall Year</v>
          </cell>
          <cell r="D6237" t="str">
            <v>U-SkagFYr</v>
          </cell>
          <cell r="E6237">
            <v>9</v>
          </cell>
          <cell r="F6237">
            <v>13</v>
          </cell>
          <cell r="G6237">
            <v>12</v>
          </cell>
          <cell r="H6237" t="str">
            <v>TRS; includes Area 8 Net</v>
          </cell>
          <cell r="I6237">
            <v>2013</v>
          </cell>
          <cell r="J6237" t="str">
            <v>UM</v>
          </cell>
          <cell r="K6237" t="str">
            <v>H</v>
          </cell>
          <cell r="L6237">
            <v>4</v>
          </cell>
        </row>
        <row r="6238">
          <cell r="A6238" t="str">
            <v>2013-9-5-SkagitSF_Y_h_um</v>
          </cell>
          <cell r="B6238" t="str">
            <v>Skagit</v>
          </cell>
          <cell r="C6238" t="str">
            <v>UnMarked Skagit Summer/Fall Year</v>
          </cell>
          <cell r="D6238" t="str">
            <v>U-SkagFYr</v>
          </cell>
          <cell r="E6238">
            <v>9</v>
          </cell>
          <cell r="F6238">
            <v>13</v>
          </cell>
          <cell r="G6238">
            <v>12</v>
          </cell>
          <cell r="H6238" t="str">
            <v>TRS; includes Area 8 Net</v>
          </cell>
          <cell r="I6238">
            <v>2013</v>
          </cell>
          <cell r="J6238" t="str">
            <v>UM</v>
          </cell>
          <cell r="K6238" t="str">
            <v>H</v>
          </cell>
          <cell r="L6238">
            <v>5</v>
          </cell>
        </row>
        <row r="6239">
          <cell r="A6239" t="str">
            <v>2007-10-3-SkagitSF_Y_n_m</v>
          </cell>
          <cell r="B6239" t="str">
            <v>Skagit</v>
          </cell>
          <cell r="C6239" t="str">
            <v>Marked Skagit Summer/Fall Year</v>
          </cell>
          <cell r="D6239" t="str">
            <v>M-SkagFYr</v>
          </cell>
          <cell r="E6239">
            <v>10</v>
          </cell>
          <cell r="F6239">
            <v>14</v>
          </cell>
          <cell r="G6239">
            <v>12</v>
          </cell>
          <cell r="H6239" t="str">
            <v>TRS; includes Area 8 Net</v>
          </cell>
          <cell r="I6239">
            <v>2007</v>
          </cell>
          <cell r="J6239" t="str">
            <v>M</v>
          </cell>
          <cell r="K6239" t="str">
            <v>N</v>
          </cell>
          <cell r="L6239">
            <v>3</v>
          </cell>
        </row>
        <row r="6240">
          <cell r="A6240" t="str">
            <v>2007-10-4-SkagitSF_Y_n_m</v>
          </cell>
          <cell r="B6240" t="str">
            <v>Skagit</v>
          </cell>
          <cell r="C6240" t="str">
            <v>Marked Skagit Summer/Fall Year</v>
          </cell>
          <cell r="D6240" t="str">
            <v>M-SkagFYr</v>
          </cell>
          <cell r="E6240">
            <v>10</v>
          </cell>
          <cell r="F6240">
            <v>14</v>
          </cell>
          <cell r="G6240">
            <v>12</v>
          </cell>
          <cell r="H6240" t="str">
            <v>TRS; includes Area 8 Net</v>
          </cell>
          <cell r="I6240">
            <v>2007</v>
          </cell>
          <cell r="J6240" t="str">
            <v>M</v>
          </cell>
          <cell r="K6240" t="str">
            <v>N</v>
          </cell>
          <cell r="L6240">
            <v>4</v>
          </cell>
        </row>
        <row r="6241">
          <cell r="A6241" t="str">
            <v>2007-10-5-SkagitSF_Y_n_m</v>
          </cell>
          <cell r="B6241" t="str">
            <v>Skagit</v>
          </cell>
          <cell r="C6241" t="str">
            <v>Marked Skagit Summer/Fall Year</v>
          </cell>
          <cell r="D6241" t="str">
            <v>M-SkagFYr</v>
          </cell>
          <cell r="E6241">
            <v>10</v>
          </cell>
          <cell r="F6241">
            <v>14</v>
          </cell>
          <cell r="G6241">
            <v>12</v>
          </cell>
          <cell r="H6241" t="str">
            <v>TRS; includes Area 8 Net</v>
          </cell>
          <cell r="I6241">
            <v>2007</v>
          </cell>
          <cell r="J6241" t="str">
            <v>M</v>
          </cell>
          <cell r="K6241" t="str">
            <v>N</v>
          </cell>
          <cell r="L6241">
            <v>5</v>
          </cell>
        </row>
        <row r="6242">
          <cell r="A6242" t="str">
            <v>2008-10-3-SkagitSF_Y_n_m</v>
          </cell>
          <cell r="B6242" t="str">
            <v>Skagit</v>
          </cell>
          <cell r="C6242" t="str">
            <v>Marked Skagit Summer/Fall Year</v>
          </cell>
          <cell r="D6242" t="str">
            <v>M-SkagFYr</v>
          </cell>
          <cell r="E6242">
            <v>10</v>
          </cell>
          <cell r="F6242">
            <v>14</v>
          </cell>
          <cell r="G6242">
            <v>12</v>
          </cell>
          <cell r="H6242" t="str">
            <v>TRS; includes Area 8 Net</v>
          </cell>
          <cell r="I6242">
            <v>2008</v>
          </cell>
          <cell r="J6242" t="str">
            <v>M</v>
          </cell>
          <cell r="K6242" t="str">
            <v>N</v>
          </cell>
          <cell r="L6242">
            <v>3</v>
          </cell>
        </row>
        <row r="6243">
          <cell r="A6243" t="str">
            <v>2008-10-4-SkagitSF_Y_n_m</v>
          </cell>
          <cell r="B6243" t="str">
            <v>Skagit</v>
          </cell>
          <cell r="C6243" t="str">
            <v>Marked Skagit Summer/Fall Year</v>
          </cell>
          <cell r="D6243" t="str">
            <v>M-SkagFYr</v>
          </cell>
          <cell r="E6243">
            <v>10</v>
          </cell>
          <cell r="F6243">
            <v>14</v>
          </cell>
          <cell r="G6243">
            <v>12</v>
          </cell>
          <cell r="H6243" t="str">
            <v>TRS; includes Area 8 Net</v>
          </cell>
          <cell r="I6243">
            <v>2008</v>
          </cell>
          <cell r="J6243" t="str">
            <v>M</v>
          </cell>
          <cell r="K6243" t="str">
            <v>N</v>
          </cell>
          <cell r="L6243">
            <v>4</v>
          </cell>
        </row>
        <row r="6244">
          <cell r="A6244" t="str">
            <v>2008-10-5-SkagitSF_Y_n_m</v>
          </cell>
          <cell r="B6244" t="str">
            <v>Skagit</v>
          </cell>
          <cell r="C6244" t="str">
            <v>Marked Skagit Summer/Fall Year</v>
          </cell>
          <cell r="D6244" t="str">
            <v>M-SkagFYr</v>
          </cell>
          <cell r="E6244">
            <v>10</v>
          </cell>
          <cell r="F6244">
            <v>14</v>
          </cell>
          <cell r="G6244">
            <v>12</v>
          </cell>
          <cell r="H6244" t="str">
            <v>TRS; includes Area 8 Net</v>
          </cell>
          <cell r="I6244">
            <v>2008</v>
          </cell>
          <cell r="J6244" t="str">
            <v>M</v>
          </cell>
          <cell r="K6244" t="str">
            <v>N</v>
          </cell>
          <cell r="L6244">
            <v>5</v>
          </cell>
        </row>
        <row r="6245">
          <cell r="A6245" t="str">
            <v>2009-10-3-SkagitSF_Y_n_m</v>
          </cell>
          <cell r="B6245" t="str">
            <v>Skagit</v>
          </cell>
          <cell r="C6245" t="str">
            <v>Marked Skagit Summer/Fall Year</v>
          </cell>
          <cell r="D6245" t="str">
            <v>M-SkagFYr</v>
          </cell>
          <cell r="E6245">
            <v>10</v>
          </cell>
          <cell r="F6245">
            <v>14</v>
          </cell>
          <cell r="G6245">
            <v>12</v>
          </cell>
          <cell r="H6245" t="str">
            <v>TRS; includes Area 8 Net</v>
          </cell>
          <cell r="I6245">
            <v>2009</v>
          </cell>
          <cell r="J6245" t="str">
            <v>M</v>
          </cell>
          <cell r="K6245" t="str">
            <v>N</v>
          </cell>
          <cell r="L6245">
            <v>3</v>
          </cell>
        </row>
        <row r="6246">
          <cell r="A6246" t="str">
            <v>2009-10-4-SkagitSF_Y_n_m</v>
          </cell>
          <cell r="B6246" t="str">
            <v>Skagit</v>
          </cell>
          <cell r="C6246" t="str">
            <v>Marked Skagit Summer/Fall Year</v>
          </cell>
          <cell r="D6246" t="str">
            <v>M-SkagFYr</v>
          </cell>
          <cell r="E6246">
            <v>10</v>
          </cell>
          <cell r="F6246">
            <v>14</v>
          </cell>
          <cell r="G6246">
            <v>12</v>
          </cell>
          <cell r="H6246" t="str">
            <v>TRS; includes Area 8 Net</v>
          </cell>
          <cell r="I6246">
            <v>2009</v>
          </cell>
          <cell r="J6246" t="str">
            <v>M</v>
          </cell>
          <cell r="K6246" t="str">
            <v>N</v>
          </cell>
          <cell r="L6246">
            <v>4</v>
          </cell>
        </row>
        <row r="6247">
          <cell r="A6247" t="str">
            <v>2009-10-5-SkagitSF_Y_n_m</v>
          </cell>
          <cell r="B6247" t="str">
            <v>Skagit</v>
          </cell>
          <cell r="C6247" t="str">
            <v>Marked Skagit Summer/Fall Year</v>
          </cell>
          <cell r="D6247" t="str">
            <v>M-SkagFYr</v>
          </cell>
          <cell r="E6247">
            <v>10</v>
          </cell>
          <cell r="F6247">
            <v>14</v>
          </cell>
          <cell r="G6247">
            <v>12</v>
          </cell>
          <cell r="H6247" t="str">
            <v>TRS; includes Area 8 Net</v>
          </cell>
          <cell r="I6247">
            <v>2009</v>
          </cell>
          <cell r="J6247" t="str">
            <v>M</v>
          </cell>
          <cell r="K6247" t="str">
            <v>N</v>
          </cell>
          <cell r="L6247">
            <v>5</v>
          </cell>
        </row>
        <row r="6248">
          <cell r="A6248" t="str">
            <v>2010-10-3-SkagitSF_Y_n_m</v>
          </cell>
          <cell r="B6248" t="str">
            <v>Skagit</v>
          </cell>
          <cell r="C6248" t="str">
            <v>Marked Skagit Summer/Fall Year</v>
          </cell>
          <cell r="D6248" t="str">
            <v>M-SkagFYr</v>
          </cell>
          <cell r="E6248">
            <v>10</v>
          </cell>
          <cell r="F6248">
            <v>14</v>
          </cell>
          <cell r="G6248">
            <v>12</v>
          </cell>
          <cell r="H6248" t="str">
            <v>TRS; includes Area 8 Net</v>
          </cell>
          <cell r="I6248">
            <v>2010</v>
          </cell>
          <cell r="J6248" t="str">
            <v>M</v>
          </cell>
          <cell r="K6248" t="str">
            <v>N</v>
          </cell>
          <cell r="L6248">
            <v>3</v>
          </cell>
        </row>
        <row r="6249">
          <cell r="A6249" t="str">
            <v>2010-10-4-SkagitSF_Y_n_m</v>
          </cell>
          <cell r="B6249" t="str">
            <v>Skagit</v>
          </cell>
          <cell r="C6249" t="str">
            <v>Marked Skagit Summer/Fall Year</v>
          </cell>
          <cell r="D6249" t="str">
            <v>M-SkagFYr</v>
          </cell>
          <cell r="E6249">
            <v>10</v>
          </cell>
          <cell r="F6249">
            <v>14</v>
          </cell>
          <cell r="G6249">
            <v>12</v>
          </cell>
          <cell r="H6249" t="str">
            <v>TRS; includes Area 8 Net</v>
          </cell>
          <cell r="I6249">
            <v>2010</v>
          </cell>
          <cell r="J6249" t="str">
            <v>M</v>
          </cell>
          <cell r="K6249" t="str">
            <v>N</v>
          </cell>
          <cell r="L6249">
            <v>4</v>
          </cell>
        </row>
        <row r="6250">
          <cell r="A6250" t="str">
            <v>2010-10-5-SkagitSF_Y_n_m</v>
          </cell>
          <cell r="B6250" t="str">
            <v>Skagit</v>
          </cell>
          <cell r="C6250" t="str">
            <v>Marked Skagit Summer/Fall Year</v>
          </cell>
          <cell r="D6250" t="str">
            <v>M-SkagFYr</v>
          </cell>
          <cell r="E6250">
            <v>10</v>
          </cell>
          <cell r="F6250">
            <v>14</v>
          </cell>
          <cell r="G6250">
            <v>12</v>
          </cell>
          <cell r="H6250" t="str">
            <v>TRS; includes Area 8 Net</v>
          </cell>
          <cell r="I6250">
            <v>2010</v>
          </cell>
          <cell r="J6250" t="str">
            <v>M</v>
          </cell>
          <cell r="K6250" t="str">
            <v>N</v>
          </cell>
          <cell r="L6250">
            <v>5</v>
          </cell>
        </row>
        <row r="6251">
          <cell r="A6251" t="str">
            <v>2011-10-3-SkagitSF_Y_n_m</v>
          </cell>
          <cell r="B6251" t="str">
            <v>Skagit</v>
          </cell>
          <cell r="C6251" t="str">
            <v>Marked Skagit Summer/Fall Year</v>
          </cell>
          <cell r="D6251" t="str">
            <v>M-SkagFYr</v>
          </cell>
          <cell r="E6251">
            <v>10</v>
          </cell>
          <cell r="F6251">
            <v>14</v>
          </cell>
          <cell r="G6251">
            <v>12</v>
          </cell>
          <cell r="H6251" t="str">
            <v>TRS; includes Area 8 Net</v>
          </cell>
          <cell r="I6251">
            <v>2011</v>
          </cell>
          <cell r="J6251" t="str">
            <v>M</v>
          </cell>
          <cell r="K6251" t="str">
            <v>N</v>
          </cell>
          <cell r="L6251">
            <v>3</v>
          </cell>
        </row>
        <row r="6252">
          <cell r="A6252" t="str">
            <v>2011-10-4-SkagitSF_Y_n_m</v>
          </cell>
          <cell r="B6252" t="str">
            <v>Skagit</v>
          </cell>
          <cell r="C6252" t="str">
            <v>Marked Skagit Summer/Fall Year</v>
          </cell>
          <cell r="D6252" t="str">
            <v>M-SkagFYr</v>
          </cell>
          <cell r="E6252">
            <v>10</v>
          </cell>
          <cell r="F6252">
            <v>14</v>
          </cell>
          <cell r="G6252">
            <v>12</v>
          </cell>
          <cell r="H6252" t="str">
            <v>TRS; includes Area 8 Net</v>
          </cell>
          <cell r="I6252">
            <v>2011</v>
          </cell>
          <cell r="J6252" t="str">
            <v>M</v>
          </cell>
          <cell r="K6252" t="str">
            <v>N</v>
          </cell>
          <cell r="L6252">
            <v>4</v>
          </cell>
        </row>
        <row r="6253">
          <cell r="A6253" t="str">
            <v>2011-10-5-SkagitSF_Y_n_m</v>
          </cell>
          <cell r="B6253" t="str">
            <v>Skagit</v>
          </cell>
          <cell r="C6253" t="str">
            <v>Marked Skagit Summer/Fall Year</v>
          </cell>
          <cell r="D6253" t="str">
            <v>M-SkagFYr</v>
          </cell>
          <cell r="E6253">
            <v>10</v>
          </cell>
          <cell r="F6253">
            <v>14</v>
          </cell>
          <cell r="G6253">
            <v>12</v>
          </cell>
          <cell r="H6253" t="str">
            <v>TRS; includes Area 8 Net</v>
          </cell>
          <cell r="I6253">
            <v>2011</v>
          </cell>
          <cell r="J6253" t="str">
            <v>M</v>
          </cell>
          <cell r="K6253" t="str">
            <v>N</v>
          </cell>
          <cell r="L6253">
            <v>5</v>
          </cell>
        </row>
        <row r="6254">
          <cell r="A6254" t="str">
            <v>2012-10-3-SkagitSF_Y_n_m</v>
          </cell>
          <cell r="B6254" t="str">
            <v>Skagit</v>
          </cell>
          <cell r="C6254" t="str">
            <v>Marked Skagit Summer/Fall Year</v>
          </cell>
          <cell r="D6254" t="str">
            <v>M-SkagFYr</v>
          </cell>
          <cell r="E6254">
            <v>10</v>
          </cell>
          <cell r="F6254">
            <v>14</v>
          </cell>
          <cell r="G6254">
            <v>12</v>
          </cell>
          <cell r="H6254" t="str">
            <v>TRS; includes Area 8 Net</v>
          </cell>
          <cell r="I6254">
            <v>2012</v>
          </cell>
          <cell r="J6254" t="str">
            <v>M</v>
          </cell>
          <cell r="K6254" t="str">
            <v>N</v>
          </cell>
          <cell r="L6254">
            <v>3</v>
          </cell>
        </row>
        <row r="6255">
          <cell r="A6255" t="str">
            <v>2012-10-4-SkagitSF_Y_n_m</v>
          </cell>
          <cell r="B6255" t="str">
            <v>Skagit</v>
          </cell>
          <cell r="C6255" t="str">
            <v>Marked Skagit Summer/Fall Year</v>
          </cell>
          <cell r="D6255" t="str">
            <v>M-SkagFYr</v>
          </cell>
          <cell r="E6255">
            <v>10</v>
          </cell>
          <cell r="F6255">
            <v>14</v>
          </cell>
          <cell r="G6255">
            <v>12</v>
          </cell>
          <cell r="H6255" t="str">
            <v>TRS; includes Area 8 Net</v>
          </cell>
          <cell r="I6255">
            <v>2012</v>
          </cell>
          <cell r="J6255" t="str">
            <v>M</v>
          </cell>
          <cell r="K6255" t="str">
            <v>N</v>
          </cell>
          <cell r="L6255">
            <v>4</v>
          </cell>
        </row>
        <row r="6256">
          <cell r="A6256" t="str">
            <v>2012-10-5-SkagitSF_Y_n_m</v>
          </cell>
          <cell r="B6256" t="str">
            <v>Skagit</v>
          </cell>
          <cell r="C6256" t="str">
            <v>Marked Skagit Summer/Fall Year</v>
          </cell>
          <cell r="D6256" t="str">
            <v>M-SkagFYr</v>
          </cell>
          <cell r="E6256">
            <v>10</v>
          </cell>
          <cell r="F6256">
            <v>14</v>
          </cell>
          <cell r="G6256">
            <v>12</v>
          </cell>
          <cell r="H6256" t="str">
            <v>TRS; includes Area 8 Net</v>
          </cell>
          <cell r="I6256">
            <v>2012</v>
          </cell>
          <cell r="J6256" t="str">
            <v>M</v>
          </cell>
          <cell r="K6256" t="str">
            <v>N</v>
          </cell>
          <cell r="L6256">
            <v>5</v>
          </cell>
        </row>
        <row r="6257">
          <cell r="A6257" t="str">
            <v>2013-10-3-SkagitSF_Y_n_m</v>
          </cell>
          <cell r="B6257" t="str">
            <v>Skagit</v>
          </cell>
          <cell r="C6257" t="str">
            <v>Marked Skagit Summer/Fall Year</v>
          </cell>
          <cell r="D6257" t="str">
            <v>M-SkagFYr</v>
          </cell>
          <cell r="E6257">
            <v>10</v>
          </cell>
          <cell r="F6257">
            <v>14</v>
          </cell>
          <cell r="G6257">
            <v>12</v>
          </cell>
          <cell r="H6257" t="str">
            <v>TRS; includes Area 8 Net</v>
          </cell>
          <cell r="I6257">
            <v>2013</v>
          </cell>
          <cell r="J6257" t="str">
            <v>M</v>
          </cell>
          <cell r="K6257" t="str">
            <v>N</v>
          </cell>
          <cell r="L6257">
            <v>3</v>
          </cell>
        </row>
        <row r="6258">
          <cell r="A6258" t="str">
            <v>2013-10-4-SkagitSF_Y_n_m</v>
          </cell>
          <cell r="B6258" t="str">
            <v>Skagit</v>
          </cell>
          <cell r="C6258" t="str">
            <v>Marked Skagit Summer/Fall Year</v>
          </cell>
          <cell r="D6258" t="str">
            <v>M-SkagFYr</v>
          </cell>
          <cell r="E6258">
            <v>10</v>
          </cell>
          <cell r="F6258">
            <v>14</v>
          </cell>
          <cell r="G6258">
            <v>12</v>
          </cell>
          <cell r="H6258" t="str">
            <v>TRS; includes Area 8 Net</v>
          </cell>
          <cell r="I6258">
            <v>2013</v>
          </cell>
          <cell r="J6258" t="str">
            <v>M</v>
          </cell>
          <cell r="K6258" t="str">
            <v>N</v>
          </cell>
          <cell r="L6258">
            <v>4</v>
          </cell>
        </row>
        <row r="6259">
          <cell r="A6259" t="str">
            <v>2013-10-5-SkagitSF_Y_n_m</v>
          </cell>
          <cell r="B6259" t="str">
            <v>Skagit</v>
          </cell>
          <cell r="C6259" t="str">
            <v>Marked Skagit Summer/Fall Year</v>
          </cell>
          <cell r="D6259" t="str">
            <v>M-SkagFYr</v>
          </cell>
          <cell r="E6259">
            <v>10</v>
          </cell>
          <cell r="F6259">
            <v>14</v>
          </cell>
          <cell r="G6259">
            <v>12</v>
          </cell>
          <cell r="H6259" t="str">
            <v>TRS; includes Area 8 Net</v>
          </cell>
          <cell r="I6259">
            <v>2013</v>
          </cell>
          <cell r="J6259" t="str">
            <v>M</v>
          </cell>
          <cell r="K6259" t="str">
            <v>N</v>
          </cell>
          <cell r="L6259">
            <v>5</v>
          </cell>
        </row>
        <row r="6260">
          <cell r="A6260" t="str">
            <v>2007-9-3-SkagitSF_Y_n_um</v>
          </cell>
          <cell r="B6260" t="str">
            <v>Skagit</v>
          </cell>
          <cell r="C6260" t="str">
            <v>UnMarked Skagit Summer/Fall Year</v>
          </cell>
          <cell r="D6260" t="str">
            <v>U-SkagFYr</v>
          </cell>
          <cell r="E6260">
            <v>9</v>
          </cell>
          <cell r="F6260">
            <v>13</v>
          </cell>
          <cell r="G6260">
            <v>12</v>
          </cell>
          <cell r="H6260" t="str">
            <v>TRS; includes Area 8 Net</v>
          </cell>
          <cell r="I6260">
            <v>2007</v>
          </cell>
          <cell r="J6260" t="str">
            <v>UM</v>
          </cell>
          <cell r="K6260" t="str">
            <v>N</v>
          </cell>
          <cell r="L6260">
            <v>3</v>
          </cell>
          <cell r="M6260">
            <v>67.152658348187757</v>
          </cell>
        </row>
        <row r="6261">
          <cell r="A6261" t="str">
            <v>2007-9-4-SkagitSF_Y_n_um</v>
          </cell>
          <cell r="B6261" t="str">
            <v>Skagit</v>
          </cell>
          <cell r="C6261" t="str">
            <v>UnMarked Skagit Summer/Fall Year</v>
          </cell>
          <cell r="D6261" t="str">
            <v>U-SkagFYr</v>
          </cell>
          <cell r="E6261">
            <v>9</v>
          </cell>
          <cell r="F6261">
            <v>13</v>
          </cell>
          <cell r="G6261">
            <v>12</v>
          </cell>
          <cell r="H6261" t="str">
            <v>TRS; includes Area 8 Net</v>
          </cell>
          <cell r="I6261">
            <v>2007</v>
          </cell>
          <cell r="J6261" t="str">
            <v>UM</v>
          </cell>
          <cell r="K6261" t="str">
            <v>N</v>
          </cell>
          <cell r="L6261">
            <v>4</v>
          </cell>
          <cell r="M6261">
            <v>76.605151515151505</v>
          </cell>
        </row>
        <row r="6262">
          <cell r="A6262" t="str">
            <v>2007-9-5-SkagitSF_Y_n_um</v>
          </cell>
          <cell r="B6262" t="str">
            <v>Skagit</v>
          </cell>
          <cell r="C6262" t="str">
            <v>UnMarked Skagit Summer/Fall Year</v>
          </cell>
          <cell r="D6262" t="str">
            <v>U-SkagFYr</v>
          </cell>
          <cell r="E6262">
            <v>9</v>
          </cell>
          <cell r="F6262">
            <v>13</v>
          </cell>
          <cell r="G6262">
            <v>12</v>
          </cell>
          <cell r="H6262" t="str">
            <v>TRS; includes Area 8 Net</v>
          </cell>
          <cell r="I6262">
            <v>2007</v>
          </cell>
          <cell r="J6262" t="str">
            <v>UM</v>
          </cell>
          <cell r="K6262" t="str">
            <v>N</v>
          </cell>
          <cell r="L6262">
            <v>5</v>
          </cell>
          <cell r="M6262">
            <v>104.5784539512775</v>
          </cell>
        </row>
        <row r="6263">
          <cell r="A6263" t="str">
            <v>2008-9-3-SkagitSF_Y_n_um</v>
          </cell>
          <cell r="B6263" t="str">
            <v>Skagit</v>
          </cell>
          <cell r="C6263" t="str">
            <v>UnMarked Skagit Summer/Fall Year</v>
          </cell>
          <cell r="D6263" t="str">
            <v>U-SkagFYr</v>
          </cell>
          <cell r="E6263">
            <v>9</v>
          </cell>
          <cell r="F6263">
            <v>13</v>
          </cell>
          <cell r="G6263">
            <v>12</v>
          </cell>
          <cell r="H6263" t="str">
            <v>TRS; includes Area 8 Net</v>
          </cell>
          <cell r="I6263">
            <v>2008</v>
          </cell>
          <cell r="J6263" t="str">
            <v>UM</v>
          </cell>
          <cell r="K6263" t="str">
            <v>N</v>
          </cell>
          <cell r="L6263">
            <v>3</v>
          </cell>
          <cell r="M6263">
            <v>40.908199214094758</v>
          </cell>
        </row>
        <row r="6264">
          <cell r="A6264" t="str">
            <v>2008-9-4-SkagitSF_Y_n_um</v>
          </cell>
          <cell r="B6264" t="str">
            <v>Skagit</v>
          </cell>
          <cell r="C6264" t="str">
            <v>UnMarked Skagit Summer/Fall Year</v>
          </cell>
          <cell r="D6264" t="str">
            <v>U-SkagFYr</v>
          </cell>
          <cell r="E6264">
            <v>9</v>
          </cell>
          <cell r="F6264">
            <v>13</v>
          </cell>
          <cell r="G6264">
            <v>12</v>
          </cell>
          <cell r="H6264" t="str">
            <v>TRS; includes Area 8 Net</v>
          </cell>
          <cell r="I6264">
            <v>2008</v>
          </cell>
          <cell r="J6264" t="str">
            <v>UM</v>
          </cell>
          <cell r="K6264" t="str">
            <v>N</v>
          </cell>
          <cell r="L6264">
            <v>4</v>
          </cell>
          <cell r="M6264">
            <v>208.06847411988281</v>
          </cell>
        </row>
        <row r="6265">
          <cell r="A6265" t="str">
            <v>2008-9-5-SkagitSF_Y_n_um</v>
          </cell>
          <cell r="B6265" t="str">
            <v>Skagit</v>
          </cell>
          <cell r="C6265" t="str">
            <v>UnMarked Skagit Summer/Fall Year</v>
          </cell>
          <cell r="D6265" t="str">
            <v>U-SkagFYr</v>
          </cell>
          <cell r="E6265">
            <v>9</v>
          </cell>
          <cell r="F6265">
            <v>13</v>
          </cell>
          <cell r="G6265">
            <v>12</v>
          </cell>
          <cell r="H6265" t="str">
            <v>TRS; includes Area 8 Net</v>
          </cell>
          <cell r="I6265">
            <v>2008</v>
          </cell>
          <cell r="J6265" t="str">
            <v>UM</v>
          </cell>
          <cell r="K6265" t="str">
            <v>N</v>
          </cell>
          <cell r="L6265">
            <v>5</v>
          </cell>
          <cell r="M6265">
            <v>24.91834170773344</v>
          </cell>
        </row>
        <row r="6266">
          <cell r="A6266" t="str">
            <v>2009-9-3-SkagitSF_Y_n_um</v>
          </cell>
          <cell r="B6266" t="str">
            <v>Skagit</v>
          </cell>
          <cell r="C6266" t="str">
            <v>UnMarked Skagit Summer/Fall Year</v>
          </cell>
          <cell r="D6266" t="str">
            <v>U-SkagFYr</v>
          </cell>
          <cell r="E6266">
            <v>9</v>
          </cell>
          <cell r="F6266">
            <v>13</v>
          </cell>
          <cell r="G6266">
            <v>12</v>
          </cell>
          <cell r="H6266" t="str">
            <v>TRS; includes Area 8 Net</v>
          </cell>
          <cell r="I6266">
            <v>2009</v>
          </cell>
          <cell r="J6266" t="str">
            <v>UM</v>
          </cell>
          <cell r="K6266" t="str">
            <v>N</v>
          </cell>
          <cell r="L6266">
            <v>3</v>
          </cell>
          <cell r="M6266">
            <v>6.6108609271523173</v>
          </cell>
        </row>
        <row r="6267">
          <cell r="A6267" t="str">
            <v>2009-9-4-SkagitSF_Y_n_um</v>
          </cell>
          <cell r="B6267" t="str">
            <v>Skagit</v>
          </cell>
          <cell r="C6267" t="str">
            <v>UnMarked Skagit Summer/Fall Year</v>
          </cell>
          <cell r="D6267" t="str">
            <v>U-SkagFYr</v>
          </cell>
          <cell r="E6267">
            <v>9</v>
          </cell>
          <cell r="F6267">
            <v>13</v>
          </cell>
          <cell r="G6267">
            <v>12</v>
          </cell>
          <cell r="H6267" t="str">
            <v>TRS; includes Area 8 Net</v>
          </cell>
          <cell r="I6267">
            <v>2009</v>
          </cell>
          <cell r="J6267" t="str">
            <v>UM</v>
          </cell>
          <cell r="K6267" t="str">
            <v>N</v>
          </cell>
          <cell r="L6267">
            <v>4</v>
          </cell>
          <cell r="M6267">
            <v>96.386843820714574</v>
          </cell>
        </row>
        <row r="6268">
          <cell r="A6268" t="str">
            <v>2009-9-5-SkagitSF_Y_n_um</v>
          </cell>
          <cell r="B6268" t="str">
            <v>Skagit</v>
          </cell>
          <cell r="C6268" t="str">
            <v>UnMarked Skagit Summer/Fall Year</v>
          </cell>
          <cell r="D6268" t="str">
            <v>U-SkagFYr</v>
          </cell>
          <cell r="E6268">
            <v>9</v>
          </cell>
          <cell r="F6268">
            <v>13</v>
          </cell>
          <cell r="G6268">
            <v>12</v>
          </cell>
          <cell r="H6268" t="str">
            <v>TRS; includes Area 8 Net</v>
          </cell>
          <cell r="I6268">
            <v>2009</v>
          </cell>
          <cell r="J6268" t="str">
            <v>UM</v>
          </cell>
          <cell r="K6268" t="str">
            <v>N</v>
          </cell>
          <cell r="L6268">
            <v>5</v>
          </cell>
          <cell r="M6268">
            <v>34.332568249288961</v>
          </cell>
        </row>
        <row r="6269">
          <cell r="A6269" t="str">
            <v>2010-9-3-SkagitSF_Y_n_um</v>
          </cell>
          <cell r="B6269" t="str">
            <v>Skagit</v>
          </cell>
          <cell r="C6269" t="str">
            <v>UnMarked Skagit Summer/Fall Year</v>
          </cell>
          <cell r="D6269" t="str">
            <v>U-SkagFYr</v>
          </cell>
          <cell r="E6269">
            <v>9</v>
          </cell>
          <cell r="F6269">
            <v>13</v>
          </cell>
          <cell r="G6269">
            <v>12</v>
          </cell>
          <cell r="H6269" t="str">
            <v>TRS; includes Area 8 Net</v>
          </cell>
          <cell r="I6269">
            <v>2010</v>
          </cell>
          <cell r="J6269" t="str">
            <v>UM</v>
          </cell>
          <cell r="K6269" t="str">
            <v>N</v>
          </cell>
          <cell r="L6269">
            <v>3</v>
          </cell>
          <cell r="M6269">
            <v>120.2648936170213</v>
          </cell>
        </row>
        <row r="6270">
          <cell r="A6270" t="str">
            <v>2010-9-4-SkagitSF_Y_n_um</v>
          </cell>
          <cell r="B6270" t="str">
            <v>Skagit</v>
          </cell>
          <cell r="C6270" t="str">
            <v>UnMarked Skagit Summer/Fall Year</v>
          </cell>
          <cell r="D6270" t="str">
            <v>U-SkagFYr</v>
          </cell>
          <cell r="E6270">
            <v>9</v>
          </cell>
          <cell r="F6270">
            <v>13</v>
          </cell>
          <cell r="G6270">
            <v>12</v>
          </cell>
          <cell r="H6270" t="str">
            <v>TRS; includes Area 8 Net</v>
          </cell>
          <cell r="I6270">
            <v>2010</v>
          </cell>
          <cell r="J6270" t="str">
            <v>UM</v>
          </cell>
          <cell r="K6270" t="str">
            <v>N</v>
          </cell>
          <cell r="L6270">
            <v>4</v>
          </cell>
          <cell r="M6270">
            <v>457.00659574468091</v>
          </cell>
        </row>
        <row r="6271">
          <cell r="A6271" t="str">
            <v>2010-9-5-SkagitSF_Y_n_um</v>
          </cell>
          <cell r="B6271" t="str">
            <v>Skagit</v>
          </cell>
          <cell r="C6271" t="str">
            <v>UnMarked Skagit Summer/Fall Year</v>
          </cell>
          <cell r="D6271" t="str">
            <v>U-SkagFYr</v>
          </cell>
          <cell r="E6271">
            <v>9</v>
          </cell>
          <cell r="F6271">
            <v>13</v>
          </cell>
          <cell r="G6271">
            <v>12</v>
          </cell>
          <cell r="H6271" t="str">
            <v>TRS; includes Area 8 Net</v>
          </cell>
          <cell r="I6271">
            <v>2010</v>
          </cell>
          <cell r="J6271" t="str">
            <v>UM</v>
          </cell>
          <cell r="K6271" t="str">
            <v>N</v>
          </cell>
          <cell r="L6271">
            <v>5</v>
          </cell>
          <cell r="M6271">
            <v>240.52978723404249</v>
          </cell>
        </row>
        <row r="6272">
          <cell r="A6272" t="str">
            <v>2011-9-3-SkagitSF_Y_n_um</v>
          </cell>
          <cell r="B6272" t="str">
            <v>Skagit</v>
          </cell>
          <cell r="C6272" t="str">
            <v>UnMarked Skagit Summer/Fall Year</v>
          </cell>
          <cell r="D6272" t="str">
            <v>U-SkagFYr</v>
          </cell>
          <cell r="E6272">
            <v>9</v>
          </cell>
          <cell r="F6272">
            <v>13</v>
          </cell>
          <cell r="G6272">
            <v>12</v>
          </cell>
          <cell r="H6272" t="str">
            <v>TRS; includes Area 8 Net</v>
          </cell>
          <cell r="I6272">
            <v>2011</v>
          </cell>
          <cell r="J6272" t="str">
            <v>UM</v>
          </cell>
          <cell r="K6272" t="str">
            <v>N</v>
          </cell>
          <cell r="L6272">
            <v>3</v>
          </cell>
          <cell r="M6272">
            <v>254.0908906823185</v>
          </cell>
        </row>
        <row r="6273">
          <cell r="A6273" t="str">
            <v>2011-9-4-SkagitSF_Y_n_um</v>
          </cell>
          <cell r="B6273" t="str">
            <v>Skagit</v>
          </cell>
          <cell r="C6273" t="str">
            <v>UnMarked Skagit Summer/Fall Year</v>
          </cell>
          <cell r="D6273" t="str">
            <v>U-SkagFYr</v>
          </cell>
          <cell r="E6273">
            <v>9</v>
          </cell>
          <cell r="F6273">
            <v>13</v>
          </cell>
          <cell r="G6273">
            <v>12</v>
          </cell>
          <cell r="H6273" t="str">
            <v>TRS; includes Area 8 Net</v>
          </cell>
          <cell r="I6273">
            <v>2011</v>
          </cell>
          <cell r="J6273" t="str">
            <v>UM</v>
          </cell>
          <cell r="K6273" t="str">
            <v>N</v>
          </cell>
          <cell r="L6273">
            <v>4</v>
          </cell>
          <cell r="M6273">
            <v>343.7710711665444</v>
          </cell>
        </row>
        <row r="6274">
          <cell r="A6274" t="str">
            <v>2011-9-5-SkagitSF_Y_n_um</v>
          </cell>
          <cell r="B6274" t="str">
            <v>Skagit</v>
          </cell>
          <cell r="C6274" t="str">
            <v>UnMarked Skagit Summer/Fall Year</v>
          </cell>
          <cell r="D6274" t="str">
            <v>U-SkagFYr</v>
          </cell>
          <cell r="E6274">
            <v>9</v>
          </cell>
          <cell r="F6274">
            <v>13</v>
          </cell>
          <cell r="G6274">
            <v>12</v>
          </cell>
          <cell r="H6274" t="str">
            <v>TRS; includes Area 8 Net</v>
          </cell>
          <cell r="I6274">
            <v>2011</v>
          </cell>
          <cell r="J6274" t="str">
            <v>UM</v>
          </cell>
          <cell r="K6274" t="str">
            <v>N</v>
          </cell>
          <cell r="L6274">
            <v>5</v>
          </cell>
          <cell r="M6274">
            <v>134.35164049889951</v>
          </cell>
        </row>
        <row r="6275">
          <cell r="A6275" t="str">
            <v>2012-9-3-SkagitSF_Y_n_um</v>
          </cell>
          <cell r="B6275" t="str">
            <v>Skagit</v>
          </cell>
          <cell r="C6275" t="str">
            <v>UnMarked Skagit Summer/Fall Year</v>
          </cell>
          <cell r="D6275" t="str">
            <v>U-SkagFYr</v>
          </cell>
          <cell r="E6275">
            <v>9</v>
          </cell>
          <cell r="F6275">
            <v>13</v>
          </cell>
          <cell r="G6275">
            <v>12</v>
          </cell>
          <cell r="H6275" t="str">
            <v>TRS; includes Area 8 Net</v>
          </cell>
          <cell r="I6275">
            <v>2012</v>
          </cell>
          <cell r="J6275" t="str">
            <v>UM</v>
          </cell>
          <cell r="K6275" t="str">
            <v>N</v>
          </cell>
          <cell r="L6275">
            <v>3</v>
          </cell>
          <cell r="M6275">
            <v>31.904726584503489</v>
          </cell>
        </row>
        <row r="6276">
          <cell r="A6276" t="str">
            <v>2012-9-4-SkagitSF_Y_n_um</v>
          </cell>
          <cell r="B6276" t="str">
            <v>Skagit</v>
          </cell>
          <cell r="C6276" t="str">
            <v>UnMarked Skagit Summer/Fall Year</v>
          </cell>
          <cell r="D6276" t="str">
            <v>U-SkagFYr</v>
          </cell>
          <cell r="E6276">
            <v>9</v>
          </cell>
          <cell r="F6276">
            <v>13</v>
          </cell>
          <cell r="G6276">
            <v>12</v>
          </cell>
          <cell r="H6276" t="str">
            <v>TRS; includes Area 8 Net</v>
          </cell>
          <cell r="I6276">
            <v>2012</v>
          </cell>
          <cell r="J6276" t="str">
            <v>UM</v>
          </cell>
          <cell r="K6276" t="str">
            <v>N</v>
          </cell>
          <cell r="L6276">
            <v>4</v>
          </cell>
          <cell r="M6276">
            <v>382.31251364646351</v>
          </cell>
        </row>
        <row r="6277">
          <cell r="A6277" t="str">
            <v>2012-9-5-SkagitSF_Y_n_um</v>
          </cell>
          <cell r="B6277" t="str">
            <v>Skagit</v>
          </cell>
          <cell r="C6277" t="str">
            <v>UnMarked Skagit Summer/Fall Year</v>
          </cell>
          <cell r="D6277" t="str">
            <v>U-SkagFYr</v>
          </cell>
          <cell r="E6277">
            <v>9</v>
          </cell>
          <cell r="F6277">
            <v>13</v>
          </cell>
          <cell r="G6277">
            <v>12</v>
          </cell>
          <cell r="H6277" t="str">
            <v>TRS; includes Area 8 Net</v>
          </cell>
          <cell r="I6277">
            <v>2012</v>
          </cell>
          <cell r="J6277" t="str">
            <v>UM</v>
          </cell>
          <cell r="K6277" t="str">
            <v>N</v>
          </cell>
          <cell r="L6277">
            <v>5</v>
          </cell>
          <cell r="M6277">
            <v>90.079272191672487</v>
          </cell>
        </row>
        <row r="6278">
          <cell r="A6278" t="str">
            <v>2013-9-3-SkagitSF_Y_n_um</v>
          </cell>
          <cell r="B6278" t="str">
            <v>Skagit</v>
          </cell>
          <cell r="C6278" t="str">
            <v>UnMarked Skagit Summer/Fall Year</v>
          </cell>
          <cell r="D6278" t="str">
            <v>U-SkagFYr</v>
          </cell>
          <cell r="E6278">
            <v>9</v>
          </cell>
          <cell r="F6278">
            <v>13</v>
          </cell>
          <cell r="G6278">
            <v>12</v>
          </cell>
          <cell r="H6278" t="str">
            <v>TRS; includes Area 8 Net</v>
          </cell>
          <cell r="I6278">
            <v>2013</v>
          </cell>
          <cell r="J6278" t="str">
            <v>UM</v>
          </cell>
          <cell r="K6278" t="str">
            <v>N</v>
          </cell>
          <cell r="L6278">
            <v>3</v>
          </cell>
          <cell r="M6278">
            <v>65.768240343347642</v>
          </cell>
        </row>
        <row r="6279">
          <cell r="A6279" t="str">
            <v>2013-9-4-SkagitSF_Y_n_um</v>
          </cell>
          <cell r="B6279" t="str">
            <v>Skagit</v>
          </cell>
          <cell r="C6279" t="str">
            <v>UnMarked Skagit Summer/Fall Year</v>
          </cell>
          <cell r="D6279" t="str">
            <v>U-SkagFYr</v>
          </cell>
          <cell r="E6279">
            <v>9</v>
          </cell>
          <cell r="F6279">
            <v>13</v>
          </cell>
          <cell r="G6279">
            <v>12</v>
          </cell>
          <cell r="H6279" t="str">
            <v>TRS; includes Area 8 Net</v>
          </cell>
          <cell r="I6279">
            <v>2013</v>
          </cell>
          <cell r="J6279" t="str">
            <v>UM</v>
          </cell>
          <cell r="K6279" t="str">
            <v>N</v>
          </cell>
          <cell r="L6279">
            <v>4</v>
          </cell>
          <cell r="M6279">
            <v>252.74801004213259</v>
          </cell>
        </row>
        <row r="6280">
          <cell r="A6280" t="str">
            <v>2013-9-5-SkagitSF_Y_n_um</v>
          </cell>
          <cell r="B6280" t="str">
            <v>Skagit</v>
          </cell>
          <cell r="C6280" t="str">
            <v>UnMarked Skagit Summer/Fall Year</v>
          </cell>
          <cell r="D6280" t="str">
            <v>U-SkagFYr</v>
          </cell>
          <cell r="E6280">
            <v>9</v>
          </cell>
          <cell r="F6280">
            <v>13</v>
          </cell>
          <cell r="G6280">
            <v>12</v>
          </cell>
          <cell r="H6280" t="str">
            <v>TRS; includes Area 8 Net</v>
          </cell>
          <cell r="I6280">
            <v>2013</v>
          </cell>
          <cell r="J6280" t="str">
            <v>UM</v>
          </cell>
          <cell r="K6280" t="str">
            <v>N</v>
          </cell>
          <cell r="L6280">
            <v>5</v>
          </cell>
          <cell r="M6280">
            <v>503.68559864173358</v>
          </cell>
        </row>
        <row r="6281">
          <cell r="A6281" t="str">
            <v>2007-12-3-SkagitSpring_h_m</v>
          </cell>
          <cell r="B6281" t="str">
            <v>Skagit</v>
          </cell>
          <cell r="C6281" t="str">
            <v>Marked Skagit Spring Year</v>
          </cell>
          <cell r="D6281" t="str">
            <v>M-SkagSpY</v>
          </cell>
          <cell r="E6281">
            <v>12</v>
          </cell>
          <cell r="F6281">
            <v>17</v>
          </cell>
          <cell r="G6281">
            <v>15</v>
          </cell>
          <cell r="H6281" t="str">
            <v>TRS; includes Area 8 Net</v>
          </cell>
          <cell r="I6281">
            <v>2007</v>
          </cell>
          <cell r="J6281" t="str">
            <v>M</v>
          </cell>
          <cell r="K6281" t="str">
            <v>H</v>
          </cell>
          <cell r="L6281">
            <v>3</v>
          </cell>
          <cell r="M6281">
            <v>1193.140900962944</v>
          </cell>
        </row>
        <row r="6282">
          <cell r="A6282" t="str">
            <v>2007-12-4-SkagitSpring_h_m</v>
          </cell>
          <cell r="B6282" t="str">
            <v>Skagit</v>
          </cell>
          <cell r="C6282" t="str">
            <v>Marked Skagit Spring Year</v>
          </cell>
          <cell r="D6282" t="str">
            <v>M-SkagSpY</v>
          </cell>
          <cell r="E6282">
            <v>12</v>
          </cell>
          <cell r="F6282">
            <v>17</v>
          </cell>
          <cell r="G6282">
            <v>15</v>
          </cell>
          <cell r="H6282" t="str">
            <v>TRS; includes Area 8 Net</v>
          </cell>
          <cell r="I6282">
            <v>2007</v>
          </cell>
          <cell r="J6282" t="str">
            <v>M</v>
          </cell>
          <cell r="K6282" t="str">
            <v>H</v>
          </cell>
          <cell r="L6282">
            <v>4</v>
          </cell>
          <cell r="M6282">
            <v>1428.7607167748949</v>
          </cell>
        </row>
        <row r="6283">
          <cell r="A6283" t="str">
            <v>2007-12-5-SkagitSpring_h_m</v>
          </cell>
          <cell r="B6283" t="str">
            <v>Skagit</v>
          </cell>
          <cell r="C6283" t="str">
            <v>Marked Skagit Spring Year</v>
          </cell>
          <cell r="D6283" t="str">
            <v>M-SkagSpY</v>
          </cell>
          <cell r="E6283">
            <v>12</v>
          </cell>
          <cell r="F6283">
            <v>17</v>
          </cell>
          <cell r="G6283">
            <v>15</v>
          </cell>
          <cell r="H6283" t="str">
            <v>TRS; includes Area 8 Net</v>
          </cell>
          <cell r="I6283">
            <v>2007</v>
          </cell>
          <cell r="J6283" t="str">
            <v>M</v>
          </cell>
          <cell r="K6283" t="str">
            <v>H</v>
          </cell>
          <cell r="L6283">
            <v>5</v>
          </cell>
          <cell r="M6283">
            <v>103.8910434023893</v>
          </cell>
        </row>
        <row r="6284">
          <cell r="A6284" t="str">
            <v>2008-12-3-SkagitSpring_h_m</v>
          </cell>
          <cell r="B6284" t="str">
            <v>Skagit</v>
          </cell>
          <cell r="C6284" t="str">
            <v>Marked Skagit Spring Year</v>
          </cell>
          <cell r="D6284" t="str">
            <v>M-SkagSpY</v>
          </cell>
          <cell r="E6284">
            <v>12</v>
          </cell>
          <cell r="F6284">
            <v>17</v>
          </cell>
          <cell r="G6284">
            <v>15</v>
          </cell>
          <cell r="H6284" t="str">
            <v>TRS; includes Area 8 Net</v>
          </cell>
          <cell r="I6284">
            <v>2008</v>
          </cell>
          <cell r="J6284" t="str">
            <v>M</v>
          </cell>
          <cell r="K6284" t="str">
            <v>H</v>
          </cell>
          <cell r="L6284">
            <v>3</v>
          </cell>
          <cell r="M6284">
            <v>117.7578624579447</v>
          </cell>
        </row>
        <row r="6285">
          <cell r="A6285" t="str">
            <v>2008-12-4-SkagitSpring_h_m</v>
          </cell>
          <cell r="B6285" t="str">
            <v>Skagit</v>
          </cell>
          <cell r="C6285" t="str">
            <v>Marked Skagit Spring Year</v>
          </cell>
          <cell r="D6285" t="str">
            <v>M-SkagSpY</v>
          </cell>
          <cell r="E6285">
            <v>12</v>
          </cell>
          <cell r="F6285">
            <v>17</v>
          </cell>
          <cell r="G6285">
            <v>15</v>
          </cell>
          <cell r="H6285" t="str">
            <v>TRS; includes Area 8 Net</v>
          </cell>
          <cell r="I6285">
            <v>2008</v>
          </cell>
          <cell r="J6285" t="str">
            <v>M</v>
          </cell>
          <cell r="K6285" t="str">
            <v>H</v>
          </cell>
          <cell r="L6285">
            <v>4</v>
          </cell>
          <cell r="M6285">
            <v>1641.3171257432609</v>
          </cell>
        </row>
        <row r="6286">
          <cell r="A6286" t="str">
            <v>2008-12-5-SkagitSpring_h_m</v>
          </cell>
          <cell r="B6286" t="str">
            <v>Skagit</v>
          </cell>
          <cell r="C6286" t="str">
            <v>Marked Skagit Spring Year</v>
          </cell>
          <cell r="D6286" t="str">
            <v>M-SkagSpY</v>
          </cell>
          <cell r="E6286">
            <v>12</v>
          </cell>
          <cell r="F6286">
            <v>17</v>
          </cell>
          <cell r="G6286">
            <v>15</v>
          </cell>
          <cell r="H6286" t="str">
            <v>TRS; includes Area 8 Net</v>
          </cell>
          <cell r="I6286">
            <v>2008</v>
          </cell>
          <cell r="J6286" t="str">
            <v>M</v>
          </cell>
          <cell r="K6286" t="str">
            <v>H</v>
          </cell>
          <cell r="L6286">
            <v>5</v>
          </cell>
          <cell r="M6286">
            <v>93.881068096692019</v>
          </cell>
        </row>
        <row r="6287">
          <cell r="A6287" t="str">
            <v>2009-12-3-SkagitSpring_h_m</v>
          </cell>
          <cell r="B6287" t="str">
            <v>Skagit</v>
          </cell>
          <cell r="C6287" t="str">
            <v>Marked Skagit Spring Year</v>
          </cell>
          <cell r="D6287" t="str">
            <v>M-SkagSpY</v>
          </cell>
          <cell r="E6287">
            <v>12</v>
          </cell>
          <cell r="F6287">
            <v>17</v>
          </cell>
          <cell r="G6287">
            <v>15</v>
          </cell>
          <cell r="H6287" t="str">
            <v>TRS; includes Area 8 Net</v>
          </cell>
          <cell r="I6287">
            <v>2009</v>
          </cell>
          <cell r="J6287" t="str">
            <v>M</v>
          </cell>
          <cell r="K6287" t="str">
            <v>H</v>
          </cell>
          <cell r="L6287">
            <v>3</v>
          </cell>
          <cell r="M6287">
            <v>386.29946101484012</v>
          </cell>
        </row>
        <row r="6288">
          <cell r="A6288" t="str">
            <v>2009-12-4-SkagitSpring_h_m</v>
          </cell>
          <cell r="B6288" t="str">
            <v>Skagit</v>
          </cell>
          <cell r="C6288" t="str">
            <v>Marked Skagit Spring Year</v>
          </cell>
          <cell r="D6288" t="str">
            <v>M-SkagSpY</v>
          </cell>
          <cell r="E6288">
            <v>12</v>
          </cell>
          <cell r="F6288">
            <v>17</v>
          </cell>
          <cell r="G6288">
            <v>15</v>
          </cell>
          <cell r="H6288" t="str">
            <v>TRS; includes Area 8 Net</v>
          </cell>
          <cell r="I6288">
            <v>2009</v>
          </cell>
          <cell r="J6288" t="str">
            <v>M</v>
          </cell>
          <cell r="K6288" t="str">
            <v>H</v>
          </cell>
          <cell r="L6288">
            <v>4</v>
          </cell>
          <cell r="M6288">
            <v>736.62010251303377</v>
          </cell>
        </row>
        <row r="6289">
          <cell r="A6289" t="str">
            <v>2009-12-5-SkagitSpring_h_m</v>
          </cell>
          <cell r="B6289" t="str">
            <v>Skagit</v>
          </cell>
          <cell r="C6289" t="str">
            <v>Marked Skagit Spring Year</v>
          </cell>
          <cell r="D6289" t="str">
            <v>M-SkagSpY</v>
          </cell>
          <cell r="E6289">
            <v>12</v>
          </cell>
          <cell r="F6289">
            <v>17</v>
          </cell>
          <cell r="G6289">
            <v>15</v>
          </cell>
          <cell r="H6289" t="str">
            <v>TRS; includes Area 8 Net</v>
          </cell>
          <cell r="I6289">
            <v>2009</v>
          </cell>
          <cell r="J6289" t="str">
            <v>M</v>
          </cell>
          <cell r="K6289" t="str">
            <v>H</v>
          </cell>
          <cell r="L6289">
            <v>5</v>
          </cell>
          <cell r="M6289">
            <v>185.5742003044565</v>
          </cell>
        </row>
        <row r="6290">
          <cell r="A6290" t="str">
            <v>2010-12-3-SkagitSpring_h_m</v>
          </cell>
          <cell r="B6290" t="str">
            <v>Skagit</v>
          </cell>
          <cell r="C6290" t="str">
            <v>Marked Skagit Spring Year</v>
          </cell>
          <cell r="D6290" t="str">
            <v>M-SkagSpY</v>
          </cell>
          <cell r="E6290">
            <v>12</v>
          </cell>
          <cell r="F6290">
            <v>17</v>
          </cell>
          <cell r="G6290">
            <v>15</v>
          </cell>
          <cell r="H6290" t="str">
            <v>TRS; includes Area 8 Net</v>
          </cell>
          <cell r="I6290">
            <v>2010</v>
          </cell>
          <cell r="J6290" t="str">
            <v>M</v>
          </cell>
          <cell r="K6290" t="str">
            <v>H</v>
          </cell>
          <cell r="L6290">
            <v>3</v>
          </cell>
          <cell r="M6290">
            <v>583.71805071049471</v>
          </cell>
        </row>
        <row r="6291">
          <cell r="A6291" t="str">
            <v>2010-12-4-SkagitSpring_h_m</v>
          </cell>
          <cell r="B6291" t="str">
            <v>Skagit</v>
          </cell>
          <cell r="C6291" t="str">
            <v>Marked Skagit Spring Year</v>
          </cell>
          <cell r="D6291" t="str">
            <v>M-SkagSpY</v>
          </cell>
          <cell r="E6291">
            <v>12</v>
          </cell>
          <cell r="F6291">
            <v>17</v>
          </cell>
          <cell r="G6291">
            <v>15</v>
          </cell>
          <cell r="H6291" t="str">
            <v>TRS; includes Area 8 Net</v>
          </cell>
          <cell r="I6291">
            <v>2010</v>
          </cell>
          <cell r="J6291" t="str">
            <v>M</v>
          </cell>
          <cell r="K6291" t="str">
            <v>H</v>
          </cell>
          <cell r="L6291">
            <v>4</v>
          </cell>
          <cell r="M6291">
            <v>1130.772033009664</v>
          </cell>
        </row>
        <row r="6292">
          <cell r="A6292" t="str">
            <v>2010-12-5-SkagitSpring_h_m</v>
          </cell>
          <cell r="B6292" t="str">
            <v>Skagit</v>
          </cell>
          <cell r="C6292" t="str">
            <v>Marked Skagit Spring Year</v>
          </cell>
          <cell r="D6292" t="str">
            <v>M-SkagSpY</v>
          </cell>
          <cell r="E6292">
            <v>12</v>
          </cell>
          <cell r="F6292">
            <v>17</v>
          </cell>
          <cell r="G6292">
            <v>15</v>
          </cell>
          <cell r="H6292" t="str">
            <v>TRS; includes Area 8 Net</v>
          </cell>
          <cell r="I6292">
            <v>2010</v>
          </cell>
          <cell r="J6292" t="str">
            <v>M</v>
          </cell>
          <cell r="K6292" t="str">
            <v>H</v>
          </cell>
          <cell r="L6292">
            <v>5</v>
          </cell>
          <cell r="M6292">
            <v>257.10585424343321</v>
          </cell>
        </row>
        <row r="6293">
          <cell r="A6293" t="str">
            <v>2011-12-3-SkagitSpring_h_m</v>
          </cell>
          <cell r="B6293" t="str">
            <v>Skagit</v>
          </cell>
          <cell r="C6293" t="str">
            <v>Marked Skagit Spring Year</v>
          </cell>
          <cell r="D6293" t="str">
            <v>M-SkagSpY</v>
          </cell>
          <cell r="E6293">
            <v>12</v>
          </cell>
          <cell r="F6293">
            <v>17</v>
          </cell>
          <cell r="G6293">
            <v>15</v>
          </cell>
          <cell r="H6293" t="str">
            <v>TRS; includes Area 8 Net</v>
          </cell>
          <cell r="I6293">
            <v>2011</v>
          </cell>
          <cell r="J6293" t="str">
            <v>M</v>
          </cell>
          <cell r="K6293" t="str">
            <v>H</v>
          </cell>
          <cell r="L6293">
            <v>3</v>
          </cell>
          <cell r="M6293">
            <v>414.62845446250333</v>
          </cell>
        </row>
        <row r="6294">
          <cell r="A6294" t="str">
            <v>2011-12-4-SkagitSpring_h_m</v>
          </cell>
          <cell r="B6294" t="str">
            <v>Skagit</v>
          </cell>
          <cell r="C6294" t="str">
            <v>Marked Skagit Spring Year</v>
          </cell>
          <cell r="D6294" t="str">
            <v>M-SkagSpY</v>
          </cell>
          <cell r="E6294">
            <v>12</v>
          </cell>
          <cell r="F6294">
            <v>17</v>
          </cell>
          <cell r="G6294">
            <v>15</v>
          </cell>
          <cell r="H6294" t="str">
            <v>TRS; includes Area 8 Net</v>
          </cell>
          <cell r="I6294">
            <v>2011</v>
          </cell>
          <cell r="J6294" t="str">
            <v>M</v>
          </cell>
          <cell r="K6294" t="str">
            <v>H</v>
          </cell>
          <cell r="L6294">
            <v>4</v>
          </cell>
          <cell r="M6294">
            <v>1310.3854690074841</v>
          </cell>
        </row>
        <row r="6295">
          <cell r="A6295" t="str">
            <v>2011-12-5-SkagitSpring_h_m</v>
          </cell>
          <cell r="B6295" t="str">
            <v>Skagit</v>
          </cell>
          <cell r="C6295" t="str">
            <v>Marked Skagit Spring Year</v>
          </cell>
          <cell r="D6295" t="str">
            <v>M-SkagSpY</v>
          </cell>
          <cell r="E6295">
            <v>12</v>
          </cell>
          <cell r="F6295">
            <v>17</v>
          </cell>
          <cell r="G6295">
            <v>15</v>
          </cell>
          <cell r="H6295" t="str">
            <v>TRS; includes Area 8 Net</v>
          </cell>
          <cell r="I6295">
            <v>2011</v>
          </cell>
          <cell r="J6295" t="str">
            <v>M</v>
          </cell>
          <cell r="K6295" t="str">
            <v>H</v>
          </cell>
          <cell r="L6295">
            <v>5</v>
          </cell>
          <cell r="M6295">
            <v>23.461019135769511</v>
          </cell>
        </row>
        <row r="6296">
          <cell r="A6296" t="str">
            <v>2012-12-3-SkagitSpring_h_m</v>
          </cell>
          <cell r="B6296" t="str">
            <v>Skagit</v>
          </cell>
          <cell r="C6296" t="str">
            <v>Marked Skagit Spring Year</v>
          </cell>
          <cell r="D6296" t="str">
            <v>M-SkagSpY</v>
          </cell>
          <cell r="E6296">
            <v>12</v>
          </cell>
          <cell r="F6296">
            <v>17</v>
          </cell>
          <cell r="G6296">
            <v>15</v>
          </cell>
          <cell r="H6296" t="str">
            <v>TRS; includes Area 8 Net</v>
          </cell>
          <cell r="I6296">
            <v>2012</v>
          </cell>
          <cell r="J6296" t="str">
            <v>M</v>
          </cell>
          <cell r="K6296" t="str">
            <v>H</v>
          </cell>
          <cell r="L6296">
            <v>3</v>
          </cell>
          <cell r="M6296">
            <v>316.44925315194467</v>
          </cell>
        </row>
        <row r="6297">
          <cell r="A6297" t="str">
            <v>2012-12-4-SkagitSpring_h_m</v>
          </cell>
          <cell r="B6297" t="str">
            <v>Skagit</v>
          </cell>
          <cell r="C6297" t="str">
            <v>Marked Skagit Spring Year</v>
          </cell>
          <cell r="D6297" t="str">
            <v>M-SkagSpY</v>
          </cell>
          <cell r="E6297">
            <v>12</v>
          </cell>
          <cell r="F6297">
            <v>17</v>
          </cell>
          <cell r="G6297">
            <v>15</v>
          </cell>
          <cell r="H6297" t="str">
            <v>TRS; includes Area 8 Net</v>
          </cell>
          <cell r="I6297">
            <v>2012</v>
          </cell>
          <cell r="J6297" t="str">
            <v>M</v>
          </cell>
          <cell r="K6297" t="str">
            <v>H</v>
          </cell>
          <cell r="L6297">
            <v>4</v>
          </cell>
          <cell r="M6297">
            <v>1645.009594530643</v>
          </cell>
        </row>
        <row r="6298">
          <cell r="A6298" t="str">
            <v>2012-12-5-SkagitSpring_h_m</v>
          </cell>
          <cell r="B6298" t="str">
            <v>Skagit</v>
          </cell>
          <cell r="C6298" t="str">
            <v>Marked Skagit Spring Year</v>
          </cell>
          <cell r="D6298" t="str">
            <v>M-SkagSpY</v>
          </cell>
          <cell r="E6298">
            <v>12</v>
          </cell>
          <cell r="F6298">
            <v>17</v>
          </cell>
          <cell r="G6298">
            <v>15</v>
          </cell>
          <cell r="H6298" t="str">
            <v>TRS; includes Area 8 Net</v>
          </cell>
          <cell r="I6298">
            <v>2012</v>
          </cell>
          <cell r="J6298" t="str">
            <v>M</v>
          </cell>
          <cell r="K6298" t="str">
            <v>H</v>
          </cell>
          <cell r="L6298">
            <v>5</v>
          </cell>
          <cell r="M6298">
            <v>202.2121378432023</v>
          </cell>
        </row>
        <row r="6299">
          <cell r="A6299" t="str">
            <v>2013-12-3-SkagitSpring_h_m</v>
          </cell>
          <cell r="B6299" t="str">
            <v>Skagit</v>
          </cell>
          <cell r="C6299" t="str">
            <v>Marked Skagit Spring Year</v>
          </cell>
          <cell r="D6299" t="str">
            <v>M-SkagSpY</v>
          </cell>
          <cell r="E6299">
            <v>12</v>
          </cell>
          <cell r="F6299">
            <v>17</v>
          </cell>
          <cell r="G6299">
            <v>15</v>
          </cell>
          <cell r="H6299" t="str">
            <v>TRS; includes Area 8 Net</v>
          </cell>
          <cell r="I6299">
            <v>2013</v>
          </cell>
          <cell r="J6299" t="str">
            <v>M</v>
          </cell>
          <cell r="K6299" t="str">
            <v>H</v>
          </cell>
          <cell r="L6299">
            <v>3</v>
          </cell>
          <cell r="M6299">
            <v>276.16163658422272</v>
          </cell>
        </row>
        <row r="6300">
          <cell r="A6300" t="str">
            <v>2013-12-4-SkagitSpring_h_m</v>
          </cell>
          <cell r="B6300" t="str">
            <v>Skagit</v>
          </cell>
          <cell r="C6300" t="str">
            <v>Marked Skagit Spring Year</v>
          </cell>
          <cell r="D6300" t="str">
            <v>M-SkagSpY</v>
          </cell>
          <cell r="E6300">
            <v>12</v>
          </cell>
          <cell r="F6300">
            <v>17</v>
          </cell>
          <cell r="G6300">
            <v>15</v>
          </cell>
          <cell r="H6300" t="str">
            <v>TRS; includes Area 8 Net</v>
          </cell>
          <cell r="I6300">
            <v>2013</v>
          </cell>
          <cell r="J6300" t="str">
            <v>M</v>
          </cell>
          <cell r="K6300" t="str">
            <v>H</v>
          </cell>
          <cell r="L6300">
            <v>4</v>
          </cell>
          <cell r="M6300">
            <v>1131.295052353172</v>
          </cell>
        </row>
        <row r="6301">
          <cell r="A6301" t="str">
            <v>2013-12-5-SkagitSpring_h_m</v>
          </cell>
          <cell r="B6301" t="str">
            <v>Skagit</v>
          </cell>
          <cell r="C6301" t="str">
            <v>Marked Skagit Spring Year</v>
          </cell>
          <cell r="D6301" t="str">
            <v>M-SkagSpY</v>
          </cell>
          <cell r="E6301">
            <v>12</v>
          </cell>
          <cell r="F6301">
            <v>17</v>
          </cell>
          <cell r="G6301">
            <v>15</v>
          </cell>
          <cell r="H6301" t="str">
            <v>TRS; includes Area 8 Net</v>
          </cell>
          <cell r="I6301">
            <v>2013</v>
          </cell>
          <cell r="J6301" t="str">
            <v>M</v>
          </cell>
          <cell r="K6301" t="str">
            <v>H</v>
          </cell>
          <cell r="L6301">
            <v>5</v>
          </cell>
          <cell r="M6301">
            <v>331.49999161021992</v>
          </cell>
        </row>
        <row r="6302">
          <cell r="A6302" t="str">
            <v>2007-11-3-SkagitSpring_h_um</v>
          </cell>
          <cell r="B6302" t="str">
            <v>Skagit</v>
          </cell>
          <cell r="C6302" t="str">
            <v>UnMarked Skagit Spring Year</v>
          </cell>
          <cell r="D6302" t="str">
            <v>U-SkagSpY</v>
          </cell>
          <cell r="E6302">
            <v>11</v>
          </cell>
          <cell r="F6302">
            <v>16</v>
          </cell>
          <cell r="G6302">
            <v>15</v>
          </cell>
          <cell r="H6302" t="str">
            <v>TRS; includes Area 8 Net</v>
          </cell>
          <cell r="I6302">
            <v>2007</v>
          </cell>
          <cell r="J6302" t="str">
            <v>UM</v>
          </cell>
          <cell r="K6302" t="str">
            <v>H</v>
          </cell>
          <cell r="L6302">
            <v>3</v>
          </cell>
          <cell r="M6302">
            <v>260.26382792651839</v>
          </cell>
        </row>
        <row r="6303">
          <cell r="A6303" t="str">
            <v>2007-11-4-SkagitSpring_h_um</v>
          </cell>
          <cell r="B6303" t="str">
            <v>Skagit</v>
          </cell>
          <cell r="C6303" t="str">
            <v>UnMarked Skagit Spring Year</v>
          </cell>
          <cell r="D6303" t="str">
            <v>U-SkagSpY</v>
          </cell>
          <cell r="E6303">
            <v>11</v>
          </cell>
          <cell r="F6303">
            <v>16</v>
          </cell>
          <cell r="G6303">
            <v>15</v>
          </cell>
          <cell r="H6303" t="str">
            <v>TRS; includes Area 8 Net</v>
          </cell>
          <cell r="I6303">
            <v>2007</v>
          </cell>
          <cell r="J6303" t="str">
            <v>UM</v>
          </cell>
          <cell r="K6303" t="str">
            <v>H</v>
          </cell>
          <cell r="L6303">
            <v>4</v>
          </cell>
          <cell r="M6303">
            <v>303.45300554124611</v>
          </cell>
        </row>
        <row r="6304">
          <cell r="A6304" t="str">
            <v>2007-11-5-SkagitSpring_h_um</v>
          </cell>
          <cell r="B6304" t="str">
            <v>Skagit</v>
          </cell>
          <cell r="C6304" t="str">
            <v>UnMarked Skagit Spring Year</v>
          </cell>
          <cell r="D6304" t="str">
            <v>U-SkagSpY</v>
          </cell>
          <cell r="E6304">
            <v>11</v>
          </cell>
          <cell r="F6304">
            <v>16</v>
          </cell>
          <cell r="G6304">
            <v>15</v>
          </cell>
          <cell r="H6304" t="str">
            <v>TRS; includes Area 8 Net</v>
          </cell>
          <cell r="I6304">
            <v>2007</v>
          </cell>
          <cell r="J6304" t="str">
            <v>UM</v>
          </cell>
          <cell r="K6304" t="str">
            <v>H</v>
          </cell>
          <cell r="L6304">
            <v>5</v>
          </cell>
          <cell r="M6304">
            <v>40.326757362030449</v>
          </cell>
        </row>
        <row r="6305">
          <cell r="A6305" t="str">
            <v>2008-11-3-SkagitSpring_h_um</v>
          </cell>
          <cell r="B6305" t="str">
            <v>Skagit</v>
          </cell>
          <cell r="C6305" t="str">
            <v>UnMarked Skagit Spring Year</v>
          </cell>
          <cell r="D6305" t="str">
            <v>U-SkagSpY</v>
          </cell>
          <cell r="E6305">
            <v>11</v>
          </cell>
          <cell r="F6305">
            <v>16</v>
          </cell>
          <cell r="G6305">
            <v>15</v>
          </cell>
          <cell r="H6305" t="str">
            <v>TRS; includes Area 8 Net</v>
          </cell>
          <cell r="I6305">
            <v>2008</v>
          </cell>
          <cell r="J6305" t="str">
            <v>UM</v>
          </cell>
          <cell r="K6305" t="str">
            <v>H</v>
          </cell>
          <cell r="L6305">
            <v>3</v>
          </cell>
          <cell r="M6305">
            <v>9.4630599425600188</v>
          </cell>
        </row>
        <row r="6306">
          <cell r="A6306" t="str">
            <v>2008-11-4-SkagitSpring_h_um</v>
          </cell>
          <cell r="B6306" t="str">
            <v>Skagit</v>
          </cell>
          <cell r="C6306" t="str">
            <v>UnMarked Skagit Spring Year</v>
          </cell>
          <cell r="D6306" t="str">
            <v>U-SkagSpY</v>
          </cell>
          <cell r="E6306">
            <v>11</v>
          </cell>
          <cell r="F6306">
            <v>16</v>
          </cell>
          <cell r="G6306">
            <v>15</v>
          </cell>
          <cell r="H6306" t="str">
            <v>TRS; includes Area 8 Net</v>
          </cell>
          <cell r="I6306">
            <v>2008</v>
          </cell>
          <cell r="J6306" t="str">
            <v>UM</v>
          </cell>
          <cell r="K6306" t="str">
            <v>H</v>
          </cell>
          <cell r="L6306">
            <v>4</v>
          </cell>
          <cell r="M6306">
            <v>761.55949499868666</v>
          </cell>
        </row>
        <row r="6307">
          <cell r="A6307" t="str">
            <v>2008-11-5-SkagitSpring_h_um</v>
          </cell>
          <cell r="B6307" t="str">
            <v>Skagit</v>
          </cell>
          <cell r="C6307" t="str">
            <v>UnMarked Skagit Spring Year</v>
          </cell>
          <cell r="D6307" t="str">
            <v>U-SkagSpY</v>
          </cell>
          <cell r="E6307">
            <v>11</v>
          </cell>
          <cell r="F6307">
            <v>16</v>
          </cell>
          <cell r="G6307">
            <v>15</v>
          </cell>
          <cell r="H6307" t="str">
            <v>TRS; includes Area 8 Net</v>
          </cell>
          <cell r="I6307">
            <v>2008</v>
          </cell>
          <cell r="J6307" t="str">
            <v>UM</v>
          </cell>
          <cell r="K6307" t="str">
            <v>H</v>
          </cell>
          <cell r="L6307">
            <v>5</v>
          </cell>
          <cell r="M6307">
            <v>36.473677653319633</v>
          </cell>
        </row>
        <row r="6308">
          <cell r="A6308" t="str">
            <v>2009-11-3-SkagitSpring_h_um</v>
          </cell>
          <cell r="B6308" t="str">
            <v>Skagit</v>
          </cell>
          <cell r="C6308" t="str">
            <v>UnMarked Skagit Spring Year</v>
          </cell>
          <cell r="D6308" t="str">
            <v>U-SkagSpY</v>
          </cell>
          <cell r="E6308">
            <v>11</v>
          </cell>
          <cell r="F6308">
            <v>16</v>
          </cell>
          <cell r="G6308">
            <v>15</v>
          </cell>
          <cell r="H6308" t="str">
            <v>TRS; includes Area 8 Net</v>
          </cell>
          <cell r="I6308">
            <v>2009</v>
          </cell>
          <cell r="J6308" t="str">
            <v>UM</v>
          </cell>
          <cell r="K6308" t="str">
            <v>H</v>
          </cell>
          <cell r="L6308">
            <v>3</v>
          </cell>
          <cell r="M6308">
            <v>61.623313574172123</v>
          </cell>
        </row>
        <row r="6309">
          <cell r="A6309" t="str">
            <v>2009-11-4-SkagitSpring_h_um</v>
          </cell>
          <cell r="B6309" t="str">
            <v>Skagit</v>
          </cell>
          <cell r="C6309" t="str">
            <v>UnMarked Skagit Spring Year</v>
          </cell>
          <cell r="D6309" t="str">
            <v>U-SkagSpY</v>
          </cell>
          <cell r="E6309">
            <v>11</v>
          </cell>
          <cell r="F6309">
            <v>16</v>
          </cell>
          <cell r="G6309">
            <v>15</v>
          </cell>
          <cell r="H6309" t="str">
            <v>TRS; includes Area 8 Net</v>
          </cell>
          <cell r="I6309">
            <v>2009</v>
          </cell>
          <cell r="J6309" t="str">
            <v>UM</v>
          </cell>
          <cell r="K6309" t="str">
            <v>H</v>
          </cell>
          <cell r="L6309">
            <v>4</v>
          </cell>
          <cell r="M6309">
            <v>211.97852224013261</v>
          </cell>
        </row>
        <row r="6310">
          <cell r="A6310" t="str">
            <v>2009-11-5-SkagitSpring_h_um</v>
          </cell>
          <cell r="B6310" t="str">
            <v>Skagit</v>
          </cell>
          <cell r="C6310" t="str">
            <v>UnMarked Skagit Spring Year</v>
          </cell>
          <cell r="D6310" t="str">
            <v>U-SkagSpY</v>
          </cell>
          <cell r="E6310">
            <v>11</v>
          </cell>
          <cell r="F6310">
            <v>16</v>
          </cell>
          <cell r="G6310">
            <v>15</v>
          </cell>
          <cell r="H6310" t="str">
            <v>TRS; includes Area 8 Net</v>
          </cell>
          <cell r="I6310">
            <v>2009</v>
          </cell>
          <cell r="J6310" t="str">
            <v>UM</v>
          </cell>
          <cell r="K6310" t="str">
            <v>H</v>
          </cell>
          <cell r="L6310">
            <v>5</v>
          </cell>
          <cell r="M6310">
            <v>98.76056796368843</v>
          </cell>
        </row>
        <row r="6311">
          <cell r="A6311" t="str">
            <v>2010-11-3-SkagitSpring_h_um</v>
          </cell>
          <cell r="B6311" t="str">
            <v>Skagit</v>
          </cell>
          <cell r="C6311" t="str">
            <v>UnMarked Skagit Spring Year</v>
          </cell>
          <cell r="D6311" t="str">
            <v>U-SkagSpY</v>
          </cell>
          <cell r="E6311">
            <v>11</v>
          </cell>
          <cell r="F6311">
            <v>16</v>
          </cell>
          <cell r="G6311">
            <v>15</v>
          </cell>
          <cell r="H6311" t="str">
            <v>TRS; includes Area 8 Net</v>
          </cell>
          <cell r="I6311">
            <v>2010</v>
          </cell>
          <cell r="J6311" t="str">
            <v>UM</v>
          </cell>
          <cell r="K6311" t="str">
            <v>H</v>
          </cell>
          <cell r="L6311">
            <v>3</v>
          </cell>
          <cell r="M6311">
            <v>57.181084979444087</v>
          </cell>
        </row>
        <row r="6312">
          <cell r="A6312" t="str">
            <v>2010-11-4-SkagitSpring_h_um</v>
          </cell>
          <cell r="B6312" t="str">
            <v>Skagit</v>
          </cell>
          <cell r="C6312" t="str">
            <v>UnMarked Skagit Spring Year</v>
          </cell>
          <cell r="D6312" t="str">
            <v>U-SkagSpY</v>
          </cell>
          <cell r="E6312">
            <v>11</v>
          </cell>
          <cell r="F6312">
            <v>16</v>
          </cell>
          <cell r="G6312">
            <v>15</v>
          </cell>
          <cell r="H6312" t="str">
            <v>TRS; includes Area 8 Net</v>
          </cell>
          <cell r="I6312">
            <v>2010</v>
          </cell>
          <cell r="J6312" t="str">
            <v>UM</v>
          </cell>
          <cell r="K6312" t="str">
            <v>H</v>
          </cell>
          <cell r="L6312">
            <v>4</v>
          </cell>
          <cell r="M6312">
            <v>285.39561776324769</v>
          </cell>
        </row>
        <row r="6313">
          <cell r="A6313" t="str">
            <v>2010-11-5-SkagitSpring_h_um</v>
          </cell>
          <cell r="B6313" t="str">
            <v>Skagit</v>
          </cell>
          <cell r="C6313" t="str">
            <v>UnMarked Skagit Spring Year</v>
          </cell>
          <cell r="D6313" t="str">
            <v>U-SkagSpY</v>
          </cell>
          <cell r="E6313">
            <v>11</v>
          </cell>
          <cell r="F6313">
            <v>16</v>
          </cell>
          <cell r="G6313">
            <v>15</v>
          </cell>
          <cell r="H6313" t="str">
            <v>TRS; includes Area 8 Net</v>
          </cell>
          <cell r="I6313">
            <v>2010</v>
          </cell>
          <cell r="J6313" t="str">
            <v>UM</v>
          </cell>
          <cell r="K6313" t="str">
            <v>H</v>
          </cell>
          <cell r="L6313">
            <v>5</v>
          </cell>
          <cell r="M6313">
            <v>72.467762518118022</v>
          </cell>
        </row>
        <row r="6314">
          <cell r="A6314" t="str">
            <v>2011-11-3-SkagitSpring_h_um</v>
          </cell>
          <cell r="B6314" t="str">
            <v>Skagit</v>
          </cell>
          <cell r="C6314" t="str">
            <v>UnMarked Skagit Spring Year</v>
          </cell>
          <cell r="D6314" t="str">
            <v>U-SkagSpY</v>
          </cell>
          <cell r="E6314">
            <v>11</v>
          </cell>
          <cell r="F6314">
            <v>16</v>
          </cell>
          <cell r="G6314">
            <v>15</v>
          </cell>
          <cell r="H6314" t="str">
            <v>TRS; includes Area 8 Net</v>
          </cell>
          <cell r="I6314">
            <v>2011</v>
          </cell>
          <cell r="J6314" t="str">
            <v>UM</v>
          </cell>
          <cell r="K6314" t="str">
            <v>H</v>
          </cell>
          <cell r="L6314">
            <v>3</v>
          </cell>
          <cell r="M6314">
            <v>188.80753814146269</v>
          </cell>
        </row>
        <row r="6315">
          <cell r="A6315" t="str">
            <v>2011-11-4-SkagitSpring_h_um</v>
          </cell>
          <cell r="B6315" t="str">
            <v>Skagit</v>
          </cell>
          <cell r="C6315" t="str">
            <v>UnMarked Skagit Spring Year</v>
          </cell>
          <cell r="D6315" t="str">
            <v>U-SkagSpY</v>
          </cell>
          <cell r="E6315">
            <v>11</v>
          </cell>
          <cell r="F6315">
            <v>16</v>
          </cell>
          <cell r="G6315">
            <v>15</v>
          </cell>
          <cell r="H6315" t="str">
            <v>TRS; includes Area 8 Net</v>
          </cell>
          <cell r="I6315">
            <v>2011</v>
          </cell>
          <cell r="J6315" t="str">
            <v>UM</v>
          </cell>
          <cell r="K6315" t="str">
            <v>H</v>
          </cell>
          <cell r="L6315">
            <v>4</v>
          </cell>
          <cell r="M6315">
            <v>300.8810941137238</v>
          </cell>
        </row>
        <row r="6316">
          <cell r="A6316" t="str">
            <v>2011-11-5-SkagitSpring_h_um</v>
          </cell>
          <cell r="B6316" t="str">
            <v>Skagit</v>
          </cell>
          <cell r="C6316" t="str">
            <v>UnMarked Skagit Spring Year</v>
          </cell>
          <cell r="D6316" t="str">
            <v>U-SkagSpY</v>
          </cell>
          <cell r="E6316">
            <v>11</v>
          </cell>
          <cell r="F6316">
            <v>16</v>
          </cell>
          <cell r="G6316">
            <v>15</v>
          </cell>
          <cell r="H6316" t="str">
            <v>TRS; includes Area 8 Net</v>
          </cell>
          <cell r="I6316">
            <v>2011</v>
          </cell>
          <cell r="J6316" t="str">
            <v>UM</v>
          </cell>
          <cell r="K6316" t="str">
            <v>H</v>
          </cell>
          <cell r="L6316">
            <v>5</v>
          </cell>
          <cell r="M6316">
            <v>45.076762759956928</v>
          </cell>
        </row>
        <row r="6317">
          <cell r="A6317" t="str">
            <v>2012-11-3-SkagitSpring_h_um</v>
          </cell>
          <cell r="B6317" t="str">
            <v>Skagit</v>
          </cell>
          <cell r="C6317" t="str">
            <v>UnMarked Skagit Spring Year</v>
          </cell>
          <cell r="D6317" t="str">
            <v>U-SkagSpY</v>
          </cell>
          <cell r="E6317">
            <v>11</v>
          </cell>
          <cell r="F6317">
            <v>16</v>
          </cell>
          <cell r="G6317">
            <v>15</v>
          </cell>
          <cell r="H6317" t="str">
            <v>TRS; includes Area 8 Net</v>
          </cell>
          <cell r="I6317">
            <v>2012</v>
          </cell>
          <cell r="J6317" t="str">
            <v>UM</v>
          </cell>
          <cell r="K6317" t="str">
            <v>H</v>
          </cell>
          <cell r="L6317">
            <v>3</v>
          </cell>
          <cell r="M6317">
            <v>39.561488645077333</v>
          </cell>
        </row>
        <row r="6318">
          <cell r="A6318" t="str">
            <v>2012-11-4-SkagitSpring_h_um</v>
          </cell>
          <cell r="B6318" t="str">
            <v>Skagit</v>
          </cell>
          <cell r="C6318" t="str">
            <v>UnMarked Skagit Spring Year</v>
          </cell>
          <cell r="D6318" t="str">
            <v>U-SkagSpY</v>
          </cell>
          <cell r="E6318">
            <v>11</v>
          </cell>
          <cell r="F6318">
            <v>16</v>
          </cell>
          <cell r="G6318">
            <v>15</v>
          </cell>
          <cell r="H6318" t="str">
            <v>TRS; includes Area 8 Net</v>
          </cell>
          <cell r="I6318">
            <v>2012</v>
          </cell>
          <cell r="J6318" t="str">
            <v>UM</v>
          </cell>
          <cell r="K6318" t="str">
            <v>H</v>
          </cell>
          <cell r="L6318">
            <v>4</v>
          </cell>
          <cell r="M6318">
            <v>826.74107705040751</v>
          </cell>
        </row>
        <row r="6319">
          <cell r="A6319" t="str">
            <v>2012-11-5-SkagitSpring_h_um</v>
          </cell>
          <cell r="B6319" t="str">
            <v>Skagit</v>
          </cell>
          <cell r="C6319" t="str">
            <v>UnMarked Skagit Spring Year</v>
          </cell>
          <cell r="D6319" t="str">
            <v>U-SkagSpY</v>
          </cell>
          <cell r="E6319">
            <v>11</v>
          </cell>
          <cell r="F6319">
            <v>16</v>
          </cell>
          <cell r="G6319">
            <v>15</v>
          </cell>
          <cell r="H6319" t="str">
            <v>TRS; includes Area 8 Net</v>
          </cell>
          <cell r="I6319">
            <v>2012</v>
          </cell>
          <cell r="J6319" t="str">
            <v>UM</v>
          </cell>
          <cell r="K6319" t="str">
            <v>H</v>
          </cell>
          <cell r="L6319">
            <v>5</v>
          </cell>
          <cell r="M6319">
            <v>63.443433651106332</v>
          </cell>
        </row>
        <row r="6320">
          <cell r="A6320" t="str">
            <v>2013-11-3-SkagitSpring_h_um</v>
          </cell>
          <cell r="B6320" t="str">
            <v>Skagit</v>
          </cell>
          <cell r="C6320" t="str">
            <v>UnMarked Skagit Spring Year</v>
          </cell>
          <cell r="D6320" t="str">
            <v>U-SkagSpY</v>
          </cell>
          <cell r="E6320">
            <v>11</v>
          </cell>
          <cell r="F6320">
            <v>16</v>
          </cell>
          <cell r="G6320">
            <v>15</v>
          </cell>
          <cell r="H6320" t="str">
            <v>TRS; includes Area 8 Net</v>
          </cell>
          <cell r="I6320">
            <v>2013</v>
          </cell>
          <cell r="J6320" t="str">
            <v>UM</v>
          </cell>
          <cell r="K6320" t="str">
            <v>H</v>
          </cell>
          <cell r="L6320">
            <v>3</v>
          </cell>
          <cell r="M6320">
            <v>105.5746751694337</v>
          </cell>
        </row>
        <row r="6321">
          <cell r="A6321" t="str">
            <v>2013-11-4-SkagitSpring_h_um</v>
          </cell>
          <cell r="B6321" t="str">
            <v>Skagit</v>
          </cell>
          <cell r="C6321" t="str">
            <v>UnMarked Skagit Spring Year</v>
          </cell>
          <cell r="D6321" t="str">
            <v>U-SkagSpY</v>
          </cell>
          <cell r="E6321">
            <v>11</v>
          </cell>
          <cell r="F6321">
            <v>16</v>
          </cell>
          <cell r="G6321">
            <v>15</v>
          </cell>
          <cell r="H6321" t="str">
            <v>TRS; includes Area 8 Net</v>
          </cell>
          <cell r="I6321">
            <v>2013</v>
          </cell>
          <cell r="J6321" t="str">
            <v>UM</v>
          </cell>
          <cell r="K6321" t="str">
            <v>H</v>
          </cell>
          <cell r="L6321">
            <v>4</v>
          </cell>
          <cell r="M6321">
            <v>279.76346161831339</v>
          </cell>
        </row>
        <row r="6322">
          <cell r="A6322" t="str">
            <v>2013-11-5-SkagitSpring_h_um</v>
          </cell>
          <cell r="B6322" t="str">
            <v>Skagit</v>
          </cell>
          <cell r="C6322" t="str">
            <v>UnMarked Skagit Spring Year</v>
          </cell>
          <cell r="D6322" t="str">
            <v>U-SkagSpY</v>
          </cell>
          <cell r="E6322">
            <v>11</v>
          </cell>
          <cell r="F6322">
            <v>16</v>
          </cell>
          <cell r="G6322">
            <v>15</v>
          </cell>
          <cell r="H6322" t="str">
            <v>TRS; includes Area 8 Net</v>
          </cell>
          <cell r="I6322">
            <v>2013</v>
          </cell>
          <cell r="J6322" t="str">
            <v>UM</v>
          </cell>
          <cell r="K6322" t="str">
            <v>H</v>
          </cell>
          <cell r="L6322">
            <v>5</v>
          </cell>
          <cell r="M6322">
            <v>236.90112861058401</v>
          </cell>
        </row>
        <row r="6323">
          <cell r="A6323" t="str">
            <v>2007-12-3-SkagitSpring_n_m</v>
          </cell>
          <cell r="B6323" t="str">
            <v>Skagit</v>
          </cell>
          <cell r="C6323" t="str">
            <v>Marked Skagit Spring Year</v>
          </cell>
          <cell r="D6323" t="str">
            <v>M-SkagSpY</v>
          </cell>
          <cell r="E6323">
            <v>12</v>
          </cell>
          <cell r="F6323">
            <v>17</v>
          </cell>
          <cell r="G6323">
            <v>15</v>
          </cell>
          <cell r="H6323" t="str">
            <v>TRS; includes Area 8 Net</v>
          </cell>
          <cell r="I6323">
            <v>2007</v>
          </cell>
          <cell r="J6323" t="str">
            <v>M</v>
          </cell>
          <cell r="K6323" t="str">
            <v>N</v>
          </cell>
          <cell r="L6323">
            <v>3</v>
          </cell>
        </row>
        <row r="6324">
          <cell r="A6324" t="str">
            <v>2007-12-4-SkagitSpring_n_m</v>
          </cell>
          <cell r="B6324" t="str">
            <v>Skagit</v>
          </cell>
          <cell r="C6324" t="str">
            <v>Marked Skagit Spring Year</v>
          </cell>
          <cell r="D6324" t="str">
            <v>M-SkagSpY</v>
          </cell>
          <cell r="E6324">
            <v>12</v>
          </cell>
          <cell r="F6324">
            <v>17</v>
          </cell>
          <cell r="G6324">
            <v>15</v>
          </cell>
          <cell r="H6324" t="str">
            <v>TRS; includes Area 8 Net</v>
          </cell>
          <cell r="I6324">
            <v>2007</v>
          </cell>
          <cell r="J6324" t="str">
            <v>M</v>
          </cell>
          <cell r="K6324" t="str">
            <v>N</v>
          </cell>
          <cell r="L6324">
            <v>4</v>
          </cell>
        </row>
        <row r="6325">
          <cell r="A6325" t="str">
            <v>2007-12-5-SkagitSpring_n_m</v>
          </cell>
          <cell r="B6325" t="str">
            <v>Skagit</v>
          </cell>
          <cell r="C6325" t="str">
            <v>Marked Skagit Spring Year</v>
          </cell>
          <cell r="D6325" t="str">
            <v>M-SkagSpY</v>
          </cell>
          <cell r="E6325">
            <v>12</v>
          </cell>
          <cell r="F6325">
            <v>17</v>
          </cell>
          <cell r="G6325">
            <v>15</v>
          </cell>
          <cell r="H6325" t="str">
            <v>TRS; includes Area 8 Net</v>
          </cell>
          <cell r="I6325">
            <v>2007</v>
          </cell>
          <cell r="J6325" t="str">
            <v>M</v>
          </cell>
          <cell r="K6325" t="str">
            <v>N</v>
          </cell>
          <cell r="L6325">
            <v>5</v>
          </cell>
        </row>
        <row r="6326">
          <cell r="A6326" t="str">
            <v>2008-12-3-SkagitSpring_n_m</v>
          </cell>
          <cell r="B6326" t="str">
            <v>Skagit</v>
          </cell>
          <cell r="C6326" t="str">
            <v>Marked Skagit Spring Year</v>
          </cell>
          <cell r="D6326" t="str">
            <v>M-SkagSpY</v>
          </cell>
          <cell r="E6326">
            <v>12</v>
          </cell>
          <cell r="F6326">
            <v>17</v>
          </cell>
          <cell r="G6326">
            <v>15</v>
          </cell>
          <cell r="H6326" t="str">
            <v>TRS; includes Area 8 Net</v>
          </cell>
          <cell r="I6326">
            <v>2008</v>
          </cell>
          <cell r="J6326" t="str">
            <v>M</v>
          </cell>
          <cell r="K6326" t="str">
            <v>N</v>
          </cell>
          <cell r="L6326">
            <v>3</v>
          </cell>
        </row>
        <row r="6327">
          <cell r="A6327" t="str">
            <v>2008-12-4-SkagitSpring_n_m</v>
          </cell>
          <cell r="B6327" t="str">
            <v>Skagit</v>
          </cell>
          <cell r="C6327" t="str">
            <v>Marked Skagit Spring Year</v>
          </cell>
          <cell r="D6327" t="str">
            <v>M-SkagSpY</v>
          </cell>
          <cell r="E6327">
            <v>12</v>
          </cell>
          <cell r="F6327">
            <v>17</v>
          </cell>
          <cell r="G6327">
            <v>15</v>
          </cell>
          <cell r="H6327" t="str">
            <v>TRS; includes Area 8 Net</v>
          </cell>
          <cell r="I6327">
            <v>2008</v>
          </cell>
          <cell r="J6327" t="str">
            <v>M</v>
          </cell>
          <cell r="K6327" t="str">
            <v>N</v>
          </cell>
          <cell r="L6327">
            <v>4</v>
          </cell>
        </row>
        <row r="6328">
          <cell r="A6328" t="str">
            <v>2008-12-5-SkagitSpring_n_m</v>
          </cell>
          <cell r="B6328" t="str">
            <v>Skagit</v>
          </cell>
          <cell r="C6328" t="str">
            <v>Marked Skagit Spring Year</v>
          </cell>
          <cell r="D6328" t="str">
            <v>M-SkagSpY</v>
          </cell>
          <cell r="E6328">
            <v>12</v>
          </cell>
          <cell r="F6328">
            <v>17</v>
          </cell>
          <cell r="G6328">
            <v>15</v>
          </cell>
          <cell r="H6328" t="str">
            <v>TRS; includes Area 8 Net</v>
          </cell>
          <cell r="I6328">
            <v>2008</v>
          </cell>
          <cell r="J6328" t="str">
            <v>M</v>
          </cell>
          <cell r="K6328" t="str">
            <v>N</v>
          </cell>
          <cell r="L6328">
            <v>5</v>
          </cell>
        </row>
        <row r="6329">
          <cell r="A6329" t="str">
            <v>2009-12-3-SkagitSpring_n_m</v>
          </cell>
          <cell r="B6329" t="str">
            <v>Skagit</v>
          </cell>
          <cell r="C6329" t="str">
            <v>Marked Skagit Spring Year</v>
          </cell>
          <cell r="D6329" t="str">
            <v>M-SkagSpY</v>
          </cell>
          <cell r="E6329">
            <v>12</v>
          </cell>
          <cell r="F6329">
            <v>17</v>
          </cell>
          <cell r="G6329">
            <v>15</v>
          </cell>
          <cell r="H6329" t="str">
            <v>TRS; includes Area 8 Net</v>
          </cell>
          <cell r="I6329">
            <v>2009</v>
          </cell>
          <cell r="J6329" t="str">
            <v>M</v>
          </cell>
          <cell r="K6329" t="str">
            <v>N</v>
          </cell>
          <cell r="L6329">
            <v>3</v>
          </cell>
        </row>
        <row r="6330">
          <cell r="A6330" t="str">
            <v>2009-12-4-SkagitSpring_n_m</v>
          </cell>
          <cell r="B6330" t="str">
            <v>Skagit</v>
          </cell>
          <cell r="C6330" t="str">
            <v>Marked Skagit Spring Year</v>
          </cell>
          <cell r="D6330" t="str">
            <v>M-SkagSpY</v>
          </cell>
          <cell r="E6330">
            <v>12</v>
          </cell>
          <cell r="F6330">
            <v>17</v>
          </cell>
          <cell r="G6330">
            <v>15</v>
          </cell>
          <cell r="H6330" t="str">
            <v>TRS; includes Area 8 Net</v>
          </cell>
          <cell r="I6330">
            <v>2009</v>
          </cell>
          <cell r="J6330" t="str">
            <v>M</v>
          </cell>
          <cell r="K6330" t="str">
            <v>N</v>
          </cell>
          <cell r="L6330">
            <v>4</v>
          </cell>
        </row>
        <row r="6331">
          <cell r="A6331" t="str">
            <v>2009-12-5-SkagitSpring_n_m</v>
          </cell>
          <cell r="B6331" t="str">
            <v>Skagit</v>
          </cell>
          <cell r="C6331" t="str">
            <v>Marked Skagit Spring Year</v>
          </cell>
          <cell r="D6331" t="str">
            <v>M-SkagSpY</v>
          </cell>
          <cell r="E6331">
            <v>12</v>
          </cell>
          <cell r="F6331">
            <v>17</v>
          </cell>
          <cell r="G6331">
            <v>15</v>
          </cell>
          <cell r="H6331" t="str">
            <v>TRS; includes Area 8 Net</v>
          </cell>
          <cell r="I6331">
            <v>2009</v>
          </cell>
          <cell r="J6331" t="str">
            <v>M</v>
          </cell>
          <cell r="K6331" t="str">
            <v>N</v>
          </cell>
          <cell r="L6331">
            <v>5</v>
          </cell>
        </row>
        <row r="6332">
          <cell r="A6332" t="str">
            <v>2010-12-3-SkagitSpring_n_m</v>
          </cell>
          <cell r="B6332" t="str">
            <v>Skagit</v>
          </cell>
          <cell r="C6332" t="str">
            <v>Marked Skagit Spring Year</v>
          </cell>
          <cell r="D6332" t="str">
            <v>M-SkagSpY</v>
          </cell>
          <cell r="E6332">
            <v>12</v>
          </cell>
          <cell r="F6332">
            <v>17</v>
          </cell>
          <cell r="G6332">
            <v>15</v>
          </cell>
          <cell r="H6332" t="str">
            <v>TRS; includes Area 8 Net</v>
          </cell>
          <cell r="I6332">
            <v>2010</v>
          </cell>
          <cell r="J6332" t="str">
            <v>M</v>
          </cell>
          <cell r="K6332" t="str">
            <v>N</v>
          </cell>
          <cell r="L6332">
            <v>3</v>
          </cell>
        </row>
        <row r="6333">
          <cell r="A6333" t="str">
            <v>2010-12-4-SkagitSpring_n_m</v>
          </cell>
          <cell r="B6333" t="str">
            <v>Skagit</v>
          </cell>
          <cell r="C6333" t="str">
            <v>Marked Skagit Spring Year</v>
          </cell>
          <cell r="D6333" t="str">
            <v>M-SkagSpY</v>
          </cell>
          <cell r="E6333">
            <v>12</v>
          </cell>
          <cell r="F6333">
            <v>17</v>
          </cell>
          <cell r="G6333">
            <v>15</v>
          </cell>
          <cell r="H6333" t="str">
            <v>TRS; includes Area 8 Net</v>
          </cell>
          <cell r="I6333">
            <v>2010</v>
          </cell>
          <cell r="J6333" t="str">
            <v>M</v>
          </cell>
          <cell r="K6333" t="str">
            <v>N</v>
          </cell>
          <cell r="L6333">
            <v>4</v>
          </cell>
        </row>
        <row r="6334">
          <cell r="A6334" t="str">
            <v>2010-12-5-SkagitSpring_n_m</v>
          </cell>
          <cell r="B6334" t="str">
            <v>Skagit</v>
          </cell>
          <cell r="C6334" t="str">
            <v>Marked Skagit Spring Year</v>
          </cell>
          <cell r="D6334" t="str">
            <v>M-SkagSpY</v>
          </cell>
          <cell r="E6334">
            <v>12</v>
          </cell>
          <cell r="F6334">
            <v>17</v>
          </cell>
          <cell r="G6334">
            <v>15</v>
          </cell>
          <cell r="H6334" t="str">
            <v>TRS; includes Area 8 Net</v>
          </cell>
          <cell r="I6334">
            <v>2010</v>
          </cell>
          <cell r="J6334" t="str">
            <v>M</v>
          </cell>
          <cell r="K6334" t="str">
            <v>N</v>
          </cell>
          <cell r="L6334">
            <v>5</v>
          </cell>
        </row>
        <row r="6335">
          <cell r="A6335" t="str">
            <v>2011-12-3-SkagitSpring_n_m</v>
          </cell>
          <cell r="B6335" t="str">
            <v>Skagit</v>
          </cell>
          <cell r="C6335" t="str">
            <v>Marked Skagit Spring Year</v>
          </cell>
          <cell r="D6335" t="str">
            <v>M-SkagSpY</v>
          </cell>
          <cell r="E6335">
            <v>12</v>
          </cell>
          <cell r="F6335">
            <v>17</v>
          </cell>
          <cell r="G6335">
            <v>15</v>
          </cell>
          <cell r="H6335" t="str">
            <v>TRS; includes Area 8 Net</v>
          </cell>
          <cell r="I6335">
            <v>2011</v>
          </cell>
          <cell r="J6335" t="str">
            <v>M</v>
          </cell>
          <cell r="K6335" t="str">
            <v>N</v>
          </cell>
          <cell r="L6335">
            <v>3</v>
          </cell>
        </row>
        <row r="6336">
          <cell r="A6336" t="str">
            <v>2011-12-4-SkagitSpring_n_m</v>
          </cell>
          <cell r="B6336" t="str">
            <v>Skagit</v>
          </cell>
          <cell r="C6336" t="str">
            <v>Marked Skagit Spring Year</v>
          </cell>
          <cell r="D6336" t="str">
            <v>M-SkagSpY</v>
          </cell>
          <cell r="E6336">
            <v>12</v>
          </cell>
          <cell r="F6336">
            <v>17</v>
          </cell>
          <cell r="G6336">
            <v>15</v>
          </cell>
          <cell r="H6336" t="str">
            <v>TRS; includes Area 8 Net</v>
          </cell>
          <cell r="I6336">
            <v>2011</v>
          </cell>
          <cell r="J6336" t="str">
            <v>M</v>
          </cell>
          <cell r="K6336" t="str">
            <v>N</v>
          </cell>
          <cell r="L6336">
            <v>4</v>
          </cell>
        </row>
        <row r="6337">
          <cell r="A6337" t="str">
            <v>2011-12-5-SkagitSpring_n_m</v>
          </cell>
          <cell r="B6337" t="str">
            <v>Skagit</v>
          </cell>
          <cell r="C6337" t="str">
            <v>Marked Skagit Spring Year</v>
          </cell>
          <cell r="D6337" t="str">
            <v>M-SkagSpY</v>
          </cell>
          <cell r="E6337">
            <v>12</v>
          </cell>
          <cell r="F6337">
            <v>17</v>
          </cell>
          <cell r="G6337">
            <v>15</v>
          </cell>
          <cell r="H6337" t="str">
            <v>TRS; includes Area 8 Net</v>
          </cell>
          <cell r="I6337">
            <v>2011</v>
          </cell>
          <cell r="J6337" t="str">
            <v>M</v>
          </cell>
          <cell r="K6337" t="str">
            <v>N</v>
          </cell>
          <cell r="L6337">
            <v>5</v>
          </cell>
        </row>
        <row r="6338">
          <cell r="A6338" t="str">
            <v>2012-12-3-SkagitSpring_n_m</v>
          </cell>
          <cell r="B6338" t="str">
            <v>Skagit</v>
          </cell>
          <cell r="C6338" t="str">
            <v>Marked Skagit Spring Year</v>
          </cell>
          <cell r="D6338" t="str">
            <v>M-SkagSpY</v>
          </cell>
          <cell r="E6338">
            <v>12</v>
          </cell>
          <cell r="F6338">
            <v>17</v>
          </cell>
          <cell r="G6338">
            <v>15</v>
          </cell>
          <cell r="H6338" t="str">
            <v>TRS; includes Area 8 Net</v>
          </cell>
          <cell r="I6338">
            <v>2012</v>
          </cell>
          <cell r="J6338" t="str">
            <v>M</v>
          </cell>
          <cell r="K6338" t="str">
            <v>N</v>
          </cell>
          <cell r="L6338">
            <v>3</v>
          </cell>
        </row>
        <row r="6339">
          <cell r="A6339" t="str">
            <v>2012-12-4-SkagitSpring_n_m</v>
          </cell>
          <cell r="B6339" t="str">
            <v>Skagit</v>
          </cell>
          <cell r="C6339" t="str">
            <v>Marked Skagit Spring Year</v>
          </cell>
          <cell r="D6339" t="str">
            <v>M-SkagSpY</v>
          </cell>
          <cell r="E6339">
            <v>12</v>
          </cell>
          <cell r="F6339">
            <v>17</v>
          </cell>
          <cell r="G6339">
            <v>15</v>
          </cell>
          <cell r="H6339" t="str">
            <v>TRS; includes Area 8 Net</v>
          </cell>
          <cell r="I6339">
            <v>2012</v>
          </cell>
          <cell r="J6339" t="str">
            <v>M</v>
          </cell>
          <cell r="K6339" t="str">
            <v>N</v>
          </cell>
          <cell r="L6339">
            <v>4</v>
          </cell>
        </row>
        <row r="6340">
          <cell r="A6340" t="str">
            <v>2012-12-5-SkagitSpring_n_m</v>
          </cell>
          <cell r="B6340" t="str">
            <v>Skagit</v>
          </cell>
          <cell r="C6340" t="str">
            <v>Marked Skagit Spring Year</v>
          </cell>
          <cell r="D6340" t="str">
            <v>M-SkagSpY</v>
          </cell>
          <cell r="E6340">
            <v>12</v>
          </cell>
          <cell r="F6340">
            <v>17</v>
          </cell>
          <cell r="G6340">
            <v>15</v>
          </cell>
          <cell r="H6340" t="str">
            <v>TRS; includes Area 8 Net</v>
          </cell>
          <cell r="I6340">
            <v>2012</v>
          </cell>
          <cell r="J6340" t="str">
            <v>M</v>
          </cell>
          <cell r="K6340" t="str">
            <v>N</v>
          </cell>
          <cell r="L6340">
            <v>5</v>
          </cell>
        </row>
        <row r="6341">
          <cell r="A6341" t="str">
            <v>2013-12-3-SkagitSpring_n_m</v>
          </cell>
          <cell r="B6341" t="str">
            <v>Skagit</v>
          </cell>
          <cell r="C6341" t="str">
            <v>Marked Skagit Spring Year</v>
          </cell>
          <cell r="D6341" t="str">
            <v>M-SkagSpY</v>
          </cell>
          <cell r="E6341">
            <v>12</v>
          </cell>
          <cell r="F6341">
            <v>17</v>
          </cell>
          <cell r="G6341">
            <v>15</v>
          </cell>
          <cell r="H6341" t="str">
            <v>TRS; includes Area 8 Net</v>
          </cell>
          <cell r="I6341">
            <v>2013</v>
          </cell>
          <cell r="J6341" t="str">
            <v>M</v>
          </cell>
          <cell r="K6341" t="str">
            <v>N</v>
          </cell>
          <cell r="L6341">
            <v>3</v>
          </cell>
        </row>
        <row r="6342">
          <cell r="A6342" t="str">
            <v>2013-12-4-SkagitSpring_n_m</v>
          </cell>
          <cell r="B6342" t="str">
            <v>Skagit</v>
          </cell>
          <cell r="C6342" t="str">
            <v>Marked Skagit Spring Year</v>
          </cell>
          <cell r="D6342" t="str">
            <v>M-SkagSpY</v>
          </cell>
          <cell r="E6342">
            <v>12</v>
          </cell>
          <cell r="F6342">
            <v>17</v>
          </cell>
          <cell r="G6342">
            <v>15</v>
          </cell>
          <cell r="H6342" t="str">
            <v>TRS; includes Area 8 Net</v>
          </cell>
          <cell r="I6342">
            <v>2013</v>
          </cell>
          <cell r="J6342" t="str">
            <v>M</v>
          </cell>
          <cell r="K6342" t="str">
            <v>N</v>
          </cell>
          <cell r="L6342">
            <v>4</v>
          </cell>
        </row>
        <row r="6343">
          <cell r="A6343" t="str">
            <v>2013-12-5-SkagitSpring_n_m</v>
          </cell>
          <cell r="B6343" t="str">
            <v>Skagit</v>
          </cell>
          <cell r="C6343" t="str">
            <v>Marked Skagit Spring Year</v>
          </cell>
          <cell r="D6343" t="str">
            <v>M-SkagSpY</v>
          </cell>
          <cell r="E6343">
            <v>12</v>
          </cell>
          <cell r="F6343">
            <v>17</v>
          </cell>
          <cell r="G6343">
            <v>15</v>
          </cell>
          <cell r="H6343" t="str">
            <v>TRS; includes Area 8 Net</v>
          </cell>
          <cell r="I6343">
            <v>2013</v>
          </cell>
          <cell r="J6343" t="str">
            <v>M</v>
          </cell>
          <cell r="K6343" t="str">
            <v>N</v>
          </cell>
          <cell r="L6343">
            <v>5</v>
          </cell>
        </row>
        <row r="6344">
          <cell r="A6344" t="str">
            <v>2007-11-3-SkagitSpring_n_um</v>
          </cell>
          <cell r="B6344" t="str">
            <v>Skagit</v>
          </cell>
          <cell r="C6344" t="str">
            <v>UnMarked Skagit Spring Year</v>
          </cell>
          <cell r="D6344" t="str">
            <v>U-SkagSpY</v>
          </cell>
          <cell r="E6344">
            <v>11</v>
          </cell>
          <cell r="F6344">
            <v>16</v>
          </cell>
          <cell r="G6344">
            <v>15</v>
          </cell>
          <cell r="H6344" t="str">
            <v>TRS; includes Area 8 Net</v>
          </cell>
          <cell r="I6344">
            <v>2007</v>
          </cell>
          <cell r="J6344" t="str">
            <v>UM</v>
          </cell>
          <cell r="K6344" t="str">
            <v>N</v>
          </cell>
          <cell r="L6344">
            <v>3</v>
          </cell>
          <cell r="M6344">
            <v>172.22068965517241</v>
          </cell>
        </row>
        <row r="6345">
          <cell r="A6345" t="str">
            <v>2007-11-4-SkagitSpring_n_um</v>
          </cell>
          <cell r="B6345" t="str">
            <v>Skagit</v>
          </cell>
          <cell r="C6345" t="str">
            <v>UnMarked Skagit Spring Year</v>
          </cell>
          <cell r="D6345" t="str">
            <v>U-SkagSpY</v>
          </cell>
          <cell r="E6345">
            <v>11</v>
          </cell>
          <cell r="F6345">
            <v>16</v>
          </cell>
          <cell r="G6345">
            <v>15</v>
          </cell>
          <cell r="H6345" t="str">
            <v>TRS; includes Area 8 Net</v>
          </cell>
          <cell r="I6345">
            <v>2007</v>
          </cell>
          <cell r="J6345" t="str">
            <v>UM</v>
          </cell>
          <cell r="K6345" t="str">
            <v>N</v>
          </cell>
          <cell r="L6345">
            <v>4</v>
          </cell>
          <cell r="M6345">
            <v>113.06896551724139</v>
          </cell>
        </row>
        <row r="6346">
          <cell r="A6346" t="str">
            <v>2007-11-5-SkagitSpring_n_um</v>
          </cell>
          <cell r="B6346" t="str">
            <v>Skagit</v>
          </cell>
          <cell r="C6346" t="str">
            <v>UnMarked Skagit Spring Year</v>
          </cell>
          <cell r="D6346" t="str">
            <v>U-SkagSpY</v>
          </cell>
          <cell r="E6346">
            <v>11</v>
          </cell>
          <cell r="F6346">
            <v>16</v>
          </cell>
          <cell r="G6346">
            <v>15</v>
          </cell>
          <cell r="H6346" t="str">
            <v>TRS; includes Area 8 Net</v>
          </cell>
          <cell r="I6346">
            <v>2007</v>
          </cell>
          <cell r="J6346" t="str">
            <v>UM</v>
          </cell>
          <cell r="K6346" t="str">
            <v>N</v>
          </cell>
          <cell r="L6346">
            <v>5</v>
          </cell>
          <cell r="M6346">
            <v>392.71034482758631</v>
          </cell>
        </row>
        <row r="6347">
          <cell r="A6347" t="str">
            <v>2008-11-3-SkagitSpring_n_um</v>
          </cell>
          <cell r="B6347" t="str">
            <v>Skagit</v>
          </cell>
          <cell r="C6347" t="str">
            <v>UnMarked Skagit Spring Year</v>
          </cell>
          <cell r="D6347" t="str">
            <v>U-SkagSpY</v>
          </cell>
          <cell r="E6347">
            <v>11</v>
          </cell>
          <cell r="F6347">
            <v>16</v>
          </cell>
          <cell r="G6347">
            <v>15</v>
          </cell>
          <cell r="H6347" t="str">
            <v>TRS; includes Area 8 Net</v>
          </cell>
          <cell r="I6347">
            <v>2008</v>
          </cell>
          <cell r="J6347" t="str">
            <v>UM</v>
          </cell>
          <cell r="K6347" t="str">
            <v>N</v>
          </cell>
          <cell r="L6347">
            <v>3</v>
          </cell>
          <cell r="M6347">
            <v>110.6105263157895</v>
          </cell>
        </row>
        <row r="6348">
          <cell r="A6348" t="str">
            <v>2008-11-4-SkagitSpring_n_um</v>
          </cell>
          <cell r="B6348" t="str">
            <v>Skagit</v>
          </cell>
          <cell r="C6348" t="str">
            <v>UnMarked Skagit Spring Year</v>
          </cell>
          <cell r="D6348" t="str">
            <v>U-SkagSpY</v>
          </cell>
          <cell r="E6348">
            <v>11</v>
          </cell>
          <cell r="F6348">
            <v>16</v>
          </cell>
          <cell r="G6348">
            <v>15</v>
          </cell>
          <cell r="H6348" t="str">
            <v>TRS; includes Area 8 Net</v>
          </cell>
          <cell r="I6348">
            <v>2008</v>
          </cell>
          <cell r="J6348" t="str">
            <v>UM</v>
          </cell>
          <cell r="K6348" t="str">
            <v>N</v>
          </cell>
          <cell r="L6348">
            <v>4</v>
          </cell>
          <cell r="M6348">
            <v>1346.0533333333331</v>
          </cell>
        </row>
        <row r="6349">
          <cell r="A6349" t="str">
            <v>2008-11-5-SkagitSpring_n_um</v>
          </cell>
          <cell r="B6349" t="str">
            <v>Skagit</v>
          </cell>
          <cell r="C6349" t="str">
            <v>UnMarked Skagit Spring Year</v>
          </cell>
          <cell r="D6349" t="str">
            <v>U-SkagSpY</v>
          </cell>
          <cell r="E6349">
            <v>11</v>
          </cell>
          <cell r="F6349">
            <v>16</v>
          </cell>
          <cell r="G6349">
            <v>15</v>
          </cell>
          <cell r="H6349" t="str">
            <v>TRS; includes Area 8 Net</v>
          </cell>
          <cell r="I6349">
            <v>2008</v>
          </cell>
          <cell r="J6349" t="str">
            <v>UM</v>
          </cell>
          <cell r="K6349" t="str">
            <v>N</v>
          </cell>
          <cell r="L6349">
            <v>5</v>
          </cell>
          <cell r="M6349">
            <v>132.53614035087719</v>
          </cell>
        </row>
        <row r="6350">
          <cell r="A6350" t="str">
            <v>2009-11-3-SkagitSpring_n_um</v>
          </cell>
          <cell r="B6350" t="str">
            <v>Skagit</v>
          </cell>
          <cell r="C6350" t="str">
            <v>UnMarked Skagit Spring Year</v>
          </cell>
          <cell r="D6350" t="str">
            <v>U-SkagSpY</v>
          </cell>
          <cell r="E6350">
            <v>11</v>
          </cell>
          <cell r="F6350">
            <v>16</v>
          </cell>
          <cell r="G6350">
            <v>15</v>
          </cell>
          <cell r="H6350" t="str">
            <v>TRS; includes Area 8 Net</v>
          </cell>
          <cell r="I6350">
            <v>2009</v>
          </cell>
          <cell r="J6350" t="str">
            <v>UM</v>
          </cell>
          <cell r="K6350" t="str">
            <v>N</v>
          </cell>
          <cell r="L6350">
            <v>3</v>
          </cell>
          <cell r="M6350">
            <v>71.003867883528898</v>
          </cell>
        </row>
        <row r="6351">
          <cell r="A6351" t="str">
            <v>2009-11-4-SkagitSpring_n_um</v>
          </cell>
          <cell r="B6351" t="str">
            <v>Skagit</v>
          </cell>
          <cell r="C6351" t="str">
            <v>UnMarked Skagit Spring Year</v>
          </cell>
          <cell r="D6351" t="str">
            <v>U-SkagSpY</v>
          </cell>
          <cell r="E6351">
            <v>11</v>
          </cell>
          <cell r="F6351">
            <v>16</v>
          </cell>
          <cell r="G6351">
            <v>15</v>
          </cell>
          <cell r="H6351" t="str">
            <v>TRS; includes Area 8 Net</v>
          </cell>
          <cell r="I6351">
            <v>2009</v>
          </cell>
          <cell r="J6351" t="str">
            <v>UM</v>
          </cell>
          <cell r="K6351" t="str">
            <v>N</v>
          </cell>
          <cell r="L6351">
            <v>4</v>
          </cell>
          <cell r="M6351">
            <v>921.49561060408519</v>
          </cell>
        </row>
        <row r="6352">
          <cell r="A6352" t="str">
            <v>2009-11-5-SkagitSpring_n_um</v>
          </cell>
          <cell r="B6352" t="str">
            <v>Skagit</v>
          </cell>
          <cell r="C6352" t="str">
            <v>UnMarked Skagit Spring Year</v>
          </cell>
          <cell r="D6352" t="str">
            <v>U-SkagSpY</v>
          </cell>
          <cell r="E6352">
            <v>11</v>
          </cell>
          <cell r="F6352">
            <v>16</v>
          </cell>
          <cell r="G6352">
            <v>15</v>
          </cell>
          <cell r="H6352" t="str">
            <v>TRS; includes Area 8 Net</v>
          </cell>
          <cell r="I6352">
            <v>2009</v>
          </cell>
          <cell r="J6352" t="str">
            <v>UM</v>
          </cell>
          <cell r="K6352" t="str">
            <v>N</v>
          </cell>
          <cell r="L6352">
            <v>5</v>
          </cell>
          <cell r="M6352">
            <v>136.14923946110389</v>
          </cell>
        </row>
        <row r="6353">
          <cell r="A6353" t="str">
            <v>2010-11-3-SkagitSpring_n_um</v>
          </cell>
          <cell r="B6353" t="str">
            <v>Skagit</v>
          </cell>
          <cell r="C6353" t="str">
            <v>UnMarked Skagit Spring Year</v>
          </cell>
          <cell r="D6353" t="str">
            <v>U-SkagSpY</v>
          </cell>
          <cell r="E6353">
            <v>11</v>
          </cell>
          <cell r="F6353">
            <v>16</v>
          </cell>
          <cell r="G6353">
            <v>15</v>
          </cell>
          <cell r="H6353" t="str">
            <v>TRS; includes Area 8 Net</v>
          </cell>
          <cell r="I6353">
            <v>2010</v>
          </cell>
          <cell r="J6353" t="str">
            <v>UM</v>
          </cell>
          <cell r="K6353" t="str">
            <v>N</v>
          </cell>
          <cell r="L6353">
            <v>3</v>
          </cell>
          <cell r="M6353">
            <v>201.2676923076923</v>
          </cell>
        </row>
        <row r="6354">
          <cell r="A6354" t="str">
            <v>2010-11-4-SkagitSpring_n_um</v>
          </cell>
          <cell r="B6354" t="str">
            <v>Skagit</v>
          </cell>
          <cell r="C6354" t="str">
            <v>UnMarked Skagit Spring Year</v>
          </cell>
          <cell r="D6354" t="str">
            <v>U-SkagSpY</v>
          </cell>
          <cell r="E6354">
            <v>11</v>
          </cell>
          <cell r="F6354">
            <v>16</v>
          </cell>
          <cell r="G6354">
            <v>15</v>
          </cell>
          <cell r="H6354" t="str">
            <v>TRS; includes Area 8 Net</v>
          </cell>
          <cell r="I6354">
            <v>2010</v>
          </cell>
          <cell r="J6354" t="str">
            <v>UM</v>
          </cell>
          <cell r="K6354" t="str">
            <v>N</v>
          </cell>
          <cell r="L6354">
            <v>4</v>
          </cell>
          <cell r="M6354">
            <v>626.16615384615386</v>
          </cell>
        </row>
        <row r="6355">
          <cell r="A6355" t="str">
            <v>2010-11-5-SkagitSpring_n_um</v>
          </cell>
          <cell r="B6355" t="str">
            <v>Skagit</v>
          </cell>
          <cell r="C6355" t="str">
            <v>UnMarked Skagit Spring Year</v>
          </cell>
          <cell r="D6355" t="str">
            <v>U-SkagSpY</v>
          </cell>
          <cell r="E6355">
            <v>11</v>
          </cell>
          <cell r="F6355">
            <v>16</v>
          </cell>
          <cell r="G6355">
            <v>15</v>
          </cell>
          <cell r="H6355" t="str">
            <v>TRS; includes Area 8 Net</v>
          </cell>
          <cell r="I6355">
            <v>2010</v>
          </cell>
          <cell r="J6355" t="str">
            <v>UM</v>
          </cell>
          <cell r="K6355" t="str">
            <v>N</v>
          </cell>
          <cell r="L6355">
            <v>5</v>
          </cell>
          <cell r="M6355">
            <v>603.80307692307701</v>
          </cell>
        </row>
        <row r="6356">
          <cell r="A6356" t="str">
            <v>2011-11-3-SkagitSpring_n_um</v>
          </cell>
          <cell r="B6356" t="str">
            <v>Skagit</v>
          </cell>
          <cell r="C6356" t="str">
            <v>UnMarked Skagit Spring Year</v>
          </cell>
          <cell r="D6356" t="str">
            <v>U-SkagSpY</v>
          </cell>
          <cell r="E6356">
            <v>11</v>
          </cell>
          <cell r="F6356">
            <v>16</v>
          </cell>
          <cell r="G6356">
            <v>15</v>
          </cell>
          <cell r="H6356" t="str">
            <v>TRS; includes Area 8 Net</v>
          </cell>
          <cell r="I6356">
            <v>2011</v>
          </cell>
          <cell r="J6356" t="str">
            <v>UM</v>
          </cell>
          <cell r="K6356" t="str">
            <v>N</v>
          </cell>
          <cell r="L6356">
            <v>3</v>
          </cell>
          <cell r="M6356">
            <v>185.51061032863851</v>
          </cell>
        </row>
        <row r="6357">
          <cell r="A6357" t="str">
            <v>2011-11-4-SkagitSpring_n_um</v>
          </cell>
          <cell r="B6357" t="str">
            <v>Skagit</v>
          </cell>
          <cell r="C6357" t="str">
            <v>UnMarked Skagit Spring Year</v>
          </cell>
          <cell r="D6357" t="str">
            <v>U-SkagSpY</v>
          </cell>
          <cell r="E6357">
            <v>11</v>
          </cell>
          <cell r="F6357">
            <v>16</v>
          </cell>
          <cell r="G6357">
            <v>15</v>
          </cell>
          <cell r="H6357" t="str">
            <v>TRS; includes Area 8 Net</v>
          </cell>
          <cell r="I6357">
            <v>2011</v>
          </cell>
          <cell r="J6357" t="str">
            <v>UM</v>
          </cell>
          <cell r="K6357" t="str">
            <v>N</v>
          </cell>
          <cell r="L6357">
            <v>4</v>
          </cell>
          <cell r="M6357">
            <v>411.80873239436619</v>
          </cell>
        </row>
        <row r="6358">
          <cell r="A6358" t="str">
            <v>2011-11-5-SkagitSpring_n_um</v>
          </cell>
          <cell r="B6358" t="str">
            <v>Skagit</v>
          </cell>
          <cell r="C6358" t="str">
            <v>UnMarked Skagit Spring Year</v>
          </cell>
          <cell r="D6358" t="str">
            <v>U-SkagSpY</v>
          </cell>
          <cell r="E6358">
            <v>11</v>
          </cell>
          <cell r="F6358">
            <v>16</v>
          </cell>
          <cell r="G6358">
            <v>15</v>
          </cell>
          <cell r="H6358" t="str">
            <v>TRS; includes Area 8 Net</v>
          </cell>
          <cell r="I6358">
            <v>2011</v>
          </cell>
          <cell r="J6358" t="str">
            <v>UM</v>
          </cell>
          <cell r="K6358" t="str">
            <v>N</v>
          </cell>
          <cell r="L6358">
            <v>5</v>
          </cell>
          <cell r="M6358">
            <v>294.00037558685449</v>
          </cell>
        </row>
        <row r="6359">
          <cell r="A6359" t="str">
            <v>2012-11-3-SkagitSpring_n_um</v>
          </cell>
          <cell r="B6359" t="str">
            <v>Skagit</v>
          </cell>
          <cell r="C6359" t="str">
            <v>UnMarked Skagit Spring Year</v>
          </cell>
          <cell r="D6359" t="str">
            <v>U-SkagSpY</v>
          </cell>
          <cell r="E6359">
            <v>11</v>
          </cell>
          <cell r="F6359">
            <v>16</v>
          </cell>
          <cell r="G6359">
            <v>15</v>
          </cell>
          <cell r="H6359" t="str">
            <v>TRS; includes Area 8 Net</v>
          </cell>
          <cell r="I6359">
            <v>2012</v>
          </cell>
          <cell r="J6359" t="str">
            <v>UM</v>
          </cell>
          <cell r="K6359" t="str">
            <v>N</v>
          </cell>
          <cell r="L6359">
            <v>3</v>
          </cell>
          <cell r="M6359">
            <v>471.7662729726037</v>
          </cell>
        </row>
        <row r="6360">
          <cell r="A6360" t="str">
            <v>2012-11-4-SkagitSpring_n_um</v>
          </cell>
          <cell r="B6360" t="str">
            <v>Skagit</v>
          </cell>
          <cell r="C6360" t="str">
            <v>UnMarked Skagit Spring Year</v>
          </cell>
          <cell r="D6360" t="str">
            <v>U-SkagSpY</v>
          </cell>
          <cell r="E6360">
            <v>11</v>
          </cell>
          <cell r="F6360">
            <v>16</v>
          </cell>
          <cell r="G6360">
            <v>15</v>
          </cell>
          <cell r="H6360" t="str">
            <v>TRS; includes Area 8 Net</v>
          </cell>
          <cell r="I6360">
            <v>2012</v>
          </cell>
          <cell r="J6360" t="str">
            <v>UM</v>
          </cell>
          <cell r="K6360" t="str">
            <v>N</v>
          </cell>
          <cell r="L6360">
            <v>4</v>
          </cell>
          <cell r="M6360">
            <v>2152.913040582087</v>
          </cell>
        </row>
        <row r="6361">
          <cell r="A6361" t="str">
            <v>2012-11-5-SkagitSpring_n_um</v>
          </cell>
          <cell r="B6361" t="str">
            <v>Skagit</v>
          </cell>
          <cell r="C6361" t="str">
            <v>UnMarked Skagit Spring Year</v>
          </cell>
          <cell r="D6361" t="str">
            <v>U-SkagSpY</v>
          </cell>
          <cell r="E6361">
            <v>11</v>
          </cell>
          <cell r="F6361">
            <v>16</v>
          </cell>
          <cell r="G6361">
            <v>15</v>
          </cell>
          <cell r="H6361" t="str">
            <v>TRS; includes Area 8 Net</v>
          </cell>
          <cell r="I6361">
            <v>2012</v>
          </cell>
          <cell r="J6361" t="str">
            <v>UM</v>
          </cell>
          <cell r="K6361" t="str">
            <v>N</v>
          </cell>
          <cell r="L6361">
            <v>5</v>
          </cell>
          <cell r="M6361">
            <v>393.0262536722006</v>
          </cell>
        </row>
        <row r="6362">
          <cell r="A6362" t="str">
            <v>2013-11-3-SkagitSpring_n_um</v>
          </cell>
          <cell r="B6362" t="str">
            <v>Skagit</v>
          </cell>
          <cell r="C6362" t="str">
            <v>UnMarked Skagit Spring Year</v>
          </cell>
          <cell r="D6362" t="str">
            <v>U-SkagSpY</v>
          </cell>
          <cell r="E6362">
            <v>11</v>
          </cell>
          <cell r="F6362">
            <v>16</v>
          </cell>
          <cell r="G6362">
            <v>15</v>
          </cell>
          <cell r="H6362" t="str">
            <v>TRS; includes Area 8 Net</v>
          </cell>
          <cell r="I6362">
            <v>2013</v>
          </cell>
          <cell r="J6362" t="str">
            <v>UM</v>
          </cell>
          <cell r="K6362" t="str">
            <v>N</v>
          </cell>
          <cell r="L6362">
            <v>3</v>
          </cell>
          <cell r="M6362">
            <v>81.790697674418595</v>
          </cell>
        </row>
        <row r="6363">
          <cell r="A6363" t="str">
            <v>2013-11-4-SkagitSpring_n_um</v>
          </cell>
          <cell r="B6363" t="str">
            <v>Skagit</v>
          </cell>
          <cell r="C6363" t="str">
            <v>UnMarked Skagit Spring Year</v>
          </cell>
          <cell r="D6363" t="str">
            <v>U-SkagSpY</v>
          </cell>
          <cell r="E6363">
            <v>11</v>
          </cell>
          <cell r="F6363">
            <v>16</v>
          </cell>
          <cell r="G6363">
            <v>15</v>
          </cell>
          <cell r="H6363" t="str">
            <v>TRS; includes Area 8 Net</v>
          </cell>
          <cell r="I6363">
            <v>2013</v>
          </cell>
          <cell r="J6363" t="str">
            <v>UM</v>
          </cell>
          <cell r="K6363" t="str">
            <v>N</v>
          </cell>
          <cell r="L6363">
            <v>4</v>
          </cell>
          <cell r="M6363">
            <v>1367.5193798449609</v>
          </cell>
        </row>
        <row r="6364">
          <cell r="A6364" t="str">
            <v>2013-11-5-SkagitSpring_n_um</v>
          </cell>
          <cell r="B6364" t="str">
            <v>Skagit</v>
          </cell>
          <cell r="C6364" t="str">
            <v>UnMarked Skagit Spring Year</v>
          </cell>
          <cell r="D6364" t="str">
            <v>U-SkagSpY</v>
          </cell>
          <cell r="E6364">
            <v>11</v>
          </cell>
          <cell r="F6364">
            <v>16</v>
          </cell>
          <cell r="G6364">
            <v>15</v>
          </cell>
          <cell r="H6364" t="str">
            <v>TRS; includes Area 8 Net</v>
          </cell>
          <cell r="I6364">
            <v>2013</v>
          </cell>
          <cell r="J6364" t="str">
            <v>UM</v>
          </cell>
          <cell r="K6364" t="str">
            <v>N</v>
          </cell>
          <cell r="L6364">
            <v>5</v>
          </cell>
          <cell r="M6364">
            <v>745.85658914728674</v>
          </cell>
        </row>
        <row r="6365">
          <cell r="A6365" t="str">
            <v>2007-32-3-SkokR_hat_h_m</v>
          </cell>
          <cell r="B6365" t="str">
            <v>HC</v>
          </cell>
          <cell r="C6365" t="str">
            <v>Marked Hood Canal Fall Fing</v>
          </cell>
          <cell r="D6365" t="str">
            <v>M-HdCl FF</v>
          </cell>
          <cell r="E6365">
            <v>32</v>
          </cell>
          <cell r="F6365">
            <v>47</v>
          </cell>
          <cell r="G6365">
            <v>45</v>
          </cell>
          <cell r="H6365" t="str">
            <v>TRS; incl FW net, FW sport, 12H, HC net</v>
          </cell>
          <cell r="I6365">
            <v>2007</v>
          </cell>
          <cell r="J6365" t="str">
            <v>M</v>
          </cell>
          <cell r="K6365" t="str">
            <v>H</v>
          </cell>
          <cell r="L6365">
            <v>3</v>
          </cell>
          <cell r="M6365">
            <v>1104.603001134722</v>
          </cell>
        </row>
        <row r="6366">
          <cell r="A6366" t="str">
            <v>2007-32-4-SkokR_hat_h_m</v>
          </cell>
          <cell r="B6366" t="str">
            <v>HC</v>
          </cell>
          <cell r="C6366" t="str">
            <v>Marked Hood Canal Fall Fing</v>
          </cell>
          <cell r="D6366" t="str">
            <v>M-HdCl FF</v>
          </cell>
          <cell r="E6366">
            <v>32</v>
          </cell>
          <cell r="F6366">
            <v>47</v>
          </cell>
          <cell r="G6366">
            <v>45</v>
          </cell>
          <cell r="H6366" t="str">
            <v>TRS; incl FW net, FW sport, 12H, HC net</v>
          </cell>
          <cell r="I6366">
            <v>2007</v>
          </cell>
          <cell r="J6366" t="str">
            <v>M</v>
          </cell>
          <cell r="K6366" t="str">
            <v>H</v>
          </cell>
          <cell r="L6366">
            <v>4</v>
          </cell>
          <cell r="M6366">
            <v>1125.3411719369819</v>
          </cell>
        </row>
        <row r="6367">
          <cell r="A6367" t="str">
            <v>2007-32-5-SkokR_hat_h_m</v>
          </cell>
          <cell r="B6367" t="str">
            <v>HC</v>
          </cell>
          <cell r="C6367" t="str">
            <v>Marked Hood Canal Fall Fing</v>
          </cell>
          <cell r="D6367" t="str">
            <v>M-HdCl FF</v>
          </cell>
          <cell r="E6367">
            <v>32</v>
          </cell>
          <cell r="F6367">
            <v>47</v>
          </cell>
          <cell r="G6367">
            <v>45</v>
          </cell>
          <cell r="H6367" t="str">
            <v>TRS; incl FW net, FW sport, 12H, HC net</v>
          </cell>
          <cell r="I6367">
            <v>2007</v>
          </cell>
          <cell r="J6367" t="str">
            <v>M</v>
          </cell>
          <cell r="K6367" t="str">
            <v>H</v>
          </cell>
          <cell r="L6367">
            <v>5</v>
          </cell>
          <cell r="M6367">
            <v>32.933296939177943</v>
          </cell>
        </row>
        <row r="6368">
          <cell r="A6368" t="str">
            <v>2008-32-3-SkokR_hat_h_m</v>
          </cell>
          <cell r="B6368" t="str">
            <v>HC</v>
          </cell>
          <cell r="C6368" t="str">
            <v>Marked Hood Canal Fall Fing</v>
          </cell>
          <cell r="D6368" t="str">
            <v>M-HdCl FF</v>
          </cell>
          <cell r="E6368">
            <v>32</v>
          </cell>
          <cell r="F6368">
            <v>47</v>
          </cell>
          <cell r="G6368">
            <v>45</v>
          </cell>
          <cell r="H6368" t="str">
            <v>TRS; incl FW net, FW sport, 12H, HC net</v>
          </cell>
          <cell r="I6368">
            <v>2008</v>
          </cell>
          <cell r="J6368" t="str">
            <v>M</v>
          </cell>
          <cell r="K6368" t="str">
            <v>H</v>
          </cell>
          <cell r="L6368">
            <v>3</v>
          </cell>
          <cell r="M6368">
            <v>14133.84282948594</v>
          </cell>
        </row>
        <row r="6369">
          <cell r="A6369" t="str">
            <v>2008-32-4-SkokR_hat_h_m</v>
          </cell>
          <cell r="B6369" t="str">
            <v>HC</v>
          </cell>
          <cell r="C6369" t="str">
            <v>Marked Hood Canal Fall Fing</v>
          </cell>
          <cell r="D6369" t="str">
            <v>M-HdCl FF</v>
          </cell>
          <cell r="E6369">
            <v>32</v>
          </cell>
          <cell r="F6369">
            <v>47</v>
          </cell>
          <cell r="G6369">
            <v>45</v>
          </cell>
          <cell r="H6369" t="str">
            <v>TRS; incl FW net, FW sport, 12H, HC net</v>
          </cell>
          <cell r="I6369">
            <v>2008</v>
          </cell>
          <cell r="J6369" t="str">
            <v>M</v>
          </cell>
          <cell r="K6369" t="str">
            <v>H</v>
          </cell>
          <cell r="L6369">
            <v>4</v>
          </cell>
          <cell r="M6369">
            <v>273.4114646598257</v>
          </cell>
        </row>
        <row r="6370">
          <cell r="A6370" t="str">
            <v>2008-32-5-SkokR_hat_h_m</v>
          </cell>
          <cell r="B6370" t="str">
            <v>HC</v>
          </cell>
          <cell r="C6370" t="str">
            <v>Marked Hood Canal Fall Fing</v>
          </cell>
          <cell r="D6370" t="str">
            <v>M-HdCl FF</v>
          </cell>
          <cell r="E6370">
            <v>32</v>
          </cell>
          <cell r="F6370">
            <v>47</v>
          </cell>
          <cell r="G6370">
            <v>45</v>
          </cell>
          <cell r="H6370" t="str">
            <v>TRS; incl FW net, FW sport, 12H, HC net</v>
          </cell>
          <cell r="I6370">
            <v>2008</v>
          </cell>
          <cell r="J6370" t="str">
            <v>M</v>
          </cell>
          <cell r="K6370" t="str">
            <v>H</v>
          </cell>
          <cell r="L6370">
            <v>5</v>
          </cell>
          <cell r="M6370">
            <v>13.122466762623191</v>
          </cell>
        </row>
        <row r="6371">
          <cell r="A6371" t="str">
            <v>2009-32-3-SkokR_hat_h_m</v>
          </cell>
          <cell r="B6371" t="str">
            <v>HC</v>
          </cell>
          <cell r="C6371" t="str">
            <v>Marked Hood Canal Fall Fing</v>
          </cell>
          <cell r="D6371" t="str">
            <v>M-HdCl FF</v>
          </cell>
          <cell r="E6371">
            <v>32</v>
          </cell>
          <cell r="F6371">
            <v>47</v>
          </cell>
          <cell r="G6371">
            <v>45</v>
          </cell>
          <cell r="H6371" t="str">
            <v>TRS; incl FW net, FW sport, 12H, HC net</v>
          </cell>
          <cell r="I6371">
            <v>2009</v>
          </cell>
          <cell r="J6371" t="str">
            <v>M</v>
          </cell>
          <cell r="K6371" t="str">
            <v>H</v>
          </cell>
          <cell r="L6371">
            <v>3</v>
          </cell>
          <cell r="M6371">
            <v>8829.3114873272098</v>
          </cell>
        </row>
        <row r="6372">
          <cell r="A6372" t="str">
            <v>2009-32-4-SkokR_hat_h_m</v>
          </cell>
          <cell r="B6372" t="str">
            <v>HC</v>
          </cell>
          <cell r="C6372" t="str">
            <v>Marked Hood Canal Fall Fing</v>
          </cell>
          <cell r="D6372" t="str">
            <v>M-HdCl FF</v>
          </cell>
          <cell r="E6372">
            <v>32</v>
          </cell>
          <cell r="F6372">
            <v>47</v>
          </cell>
          <cell r="G6372">
            <v>45</v>
          </cell>
          <cell r="H6372" t="str">
            <v>TRS; incl FW net, FW sport, 12H, HC net</v>
          </cell>
          <cell r="I6372">
            <v>2009</v>
          </cell>
          <cell r="J6372" t="str">
            <v>M</v>
          </cell>
          <cell r="K6372" t="str">
            <v>H</v>
          </cell>
          <cell r="L6372">
            <v>4</v>
          </cell>
          <cell r="M6372">
            <v>8381.2213020445943</v>
          </cell>
        </row>
        <row r="6373">
          <cell r="A6373" t="str">
            <v>2009-32-5-SkokR_hat_h_m</v>
          </cell>
          <cell r="B6373" t="str">
            <v>HC</v>
          </cell>
          <cell r="C6373" t="str">
            <v>Marked Hood Canal Fall Fing</v>
          </cell>
          <cell r="D6373" t="str">
            <v>M-HdCl FF</v>
          </cell>
          <cell r="E6373">
            <v>32</v>
          </cell>
          <cell r="F6373">
            <v>47</v>
          </cell>
          <cell r="G6373">
            <v>45</v>
          </cell>
          <cell r="H6373" t="str">
            <v>TRS; incl FW net, FW sport, 12H, HC net</v>
          </cell>
          <cell r="I6373">
            <v>2009</v>
          </cell>
          <cell r="J6373" t="str">
            <v>M</v>
          </cell>
          <cell r="K6373" t="str">
            <v>H</v>
          </cell>
          <cell r="L6373">
            <v>5</v>
          </cell>
          <cell r="M6373">
            <v>2.8627470220992768</v>
          </cell>
        </row>
        <row r="6374">
          <cell r="A6374" t="str">
            <v>2010-32-3-SkokR_hat_h_m</v>
          </cell>
          <cell r="B6374" t="str">
            <v>HC</v>
          </cell>
          <cell r="C6374" t="str">
            <v>Marked Hood Canal Fall Fing</v>
          </cell>
          <cell r="D6374" t="str">
            <v>M-HdCl FF</v>
          </cell>
          <cell r="E6374">
            <v>32</v>
          </cell>
          <cell r="F6374">
            <v>47</v>
          </cell>
          <cell r="G6374">
            <v>45</v>
          </cell>
          <cell r="H6374" t="str">
            <v>TRS; incl FW net, FW sport, 12H, HC net</v>
          </cell>
          <cell r="I6374">
            <v>2010</v>
          </cell>
          <cell r="J6374" t="str">
            <v>M</v>
          </cell>
          <cell r="K6374" t="str">
            <v>H</v>
          </cell>
          <cell r="L6374">
            <v>3</v>
          </cell>
          <cell r="M6374">
            <v>25715.093608184168</v>
          </cell>
        </row>
        <row r="6375">
          <cell r="A6375" t="str">
            <v>2010-32-4-SkokR_hat_h_m</v>
          </cell>
          <cell r="B6375" t="str">
            <v>HC</v>
          </cell>
          <cell r="C6375" t="str">
            <v>Marked Hood Canal Fall Fing</v>
          </cell>
          <cell r="D6375" t="str">
            <v>M-HdCl FF</v>
          </cell>
          <cell r="E6375">
            <v>32</v>
          </cell>
          <cell r="F6375">
            <v>47</v>
          </cell>
          <cell r="G6375">
            <v>45</v>
          </cell>
          <cell r="H6375" t="str">
            <v>TRS; incl FW net, FW sport, 12H, HC net</v>
          </cell>
          <cell r="I6375">
            <v>2010</v>
          </cell>
          <cell r="J6375" t="str">
            <v>M</v>
          </cell>
          <cell r="K6375" t="str">
            <v>H</v>
          </cell>
          <cell r="L6375">
            <v>4</v>
          </cell>
          <cell r="M6375">
            <v>3430.8453591286288</v>
          </cell>
        </row>
        <row r="6376">
          <cell r="A6376" t="str">
            <v>2010-32-5-SkokR_hat_h_m</v>
          </cell>
          <cell r="B6376" t="str">
            <v>HC</v>
          </cell>
          <cell r="C6376" t="str">
            <v>Marked Hood Canal Fall Fing</v>
          </cell>
          <cell r="D6376" t="str">
            <v>M-HdCl FF</v>
          </cell>
          <cell r="E6376">
            <v>32</v>
          </cell>
          <cell r="F6376">
            <v>47</v>
          </cell>
          <cell r="G6376">
            <v>45</v>
          </cell>
          <cell r="H6376" t="str">
            <v>TRS; incl FW net, FW sport, 12H, HC net</v>
          </cell>
          <cell r="I6376">
            <v>2010</v>
          </cell>
          <cell r="J6376" t="str">
            <v>M</v>
          </cell>
          <cell r="K6376" t="str">
            <v>H</v>
          </cell>
          <cell r="L6376">
            <v>5</v>
          </cell>
          <cell r="M6376">
            <v>101.3155724969604</v>
          </cell>
        </row>
        <row r="6377">
          <cell r="A6377" t="str">
            <v>2011-32-3-SkokR_hat_h_m</v>
          </cell>
          <cell r="B6377" t="str">
            <v>HC</v>
          </cell>
          <cell r="C6377" t="str">
            <v>Marked Hood Canal Fall Fing</v>
          </cell>
          <cell r="D6377" t="str">
            <v>M-HdCl FF</v>
          </cell>
          <cell r="E6377">
            <v>32</v>
          </cell>
          <cell r="F6377">
            <v>47</v>
          </cell>
          <cell r="G6377">
            <v>45</v>
          </cell>
          <cell r="H6377" t="str">
            <v>TRS; incl FW net, FW sport, 12H, HC net</v>
          </cell>
          <cell r="I6377">
            <v>2011</v>
          </cell>
          <cell r="J6377" t="str">
            <v>M</v>
          </cell>
          <cell r="K6377" t="str">
            <v>H</v>
          </cell>
          <cell r="L6377">
            <v>3</v>
          </cell>
          <cell r="M6377">
            <v>12833.70383779489</v>
          </cell>
        </row>
        <row r="6378">
          <cell r="A6378" t="str">
            <v>2011-32-4-SkokR_hat_h_m</v>
          </cell>
          <cell r="B6378" t="str">
            <v>HC</v>
          </cell>
          <cell r="C6378" t="str">
            <v>Marked Hood Canal Fall Fing</v>
          </cell>
          <cell r="D6378" t="str">
            <v>M-HdCl FF</v>
          </cell>
          <cell r="E6378">
            <v>32</v>
          </cell>
          <cell r="F6378">
            <v>47</v>
          </cell>
          <cell r="G6378">
            <v>45</v>
          </cell>
          <cell r="H6378" t="str">
            <v>TRS; incl FW net, FW sport, 12H, HC net</v>
          </cell>
          <cell r="I6378">
            <v>2011</v>
          </cell>
          <cell r="J6378" t="str">
            <v>M</v>
          </cell>
          <cell r="K6378" t="str">
            <v>H</v>
          </cell>
          <cell r="L6378">
            <v>4</v>
          </cell>
          <cell r="M6378">
            <v>32343.718187944989</v>
          </cell>
        </row>
        <row r="6379">
          <cell r="A6379" t="str">
            <v>2011-32-5-SkokR_hat_h_m</v>
          </cell>
          <cell r="B6379" t="str">
            <v>HC</v>
          </cell>
          <cell r="C6379" t="str">
            <v>Marked Hood Canal Fall Fing</v>
          </cell>
          <cell r="D6379" t="str">
            <v>M-HdCl FF</v>
          </cell>
          <cell r="E6379">
            <v>32</v>
          </cell>
          <cell r="F6379">
            <v>47</v>
          </cell>
          <cell r="G6379">
            <v>45</v>
          </cell>
          <cell r="H6379" t="str">
            <v>TRS; incl FW net, FW sport, 12H, HC net</v>
          </cell>
          <cell r="I6379">
            <v>2011</v>
          </cell>
          <cell r="J6379" t="str">
            <v>M</v>
          </cell>
          <cell r="K6379" t="str">
            <v>H</v>
          </cell>
          <cell r="L6379">
            <v>5</v>
          </cell>
          <cell r="M6379">
            <v>38.839348285011162</v>
          </cell>
        </row>
        <row r="6380">
          <cell r="A6380" t="str">
            <v>2012-32-3-SkokR_hat_h_m</v>
          </cell>
          <cell r="B6380" t="str">
            <v>HC</v>
          </cell>
          <cell r="C6380" t="str">
            <v>Marked Hood Canal Fall Fing</v>
          </cell>
          <cell r="D6380" t="str">
            <v>M-HdCl FF</v>
          </cell>
          <cell r="E6380">
            <v>32</v>
          </cell>
          <cell r="F6380">
            <v>47</v>
          </cell>
          <cell r="G6380">
            <v>45</v>
          </cell>
          <cell r="H6380" t="str">
            <v>TRS; incl FW net, FW sport, 12H, HC net</v>
          </cell>
          <cell r="I6380">
            <v>2012</v>
          </cell>
          <cell r="J6380" t="str">
            <v>M</v>
          </cell>
          <cell r="K6380" t="str">
            <v>H</v>
          </cell>
          <cell r="L6380">
            <v>3</v>
          </cell>
          <cell r="M6380">
            <v>48644.316901762781</v>
          </cell>
        </row>
        <row r="6381">
          <cell r="A6381" t="str">
            <v>2012-32-4-SkokR_hat_h_m</v>
          </cell>
          <cell r="B6381" t="str">
            <v>HC</v>
          </cell>
          <cell r="C6381" t="str">
            <v>Marked Hood Canal Fall Fing</v>
          </cell>
          <cell r="D6381" t="str">
            <v>M-HdCl FF</v>
          </cell>
          <cell r="E6381">
            <v>32</v>
          </cell>
          <cell r="F6381">
            <v>47</v>
          </cell>
          <cell r="G6381">
            <v>45</v>
          </cell>
          <cell r="H6381" t="str">
            <v>TRS; incl FW net, FW sport, 12H, HC net</v>
          </cell>
          <cell r="I6381">
            <v>2012</v>
          </cell>
          <cell r="J6381" t="str">
            <v>M</v>
          </cell>
          <cell r="K6381" t="str">
            <v>H</v>
          </cell>
          <cell r="L6381">
            <v>4</v>
          </cell>
          <cell r="M6381">
            <v>5028.1817978352992</v>
          </cell>
        </row>
        <row r="6382">
          <cell r="A6382" t="str">
            <v>2012-32-5-SkokR_hat_h_m</v>
          </cell>
          <cell r="B6382" t="str">
            <v>HC</v>
          </cell>
          <cell r="C6382" t="str">
            <v>Marked Hood Canal Fall Fing</v>
          </cell>
          <cell r="D6382" t="str">
            <v>M-HdCl FF</v>
          </cell>
          <cell r="E6382">
            <v>32</v>
          </cell>
          <cell r="F6382">
            <v>47</v>
          </cell>
          <cell r="G6382">
            <v>45</v>
          </cell>
          <cell r="H6382" t="str">
            <v>TRS; incl FW net, FW sport, 12H, HC net</v>
          </cell>
          <cell r="I6382">
            <v>2012</v>
          </cell>
          <cell r="J6382" t="str">
            <v>M</v>
          </cell>
          <cell r="K6382" t="str">
            <v>H</v>
          </cell>
          <cell r="L6382">
            <v>5</v>
          </cell>
          <cell r="M6382">
            <v>829.88131480739116</v>
          </cell>
        </row>
        <row r="6383">
          <cell r="A6383" t="str">
            <v>2013-32-3-SkokR_hat_h_m</v>
          </cell>
          <cell r="B6383" t="str">
            <v>HC</v>
          </cell>
          <cell r="C6383" t="str">
            <v>Marked Hood Canal Fall Fing</v>
          </cell>
          <cell r="D6383" t="str">
            <v>M-HdCl FF</v>
          </cell>
          <cell r="E6383">
            <v>32</v>
          </cell>
          <cell r="F6383">
            <v>47</v>
          </cell>
          <cell r="G6383">
            <v>45</v>
          </cell>
          <cell r="H6383" t="str">
            <v>TRS; incl FW net, FW sport, 12H, HC net</v>
          </cell>
          <cell r="I6383">
            <v>2013</v>
          </cell>
          <cell r="J6383" t="str">
            <v>M</v>
          </cell>
          <cell r="K6383" t="str">
            <v>H</v>
          </cell>
          <cell r="L6383">
            <v>3</v>
          </cell>
          <cell r="M6383">
            <v>19009.671725321328</v>
          </cell>
        </row>
        <row r="6384">
          <cell r="A6384" t="str">
            <v>2013-32-4-SkokR_hat_h_m</v>
          </cell>
          <cell r="B6384" t="str">
            <v>HC</v>
          </cell>
          <cell r="C6384" t="str">
            <v>Marked Hood Canal Fall Fing</v>
          </cell>
          <cell r="D6384" t="str">
            <v>M-HdCl FF</v>
          </cell>
          <cell r="E6384">
            <v>32</v>
          </cell>
          <cell r="F6384">
            <v>47</v>
          </cell>
          <cell r="G6384">
            <v>45</v>
          </cell>
          <cell r="H6384" t="str">
            <v>TRS; incl FW net, FW sport, 12H, HC net</v>
          </cell>
          <cell r="I6384">
            <v>2013</v>
          </cell>
          <cell r="J6384" t="str">
            <v>M</v>
          </cell>
          <cell r="K6384" t="str">
            <v>H</v>
          </cell>
          <cell r="L6384">
            <v>4</v>
          </cell>
          <cell r="M6384">
            <v>20172.11594368867</v>
          </cell>
        </row>
        <row r="6385">
          <cell r="A6385" t="str">
            <v>2013-32-5-SkokR_hat_h_m</v>
          </cell>
          <cell r="B6385" t="str">
            <v>HC</v>
          </cell>
          <cell r="C6385" t="str">
            <v>Marked Hood Canal Fall Fing</v>
          </cell>
          <cell r="D6385" t="str">
            <v>M-HdCl FF</v>
          </cell>
          <cell r="E6385">
            <v>32</v>
          </cell>
          <cell r="F6385">
            <v>47</v>
          </cell>
          <cell r="G6385">
            <v>45</v>
          </cell>
          <cell r="H6385" t="str">
            <v>TRS; incl FW net, FW sport, 12H, HC net</v>
          </cell>
          <cell r="I6385">
            <v>2013</v>
          </cell>
          <cell r="J6385" t="str">
            <v>M</v>
          </cell>
          <cell r="K6385" t="str">
            <v>H</v>
          </cell>
          <cell r="L6385">
            <v>5</v>
          </cell>
          <cell r="M6385">
            <v>104.50172941353691</v>
          </cell>
        </row>
        <row r="6386">
          <cell r="A6386" t="str">
            <v>2007-31-3-SkokR_hat_h_um</v>
          </cell>
          <cell r="B6386" t="str">
            <v>HC</v>
          </cell>
          <cell r="C6386" t="str">
            <v>UnMarked Hood Canal Fall Fing</v>
          </cell>
          <cell r="D6386" t="str">
            <v>U-HdCl FF</v>
          </cell>
          <cell r="E6386">
            <v>31</v>
          </cell>
          <cell r="F6386">
            <v>46</v>
          </cell>
          <cell r="G6386">
            <v>45</v>
          </cell>
          <cell r="H6386" t="str">
            <v>TRS; incl FW net, FW sport, 12H, HC net</v>
          </cell>
          <cell r="I6386">
            <v>2007</v>
          </cell>
          <cell r="J6386" t="str">
            <v>UM</v>
          </cell>
          <cell r="K6386" t="str">
            <v>H</v>
          </cell>
          <cell r="L6386">
            <v>3</v>
          </cell>
          <cell r="M6386">
            <v>9766.0781745313216</v>
          </cell>
        </row>
        <row r="6387">
          <cell r="A6387" t="str">
            <v>2007-31-4-SkokR_hat_h_um</v>
          </cell>
          <cell r="B6387" t="str">
            <v>HC</v>
          </cell>
          <cell r="C6387" t="str">
            <v>UnMarked Hood Canal Fall Fing</v>
          </cell>
          <cell r="D6387" t="str">
            <v>U-HdCl FF</v>
          </cell>
          <cell r="E6387">
            <v>31</v>
          </cell>
          <cell r="F6387">
            <v>46</v>
          </cell>
          <cell r="G6387">
            <v>45</v>
          </cell>
          <cell r="H6387" t="str">
            <v>TRS; incl FW net, FW sport, 12H, HC net</v>
          </cell>
          <cell r="I6387">
            <v>2007</v>
          </cell>
          <cell r="J6387" t="str">
            <v>UM</v>
          </cell>
          <cell r="K6387" t="str">
            <v>H</v>
          </cell>
          <cell r="L6387">
            <v>4</v>
          </cell>
          <cell r="M6387">
            <v>17927.160111209159</v>
          </cell>
        </row>
        <row r="6388">
          <cell r="A6388" t="str">
            <v>2007-31-5-SkokR_hat_h_um</v>
          </cell>
          <cell r="B6388" t="str">
            <v>HC</v>
          </cell>
          <cell r="C6388" t="str">
            <v>UnMarked Hood Canal Fall Fing</v>
          </cell>
          <cell r="D6388" t="str">
            <v>U-HdCl FF</v>
          </cell>
          <cell r="E6388">
            <v>31</v>
          </cell>
          <cell r="F6388">
            <v>46</v>
          </cell>
          <cell r="G6388">
            <v>45</v>
          </cell>
          <cell r="H6388" t="str">
            <v>TRS; incl FW net, FW sport, 12H, HC net</v>
          </cell>
          <cell r="I6388">
            <v>2007</v>
          </cell>
          <cell r="J6388" t="str">
            <v>UM</v>
          </cell>
          <cell r="K6388" t="str">
            <v>H</v>
          </cell>
          <cell r="L6388">
            <v>5</v>
          </cell>
          <cell r="M6388">
            <v>543.25121767209657</v>
          </cell>
        </row>
        <row r="6389">
          <cell r="A6389" t="str">
            <v>2008-31-3-SkokR_hat_h_um</v>
          </cell>
          <cell r="B6389" t="str">
            <v>HC</v>
          </cell>
          <cell r="C6389" t="str">
            <v>UnMarked Hood Canal Fall Fing</v>
          </cell>
          <cell r="D6389" t="str">
            <v>U-HdCl FF</v>
          </cell>
          <cell r="E6389">
            <v>31</v>
          </cell>
          <cell r="F6389">
            <v>46</v>
          </cell>
          <cell r="G6389">
            <v>45</v>
          </cell>
          <cell r="H6389" t="str">
            <v>TRS; incl FW net, FW sport, 12H, HC net</v>
          </cell>
          <cell r="I6389">
            <v>2008</v>
          </cell>
          <cell r="J6389" t="str">
            <v>UM</v>
          </cell>
          <cell r="K6389" t="str">
            <v>H</v>
          </cell>
          <cell r="L6389">
            <v>3</v>
          </cell>
          <cell r="M6389">
            <v>14229.720585447039</v>
          </cell>
        </row>
        <row r="6390">
          <cell r="A6390" t="str">
            <v>2008-31-4-SkokR_hat_h_um</v>
          </cell>
          <cell r="B6390" t="str">
            <v>HC</v>
          </cell>
          <cell r="C6390" t="str">
            <v>UnMarked Hood Canal Fall Fing</v>
          </cell>
          <cell r="D6390" t="str">
            <v>U-HdCl FF</v>
          </cell>
          <cell r="E6390">
            <v>31</v>
          </cell>
          <cell r="F6390">
            <v>46</v>
          </cell>
          <cell r="G6390">
            <v>45</v>
          </cell>
          <cell r="H6390" t="str">
            <v>TRS; incl FW net, FW sport, 12H, HC net</v>
          </cell>
          <cell r="I6390">
            <v>2008</v>
          </cell>
          <cell r="J6390" t="str">
            <v>UM</v>
          </cell>
          <cell r="K6390" t="str">
            <v>H</v>
          </cell>
          <cell r="L6390">
            <v>4</v>
          </cell>
          <cell r="M6390">
            <v>2417.3008175226769</v>
          </cell>
        </row>
        <row r="6391">
          <cell r="A6391" t="str">
            <v>2008-31-5-SkokR_hat_h_um</v>
          </cell>
          <cell r="B6391" t="str">
            <v>HC</v>
          </cell>
          <cell r="C6391" t="str">
            <v>UnMarked Hood Canal Fall Fing</v>
          </cell>
          <cell r="D6391" t="str">
            <v>U-HdCl FF</v>
          </cell>
          <cell r="E6391">
            <v>31</v>
          </cell>
          <cell r="F6391">
            <v>46</v>
          </cell>
          <cell r="G6391">
            <v>45</v>
          </cell>
          <cell r="H6391" t="str">
            <v>TRS; incl FW net, FW sport, 12H, HC net</v>
          </cell>
          <cell r="I6391">
            <v>2008</v>
          </cell>
          <cell r="J6391" t="str">
            <v>UM</v>
          </cell>
          <cell r="K6391" t="str">
            <v>H</v>
          </cell>
          <cell r="L6391">
            <v>5</v>
          </cell>
          <cell r="M6391">
            <v>209.0464372707944</v>
          </cell>
        </row>
        <row r="6392">
          <cell r="A6392" t="str">
            <v>2009-31-3-SkokR_hat_h_um</v>
          </cell>
          <cell r="B6392" t="str">
            <v>HC</v>
          </cell>
          <cell r="C6392" t="str">
            <v>UnMarked Hood Canal Fall Fing</v>
          </cell>
          <cell r="D6392" t="str">
            <v>U-HdCl FF</v>
          </cell>
          <cell r="E6392">
            <v>31</v>
          </cell>
          <cell r="F6392">
            <v>46</v>
          </cell>
          <cell r="G6392">
            <v>45</v>
          </cell>
          <cell r="H6392" t="str">
            <v>TRS; incl FW net, FW sport, 12H, HC net</v>
          </cell>
          <cell r="I6392">
            <v>2009</v>
          </cell>
          <cell r="J6392" t="str">
            <v>UM</v>
          </cell>
          <cell r="K6392" t="str">
            <v>H</v>
          </cell>
          <cell r="L6392">
            <v>3</v>
          </cell>
          <cell r="M6392">
            <v>3510.4743341441408</v>
          </cell>
        </row>
        <row r="6393">
          <cell r="A6393" t="str">
            <v>2009-31-4-SkokR_hat_h_um</v>
          </cell>
          <cell r="B6393" t="str">
            <v>HC</v>
          </cell>
          <cell r="C6393" t="str">
            <v>UnMarked Hood Canal Fall Fing</v>
          </cell>
          <cell r="D6393" t="str">
            <v>U-HdCl FF</v>
          </cell>
          <cell r="E6393">
            <v>31</v>
          </cell>
          <cell r="F6393">
            <v>46</v>
          </cell>
          <cell r="G6393">
            <v>45</v>
          </cell>
          <cell r="H6393" t="str">
            <v>TRS; incl FW net, FW sport, 12H, HC net</v>
          </cell>
          <cell r="I6393">
            <v>2009</v>
          </cell>
          <cell r="J6393" t="str">
            <v>UM</v>
          </cell>
          <cell r="K6393" t="str">
            <v>H</v>
          </cell>
          <cell r="L6393">
            <v>4</v>
          </cell>
          <cell r="M6393">
            <v>8438.0758107827933</v>
          </cell>
        </row>
        <row r="6394">
          <cell r="A6394" t="str">
            <v>2009-31-5-SkokR_hat_h_um</v>
          </cell>
          <cell r="B6394" t="str">
            <v>HC</v>
          </cell>
          <cell r="C6394" t="str">
            <v>UnMarked Hood Canal Fall Fing</v>
          </cell>
          <cell r="D6394" t="str">
            <v>U-HdCl FF</v>
          </cell>
          <cell r="E6394">
            <v>31</v>
          </cell>
          <cell r="F6394">
            <v>46</v>
          </cell>
          <cell r="G6394">
            <v>45</v>
          </cell>
          <cell r="H6394" t="str">
            <v>TRS; incl FW net, FW sport, 12H, HC net</v>
          </cell>
          <cell r="I6394">
            <v>2009</v>
          </cell>
          <cell r="J6394" t="str">
            <v>UM</v>
          </cell>
          <cell r="K6394" t="str">
            <v>H</v>
          </cell>
          <cell r="L6394">
            <v>5</v>
          </cell>
          <cell r="M6394">
            <v>25.310279967561339</v>
          </cell>
        </row>
        <row r="6395">
          <cell r="A6395" t="str">
            <v>2010-31-3-SkokR_hat_h_um</v>
          </cell>
          <cell r="B6395" t="str">
            <v>HC</v>
          </cell>
          <cell r="C6395" t="str">
            <v>UnMarked Hood Canal Fall Fing</v>
          </cell>
          <cell r="D6395" t="str">
            <v>U-HdCl FF</v>
          </cell>
          <cell r="E6395">
            <v>31</v>
          </cell>
          <cell r="F6395">
            <v>46</v>
          </cell>
          <cell r="G6395">
            <v>45</v>
          </cell>
          <cell r="H6395" t="str">
            <v>TRS; incl FW net, FW sport, 12H, HC net</v>
          </cell>
          <cell r="I6395">
            <v>2010</v>
          </cell>
          <cell r="J6395" t="str">
            <v>UM</v>
          </cell>
          <cell r="K6395" t="str">
            <v>H</v>
          </cell>
          <cell r="L6395">
            <v>3</v>
          </cell>
          <cell r="M6395">
            <v>1970.09861668761</v>
          </cell>
        </row>
        <row r="6396">
          <cell r="A6396" t="str">
            <v>2010-31-4-SkokR_hat_h_um</v>
          </cell>
          <cell r="B6396" t="str">
            <v>HC</v>
          </cell>
          <cell r="C6396" t="str">
            <v>UnMarked Hood Canal Fall Fing</v>
          </cell>
          <cell r="D6396" t="str">
            <v>U-HdCl FF</v>
          </cell>
          <cell r="E6396">
            <v>31</v>
          </cell>
          <cell r="F6396">
            <v>46</v>
          </cell>
          <cell r="G6396">
            <v>45</v>
          </cell>
          <cell r="H6396" t="str">
            <v>TRS; incl FW net, FW sport, 12H, HC net</v>
          </cell>
          <cell r="I6396">
            <v>2010</v>
          </cell>
          <cell r="J6396" t="str">
            <v>UM</v>
          </cell>
          <cell r="K6396" t="str">
            <v>H</v>
          </cell>
          <cell r="L6396">
            <v>4</v>
          </cell>
          <cell r="M6396">
            <v>1364.0808340407179</v>
          </cell>
        </row>
        <row r="6397">
          <cell r="A6397" t="str">
            <v>2010-31-5-SkokR_hat_h_um</v>
          </cell>
          <cell r="B6397" t="str">
            <v>HC</v>
          </cell>
          <cell r="C6397" t="str">
            <v>UnMarked Hood Canal Fall Fing</v>
          </cell>
          <cell r="D6397" t="str">
            <v>U-HdCl FF</v>
          </cell>
          <cell r="E6397">
            <v>31</v>
          </cell>
          <cell r="F6397">
            <v>46</v>
          </cell>
          <cell r="G6397">
            <v>45</v>
          </cell>
          <cell r="H6397" t="str">
            <v>TRS; incl FW net, FW sport, 12H, HC net</v>
          </cell>
          <cell r="I6397">
            <v>2010</v>
          </cell>
          <cell r="J6397" t="str">
            <v>UM</v>
          </cell>
          <cell r="K6397" t="str">
            <v>H</v>
          </cell>
          <cell r="L6397">
            <v>5</v>
          </cell>
          <cell r="M6397">
            <v>102.0028526550967</v>
          </cell>
        </row>
        <row r="6398">
          <cell r="A6398" t="str">
            <v>2011-31-3-SkokR_hat_h_um</v>
          </cell>
          <cell r="B6398" t="str">
            <v>HC</v>
          </cell>
          <cell r="C6398" t="str">
            <v>UnMarked Hood Canal Fall Fing</v>
          </cell>
          <cell r="D6398" t="str">
            <v>U-HdCl FF</v>
          </cell>
          <cell r="E6398">
            <v>31</v>
          </cell>
          <cell r="F6398">
            <v>46</v>
          </cell>
          <cell r="G6398">
            <v>45</v>
          </cell>
          <cell r="H6398" t="str">
            <v>TRS; incl FW net, FW sport, 12H, HC net</v>
          </cell>
          <cell r="I6398">
            <v>2011</v>
          </cell>
          <cell r="J6398" t="str">
            <v>UM</v>
          </cell>
          <cell r="K6398" t="str">
            <v>H</v>
          </cell>
          <cell r="L6398">
            <v>3</v>
          </cell>
          <cell r="M6398">
            <v>899.5433936034317</v>
          </cell>
        </row>
        <row r="6399">
          <cell r="A6399" t="str">
            <v>2011-31-4-SkokR_hat_h_um</v>
          </cell>
          <cell r="B6399" t="str">
            <v>HC</v>
          </cell>
          <cell r="C6399" t="str">
            <v>UnMarked Hood Canal Fall Fing</v>
          </cell>
          <cell r="D6399" t="str">
            <v>U-HdCl FF</v>
          </cell>
          <cell r="E6399">
            <v>31</v>
          </cell>
          <cell r="F6399">
            <v>46</v>
          </cell>
          <cell r="G6399">
            <v>45</v>
          </cell>
          <cell r="H6399" t="str">
            <v>TRS; incl FW net, FW sport, 12H, HC net</v>
          </cell>
          <cell r="I6399">
            <v>2011</v>
          </cell>
          <cell r="J6399" t="str">
            <v>UM</v>
          </cell>
          <cell r="K6399" t="str">
            <v>H</v>
          </cell>
          <cell r="L6399">
            <v>4</v>
          </cell>
          <cell r="M6399">
            <v>2477.9343770432361</v>
          </cell>
        </row>
        <row r="6400">
          <cell r="A6400" t="str">
            <v>2011-31-5-SkokR_hat_h_um</v>
          </cell>
          <cell r="B6400" t="str">
            <v>HC</v>
          </cell>
          <cell r="C6400" t="str">
            <v>UnMarked Hood Canal Fall Fing</v>
          </cell>
          <cell r="D6400" t="str">
            <v>U-HdCl FF</v>
          </cell>
          <cell r="E6400">
            <v>31</v>
          </cell>
          <cell r="F6400">
            <v>46</v>
          </cell>
          <cell r="G6400">
            <v>45</v>
          </cell>
          <cell r="H6400" t="str">
            <v>TRS; incl FW net, FW sport, 12H, HC net</v>
          </cell>
          <cell r="I6400">
            <v>2011</v>
          </cell>
          <cell r="J6400" t="str">
            <v>UM</v>
          </cell>
          <cell r="K6400" t="str">
            <v>H</v>
          </cell>
          <cell r="L6400">
            <v>5</v>
          </cell>
          <cell r="M6400">
            <v>15.44226132525888</v>
          </cell>
        </row>
        <row r="6401">
          <cell r="A6401" t="str">
            <v>2012-31-3-SkokR_hat_h_um</v>
          </cell>
          <cell r="B6401" t="str">
            <v>HC</v>
          </cell>
          <cell r="C6401" t="str">
            <v>UnMarked Hood Canal Fall Fing</v>
          </cell>
          <cell r="D6401" t="str">
            <v>U-HdCl FF</v>
          </cell>
          <cell r="E6401">
            <v>31</v>
          </cell>
          <cell r="F6401">
            <v>46</v>
          </cell>
          <cell r="G6401">
            <v>45</v>
          </cell>
          <cell r="H6401" t="str">
            <v>TRS; incl FW net, FW sport, 12H, HC net</v>
          </cell>
          <cell r="I6401">
            <v>2012</v>
          </cell>
          <cell r="J6401" t="str">
            <v>UM</v>
          </cell>
          <cell r="K6401" t="str">
            <v>H</v>
          </cell>
          <cell r="L6401">
            <v>3</v>
          </cell>
          <cell r="M6401">
            <v>3176.3996125128519</v>
          </cell>
        </row>
        <row r="6402">
          <cell r="A6402" t="str">
            <v>2012-31-4-SkokR_hat_h_um</v>
          </cell>
          <cell r="B6402" t="str">
            <v>HC</v>
          </cell>
          <cell r="C6402" t="str">
            <v>UnMarked Hood Canal Fall Fing</v>
          </cell>
          <cell r="D6402" t="str">
            <v>U-HdCl FF</v>
          </cell>
          <cell r="E6402">
            <v>31</v>
          </cell>
          <cell r="F6402">
            <v>46</v>
          </cell>
          <cell r="G6402">
            <v>45</v>
          </cell>
          <cell r="H6402" t="str">
            <v>TRS; incl FW net, FW sport, 12H, HC net</v>
          </cell>
          <cell r="I6402">
            <v>2012</v>
          </cell>
          <cell r="J6402" t="str">
            <v>UM</v>
          </cell>
          <cell r="K6402" t="str">
            <v>H</v>
          </cell>
          <cell r="L6402">
            <v>4</v>
          </cell>
          <cell r="M6402">
            <v>352.43666016037122</v>
          </cell>
        </row>
        <row r="6403">
          <cell r="A6403" t="str">
            <v>2012-31-5-SkokR_hat_h_um</v>
          </cell>
          <cell r="B6403" t="str">
            <v>HC</v>
          </cell>
          <cell r="C6403" t="str">
            <v>UnMarked Hood Canal Fall Fing</v>
          </cell>
          <cell r="D6403" t="str">
            <v>U-HdCl FF</v>
          </cell>
          <cell r="E6403">
            <v>31</v>
          </cell>
          <cell r="F6403">
            <v>46</v>
          </cell>
          <cell r="G6403">
            <v>45</v>
          </cell>
          <cell r="H6403" t="str">
            <v>TRS; incl FW net, FW sport, 12H, HC net</v>
          </cell>
          <cell r="I6403">
            <v>2012</v>
          </cell>
          <cell r="J6403" t="str">
            <v>UM</v>
          </cell>
          <cell r="K6403" t="str">
            <v>H</v>
          </cell>
          <cell r="L6403">
            <v>5</v>
          </cell>
          <cell r="M6403">
            <v>63.579314749085441</v>
          </cell>
        </row>
        <row r="6404">
          <cell r="A6404" t="str">
            <v>2013-31-3-SkokR_hat_h_um</v>
          </cell>
          <cell r="B6404" t="str">
            <v>HC</v>
          </cell>
          <cell r="C6404" t="str">
            <v>UnMarked Hood Canal Fall Fing</v>
          </cell>
          <cell r="D6404" t="str">
            <v>U-HdCl FF</v>
          </cell>
          <cell r="E6404">
            <v>31</v>
          </cell>
          <cell r="F6404">
            <v>46</v>
          </cell>
          <cell r="G6404">
            <v>45</v>
          </cell>
          <cell r="H6404" t="str">
            <v>TRS; incl FW net, FW sport, 12H, HC net</v>
          </cell>
          <cell r="I6404">
            <v>2013</v>
          </cell>
          <cell r="J6404" t="str">
            <v>UM</v>
          </cell>
          <cell r="K6404" t="str">
            <v>H</v>
          </cell>
          <cell r="L6404">
            <v>3</v>
          </cell>
          <cell r="M6404">
            <v>1286.8366659799899</v>
          </cell>
        </row>
        <row r="6405">
          <cell r="A6405" t="str">
            <v>2013-31-4-SkokR_hat_h_um</v>
          </cell>
          <cell r="B6405" t="str">
            <v>HC</v>
          </cell>
          <cell r="C6405" t="str">
            <v>UnMarked Hood Canal Fall Fing</v>
          </cell>
          <cell r="D6405" t="str">
            <v>U-HdCl FF</v>
          </cell>
          <cell r="E6405">
            <v>31</v>
          </cell>
          <cell r="F6405">
            <v>46</v>
          </cell>
          <cell r="G6405">
            <v>45</v>
          </cell>
          <cell r="H6405" t="str">
            <v>TRS; incl FW net, FW sport, 12H, HC net</v>
          </cell>
          <cell r="I6405">
            <v>2013</v>
          </cell>
          <cell r="J6405" t="str">
            <v>UM</v>
          </cell>
          <cell r="K6405" t="str">
            <v>H</v>
          </cell>
          <cell r="L6405">
            <v>4</v>
          </cell>
          <cell r="M6405">
            <v>1317.2083677625881</v>
          </cell>
        </row>
        <row r="6406">
          <cell r="A6406" t="str">
            <v>2013-31-5-SkokR_hat_h_um</v>
          </cell>
          <cell r="B6406" t="str">
            <v>HC</v>
          </cell>
          <cell r="C6406" t="str">
            <v>UnMarked Hood Canal Fall Fing</v>
          </cell>
          <cell r="D6406" t="str">
            <v>U-HdCl FF</v>
          </cell>
          <cell r="E6406">
            <v>31</v>
          </cell>
          <cell r="F6406">
            <v>46</v>
          </cell>
          <cell r="G6406">
            <v>45</v>
          </cell>
          <cell r="H6406" t="str">
            <v>TRS; incl FW net, FW sport, 12H, HC net</v>
          </cell>
          <cell r="I6406">
            <v>2013</v>
          </cell>
          <cell r="J6406" t="str">
            <v>UM</v>
          </cell>
          <cell r="K6406" t="str">
            <v>H</v>
          </cell>
          <cell r="L6406">
            <v>5</v>
          </cell>
          <cell r="M6406">
            <v>7.3247631005198954</v>
          </cell>
        </row>
        <row r="6407">
          <cell r="A6407" t="str">
            <v>2007-31-3-SkokR_nat_n_um</v>
          </cell>
          <cell r="B6407" t="str">
            <v>HC</v>
          </cell>
          <cell r="C6407" t="str">
            <v>UnMarked Hood Canal Fall Fing</v>
          </cell>
          <cell r="D6407" t="str">
            <v>U-HdCl FF</v>
          </cell>
          <cell r="E6407">
            <v>31</v>
          </cell>
          <cell r="F6407">
            <v>46</v>
          </cell>
          <cell r="G6407">
            <v>45</v>
          </cell>
          <cell r="H6407" t="str">
            <v>TRS; incl FW net, FW sport, 12H, HC net</v>
          </cell>
          <cell r="I6407">
            <v>2007</v>
          </cell>
          <cell r="J6407" t="str">
            <v>UM</v>
          </cell>
          <cell r="K6407" t="str">
            <v>N</v>
          </cell>
          <cell r="L6407">
            <v>3</v>
          </cell>
          <cell r="M6407">
            <v>43.882000025623952</v>
          </cell>
        </row>
        <row r="6408">
          <cell r="A6408" t="str">
            <v>2007-31-4-SkokR_nat_n_um</v>
          </cell>
          <cell r="B6408" t="str">
            <v>HC</v>
          </cell>
          <cell r="C6408" t="str">
            <v>UnMarked Hood Canal Fall Fing</v>
          </cell>
          <cell r="D6408" t="str">
            <v>U-HdCl FF</v>
          </cell>
          <cell r="E6408">
            <v>31</v>
          </cell>
          <cell r="F6408">
            <v>46</v>
          </cell>
          <cell r="G6408">
            <v>45</v>
          </cell>
          <cell r="H6408" t="str">
            <v>TRS; incl FW net, FW sport, 12H, HC net</v>
          </cell>
          <cell r="I6408">
            <v>2007</v>
          </cell>
          <cell r="J6408" t="str">
            <v>UM</v>
          </cell>
          <cell r="K6408" t="str">
            <v>N</v>
          </cell>
          <cell r="L6408">
            <v>4</v>
          </cell>
          <cell r="M6408">
            <v>76.909795097913346</v>
          </cell>
        </row>
        <row r="6409">
          <cell r="A6409" t="str">
            <v>2007-31-5-SkokR_nat_n_um</v>
          </cell>
          <cell r="B6409" t="str">
            <v>HC</v>
          </cell>
          <cell r="C6409" t="str">
            <v>UnMarked Hood Canal Fall Fing</v>
          </cell>
          <cell r="D6409" t="str">
            <v>U-HdCl FF</v>
          </cell>
          <cell r="E6409">
            <v>31</v>
          </cell>
          <cell r="F6409">
            <v>46</v>
          </cell>
          <cell r="G6409">
            <v>45</v>
          </cell>
          <cell r="H6409" t="str">
            <v>TRS; incl FW net, FW sport, 12H, HC net</v>
          </cell>
          <cell r="I6409">
            <v>2007</v>
          </cell>
          <cell r="J6409" t="str">
            <v>UM</v>
          </cell>
          <cell r="K6409" t="str">
            <v>N</v>
          </cell>
          <cell r="L6409">
            <v>5</v>
          </cell>
          <cell r="M6409">
            <v>2.3259010614288309</v>
          </cell>
        </row>
        <row r="6410">
          <cell r="A6410" t="str">
            <v>2008-31-3-SkokR_nat_n_um</v>
          </cell>
          <cell r="B6410" t="str">
            <v>HC</v>
          </cell>
          <cell r="C6410" t="str">
            <v>UnMarked Hood Canal Fall Fing</v>
          </cell>
          <cell r="D6410" t="str">
            <v>U-HdCl FF</v>
          </cell>
          <cell r="E6410">
            <v>31</v>
          </cell>
          <cell r="F6410">
            <v>46</v>
          </cell>
          <cell r="G6410">
            <v>45</v>
          </cell>
          <cell r="H6410" t="str">
            <v>TRS; incl FW net, FW sport, 12H, HC net</v>
          </cell>
          <cell r="I6410">
            <v>2008</v>
          </cell>
          <cell r="J6410" t="str">
            <v>UM</v>
          </cell>
          <cell r="K6410" t="str">
            <v>N</v>
          </cell>
          <cell r="L6410">
            <v>3</v>
          </cell>
          <cell r="M6410">
            <v>281.22794968914769</v>
          </cell>
        </row>
        <row r="6411">
          <cell r="A6411" t="str">
            <v>2008-31-4-SkokR_nat_n_um</v>
          </cell>
          <cell r="B6411" t="str">
            <v>HC</v>
          </cell>
          <cell r="C6411" t="str">
            <v>UnMarked Hood Canal Fall Fing</v>
          </cell>
          <cell r="D6411" t="str">
            <v>U-HdCl FF</v>
          </cell>
          <cell r="E6411">
            <v>31</v>
          </cell>
          <cell r="F6411">
            <v>46</v>
          </cell>
          <cell r="G6411">
            <v>45</v>
          </cell>
          <cell r="H6411" t="str">
            <v>TRS; incl FW net, FW sport, 12H, HC net</v>
          </cell>
          <cell r="I6411">
            <v>2008</v>
          </cell>
          <cell r="J6411" t="str">
            <v>UM</v>
          </cell>
          <cell r="K6411" t="str">
            <v>N</v>
          </cell>
          <cell r="L6411">
            <v>4</v>
          </cell>
          <cell r="M6411">
            <v>26.678717594531861</v>
          </cell>
        </row>
        <row r="6412">
          <cell r="A6412" t="str">
            <v>2008-31-5-SkokR_nat_n_um</v>
          </cell>
          <cell r="B6412" t="str">
            <v>HC</v>
          </cell>
          <cell r="C6412" t="str">
            <v>UnMarked Hood Canal Fall Fing</v>
          </cell>
          <cell r="D6412" t="str">
            <v>U-HdCl FF</v>
          </cell>
          <cell r="E6412">
            <v>31</v>
          </cell>
          <cell r="F6412">
            <v>46</v>
          </cell>
          <cell r="G6412">
            <v>45</v>
          </cell>
          <cell r="H6412" t="str">
            <v>TRS; incl FW net, FW sport, 12H, HC net</v>
          </cell>
          <cell r="I6412">
            <v>2008</v>
          </cell>
          <cell r="J6412" t="str">
            <v>UM</v>
          </cell>
          <cell r="K6412" t="str">
            <v>N</v>
          </cell>
          <cell r="L6412">
            <v>5</v>
          </cell>
          <cell r="M6412">
            <v>2.2028298931264829</v>
          </cell>
        </row>
        <row r="6413">
          <cell r="A6413" t="str">
            <v>2009-31-3-SkokR_nat_n_um</v>
          </cell>
          <cell r="B6413" t="str">
            <v>HC</v>
          </cell>
          <cell r="C6413" t="str">
            <v>UnMarked Hood Canal Fall Fing</v>
          </cell>
          <cell r="D6413" t="str">
            <v>U-HdCl FF</v>
          </cell>
          <cell r="E6413">
            <v>31</v>
          </cell>
          <cell r="F6413">
            <v>46</v>
          </cell>
          <cell r="G6413">
            <v>45</v>
          </cell>
          <cell r="H6413" t="str">
            <v>TRS; incl FW net, FW sport, 12H, HC net</v>
          </cell>
          <cell r="I6413">
            <v>2009</v>
          </cell>
          <cell r="J6413" t="str">
            <v>UM</v>
          </cell>
          <cell r="K6413" t="str">
            <v>N</v>
          </cell>
          <cell r="L6413">
            <v>3</v>
          </cell>
          <cell r="M6413">
            <v>119.3565717227734</v>
          </cell>
        </row>
        <row r="6414">
          <cell r="A6414" t="str">
            <v>2009-31-4-SkokR_nat_n_um</v>
          </cell>
          <cell r="B6414" t="str">
            <v>HC</v>
          </cell>
          <cell r="C6414" t="str">
            <v>UnMarked Hood Canal Fall Fing</v>
          </cell>
          <cell r="D6414" t="str">
            <v>U-HdCl FF</v>
          </cell>
          <cell r="E6414">
            <v>31</v>
          </cell>
          <cell r="F6414">
            <v>46</v>
          </cell>
          <cell r="G6414">
            <v>45</v>
          </cell>
          <cell r="H6414" t="str">
            <v>TRS; incl FW net, FW sport, 12H, HC net</v>
          </cell>
          <cell r="I6414">
            <v>2009</v>
          </cell>
          <cell r="J6414" t="str">
            <v>UM</v>
          </cell>
          <cell r="K6414" t="str">
            <v>N</v>
          </cell>
          <cell r="L6414">
            <v>4</v>
          </cell>
          <cell r="M6414">
            <v>162.6846422796707</v>
          </cell>
        </row>
        <row r="6415">
          <cell r="A6415" t="str">
            <v>2009-31-5-SkokR_nat_n_um</v>
          </cell>
          <cell r="B6415" t="str">
            <v>HC</v>
          </cell>
          <cell r="C6415" t="str">
            <v>UnMarked Hood Canal Fall Fing</v>
          </cell>
          <cell r="D6415" t="str">
            <v>U-HdCl FF</v>
          </cell>
          <cell r="E6415">
            <v>31</v>
          </cell>
          <cell r="F6415">
            <v>46</v>
          </cell>
          <cell r="G6415">
            <v>45</v>
          </cell>
          <cell r="H6415" t="str">
            <v>TRS; incl FW net, FW sport, 12H, HC net</v>
          </cell>
          <cell r="I6415">
            <v>2009</v>
          </cell>
          <cell r="J6415" t="str">
            <v>UM</v>
          </cell>
          <cell r="K6415" t="str">
            <v>N</v>
          </cell>
          <cell r="L6415">
            <v>5</v>
          </cell>
          <cell r="M6415">
            <v>0.27250358840815858</v>
          </cell>
        </row>
        <row r="6416">
          <cell r="A6416" t="str">
            <v>2010-31-3-SkokR_nat_n_um</v>
          </cell>
          <cell r="B6416" t="str">
            <v>HC</v>
          </cell>
          <cell r="C6416" t="str">
            <v>UnMarked Hood Canal Fall Fing</v>
          </cell>
          <cell r="D6416" t="str">
            <v>U-HdCl FF</v>
          </cell>
          <cell r="E6416">
            <v>31</v>
          </cell>
          <cell r="F6416">
            <v>46</v>
          </cell>
          <cell r="G6416">
            <v>45</v>
          </cell>
          <cell r="H6416" t="str">
            <v>TRS; incl FW net, FW sport, 12H, HC net</v>
          </cell>
          <cell r="I6416">
            <v>2010</v>
          </cell>
          <cell r="J6416" t="str">
            <v>UM</v>
          </cell>
          <cell r="K6416" t="str">
            <v>N</v>
          </cell>
          <cell r="L6416">
            <v>3</v>
          </cell>
          <cell r="M6416">
            <v>254.03327147659709</v>
          </cell>
        </row>
        <row r="6417">
          <cell r="A6417" t="str">
            <v>2010-31-4-SkokR_nat_n_um</v>
          </cell>
          <cell r="B6417" t="str">
            <v>HC</v>
          </cell>
          <cell r="C6417" t="str">
            <v>UnMarked Hood Canal Fall Fing</v>
          </cell>
          <cell r="D6417" t="str">
            <v>U-HdCl FF</v>
          </cell>
          <cell r="E6417">
            <v>31</v>
          </cell>
          <cell r="F6417">
            <v>46</v>
          </cell>
          <cell r="G6417">
            <v>45</v>
          </cell>
          <cell r="H6417" t="str">
            <v>TRS; incl FW net, FW sport, 12H, HC net</v>
          </cell>
          <cell r="I6417">
            <v>2010</v>
          </cell>
          <cell r="J6417" t="str">
            <v>UM</v>
          </cell>
          <cell r="K6417" t="str">
            <v>N</v>
          </cell>
          <cell r="L6417">
            <v>4</v>
          </cell>
          <cell r="M6417">
            <v>43.997194509104638</v>
          </cell>
        </row>
        <row r="6418">
          <cell r="A6418" t="str">
            <v>2010-31-5-SkokR_nat_n_um</v>
          </cell>
          <cell r="B6418" t="str">
            <v>HC</v>
          </cell>
          <cell r="C6418" t="str">
            <v>UnMarked Hood Canal Fall Fing</v>
          </cell>
          <cell r="D6418" t="str">
            <v>U-HdCl FF</v>
          </cell>
          <cell r="E6418">
            <v>31</v>
          </cell>
          <cell r="F6418">
            <v>46</v>
          </cell>
          <cell r="G6418">
            <v>45</v>
          </cell>
          <cell r="H6418" t="str">
            <v>TRS; incl FW net, FW sport, 12H, HC net</v>
          </cell>
          <cell r="I6418">
            <v>2010</v>
          </cell>
          <cell r="J6418" t="str">
            <v>UM</v>
          </cell>
          <cell r="K6418" t="str">
            <v>N</v>
          </cell>
          <cell r="L6418">
            <v>5</v>
          </cell>
          <cell r="M6418">
            <v>1.865605420880762</v>
          </cell>
        </row>
        <row r="6419">
          <cell r="A6419" t="str">
            <v>2011-31-3-SkokR_nat_n_um</v>
          </cell>
          <cell r="B6419" t="str">
            <v>HC</v>
          </cell>
          <cell r="C6419" t="str">
            <v>UnMarked Hood Canal Fall Fing</v>
          </cell>
          <cell r="D6419" t="str">
            <v>U-HdCl FF</v>
          </cell>
          <cell r="E6419">
            <v>31</v>
          </cell>
          <cell r="F6419">
            <v>46</v>
          </cell>
          <cell r="G6419">
            <v>45</v>
          </cell>
          <cell r="H6419" t="str">
            <v>TRS; incl FW net, FW sport, 12H, HC net</v>
          </cell>
          <cell r="I6419">
            <v>2011</v>
          </cell>
          <cell r="J6419" t="str">
            <v>UM</v>
          </cell>
          <cell r="K6419" t="str">
            <v>N</v>
          </cell>
          <cell r="L6419">
            <v>3</v>
          </cell>
          <cell r="M6419">
            <v>25.046944773472759</v>
          </cell>
        </row>
        <row r="6420">
          <cell r="A6420" t="str">
            <v>2011-31-4-SkokR_nat_n_um</v>
          </cell>
          <cell r="B6420" t="str">
            <v>HC</v>
          </cell>
          <cell r="C6420" t="str">
            <v>UnMarked Hood Canal Fall Fing</v>
          </cell>
          <cell r="D6420" t="str">
            <v>U-HdCl FF</v>
          </cell>
          <cell r="E6420">
            <v>31</v>
          </cell>
          <cell r="F6420">
            <v>46</v>
          </cell>
          <cell r="G6420">
            <v>45</v>
          </cell>
          <cell r="H6420" t="str">
            <v>TRS; incl FW net, FW sport, 12H, HC net</v>
          </cell>
          <cell r="I6420">
            <v>2011</v>
          </cell>
          <cell r="J6420" t="str">
            <v>UM</v>
          </cell>
          <cell r="K6420" t="str">
            <v>N</v>
          </cell>
          <cell r="L6420">
            <v>4</v>
          </cell>
          <cell r="M6420">
            <v>63.508359969101889</v>
          </cell>
        </row>
        <row r="6421">
          <cell r="A6421" t="str">
            <v>2011-31-5-SkokR_nat_n_um</v>
          </cell>
          <cell r="B6421" t="str">
            <v>HC</v>
          </cell>
          <cell r="C6421" t="str">
            <v>UnMarked Hood Canal Fall Fing</v>
          </cell>
          <cell r="D6421" t="str">
            <v>U-HdCl FF</v>
          </cell>
          <cell r="E6421">
            <v>31</v>
          </cell>
          <cell r="F6421">
            <v>46</v>
          </cell>
          <cell r="G6421">
            <v>45</v>
          </cell>
          <cell r="H6421" t="str">
            <v>TRS; incl FW net, FW sport, 12H, HC net</v>
          </cell>
          <cell r="I6421">
            <v>2011</v>
          </cell>
          <cell r="J6421" t="str">
            <v>UM</v>
          </cell>
          <cell r="K6421" t="str">
            <v>N</v>
          </cell>
          <cell r="L6421">
            <v>5</v>
          </cell>
          <cell r="M6421">
            <v>9.899978171333107E-2</v>
          </cell>
        </row>
        <row r="6422">
          <cell r="A6422" t="str">
            <v>2012-31-3-SkokR_nat_n_um</v>
          </cell>
          <cell r="B6422" t="str">
            <v>HC</v>
          </cell>
          <cell r="C6422" t="str">
            <v>UnMarked Hood Canal Fall Fing</v>
          </cell>
          <cell r="D6422" t="str">
            <v>U-HdCl FF</v>
          </cell>
          <cell r="E6422">
            <v>31</v>
          </cell>
          <cell r="F6422">
            <v>46</v>
          </cell>
          <cell r="G6422">
            <v>45</v>
          </cell>
          <cell r="H6422" t="str">
            <v>TRS; incl FW net, FW sport, 12H, HC net</v>
          </cell>
          <cell r="I6422">
            <v>2012</v>
          </cell>
          <cell r="J6422" t="str">
            <v>UM</v>
          </cell>
          <cell r="K6422" t="str">
            <v>N</v>
          </cell>
          <cell r="L6422">
            <v>3</v>
          </cell>
          <cell r="M6422">
            <v>231.02239077149821</v>
          </cell>
        </row>
        <row r="6423">
          <cell r="A6423" t="str">
            <v>2012-31-4-SkokR_nat_n_um</v>
          </cell>
          <cell r="B6423" t="str">
            <v>HC</v>
          </cell>
          <cell r="C6423" t="str">
            <v>UnMarked Hood Canal Fall Fing</v>
          </cell>
          <cell r="D6423" t="str">
            <v>U-HdCl FF</v>
          </cell>
          <cell r="E6423">
            <v>31</v>
          </cell>
          <cell r="F6423">
            <v>46</v>
          </cell>
          <cell r="G6423">
            <v>45</v>
          </cell>
          <cell r="H6423" t="str">
            <v>TRS; incl FW net, FW sport, 12H, HC net</v>
          </cell>
          <cell r="I6423">
            <v>2012</v>
          </cell>
          <cell r="J6423" t="str">
            <v>UM</v>
          </cell>
          <cell r="K6423" t="str">
            <v>N</v>
          </cell>
          <cell r="L6423">
            <v>4</v>
          </cell>
          <cell r="M6423">
            <v>23.98738233681074</v>
          </cell>
        </row>
        <row r="6424">
          <cell r="A6424" t="str">
            <v>2012-31-5-SkokR_nat_n_um</v>
          </cell>
          <cell r="B6424" t="str">
            <v>HC</v>
          </cell>
          <cell r="C6424" t="str">
            <v>UnMarked Hood Canal Fall Fing</v>
          </cell>
          <cell r="D6424" t="str">
            <v>U-HdCl FF</v>
          </cell>
          <cell r="E6424">
            <v>31</v>
          </cell>
          <cell r="F6424">
            <v>46</v>
          </cell>
          <cell r="G6424">
            <v>45</v>
          </cell>
          <cell r="H6424" t="str">
            <v>TRS; incl FW net, FW sport, 12H, HC net</v>
          </cell>
          <cell r="I6424">
            <v>2012</v>
          </cell>
          <cell r="J6424" t="str">
            <v>UM</v>
          </cell>
          <cell r="K6424" t="str">
            <v>N</v>
          </cell>
          <cell r="L6424">
            <v>5</v>
          </cell>
          <cell r="M6424">
            <v>3.983144668474107</v>
          </cell>
        </row>
        <row r="6425">
          <cell r="A6425" t="str">
            <v>2013-31-3-SkokR_nat_n_um</v>
          </cell>
          <cell r="B6425" t="str">
            <v>HC</v>
          </cell>
          <cell r="C6425" t="str">
            <v>UnMarked Hood Canal Fall Fing</v>
          </cell>
          <cell r="D6425" t="str">
            <v>U-HdCl FF</v>
          </cell>
          <cell r="E6425">
            <v>31</v>
          </cell>
          <cell r="F6425">
            <v>46</v>
          </cell>
          <cell r="G6425">
            <v>45</v>
          </cell>
          <cell r="H6425" t="str">
            <v>TRS; incl FW net, FW sport, 12H, HC net</v>
          </cell>
          <cell r="I6425">
            <v>2013</v>
          </cell>
          <cell r="J6425" t="str">
            <v>UM</v>
          </cell>
          <cell r="K6425" t="str">
            <v>N</v>
          </cell>
          <cell r="L6425">
            <v>3</v>
          </cell>
          <cell r="M6425">
            <v>128.64012114776961</v>
          </cell>
        </row>
        <row r="6426">
          <cell r="A6426" t="str">
            <v>2013-31-4-SkokR_nat_n_um</v>
          </cell>
          <cell r="B6426" t="str">
            <v>HC</v>
          </cell>
          <cell r="C6426" t="str">
            <v>UnMarked Hood Canal Fall Fing</v>
          </cell>
          <cell r="D6426" t="str">
            <v>U-HdCl FF</v>
          </cell>
          <cell r="E6426">
            <v>31</v>
          </cell>
          <cell r="F6426">
            <v>46</v>
          </cell>
          <cell r="G6426">
            <v>45</v>
          </cell>
          <cell r="H6426" t="str">
            <v>TRS; incl FW net, FW sport, 12H, HC net</v>
          </cell>
          <cell r="I6426">
            <v>2013</v>
          </cell>
          <cell r="J6426" t="str">
            <v>UM</v>
          </cell>
          <cell r="K6426" t="str">
            <v>N</v>
          </cell>
          <cell r="L6426">
            <v>4</v>
          </cell>
          <cell r="M6426">
            <v>136.2002384604026</v>
          </cell>
        </row>
        <row r="6427">
          <cell r="A6427" t="str">
            <v>2013-31-5-SkokR_nat_n_um</v>
          </cell>
          <cell r="B6427" t="str">
            <v>HC</v>
          </cell>
          <cell r="C6427" t="str">
            <v>UnMarked Hood Canal Fall Fing</v>
          </cell>
          <cell r="D6427" t="str">
            <v>U-HdCl FF</v>
          </cell>
          <cell r="E6427">
            <v>31</v>
          </cell>
          <cell r="F6427">
            <v>46</v>
          </cell>
          <cell r="G6427">
            <v>45</v>
          </cell>
          <cell r="H6427" t="str">
            <v>TRS; incl FW net, FW sport, 12H, HC net</v>
          </cell>
          <cell r="I6427">
            <v>2013</v>
          </cell>
          <cell r="J6427" t="str">
            <v>UM</v>
          </cell>
          <cell r="K6427" t="str">
            <v>N</v>
          </cell>
          <cell r="L6427">
            <v>5</v>
          </cell>
          <cell r="M6427">
            <v>0.70876099805933679</v>
          </cell>
        </row>
        <row r="6428">
          <cell r="A6428" t="str">
            <v>2007-18-3-StillySF_F_h_m</v>
          </cell>
          <cell r="B6428" t="str">
            <v>StSno</v>
          </cell>
          <cell r="C6428" t="str">
            <v>Marked Stillaguamish Fall Fing</v>
          </cell>
          <cell r="D6428" t="str">
            <v>M-Stil FF</v>
          </cell>
          <cell r="E6428">
            <v>18</v>
          </cell>
          <cell r="F6428">
            <v>26</v>
          </cell>
          <cell r="G6428">
            <v>24</v>
          </cell>
          <cell r="H6428" t="str">
            <v>ETRS</v>
          </cell>
          <cell r="I6428">
            <v>2007</v>
          </cell>
          <cell r="J6428" t="str">
            <v>M</v>
          </cell>
          <cell r="K6428" t="str">
            <v>H</v>
          </cell>
          <cell r="L6428">
            <v>3</v>
          </cell>
          <cell r="M6428">
            <v>202.78110000000001</v>
          </cell>
        </row>
        <row r="6429">
          <cell r="A6429" t="str">
            <v>2007-18-4-StillySF_F_h_m</v>
          </cell>
          <cell r="B6429" t="str">
            <v>StSno</v>
          </cell>
          <cell r="C6429" t="str">
            <v>Marked Stillaguamish Fall Fing</v>
          </cell>
          <cell r="D6429" t="str">
            <v>M-Stil FF</v>
          </cell>
          <cell r="E6429">
            <v>18</v>
          </cell>
          <cell r="F6429">
            <v>26</v>
          </cell>
          <cell r="G6429">
            <v>24</v>
          </cell>
          <cell r="H6429" t="str">
            <v>ETRS</v>
          </cell>
          <cell r="I6429">
            <v>2007</v>
          </cell>
          <cell r="J6429" t="str">
            <v>M</v>
          </cell>
          <cell r="K6429" t="str">
            <v>H</v>
          </cell>
          <cell r="L6429">
            <v>4</v>
          </cell>
          <cell r="M6429">
            <v>110.2071</v>
          </cell>
        </row>
        <row r="6430">
          <cell r="A6430" t="str">
            <v>2007-18-5-StillySF_F_h_m</v>
          </cell>
          <cell r="B6430" t="str">
            <v>StSno</v>
          </cell>
          <cell r="C6430" t="str">
            <v>Marked Stillaguamish Fall Fing</v>
          </cell>
          <cell r="D6430" t="str">
            <v>M-Stil FF</v>
          </cell>
          <cell r="E6430">
            <v>18</v>
          </cell>
          <cell r="F6430">
            <v>26</v>
          </cell>
          <cell r="G6430">
            <v>24</v>
          </cell>
          <cell r="H6430" t="str">
            <v>ETRS</v>
          </cell>
          <cell r="I6430">
            <v>2007</v>
          </cell>
          <cell r="J6430" t="str">
            <v>M</v>
          </cell>
          <cell r="K6430" t="str">
            <v>H</v>
          </cell>
          <cell r="L6430">
            <v>5</v>
          </cell>
          <cell r="M6430">
            <v>4.4082850000000002</v>
          </cell>
        </row>
        <row r="6431">
          <cell r="A6431" t="str">
            <v>2008-18-3-StillySF_F_h_m</v>
          </cell>
          <cell r="B6431" t="str">
            <v>StSno</v>
          </cell>
          <cell r="C6431" t="str">
            <v>Marked Stillaguamish Fall Fing</v>
          </cell>
          <cell r="D6431" t="str">
            <v>M-Stil FF</v>
          </cell>
          <cell r="E6431">
            <v>18</v>
          </cell>
          <cell r="F6431">
            <v>26</v>
          </cell>
          <cell r="G6431">
            <v>24</v>
          </cell>
          <cell r="H6431" t="str">
            <v>ETRS</v>
          </cell>
          <cell r="I6431">
            <v>2008</v>
          </cell>
          <cell r="J6431" t="str">
            <v>M</v>
          </cell>
          <cell r="K6431" t="str">
            <v>H</v>
          </cell>
          <cell r="L6431">
            <v>3</v>
          </cell>
          <cell r="M6431">
            <v>696.47439999999995</v>
          </cell>
        </row>
        <row r="6432">
          <cell r="A6432" t="str">
            <v>2008-18-4-StillySF_F_h_m</v>
          </cell>
          <cell r="B6432" t="str">
            <v>StSno</v>
          </cell>
          <cell r="C6432" t="str">
            <v>Marked Stillaguamish Fall Fing</v>
          </cell>
          <cell r="D6432" t="str">
            <v>M-Stil FF</v>
          </cell>
          <cell r="E6432">
            <v>18</v>
          </cell>
          <cell r="F6432">
            <v>26</v>
          </cell>
          <cell r="G6432">
            <v>24</v>
          </cell>
          <cell r="H6432" t="str">
            <v>ETRS</v>
          </cell>
          <cell r="I6432">
            <v>2008</v>
          </cell>
          <cell r="J6432" t="str">
            <v>M</v>
          </cell>
          <cell r="K6432" t="str">
            <v>H</v>
          </cell>
          <cell r="L6432">
            <v>4</v>
          </cell>
          <cell r="M6432">
            <v>266.13249999999999</v>
          </cell>
        </row>
        <row r="6433">
          <cell r="A6433" t="str">
            <v>2008-18-5-StillySF_F_h_m</v>
          </cell>
          <cell r="B6433" t="str">
            <v>StSno</v>
          </cell>
          <cell r="C6433" t="str">
            <v>Marked Stillaguamish Fall Fing</v>
          </cell>
          <cell r="D6433" t="str">
            <v>M-Stil FF</v>
          </cell>
          <cell r="E6433">
            <v>18</v>
          </cell>
          <cell r="F6433">
            <v>26</v>
          </cell>
          <cell r="G6433">
            <v>24</v>
          </cell>
          <cell r="H6433" t="str">
            <v>ETRS</v>
          </cell>
          <cell r="I6433">
            <v>2008</v>
          </cell>
          <cell r="J6433" t="str">
            <v>M</v>
          </cell>
          <cell r="K6433" t="str">
            <v>H</v>
          </cell>
          <cell r="L6433">
            <v>5</v>
          </cell>
          <cell r="M6433">
            <v>0</v>
          </cell>
        </row>
        <row r="6434">
          <cell r="A6434" t="str">
            <v>2009-18-3-StillySF_F_h_m</v>
          </cell>
          <cell r="B6434" t="str">
            <v>StSno</v>
          </cell>
          <cell r="C6434" t="str">
            <v>Marked Stillaguamish Fall Fing</v>
          </cell>
          <cell r="D6434" t="str">
            <v>M-Stil FF</v>
          </cell>
          <cell r="E6434">
            <v>18</v>
          </cell>
          <cell r="F6434">
            <v>26</v>
          </cell>
          <cell r="G6434">
            <v>24</v>
          </cell>
          <cell r="H6434" t="str">
            <v>ETRS</v>
          </cell>
          <cell r="I6434">
            <v>2009</v>
          </cell>
          <cell r="J6434" t="str">
            <v>M</v>
          </cell>
          <cell r="K6434" t="str">
            <v>H</v>
          </cell>
          <cell r="L6434">
            <v>3</v>
          </cell>
          <cell r="M6434">
            <v>104.66240000000001</v>
          </cell>
        </row>
        <row r="6435">
          <cell r="A6435" t="str">
            <v>2009-18-4-StillySF_F_h_m</v>
          </cell>
          <cell r="B6435" t="str">
            <v>StSno</v>
          </cell>
          <cell r="C6435" t="str">
            <v>Marked Stillaguamish Fall Fing</v>
          </cell>
          <cell r="D6435" t="str">
            <v>M-Stil FF</v>
          </cell>
          <cell r="E6435">
            <v>18</v>
          </cell>
          <cell r="F6435">
            <v>26</v>
          </cell>
          <cell r="G6435">
            <v>24</v>
          </cell>
          <cell r="H6435" t="str">
            <v>ETRS</v>
          </cell>
          <cell r="I6435">
            <v>2009</v>
          </cell>
          <cell r="J6435" t="str">
            <v>M</v>
          </cell>
          <cell r="K6435" t="str">
            <v>H</v>
          </cell>
          <cell r="L6435">
            <v>4</v>
          </cell>
          <cell r="M6435">
            <v>710.60289999999998</v>
          </cell>
        </row>
        <row r="6436">
          <cell r="A6436" t="str">
            <v>2009-18-5-StillySF_F_h_m</v>
          </cell>
          <cell r="B6436" t="str">
            <v>StSno</v>
          </cell>
          <cell r="C6436" t="str">
            <v>Marked Stillaguamish Fall Fing</v>
          </cell>
          <cell r="D6436" t="str">
            <v>M-Stil FF</v>
          </cell>
          <cell r="E6436">
            <v>18</v>
          </cell>
          <cell r="F6436">
            <v>26</v>
          </cell>
          <cell r="G6436">
            <v>24</v>
          </cell>
          <cell r="H6436" t="str">
            <v>ETRS</v>
          </cell>
          <cell r="I6436">
            <v>2009</v>
          </cell>
          <cell r="J6436" t="str">
            <v>M</v>
          </cell>
          <cell r="K6436" t="str">
            <v>H</v>
          </cell>
          <cell r="L6436">
            <v>5</v>
          </cell>
          <cell r="M6436">
            <v>5.5085499999999996</v>
          </cell>
        </row>
        <row r="6437">
          <cell r="A6437" t="str">
            <v>2010-18-3-StillySF_F_h_m</v>
          </cell>
          <cell r="B6437" t="str">
            <v>StSno</v>
          </cell>
          <cell r="C6437" t="str">
            <v>Marked Stillaguamish Fall Fing</v>
          </cell>
          <cell r="D6437" t="str">
            <v>M-Stil FF</v>
          </cell>
          <cell r="E6437">
            <v>18</v>
          </cell>
          <cell r="F6437">
            <v>26</v>
          </cell>
          <cell r="G6437">
            <v>24</v>
          </cell>
          <cell r="H6437" t="str">
            <v>ETRS</v>
          </cell>
          <cell r="I6437">
            <v>2010</v>
          </cell>
          <cell r="J6437" t="str">
            <v>M</v>
          </cell>
          <cell r="K6437" t="str">
            <v>H</v>
          </cell>
          <cell r="L6437">
            <v>3</v>
          </cell>
          <cell r="M6437">
            <v>277.48680000000002</v>
          </cell>
        </row>
        <row r="6438">
          <cell r="A6438" t="str">
            <v>2010-18-4-StillySF_F_h_m</v>
          </cell>
          <cell r="B6438" t="str">
            <v>StSno</v>
          </cell>
          <cell r="C6438" t="str">
            <v>Marked Stillaguamish Fall Fing</v>
          </cell>
          <cell r="D6438" t="str">
            <v>M-Stil FF</v>
          </cell>
          <cell r="E6438">
            <v>18</v>
          </cell>
          <cell r="F6438">
            <v>26</v>
          </cell>
          <cell r="G6438">
            <v>24</v>
          </cell>
          <cell r="H6438" t="str">
            <v>ETRS</v>
          </cell>
          <cell r="I6438">
            <v>2010</v>
          </cell>
          <cell r="J6438" t="str">
            <v>M</v>
          </cell>
          <cell r="K6438" t="str">
            <v>H</v>
          </cell>
          <cell r="L6438">
            <v>4</v>
          </cell>
          <cell r="M6438">
            <v>233.0889</v>
          </cell>
        </row>
        <row r="6439">
          <cell r="A6439" t="str">
            <v>2010-18-5-StillySF_F_h_m</v>
          </cell>
          <cell r="B6439" t="str">
            <v>StSno</v>
          </cell>
          <cell r="C6439" t="str">
            <v>Marked Stillaguamish Fall Fing</v>
          </cell>
          <cell r="D6439" t="str">
            <v>M-Stil FF</v>
          </cell>
          <cell r="E6439">
            <v>18</v>
          </cell>
          <cell r="F6439">
            <v>26</v>
          </cell>
          <cell r="G6439">
            <v>24</v>
          </cell>
          <cell r="H6439" t="str">
            <v>ETRS</v>
          </cell>
          <cell r="I6439">
            <v>2010</v>
          </cell>
          <cell r="J6439" t="str">
            <v>M</v>
          </cell>
          <cell r="K6439" t="str">
            <v>H</v>
          </cell>
          <cell r="L6439">
            <v>5</v>
          </cell>
          <cell r="M6439">
            <v>66.596829999999997</v>
          </cell>
        </row>
        <row r="6440">
          <cell r="A6440" t="str">
            <v>2011-18-3-StillySF_F_h_m</v>
          </cell>
          <cell r="B6440" t="str">
            <v>StSno</v>
          </cell>
          <cell r="C6440" t="str">
            <v>Marked Stillaguamish Fall Fing</v>
          </cell>
          <cell r="D6440" t="str">
            <v>M-Stil FF</v>
          </cell>
          <cell r="E6440">
            <v>18</v>
          </cell>
          <cell r="F6440">
            <v>26</v>
          </cell>
          <cell r="G6440">
            <v>24</v>
          </cell>
          <cell r="H6440" t="str">
            <v>ETRS</v>
          </cell>
          <cell r="I6440">
            <v>2011</v>
          </cell>
          <cell r="J6440" t="str">
            <v>M</v>
          </cell>
          <cell r="K6440" t="str">
            <v>H</v>
          </cell>
          <cell r="L6440">
            <v>3</v>
          </cell>
          <cell r="M6440">
            <v>382.7131</v>
          </cell>
        </row>
        <row r="6441">
          <cell r="A6441" t="str">
            <v>2011-18-4-StillySF_F_h_m</v>
          </cell>
          <cell r="B6441" t="str">
            <v>StSno</v>
          </cell>
          <cell r="C6441" t="str">
            <v>Marked Stillaguamish Fall Fing</v>
          </cell>
          <cell r="D6441" t="str">
            <v>M-Stil FF</v>
          </cell>
          <cell r="E6441">
            <v>18</v>
          </cell>
          <cell r="F6441">
            <v>26</v>
          </cell>
          <cell r="G6441">
            <v>24</v>
          </cell>
          <cell r="H6441" t="str">
            <v>ETRS</v>
          </cell>
          <cell r="I6441">
            <v>2011</v>
          </cell>
          <cell r="J6441" t="str">
            <v>M</v>
          </cell>
          <cell r="K6441" t="str">
            <v>H</v>
          </cell>
          <cell r="L6441">
            <v>4</v>
          </cell>
          <cell r="M6441">
            <v>761.26620000000003</v>
          </cell>
        </row>
        <row r="6442">
          <cell r="A6442" t="str">
            <v>2011-18-5-StillySF_F_h_m</v>
          </cell>
          <cell r="B6442" t="str">
            <v>StSno</v>
          </cell>
          <cell r="C6442" t="str">
            <v>Marked Stillaguamish Fall Fing</v>
          </cell>
          <cell r="D6442" t="str">
            <v>M-Stil FF</v>
          </cell>
          <cell r="E6442">
            <v>18</v>
          </cell>
          <cell r="F6442">
            <v>26</v>
          </cell>
          <cell r="G6442">
            <v>24</v>
          </cell>
          <cell r="H6442" t="str">
            <v>ETRS</v>
          </cell>
          <cell r="I6442">
            <v>2011</v>
          </cell>
          <cell r="J6442" t="str">
            <v>M</v>
          </cell>
          <cell r="K6442" t="str">
            <v>H</v>
          </cell>
          <cell r="L6442">
            <v>5</v>
          </cell>
          <cell r="M6442">
            <v>12.47977</v>
          </cell>
        </row>
        <row r="6443">
          <cell r="A6443" t="str">
            <v>2012-18-3-StillySF_F_h_m</v>
          </cell>
          <cell r="B6443" t="str">
            <v>StSno</v>
          </cell>
          <cell r="C6443" t="str">
            <v>Marked Stillaguamish Fall Fing</v>
          </cell>
          <cell r="D6443" t="str">
            <v>M-Stil FF</v>
          </cell>
          <cell r="E6443">
            <v>18</v>
          </cell>
          <cell r="F6443">
            <v>26</v>
          </cell>
          <cell r="G6443">
            <v>24</v>
          </cell>
          <cell r="H6443" t="str">
            <v>ETRS</v>
          </cell>
          <cell r="I6443">
            <v>2012</v>
          </cell>
          <cell r="J6443" t="str">
            <v>M</v>
          </cell>
          <cell r="K6443" t="str">
            <v>H</v>
          </cell>
          <cell r="L6443">
            <v>3</v>
          </cell>
          <cell r="M6443">
            <v>307.25889999999998</v>
          </cell>
        </row>
        <row r="6444">
          <cell r="A6444" t="str">
            <v>2012-18-4-StillySF_F_h_m</v>
          </cell>
          <cell r="B6444" t="str">
            <v>StSno</v>
          </cell>
          <cell r="C6444" t="str">
            <v>Marked Stillaguamish Fall Fing</v>
          </cell>
          <cell r="D6444" t="str">
            <v>M-Stil FF</v>
          </cell>
          <cell r="E6444">
            <v>18</v>
          </cell>
          <cell r="F6444">
            <v>26</v>
          </cell>
          <cell r="G6444">
            <v>24</v>
          </cell>
          <cell r="H6444" t="str">
            <v>ETRS</v>
          </cell>
          <cell r="I6444">
            <v>2012</v>
          </cell>
          <cell r="J6444" t="str">
            <v>M</v>
          </cell>
          <cell r="K6444" t="str">
            <v>H</v>
          </cell>
          <cell r="L6444">
            <v>4</v>
          </cell>
          <cell r="M6444">
            <v>527.32270000000005</v>
          </cell>
        </row>
        <row r="6445">
          <cell r="A6445" t="str">
            <v>2012-18-5-StillySF_F_h_m</v>
          </cell>
          <cell r="B6445" t="str">
            <v>StSno</v>
          </cell>
          <cell r="C6445" t="str">
            <v>Marked Stillaguamish Fall Fing</v>
          </cell>
          <cell r="D6445" t="str">
            <v>M-Stil FF</v>
          </cell>
          <cell r="E6445">
            <v>18</v>
          </cell>
          <cell r="F6445">
            <v>26</v>
          </cell>
          <cell r="G6445">
            <v>24</v>
          </cell>
          <cell r="H6445" t="str">
            <v>ETRS</v>
          </cell>
          <cell r="I6445">
            <v>2012</v>
          </cell>
          <cell r="J6445" t="str">
            <v>M</v>
          </cell>
          <cell r="K6445" t="str">
            <v>H</v>
          </cell>
          <cell r="L6445">
            <v>5</v>
          </cell>
          <cell r="M6445">
            <v>16.60859</v>
          </cell>
        </row>
        <row r="6446">
          <cell r="A6446" t="str">
            <v>2013-18-3-StillySF_F_h_m</v>
          </cell>
          <cell r="B6446" t="str">
            <v>StSno</v>
          </cell>
          <cell r="C6446" t="str">
            <v>Marked Stillaguamish Fall Fing</v>
          </cell>
          <cell r="D6446" t="str">
            <v>M-Stil FF</v>
          </cell>
          <cell r="E6446">
            <v>18</v>
          </cell>
          <cell r="F6446">
            <v>26</v>
          </cell>
          <cell r="G6446">
            <v>24</v>
          </cell>
          <cell r="H6446" t="str">
            <v>ETRS</v>
          </cell>
          <cell r="I6446">
            <v>2013</v>
          </cell>
          <cell r="J6446" t="str">
            <v>M</v>
          </cell>
          <cell r="K6446" t="str">
            <v>H</v>
          </cell>
          <cell r="L6446">
            <v>3</v>
          </cell>
          <cell r="M6446">
            <v>132.09289999999999</v>
          </cell>
        </row>
        <row r="6447">
          <cell r="A6447" t="str">
            <v>2013-18-4-StillySF_F_h_m</v>
          </cell>
          <cell r="B6447" t="str">
            <v>StSno</v>
          </cell>
          <cell r="C6447" t="str">
            <v>Marked Stillaguamish Fall Fing</v>
          </cell>
          <cell r="D6447" t="str">
            <v>M-Stil FF</v>
          </cell>
          <cell r="E6447">
            <v>18</v>
          </cell>
          <cell r="F6447">
            <v>26</v>
          </cell>
          <cell r="G6447">
            <v>24</v>
          </cell>
          <cell r="H6447" t="str">
            <v>ETRS</v>
          </cell>
          <cell r="I6447">
            <v>2013</v>
          </cell>
          <cell r="J6447" t="str">
            <v>M</v>
          </cell>
          <cell r="K6447" t="str">
            <v>H</v>
          </cell>
          <cell r="L6447">
            <v>4</v>
          </cell>
          <cell r="M6447">
            <v>239.55840000000001</v>
          </cell>
        </row>
        <row r="6448">
          <cell r="A6448" t="str">
            <v>2013-18-5-StillySF_F_h_m</v>
          </cell>
          <cell r="B6448" t="str">
            <v>StSno</v>
          </cell>
          <cell r="C6448" t="str">
            <v>Marked Stillaguamish Fall Fing</v>
          </cell>
          <cell r="D6448" t="str">
            <v>M-Stil FF</v>
          </cell>
          <cell r="E6448">
            <v>18</v>
          </cell>
          <cell r="F6448">
            <v>26</v>
          </cell>
          <cell r="G6448">
            <v>24</v>
          </cell>
          <cell r="H6448" t="str">
            <v>ETRS</v>
          </cell>
          <cell r="I6448">
            <v>2013</v>
          </cell>
          <cell r="J6448" t="str">
            <v>M</v>
          </cell>
          <cell r="K6448" t="str">
            <v>H</v>
          </cell>
          <cell r="L6448">
            <v>5</v>
          </cell>
          <cell r="M6448">
            <v>4.4777269999999998</v>
          </cell>
        </row>
        <row r="6449">
          <cell r="A6449" t="str">
            <v>2007-17-3-StillySF_F_h_um</v>
          </cell>
          <cell r="B6449" t="str">
            <v>StSno</v>
          </cell>
          <cell r="C6449" t="str">
            <v>UnMarked Stillaguamish Fall Fing</v>
          </cell>
          <cell r="D6449" t="str">
            <v>U-Stil FF</v>
          </cell>
          <cell r="E6449">
            <v>17</v>
          </cell>
          <cell r="F6449">
            <v>25</v>
          </cell>
          <cell r="G6449">
            <v>24</v>
          </cell>
          <cell r="H6449" t="str">
            <v>ETRS</v>
          </cell>
          <cell r="I6449">
            <v>2007</v>
          </cell>
          <cell r="J6449" t="str">
            <v>UM</v>
          </cell>
          <cell r="K6449" t="str">
            <v>H</v>
          </cell>
          <cell r="L6449">
            <v>3</v>
          </cell>
          <cell r="M6449">
            <v>30.26641</v>
          </cell>
        </row>
        <row r="6450">
          <cell r="A6450" t="str">
            <v>2007-17-4-StillySF_F_h_um</v>
          </cell>
          <cell r="B6450" t="str">
            <v>StSno</v>
          </cell>
          <cell r="C6450" t="str">
            <v>UnMarked Stillaguamish Fall Fing</v>
          </cell>
          <cell r="D6450" t="str">
            <v>U-Stil FF</v>
          </cell>
          <cell r="E6450">
            <v>17</v>
          </cell>
          <cell r="F6450">
            <v>25</v>
          </cell>
          <cell r="G6450">
            <v>24</v>
          </cell>
          <cell r="H6450" t="str">
            <v>ETRS</v>
          </cell>
          <cell r="I6450">
            <v>2007</v>
          </cell>
          <cell r="J6450" t="str">
            <v>UM</v>
          </cell>
          <cell r="K6450" t="str">
            <v>H</v>
          </cell>
          <cell r="L6450">
            <v>4</v>
          </cell>
          <cell r="M6450">
            <v>22.190519999999999</v>
          </cell>
        </row>
        <row r="6451">
          <cell r="A6451" t="str">
            <v>2007-17-5-StillySF_F_h_um</v>
          </cell>
          <cell r="B6451" t="str">
            <v>StSno</v>
          </cell>
          <cell r="C6451" t="str">
            <v>UnMarked Stillaguamish Fall Fing</v>
          </cell>
          <cell r="D6451" t="str">
            <v>U-Stil FF</v>
          </cell>
          <cell r="E6451">
            <v>17</v>
          </cell>
          <cell r="F6451">
            <v>25</v>
          </cell>
          <cell r="G6451">
            <v>24</v>
          </cell>
          <cell r="H6451" t="str">
            <v>ETRS</v>
          </cell>
          <cell r="I6451">
            <v>2007</v>
          </cell>
          <cell r="J6451" t="str">
            <v>UM</v>
          </cell>
          <cell r="K6451" t="str">
            <v>H</v>
          </cell>
          <cell r="L6451">
            <v>5</v>
          </cell>
          <cell r="M6451">
            <v>4.2198359999999999</v>
          </cell>
        </row>
        <row r="6452">
          <cell r="A6452" t="str">
            <v>2008-17-3-StillySF_F_h_um</v>
          </cell>
          <cell r="B6452" t="str">
            <v>StSno</v>
          </cell>
          <cell r="C6452" t="str">
            <v>UnMarked Stillaguamish Fall Fing</v>
          </cell>
          <cell r="D6452" t="str">
            <v>U-Stil FF</v>
          </cell>
          <cell r="E6452">
            <v>17</v>
          </cell>
          <cell r="F6452">
            <v>25</v>
          </cell>
          <cell r="G6452">
            <v>24</v>
          </cell>
          <cell r="H6452" t="str">
            <v>ETRS</v>
          </cell>
          <cell r="I6452">
            <v>2008</v>
          </cell>
          <cell r="J6452" t="str">
            <v>UM</v>
          </cell>
          <cell r="K6452" t="str">
            <v>H</v>
          </cell>
          <cell r="L6452">
            <v>3</v>
          </cell>
          <cell r="M6452">
            <v>18.673760000000001</v>
          </cell>
        </row>
        <row r="6453">
          <cell r="A6453" t="str">
            <v>2008-17-4-StillySF_F_h_um</v>
          </cell>
          <cell r="B6453" t="str">
            <v>StSno</v>
          </cell>
          <cell r="C6453" t="str">
            <v>UnMarked Stillaguamish Fall Fing</v>
          </cell>
          <cell r="D6453" t="str">
            <v>U-Stil FF</v>
          </cell>
          <cell r="E6453">
            <v>17</v>
          </cell>
          <cell r="F6453">
            <v>25</v>
          </cell>
          <cell r="G6453">
            <v>24</v>
          </cell>
          <cell r="H6453" t="str">
            <v>ETRS</v>
          </cell>
          <cell r="I6453">
            <v>2008</v>
          </cell>
          <cell r="J6453" t="str">
            <v>UM</v>
          </cell>
          <cell r="K6453" t="str">
            <v>H</v>
          </cell>
          <cell r="L6453">
            <v>4</v>
          </cell>
          <cell r="M6453">
            <v>18.84667</v>
          </cell>
        </row>
        <row r="6454">
          <cell r="A6454" t="str">
            <v>2008-17-5-StillySF_F_h_um</v>
          </cell>
          <cell r="B6454" t="str">
            <v>StSno</v>
          </cell>
          <cell r="C6454" t="str">
            <v>UnMarked Stillaguamish Fall Fing</v>
          </cell>
          <cell r="D6454" t="str">
            <v>U-Stil FF</v>
          </cell>
          <cell r="E6454">
            <v>17</v>
          </cell>
          <cell r="F6454">
            <v>25</v>
          </cell>
          <cell r="G6454">
            <v>24</v>
          </cell>
          <cell r="H6454" t="str">
            <v>ETRS</v>
          </cell>
          <cell r="I6454">
            <v>2008</v>
          </cell>
          <cell r="J6454" t="str">
            <v>UM</v>
          </cell>
          <cell r="K6454" t="str">
            <v>H</v>
          </cell>
          <cell r="L6454">
            <v>5</v>
          </cell>
          <cell r="M6454">
            <v>0.34581000000000001</v>
          </cell>
        </row>
        <row r="6455">
          <cell r="A6455" t="str">
            <v>2009-17-3-StillySF_F_h_um</v>
          </cell>
          <cell r="B6455" t="str">
            <v>StSno</v>
          </cell>
          <cell r="C6455" t="str">
            <v>UnMarked Stillaguamish Fall Fing</v>
          </cell>
          <cell r="D6455" t="str">
            <v>U-Stil FF</v>
          </cell>
          <cell r="E6455">
            <v>17</v>
          </cell>
          <cell r="F6455">
            <v>25</v>
          </cell>
          <cell r="G6455">
            <v>24</v>
          </cell>
          <cell r="H6455" t="str">
            <v>ETRS</v>
          </cell>
          <cell r="I6455">
            <v>2009</v>
          </cell>
          <cell r="J6455" t="str">
            <v>UM</v>
          </cell>
          <cell r="K6455" t="str">
            <v>H</v>
          </cell>
          <cell r="L6455">
            <v>3</v>
          </cell>
          <cell r="M6455">
            <v>3.3909769999999999</v>
          </cell>
        </row>
        <row r="6456">
          <cell r="A6456" t="str">
            <v>2009-17-4-StillySF_F_h_um</v>
          </cell>
          <cell r="B6456" t="str">
            <v>StSno</v>
          </cell>
          <cell r="C6456" t="str">
            <v>UnMarked Stillaguamish Fall Fing</v>
          </cell>
          <cell r="D6456" t="str">
            <v>U-Stil FF</v>
          </cell>
          <cell r="E6456">
            <v>17</v>
          </cell>
          <cell r="F6456">
            <v>25</v>
          </cell>
          <cell r="G6456">
            <v>24</v>
          </cell>
          <cell r="H6456" t="str">
            <v>ETRS</v>
          </cell>
          <cell r="I6456">
            <v>2009</v>
          </cell>
          <cell r="J6456" t="str">
            <v>UM</v>
          </cell>
          <cell r="K6456" t="str">
            <v>H</v>
          </cell>
          <cell r="L6456">
            <v>4</v>
          </cell>
          <cell r="M6456">
            <v>23.31297</v>
          </cell>
        </row>
        <row r="6457">
          <cell r="A6457" t="str">
            <v>2009-17-5-StillySF_F_h_um</v>
          </cell>
          <cell r="B6457" t="str">
            <v>StSno</v>
          </cell>
          <cell r="C6457" t="str">
            <v>UnMarked Stillaguamish Fall Fing</v>
          </cell>
          <cell r="D6457" t="str">
            <v>U-Stil FF</v>
          </cell>
          <cell r="E6457">
            <v>17</v>
          </cell>
          <cell r="F6457">
            <v>25</v>
          </cell>
          <cell r="G6457">
            <v>24</v>
          </cell>
          <cell r="H6457" t="str">
            <v>ETRS</v>
          </cell>
          <cell r="I6457">
            <v>2009</v>
          </cell>
          <cell r="J6457" t="str">
            <v>UM</v>
          </cell>
          <cell r="K6457" t="str">
            <v>H</v>
          </cell>
          <cell r="L6457">
            <v>5</v>
          </cell>
          <cell r="M6457">
            <v>0.28258100000000003</v>
          </cell>
        </row>
        <row r="6458">
          <cell r="A6458" t="str">
            <v>2010-17-3-StillySF_F_h_um</v>
          </cell>
          <cell r="B6458" t="str">
            <v>StSno</v>
          </cell>
          <cell r="C6458" t="str">
            <v>UnMarked Stillaguamish Fall Fing</v>
          </cell>
          <cell r="D6458" t="str">
            <v>U-Stil FF</v>
          </cell>
          <cell r="E6458">
            <v>17</v>
          </cell>
          <cell r="F6458">
            <v>25</v>
          </cell>
          <cell r="G6458">
            <v>24</v>
          </cell>
          <cell r="H6458" t="str">
            <v>ETRS</v>
          </cell>
          <cell r="I6458">
            <v>2010</v>
          </cell>
          <cell r="J6458" t="str">
            <v>UM</v>
          </cell>
          <cell r="K6458" t="str">
            <v>H</v>
          </cell>
          <cell r="L6458">
            <v>3</v>
          </cell>
          <cell r="M6458">
            <v>17.62857</v>
          </cell>
        </row>
        <row r="6459">
          <cell r="A6459" t="str">
            <v>2010-17-4-StillySF_F_h_um</v>
          </cell>
          <cell r="B6459" t="str">
            <v>StSno</v>
          </cell>
          <cell r="C6459" t="str">
            <v>UnMarked Stillaguamish Fall Fing</v>
          </cell>
          <cell r="D6459" t="str">
            <v>U-Stil FF</v>
          </cell>
          <cell r="E6459">
            <v>17</v>
          </cell>
          <cell r="F6459">
            <v>25</v>
          </cell>
          <cell r="G6459">
            <v>24</v>
          </cell>
          <cell r="H6459" t="str">
            <v>ETRS</v>
          </cell>
          <cell r="I6459">
            <v>2010</v>
          </cell>
          <cell r="J6459" t="str">
            <v>UM</v>
          </cell>
          <cell r="K6459" t="str">
            <v>H</v>
          </cell>
          <cell r="L6459">
            <v>4</v>
          </cell>
          <cell r="M6459">
            <v>0</v>
          </cell>
        </row>
        <row r="6460">
          <cell r="A6460" t="str">
            <v>2010-17-5-StillySF_F_h_um</v>
          </cell>
          <cell r="B6460" t="str">
            <v>StSno</v>
          </cell>
          <cell r="C6460" t="str">
            <v>UnMarked Stillaguamish Fall Fing</v>
          </cell>
          <cell r="D6460" t="str">
            <v>U-Stil FF</v>
          </cell>
          <cell r="E6460">
            <v>17</v>
          </cell>
          <cell r="F6460">
            <v>25</v>
          </cell>
          <cell r="G6460">
            <v>24</v>
          </cell>
          <cell r="H6460" t="str">
            <v>ETRS</v>
          </cell>
          <cell r="I6460">
            <v>2010</v>
          </cell>
          <cell r="J6460" t="str">
            <v>UM</v>
          </cell>
          <cell r="K6460" t="str">
            <v>H</v>
          </cell>
          <cell r="L6460">
            <v>5</v>
          </cell>
          <cell r="M6460">
            <v>0</v>
          </cell>
        </row>
        <row r="6461">
          <cell r="A6461" t="str">
            <v>2011-17-3-StillySF_F_h_um</v>
          </cell>
          <cell r="B6461" t="str">
            <v>StSno</v>
          </cell>
          <cell r="C6461" t="str">
            <v>UnMarked Stillaguamish Fall Fing</v>
          </cell>
          <cell r="D6461" t="str">
            <v>U-Stil FF</v>
          </cell>
          <cell r="E6461">
            <v>17</v>
          </cell>
          <cell r="F6461">
            <v>25</v>
          </cell>
          <cell r="G6461">
            <v>24</v>
          </cell>
          <cell r="H6461" t="str">
            <v>ETRS</v>
          </cell>
          <cell r="I6461">
            <v>2011</v>
          </cell>
          <cell r="J6461" t="str">
            <v>UM</v>
          </cell>
          <cell r="K6461" t="str">
            <v>H</v>
          </cell>
          <cell r="L6461">
            <v>3</v>
          </cell>
          <cell r="M6461">
            <v>14.54785</v>
          </cell>
        </row>
        <row r="6462">
          <cell r="A6462" t="str">
            <v>2011-17-4-StillySF_F_h_um</v>
          </cell>
          <cell r="B6462" t="str">
            <v>StSno</v>
          </cell>
          <cell r="C6462" t="str">
            <v>UnMarked Stillaguamish Fall Fing</v>
          </cell>
          <cell r="D6462" t="str">
            <v>U-Stil FF</v>
          </cell>
          <cell r="E6462">
            <v>17</v>
          </cell>
          <cell r="F6462">
            <v>25</v>
          </cell>
          <cell r="G6462">
            <v>24</v>
          </cell>
          <cell r="H6462" t="str">
            <v>ETRS</v>
          </cell>
          <cell r="I6462">
            <v>2011</v>
          </cell>
          <cell r="J6462" t="str">
            <v>UM</v>
          </cell>
          <cell r="K6462" t="str">
            <v>H</v>
          </cell>
          <cell r="L6462">
            <v>4</v>
          </cell>
          <cell r="M6462">
            <v>18.024360000000001</v>
          </cell>
        </row>
        <row r="6463">
          <cell r="A6463" t="str">
            <v>2011-17-5-StillySF_F_h_um</v>
          </cell>
          <cell r="B6463" t="str">
            <v>StSno</v>
          </cell>
          <cell r="C6463" t="str">
            <v>UnMarked Stillaguamish Fall Fing</v>
          </cell>
          <cell r="D6463" t="str">
            <v>U-Stil FF</v>
          </cell>
          <cell r="E6463">
            <v>17</v>
          </cell>
          <cell r="F6463">
            <v>25</v>
          </cell>
          <cell r="G6463">
            <v>24</v>
          </cell>
          <cell r="H6463" t="str">
            <v>ETRS</v>
          </cell>
          <cell r="I6463">
            <v>2011</v>
          </cell>
          <cell r="J6463" t="str">
            <v>UM</v>
          </cell>
          <cell r="K6463" t="str">
            <v>H</v>
          </cell>
          <cell r="L6463">
            <v>5</v>
          </cell>
          <cell r="M6463">
            <v>0.96272500000000005</v>
          </cell>
        </row>
        <row r="6464">
          <cell r="A6464" t="str">
            <v>2012-17-3-StillySF_F_h_um</v>
          </cell>
          <cell r="B6464" t="str">
            <v>StSno</v>
          </cell>
          <cell r="C6464" t="str">
            <v>UnMarked Stillaguamish Fall Fing</v>
          </cell>
          <cell r="D6464" t="str">
            <v>U-Stil FF</v>
          </cell>
          <cell r="E6464">
            <v>17</v>
          </cell>
          <cell r="F6464">
            <v>25</v>
          </cell>
          <cell r="G6464">
            <v>24</v>
          </cell>
          <cell r="H6464" t="str">
            <v>ETRS</v>
          </cell>
          <cell r="I6464">
            <v>2012</v>
          </cell>
          <cell r="J6464" t="str">
            <v>UM</v>
          </cell>
          <cell r="K6464" t="str">
            <v>H</v>
          </cell>
          <cell r="L6464">
            <v>3</v>
          </cell>
          <cell r="M6464">
            <v>5.4169099999999997</v>
          </cell>
        </row>
        <row r="6465">
          <cell r="A6465" t="str">
            <v>2012-17-4-StillySF_F_h_um</v>
          </cell>
          <cell r="B6465" t="str">
            <v>StSno</v>
          </cell>
          <cell r="C6465" t="str">
            <v>UnMarked Stillaguamish Fall Fing</v>
          </cell>
          <cell r="D6465" t="str">
            <v>U-Stil FF</v>
          </cell>
          <cell r="E6465">
            <v>17</v>
          </cell>
          <cell r="F6465">
            <v>25</v>
          </cell>
          <cell r="G6465">
            <v>24</v>
          </cell>
          <cell r="H6465" t="str">
            <v>ETRS</v>
          </cell>
          <cell r="I6465">
            <v>2012</v>
          </cell>
          <cell r="J6465" t="str">
            <v>UM</v>
          </cell>
          <cell r="K6465" t="str">
            <v>H</v>
          </cell>
          <cell r="L6465">
            <v>4</v>
          </cell>
          <cell r="M6465">
            <v>5.4846209999999997</v>
          </cell>
        </row>
        <row r="6466">
          <cell r="A6466" t="str">
            <v>2012-17-5-StillySF_F_h_um</v>
          </cell>
          <cell r="B6466" t="str">
            <v>StSno</v>
          </cell>
          <cell r="C6466" t="str">
            <v>UnMarked Stillaguamish Fall Fing</v>
          </cell>
          <cell r="D6466" t="str">
            <v>U-Stil FF</v>
          </cell>
          <cell r="E6466">
            <v>17</v>
          </cell>
          <cell r="F6466">
            <v>25</v>
          </cell>
          <cell r="G6466">
            <v>24</v>
          </cell>
          <cell r="H6466" t="str">
            <v>ETRS</v>
          </cell>
          <cell r="I6466">
            <v>2012</v>
          </cell>
          <cell r="J6466" t="str">
            <v>UM</v>
          </cell>
          <cell r="K6466" t="str">
            <v>H</v>
          </cell>
          <cell r="L6466">
            <v>5</v>
          </cell>
          <cell r="M6466">
            <v>0.13542299999999999</v>
          </cell>
        </row>
        <row r="6467">
          <cell r="A6467" t="str">
            <v>2013-17-3-StillySF_F_h_um</v>
          </cell>
          <cell r="B6467" t="str">
            <v>StSno</v>
          </cell>
          <cell r="C6467" t="str">
            <v>UnMarked Stillaguamish Fall Fing</v>
          </cell>
          <cell r="D6467" t="str">
            <v>U-Stil FF</v>
          </cell>
          <cell r="E6467">
            <v>17</v>
          </cell>
          <cell r="F6467">
            <v>25</v>
          </cell>
          <cell r="G6467">
            <v>24</v>
          </cell>
          <cell r="H6467" t="str">
            <v>ETRS</v>
          </cell>
          <cell r="I6467">
            <v>2013</v>
          </cell>
          <cell r="J6467" t="str">
            <v>UM</v>
          </cell>
          <cell r="K6467" t="str">
            <v>H</v>
          </cell>
          <cell r="L6467">
            <v>3</v>
          </cell>
          <cell r="M6467">
            <v>2.8966430000000001</v>
          </cell>
        </row>
        <row r="6468">
          <cell r="A6468" t="str">
            <v>2013-17-4-StillySF_F_h_um</v>
          </cell>
          <cell r="B6468" t="str">
            <v>StSno</v>
          </cell>
          <cell r="C6468" t="str">
            <v>UnMarked Stillaguamish Fall Fing</v>
          </cell>
          <cell r="D6468" t="str">
            <v>U-Stil FF</v>
          </cell>
          <cell r="E6468">
            <v>17</v>
          </cell>
          <cell r="F6468">
            <v>25</v>
          </cell>
          <cell r="G6468">
            <v>24</v>
          </cell>
          <cell r="H6468" t="str">
            <v>ETRS</v>
          </cell>
          <cell r="I6468">
            <v>2013</v>
          </cell>
          <cell r="J6468" t="str">
            <v>UM</v>
          </cell>
          <cell r="K6468" t="str">
            <v>H</v>
          </cell>
          <cell r="L6468">
            <v>4</v>
          </cell>
          <cell r="M6468">
            <v>6.9881500000000001</v>
          </cell>
        </row>
        <row r="6469">
          <cell r="A6469" t="str">
            <v>2013-17-5-StillySF_F_h_um</v>
          </cell>
          <cell r="B6469" t="str">
            <v>StSno</v>
          </cell>
          <cell r="C6469" t="str">
            <v>UnMarked Stillaguamish Fall Fing</v>
          </cell>
          <cell r="D6469" t="str">
            <v>U-Stil FF</v>
          </cell>
          <cell r="E6469">
            <v>17</v>
          </cell>
          <cell r="F6469">
            <v>25</v>
          </cell>
          <cell r="G6469">
            <v>24</v>
          </cell>
          <cell r="H6469" t="str">
            <v>ETRS</v>
          </cell>
          <cell r="I6469">
            <v>2013</v>
          </cell>
          <cell r="J6469" t="str">
            <v>UM</v>
          </cell>
          <cell r="K6469" t="str">
            <v>H</v>
          </cell>
          <cell r="L6469">
            <v>5</v>
          </cell>
          <cell r="M6469">
            <v>7.2415999999999994E-2</v>
          </cell>
        </row>
        <row r="6470">
          <cell r="A6470" t="str">
            <v>2007-17-3-StillySF_F_n_um</v>
          </cell>
          <cell r="B6470" t="str">
            <v>StSno</v>
          </cell>
          <cell r="C6470" t="str">
            <v>UnMarked Stillaguamish Fall Fing</v>
          </cell>
          <cell r="D6470" t="str">
            <v>U-Stil FF</v>
          </cell>
          <cell r="E6470">
            <v>17</v>
          </cell>
          <cell r="F6470">
            <v>25</v>
          </cell>
          <cell r="G6470">
            <v>24</v>
          </cell>
          <cell r="H6470" t="str">
            <v>ETRS</v>
          </cell>
          <cell r="I6470">
            <v>2007</v>
          </cell>
          <cell r="J6470" t="str">
            <v>UM</v>
          </cell>
          <cell r="K6470" t="str">
            <v>N</v>
          </cell>
          <cell r="L6470">
            <v>3</v>
          </cell>
          <cell r="M6470">
            <v>140.24789999999999</v>
          </cell>
        </row>
        <row r="6471">
          <cell r="A6471" t="str">
            <v>2007-17-4-StillySF_F_n_um</v>
          </cell>
          <cell r="B6471" t="str">
            <v>StSno</v>
          </cell>
          <cell r="C6471" t="str">
            <v>UnMarked Stillaguamish Fall Fing</v>
          </cell>
          <cell r="D6471" t="str">
            <v>U-Stil FF</v>
          </cell>
          <cell r="E6471">
            <v>17</v>
          </cell>
          <cell r="F6471">
            <v>25</v>
          </cell>
          <cell r="G6471">
            <v>24</v>
          </cell>
          <cell r="H6471" t="str">
            <v>ETRS</v>
          </cell>
          <cell r="I6471">
            <v>2007</v>
          </cell>
          <cell r="J6471" t="str">
            <v>UM</v>
          </cell>
          <cell r="K6471" t="str">
            <v>N</v>
          </cell>
          <cell r="L6471">
            <v>4</v>
          </cell>
          <cell r="M6471">
            <v>83.390649999999994</v>
          </cell>
        </row>
        <row r="6472">
          <cell r="A6472" t="str">
            <v>2007-17-5-StillySF_F_n_um</v>
          </cell>
          <cell r="B6472" t="str">
            <v>StSno</v>
          </cell>
          <cell r="C6472" t="str">
            <v>UnMarked Stillaguamish Fall Fing</v>
          </cell>
          <cell r="D6472" t="str">
            <v>U-Stil FF</v>
          </cell>
          <cell r="E6472">
            <v>17</v>
          </cell>
          <cell r="F6472">
            <v>25</v>
          </cell>
          <cell r="G6472">
            <v>24</v>
          </cell>
          <cell r="H6472" t="str">
            <v>ETRS</v>
          </cell>
          <cell r="I6472">
            <v>2007</v>
          </cell>
          <cell r="J6472" t="str">
            <v>UM</v>
          </cell>
          <cell r="K6472" t="str">
            <v>N</v>
          </cell>
          <cell r="L6472">
            <v>5</v>
          </cell>
          <cell r="M6472">
            <v>15.16194</v>
          </cell>
        </row>
        <row r="6473">
          <cell r="A6473" t="str">
            <v>2008-17-3-StillySF_F_n_um</v>
          </cell>
          <cell r="B6473" t="str">
            <v>StSno</v>
          </cell>
          <cell r="C6473" t="str">
            <v>UnMarked Stillaguamish Fall Fing</v>
          </cell>
          <cell r="D6473" t="str">
            <v>U-Stil FF</v>
          </cell>
          <cell r="E6473">
            <v>17</v>
          </cell>
          <cell r="F6473">
            <v>25</v>
          </cell>
          <cell r="G6473">
            <v>24</v>
          </cell>
          <cell r="H6473" t="str">
            <v>ETRS</v>
          </cell>
          <cell r="I6473">
            <v>2008</v>
          </cell>
          <cell r="J6473" t="str">
            <v>UM</v>
          </cell>
          <cell r="K6473" t="str">
            <v>N</v>
          </cell>
          <cell r="L6473">
            <v>3</v>
          </cell>
          <cell r="M6473">
            <v>353.11959999999999</v>
          </cell>
        </row>
        <row r="6474">
          <cell r="A6474" t="str">
            <v>2008-17-4-StillySF_F_n_um</v>
          </cell>
          <cell r="B6474" t="str">
            <v>StSno</v>
          </cell>
          <cell r="C6474" t="str">
            <v>UnMarked Stillaguamish Fall Fing</v>
          </cell>
          <cell r="D6474" t="str">
            <v>U-Stil FF</v>
          </cell>
          <cell r="E6474">
            <v>17</v>
          </cell>
          <cell r="F6474">
            <v>25</v>
          </cell>
          <cell r="G6474">
            <v>24</v>
          </cell>
          <cell r="H6474" t="str">
            <v>ETRS</v>
          </cell>
          <cell r="I6474">
            <v>2008</v>
          </cell>
          <cell r="J6474" t="str">
            <v>UM</v>
          </cell>
          <cell r="K6474" t="str">
            <v>N</v>
          </cell>
          <cell r="L6474">
            <v>4</v>
          </cell>
          <cell r="M6474">
            <v>452.7174</v>
          </cell>
        </row>
        <row r="6475">
          <cell r="A6475" t="str">
            <v>2008-17-5-StillySF_F_n_um</v>
          </cell>
          <cell r="B6475" t="str">
            <v>StSno</v>
          </cell>
          <cell r="C6475" t="str">
            <v>UnMarked Stillaguamish Fall Fing</v>
          </cell>
          <cell r="D6475" t="str">
            <v>U-Stil FF</v>
          </cell>
          <cell r="E6475">
            <v>17</v>
          </cell>
          <cell r="F6475">
            <v>25</v>
          </cell>
          <cell r="G6475">
            <v>24</v>
          </cell>
          <cell r="H6475" t="str">
            <v>ETRS</v>
          </cell>
          <cell r="I6475">
            <v>2008</v>
          </cell>
          <cell r="J6475" t="str">
            <v>UM</v>
          </cell>
          <cell r="K6475" t="str">
            <v>N</v>
          </cell>
          <cell r="L6475">
            <v>5</v>
          </cell>
          <cell r="M6475">
            <v>22.635870000000001</v>
          </cell>
        </row>
        <row r="6476">
          <cell r="A6476" t="str">
            <v>2009-17-3-StillySF_F_n_um</v>
          </cell>
          <cell r="B6476" t="str">
            <v>StSno</v>
          </cell>
          <cell r="C6476" t="str">
            <v>UnMarked Stillaguamish Fall Fing</v>
          </cell>
          <cell r="D6476" t="str">
            <v>U-Stil FF</v>
          </cell>
          <cell r="E6476">
            <v>17</v>
          </cell>
          <cell r="F6476">
            <v>25</v>
          </cell>
          <cell r="G6476">
            <v>24</v>
          </cell>
          <cell r="H6476" t="str">
            <v>ETRS</v>
          </cell>
          <cell r="I6476">
            <v>2009</v>
          </cell>
          <cell r="J6476" t="str">
            <v>UM</v>
          </cell>
          <cell r="K6476" t="str">
            <v>N</v>
          </cell>
          <cell r="L6476">
            <v>3</v>
          </cell>
          <cell r="M6476">
            <v>152.1069</v>
          </cell>
        </row>
        <row r="6477">
          <cell r="A6477" t="str">
            <v>2009-17-4-StillySF_F_n_um</v>
          </cell>
          <cell r="B6477" t="str">
            <v>StSno</v>
          </cell>
          <cell r="C6477" t="str">
            <v>UnMarked Stillaguamish Fall Fing</v>
          </cell>
          <cell r="D6477" t="str">
            <v>U-Stil FF</v>
          </cell>
          <cell r="E6477">
            <v>17</v>
          </cell>
          <cell r="F6477">
            <v>25</v>
          </cell>
          <cell r="G6477">
            <v>24</v>
          </cell>
          <cell r="H6477" t="str">
            <v>ETRS</v>
          </cell>
          <cell r="I6477">
            <v>2009</v>
          </cell>
          <cell r="J6477" t="str">
            <v>UM</v>
          </cell>
          <cell r="K6477" t="str">
            <v>N</v>
          </cell>
          <cell r="L6477">
            <v>4</v>
          </cell>
          <cell r="M6477">
            <v>296.79390000000001</v>
          </cell>
        </row>
        <row r="6478">
          <cell r="A6478" t="str">
            <v>2009-17-5-StillySF_F_n_um</v>
          </cell>
          <cell r="B6478" t="str">
            <v>StSno</v>
          </cell>
          <cell r="C6478" t="str">
            <v>UnMarked Stillaguamish Fall Fing</v>
          </cell>
          <cell r="D6478" t="str">
            <v>U-Stil FF</v>
          </cell>
          <cell r="E6478">
            <v>17</v>
          </cell>
          <cell r="F6478">
            <v>25</v>
          </cell>
          <cell r="G6478">
            <v>24</v>
          </cell>
          <cell r="H6478" t="str">
            <v>ETRS</v>
          </cell>
          <cell r="I6478">
            <v>2009</v>
          </cell>
          <cell r="J6478" t="str">
            <v>UM</v>
          </cell>
          <cell r="K6478" t="str">
            <v>N</v>
          </cell>
          <cell r="L6478">
            <v>5</v>
          </cell>
          <cell r="M6478">
            <v>14.839689999999999</v>
          </cell>
        </row>
        <row r="6479">
          <cell r="A6479" t="str">
            <v>2010-17-3-StillySF_F_n_um</v>
          </cell>
          <cell r="B6479" t="str">
            <v>StSno</v>
          </cell>
          <cell r="C6479" t="str">
            <v>UnMarked Stillaguamish Fall Fing</v>
          </cell>
          <cell r="D6479" t="str">
            <v>U-Stil FF</v>
          </cell>
          <cell r="E6479">
            <v>17</v>
          </cell>
          <cell r="F6479">
            <v>25</v>
          </cell>
          <cell r="G6479">
            <v>24</v>
          </cell>
          <cell r="H6479" t="str">
            <v>ETRS</v>
          </cell>
          <cell r="I6479">
            <v>2010</v>
          </cell>
          <cell r="J6479" t="str">
            <v>UM</v>
          </cell>
          <cell r="K6479" t="str">
            <v>N</v>
          </cell>
          <cell r="L6479">
            <v>3</v>
          </cell>
          <cell r="M6479">
            <v>96.227850000000004</v>
          </cell>
        </row>
        <row r="6480">
          <cell r="A6480" t="str">
            <v>2010-17-4-StillySF_F_n_um</v>
          </cell>
          <cell r="B6480" t="str">
            <v>StSno</v>
          </cell>
          <cell r="C6480" t="str">
            <v>UnMarked Stillaguamish Fall Fing</v>
          </cell>
          <cell r="D6480" t="str">
            <v>U-Stil FF</v>
          </cell>
          <cell r="E6480">
            <v>17</v>
          </cell>
          <cell r="F6480">
            <v>25</v>
          </cell>
          <cell r="G6480">
            <v>24</v>
          </cell>
          <cell r="H6480" t="str">
            <v>ETRS</v>
          </cell>
          <cell r="I6480">
            <v>2010</v>
          </cell>
          <cell r="J6480" t="str">
            <v>UM</v>
          </cell>
          <cell r="K6480" t="str">
            <v>N</v>
          </cell>
          <cell r="L6480">
            <v>4</v>
          </cell>
          <cell r="M6480">
            <v>192.45570000000001</v>
          </cell>
        </row>
        <row r="6481">
          <cell r="A6481" t="str">
            <v>2010-17-5-StillySF_F_n_um</v>
          </cell>
          <cell r="B6481" t="str">
            <v>StSno</v>
          </cell>
          <cell r="C6481" t="str">
            <v>UnMarked Stillaguamish Fall Fing</v>
          </cell>
          <cell r="D6481" t="str">
            <v>U-Stil FF</v>
          </cell>
          <cell r="E6481">
            <v>17</v>
          </cell>
          <cell r="F6481">
            <v>25</v>
          </cell>
          <cell r="G6481">
            <v>24</v>
          </cell>
          <cell r="H6481" t="str">
            <v>ETRS</v>
          </cell>
          <cell r="I6481">
            <v>2010</v>
          </cell>
          <cell r="J6481" t="str">
            <v>UM</v>
          </cell>
          <cell r="K6481" t="str">
            <v>N</v>
          </cell>
          <cell r="L6481">
            <v>5</v>
          </cell>
          <cell r="M6481">
            <v>54.987340000000003</v>
          </cell>
        </row>
        <row r="6482">
          <cell r="A6482" t="str">
            <v>2011-17-3-StillySF_F_n_um</v>
          </cell>
          <cell r="B6482" t="str">
            <v>StSno</v>
          </cell>
          <cell r="C6482" t="str">
            <v>UnMarked Stillaguamish Fall Fing</v>
          </cell>
          <cell r="D6482" t="str">
            <v>U-Stil FF</v>
          </cell>
          <cell r="E6482">
            <v>17</v>
          </cell>
          <cell r="F6482">
            <v>25</v>
          </cell>
          <cell r="G6482">
            <v>24</v>
          </cell>
          <cell r="H6482" t="str">
            <v>ETRS</v>
          </cell>
          <cell r="I6482">
            <v>2011</v>
          </cell>
          <cell r="J6482" t="str">
            <v>UM</v>
          </cell>
          <cell r="K6482" t="str">
            <v>N</v>
          </cell>
          <cell r="L6482">
            <v>3</v>
          </cell>
          <cell r="M6482">
            <v>212.25229999999999</v>
          </cell>
        </row>
        <row r="6483">
          <cell r="A6483" t="str">
            <v>2011-17-4-StillySF_F_n_um</v>
          </cell>
          <cell r="B6483" t="str">
            <v>StSno</v>
          </cell>
          <cell r="C6483" t="str">
            <v>UnMarked Stillaguamish Fall Fing</v>
          </cell>
          <cell r="D6483" t="str">
            <v>U-Stil FF</v>
          </cell>
          <cell r="E6483">
            <v>17</v>
          </cell>
          <cell r="F6483">
            <v>25</v>
          </cell>
          <cell r="G6483">
            <v>24</v>
          </cell>
          <cell r="H6483" t="str">
            <v>ETRS</v>
          </cell>
          <cell r="I6483">
            <v>2011</v>
          </cell>
          <cell r="J6483" t="str">
            <v>UM</v>
          </cell>
          <cell r="K6483" t="str">
            <v>N</v>
          </cell>
          <cell r="L6483">
            <v>4</v>
          </cell>
          <cell r="M6483">
            <v>301.6216</v>
          </cell>
        </row>
        <row r="6484">
          <cell r="A6484" t="str">
            <v>2011-17-5-StillySF_F_n_um</v>
          </cell>
          <cell r="B6484" t="str">
            <v>StSno</v>
          </cell>
          <cell r="C6484" t="str">
            <v>UnMarked Stillaguamish Fall Fing</v>
          </cell>
          <cell r="D6484" t="str">
            <v>U-Stil FF</v>
          </cell>
          <cell r="E6484">
            <v>17</v>
          </cell>
          <cell r="F6484">
            <v>25</v>
          </cell>
          <cell r="G6484">
            <v>24</v>
          </cell>
          <cell r="H6484" t="str">
            <v>ETRS</v>
          </cell>
          <cell r="I6484">
            <v>2011</v>
          </cell>
          <cell r="J6484" t="str">
            <v>UM</v>
          </cell>
          <cell r="K6484" t="str">
            <v>N</v>
          </cell>
          <cell r="L6484">
            <v>5</v>
          </cell>
          <cell r="M6484">
            <v>67.027029999999996</v>
          </cell>
        </row>
        <row r="6485">
          <cell r="A6485" t="str">
            <v>2012-17-3-StillySF_F_n_um</v>
          </cell>
          <cell r="B6485" t="str">
            <v>StSno</v>
          </cell>
          <cell r="C6485" t="str">
            <v>UnMarked Stillaguamish Fall Fing</v>
          </cell>
          <cell r="D6485" t="str">
            <v>U-Stil FF</v>
          </cell>
          <cell r="E6485">
            <v>17</v>
          </cell>
          <cell r="F6485">
            <v>25</v>
          </cell>
          <cell r="G6485">
            <v>24</v>
          </cell>
          <cell r="H6485" t="str">
            <v>ETRS</v>
          </cell>
          <cell r="I6485">
            <v>2012</v>
          </cell>
          <cell r="J6485" t="str">
            <v>UM</v>
          </cell>
          <cell r="K6485" t="str">
            <v>N</v>
          </cell>
          <cell r="L6485">
            <v>3</v>
          </cell>
          <cell r="M6485">
            <v>340.43020000000001</v>
          </cell>
        </row>
        <row r="6486">
          <cell r="A6486" t="str">
            <v>2012-17-4-StillySF_F_n_um</v>
          </cell>
          <cell r="B6486" t="str">
            <v>StSno</v>
          </cell>
          <cell r="C6486" t="str">
            <v>UnMarked Stillaguamish Fall Fing</v>
          </cell>
          <cell r="D6486" t="str">
            <v>U-Stil FF</v>
          </cell>
          <cell r="E6486">
            <v>17</v>
          </cell>
          <cell r="F6486">
            <v>25</v>
          </cell>
          <cell r="G6486">
            <v>24</v>
          </cell>
          <cell r="H6486" t="str">
            <v>ETRS</v>
          </cell>
          <cell r="I6486">
            <v>2012</v>
          </cell>
          <cell r="J6486" t="str">
            <v>UM</v>
          </cell>
          <cell r="K6486" t="str">
            <v>N</v>
          </cell>
          <cell r="L6486">
            <v>4</v>
          </cell>
          <cell r="M6486">
            <v>558.1472</v>
          </cell>
        </row>
        <row r="6487">
          <cell r="A6487" t="str">
            <v>2012-17-5-StillySF_F_n_um</v>
          </cell>
          <cell r="B6487" t="str">
            <v>StSno</v>
          </cell>
          <cell r="C6487" t="str">
            <v>UnMarked Stillaguamish Fall Fing</v>
          </cell>
          <cell r="D6487" t="str">
            <v>U-Stil FF</v>
          </cell>
          <cell r="E6487">
            <v>17</v>
          </cell>
          <cell r="F6487">
            <v>25</v>
          </cell>
          <cell r="G6487">
            <v>24</v>
          </cell>
          <cell r="H6487" t="str">
            <v>ETRS</v>
          </cell>
          <cell r="I6487">
            <v>2012</v>
          </cell>
          <cell r="J6487" t="str">
            <v>UM</v>
          </cell>
          <cell r="K6487" t="str">
            <v>N</v>
          </cell>
          <cell r="L6487">
            <v>5</v>
          </cell>
          <cell r="M6487">
            <v>43.543399999999998</v>
          </cell>
        </row>
        <row r="6488">
          <cell r="A6488" t="str">
            <v>2013-17-3-StillySF_F_n_um</v>
          </cell>
          <cell r="B6488" t="str">
            <v>StSno</v>
          </cell>
          <cell r="C6488" t="str">
            <v>UnMarked Stillaguamish Fall Fing</v>
          </cell>
          <cell r="D6488" t="str">
            <v>U-Stil FF</v>
          </cell>
          <cell r="E6488">
            <v>17</v>
          </cell>
          <cell r="F6488">
            <v>25</v>
          </cell>
          <cell r="G6488">
            <v>24</v>
          </cell>
          <cell r="H6488" t="str">
            <v>ETRS</v>
          </cell>
          <cell r="I6488">
            <v>2013</v>
          </cell>
          <cell r="J6488" t="str">
            <v>UM</v>
          </cell>
          <cell r="K6488" t="str">
            <v>N</v>
          </cell>
          <cell r="L6488">
            <v>3</v>
          </cell>
          <cell r="M6488">
            <v>131.88679999999999</v>
          </cell>
        </row>
        <row r="6489">
          <cell r="A6489" t="str">
            <v>2013-17-4-StillySF_F_n_um</v>
          </cell>
          <cell r="B6489" t="str">
            <v>StSno</v>
          </cell>
          <cell r="C6489" t="str">
            <v>UnMarked Stillaguamish Fall Fing</v>
          </cell>
          <cell r="D6489" t="str">
            <v>U-Stil FF</v>
          </cell>
          <cell r="E6489">
            <v>17</v>
          </cell>
          <cell r="F6489">
            <v>25</v>
          </cell>
          <cell r="G6489">
            <v>24</v>
          </cell>
          <cell r="H6489" t="str">
            <v>ETRS</v>
          </cell>
          <cell r="I6489">
            <v>2013</v>
          </cell>
          <cell r="J6489" t="str">
            <v>UM</v>
          </cell>
          <cell r="K6489" t="str">
            <v>N</v>
          </cell>
          <cell r="L6489">
            <v>4</v>
          </cell>
          <cell r="M6489">
            <v>509.08300000000003</v>
          </cell>
        </row>
        <row r="6490">
          <cell r="A6490" t="str">
            <v>2013-17-5-StillySF_F_n_um</v>
          </cell>
          <cell r="B6490" t="str">
            <v>StSno</v>
          </cell>
          <cell r="C6490" t="str">
            <v>UnMarked Stillaguamish Fall Fing</v>
          </cell>
          <cell r="D6490" t="str">
            <v>U-Stil FF</v>
          </cell>
          <cell r="E6490">
            <v>17</v>
          </cell>
          <cell r="F6490">
            <v>25</v>
          </cell>
          <cell r="G6490">
            <v>24</v>
          </cell>
          <cell r="H6490" t="str">
            <v>ETRS</v>
          </cell>
          <cell r="I6490">
            <v>2013</v>
          </cell>
          <cell r="J6490" t="str">
            <v>UM</v>
          </cell>
          <cell r="K6490" t="str">
            <v>N</v>
          </cell>
          <cell r="L6490">
            <v>5</v>
          </cell>
          <cell r="M6490">
            <v>47.47925</v>
          </cell>
        </row>
        <row r="6491">
          <cell r="A6491" t="str">
            <v>2007-24-3-UW_ACC_h_m</v>
          </cell>
          <cell r="B6491" t="str">
            <v>MPS</v>
          </cell>
          <cell r="C6491" t="str">
            <v>Marked UW Accelerated</v>
          </cell>
          <cell r="D6491" t="str">
            <v>M-UWAc FF</v>
          </cell>
          <cell r="E6491">
            <v>24</v>
          </cell>
          <cell r="F6491">
            <v>35</v>
          </cell>
          <cell r="G6491">
            <v>33</v>
          </cell>
          <cell r="H6491" t="str">
            <v>ETRS</v>
          </cell>
          <cell r="I6491">
            <v>2007</v>
          </cell>
          <cell r="J6491" t="str">
            <v>M</v>
          </cell>
          <cell r="K6491" t="str">
            <v>H</v>
          </cell>
          <cell r="L6491">
            <v>3</v>
          </cell>
          <cell r="M6491">
            <v>1883</v>
          </cell>
        </row>
        <row r="6492">
          <cell r="A6492" t="str">
            <v>2007-24-4-UW_ACC_h_m</v>
          </cell>
          <cell r="B6492" t="str">
            <v>MPS</v>
          </cell>
          <cell r="C6492" t="str">
            <v>Marked UW Accelerated</v>
          </cell>
          <cell r="D6492" t="str">
            <v>M-UWAc FF</v>
          </cell>
          <cell r="E6492">
            <v>24</v>
          </cell>
          <cell r="F6492">
            <v>35</v>
          </cell>
          <cell r="G6492">
            <v>33</v>
          </cell>
          <cell r="H6492" t="str">
            <v>ETRS</v>
          </cell>
          <cell r="I6492">
            <v>2007</v>
          </cell>
          <cell r="J6492" t="str">
            <v>M</v>
          </cell>
          <cell r="K6492" t="str">
            <v>H</v>
          </cell>
          <cell r="L6492">
            <v>4</v>
          </cell>
          <cell r="M6492">
            <v>887</v>
          </cell>
        </row>
        <row r="6493">
          <cell r="A6493" t="str">
            <v>2007-24-5-UW_ACC_h_m</v>
          </cell>
          <cell r="B6493" t="str">
            <v>MPS</v>
          </cell>
          <cell r="C6493" t="str">
            <v>Marked UW Accelerated</v>
          </cell>
          <cell r="D6493" t="str">
            <v>M-UWAc FF</v>
          </cell>
          <cell r="E6493">
            <v>24</v>
          </cell>
          <cell r="F6493">
            <v>35</v>
          </cell>
          <cell r="G6493">
            <v>33</v>
          </cell>
          <cell r="H6493" t="str">
            <v>ETRS</v>
          </cell>
          <cell r="I6493">
            <v>2007</v>
          </cell>
          <cell r="J6493" t="str">
            <v>M</v>
          </cell>
          <cell r="K6493" t="str">
            <v>H</v>
          </cell>
          <cell r="L6493">
            <v>5</v>
          </cell>
          <cell r="M6493">
            <v>0</v>
          </cell>
        </row>
        <row r="6494">
          <cell r="A6494" t="str">
            <v>2008-24-3-UW_ACC_h_m</v>
          </cell>
          <cell r="B6494" t="str">
            <v>MPS</v>
          </cell>
          <cell r="C6494" t="str">
            <v>Marked UW Accelerated</v>
          </cell>
          <cell r="D6494" t="str">
            <v>M-UWAc FF</v>
          </cell>
          <cell r="E6494">
            <v>24</v>
          </cell>
          <cell r="F6494">
            <v>35</v>
          </cell>
          <cell r="G6494">
            <v>33</v>
          </cell>
          <cell r="H6494" t="str">
            <v>ETRS</v>
          </cell>
          <cell r="I6494">
            <v>2008</v>
          </cell>
          <cell r="J6494" t="str">
            <v>M</v>
          </cell>
          <cell r="K6494" t="str">
            <v>H</v>
          </cell>
          <cell r="L6494">
            <v>3</v>
          </cell>
          <cell r="M6494">
            <v>538</v>
          </cell>
        </row>
        <row r="6495">
          <cell r="A6495" t="str">
            <v>2008-24-4-UW_ACC_h_m</v>
          </cell>
          <cell r="B6495" t="str">
            <v>MPS</v>
          </cell>
          <cell r="C6495" t="str">
            <v>Marked UW Accelerated</v>
          </cell>
          <cell r="D6495" t="str">
            <v>M-UWAc FF</v>
          </cell>
          <cell r="E6495">
            <v>24</v>
          </cell>
          <cell r="F6495">
            <v>35</v>
          </cell>
          <cell r="G6495">
            <v>33</v>
          </cell>
          <cell r="H6495" t="str">
            <v>ETRS</v>
          </cell>
          <cell r="I6495">
            <v>2008</v>
          </cell>
          <cell r="J6495" t="str">
            <v>M</v>
          </cell>
          <cell r="K6495" t="str">
            <v>H</v>
          </cell>
          <cell r="L6495">
            <v>4</v>
          </cell>
          <cell r="M6495">
            <v>255</v>
          </cell>
        </row>
        <row r="6496">
          <cell r="A6496" t="str">
            <v>2008-24-5-UW_ACC_h_m</v>
          </cell>
          <cell r="B6496" t="str">
            <v>MPS</v>
          </cell>
          <cell r="C6496" t="str">
            <v>Marked UW Accelerated</v>
          </cell>
          <cell r="D6496" t="str">
            <v>M-UWAc FF</v>
          </cell>
          <cell r="E6496">
            <v>24</v>
          </cell>
          <cell r="F6496">
            <v>35</v>
          </cell>
          <cell r="G6496">
            <v>33</v>
          </cell>
          <cell r="H6496" t="str">
            <v>ETRS</v>
          </cell>
          <cell r="I6496">
            <v>2008</v>
          </cell>
          <cell r="J6496" t="str">
            <v>M</v>
          </cell>
          <cell r="K6496" t="str">
            <v>H</v>
          </cell>
          <cell r="L6496">
            <v>5</v>
          </cell>
          <cell r="M6496">
            <v>0</v>
          </cell>
        </row>
        <row r="6497">
          <cell r="A6497" t="str">
            <v>2009-24-3-UW_ACC_h_m</v>
          </cell>
          <cell r="B6497" t="str">
            <v>MPS</v>
          </cell>
          <cell r="C6497" t="str">
            <v>Marked UW Accelerated</v>
          </cell>
          <cell r="D6497" t="str">
            <v>M-UWAc FF</v>
          </cell>
          <cell r="E6497">
            <v>24</v>
          </cell>
          <cell r="F6497">
            <v>35</v>
          </cell>
          <cell r="G6497">
            <v>33</v>
          </cell>
          <cell r="H6497" t="str">
            <v>ETRS</v>
          </cell>
          <cell r="I6497">
            <v>2009</v>
          </cell>
          <cell r="J6497" t="str">
            <v>M</v>
          </cell>
          <cell r="K6497" t="str">
            <v>H</v>
          </cell>
          <cell r="L6497">
            <v>3</v>
          </cell>
          <cell r="M6497">
            <v>858</v>
          </cell>
        </row>
        <row r="6498">
          <cell r="A6498" t="str">
            <v>2009-24-4-UW_ACC_h_m</v>
          </cell>
          <cell r="B6498" t="str">
            <v>MPS</v>
          </cell>
          <cell r="C6498" t="str">
            <v>Marked UW Accelerated</v>
          </cell>
          <cell r="D6498" t="str">
            <v>M-UWAc FF</v>
          </cell>
          <cell r="E6498">
            <v>24</v>
          </cell>
          <cell r="F6498">
            <v>35</v>
          </cell>
          <cell r="G6498">
            <v>33</v>
          </cell>
          <cell r="H6498" t="str">
            <v>ETRS</v>
          </cell>
          <cell r="I6498">
            <v>2009</v>
          </cell>
          <cell r="J6498" t="str">
            <v>M</v>
          </cell>
          <cell r="K6498" t="str">
            <v>H</v>
          </cell>
          <cell r="L6498">
            <v>4</v>
          </cell>
          <cell r="M6498">
            <v>404</v>
          </cell>
        </row>
        <row r="6499">
          <cell r="A6499" t="str">
            <v>2009-24-5-UW_ACC_h_m</v>
          </cell>
          <cell r="B6499" t="str">
            <v>MPS</v>
          </cell>
          <cell r="C6499" t="str">
            <v>Marked UW Accelerated</v>
          </cell>
          <cell r="D6499" t="str">
            <v>M-UWAc FF</v>
          </cell>
          <cell r="E6499">
            <v>24</v>
          </cell>
          <cell r="F6499">
            <v>35</v>
          </cell>
          <cell r="G6499">
            <v>33</v>
          </cell>
          <cell r="H6499" t="str">
            <v>ETRS</v>
          </cell>
          <cell r="I6499">
            <v>2009</v>
          </cell>
          <cell r="J6499" t="str">
            <v>M</v>
          </cell>
          <cell r="K6499" t="str">
            <v>H</v>
          </cell>
          <cell r="L6499">
            <v>5</v>
          </cell>
          <cell r="M6499">
            <v>0</v>
          </cell>
        </row>
        <row r="6500">
          <cell r="A6500" t="str">
            <v>2010-24-3-UW_ACC_h_m</v>
          </cell>
          <cell r="B6500" t="str">
            <v>MPS</v>
          </cell>
          <cell r="C6500" t="str">
            <v>Marked UW Accelerated</v>
          </cell>
          <cell r="D6500" t="str">
            <v>M-UWAc FF</v>
          </cell>
          <cell r="E6500">
            <v>24</v>
          </cell>
          <cell r="F6500">
            <v>35</v>
          </cell>
          <cell r="G6500">
            <v>33</v>
          </cell>
          <cell r="H6500" t="str">
            <v>ETRS</v>
          </cell>
          <cell r="I6500">
            <v>2010</v>
          </cell>
          <cell r="J6500" t="str">
            <v>M</v>
          </cell>
          <cell r="K6500" t="str">
            <v>H</v>
          </cell>
          <cell r="L6500">
            <v>3</v>
          </cell>
          <cell r="M6500">
            <v>1404</v>
          </cell>
        </row>
        <row r="6501">
          <cell r="A6501" t="str">
            <v>2010-24-4-UW_ACC_h_m</v>
          </cell>
          <cell r="B6501" t="str">
            <v>MPS</v>
          </cell>
          <cell r="C6501" t="str">
            <v>Marked UW Accelerated</v>
          </cell>
          <cell r="D6501" t="str">
            <v>M-UWAc FF</v>
          </cell>
          <cell r="E6501">
            <v>24</v>
          </cell>
          <cell r="F6501">
            <v>35</v>
          </cell>
          <cell r="G6501">
            <v>33</v>
          </cell>
          <cell r="H6501" t="str">
            <v>ETRS</v>
          </cell>
          <cell r="I6501">
            <v>2010</v>
          </cell>
          <cell r="J6501" t="str">
            <v>M</v>
          </cell>
          <cell r="K6501" t="str">
            <v>H</v>
          </cell>
          <cell r="L6501">
            <v>4</v>
          </cell>
          <cell r="M6501">
            <v>662</v>
          </cell>
        </row>
        <row r="6502">
          <cell r="A6502" t="str">
            <v>2010-24-5-UW_ACC_h_m</v>
          </cell>
          <cell r="B6502" t="str">
            <v>MPS</v>
          </cell>
          <cell r="C6502" t="str">
            <v>Marked UW Accelerated</v>
          </cell>
          <cell r="D6502" t="str">
            <v>M-UWAc FF</v>
          </cell>
          <cell r="E6502">
            <v>24</v>
          </cell>
          <cell r="F6502">
            <v>35</v>
          </cell>
          <cell r="G6502">
            <v>33</v>
          </cell>
          <cell r="H6502" t="str">
            <v>ETRS</v>
          </cell>
          <cell r="I6502">
            <v>2010</v>
          </cell>
          <cell r="J6502" t="str">
            <v>M</v>
          </cell>
          <cell r="K6502" t="str">
            <v>H</v>
          </cell>
          <cell r="L6502">
            <v>5</v>
          </cell>
          <cell r="M6502">
            <v>0</v>
          </cell>
        </row>
        <row r="6503">
          <cell r="A6503" t="str">
            <v>2011-24-3-UW_ACC_h_m</v>
          </cell>
          <cell r="B6503" t="str">
            <v>MPS</v>
          </cell>
          <cell r="C6503" t="str">
            <v>Marked UW Accelerated</v>
          </cell>
          <cell r="D6503" t="str">
            <v>M-UWAc FF</v>
          </cell>
          <cell r="E6503">
            <v>24</v>
          </cell>
          <cell r="F6503">
            <v>35</v>
          </cell>
          <cell r="G6503">
            <v>33</v>
          </cell>
          <cell r="H6503" t="str">
            <v>ETRS</v>
          </cell>
          <cell r="I6503">
            <v>2011</v>
          </cell>
          <cell r="J6503" t="str">
            <v>M</v>
          </cell>
          <cell r="K6503" t="str">
            <v>H</v>
          </cell>
          <cell r="L6503">
            <v>3</v>
          </cell>
          <cell r="M6503">
            <v>608</v>
          </cell>
        </row>
        <row r="6504">
          <cell r="A6504" t="str">
            <v>2011-24-4-UW_ACC_h_m</v>
          </cell>
          <cell r="B6504" t="str">
            <v>MPS</v>
          </cell>
          <cell r="C6504" t="str">
            <v>Marked UW Accelerated</v>
          </cell>
          <cell r="D6504" t="str">
            <v>M-UWAc FF</v>
          </cell>
          <cell r="E6504">
            <v>24</v>
          </cell>
          <cell r="F6504">
            <v>35</v>
          </cell>
          <cell r="G6504">
            <v>33</v>
          </cell>
          <cell r="H6504" t="str">
            <v>ETRS</v>
          </cell>
          <cell r="I6504">
            <v>2011</v>
          </cell>
          <cell r="J6504" t="str">
            <v>M</v>
          </cell>
          <cell r="K6504" t="str">
            <v>H</v>
          </cell>
          <cell r="L6504">
            <v>4</v>
          </cell>
          <cell r="M6504">
            <v>449</v>
          </cell>
        </row>
        <row r="6505">
          <cell r="A6505" t="str">
            <v>2011-24-5-UW_ACC_h_m</v>
          </cell>
          <cell r="B6505" t="str">
            <v>MPS</v>
          </cell>
          <cell r="C6505" t="str">
            <v>Marked UW Accelerated</v>
          </cell>
          <cell r="D6505" t="str">
            <v>M-UWAc FF</v>
          </cell>
          <cell r="E6505">
            <v>24</v>
          </cell>
          <cell r="F6505">
            <v>35</v>
          </cell>
          <cell r="G6505">
            <v>33</v>
          </cell>
          <cell r="H6505" t="str">
            <v>ETRS</v>
          </cell>
          <cell r="I6505">
            <v>2011</v>
          </cell>
          <cell r="J6505" t="str">
            <v>M</v>
          </cell>
          <cell r="K6505" t="str">
            <v>H</v>
          </cell>
          <cell r="L6505">
            <v>5</v>
          </cell>
          <cell r="M6505">
            <v>0</v>
          </cell>
        </row>
        <row r="6506">
          <cell r="A6506" t="str">
            <v>2012-24-3-UW_ACC_h_m</v>
          </cell>
          <cell r="B6506" t="str">
            <v>MPS</v>
          </cell>
          <cell r="C6506" t="str">
            <v>Marked UW Accelerated</v>
          </cell>
          <cell r="D6506" t="str">
            <v>M-UWAc FF</v>
          </cell>
          <cell r="E6506">
            <v>24</v>
          </cell>
          <cell r="F6506">
            <v>35</v>
          </cell>
          <cell r="G6506">
            <v>33</v>
          </cell>
          <cell r="H6506" t="str">
            <v>ETRS</v>
          </cell>
          <cell r="I6506">
            <v>2012</v>
          </cell>
          <cell r="J6506" t="str">
            <v>M</v>
          </cell>
          <cell r="K6506" t="str">
            <v>H</v>
          </cell>
          <cell r="L6506">
            <v>3</v>
          </cell>
          <cell r="M6506">
            <v>516</v>
          </cell>
        </row>
        <row r="6507">
          <cell r="A6507" t="str">
            <v>2012-24-4-UW_ACC_h_m</v>
          </cell>
          <cell r="B6507" t="str">
            <v>MPS</v>
          </cell>
          <cell r="C6507" t="str">
            <v>Marked UW Accelerated</v>
          </cell>
          <cell r="D6507" t="str">
            <v>M-UWAc FF</v>
          </cell>
          <cell r="E6507">
            <v>24</v>
          </cell>
          <cell r="F6507">
            <v>35</v>
          </cell>
          <cell r="G6507">
            <v>33</v>
          </cell>
          <cell r="H6507" t="str">
            <v>ETRS</v>
          </cell>
          <cell r="I6507">
            <v>2012</v>
          </cell>
          <cell r="J6507" t="str">
            <v>M</v>
          </cell>
          <cell r="K6507" t="str">
            <v>H</v>
          </cell>
          <cell r="L6507">
            <v>4</v>
          </cell>
          <cell r="M6507">
            <v>243</v>
          </cell>
        </row>
        <row r="6508">
          <cell r="A6508" t="str">
            <v>2012-24-5-UW_ACC_h_m</v>
          </cell>
          <cell r="B6508" t="str">
            <v>MPS</v>
          </cell>
          <cell r="C6508" t="str">
            <v>Marked UW Accelerated</v>
          </cell>
          <cell r="D6508" t="str">
            <v>M-UWAc FF</v>
          </cell>
          <cell r="E6508">
            <v>24</v>
          </cell>
          <cell r="F6508">
            <v>35</v>
          </cell>
          <cell r="G6508">
            <v>33</v>
          </cell>
          <cell r="H6508" t="str">
            <v>ETRS</v>
          </cell>
          <cell r="I6508">
            <v>2012</v>
          </cell>
          <cell r="J6508" t="str">
            <v>M</v>
          </cell>
          <cell r="K6508" t="str">
            <v>H</v>
          </cell>
          <cell r="L6508">
            <v>5</v>
          </cell>
          <cell r="M6508">
            <v>0</v>
          </cell>
        </row>
        <row r="6509">
          <cell r="A6509" t="str">
            <v>2013-24-3-UW_ACC_h_m</v>
          </cell>
          <cell r="B6509" t="str">
            <v>MPS</v>
          </cell>
          <cell r="C6509" t="str">
            <v>Marked UW Accelerated</v>
          </cell>
          <cell r="D6509" t="str">
            <v>M-UWAc FF</v>
          </cell>
          <cell r="E6509">
            <v>24</v>
          </cell>
          <cell r="F6509">
            <v>35</v>
          </cell>
          <cell r="G6509">
            <v>33</v>
          </cell>
          <cell r="H6509" t="str">
            <v>ETRS</v>
          </cell>
          <cell r="I6509">
            <v>2013</v>
          </cell>
          <cell r="J6509" t="str">
            <v>M</v>
          </cell>
          <cell r="K6509" t="str">
            <v>H</v>
          </cell>
          <cell r="L6509">
            <v>3</v>
          </cell>
          <cell r="M6509">
            <v>0</v>
          </cell>
        </row>
        <row r="6510">
          <cell r="A6510" t="str">
            <v>2013-24-4-UW_ACC_h_m</v>
          </cell>
          <cell r="B6510" t="str">
            <v>MPS</v>
          </cell>
          <cell r="C6510" t="str">
            <v>Marked UW Accelerated</v>
          </cell>
          <cell r="D6510" t="str">
            <v>M-UWAc FF</v>
          </cell>
          <cell r="E6510">
            <v>24</v>
          </cell>
          <cell r="F6510">
            <v>35</v>
          </cell>
          <cell r="G6510">
            <v>33</v>
          </cell>
          <cell r="H6510" t="str">
            <v>ETRS</v>
          </cell>
          <cell r="I6510">
            <v>2013</v>
          </cell>
          <cell r="J6510" t="str">
            <v>M</v>
          </cell>
          <cell r="K6510" t="str">
            <v>H</v>
          </cell>
          <cell r="L6510">
            <v>4</v>
          </cell>
          <cell r="M6510">
            <v>54</v>
          </cell>
        </row>
        <row r="6511">
          <cell r="A6511" t="str">
            <v>2013-24-5-UW_ACC_h_m</v>
          </cell>
          <cell r="B6511" t="str">
            <v>MPS</v>
          </cell>
          <cell r="C6511" t="str">
            <v>Marked UW Accelerated</v>
          </cell>
          <cell r="D6511" t="str">
            <v>M-UWAc FF</v>
          </cell>
          <cell r="E6511">
            <v>24</v>
          </cell>
          <cell r="F6511">
            <v>35</v>
          </cell>
          <cell r="G6511">
            <v>33</v>
          </cell>
          <cell r="H6511" t="str">
            <v>ETRS</v>
          </cell>
          <cell r="I6511">
            <v>2013</v>
          </cell>
          <cell r="J6511" t="str">
            <v>M</v>
          </cell>
          <cell r="K6511" t="str">
            <v>H</v>
          </cell>
          <cell r="L6511">
            <v>5</v>
          </cell>
          <cell r="M6511">
            <v>0</v>
          </cell>
        </row>
        <row r="6512">
          <cell r="A6512" t="str">
            <v>2007-1-3-</v>
          </cell>
          <cell r="B6512" t="str">
            <v>NookSam</v>
          </cell>
          <cell r="C6512" t="str">
            <v>UnMarked Nooksack/Samish Fall</v>
          </cell>
          <cell r="D6512" t="str">
            <v>U-NkSm FF</v>
          </cell>
          <cell r="E6512">
            <v>1</v>
          </cell>
          <cell r="F6512">
            <v>2</v>
          </cell>
          <cell r="G6512">
            <v>1</v>
          </cell>
          <cell r="H6512" t="str">
            <v>TRS; includes 7B-D</v>
          </cell>
          <cell r="I6512">
            <v>2007</v>
          </cell>
          <cell r="J6512" t="str">
            <v>UM</v>
          </cell>
          <cell r="L6512">
            <v>3</v>
          </cell>
          <cell r="M6512">
            <v>2437.1683156075042</v>
          </cell>
        </row>
        <row r="6513">
          <cell r="A6513" t="str">
            <v>2007-1-4-</v>
          </cell>
          <cell r="B6513" t="str">
            <v>NookSam</v>
          </cell>
          <cell r="C6513" t="str">
            <v>UnMarked Nooksack/Samish Fall</v>
          </cell>
          <cell r="D6513" t="str">
            <v>U-NkSm FF</v>
          </cell>
          <cell r="E6513">
            <v>1</v>
          </cell>
          <cell r="F6513">
            <v>2</v>
          </cell>
          <cell r="G6513">
            <v>1</v>
          </cell>
          <cell r="H6513" t="str">
            <v>TRS; includes 7B-D</v>
          </cell>
          <cell r="I6513">
            <v>2007</v>
          </cell>
          <cell r="J6513" t="str">
            <v>UM</v>
          </cell>
          <cell r="L6513">
            <v>4</v>
          </cell>
          <cell r="M6513">
            <v>2680.3447550805372</v>
          </cell>
        </row>
        <row r="6514">
          <cell r="A6514" t="str">
            <v>2007-1-5-</v>
          </cell>
          <cell r="B6514" t="str">
            <v>NookSam</v>
          </cell>
          <cell r="C6514" t="str">
            <v>UnMarked Nooksack/Samish Fall</v>
          </cell>
          <cell r="D6514" t="str">
            <v>U-NkSm FF</v>
          </cell>
          <cell r="E6514">
            <v>1</v>
          </cell>
          <cell r="F6514">
            <v>2</v>
          </cell>
          <cell r="G6514">
            <v>1</v>
          </cell>
          <cell r="H6514" t="str">
            <v>TRS; includes 7B-D</v>
          </cell>
          <cell r="I6514">
            <v>2007</v>
          </cell>
          <cell r="J6514" t="str">
            <v>UM</v>
          </cell>
          <cell r="L6514">
            <v>5</v>
          </cell>
          <cell r="M6514">
            <v>194.54115157842611</v>
          </cell>
        </row>
        <row r="6515">
          <cell r="A6515" t="str">
            <v>2007-2-3-</v>
          </cell>
          <cell r="B6515" t="str">
            <v>NookSam</v>
          </cell>
          <cell r="C6515" t="str">
            <v>Marked Nooksack/Samish Fall</v>
          </cell>
          <cell r="D6515" t="str">
            <v>M-NkSm FF</v>
          </cell>
          <cell r="E6515">
            <v>2</v>
          </cell>
          <cell r="F6515">
            <v>3</v>
          </cell>
          <cell r="G6515">
            <v>1</v>
          </cell>
          <cell r="H6515" t="str">
            <v>TRS; includes 7B-D</v>
          </cell>
          <cell r="I6515">
            <v>2007</v>
          </cell>
          <cell r="J6515" t="str">
            <v>M</v>
          </cell>
          <cell r="L6515">
            <v>3</v>
          </cell>
          <cell r="M6515">
            <v>12405.60497854453</v>
          </cell>
        </row>
        <row r="6516">
          <cell r="A6516" t="str">
            <v>2007-2-4-</v>
          </cell>
          <cell r="B6516" t="str">
            <v>NookSam</v>
          </cell>
          <cell r="C6516" t="str">
            <v>Marked Nooksack/Samish Fall</v>
          </cell>
          <cell r="D6516" t="str">
            <v>M-NkSm FF</v>
          </cell>
          <cell r="E6516">
            <v>2</v>
          </cell>
          <cell r="F6516">
            <v>3</v>
          </cell>
          <cell r="G6516">
            <v>1</v>
          </cell>
          <cell r="H6516" t="str">
            <v>TRS; includes 7B-D</v>
          </cell>
          <cell r="I6516">
            <v>2007</v>
          </cell>
          <cell r="J6516" t="str">
            <v>M</v>
          </cell>
          <cell r="L6516">
            <v>4</v>
          </cell>
          <cell r="M6516">
            <v>13643.41478793368</v>
          </cell>
        </row>
        <row r="6517">
          <cell r="A6517" t="str">
            <v>2007-2-5-</v>
          </cell>
          <cell r="B6517" t="str">
            <v>NookSam</v>
          </cell>
          <cell r="C6517" t="str">
            <v>Marked Nooksack/Samish Fall</v>
          </cell>
          <cell r="D6517" t="str">
            <v>M-NkSm FF</v>
          </cell>
          <cell r="E6517">
            <v>2</v>
          </cell>
          <cell r="F6517">
            <v>3</v>
          </cell>
          <cell r="G6517">
            <v>1</v>
          </cell>
          <cell r="H6517" t="str">
            <v>TRS; includes 7B-D</v>
          </cell>
          <cell r="I6517">
            <v>2007</v>
          </cell>
          <cell r="J6517" t="str">
            <v>M</v>
          </cell>
          <cell r="L6517">
            <v>5</v>
          </cell>
          <cell r="M6517">
            <v>990.24784751131529</v>
          </cell>
        </row>
        <row r="6518">
          <cell r="A6518" t="str">
            <v>2007-3-3-</v>
          </cell>
          <cell r="B6518" t="str">
            <v>NookSam</v>
          </cell>
          <cell r="C6518" t="str">
            <v>UnMarked NF Nooksack Spr</v>
          </cell>
          <cell r="D6518" t="str">
            <v>U-NFNK Sp</v>
          </cell>
          <cell r="E6518">
            <v>3</v>
          </cell>
          <cell r="F6518">
            <v>5</v>
          </cell>
          <cell r="G6518">
            <v>4</v>
          </cell>
          <cell r="H6518" t="str">
            <v>TRS; includes 7B-D</v>
          </cell>
          <cell r="I6518">
            <v>2007</v>
          </cell>
          <cell r="J6518" t="str">
            <v>UM</v>
          </cell>
          <cell r="L6518">
            <v>3</v>
          </cell>
          <cell r="M6518">
            <v>147.08236761873189</v>
          </cell>
        </row>
        <row r="6519">
          <cell r="A6519" t="str">
            <v>2007-3-4-</v>
          </cell>
          <cell r="B6519" t="str">
            <v>NookSam</v>
          </cell>
          <cell r="C6519" t="str">
            <v>UnMarked NF Nooksack Spr</v>
          </cell>
          <cell r="D6519" t="str">
            <v>U-NFNK Sp</v>
          </cell>
          <cell r="E6519">
            <v>3</v>
          </cell>
          <cell r="F6519">
            <v>5</v>
          </cell>
          <cell r="G6519">
            <v>4</v>
          </cell>
          <cell r="H6519" t="str">
            <v>TRS; includes 7B-D</v>
          </cell>
          <cell r="I6519">
            <v>2007</v>
          </cell>
          <cell r="J6519" t="str">
            <v>UM</v>
          </cell>
          <cell r="L6519">
            <v>4</v>
          </cell>
          <cell r="M6519">
            <v>130.22549040982301</v>
          </cell>
        </row>
        <row r="6520">
          <cell r="A6520" t="str">
            <v>2007-3-5-</v>
          </cell>
          <cell r="B6520" t="str">
            <v>NookSam</v>
          </cell>
          <cell r="C6520" t="str">
            <v>UnMarked NF Nooksack Spr</v>
          </cell>
          <cell r="D6520" t="str">
            <v>U-NFNK Sp</v>
          </cell>
          <cell r="E6520">
            <v>3</v>
          </cell>
          <cell r="F6520">
            <v>5</v>
          </cell>
          <cell r="G6520">
            <v>4</v>
          </cell>
          <cell r="H6520" t="str">
            <v>TRS; includes 7B-D</v>
          </cell>
          <cell r="I6520">
            <v>2007</v>
          </cell>
          <cell r="J6520" t="str">
            <v>UM</v>
          </cell>
          <cell r="L6520">
            <v>5</v>
          </cell>
          <cell r="M6520">
            <v>134.16123544979479</v>
          </cell>
        </row>
        <row r="6521">
          <cell r="A6521" t="str">
            <v>2007-4-3-</v>
          </cell>
          <cell r="B6521" t="str">
            <v>NookSam</v>
          </cell>
          <cell r="C6521" t="str">
            <v>Marked NF Nooksack Spr</v>
          </cell>
          <cell r="D6521" t="str">
            <v>M-NFNK Sp</v>
          </cell>
          <cell r="E6521">
            <v>4</v>
          </cell>
          <cell r="F6521">
            <v>6</v>
          </cell>
          <cell r="G6521">
            <v>4</v>
          </cell>
          <cell r="H6521" t="str">
            <v>TRS; includes 7B-D</v>
          </cell>
          <cell r="I6521">
            <v>2007</v>
          </cell>
          <cell r="J6521" t="str">
            <v>M</v>
          </cell>
          <cell r="L6521">
            <v>3</v>
          </cell>
          <cell r="M6521">
            <v>363.05305916323312</v>
          </cell>
        </row>
        <row r="6522">
          <cell r="A6522" t="str">
            <v>2007-4-4-</v>
          </cell>
          <cell r="B6522" t="str">
            <v>NookSam</v>
          </cell>
          <cell r="C6522" t="str">
            <v>Marked NF Nooksack Spr</v>
          </cell>
          <cell r="D6522" t="str">
            <v>M-NFNK Sp</v>
          </cell>
          <cell r="E6522">
            <v>4</v>
          </cell>
          <cell r="F6522">
            <v>6</v>
          </cell>
          <cell r="G6522">
            <v>4</v>
          </cell>
          <cell r="H6522" t="str">
            <v>TRS; includes 7B-D</v>
          </cell>
          <cell r="I6522">
            <v>2007</v>
          </cell>
          <cell r="J6522" t="str">
            <v>M</v>
          </cell>
          <cell r="L6522">
            <v>4</v>
          </cell>
          <cell r="M6522">
            <v>263.54792138685588</v>
          </cell>
        </row>
        <row r="6523">
          <cell r="A6523" t="str">
            <v>2007-4-5-</v>
          </cell>
          <cell r="B6523" t="str">
            <v>NookSam</v>
          </cell>
          <cell r="C6523" t="str">
            <v>Marked NF Nooksack Spr</v>
          </cell>
          <cell r="D6523" t="str">
            <v>M-NFNK Sp</v>
          </cell>
          <cell r="E6523">
            <v>4</v>
          </cell>
          <cell r="F6523">
            <v>6</v>
          </cell>
          <cell r="G6523">
            <v>4</v>
          </cell>
          <cell r="H6523" t="str">
            <v>TRS; includes 7B-D</v>
          </cell>
          <cell r="I6523">
            <v>2007</v>
          </cell>
          <cell r="J6523" t="str">
            <v>M</v>
          </cell>
          <cell r="L6523">
            <v>5</v>
          </cell>
          <cell r="M6523">
            <v>30.020343098206521</v>
          </cell>
        </row>
        <row r="6524">
          <cell r="A6524" t="str">
            <v>2007-5-3-</v>
          </cell>
          <cell r="B6524" t="str">
            <v>NookSam</v>
          </cell>
          <cell r="C6524" t="str">
            <v>UnMarked SF Nooksack Spr</v>
          </cell>
          <cell r="D6524" t="str">
            <v>U-SFNK Sp</v>
          </cell>
          <cell r="E6524">
            <v>5</v>
          </cell>
          <cell r="F6524">
            <v>7</v>
          </cell>
          <cell r="G6524">
            <v>4</v>
          </cell>
          <cell r="H6524" t="str">
            <v>TRS; includes 7B-D</v>
          </cell>
          <cell r="I6524">
            <v>2007</v>
          </cell>
          <cell r="J6524" t="str">
            <v>UM</v>
          </cell>
          <cell r="L6524">
            <v>3</v>
          </cell>
          <cell r="M6524">
            <v>242.54989333754199</v>
          </cell>
        </row>
        <row r="6525">
          <cell r="A6525" t="str">
            <v>2007-5-4-</v>
          </cell>
          <cell r="B6525" t="str">
            <v>NookSam</v>
          </cell>
          <cell r="C6525" t="str">
            <v>UnMarked SF Nooksack Spr</v>
          </cell>
          <cell r="D6525" t="str">
            <v>U-SFNK Sp</v>
          </cell>
          <cell r="E6525">
            <v>5</v>
          </cell>
          <cell r="F6525">
            <v>7</v>
          </cell>
          <cell r="G6525">
            <v>4</v>
          </cell>
          <cell r="H6525" t="str">
            <v>TRS; includes 7B-D</v>
          </cell>
          <cell r="I6525">
            <v>2007</v>
          </cell>
          <cell r="J6525" t="str">
            <v>UM</v>
          </cell>
          <cell r="L6525">
            <v>4</v>
          </cell>
          <cell r="M6525">
            <v>812.63801080703286</v>
          </cell>
        </row>
        <row r="6526">
          <cell r="A6526" t="str">
            <v>2007-5-5-</v>
          </cell>
          <cell r="B6526" t="str">
            <v>NookSam</v>
          </cell>
          <cell r="C6526" t="str">
            <v>UnMarked SF Nooksack Spr</v>
          </cell>
          <cell r="D6526" t="str">
            <v>U-SFNK Sp</v>
          </cell>
          <cell r="E6526">
            <v>5</v>
          </cell>
          <cell r="F6526">
            <v>7</v>
          </cell>
          <cell r="G6526">
            <v>4</v>
          </cell>
          <cell r="H6526" t="str">
            <v>TRS; includes 7B-D</v>
          </cell>
          <cell r="I6526">
            <v>2007</v>
          </cell>
          <cell r="J6526" t="str">
            <v>UM</v>
          </cell>
          <cell r="L6526">
            <v>5</v>
          </cell>
          <cell r="M6526">
            <v>76.902054698279187</v>
          </cell>
        </row>
        <row r="6527">
          <cell r="A6527" t="str">
            <v>2007-6-3-</v>
          </cell>
          <cell r="B6527" t="str">
            <v>NookSam</v>
          </cell>
          <cell r="C6527" t="str">
            <v>Marked SF Nooksack Spr</v>
          </cell>
          <cell r="D6527" t="str">
            <v>M-SFNK Sp</v>
          </cell>
          <cell r="E6527">
            <v>6</v>
          </cell>
          <cell r="F6527">
            <v>8</v>
          </cell>
          <cell r="G6527">
            <v>4</v>
          </cell>
          <cell r="H6527" t="str">
            <v>TRS; includes 7B-D</v>
          </cell>
          <cell r="I6527">
            <v>2007</v>
          </cell>
          <cell r="J6527" t="str">
            <v>M</v>
          </cell>
          <cell r="L6527">
            <v>3</v>
          </cell>
          <cell r="M6527">
            <v>0</v>
          </cell>
        </row>
        <row r="6528">
          <cell r="A6528" t="str">
            <v>2007-6-4-</v>
          </cell>
          <cell r="B6528" t="str">
            <v>NookSam</v>
          </cell>
          <cell r="C6528" t="str">
            <v>Marked SF Nooksack Spr</v>
          </cell>
          <cell r="D6528" t="str">
            <v>M-SFNK Sp</v>
          </cell>
          <cell r="E6528">
            <v>6</v>
          </cell>
          <cell r="F6528">
            <v>8</v>
          </cell>
          <cell r="G6528">
            <v>4</v>
          </cell>
          <cell r="H6528" t="str">
            <v>TRS; includes 7B-D</v>
          </cell>
          <cell r="I6528">
            <v>2007</v>
          </cell>
          <cell r="J6528" t="str">
            <v>M</v>
          </cell>
          <cell r="L6528">
            <v>4</v>
          </cell>
          <cell r="M6528">
            <v>0</v>
          </cell>
        </row>
        <row r="6529">
          <cell r="A6529" t="str">
            <v>2007-6-5-</v>
          </cell>
          <cell r="B6529" t="str">
            <v>NookSam</v>
          </cell>
          <cell r="C6529" t="str">
            <v>Marked SF Nooksack Spr</v>
          </cell>
          <cell r="D6529" t="str">
            <v>M-SFNK Sp</v>
          </cell>
          <cell r="E6529">
            <v>6</v>
          </cell>
          <cell r="F6529">
            <v>8</v>
          </cell>
          <cell r="G6529">
            <v>4</v>
          </cell>
          <cell r="H6529" t="str">
            <v>TRS; includes 7B-D</v>
          </cell>
          <cell r="I6529">
            <v>2007</v>
          </cell>
          <cell r="J6529" t="str">
            <v>M</v>
          </cell>
          <cell r="L6529">
            <v>5</v>
          </cell>
          <cell r="M6529">
            <v>0</v>
          </cell>
        </row>
        <row r="6530">
          <cell r="A6530" t="str">
            <v>2007-13-3-</v>
          </cell>
          <cell r="B6530" t="str">
            <v>StSno</v>
          </cell>
          <cell r="C6530" t="str">
            <v>UnMarked Snohomish Fall Fing</v>
          </cell>
          <cell r="D6530" t="str">
            <v>U-Snoh FF</v>
          </cell>
          <cell r="E6530">
            <v>13</v>
          </cell>
          <cell r="F6530">
            <v>19</v>
          </cell>
          <cell r="G6530">
            <v>18</v>
          </cell>
          <cell r="H6530" t="str">
            <v>ETRS; includes FW sport, no FW net</v>
          </cell>
          <cell r="I6530">
            <v>2007</v>
          </cell>
          <cell r="J6530" t="str">
            <v>UM</v>
          </cell>
          <cell r="L6530">
            <v>3</v>
          </cell>
          <cell r="M6530">
            <v>1181.4445564766049</v>
          </cell>
        </row>
        <row r="6531">
          <cell r="A6531" t="str">
            <v>2007-13-4-</v>
          </cell>
          <cell r="B6531" t="str">
            <v>StSno</v>
          </cell>
          <cell r="C6531" t="str">
            <v>UnMarked Snohomish Fall Fing</v>
          </cell>
          <cell r="D6531" t="str">
            <v>U-Snoh FF</v>
          </cell>
          <cell r="E6531">
            <v>13</v>
          </cell>
          <cell r="F6531">
            <v>19</v>
          </cell>
          <cell r="G6531">
            <v>18</v>
          </cell>
          <cell r="H6531" t="str">
            <v>ETRS; includes FW sport, no FW net</v>
          </cell>
          <cell r="I6531">
            <v>2007</v>
          </cell>
          <cell r="J6531" t="str">
            <v>UM</v>
          </cell>
          <cell r="L6531">
            <v>4</v>
          </cell>
          <cell r="M6531">
            <v>1339.7350384469239</v>
          </cell>
        </row>
        <row r="6532">
          <cell r="A6532" t="str">
            <v>2007-13-5-</v>
          </cell>
          <cell r="B6532" t="str">
            <v>StSno</v>
          </cell>
          <cell r="C6532" t="str">
            <v>UnMarked Snohomish Fall Fing</v>
          </cell>
          <cell r="D6532" t="str">
            <v>U-Snoh FF</v>
          </cell>
          <cell r="E6532">
            <v>13</v>
          </cell>
          <cell r="F6532">
            <v>19</v>
          </cell>
          <cell r="G6532">
            <v>18</v>
          </cell>
          <cell r="H6532" t="str">
            <v>ETRS; includes FW sport, no FW net</v>
          </cell>
          <cell r="I6532">
            <v>2007</v>
          </cell>
          <cell r="J6532" t="str">
            <v>UM</v>
          </cell>
          <cell r="L6532">
            <v>5</v>
          </cell>
          <cell r="M6532">
            <v>428.2859496201666</v>
          </cell>
        </row>
        <row r="6533">
          <cell r="A6533" t="str">
            <v>2007-14-3-</v>
          </cell>
          <cell r="B6533" t="str">
            <v>StSno</v>
          </cell>
          <cell r="C6533" t="str">
            <v>Marked Snohomish Fall Fing</v>
          </cell>
          <cell r="D6533" t="str">
            <v>M-Snoh FF</v>
          </cell>
          <cell r="E6533">
            <v>14</v>
          </cell>
          <cell r="F6533">
            <v>20</v>
          </cell>
          <cell r="G6533">
            <v>18</v>
          </cell>
          <cell r="H6533" t="str">
            <v>ETRS; includes FW sport, no FW net</v>
          </cell>
          <cell r="I6533">
            <v>2007</v>
          </cell>
          <cell r="J6533" t="str">
            <v>M</v>
          </cell>
          <cell r="L6533">
            <v>3</v>
          </cell>
          <cell r="M6533">
            <v>2081.4536184793919</v>
          </cell>
        </row>
        <row r="6534">
          <cell r="A6534" t="str">
            <v>2007-14-4-</v>
          </cell>
          <cell r="B6534" t="str">
            <v>StSno</v>
          </cell>
          <cell r="C6534" t="str">
            <v>Marked Snohomish Fall Fing</v>
          </cell>
          <cell r="D6534" t="str">
            <v>M-Snoh FF</v>
          </cell>
          <cell r="E6534">
            <v>14</v>
          </cell>
          <cell r="F6534">
            <v>20</v>
          </cell>
          <cell r="G6534">
            <v>18</v>
          </cell>
          <cell r="H6534" t="str">
            <v>ETRS; includes FW sport, no FW net</v>
          </cell>
          <cell r="I6534">
            <v>2007</v>
          </cell>
          <cell r="J6534" t="str">
            <v>M</v>
          </cell>
          <cell r="L6534">
            <v>4</v>
          </cell>
          <cell r="M6534">
            <v>3338.9985129773581</v>
          </cell>
        </row>
        <row r="6535">
          <cell r="A6535" t="str">
            <v>2007-14-5-</v>
          </cell>
          <cell r="B6535" t="str">
            <v>StSno</v>
          </cell>
          <cell r="C6535" t="str">
            <v>Marked Snohomish Fall Fing</v>
          </cell>
          <cell r="D6535" t="str">
            <v>M-Snoh FF</v>
          </cell>
          <cell r="E6535">
            <v>14</v>
          </cell>
          <cell r="F6535">
            <v>20</v>
          </cell>
          <cell r="G6535">
            <v>18</v>
          </cell>
          <cell r="H6535" t="str">
            <v>ETRS; includes FW sport, no FW net</v>
          </cell>
          <cell r="I6535">
            <v>2007</v>
          </cell>
          <cell r="J6535" t="str">
            <v>M</v>
          </cell>
          <cell r="L6535">
            <v>5</v>
          </cell>
          <cell r="M6535">
            <v>216.81808525827</v>
          </cell>
        </row>
        <row r="6536">
          <cell r="A6536" t="str">
            <v>2007-15-3-</v>
          </cell>
          <cell r="B6536" t="str">
            <v>StSno</v>
          </cell>
          <cell r="C6536" t="str">
            <v>UnMarked Snohomish Fall Year</v>
          </cell>
          <cell r="D6536" t="str">
            <v>U-SnohFYr</v>
          </cell>
          <cell r="E6536">
            <v>15</v>
          </cell>
          <cell r="F6536">
            <v>22</v>
          </cell>
          <cell r="G6536">
            <v>21</v>
          </cell>
          <cell r="H6536" t="str">
            <v>ETRS; includes FW sport, no FW net</v>
          </cell>
          <cell r="I6536">
            <v>2007</v>
          </cell>
          <cell r="J6536" t="str">
            <v>UM</v>
          </cell>
          <cell r="L6536">
            <v>3</v>
          </cell>
          <cell r="M6536">
            <v>12.17407485188911</v>
          </cell>
        </row>
        <row r="6537">
          <cell r="A6537" t="str">
            <v>2007-15-4-</v>
          </cell>
          <cell r="B6537" t="str">
            <v>StSno</v>
          </cell>
          <cell r="C6537" t="str">
            <v>UnMarked Snohomish Fall Year</v>
          </cell>
          <cell r="D6537" t="str">
            <v>U-SnohFYr</v>
          </cell>
          <cell r="E6537">
            <v>15</v>
          </cell>
          <cell r="F6537">
            <v>22</v>
          </cell>
          <cell r="G6537">
            <v>21</v>
          </cell>
          <cell r="H6537" t="str">
            <v>ETRS; includes FW sport, no FW net</v>
          </cell>
          <cell r="I6537">
            <v>2007</v>
          </cell>
          <cell r="J6537" t="str">
            <v>UM</v>
          </cell>
          <cell r="L6537">
            <v>4</v>
          </cell>
          <cell r="M6537">
            <v>168.36316943399521</v>
          </cell>
        </row>
        <row r="6538">
          <cell r="A6538" t="str">
            <v>2007-15-5-</v>
          </cell>
          <cell r="B6538" t="str">
            <v>StSno</v>
          </cell>
          <cell r="C6538" t="str">
            <v>UnMarked Snohomish Fall Year</v>
          </cell>
          <cell r="D6538" t="str">
            <v>U-SnohFYr</v>
          </cell>
          <cell r="E6538">
            <v>15</v>
          </cell>
          <cell r="F6538">
            <v>22</v>
          </cell>
          <cell r="G6538">
            <v>21</v>
          </cell>
          <cell r="H6538" t="str">
            <v>ETRS; includes FW sport, no FW net</v>
          </cell>
          <cell r="I6538">
            <v>2007</v>
          </cell>
          <cell r="J6538" t="str">
            <v>UM</v>
          </cell>
          <cell r="L6538">
            <v>5</v>
          </cell>
          <cell r="M6538">
            <v>346.82653522742697</v>
          </cell>
        </row>
        <row r="6539">
          <cell r="A6539" t="str">
            <v>2007-16-3-</v>
          </cell>
          <cell r="B6539" t="str">
            <v>StSno</v>
          </cell>
          <cell r="C6539" t="str">
            <v>Marked Snohomish Fall Year</v>
          </cell>
          <cell r="D6539" t="str">
            <v>M-SnohFYr</v>
          </cell>
          <cell r="E6539">
            <v>16</v>
          </cell>
          <cell r="F6539">
            <v>23</v>
          </cell>
          <cell r="G6539">
            <v>21</v>
          </cell>
          <cell r="H6539" t="str">
            <v>ETRS; includes FW sport, no FW net</v>
          </cell>
          <cell r="I6539">
            <v>2007</v>
          </cell>
          <cell r="J6539" t="str">
            <v>M</v>
          </cell>
          <cell r="L6539">
            <v>3</v>
          </cell>
          <cell r="M6539">
            <v>910.63595808473406</v>
          </cell>
        </row>
        <row r="6540">
          <cell r="A6540" t="str">
            <v>2007-16-4-</v>
          </cell>
          <cell r="B6540" t="str">
            <v>StSno</v>
          </cell>
          <cell r="C6540" t="str">
            <v>Marked Snohomish Fall Year</v>
          </cell>
          <cell r="D6540" t="str">
            <v>M-SnohFYr</v>
          </cell>
          <cell r="E6540">
            <v>16</v>
          </cell>
          <cell r="F6540">
            <v>23</v>
          </cell>
          <cell r="G6540">
            <v>21</v>
          </cell>
          <cell r="H6540" t="str">
            <v>ETRS; includes FW sport, no FW net</v>
          </cell>
          <cell r="I6540">
            <v>2007</v>
          </cell>
          <cell r="J6540" t="str">
            <v>M</v>
          </cell>
          <cell r="L6540">
            <v>4</v>
          </cell>
          <cell r="M6540">
            <v>693.81787282646405</v>
          </cell>
        </row>
        <row r="6541">
          <cell r="A6541" t="str">
            <v>2007-16-5-</v>
          </cell>
          <cell r="B6541" t="str">
            <v>StSno</v>
          </cell>
          <cell r="C6541" t="str">
            <v>Marked Snohomish Fall Year</v>
          </cell>
          <cell r="D6541" t="str">
            <v>M-SnohFYr</v>
          </cell>
          <cell r="E6541">
            <v>16</v>
          </cell>
          <cell r="F6541">
            <v>23</v>
          </cell>
          <cell r="G6541">
            <v>21</v>
          </cell>
          <cell r="H6541" t="str">
            <v>ETRS; includes FW sport, no FW net</v>
          </cell>
          <cell r="I6541">
            <v>2007</v>
          </cell>
          <cell r="J6541" t="str">
            <v>M</v>
          </cell>
          <cell r="L6541">
            <v>5</v>
          </cell>
          <cell r="M6541">
            <v>390.27255346488602</v>
          </cell>
        </row>
        <row r="6542">
          <cell r="A6542" t="str">
            <v>2007-19-3-</v>
          </cell>
          <cell r="B6542" t="str">
            <v>StSno</v>
          </cell>
          <cell r="C6542" t="str">
            <v>UnMarked Tulalip Fall Fing</v>
          </cell>
          <cell r="D6542" t="str">
            <v>U-Tula FF</v>
          </cell>
          <cell r="E6542">
            <v>19</v>
          </cell>
          <cell r="F6542">
            <v>28</v>
          </cell>
          <cell r="G6542">
            <v>27</v>
          </cell>
          <cell r="H6542" t="str">
            <v>TRS; includes 8D catch (excludes 8A)</v>
          </cell>
          <cell r="I6542">
            <v>2007</v>
          </cell>
          <cell r="J6542" t="str">
            <v>UM</v>
          </cell>
          <cell r="L6542">
            <v>3</v>
          </cell>
          <cell r="M6542">
            <v>889.41502611712667</v>
          </cell>
        </row>
        <row r="6543">
          <cell r="A6543" t="str">
            <v>2007-19-4-</v>
          </cell>
          <cell r="B6543" t="str">
            <v>StSno</v>
          </cell>
          <cell r="C6543" t="str">
            <v>UnMarked Tulalip Fall Fing</v>
          </cell>
          <cell r="D6543" t="str">
            <v>U-Tula FF</v>
          </cell>
          <cell r="E6543">
            <v>19</v>
          </cell>
          <cell r="F6543">
            <v>28</v>
          </cell>
          <cell r="G6543">
            <v>27</v>
          </cell>
          <cell r="H6543" t="str">
            <v>TRS; includes 8D catch (excludes 8A)</v>
          </cell>
          <cell r="I6543">
            <v>2007</v>
          </cell>
          <cell r="J6543" t="str">
            <v>UM</v>
          </cell>
          <cell r="L6543">
            <v>4</v>
          </cell>
          <cell r="M6543">
            <v>3233.370817092482</v>
          </cell>
        </row>
        <row r="6544">
          <cell r="A6544" t="str">
            <v>2007-19-5-</v>
          </cell>
          <cell r="B6544" t="str">
            <v>StSno</v>
          </cell>
          <cell r="C6544" t="str">
            <v>UnMarked Tulalip Fall Fing</v>
          </cell>
          <cell r="D6544" t="str">
            <v>U-Tula FF</v>
          </cell>
          <cell r="E6544">
            <v>19</v>
          </cell>
          <cell r="F6544">
            <v>28</v>
          </cell>
          <cell r="G6544">
            <v>27</v>
          </cell>
          <cell r="H6544" t="str">
            <v>TRS; includes 8D catch (excludes 8A)</v>
          </cell>
          <cell r="I6544">
            <v>2007</v>
          </cell>
          <cell r="J6544" t="str">
            <v>UM</v>
          </cell>
          <cell r="L6544">
            <v>5</v>
          </cell>
          <cell r="M6544">
            <v>31.182876550156578</v>
          </cell>
        </row>
        <row r="6545">
          <cell r="A6545" t="str">
            <v>2007-20-3-</v>
          </cell>
          <cell r="B6545" t="str">
            <v>StSno</v>
          </cell>
          <cell r="C6545" t="str">
            <v>Marked Tulalip Fall Fing</v>
          </cell>
          <cell r="D6545" t="str">
            <v>M-Tula FF</v>
          </cell>
          <cell r="E6545">
            <v>20</v>
          </cell>
          <cell r="F6545">
            <v>29</v>
          </cell>
          <cell r="G6545">
            <v>27</v>
          </cell>
          <cell r="H6545" t="str">
            <v>TRS; includes 8D catch (excludes 8A)</v>
          </cell>
          <cell r="I6545">
            <v>2007</v>
          </cell>
          <cell r="J6545" t="str">
            <v>M</v>
          </cell>
          <cell r="L6545">
            <v>3</v>
          </cell>
          <cell r="M6545">
            <v>2022.74824567012</v>
          </cell>
        </row>
        <row r="6546">
          <cell r="A6546" t="str">
            <v>2007-20-4-</v>
          </cell>
          <cell r="B6546" t="str">
            <v>StSno</v>
          </cell>
          <cell r="C6546" t="str">
            <v>Marked Tulalip Fall Fing</v>
          </cell>
          <cell r="D6546" t="str">
            <v>M-Tula FF</v>
          </cell>
          <cell r="E6546">
            <v>20</v>
          </cell>
          <cell r="F6546">
            <v>29</v>
          </cell>
          <cell r="G6546">
            <v>27</v>
          </cell>
          <cell r="H6546" t="str">
            <v>TRS; includes 8D catch (excludes 8A)</v>
          </cell>
          <cell r="I6546">
            <v>2007</v>
          </cell>
          <cell r="J6546" t="str">
            <v>M</v>
          </cell>
          <cell r="L6546">
            <v>4</v>
          </cell>
          <cell r="M6546">
            <v>352.71847833216839</v>
          </cell>
        </row>
        <row r="6547">
          <cell r="A6547" t="str">
            <v>2007-20-5-</v>
          </cell>
          <cell r="B6547" t="str">
            <v>StSno</v>
          </cell>
          <cell r="C6547" t="str">
            <v>Marked Tulalip Fall Fing</v>
          </cell>
          <cell r="D6547" t="str">
            <v>M-Tula FF</v>
          </cell>
          <cell r="E6547">
            <v>20</v>
          </cell>
          <cell r="F6547">
            <v>29</v>
          </cell>
          <cell r="G6547">
            <v>27</v>
          </cell>
          <cell r="H6547" t="str">
            <v>TRS; includes 8D catch (excludes 8A)</v>
          </cell>
          <cell r="I6547">
            <v>2007</v>
          </cell>
          <cell r="J6547" t="str">
            <v>M</v>
          </cell>
          <cell r="L6547">
            <v>5</v>
          </cell>
          <cell r="M6547">
            <v>4.5646162379475079</v>
          </cell>
        </row>
        <row r="6548">
          <cell r="A6548" t="str">
            <v>2007-23-3-</v>
          </cell>
          <cell r="B6548" t="str">
            <v>MPS</v>
          </cell>
          <cell r="C6548" t="str">
            <v>UnMarked UW Accelerated</v>
          </cell>
          <cell r="D6548" t="str">
            <v>U-UWAc FF</v>
          </cell>
          <cell r="E6548">
            <v>23</v>
          </cell>
          <cell r="F6548">
            <v>34</v>
          </cell>
          <cell r="G6548">
            <v>33</v>
          </cell>
          <cell r="H6548" t="str">
            <v>ETRS</v>
          </cell>
          <cell r="I6548">
            <v>2007</v>
          </cell>
          <cell r="J6548" t="str">
            <v>UM</v>
          </cell>
          <cell r="L6548">
            <v>3</v>
          </cell>
          <cell r="M6548">
            <v>9.8426513577531818</v>
          </cell>
        </row>
        <row r="6549">
          <cell r="A6549" t="str">
            <v>2007-23-4-</v>
          </cell>
          <cell r="B6549" t="str">
            <v>MPS</v>
          </cell>
          <cell r="C6549" t="str">
            <v>UnMarked UW Accelerated</v>
          </cell>
          <cell r="D6549" t="str">
            <v>U-UWAc FF</v>
          </cell>
          <cell r="E6549">
            <v>23</v>
          </cell>
          <cell r="F6549">
            <v>34</v>
          </cell>
          <cell r="G6549">
            <v>33</v>
          </cell>
          <cell r="H6549" t="str">
            <v>ETRS</v>
          </cell>
          <cell r="I6549">
            <v>2007</v>
          </cell>
          <cell r="J6549" t="str">
            <v>UM</v>
          </cell>
          <cell r="L6549">
            <v>4</v>
          </cell>
          <cell r="M6549">
            <v>4.6943242761660873</v>
          </cell>
        </row>
        <row r="6550">
          <cell r="A6550" t="str">
            <v>2007-23-5-</v>
          </cell>
          <cell r="B6550" t="str">
            <v>MPS</v>
          </cell>
          <cell r="C6550" t="str">
            <v>UnMarked UW Accelerated</v>
          </cell>
          <cell r="D6550" t="str">
            <v>U-UWAc FF</v>
          </cell>
          <cell r="E6550">
            <v>23</v>
          </cell>
          <cell r="F6550">
            <v>34</v>
          </cell>
          <cell r="G6550">
            <v>33</v>
          </cell>
          <cell r="H6550" t="str">
            <v>ETRS</v>
          </cell>
          <cell r="I6550">
            <v>2007</v>
          </cell>
          <cell r="J6550" t="str">
            <v>UM</v>
          </cell>
          <cell r="L6550">
            <v>5</v>
          </cell>
          <cell r="M6550">
            <v>0.1744786375368487</v>
          </cell>
        </row>
        <row r="6551">
          <cell r="A6551" t="str">
            <v>2007-29-3-</v>
          </cell>
          <cell r="B6551" t="str">
            <v>MPS</v>
          </cell>
          <cell r="C6551" t="str">
            <v>UnMarked White River Spring Fing</v>
          </cell>
          <cell r="D6551" t="str">
            <v>U-WhiteSp</v>
          </cell>
          <cell r="E6551">
            <v>29</v>
          </cell>
          <cell r="F6551">
            <v>43</v>
          </cell>
          <cell r="G6551">
            <v>42</v>
          </cell>
          <cell r="H6551" t="str">
            <v>ETRS; includes FW net (FW spt assumed 0)</v>
          </cell>
          <cell r="I6551">
            <v>2007</v>
          </cell>
          <cell r="J6551" t="str">
            <v>UM</v>
          </cell>
          <cell r="L6551">
            <v>3</v>
          </cell>
          <cell r="M6551">
            <v>3917</v>
          </cell>
        </row>
        <row r="6552">
          <cell r="A6552" t="str">
            <v>2007-29-4-</v>
          </cell>
          <cell r="B6552" t="str">
            <v>MPS</v>
          </cell>
          <cell r="C6552" t="str">
            <v>UnMarked White River Spring Fing</v>
          </cell>
          <cell r="D6552" t="str">
            <v>U-WhiteSp</v>
          </cell>
          <cell r="E6552">
            <v>29</v>
          </cell>
          <cell r="F6552">
            <v>43</v>
          </cell>
          <cell r="G6552">
            <v>42</v>
          </cell>
          <cell r="H6552" t="str">
            <v>ETRS; includes FW net (FW spt assumed 0)</v>
          </cell>
          <cell r="I6552">
            <v>2007</v>
          </cell>
          <cell r="J6552" t="str">
            <v>UM</v>
          </cell>
          <cell r="L6552">
            <v>4</v>
          </cell>
          <cell r="M6552">
            <v>1421</v>
          </cell>
        </row>
        <row r="6553">
          <cell r="A6553" t="str">
            <v>2007-29-5-</v>
          </cell>
          <cell r="B6553" t="str">
            <v>MPS</v>
          </cell>
          <cell r="C6553" t="str">
            <v>UnMarked White River Spring Fing</v>
          </cell>
          <cell r="D6553" t="str">
            <v>U-WhiteSp</v>
          </cell>
          <cell r="E6553">
            <v>29</v>
          </cell>
          <cell r="F6553">
            <v>43</v>
          </cell>
          <cell r="G6553">
            <v>42</v>
          </cell>
          <cell r="H6553" t="str">
            <v>ETRS; includes FW net (FW spt assumed 0)</v>
          </cell>
          <cell r="I6553">
            <v>2007</v>
          </cell>
          <cell r="J6553" t="str">
            <v>UM</v>
          </cell>
          <cell r="L6553">
            <v>5</v>
          </cell>
          <cell r="M6553">
            <v>55</v>
          </cell>
        </row>
        <row r="6554">
          <cell r="A6554" t="str">
            <v>2007-30-3-</v>
          </cell>
          <cell r="B6554" t="str">
            <v>MPS</v>
          </cell>
          <cell r="C6554" t="str">
            <v>Marked White River Spring Fing</v>
          </cell>
          <cell r="D6554" t="str">
            <v>M-WhiteSp</v>
          </cell>
          <cell r="E6554">
            <v>30</v>
          </cell>
          <cell r="F6554">
            <v>44</v>
          </cell>
          <cell r="G6554">
            <v>42</v>
          </cell>
          <cell r="H6554" t="str">
            <v>ETRS; includes FW net (FW spt assumed 0)</v>
          </cell>
          <cell r="I6554">
            <v>2007</v>
          </cell>
          <cell r="J6554" t="str">
            <v>M</v>
          </cell>
          <cell r="L6554">
            <v>3</v>
          </cell>
          <cell r="M6554">
            <v>0</v>
          </cell>
        </row>
        <row r="6555">
          <cell r="A6555" t="str">
            <v>2007-30-4-</v>
          </cell>
          <cell r="B6555" t="str">
            <v>MPS</v>
          </cell>
          <cell r="C6555" t="str">
            <v>Marked White River Spring Fing</v>
          </cell>
          <cell r="D6555" t="str">
            <v>M-WhiteSp</v>
          </cell>
          <cell r="E6555">
            <v>30</v>
          </cell>
          <cell r="F6555">
            <v>44</v>
          </cell>
          <cell r="G6555">
            <v>42</v>
          </cell>
          <cell r="H6555" t="str">
            <v>ETRS; includes FW net (FW spt assumed 0)</v>
          </cell>
          <cell r="I6555">
            <v>2007</v>
          </cell>
          <cell r="J6555" t="str">
            <v>M</v>
          </cell>
          <cell r="L6555">
            <v>4</v>
          </cell>
          <cell r="M6555">
            <v>0</v>
          </cell>
        </row>
        <row r="6556">
          <cell r="A6556" t="str">
            <v>2007-30-5-</v>
          </cell>
          <cell r="B6556" t="str">
            <v>MPS</v>
          </cell>
          <cell r="C6556" t="str">
            <v>Marked White River Spring Fing</v>
          </cell>
          <cell r="D6556" t="str">
            <v>M-WhiteSp</v>
          </cell>
          <cell r="E6556">
            <v>30</v>
          </cell>
          <cell r="F6556">
            <v>44</v>
          </cell>
          <cell r="G6556">
            <v>42</v>
          </cell>
          <cell r="H6556" t="str">
            <v>ETRS; includes FW net (FW spt assumed 0)</v>
          </cell>
          <cell r="I6556">
            <v>2007</v>
          </cell>
          <cell r="J6556" t="str">
            <v>M</v>
          </cell>
          <cell r="L6556">
            <v>5</v>
          </cell>
          <cell r="M6556">
            <v>0</v>
          </cell>
        </row>
        <row r="6557">
          <cell r="A6557" t="str">
            <v>2007-65-3-</v>
          </cell>
          <cell r="B6557" t="str">
            <v>MPS</v>
          </cell>
          <cell r="C6557" t="str">
            <v>UnMarked White Sp Year</v>
          </cell>
          <cell r="D6557" t="str">
            <v>U-WhtSpYr</v>
          </cell>
          <cell r="E6557">
            <v>65</v>
          </cell>
          <cell r="F6557">
            <v>55</v>
          </cell>
          <cell r="G6557">
            <v>54</v>
          </cell>
          <cell r="H6557" t="str">
            <v>ETRS; includes FW net (FW spt assumed 0)</v>
          </cell>
          <cell r="I6557">
            <v>2007</v>
          </cell>
          <cell r="J6557" t="str">
            <v>UM</v>
          </cell>
          <cell r="L6557">
            <v>3</v>
          </cell>
          <cell r="M6557">
            <v>737</v>
          </cell>
        </row>
        <row r="6558">
          <cell r="A6558" t="str">
            <v>2007-65-4-</v>
          </cell>
          <cell r="B6558" t="str">
            <v>MPS</v>
          </cell>
          <cell r="C6558" t="str">
            <v>UnMarked White Sp Year</v>
          </cell>
          <cell r="D6558" t="str">
            <v>U-WhtSpYr</v>
          </cell>
          <cell r="E6558">
            <v>65</v>
          </cell>
          <cell r="F6558">
            <v>55</v>
          </cell>
          <cell r="G6558">
            <v>54</v>
          </cell>
          <cell r="H6558" t="str">
            <v>ETRS; includes FW net (FW spt assumed 0)</v>
          </cell>
          <cell r="I6558">
            <v>2007</v>
          </cell>
          <cell r="J6558" t="str">
            <v>UM</v>
          </cell>
          <cell r="L6558">
            <v>4</v>
          </cell>
          <cell r="M6558">
            <v>123</v>
          </cell>
        </row>
        <row r="6559">
          <cell r="A6559" t="str">
            <v>2007-65-5-</v>
          </cell>
          <cell r="B6559" t="str">
            <v>MPS</v>
          </cell>
          <cell r="C6559" t="str">
            <v>UnMarked White Sp Year</v>
          </cell>
          <cell r="D6559" t="str">
            <v>U-WhtSpYr</v>
          </cell>
          <cell r="E6559">
            <v>65</v>
          </cell>
          <cell r="F6559">
            <v>55</v>
          </cell>
          <cell r="G6559">
            <v>54</v>
          </cell>
          <cell r="H6559" t="str">
            <v>ETRS; includes FW net (FW spt assumed 0)</v>
          </cell>
          <cell r="I6559">
            <v>2007</v>
          </cell>
          <cell r="J6559" t="str">
            <v>UM</v>
          </cell>
          <cell r="L6559">
            <v>5</v>
          </cell>
          <cell r="M6559">
            <v>35</v>
          </cell>
        </row>
        <row r="6560">
          <cell r="A6560" t="str">
            <v>2007-66-3-</v>
          </cell>
          <cell r="B6560" t="str">
            <v>MPS</v>
          </cell>
          <cell r="C6560" t="str">
            <v>Marked White Sp Year</v>
          </cell>
          <cell r="D6560" t="str">
            <v>M-WhtSpYr</v>
          </cell>
          <cell r="E6560">
            <v>66</v>
          </cell>
          <cell r="F6560">
            <v>56</v>
          </cell>
          <cell r="G6560">
            <v>54</v>
          </cell>
          <cell r="H6560" t="str">
            <v>ETRS; includes FW net (FW spt assumed 0)</v>
          </cell>
          <cell r="I6560">
            <v>2007</v>
          </cell>
          <cell r="J6560" t="str">
            <v>M</v>
          </cell>
          <cell r="L6560">
            <v>3</v>
          </cell>
          <cell r="M6560">
            <v>0</v>
          </cell>
        </row>
        <row r="6561">
          <cell r="A6561" t="str">
            <v>2007-66-4-</v>
          </cell>
          <cell r="B6561" t="str">
            <v>MPS</v>
          </cell>
          <cell r="C6561" t="str">
            <v>Marked White Sp Year</v>
          </cell>
          <cell r="D6561" t="str">
            <v>M-WhtSpYr</v>
          </cell>
          <cell r="E6561">
            <v>66</v>
          </cell>
          <cell r="F6561">
            <v>56</v>
          </cell>
          <cell r="G6561">
            <v>54</v>
          </cell>
          <cell r="H6561" t="str">
            <v>ETRS; includes FW net (FW spt assumed 0)</v>
          </cell>
          <cell r="I6561">
            <v>2007</v>
          </cell>
          <cell r="J6561" t="str">
            <v>M</v>
          </cell>
          <cell r="L6561">
            <v>4</v>
          </cell>
          <cell r="M6561">
            <v>0</v>
          </cell>
        </row>
        <row r="6562">
          <cell r="A6562" t="str">
            <v>2007-66-5-</v>
          </cell>
          <cell r="B6562" t="str">
            <v>MPS</v>
          </cell>
          <cell r="C6562" t="str">
            <v>Marked White Sp Year</v>
          </cell>
          <cell r="D6562" t="str">
            <v>M-WhtSpYr</v>
          </cell>
          <cell r="E6562">
            <v>66</v>
          </cell>
          <cell r="F6562">
            <v>56</v>
          </cell>
          <cell r="G6562">
            <v>54</v>
          </cell>
          <cell r="H6562" t="str">
            <v>ETRS; includes FW net (FW spt assumed 0)</v>
          </cell>
          <cell r="I6562">
            <v>2007</v>
          </cell>
          <cell r="J6562" t="str">
            <v>M</v>
          </cell>
          <cell r="L6562">
            <v>5</v>
          </cell>
          <cell r="M6562">
            <v>0</v>
          </cell>
        </row>
        <row r="6563">
          <cell r="A6563" t="str">
            <v>2007-75-3-</v>
          </cell>
          <cell r="B6563" t="str">
            <v>JDF</v>
          </cell>
          <cell r="C6563" t="str">
            <v>UnMarked Hoko River</v>
          </cell>
          <cell r="D6563" t="str">
            <v>U-Hoko Rv</v>
          </cell>
          <cell r="E6563">
            <v>75</v>
          </cell>
          <cell r="F6563">
            <v>58</v>
          </cell>
          <cell r="G6563">
            <v>57</v>
          </cell>
          <cell r="H6563" t="str">
            <v>ETRS; esc only, no FW fishery</v>
          </cell>
          <cell r="I6563">
            <v>2007</v>
          </cell>
          <cell r="J6563" t="str">
            <v>UM</v>
          </cell>
          <cell r="L6563">
            <v>3</v>
          </cell>
          <cell r="M6563">
            <v>18.615725609527029</v>
          </cell>
        </row>
        <row r="6564">
          <cell r="A6564" t="str">
            <v>2007-75-4-</v>
          </cell>
          <cell r="B6564" t="str">
            <v>JDF</v>
          </cell>
          <cell r="C6564" t="str">
            <v>UnMarked Hoko River</v>
          </cell>
          <cell r="D6564" t="str">
            <v>U-Hoko Rv</v>
          </cell>
          <cell r="E6564">
            <v>75</v>
          </cell>
          <cell r="F6564">
            <v>58</v>
          </cell>
          <cell r="G6564">
            <v>57</v>
          </cell>
          <cell r="H6564" t="str">
            <v>ETRS; esc only, no FW fishery</v>
          </cell>
          <cell r="I6564">
            <v>2007</v>
          </cell>
          <cell r="J6564" t="str">
            <v>UM</v>
          </cell>
          <cell r="L6564">
            <v>4</v>
          </cell>
          <cell r="M6564">
            <v>220.25635035959311</v>
          </cell>
        </row>
        <row r="6565">
          <cell r="A6565" t="str">
            <v>2007-75-5-</v>
          </cell>
          <cell r="B6565" t="str">
            <v>JDF</v>
          </cell>
          <cell r="C6565" t="str">
            <v>UnMarked Hoko River</v>
          </cell>
          <cell r="D6565" t="str">
            <v>U-Hoko Rv</v>
          </cell>
          <cell r="E6565">
            <v>75</v>
          </cell>
          <cell r="F6565">
            <v>58</v>
          </cell>
          <cell r="G6565">
            <v>57</v>
          </cell>
          <cell r="H6565" t="str">
            <v>ETRS; esc only, no FW fishery</v>
          </cell>
          <cell r="I6565">
            <v>2007</v>
          </cell>
          <cell r="J6565" t="str">
            <v>UM</v>
          </cell>
          <cell r="L6565">
            <v>5</v>
          </cell>
          <cell r="M6565">
            <v>108.00344775899759</v>
          </cell>
        </row>
        <row r="6566">
          <cell r="A6566" t="str">
            <v>2007-76-3-</v>
          </cell>
          <cell r="B6566" t="str">
            <v>JDF</v>
          </cell>
          <cell r="C6566" t="str">
            <v>Marked Hoko River</v>
          </cell>
          <cell r="D6566" t="str">
            <v>M-Hoko Rv</v>
          </cell>
          <cell r="E6566">
            <v>76</v>
          </cell>
          <cell r="F6566">
            <v>59</v>
          </cell>
          <cell r="G6566">
            <v>57</v>
          </cell>
          <cell r="H6566" t="str">
            <v>ETRS; esc only, no FW fishery</v>
          </cell>
          <cell r="I6566">
            <v>2007</v>
          </cell>
          <cell r="J6566" t="str">
            <v>M</v>
          </cell>
          <cell r="L6566">
            <v>3</v>
          </cell>
          <cell r="M6566">
            <v>9.3842743904729709</v>
          </cell>
        </row>
        <row r="6567">
          <cell r="A6567" t="str">
            <v>2007-76-4-</v>
          </cell>
          <cell r="B6567" t="str">
            <v>JDF</v>
          </cell>
          <cell r="C6567" t="str">
            <v>Marked Hoko River</v>
          </cell>
          <cell r="D6567" t="str">
            <v>M-Hoko Rv</v>
          </cell>
          <cell r="E6567">
            <v>76</v>
          </cell>
          <cell r="F6567">
            <v>59</v>
          </cell>
          <cell r="G6567">
            <v>57</v>
          </cell>
          <cell r="H6567" t="str">
            <v>ETRS; esc only, no FW fishery</v>
          </cell>
          <cell r="I6567">
            <v>2007</v>
          </cell>
          <cell r="J6567" t="str">
            <v>M</v>
          </cell>
          <cell r="L6567">
            <v>4</v>
          </cell>
          <cell r="M6567">
            <v>110.7436496404069</v>
          </cell>
        </row>
        <row r="6568">
          <cell r="A6568" t="str">
            <v>2007-76-5-</v>
          </cell>
          <cell r="B6568" t="str">
            <v>JDF</v>
          </cell>
          <cell r="C6568" t="str">
            <v>Marked Hoko River</v>
          </cell>
          <cell r="D6568" t="str">
            <v>M-Hoko Rv</v>
          </cell>
          <cell r="E6568">
            <v>76</v>
          </cell>
          <cell r="F6568">
            <v>59</v>
          </cell>
          <cell r="G6568">
            <v>57</v>
          </cell>
          <cell r="H6568" t="str">
            <v>ETRS; esc only, no FW fishery</v>
          </cell>
          <cell r="I6568">
            <v>2007</v>
          </cell>
          <cell r="J6568" t="str">
            <v>M</v>
          </cell>
          <cell r="L6568">
            <v>5</v>
          </cell>
          <cell r="M6568">
            <v>99.996552241002448</v>
          </cell>
        </row>
        <row r="6569">
          <cell r="A6569" t="str">
            <v>2007-37-3-</v>
          </cell>
          <cell r="B6569" t="str">
            <v>ColR</v>
          </cell>
          <cell r="C6569" t="str">
            <v>UnMarked CR Oregon Hatchery Tule</v>
          </cell>
          <cell r="D6569" t="str">
            <v>U-OR Tule</v>
          </cell>
          <cell r="E6569">
            <v>37</v>
          </cell>
          <cell r="F6569">
            <v>61</v>
          </cell>
          <cell r="G6569">
            <v>60</v>
          </cell>
          <cell r="I6569">
            <v>2007</v>
          </cell>
          <cell r="J6569" t="str">
            <v>UM</v>
          </cell>
          <cell r="L6569">
            <v>3</v>
          </cell>
          <cell r="M6569">
            <v>2319.265178257835</v>
          </cell>
        </row>
        <row r="6570">
          <cell r="A6570" t="str">
            <v>2007-37-4-</v>
          </cell>
          <cell r="B6570" t="str">
            <v>ColR</v>
          </cell>
          <cell r="C6570" t="str">
            <v>UnMarked CR Oregon Hatchery Tule</v>
          </cell>
          <cell r="D6570" t="str">
            <v>U-OR Tule</v>
          </cell>
          <cell r="E6570">
            <v>37</v>
          </cell>
          <cell r="F6570">
            <v>61</v>
          </cell>
          <cell r="G6570">
            <v>60</v>
          </cell>
          <cell r="I6570">
            <v>2007</v>
          </cell>
          <cell r="J6570" t="str">
            <v>UM</v>
          </cell>
          <cell r="L6570">
            <v>4</v>
          </cell>
          <cell r="M6570">
            <v>1775.9938604882891</v>
          </cell>
        </row>
        <row r="6571">
          <cell r="A6571" t="str">
            <v>2007-37-5-</v>
          </cell>
          <cell r="B6571" t="str">
            <v>ColR</v>
          </cell>
          <cell r="C6571" t="str">
            <v>UnMarked CR Oregon Hatchery Tule</v>
          </cell>
          <cell r="D6571" t="str">
            <v>U-OR Tule</v>
          </cell>
          <cell r="E6571">
            <v>37</v>
          </cell>
          <cell r="F6571">
            <v>61</v>
          </cell>
          <cell r="G6571">
            <v>60</v>
          </cell>
          <cell r="I6571">
            <v>2007</v>
          </cell>
          <cell r="J6571" t="str">
            <v>UM</v>
          </cell>
          <cell r="L6571">
            <v>5</v>
          </cell>
          <cell r="M6571">
            <v>588.90192092859729</v>
          </cell>
        </row>
        <row r="6572">
          <cell r="A6572" t="str">
            <v>2007-38-3-</v>
          </cell>
          <cell r="B6572" t="str">
            <v>ColR</v>
          </cell>
          <cell r="C6572" t="str">
            <v>Marked CR Oregon Hatchery Tule</v>
          </cell>
          <cell r="D6572" t="str">
            <v>M-OR Tule</v>
          </cell>
          <cell r="E6572">
            <v>38</v>
          </cell>
          <cell r="F6572">
            <v>62</v>
          </cell>
          <cell r="G6572">
            <v>60</v>
          </cell>
          <cell r="I6572">
            <v>2007</v>
          </cell>
          <cell r="J6572" t="str">
            <v>M</v>
          </cell>
          <cell r="L6572">
            <v>3</v>
          </cell>
          <cell r="M6572">
            <v>23.75982174216551</v>
          </cell>
        </row>
        <row r="6573">
          <cell r="A6573" t="str">
            <v>2007-38-4-</v>
          </cell>
          <cell r="B6573" t="str">
            <v>ColR</v>
          </cell>
          <cell r="C6573" t="str">
            <v>Marked CR Oregon Hatchery Tule</v>
          </cell>
          <cell r="D6573" t="str">
            <v>M-OR Tule</v>
          </cell>
          <cell r="E6573">
            <v>38</v>
          </cell>
          <cell r="F6573">
            <v>62</v>
          </cell>
          <cell r="G6573">
            <v>60</v>
          </cell>
          <cell r="I6573">
            <v>2007</v>
          </cell>
          <cell r="J6573" t="str">
            <v>M</v>
          </cell>
          <cell r="L6573">
            <v>4</v>
          </cell>
          <cell r="M6573">
            <v>36.081139511711399</v>
          </cell>
        </row>
        <row r="6574">
          <cell r="A6574" t="str">
            <v>2007-38-5-</v>
          </cell>
          <cell r="B6574" t="str">
            <v>ColR</v>
          </cell>
          <cell r="C6574" t="str">
            <v>Marked CR Oregon Hatchery Tule</v>
          </cell>
          <cell r="D6574" t="str">
            <v>M-OR Tule</v>
          </cell>
          <cell r="E6574">
            <v>38</v>
          </cell>
          <cell r="F6574">
            <v>62</v>
          </cell>
          <cell r="G6574">
            <v>60</v>
          </cell>
          <cell r="I6574">
            <v>2007</v>
          </cell>
          <cell r="J6574" t="str">
            <v>M</v>
          </cell>
          <cell r="L6574">
            <v>5</v>
          </cell>
          <cell r="M6574">
            <v>10.498079071402691</v>
          </cell>
        </row>
        <row r="6575">
          <cell r="A6575" t="str">
            <v>2007-39-3-</v>
          </cell>
          <cell r="B6575" t="str">
            <v>ColR</v>
          </cell>
          <cell r="C6575" t="str">
            <v>UnMarked CR Washington Hatchery Tule</v>
          </cell>
          <cell r="D6575" t="str">
            <v>U-WA Tule</v>
          </cell>
          <cell r="E6575">
            <v>39</v>
          </cell>
          <cell r="F6575">
            <v>64</v>
          </cell>
          <cell r="G6575">
            <v>63</v>
          </cell>
          <cell r="I6575">
            <v>2007</v>
          </cell>
          <cell r="J6575" t="str">
            <v>UM</v>
          </cell>
          <cell r="L6575">
            <v>3</v>
          </cell>
          <cell r="M6575">
            <v>12475.14758873443</v>
          </cell>
        </row>
        <row r="6576">
          <cell r="A6576" t="str">
            <v>2007-39-4-</v>
          </cell>
          <cell r="B6576" t="str">
            <v>ColR</v>
          </cell>
          <cell r="C6576" t="str">
            <v>UnMarked CR Washington Hatchery Tule</v>
          </cell>
          <cell r="D6576" t="str">
            <v>U-WA Tule</v>
          </cell>
          <cell r="E6576">
            <v>39</v>
          </cell>
          <cell r="F6576">
            <v>64</v>
          </cell>
          <cell r="G6576">
            <v>63</v>
          </cell>
          <cell r="I6576">
            <v>2007</v>
          </cell>
          <cell r="J6576" t="str">
            <v>UM</v>
          </cell>
          <cell r="L6576">
            <v>4</v>
          </cell>
          <cell r="M6576">
            <v>9553.2524213951074</v>
          </cell>
        </row>
        <row r="6577">
          <cell r="A6577" t="str">
            <v>2007-39-5-</v>
          </cell>
          <cell r="B6577" t="str">
            <v>ColR</v>
          </cell>
          <cell r="C6577" t="str">
            <v>UnMarked CR Washington Hatchery Tule</v>
          </cell>
          <cell r="D6577" t="str">
            <v>U-WA Tule</v>
          </cell>
          <cell r="E6577">
            <v>39</v>
          </cell>
          <cell r="F6577">
            <v>64</v>
          </cell>
          <cell r="G6577">
            <v>63</v>
          </cell>
          <cell r="I6577">
            <v>2007</v>
          </cell>
          <cell r="J6577" t="str">
            <v>UM</v>
          </cell>
          <cell r="L6577">
            <v>5</v>
          </cell>
          <cell r="M6577">
            <v>3194.26776547298</v>
          </cell>
        </row>
        <row r="6578">
          <cell r="A6578" t="str">
            <v>2007-40-3-</v>
          </cell>
          <cell r="B6578" t="str">
            <v>ColR</v>
          </cell>
          <cell r="C6578" t="str">
            <v>Marked CR Washington Hatchery Tule</v>
          </cell>
          <cell r="D6578" t="str">
            <v>M-WA Tule</v>
          </cell>
          <cell r="E6578">
            <v>40</v>
          </cell>
          <cell r="F6578">
            <v>65</v>
          </cell>
          <cell r="G6578">
            <v>63</v>
          </cell>
          <cell r="I6578">
            <v>2007</v>
          </cell>
          <cell r="J6578" t="str">
            <v>M</v>
          </cell>
          <cell r="L6578">
            <v>3</v>
          </cell>
          <cell r="M6578">
            <v>126.1274112655756</v>
          </cell>
        </row>
        <row r="6579">
          <cell r="A6579" t="str">
            <v>2007-40-4-</v>
          </cell>
          <cell r="B6579" t="str">
            <v>ColR</v>
          </cell>
          <cell r="C6579" t="str">
            <v>Marked CR Washington Hatchery Tule</v>
          </cell>
          <cell r="D6579" t="str">
            <v>M-WA Tule</v>
          </cell>
          <cell r="E6579">
            <v>40</v>
          </cell>
          <cell r="F6579">
            <v>65</v>
          </cell>
          <cell r="G6579">
            <v>63</v>
          </cell>
          <cell r="I6579">
            <v>2007</v>
          </cell>
          <cell r="J6579" t="str">
            <v>M</v>
          </cell>
          <cell r="L6579">
            <v>4</v>
          </cell>
          <cell r="M6579">
            <v>194.39757860489229</v>
          </cell>
        </row>
        <row r="6580">
          <cell r="A6580" t="str">
            <v>2007-40-5-</v>
          </cell>
          <cell r="B6580" t="str">
            <v>ColR</v>
          </cell>
          <cell r="C6580" t="str">
            <v>Marked CR Washington Hatchery Tule</v>
          </cell>
          <cell r="D6580" t="str">
            <v>M-WA Tule</v>
          </cell>
          <cell r="E6580">
            <v>40</v>
          </cell>
          <cell r="F6580">
            <v>65</v>
          </cell>
          <cell r="G6580">
            <v>63</v>
          </cell>
          <cell r="I6580">
            <v>2007</v>
          </cell>
          <cell r="J6580" t="str">
            <v>M</v>
          </cell>
          <cell r="L6580">
            <v>5</v>
          </cell>
          <cell r="M6580">
            <v>32.132234527020501</v>
          </cell>
        </row>
        <row r="6581">
          <cell r="A6581" t="str">
            <v>2007-41-3-</v>
          </cell>
          <cell r="B6581" t="str">
            <v>ColR</v>
          </cell>
          <cell r="C6581" t="str">
            <v>UnMarked Lower Columbia River Wild</v>
          </cell>
          <cell r="D6581" t="str">
            <v>U-LCRWild</v>
          </cell>
          <cell r="E6581">
            <v>41</v>
          </cell>
          <cell r="F6581">
            <v>67</v>
          </cell>
          <cell r="G6581">
            <v>66</v>
          </cell>
          <cell r="I6581">
            <v>2007</v>
          </cell>
          <cell r="J6581" t="str">
            <v>UM</v>
          </cell>
          <cell r="L6581">
            <v>3</v>
          </cell>
          <cell r="M6581">
            <v>903.94645218605388</v>
          </cell>
        </row>
        <row r="6582">
          <cell r="A6582" t="str">
            <v>2007-41-4-</v>
          </cell>
          <cell r="B6582" t="str">
            <v>ColR</v>
          </cell>
          <cell r="C6582" t="str">
            <v>UnMarked Lower Columbia River Wild</v>
          </cell>
          <cell r="D6582" t="str">
            <v>U-LCRWild</v>
          </cell>
          <cell r="E6582">
            <v>41</v>
          </cell>
          <cell r="F6582">
            <v>67</v>
          </cell>
          <cell r="G6582">
            <v>66</v>
          </cell>
          <cell r="I6582">
            <v>2007</v>
          </cell>
          <cell r="J6582" t="str">
            <v>UM</v>
          </cell>
          <cell r="L6582">
            <v>4</v>
          </cell>
          <cell r="M6582">
            <v>1909.6873547270809</v>
          </cell>
        </row>
        <row r="6583">
          <cell r="A6583" t="str">
            <v>2007-41-5-</v>
          </cell>
          <cell r="B6583" t="str">
            <v>ColR</v>
          </cell>
          <cell r="C6583" t="str">
            <v>UnMarked Lower Columbia River Wild</v>
          </cell>
          <cell r="D6583" t="str">
            <v>U-LCRWild</v>
          </cell>
          <cell r="E6583">
            <v>41</v>
          </cell>
          <cell r="F6583">
            <v>67</v>
          </cell>
          <cell r="G6583">
            <v>66</v>
          </cell>
          <cell r="I6583">
            <v>2007</v>
          </cell>
          <cell r="J6583" t="str">
            <v>UM</v>
          </cell>
          <cell r="L6583">
            <v>5</v>
          </cell>
          <cell r="M6583">
            <v>1972.1862474889069</v>
          </cell>
        </row>
        <row r="6584">
          <cell r="A6584" t="str">
            <v>2007-42-3-</v>
          </cell>
          <cell r="B6584" t="str">
            <v>ColR</v>
          </cell>
          <cell r="C6584" t="str">
            <v>Marked Lower Columbia River Wild</v>
          </cell>
          <cell r="D6584" t="str">
            <v>M-LCRWild</v>
          </cell>
          <cell r="E6584">
            <v>42</v>
          </cell>
          <cell r="F6584">
            <v>68</v>
          </cell>
          <cell r="G6584">
            <v>66</v>
          </cell>
          <cell r="I6584">
            <v>2007</v>
          </cell>
          <cell r="J6584" t="str">
            <v>M</v>
          </cell>
          <cell r="L6584">
            <v>3</v>
          </cell>
          <cell r="M6584">
            <v>9.0535478139461247</v>
          </cell>
        </row>
        <row r="6585">
          <cell r="A6585" t="str">
            <v>2007-42-4-</v>
          </cell>
          <cell r="B6585" t="str">
            <v>ColR</v>
          </cell>
          <cell r="C6585" t="str">
            <v>Marked Lower Columbia River Wild</v>
          </cell>
          <cell r="D6585" t="str">
            <v>M-LCRWild</v>
          </cell>
          <cell r="E6585">
            <v>42</v>
          </cell>
          <cell r="F6585">
            <v>68</v>
          </cell>
          <cell r="G6585">
            <v>66</v>
          </cell>
          <cell r="I6585">
            <v>2007</v>
          </cell>
          <cell r="J6585" t="str">
            <v>M</v>
          </cell>
          <cell r="L6585">
            <v>4</v>
          </cell>
          <cell r="M6585">
            <v>39.312645272918871</v>
          </cell>
        </row>
        <row r="6586">
          <cell r="A6586" t="str">
            <v>2007-42-5-</v>
          </cell>
          <cell r="B6586" t="str">
            <v>ColR</v>
          </cell>
          <cell r="C6586" t="str">
            <v>Marked Lower Columbia River Wild</v>
          </cell>
          <cell r="D6586" t="str">
            <v>M-LCRWild</v>
          </cell>
          <cell r="E6586">
            <v>42</v>
          </cell>
          <cell r="F6586">
            <v>68</v>
          </cell>
          <cell r="G6586">
            <v>66</v>
          </cell>
          <cell r="I6586">
            <v>2007</v>
          </cell>
          <cell r="J6586" t="str">
            <v>M</v>
          </cell>
          <cell r="L6586">
            <v>5</v>
          </cell>
          <cell r="M6586">
            <v>19.813752511093071</v>
          </cell>
        </row>
        <row r="6587">
          <cell r="A6587" t="str">
            <v>2007-43-3-</v>
          </cell>
          <cell r="B6587" t="str">
            <v>ColR</v>
          </cell>
          <cell r="C6587" t="str">
            <v>UnMarked CR Bonneville Pool Hatchery</v>
          </cell>
          <cell r="D6587" t="str">
            <v>U-BPHTule</v>
          </cell>
          <cell r="E6587">
            <v>43</v>
          </cell>
          <cell r="F6587">
            <v>70</v>
          </cell>
          <cell r="G6587">
            <v>69</v>
          </cell>
          <cell r="I6587">
            <v>2007</v>
          </cell>
          <cell r="J6587" t="str">
            <v>UM</v>
          </cell>
          <cell r="L6587">
            <v>3</v>
          </cell>
          <cell r="M6587">
            <v>8742.0654891888898</v>
          </cell>
        </row>
        <row r="6588">
          <cell r="A6588" t="str">
            <v>2007-43-4-</v>
          </cell>
          <cell r="B6588" t="str">
            <v>ColR</v>
          </cell>
          <cell r="C6588" t="str">
            <v>UnMarked CR Bonneville Pool Hatchery</v>
          </cell>
          <cell r="D6588" t="str">
            <v>U-BPHTule</v>
          </cell>
          <cell r="E6588">
            <v>43</v>
          </cell>
          <cell r="F6588">
            <v>70</v>
          </cell>
          <cell r="G6588">
            <v>69</v>
          </cell>
          <cell r="I6588">
            <v>2007</v>
          </cell>
          <cell r="J6588" t="str">
            <v>UM</v>
          </cell>
          <cell r="L6588">
            <v>4</v>
          </cell>
          <cell r="M6588">
            <v>5575.2861541542297</v>
          </cell>
        </row>
        <row r="6589">
          <cell r="A6589" t="str">
            <v>2007-43-5-</v>
          </cell>
          <cell r="B6589" t="str">
            <v>ColR</v>
          </cell>
          <cell r="C6589" t="str">
            <v>UnMarked CR Bonneville Pool Hatchery</v>
          </cell>
          <cell r="D6589" t="str">
            <v>U-BPHTule</v>
          </cell>
          <cell r="E6589">
            <v>43</v>
          </cell>
          <cell r="F6589">
            <v>70</v>
          </cell>
          <cell r="G6589">
            <v>69</v>
          </cell>
          <cell r="I6589">
            <v>2007</v>
          </cell>
          <cell r="J6589" t="str">
            <v>UM</v>
          </cell>
          <cell r="L6589">
            <v>5</v>
          </cell>
          <cell r="M6589">
            <v>83.299878659023932</v>
          </cell>
        </row>
        <row r="6590">
          <cell r="A6590" t="str">
            <v>2007-44-3-</v>
          </cell>
          <cell r="B6590" t="str">
            <v>ColR</v>
          </cell>
          <cell r="C6590" t="str">
            <v>Marked CR Bonneville Pool Hatchery</v>
          </cell>
          <cell r="D6590" t="str">
            <v>M-BPHTule</v>
          </cell>
          <cell r="E6590">
            <v>44</v>
          </cell>
          <cell r="F6590">
            <v>71</v>
          </cell>
          <cell r="G6590">
            <v>69</v>
          </cell>
          <cell r="I6590">
            <v>2007</v>
          </cell>
          <cell r="J6590" t="str">
            <v>M</v>
          </cell>
          <cell r="L6590">
            <v>3</v>
          </cell>
          <cell r="M6590">
            <v>89.934510811110158</v>
          </cell>
        </row>
        <row r="6591">
          <cell r="A6591" t="str">
            <v>2007-44-4-</v>
          </cell>
          <cell r="B6591" t="str">
            <v>ColR</v>
          </cell>
          <cell r="C6591" t="str">
            <v>Marked CR Bonneville Pool Hatchery</v>
          </cell>
          <cell r="D6591" t="str">
            <v>M-BPHTule</v>
          </cell>
          <cell r="E6591">
            <v>44</v>
          </cell>
          <cell r="F6591">
            <v>71</v>
          </cell>
          <cell r="G6591">
            <v>69</v>
          </cell>
          <cell r="I6591">
            <v>2007</v>
          </cell>
          <cell r="J6591" t="str">
            <v>M</v>
          </cell>
          <cell r="L6591">
            <v>4</v>
          </cell>
          <cell r="M6591">
            <v>56.713845845770273</v>
          </cell>
        </row>
        <row r="6592">
          <cell r="A6592" t="str">
            <v>2007-44-5-</v>
          </cell>
          <cell r="B6592" t="str">
            <v>ColR</v>
          </cell>
          <cell r="C6592" t="str">
            <v>Marked CR Bonneville Pool Hatchery</v>
          </cell>
          <cell r="D6592" t="str">
            <v>M-BPHTule</v>
          </cell>
          <cell r="E6592">
            <v>44</v>
          </cell>
          <cell r="F6592">
            <v>71</v>
          </cell>
          <cell r="G6592">
            <v>69</v>
          </cell>
          <cell r="I6592">
            <v>2007</v>
          </cell>
          <cell r="J6592" t="str">
            <v>M</v>
          </cell>
          <cell r="L6592">
            <v>5</v>
          </cell>
          <cell r="M6592">
            <v>1.700121340976068</v>
          </cell>
        </row>
        <row r="6593">
          <cell r="A6593" t="str">
            <v>2007-45-3-</v>
          </cell>
          <cell r="B6593" t="str">
            <v>ColR</v>
          </cell>
          <cell r="C6593" t="str">
            <v>UnMarked Columbia R Upriver Summer</v>
          </cell>
          <cell r="D6593" t="str">
            <v>U-UpCR Su</v>
          </cell>
          <cell r="E6593">
            <v>45</v>
          </cell>
          <cell r="F6593">
            <v>73</v>
          </cell>
          <cell r="G6593">
            <v>72</v>
          </cell>
          <cell r="I6593">
            <v>2007</v>
          </cell>
          <cell r="J6593" t="str">
            <v>UM</v>
          </cell>
          <cell r="L6593">
            <v>3</v>
          </cell>
          <cell r="M6593">
            <v>2728.5334753777001</v>
          </cell>
        </row>
        <row r="6594">
          <cell r="A6594" t="str">
            <v>2007-45-4-</v>
          </cell>
          <cell r="B6594" t="str">
            <v>ColR</v>
          </cell>
          <cell r="C6594" t="str">
            <v>UnMarked Columbia R Upriver Summer</v>
          </cell>
          <cell r="D6594" t="str">
            <v>U-UpCR Su</v>
          </cell>
          <cell r="E6594">
            <v>45</v>
          </cell>
          <cell r="F6594">
            <v>73</v>
          </cell>
          <cell r="G6594">
            <v>72</v>
          </cell>
          <cell r="I6594">
            <v>2007</v>
          </cell>
          <cell r="J6594" t="str">
            <v>UM</v>
          </cell>
          <cell r="L6594">
            <v>4</v>
          </cell>
          <cell r="M6594">
            <v>10403.60064669659</v>
          </cell>
        </row>
        <row r="6595">
          <cell r="A6595" t="str">
            <v>2007-45-5-</v>
          </cell>
          <cell r="B6595" t="str">
            <v>ColR</v>
          </cell>
          <cell r="C6595" t="str">
            <v>UnMarked Columbia R Upriver Summer</v>
          </cell>
          <cell r="D6595" t="str">
            <v>U-UpCR Su</v>
          </cell>
          <cell r="E6595">
            <v>45</v>
          </cell>
          <cell r="F6595">
            <v>73</v>
          </cell>
          <cell r="G6595">
            <v>72</v>
          </cell>
          <cell r="I6595">
            <v>2007</v>
          </cell>
          <cell r="J6595" t="str">
            <v>UM</v>
          </cell>
          <cell r="L6595">
            <v>5</v>
          </cell>
          <cell r="M6595">
            <v>17576.03071440283</v>
          </cell>
        </row>
        <row r="6596">
          <cell r="A6596" t="str">
            <v>2007-46-3-</v>
          </cell>
          <cell r="B6596" t="str">
            <v>ColR</v>
          </cell>
          <cell r="C6596" t="str">
            <v>Marked Columbia R Upriver Summer</v>
          </cell>
          <cell r="D6596" t="str">
            <v>M-UpCR Su</v>
          </cell>
          <cell r="E6596">
            <v>46</v>
          </cell>
          <cell r="F6596">
            <v>74</v>
          </cell>
          <cell r="G6596">
            <v>72</v>
          </cell>
          <cell r="I6596">
            <v>2007</v>
          </cell>
          <cell r="J6596" t="str">
            <v>M</v>
          </cell>
          <cell r="L6596">
            <v>3</v>
          </cell>
          <cell r="M6596">
            <v>577.18977363493423</v>
          </cell>
        </row>
        <row r="6597">
          <cell r="A6597" t="str">
            <v>2007-46-4-</v>
          </cell>
          <cell r="B6597" t="str">
            <v>ColR</v>
          </cell>
          <cell r="C6597" t="str">
            <v>Marked Columbia R Upriver Summer</v>
          </cell>
          <cell r="D6597" t="str">
            <v>M-UpCR Su</v>
          </cell>
          <cell r="E6597">
            <v>46</v>
          </cell>
          <cell r="F6597">
            <v>74</v>
          </cell>
          <cell r="G6597">
            <v>72</v>
          </cell>
          <cell r="I6597">
            <v>2007</v>
          </cell>
          <cell r="J6597" t="str">
            <v>M</v>
          </cell>
          <cell r="L6597">
            <v>4</v>
          </cell>
          <cell r="M6597">
            <v>2110.1642821077239</v>
          </cell>
        </row>
        <row r="6598">
          <cell r="A6598" t="str">
            <v>2007-46-5-</v>
          </cell>
          <cell r="B6598" t="str">
            <v>ColR</v>
          </cell>
          <cell r="C6598" t="str">
            <v>Marked Columbia R Upriver Summer</v>
          </cell>
          <cell r="D6598" t="str">
            <v>M-UpCR Su</v>
          </cell>
          <cell r="E6598">
            <v>46</v>
          </cell>
          <cell r="F6598">
            <v>74</v>
          </cell>
          <cell r="G6598">
            <v>72</v>
          </cell>
          <cell r="I6598">
            <v>2007</v>
          </cell>
          <cell r="J6598" t="str">
            <v>M</v>
          </cell>
          <cell r="L6598">
            <v>5</v>
          </cell>
          <cell r="M6598">
            <v>3639.4811077802151</v>
          </cell>
        </row>
        <row r="6599">
          <cell r="A6599" t="str">
            <v>2007-47-3-</v>
          </cell>
          <cell r="B6599" t="str">
            <v>ColR</v>
          </cell>
          <cell r="C6599" t="str">
            <v>UnMarked Columbia R Upriver Bright</v>
          </cell>
          <cell r="D6599" t="str">
            <v>U-UpCR Br</v>
          </cell>
          <cell r="E6599">
            <v>47</v>
          </cell>
          <cell r="F6599">
            <v>76</v>
          </cell>
          <cell r="G6599">
            <v>75</v>
          </cell>
          <cell r="I6599">
            <v>2007</v>
          </cell>
          <cell r="J6599" t="str">
            <v>UM</v>
          </cell>
          <cell r="L6599">
            <v>3</v>
          </cell>
          <cell r="M6599">
            <v>20412.937560779988</v>
          </cell>
        </row>
        <row r="6600">
          <cell r="A6600" t="str">
            <v>2007-47-4-</v>
          </cell>
          <cell r="B6600" t="str">
            <v>ColR</v>
          </cell>
          <cell r="C6600" t="str">
            <v>UnMarked Columbia R Upriver Bright</v>
          </cell>
          <cell r="D6600" t="str">
            <v>U-UpCR Br</v>
          </cell>
          <cell r="E6600">
            <v>47</v>
          </cell>
          <cell r="F6600">
            <v>76</v>
          </cell>
          <cell r="G6600">
            <v>75</v>
          </cell>
          <cell r="I6600">
            <v>2007</v>
          </cell>
          <cell r="J6600" t="str">
            <v>UM</v>
          </cell>
          <cell r="L6600">
            <v>4</v>
          </cell>
          <cell r="M6600">
            <v>64626.790596710707</v>
          </cell>
        </row>
        <row r="6601">
          <cell r="A6601" t="str">
            <v>2007-47-5-</v>
          </cell>
          <cell r="B6601" t="str">
            <v>ColR</v>
          </cell>
          <cell r="C6601" t="str">
            <v>UnMarked Columbia R Upriver Bright</v>
          </cell>
          <cell r="D6601" t="str">
            <v>U-UpCR Br</v>
          </cell>
          <cell r="E6601">
            <v>47</v>
          </cell>
          <cell r="F6601">
            <v>76</v>
          </cell>
          <cell r="G6601">
            <v>75</v>
          </cell>
          <cell r="I6601">
            <v>2007</v>
          </cell>
          <cell r="J6601" t="str">
            <v>UM</v>
          </cell>
          <cell r="L6601">
            <v>5</v>
          </cell>
          <cell r="M6601">
            <v>42581.797920430443</v>
          </cell>
        </row>
        <row r="6602">
          <cell r="A6602" t="str">
            <v>2007-48-3-</v>
          </cell>
          <cell r="B6602" t="str">
            <v>ColR</v>
          </cell>
          <cell r="C6602" t="str">
            <v>Marked Columbia R Upriver Bright</v>
          </cell>
          <cell r="D6602" t="str">
            <v>M-UpCR Br</v>
          </cell>
          <cell r="E6602">
            <v>48</v>
          </cell>
          <cell r="F6602">
            <v>77</v>
          </cell>
          <cell r="G6602">
            <v>75</v>
          </cell>
          <cell r="I6602">
            <v>2007</v>
          </cell>
          <cell r="J6602" t="str">
            <v>M</v>
          </cell>
          <cell r="L6602">
            <v>3</v>
          </cell>
          <cell r="M6602">
            <v>631.60954150004545</v>
          </cell>
        </row>
        <row r="6603">
          <cell r="A6603" t="str">
            <v>2007-48-4-</v>
          </cell>
          <cell r="B6603" t="str">
            <v>ColR</v>
          </cell>
          <cell r="C6603" t="str">
            <v>Marked Columbia R Upriver Bright</v>
          </cell>
          <cell r="D6603" t="str">
            <v>M-UpCR Br</v>
          </cell>
          <cell r="E6603">
            <v>48</v>
          </cell>
          <cell r="F6603">
            <v>77</v>
          </cell>
          <cell r="G6603">
            <v>75</v>
          </cell>
          <cell r="I6603">
            <v>2007</v>
          </cell>
          <cell r="J6603" t="str">
            <v>M</v>
          </cell>
          <cell r="L6603">
            <v>4</v>
          </cell>
          <cell r="M6603">
            <v>2000.0915706899909</v>
          </cell>
        </row>
        <row r="6604">
          <cell r="A6604" t="str">
            <v>2007-48-5-</v>
          </cell>
          <cell r="B6604" t="str">
            <v>ColR</v>
          </cell>
          <cell r="C6604" t="str">
            <v>Marked Columbia R Upriver Bright</v>
          </cell>
          <cell r="D6604" t="str">
            <v>M-UpCR Br</v>
          </cell>
          <cell r="E6604">
            <v>48</v>
          </cell>
          <cell r="F6604">
            <v>77</v>
          </cell>
          <cell r="G6604">
            <v>75</v>
          </cell>
          <cell r="I6604">
            <v>2007</v>
          </cell>
          <cell r="J6604" t="str">
            <v>M</v>
          </cell>
          <cell r="L6604">
            <v>5</v>
          </cell>
          <cell r="M6604">
            <v>1318.6077185137619</v>
          </cell>
        </row>
        <row r="6605">
          <cell r="A6605" t="str">
            <v>2007-49-3-</v>
          </cell>
          <cell r="B6605" t="str">
            <v>ColR</v>
          </cell>
          <cell r="C6605" t="str">
            <v>UnMarked Cowlitz River Spring</v>
          </cell>
          <cell r="D6605" t="str">
            <v>U-Cowl Sp</v>
          </cell>
          <cell r="E6605">
            <v>49</v>
          </cell>
          <cell r="F6605">
            <v>79</v>
          </cell>
          <cell r="G6605">
            <v>78</v>
          </cell>
          <cell r="I6605">
            <v>2007</v>
          </cell>
          <cell r="J6605" t="str">
            <v>UM</v>
          </cell>
          <cell r="L6605">
            <v>3</v>
          </cell>
          <cell r="M6605">
            <v>230.87383030041519</v>
          </cell>
        </row>
        <row r="6606">
          <cell r="A6606" t="str">
            <v>2007-49-4-</v>
          </cell>
          <cell r="B6606" t="str">
            <v>ColR</v>
          </cell>
          <cell r="C6606" t="str">
            <v>UnMarked Cowlitz River Spring</v>
          </cell>
          <cell r="D6606" t="str">
            <v>U-Cowl Sp</v>
          </cell>
          <cell r="E6606">
            <v>49</v>
          </cell>
          <cell r="F6606">
            <v>79</v>
          </cell>
          <cell r="G6606">
            <v>78</v>
          </cell>
          <cell r="I6606">
            <v>2007</v>
          </cell>
          <cell r="J6606" t="str">
            <v>UM</v>
          </cell>
          <cell r="L6606">
            <v>4</v>
          </cell>
          <cell r="M6606">
            <v>726.72310892062001</v>
          </cell>
        </row>
        <row r="6607">
          <cell r="A6607" t="str">
            <v>2007-49-5-</v>
          </cell>
          <cell r="B6607" t="str">
            <v>ColR</v>
          </cell>
          <cell r="C6607" t="str">
            <v>UnMarked Cowlitz River Spring</v>
          </cell>
          <cell r="D6607" t="str">
            <v>U-Cowl Sp</v>
          </cell>
          <cell r="E6607">
            <v>49</v>
          </cell>
          <cell r="F6607">
            <v>79</v>
          </cell>
          <cell r="G6607">
            <v>78</v>
          </cell>
          <cell r="I6607">
            <v>2007</v>
          </cell>
          <cell r="J6607" t="str">
            <v>UM</v>
          </cell>
          <cell r="L6607">
            <v>5</v>
          </cell>
          <cell r="M6607">
            <v>21.411311039200552</v>
          </cell>
        </row>
        <row r="6608">
          <cell r="A6608" t="str">
            <v>2007-50-3-</v>
          </cell>
          <cell r="B6608" t="str">
            <v>ColR</v>
          </cell>
          <cell r="C6608" t="str">
            <v>Marked Cowlitz River Spring</v>
          </cell>
          <cell r="D6608" t="str">
            <v>M-Cowl Sp</v>
          </cell>
          <cell r="E6608">
            <v>50</v>
          </cell>
          <cell r="F6608">
            <v>80</v>
          </cell>
          <cell r="G6608">
            <v>78</v>
          </cell>
          <cell r="I6608">
            <v>2007</v>
          </cell>
          <cell r="J6608" t="str">
            <v>M</v>
          </cell>
          <cell r="L6608">
            <v>3</v>
          </cell>
          <cell r="M6608">
            <v>4410.4862767946306</v>
          </cell>
        </row>
        <row r="6609">
          <cell r="A6609" t="str">
            <v>2007-50-4-</v>
          </cell>
          <cell r="B6609" t="str">
            <v>ColR</v>
          </cell>
          <cell r="C6609" t="str">
            <v>Marked Cowlitz River Spring</v>
          </cell>
          <cell r="D6609" t="str">
            <v>M-Cowl Sp</v>
          </cell>
          <cell r="E6609">
            <v>50</v>
          </cell>
          <cell r="F6609">
            <v>80</v>
          </cell>
          <cell r="G6609">
            <v>78</v>
          </cell>
          <cell r="I6609">
            <v>2007</v>
          </cell>
          <cell r="J6609" t="str">
            <v>M</v>
          </cell>
          <cell r="L6609">
            <v>4</v>
          </cell>
          <cell r="M6609">
            <v>13790.91678398433</v>
          </cell>
        </row>
        <row r="6610">
          <cell r="A6610" t="str">
            <v>2007-50-5-</v>
          </cell>
          <cell r="B6610" t="str">
            <v>ColR</v>
          </cell>
          <cell r="C6610" t="str">
            <v>Marked Cowlitz River Spring</v>
          </cell>
          <cell r="D6610" t="str">
            <v>M-Cowl Sp</v>
          </cell>
          <cell r="E6610">
            <v>50</v>
          </cell>
          <cell r="F6610">
            <v>80</v>
          </cell>
          <cell r="G6610">
            <v>78</v>
          </cell>
          <cell r="I6610">
            <v>2007</v>
          </cell>
          <cell r="J6610" t="str">
            <v>M</v>
          </cell>
          <cell r="L6610">
            <v>5</v>
          </cell>
          <cell r="M6610">
            <v>406.58868896079952</v>
          </cell>
        </row>
        <row r="6611">
          <cell r="A6611" t="str">
            <v>2007-51-3-</v>
          </cell>
          <cell r="B6611" t="str">
            <v>ColR</v>
          </cell>
          <cell r="C6611" t="str">
            <v>UnMarked Willamette River Spring</v>
          </cell>
          <cell r="D6611" t="str">
            <v>U-Will Sp</v>
          </cell>
          <cell r="E6611">
            <v>51</v>
          </cell>
          <cell r="F6611">
            <v>82</v>
          </cell>
          <cell r="G6611">
            <v>81</v>
          </cell>
          <cell r="I6611">
            <v>2007</v>
          </cell>
          <cell r="J6611" t="str">
            <v>UM</v>
          </cell>
          <cell r="L6611">
            <v>3</v>
          </cell>
          <cell r="M6611">
            <v>3548</v>
          </cell>
        </row>
        <row r="6612">
          <cell r="A6612" t="str">
            <v>2007-51-4-</v>
          </cell>
          <cell r="B6612" t="str">
            <v>ColR</v>
          </cell>
          <cell r="C6612" t="str">
            <v>UnMarked Willamette River Spring</v>
          </cell>
          <cell r="D6612" t="str">
            <v>U-Will Sp</v>
          </cell>
          <cell r="E6612">
            <v>51</v>
          </cell>
          <cell r="F6612">
            <v>82</v>
          </cell>
          <cell r="G6612">
            <v>81</v>
          </cell>
          <cell r="I6612">
            <v>2007</v>
          </cell>
          <cell r="J6612" t="str">
            <v>UM</v>
          </cell>
          <cell r="L6612">
            <v>4</v>
          </cell>
          <cell r="M6612">
            <v>6175.5</v>
          </cell>
        </row>
        <row r="6613">
          <cell r="A6613" t="str">
            <v>2007-51-5-</v>
          </cell>
          <cell r="B6613" t="str">
            <v>ColR</v>
          </cell>
          <cell r="C6613" t="str">
            <v>UnMarked Willamette River Spring</v>
          </cell>
          <cell r="D6613" t="str">
            <v>U-Will Sp</v>
          </cell>
          <cell r="E6613">
            <v>51</v>
          </cell>
          <cell r="F6613">
            <v>82</v>
          </cell>
          <cell r="G6613">
            <v>81</v>
          </cell>
          <cell r="I6613">
            <v>2007</v>
          </cell>
          <cell r="J6613" t="str">
            <v>UM</v>
          </cell>
          <cell r="L6613">
            <v>5</v>
          </cell>
          <cell r="M6613">
            <v>262.25</v>
          </cell>
        </row>
        <row r="6614">
          <cell r="A6614" t="str">
            <v>2007-52-3-</v>
          </cell>
          <cell r="B6614" t="str">
            <v>ColR</v>
          </cell>
          <cell r="C6614" t="str">
            <v>Marked Willamette River Spring</v>
          </cell>
          <cell r="D6614" t="str">
            <v>M-Will Sp</v>
          </cell>
          <cell r="E6614">
            <v>52</v>
          </cell>
          <cell r="F6614">
            <v>83</v>
          </cell>
          <cell r="G6614">
            <v>81</v>
          </cell>
          <cell r="I6614">
            <v>2007</v>
          </cell>
          <cell r="J6614" t="str">
            <v>M</v>
          </cell>
          <cell r="L6614">
            <v>3</v>
          </cell>
          <cell r="M6614">
            <v>10644</v>
          </cell>
        </row>
        <row r="6615">
          <cell r="A6615" t="str">
            <v>2007-52-4-</v>
          </cell>
          <cell r="B6615" t="str">
            <v>ColR</v>
          </cell>
          <cell r="C6615" t="str">
            <v>Marked Willamette River Spring</v>
          </cell>
          <cell r="D6615" t="str">
            <v>M-Will Sp</v>
          </cell>
          <cell r="E6615">
            <v>52</v>
          </cell>
          <cell r="F6615">
            <v>83</v>
          </cell>
          <cell r="G6615">
            <v>81</v>
          </cell>
          <cell r="I6615">
            <v>2007</v>
          </cell>
          <cell r="J6615" t="str">
            <v>M</v>
          </cell>
          <cell r="L6615">
            <v>4</v>
          </cell>
          <cell r="M6615">
            <v>18526.5</v>
          </cell>
        </row>
        <row r="6616">
          <cell r="A6616" t="str">
            <v>2007-52-5-</v>
          </cell>
          <cell r="B6616" t="str">
            <v>ColR</v>
          </cell>
          <cell r="C6616" t="str">
            <v>Marked Willamette River Spring</v>
          </cell>
          <cell r="D6616" t="str">
            <v>M-Will Sp</v>
          </cell>
          <cell r="E6616">
            <v>52</v>
          </cell>
          <cell r="F6616">
            <v>83</v>
          </cell>
          <cell r="G6616">
            <v>81</v>
          </cell>
          <cell r="I6616">
            <v>2007</v>
          </cell>
          <cell r="J6616" t="str">
            <v>M</v>
          </cell>
          <cell r="L6616">
            <v>5</v>
          </cell>
          <cell r="M6616">
            <v>786.75</v>
          </cell>
        </row>
        <row r="6617">
          <cell r="A6617" t="str">
            <v>2007-53-3-</v>
          </cell>
          <cell r="B6617" t="str">
            <v>ColR</v>
          </cell>
          <cell r="C6617" t="str">
            <v>UnMarked Snake River Fall</v>
          </cell>
          <cell r="D6617" t="str">
            <v>U-Snake F</v>
          </cell>
          <cell r="E6617">
            <v>53</v>
          </cell>
          <cell r="F6617">
            <v>85</v>
          </cell>
          <cell r="G6617">
            <v>84</v>
          </cell>
          <cell r="I6617">
            <v>2007</v>
          </cell>
          <cell r="J6617" t="str">
            <v>UM</v>
          </cell>
          <cell r="L6617">
            <v>3</v>
          </cell>
          <cell r="M6617">
            <v>11824.58236606123</v>
          </cell>
        </row>
        <row r="6618">
          <cell r="A6618" t="str">
            <v>2007-53-4-</v>
          </cell>
          <cell r="B6618" t="str">
            <v>ColR</v>
          </cell>
          <cell r="C6618" t="str">
            <v>UnMarked Snake River Fall</v>
          </cell>
          <cell r="D6618" t="str">
            <v>U-Snake F</v>
          </cell>
          <cell r="E6618">
            <v>53</v>
          </cell>
          <cell r="F6618">
            <v>85</v>
          </cell>
          <cell r="G6618">
            <v>84</v>
          </cell>
          <cell r="I6618">
            <v>2007</v>
          </cell>
          <cell r="J6618" t="str">
            <v>UM</v>
          </cell>
          <cell r="L6618">
            <v>4</v>
          </cell>
          <cell r="M6618">
            <v>6644.1503887834333</v>
          </cell>
        </row>
        <row r="6619">
          <cell r="A6619" t="str">
            <v>2007-53-5-</v>
          </cell>
          <cell r="B6619" t="str">
            <v>ColR</v>
          </cell>
          <cell r="C6619" t="str">
            <v>UnMarked Snake River Fall</v>
          </cell>
          <cell r="D6619" t="str">
            <v>U-Snake F</v>
          </cell>
          <cell r="E6619">
            <v>53</v>
          </cell>
          <cell r="F6619">
            <v>85</v>
          </cell>
          <cell r="G6619">
            <v>84</v>
          </cell>
          <cell r="I6619">
            <v>2007</v>
          </cell>
          <cell r="J6619" t="str">
            <v>UM</v>
          </cell>
          <cell r="L6619">
            <v>5</v>
          </cell>
          <cell r="M6619">
            <v>1909.337164674703</v>
          </cell>
        </row>
        <row r="6620">
          <cell r="A6620" t="str">
            <v>2007-54-3-</v>
          </cell>
          <cell r="B6620" t="str">
            <v>ColR</v>
          </cell>
          <cell r="C6620" t="str">
            <v>Marked Snake River Fall</v>
          </cell>
          <cell r="D6620" t="str">
            <v>M-Snake F</v>
          </cell>
          <cell r="E6620">
            <v>54</v>
          </cell>
          <cell r="F6620">
            <v>86</v>
          </cell>
          <cell r="G6620">
            <v>84</v>
          </cell>
          <cell r="I6620">
            <v>2007</v>
          </cell>
          <cell r="J6620" t="str">
            <v>M</v>
          </cell>
          <cell r="L6620">
            <v>3</v>
          </cell>
          <cell r="M6620">
            <v>7541.8705316587384</v>
          </cell>
        </row>
        <row r="6621">
          <cell r="A6621" t="str">
            <v>2007-54-4-</v>
          </cell>
          <cell r="B6621" t="str">
            <v>ColR</v>
          </cell>
          <cell r="C6621" t="str">
            <v>Marked Snake River Fall</v>
          </cell>
          <cell r="D6621" t="str">
            <v>M-Snake F</v>
          </cell>
          <cell r="E6621">
            <v>54</v>
          </cell>
          <cell r="F6621">
            <v>86</v>
          </cell>
          <cell r="G6621">
            <v>84</v>
          </cell>
          <cell r="I6621">
            <v>2007</v>
          </cell>
          <cell r="J6621" t="str">
            <v>M</v>
          </cell>
          <cell r="L6621">
            <v>4</v>
          </cell>
          <cell r="M6621">
            <v>2028.967443815862</v>
          </cell>
        </row>
        <row r="6622">
          <cell r="A6622" t="str">
            <v>2007-54-5-</v>
          </cell>
          <cell r="B6622" t="str">
            <v>ColR</v>
          </cell>
          <cell r="C6622" t="str">
            <v>Marked Snake River Fall</v>
          </cell>
          <cell r="D6622" t="str">
            <v>M-Snake F</v>
          </cell>
          <cell r="E6622">
            <v>54</v>
          </cell>
          <cell r="F6622">
            <v>86</v>
          </cell>
          <cell r="G6622">
            <v>84</v>
          </cell>
          <cell r="I6622">
            <v>2007</v>
          </cell>
          <cell r="J6622" t="str">
            <v>M</v>
          </cell>
          <cell r="L6622">
            <v>5</v>
          </cell>
          <cell r="M6622">
            <v>101.25719638109631</v>
          </cell>
        </row>
        <row r="6623">
          <cell r="A6623" t="str">
            <v>2007-55-3-</v>
          </cell>
          <cell r="B6623" t="str">
            <v>WA_NCoast_OR_CA</v>
          </cell>
          <cell r="C6623" t="str">
            <v>UnMarked Oregon North Coast Fall</v>
          </cell>
          <cell r="D6623" t="str">
            <v>U-OR No F</v>
          </cell>
          <cell r="E6623">
            <v>55</v>
          </cell>
          <cell r="F6623">
            <v>88</v>
          </cell>
          <cell r="G6623">
            <v>87</v>
          </cell>
          <cell r="I6623">
            <v>2007</v>
          </cell>
          <cell r="J6623" t="str">
            <v>UM</v>
          </cell>
          <cell r="L6623">
            <v>3</v>
          </cell>
          <cell r="M6623">
            <v>3979.8990424127292</v>
          </cell>
        </row>
        <row r="6624">
          <cell r="A6624" t="str">
            <v>2007-55-4-</v>
          </cell>
          <cell r="B6624" t="str">
            <v>WA_NCoast_OR_CA</v>
          </cell>
          <cell r="C6624" t="str">
            <v>UnMarked Oregon North Coast Fall</v>
          </cell>
          <cell r="D6624" t="str">
            <v>U-OR No F</v>
          </cell>
          <cell r="E6624">
            <v>55</v>
          </cell>
          <cell r="F6624">
            <v>88</v>
          </cell>
          <cell r="G6624">
            <v>87</v>
          </cell>
          <cell r="I6624">
            <v>2007</v>
          </cell>
          <cell r="J6624" t="str">
            <v>UM</v>
          </cell>
          <cell r="L6624">
            <v>4</v>
          </cell>
          <cell r="M6624">
            <v>11079.88266339202</v>
          </cell>
        </row>
        <row r="6625">
          <cell r="A6625" t="str">
            <v>2007-55-5-</v>
          </cell>
          <cell r="B6625" t="str">
            <v>WA_NCoast_OR_CA</v>
          </cell>
          <cell r="C6625" t="str">
            <v>UnMarked Oregon North Coast Fall</v>
          </cell>
          <cell r="D6625" t="str">
            <v>U-OR No F</v>
          </cell>
          <cell r="E6625">
            <v>55</v>
          </cell>
          <cell r="F6625">
            <v>88</v>
          </cell>
          <cell r="G6625">
            <v>87</v>
          </cell>
          <cell r="I6625">
            <v>2007</v>
          </cell>
          <cell r="J6625" t="str">
            <v>UM</v>
          </cell>
          <cell r="L6625">
            <v>5</v>
          </cell>
          <cell r="M6625">
            <v>37320.891509815228</v>
          </cell>
        </row>
        <row r="6626">
          <cell r="A6626" t="str">
            <v>2007-56-3-</v>
          </cell>
          <cell r="B6626" t="str">
            <v>WA_NCoast_OR_CA</v>
          </cell>
          <cell r="C6626" t="str">
            <v>Marked Oregon North Coast Fall</v>
          </cell>
          <cell r="D6626" t="str">
            <v>M-OR No F</v>
          </cell>
          <cell r="E6626">
            <v>56</v>
          </cell>
          <cell r="F6626">
            <v>89</v>
          </cell>
          <cell r="G6626">
            <v>87</v>
          </cell>
          <cell r="I6626">
            <v>2007</v>
          </cell>
          <cell r="J6626" t="str">
            <v>M</v>
          </cell>
          <cell r="L6626">
            <v>3</v>
          </cell>
          <cell r="M6626">
            <v>79.36569105420449</v>
          </cell>
        </row>
        <row r="6627">
          <cell r="A6627" t="str">
            <v>2007-56-4-</v>
          </cell>
          <cell r="B6627" t="str">
            <v>WA_NCoast_OR_CA</v>
          </cell>
          <cell r="C6627" t="str">
            <v>Marked Oregon North Coast Fall</v>
          </cell>
          <cell r="D6627" t="str">
            <v>M-OR No F</v>
          </cell>
          <cell r="E6627">
            <v>56</v>
          </cell>
          <cell r="F6627">
            <v>89</v>
          </cell>
          <cell r="G6627">
            <v>87</v>
          </cell>
          <cell r="I6627">
            <v>2007</v>
          </cell>
          <cell r="J6627" t="str">
            <v>M</v>
          </cell>
          <cell r="L6627">
            <v>4</v>
          </cell>
          <cell r="M6627">
            <v>222.36357215386849</v>
          </cell>
        </row>
        <row r="6628">
          <cell r="A6628" t="str">
            <v>2007-56-5-</v>
          </cell>
          <cell r="B6628" t="str">
            <v>WA_NCoast_OR_CA</v>
          </cell>
          <cell r="C6628" t="str">
            <v>Marked Oregon North Coast Fall</v>
          </cell>
          <cell r="D6628" t="str">
            <v>M-OR No F</v>
          </cell>
          <cell r="E6628">
            <v>56</v>
          </cell>
          <cell r="F6628">
            <v>89</v>
          </cell>
          <cell r="G6628">
            <v>87</v>
          </cell>
          <cell r="I6628">
            <v>2007</v>
          </cell>
          <cell r="J6628" t="str">
            <v>M</v>
          </cell>
          <cell r="L6628">
            <v>5</v>
          </cell>
          <cell r="M6628">
            <v>750.81626864320424</v>
          </cell>
        </row>
        <row r="6629">
          <cell r="A6629" t="str">
            <v>2007-57-3-</v>
          </cell>
          <cell r="B6629" t="str">
            <v>Canada</v>
          </cell>
          <cell r="C6629" t="str">
            <v>UnMarked WCVI Total Fall</v>
          </cell>
          <cell r="D6629" t="str">
            <v>U-WCVI Tl</v>
          </cell>
          <cell r="E6629">
            <v>57</v>
          </cell>
          <cell r="F6629">
            <v>91</v>
          </cell>
          <cell r="G6629">
            <v>90</v>
          </cell>
          <cell r="I6629">
            <v>2007</v>
          </cell>
          <cell r="J6629" t="str">
            <v>UM</v>
          </cell>
          <cell r="L6629">
            <v>3</v>
          </cell>
          <cell r="M6629">
            <v>7195.8072991962372</v>
          </cell>
        </row>
        <row r="6630">
          <cell r="A6630" t="str">
            <v>2007-57-4-</v>
          </cell>
          <cell r="B6630" t="str">
            <v>Canada</v>
          </cell>
          <cell r="C6630" t="str">
            <v>UnMarked WCVI Total Fall</v>
          </cell>
          <cell r="D6630" t="str">
            <v>U-WCVI Tl</v>
          </cell>
          <cell r="E6630">
            <v>57</v>
          </cell>
          <cell r="F6630">
            <v>91</v>
          </cell>
          <cell r="G6630">
            <v>90</v>
          </cell>
          <cell r="I6630">
            <v>2007</v>
          </cell>
          <cell r="J6630" t="str">
            <v>UM</v>
          </cell>
          <cell r="L6630">
            <v>4</v>
          </cell>
          <cell r="M6630">
            <v>96587.734818634752</v>
          </cell>
        </row>
        <row r="6631">
          <cell r="A6631" t="str">
            <v>2007-57-5-</v>
          </cell>
          <cell r="B6631" t="str">
            <v>Canada</v>
          </cell>
          <cell r="C6631" t="str">
            <v>UnMarked WCVI Total Fall</v>
          </cell>
          <cell r="D6631" t="str">
            <v>U-WCVI Tl</v>
          </cell>
          <cell r="E6631">
            <v>57</v>
          </cell>
          <cell r="F6631">
            <v>91</v>
          </cell>
          <cell r="G6631">
            <v>90</v>
          </cell>
          <cell r="I6631">
            <v>2007</v>
          </cell>
          <cell r="J6631" t="str">
            <v>UM</v>
          </cell>
          <cell r="L6631">
            <v>5</v>
          </cell>
          <cell r="M6631">
            <v>15110.12991773666</v>
          </cell>
        </row>
        <row r="6632">
          <cell r="A6632" t="str">
            <v>2007-58-3-</v>
          </cell>
          <cell r="B6632" t="str">
            <v>Canada</v>
          </cell>
          <cell r="C6632" t="str">
            <v>Marked WCVI Total Fall</v>
          </cell>
          <cell r="D6632" t="str">
            <v>M-WCVI Tl</v>
          </cell>
          <cell r="E6632">
            <v>58</v>
          </cell>
          <cell r="F6632">
            <v>92</v>
          </cell>
          <cell r="G6632">
            <v>90</v>
          </cell>
          <cell r="I6632">
            <v>2007</v>
          </cell>
          <cell r="J6632" t="str">
            <v>M</v>
          </cell>
          <cell r="L6632">
            <v>3</v>
          </cell>
          <cell r="M6632">
            <v>95.192700803762975</v>
          </cell>
        </row>
        <row r="6633">
          <cell r="A6633" t="str">
            <v>2007-58-4-</v>
          </cell>
          <cell r="B6633" t="str">
            <v>Canada</v>
          </cell>
          <cell r="C6633" t="str">
            <v>Marked WCVI Total Fall</v>
          </cell>
          <cell r="D6633" t="str">
            <v>M-WCVI Tl</v>
          </cell>
          <cell r="E6633">
            <v>58</v>
          </cell>
          <cell r="F6633">
            <v>92</v>
          </cell>
          <cell r="G6633">
            <v>90</v>
          </cell>
          <cell r="I6633">
            <v>2007</v>
          </cell>
          <cell r="J6633" t="str">
            <v>M</v>
          </cell>
          <cell r="L6633">
            <v>4</v>
          </cell>
          <cell r="M6633">
            <v>1352.2651813652481</v>
          </cell>
        </row>
        <row r="6634">
          <cell r="A6634" t="str">
            <v>2007-58-5-</v>
          </cell>
          <cell r="B6634" t="str">
            <v>Canada</v>
          </cell>
          <cell r="C6634" t="str">
            <v>Marked WCVI Total Fall</v>
          </cell>
          <cell r="D6634" t="str">
            <v>M-WCVI Tl</v>
          </cell>
          <cell r="E6634">
            <v>58</v>
          </cell>
          <cell r="F6634">
            <v>92</v>
          </cell>
          <cell r="G6634">
            <v>90</v>
          </cell>
          <cell r="I6634">
            <v>2007</v>
          </cell>
          <cell r="J6634" t="str">
            <v>M</v>
          </cell>
          <cell r="L6634">
            <v>5</v>
          </cell>
          <cell r="M6634">
            <v>462.87008226333847</v>
          </cell>
        </row>
        <row r="6635">
          <cell r="A6635" t="str">
            <v>2007-59-3-</v>
          </cell>
          <cell r="B6635" t="str">
            <v>Canada</v>
          </cell>
          <cell r="C6635" t="str">
            <v>UnMarked Fraser River Late</v>
          </cell>
          <cell r="D6635" t="str">
            <v>U-FrasRLt</v>
          </cell>
          <cell r="E6635">
            <v>59</v>
          </cell>
          <cell r="F6635">
            <v>94</v>
          </cell>
          <cell r="G6635">
            <v>93</v>
          </cell>
          <cell r="I6635">
            <v>2007</v>
          </cell>
          <cell r="J6635" t="str">
            <v>UM</v>
          </cell>
          <cell r="L6635">
            <v>3</v>
          </cell>
          <cell r="M6635">
            <v>25054.758548866139</v>
          </cell>
        </row>
        <row r="6636">
          <cell r="A6636" t="str">
            <v>2007-59-4-</v>
          </cell>
          <cell r="B6636" t="str">
            <v>Canada</v>
          </cell>
          <cell r="C6636" t="str">
            <v>UnMarked Fraser River Late</v>
          </cell>
          <cell r="D6636" t="str">
            <v>U-FrasRLt</v>
          </cell>
          <cell r="E6636">
            <v>59</v>
          </cell>
          <cell r="F6636">
            <v>94</v>
          </cell>
          <cell r="G6636">
            <v>93</v>
          </cell>
          <cell r="I6636">
            <v>2007</v>
          </cell>
          <cell r="J6636" t="str">
            <v>UM</v>
          </cell>
          <cell r="L6636">
            <v>4</v>
          </cell>
          <cell r="M6636">
            <v>86929.319625652934</v>
          </cell>
        </row>
        <row r="6637">
          <cell r="A6637" t="str">
            <v>2007-59-5-</v>
          </cell>
          <cell r="B6637" t="str">
            <v>Canada</v>
          </cell>
          <cell r="C6637" t="str">
            <v>UnMarked Fraser River Late</v>
          </cell>
          <cell r="D6637" t="str">
            <v>U-FrasRLt</v>
          </cell>
          <cell r="E6637">
            <v>59</v>
          </cell>
          <cell r="F6637">
            <v>94</v>
          </cell>
          <cell r="G6637">
            <v>93</v>
          </cell>
          <cell r="I6637">
            <v>2007</v>
          </cell>
          <cell r="J6637" t="str">
            <v>UM</v>
          </cell>
          <cell r="L6637">
            <v>5</v>
          </cell>
          <cell r="M6637">
            <v>2190.3780646233431</v>
          </cell>
        </row>
        <row r="6638">
          <cell r="A6638" t="str">
            <v>2007-60-3-</v>
          </cell>
          <cell r="B6638" t="str">
            <v>Canada</v>
          </cell>
          <cell r="C6638" t="str">
            <v>Marked Fraser River Late</v>
          </cell>
          <cell r="D6638" t="str">
            <v>M-FrasRLt</v>
          </cell>
          <cell r="E6638">
            <v>60</v>
          </cell>
          <cell r="F6638">
            <v>95</v>
          </cell>
          <cell r="G6638">
            <v>93</v>
          </cell>
          <cell r="I6638">
            <v>2007</v>
          </cell>
          <cell r="J6638" t="str">
            <v>M</v>
          </cell>
          <cell r="L6638">
            <v>3</v>
          </cell>
          <cell r="M6638">
            <v>182.7789816209596</v>
          </cell>
        </row>
        <row r="6639">
          <cell r="A6639" t="str">
            <v>2007-60-4-</v>
          </cell>
          <cell r="B6639" t="str">
            <v>Canada</v>
          </cell>
          <cell r="C6639" t="str">
            <v>Marked Fraser River Late</v>
          </cell>
          <cell r="D6639" t="str">
            <v>M-FrasRLt</v>
          </cell>
          <cell r="E6639">
            <v>60</v>
          </cell>
          <cell r="F6639">
            <v>95</v>
          </cell>
          <cell r="G6639">
            <v>93</v>
          </cell>
          <cell r="I6639">
            <v>2007</v>
          </cell>
          <cell r="J6639" t="str">
            <v>M</v>
          </cell>
          <cell r="L6639">
            <v>4</v>
          </cell>
          <cell r="M6639">
            <v>1114.629931183918</v>
          </cell>
        </row>
        <row r="6640">
          <cell r="A6640" t="str">
            <v>2007-60-5-</v>
          </cell>
          <cell r="B6640" t="str">
            <v>Canada</v>
          </cell>
          <cell r="C6640" t="str">
            <v>Marked Fraser River Late</v>
          </cell>
          <cell r="D6640" t="str">
            <v>M-FrasRLt</v>
          </cell>
          <cell r="E6640">
            <v>60</v>
          </cell>
          <cell r="F6640">
            <v>95</v>
          </cell>
          <cell r="G6640">
            <v>93</v>
          </cell>
          <cell r="I6640">
            <v>2007</v>
          </cell>
          <cell r="J6640" t="str">
            <v>M</v>
          </cell>
          <cell r="L6640">
            <v>5</v>
          </cell>
          <cell r="M6640">
            <v>8.5644161738423215</v>
          </cell>
        </row>
        <row r="6641">
          <cell r="A6641" t="str">
            <v>2007-61-3-</v>
          </cell>
          <cell r="B6641" t="str">
            <v>Canada</v>
          </cell>
          <cell r="C6641" t="str">
            <v>UnMarked Fraser River Early</v>
          </cell>
          <cell r="D6641" t="str">
            <v>U-FrasREr</v>
          </cell>
          <cell r="E6641">
            <v>61</v>
          </cell>
          <cell r="F6641">
            <v>97</v>
          </cell>
          <cell r="G6641">
            <v>96</v>
          </cell>
          <cell r="I6641">
            <v>2007</v>
          </cell>
          <cell r="J6641" t="str">
            <v>UM</v>
          </cell>
          <cell r="L6641">
            <v>3</v>
          </cell>
          <cell r="M6641">
            <v>24516.569542169131</v>
          </cell>
        </row>
        <row r="6642">
          <cell r="A6642" t="str">
            <v>2007-61-4-</v>
          </cell>
          <cell r="B6642" t="str">
            <v>Canada</v>
          </cell>
          <cell r="C6642" t="str">
            <v>UnMarked Fraser River Early</v>
          </cell>
          <cell r="D6642" t="str">
            <v>U-FrasREr</v>
          </cell>
          <cell r="E6642">
            <v>61</v>
          </cell>
          <cell r="F6642">
            <v>97</v>
          </cell>
          <cell r="G6642">
            <v>96</v>
          </cell>
          <cell r="I6642">
            <v>2007</v>
          </cell>
          <cell r="J6642" t="str">
            <v>UM</v>
          </cell>
          <cell r="L6642">
            <v>4</v>
          </cell>
          <cell r="M6642">
            <v>90984.24347808052</v>
          </cell>
        </row>
        <row r="6643">
          <cell r="A6643" t="str">
            <v>2007-61-5-</v>
          </cell>
          <cell r="B6643" t="str">
            <v>Canada</v>
          </cell>
          <cell r="C6643" t="str">
            <v>UnMarked Fraser River Early</v>
          </cell>
          <cell r="D6643" t="str">
            <v>U-FrasREr</v>
          </cell>
          <cell r="E6643">
            <v>61</v>
          </cell>
          <cell r="F6643">
            <v>97</v>
          </cell>
          <cell r="G6643">
            <v>96</v>
          </cell>
          <cell r="I6643">
            <v>2007</v>
          </cell>
          <cell r="J6643" t="str">
            <v>UM</v>
          </cell>
          <cell r="L6643">
            <v>5</v>
          </cell>
          <cell r="M6643">
            <v>9452.5751374628508</v>
          </cell>
        </row>
        <row r="6644">
          <cell r="A6644" t="str">
            <v>2007-62-3-</v>
          </cell>
          <cell r="B6644" t="str">
            <v>Canada</v>
          </cell>
          <cell r="C6644" t="str">
            <v>Marked Fraser River Early</v>
          </cell>
          <cell r="D6644" t="str">
            <v>M-FrasREr</v>
          </cell>
          <cell r="E6644">
            <v>62</v>
          </cell>
          <cell r="F6644">
            <v>98</v>
          </cell>
          <cell r="G6644">
            <v>96</v>
          </cell>
          <cell r="I6644">
            <v>2007</v>
          </cell>
          <cell r="J6644" t="str">
            <v>M</v>
          </cell>
          <cell r="L6644">
            <v>3</v>
          </cell>
          <cell r="M6644">
            <v>499.91423430650678</v>
          </cell>
        </row>
        <row r="6645">
          <cell r="A6645" t="str">
            <v>2007-62-4-</v>
          </cell>
          <cell r="B6645" t="str">
            <v>Canada</v>
          </cell>
          <cell r="C6645" t="str">
            <v>Marked Fraser River Early</v>
          </cell>
          <cell r="D6645" t="str">
            <v>M-FrasREr</v>
          </cell>
          <cell r="E6645">
            <v>62</v>
          </cell>
          <cell r="F6645">
            <v>98</v>
          </cell>
          <cell r="G6645">
            <v>96</v>
          </cell>
          <cell r="I6645">
            <v>2007</v>
          </cell>
          <cell r="J6645" t="str">
            <v>M</v>
          </cell>
          <cell r="L6645">
            <v>4</v>
          </cell>
          <cell r="M6645">
            <v>1866.4192992414901</v>
          </cell>
        </row>
        <row r="6646">
          <cell r="A6646" t="str">
            <v>2007-62-5-</v>
          </cell>
          <cell r="B6646" t="str">
            <v>Canada</v>
          </cell>
          <cell r="C6646" t="str">
            <v>Marked Fraser River Early</v>
          </cell>
          <cell r="D6646" t="str">
            <v>M-FrasREr</v>
          </cell>
          <cell r="E6646">
            <v>62</v>
          </cell>
          <cell r="F6646">
            <v>98</v>
          </cell>
          <cell r="G6646">
            <v>96</v>
          </cell>
          <cell r="I6646">
            <v>2007</v>
          </cell>
          <cell r="J6646" t="str">
            <v>M</v>
          </cell>
          <cell r="L6646">
            <v>5</v>
          </cell>
          <cell r="M6646">
            <v>193.16365433742789</v>
          </cell>
        </row>
        <row r="6647">
          <cell r="A6647" t="str">
            <v>2007-63-3-</v>
          </cell>
          <cell r="B6647" t="str">
            <v>Canada</v>
          </cell>
          <cell r="C6647" t="str">
            <v>UnMarked Lower Georgia Strait</v>
          </cell>
          <cell r="D6647" t="str">
            <v>U-LwGeo S</v>
          </cell>
          <cell r="E6647">
            <v>63</v>
          </cell>
          <cell r="F6647">
            <v>100</v>
          </cell>
          <cell r="G6647">
            <v>99</v>
          </cell>
          <cell r="I6647">
            <v>2007</v>
          </cell>
          <cell r="J6647" t="str">
            <v>UM</v>
          </cell>
          <cell r="L6647">
            <v>3</v>
          </cell>
          <cell r="M6647">
            <v>6273.395465575858</v>
          </cell>
        </row>
        <row r="6648">
          <cell r="A6648" t="str">
            <v>2007-63-4-</v>
          </cell>
          <cell r="B6648" t="str">
            <v>Canada</v>
          </cell>
          <cell r="C6648" t="str">
            <v>UnMarked Lower Georgia Strait</v>
          </cell>
          <cell r="D6648" t="str">
            <v>U-LwGeo S</v>
          </cell>
          <cell r="E6648">
            <v>63</v>
          </cell>
          <cell r="F6648">
            <v>100</v>
          </cell>
          <cell r="G6648">
            <v>99</v>
          </cell>
          <cell r="I6648">
            <v>2007</v>
          </cell>
          <cell r="J6648" t="str">
            <v>UM</v>
          </cell>
          <cell r="L6648">
            <v>4</v>
          </cell>
          <cell r="M6648">
            <v>19020.651281542159</v>
          </cell>
        </row>
        <row r="6649">
          <cell r="A6649" t="str">
            <v>2007-63-5-</v>
          </cell>
          <cell r="B6649" t="str">
            <v>Canada</v>
          </cell>
          <cell r="C6649" t="str">
            <v>UnMarked Lower Georgia Strait</v>
          </cell>
          <cell r="D6649" t="str">
            <v>U-LwGeo S</v>
          </cell>
          <cell r="E6649">
            <v>63</v>
          </cell>
          <cell r="F6649">
            <v>100</v>
          </cell>
          <cell r="G6649">
            <v>99</v>
          </cell>
          <cell r="I6649">
            <v>2007</v>
          </cell>
          <cell r="J6649" t="str">
            <v>UM</v>
          </cell>
          <cell r="L6649">
            <v>5</v>
          </cell>
          <cell r="M6649">
            <v>475.5857037345732</v>
          </cell>
        </row>
        <row r="6650">
          <cell r="A6650" t="str">
            <v>2007-64-3-</v>
          </cell>
          <cell r="B6650" t="str">
            <v>Canada</v>
          </cell>
          <cell r="C6650" t="str">
            <v>Marked Lower Georgia Strait</v>
          </cell>
          <cell r="D6650" t="str">
            <v>M-LwGeo S</v>
          </cell>
          <cell r="E6650">
            <v>64</v>
          </cell>
          <cell r="F6650">
            <v>101</v>
          </cell>
          <cell r="G6650">
            <v>99</v>
          </cell>
          <cell r="I6650">
            <v>2007</v>
          </cell>
          <cell r="J6650" t="str">
            <v>M</v>
          </cell>
          <cell r="L6650">
            <v>3</v>
          </cell>
          <cell r="M6650">
            <v>261.53613271951872</v>
          </cell>
        </row>
        <row r="6651">
          <cell r="A6651" t="str">
            <v>2007-64-4-</v>
          </cell>
          <cell r="B6651" t="str">
            <v>Canada</v>
          </cell>
          <cell r="C6651" t="str">
            <v>Marked Lower Georgia Strait</v>
          </cell>
          <cell r="D6651" t="str">
            <v>M-LwGeo S</v>
          </cell>
          <cell r="E6651">
            <v>64</v>
          </cell>
          <cell r="F6651">
            <v>101</v>
          </cell>
          <cell r="G6651">
            <v>99</v>
          </cell>
          <cell r="I6651">
            <v>2007</v>
          </cell>
          <cell r="J6651" t="str">
            <v>M</v>
          </cell>
          <cell r="L6651">
            <v>4</v>
          </cell>
          <cell r="M6651">
            <v>793.23035498936588</v>
          </cell>
        </row>
        <row r="6652">
          <cell r="A6652" t="str">
            <v>2007-64-5-</v>
          </cell>
          <cell r="B6652" t="str">
            <v>Canada</v>
          </cell>
          <cell r="C6652" t="str">
            <v>Marked Lower Georgia Strait</v>
          </cell>
          <cell r="D6652" t="str">
            <v>M-LwGeo S</v>
          </cell>
          <cell r="E6652">
            <v>64</v>
          </cell>
          <cell r="F6652">
            <v>101</v>
          </cell>
          <cell r="G6652">
            <v>99</v>
          </cell>
          <cell r="I6652">
            <v>2007</v>
          </cell>
          <cell r="J6652" t="str">
            <v>M</v>
          </cell>
          <cell r="L6652">
            <v>5</v>
          </cell>
          <cell r="M6652">
            <v>20.092298225008172</v>
          </cell>
        </row>
        <row r="6653">
          <cell r="A6653" t="str">
            <v>2007-67-3-</v>
          </cell>
          <cell r="B6653" t="str">
            <v>ColR</v>
          </cell>
          <cell r="C6653" t="str">
            <v>UnMarked Lower Columbia Naturals</v>
          </cell>
          <cell r="D6653" t="str">
            <v>U-LColNat</v>
          </cell>
          <cell r="E6653">
            <v>67</v>
          </cell>
          <cell r="F6653">
            <v>103</v>
          </cell>
          <cell r="G6653">
            <v>102</v>
          </cell>
          <cell r="I6653">
            <v>2007</v>
          </cell>
          <cell r="J6653" t="str">
            <v>UM</v>
          </cell>
          <cell r="L6653">
            <v>3</v>
          </cell>
          <cell r="M6653">
            <v>1211.6999999999989</v>
          </cell>
        </row>
        <row r="6654">
          <cell r="A6654" t="str">
            <v>2007-67-4-</v>
          </cell>
          <cell r="B6654" t="str">
            <v>ColR</v>
          </cell>
          <cell r="C6654" t="str">
            <v>UnMarked Lower Columbia Naturals</v>
          </cell>
          <cell r="D6654" t="str">
            <v>U-LColNat</v>
          </cell>
          <cell r="E6654">
            <v>67</v>
          </cell>
          <cell r="F6654">
            <v>103</v>
          </cell>
          <cell r="G6654">
            <v>102</v>
          </cell>
          <cell r="I6654">
            <v>2007</v>
          </cell>
          <cell r="J6654" t="str">
            <v>UM</v>
          </cell>
          <cell r="L6654">
            <v>4</v>
          </cell>
          <cell r="M6654">
            <v>937.27499999999964</v>
          </cell>
        </row>
        <row r="6655">
          <cell r="A6655" t="str">
            <v>2007-67-5-</v>
          </cell>
          <cell r="B6655" t="str">
            <v>ColR</v>
          </cell>
          <cell r="C6655" t="str">
            <v>UnMarked Lower Columbia Naturals</v>
          </cell>
          <cell r="D6655" t="str">
            <v>U-LColNat</v>
          </cell>
          <cell r="E6655">
            <v>67</v>
          </cell>
          <cell r="F6655">
            <v>103</v>
          </cell>
          <cell r="G6655">
            <v>102</v>
          </cell>
          <cell r="I6655">
            <v>2007</v>
          </cell>
          <cell r="J6655" t="str">
            <v>UM</v>
          </cell>
          <cell r="L6655">
            <v>5</v>
          </cell>
          <cell r="M6655">
            <v>310.19999999999982</v>
          </cell>
        </row>
        <row r="6656">
          <cell r="A6656" t="str">
            <v>2007-68-3-</v>
          </cell>
          <cell r="B6656" t="str">
            <v>ColR</v>
          </cell>
          <cell r="C6656" t="str">
            <v>Marked Lower Columbia Naturals</v>
          </cell>
          <cell r="D6656" t="str">
            <v>M-LColNat</v>
          </cell>
          <cell r="E6656">
            <v>68</v>
          </cell>
          <cell r="F6656">
            <v>104</v>
          </cell>
          <cell r="G6656">
            <v>102</v>
          </cell>
          <cell r="I6656">
            <v>2007</v>
          </cell>
          <cell r="J6656" t="str">
            <v>M</v>
          </cell>
          <cell r="L6656">
            <v>3</v>
          </cell>
          <cell r="M6656">
            <v>0</v>
          </cell>
        </row>
        <row r="6657">
          <cell r="A6657" t="str">
            <v>2007-68-4-</v>
          </cell>
          <cell r="B6657" t="str">
            <v>ColR</v>
          </cell>
          <cell r="C6657" t="str">
            <v>Marked Lower Columbia Naturals</v>
          </cell>
          <cell r="D6657" t="str">
            <v>M-LColNat</v>
          </cell>
          <cell r="E6657">
            <v>68</v>
          </cell>
          <cell r="F6657">
            <v>104</v>
          </cell>
          <cell r="G6657">
            <v>102</v>
          </cell>
          <cell r="I6657">
            <v>2007</v>
          </cell>
          <cell r="J6657" t="str">
            <v>M</v>
          </cell>
          <cell r="L6657">
            <v>4</v>
          </cell>
          <cell r="M6657">
            <v>0</v>
          </cell>
        </row>
        <row r="6658">
          <cell r="A6658" t="str">
            <v>2007-68-5-</v>
          </cell>
          <cell r="B6658" t="str">
            <v>ColR</v>
          </cell>
          <cell r="C6658" t="str">
            <v>Marked Lower Columbia Naturals</v>
          </cell>
          <cell r="D6658" t="str">
            <v>M-LColNat</v>
          </cell>
          <cell r="E6658">
            <v>68</v>
          </cell>
          <cell r="F6658">
            <v>104</v>
          </cell>
          <cell r="G6658">
            <v>102</v>
          </cell>
          <cell r="I6658">
            <v>2007</v>
          </cell>
          <cell r="J6658" t="str">
            <v>M</v>
          </cell>
          <cell r="L6658">
            <v>5</v>
          </cell>
          <cell r="M6658">
            <v>0</v>
          </cell>
        </row>
        <row r="6659">
          <cell r="A6659" t="str">
            <v>2007-69-3-</v>
          </cell>
          <cell r="B6659" t="str">
            <v>WA_NCoast_OR_CA</v>
          </cell>
          <cell r="C6659" t="str">
            <v>UnMarked Central Valley Fall</v>
          </cell>
          <cell r="D6659" t="str">
            <v>U-CentVal</v>
          </cell>
          <cell r="E6659">
            <v>69</v>
          </cell>
          <cell r="F6659">
            <v>106</v>
          </cell>
          <cell r="G6659">
            <v>105</v>
          </cell>
          <cell r="I6659">
            <v>2007</v>
          </cell>
          <cell r="J6659" t="str">
            <v>UM</v>
          </cell>
          <cell r="L6659">
            <v>3</v>
          </cell>
          <cell r="M6659">
            <v>31276.170173280829</v>
          </cell>
        </row>
        <row r="6660">
          <cell r="A6660" t="str">
            <v>2007-69-4-</v>
          </cell>
          <cell r="B6660" t="str">
            <v>WA_NCoast_OR_CA</v>
          </cell>
          <cell r="C6660" t="str">
            <v>UnMarked Central Valley Fall</v>
          </cell>
          <cell r="D6660" t="str">
            <v>U-CentVal</v>
          </cell>
          <cell r="E6660">
            <v>69</v>
          </cell>
          <cell r="F6660">
            <v>106</v>
          </cell>
          <cell r="G6660">
            <v>105</v>
          </cell>
          <cell r="I6660">
            <v>2007</v>
          </cell>
          <cell r="J6660" t="str">
            <v>UM</v>
          </cell>
          <cell r="L6660">
            <v>4</v>
          </cell>
          <cell r="M6660">
            <v>71771.579826719171</v>
          </cell>
        </row>
        <row r="6661">
          <cell r="A6661" t="str">
            <v>2007-69-5-</v>
          </cell>
          <cell r="B6661" t="str">
            <v>WA_NCoast_OR_CA</v>
          </cell>
          <cell r="C6661" t="str">
            <v>UnMarked Central Valley Fall</v>
          </cell>
          <cell r="D6661" t="str">
            <v>U-CentVal</v>
          </cell>
          <cell r="E6661">
            <v>69</v>
          </cell>
          <cell r="F6661">
            <v>106</v>
          </cell>
          <cell r="G6661">
            <v>105</v>
          </cell>
          <cell r="I6661">
            <v>2007</v>
          </cell>
          <cell r="J6661" t="str">
            <v>UM</v>
          </cell>
          <cell r="L6661">
            <v>5</v>
          </cell>
          <cell r="M6661">
            <v>0</v>
          </cell>
        </row>
        <row r="6662">
          <cell r="A6662" t="str">
            <v>2007-70-3-</v>
          </cell>
          <cell r="B6662" t="str">
            <v>WA_NCoast_OR_CA</v>
          </cell>
          <cell r="C6662" t="str">
            <v>Marked Central Valley Fall</v>
          </cell>
          <cell r="D6662" t="str">
            <v>M-CentVal</v>
          </cell>
          <cell r="E6662">
            <v>70</v>
          </cell>
          <cell r="F6662">
            <v>107</v>
          </cell>
          <cell r="G6662">
            <v>105</v>
          </cell>
          <cell r="I6662">
            <v>2007</v>
          </cell>
          <cell r="J6662" t="str">
            <v>M</v>
          </cell>
          <cell r="L6662">
            <v>3</v>
          </cell>
          <cell r="M6662">
            <v>801.95308136617678</v>
          </cell>
        </row>
        <row r="6663">
          <cell r="A6663" t="str">
            <v>2007-70-4-</v>
          </cell>
          <cell r="B6663" t="str">
            <v>WA_NCoast_OR_CA</v>
          </cell>
          <cell r="C6663" t="str">
            <v>Marked Central Valley Fall</v>
          </cell>
          <cell r="D6663" t="str">
            <v>M-CentVal</v>
          </cell>
          <cell r="E6663">
            <v>70</v>
          </cell>
          <cell r="F6663">
            <v>107</v>
          </cell>
          <cell r="G6663">
            <v>105</v>
          </cell>
          <cell r="I6663">
            <v>2007</v>
          </cell>
          <cell r="J6663" t="str">
            <v>M</v>
          </cell>
          <cell r="L6663">
            <v>4</v>
          </cell>
          <cell r="M6663">
            <v>1840.296918633831</v>
          </cell>
        </row>
        <row r="6664">
          <cell r="A6664" t="str">
            <v>2007-70-5-</v>
          </cell>
          <cell r="B6664" t="str">
            <v>WA_NCoast_OR_CA</v>
          </cell>
          <cell r="C6664" t="str">
            <v>Marked Central Valley Fall</v>
          </cell>
          <cell r="D6664" t="str">
            <v>M-CentVal</v>
          </cell>
          <cell r="E6664">
            <v>70</v>
          </cell>
          <cell r="F6664">
            <v>107</v>
          </cell>
          <cell r="G6664">
            <v>105</v>
          </cell>
          <cell r="I6664">
            <v>2007</v>
          </cell>
          <cell r="J6664" t="str">
            <v>M</v>
          </cell>
          <cell r="L6664">
            <v>5</v>
          </cell>
          <cell r="M6664">
            <v>0</v>
          </cell>
        </row>
        <row r="6665">
          <cell r="A6665" t="str">
            <v>2007-71-3-</v>
          </cell>
          <cell r="B6665" t="str">
            <v>WA_NCoast_OR_CA</v>
          </cell>
          <cell r="C6665" t="str">
            <v>UnMarked WA North Coast Fall</v>
          </cell>
          <cell r="D6665" t="str">
            <v>U-WA NCst</v>
          </cell>
          <cell r="E6665">
            <v>71</v>
          </cell>
          <cell r="F6665">
            <v>109</v>
          </cell>
          <cell r="G6665">
            <v>108</v>
          </cell>
          <cell r="I6665">
            <v>2007</v>
          </cell>
          <cell r="J6665" t="str">
            <v>UM</v>
          </cell>
          <cell r="L6665">
            <v>3</v>
          </cell>
          <cell r="M6665">
            <v>1400.202794044561</v>
          </cell>
        </row>
        <row r="6666">
          <cell r="A6666" t="str">
            <v>2007-71-4-</v>
          </cell>
          <cell r="B6666" t="str">
            <v>WA_NCoast_OR_CA</v>
          </cell>
          <cell r="C6666" t="str">
            <v>UnMarked WA North Coast Fall</v>
          </cell>
          <cell r="D6666" t="str">
            <v>U-WA NCst</v>
          </cell>
          <cell r="E6666">
            <v>71</v>
          </cell>
          <cell r="F6666">
            <v>109</v>
          </cell>
          <cell r="G6666">
            <v>108</v>
          </cell>
          <cell r="I6666">
            <v>2007</v>
          </cell>
          <cell r="J6666" t="str">
            <v>UM</v>
          </cell>
          <cell r="L6666">
            <v>4</v>
          </cell>
          <cell r="M6666">
            <v>10792.26875140889</v>
          </cell>
        </row>
        <row r="6667">
          <cell r="A6667" t="str">
            <v>2007-71-5-</v>
          </cell>
          <cell r="B6667" t="str">
            <v>WA_NCoast_OR_CA</v>
          </cell>
          <cell r="C6667" t="str">
            <v>UnMarked WA North Coast Fall</v>
          </cell>
          <cell r="D6667" t="str">
            <v>U-WA NCst</v>
          </cell>
          <cell r="E6667">
            <v>71</v>
          </cell>
          <cell r="F6667">
            <v>109</v>
          </cell>
          <cell r="G6667">
            <v>108</v>
          </cell>
          <cell r="I6667">
            <v>2007</v>
          </cell>
          <cell r="J6667" t="str">
            <v>UM</v>
          </cell>
          <cell r="L6667">
            <v>5</v>
          </cell>
          <cell r="M6667">
            <v>16036.086128982261</v>
          </cell>
        </row>
        <row r="6668">
          <cell r="A6668" t="str">
            <v>2007-72-3-</v>
          </cell>
          <cell r="B6668" t="str">
            <v>WA_NCoast_OR_CA</v>
          </cell>
          <cell r="C6668" t="str">
            <v>Marked WA North Coast Fall</v>
          </cell>
          <cell r="D6668" t="str">
            <v>M-WA NCst</v>
          </cell>
          <cell r="E6668">
            <v>72</v>
          </cell>
          <cell r="F6668">
            <v>110</v>
          </cell>
          <cell r="G6668">
            <v>108</v>
          </cell>
          <cell r="I6668">
            <v>2007</v>
          </cell>
          <cell r="J6668" t="str">
            <v>M</v>
          </cell>
          <cell r="L6668">
            <v>3</v>
          </cell>
          <cell r="M6668">
            <v>390.13998864189568</v>
          </cell>
        </row>
        <row r="6669">
          <cell r="A6669" t="str">
            <v>2007-72-4-</v>
          </cell>
          <cell r="B6669" t="str">
            <v>WA_NCoast_OR_CA</v>
          </cell>
          <cell r="C6669" t="str">
            <v>Marked WA North Coast Fall</v>
          </cell>
          <cell r="D6669" t="str">
            <v>M-WA NCst</v>
          </cell>
          <cell r="E6669">
            <v>72</v>
          </cell>
          <cell r="F6669">
            <v>110</v>
          </cell>
          <cell r="G6669">
            <v>108</v>
          </cell>
          <cell r="I6669">
            <v>2007</v>
          </cell>
          <cell r="J6669" t="str">
            <v>M</v>
          </cell>
          <cell r="L6669">
            <v>4</v>
          </cell>
          <cell r="M6669">
            <v>736.64258494656701</v>
          </cell>
        </row>
        <row r="6670">
          <cell r="A6670" t="str">
            <v>2007-72-5-</v>
          </cell>
          <cell r="B6670" t="str">
            <v>WA_NCoast_OR_CA</v>
          </cell>
          <cell r="C6670" t="str">
            <v>Marked WA North Coast Fall</v>
          </cell>
          <cell r="D6670" t="str">
            <v>M-WA NCst</v>
          </cell>
          <cell r="E6670">
            <v>72</v>
          </cell>
          <cell r="F6670">
            <v>110</v>
          </cell>
          <cell r="G6670">
            <v>108</v>
          </cell>
          <cell r="I6670">
            <v>2007</v>
          </cell>
          <cell r="J6670" t="str">
            <v>M</v>
          </cell>
          <cell r="L6670">
            <v>5</v>
          </cell>
          <cell r="M6670">
            <v>96.324798947118168</v>
          </cell>
        </row>
        <row r="6671">
          <cell r="A6671" t="str">
            <v>2007-73-3-</v>
          </cell>
          <cell r="B6671" t="str">
            <v>WA_NCoast_OR_CA</v>
          </cell>
          <cell r="C6671" t="str">
            <v>UnMarked Willapa Bay</v>
          </cell>
          <cell r="D6671" t="str">
            <v>U-Willapa</v>
          </cell>
          <cell r="E6671">
            <v>73</v>
          </cell>
          <cell r="F6671">
            <v>112</v>
          </cell>
          <cell r="G6671">
            <v>111</v>
          </cell>
          <cell r="I6671">
            <v>2007</v>
          </cell>
          <cell r="J6671" t="str">
            <v>UM</v>
          </cell>
          <cell r="L6671">
            <v>3</v>
          </cell>
          <cell r="M6671">
            <v>1445.672918453472</v>
          </cell>
        </row>
        <row r="6672">
          <cell r="A6672" t="str">
            <v>2007-73-4-</v>
          </cell>
          <cell r="B6672" t="str">
            <v>WA_NCoast_OR_CA</v>
          </cell>
          <cell r="C6672" t="str">
            <v>UnMarked Willapa Bay</v>
          </cell>
          <cell r="D6672" t="str">
            <v>U-Willapa</v>
          </cell>
          <cell r="E6672">
            <v>73</v>
          </cell>
          <cell r="F6672">
            <v>112</v>
          </cell>
          <cell r="G6672">
            <v>111</v>
          </cell>
          <cell r="I6672">
            <v>2007</v>
          </cell>
          <cell r="J6672" t="str">
            <v>UM</v>
          </cell>
          <cell r="L6672">
            <v>4</v>
          </cell>
          <cell r="M6672">
            <v>8585.5136174566942</v>
          </cell>
        </row>
        <row r="6673">
          <cell r="A6673" t="str">
            <v>2007-73-5-</v>
          </cell>
          <cell r="B6673" t="str">
            <v>WA_NCoast_OR_CA</v>
          </cell>
          <cell r="C6673" t="str">
            <v>UnMarked Willapa Bay</v>
          </cell>
          <cell r="D6673" t="str">
            <v>U-Willapa</v>
          </cell>
          <cell r="E6673">
            <v>73</v>
          </cell>
          <cell r="F6673">
            <v>112</v>
          </cell>
          <cell r="G6673">
            <v>111</v>
          </cell>
          <cell r="I6673">
            <v>2007</v>
          </cell>
          <cell r="J6673" t="str">
            <v>UM</v>
          </cell>
          <cell r="L6673">
            <v>5</v>
          </cell>
          <cell r="M6673">
            <v>9787.1476745476757</v>
          </cell>
        </row>
        <row r="6674">
          <cell r="A6674" t="str">
            <v>2007-74-3-</v>
          </cell>
          <cell r="B6674" t="str">
            <v>WA_NCoast_OR_CA</v>
          </cell>
          <cell r="C6674" t="str">
            <v>Marked Willapa Bay</v>
          </cell>
          <cell r="D6674" t="str">
            <v>M-Willapa</v>
          </cell>
          <cell r="E6674">
            <v>74</v>
          </cell>
          <cell r="F6674">
            <v>113</v>
          </cell>
          <cell r="G6674">
            <v>111</v>
          </cell>
          <cell r="I6674">
            <v>2007</v>
          </cell>
          <cell r="J6674" t="str">
            <v>M</v>
          </cell>
          <cell r="L6674">
            <v>3</v>
          </cell>
          <cell r="M6674">
            <v>94.647072666519009</v>
          </cell>
        </row>
        <row r="6675">
          <cell r="A6675" t="str">
            <v>2007-74-4-</v>
          </cell>
          <cell r="B6675" t="str">
            <v>WA_NCoast_OR_CA</v>
          </cell>
          <cell r="C6675" t="str">
            <v>Marked Willapa Bay</v>
          </cell>
          <cell r="D6675" t="str">
            <v>M-Willapa</v>
          </cell>
          <cell r="E6675">
            <v>74</v>
          </cell>
          <cell r="F6675">
            <v>113</v>
          </cell>
          <cell r="G6675">
            <v>111</v>
          </cell>
          <cell r="I6675">
            <v>2007</v>
          </cell>
          <cell r="J6675" t="str">
            <v>M</v>
          </cell>
          <cell r="L6675">
            <v>4</v>
          </cell>
          <cell r="M6675">
            <v>728.9744722313942</v>
          </cell>
        </row>
        <row r="6676">
          <cell r="A6676" t="str">
            <v>2007-74-5-</v>
          </cell>
          <cell r="B6676" t="str">
            <v>WA_NCoast_OR_CA</v>
          </cell>
          <cell r="C6676" t="str">
            <v>Marked Willapa Bay</v>
          </cell>
          <cell r="D6676" t="str">
            <v>M-Willapa</v>
          </cell>
          <cell r="E6676">
            <v>74</v>
          </cell>
          <cell r="F6676">
            <v>113</v>
          </cell>
          <cell r="G6676">
            <v>111</v>
          </cell>
          <cell r="I6676">
            <v>2007</v>
          </cell>
          <cell r="J6676" t="str">
            <v>M</v>
          </cell>
          <cell r="L6676">
            <v>5</v>
          </cell>
          <cell r="M6676">
            <v>0</v>
          </cell>
        </row>
        <row r="6677">
          <cell r="A6677" t="str">
            <v>2007-77-3-</v>
          </cell>
          <cell r="B6677" t="str">
            <v>WA_NCoast_OR_CA</v>
          </cell>
          <cell r="C6677" t="str">
            <v>UnMarked OR Mid Coast Fall</v>
          </cell>
          <cell r="D6677" t="str">
            <v>U-MidORCst</v>
          </cell>
          <cell r="E6677">
            <v>77</v>
          </cell>
          <cell r="F6677">
            <v>115</v>
          </cell>
          <cell r="G6677">
            <v>114</v>
          </cell>
          <cell r="I6677">
            <v>2007</v>
          </cell>
          <cell r="J6677" t="str">
            <v>UM</v>
          </cell>
          <cell r="L6677">
            <v>3</v>
          </cell>
          <cell r="M6677">
            <v>3403.6256175500471</v>
          </cell>
        </row>
        <row r="6678">
          <cell r="A6678" t="str">
            <v>2007-77-4-</v>
          </cell>
          <cell r="B6678" t="str">
            <v>WA_NCoast_OR_CA</v>
          </cell>
          <cell r="C6678" t="str">
            <v>UnMarked OR Mid Coast Fall</v>
          </cell>
          <cell r="D6678" t="str">
            <v>U-MidORCst</v>
          </cell>
          <cell r="E6678">
            <v>77</v>
          </cell>
          <cell r="F6678">
            <v>115</v>
          </cell>
          <cell r="G6678">
            <v>114</v>
          </cell>
          <cell r="I6678">
            <v>2007</v>
          </cell>
          <cell r="J6678" t="str">
            <v>UM</v>
          </cell>
          <cell r="L6678">
            <v>4</v>
          </cell>
          <cell r="M6678">
            <v>11017.033556367071</v>
          </cell>
        </row>
        <row r="6679">
          <cell r="A6679" t="str">
            <v>2007-77-5-</v>
          </cell>
          <cell r="B6679" t="str">
            <v>WA_NCoast_OR_CA</v>
          </cell>
          <cell r="C6679" t="str">
            <v>UnMarked OR Mid Coast Fall</v>
          </cell>
          <cell r="D6679" t="str">
            <v>U-MidORCst</v>
          </cell>
          <cell r="E6679">
            <v>77</v>
          </cell>
          <cell r="F6679">
            <v>115</v>
          </cell>
          <cell r="G6679">
            <v>114</v>
          </cell>
          <cell r="I6679">
            <v>2007</v>
          </cell>
          <cell r="J6679" t="str">
            <v>UM</v>
          </cell>
          <cell r="L6679">
            <v>5</v>
          </cell>
          <cell r="M6679">
            <v>6027.4012465063206</v>
          </cell>
        </row>
        <row r="6680">
          <cell r="A6680" t="str">
            <v>2007-78-3-</v>
          </cell>
          <cell r="B6680" t="str">
            <v>WA_NCoast_OR_CA</v>
          </cell>
          <cell r="C6680" t="str">
            <v>Marked OR Mid Coast Fall</v>
          </cell>
          <cell r="D6680" t="str">
            <v>M-MidORCst</v>
          </cell>
          <cell r="E6680">
            <v>78</v>
          </cell>
          <cell r="F6680">
            <v>116</v>
          </cell>
          <cell r="G6680">
            <v>114</v>
          </cell>
          <cell r="I6680">
            <v>2007</v>
          </cell>
          <cell r="J6680" t="str">
            <v>M</v>
          </cell>
          <cell r="L6680">
            <v>3</v>
          </cell>
          <cell r="M6680">
            <v>67.873857187817521</v>
          </cell>
        </row>
        <row r="6681">
          <cell r="A6681" t="str">
            <v>2007-78-4-</v>
          </cell>
          <cell r="B6681" t="str">
            <v>WA_NCoast_OR_CA</v>
          </cell>
          <cell r="C6681" t="str">
            <v>Marked OR Mid Coast Fall</v>
          </cell>
          <cell r="D6681" t="str">
            <v>M-MidORCst</v>
          </cell>
          <cell r="E6681">
            <v>78</v>
          </cell>
          <cell r="F6681">
            <v>116</v>
          </cell>
          <cell r="G6681">
            <v>114</v>
          </cell>
          <cell r="I6681">
            <v>2007</v>
          </cell>
          <cell r="J6681" t="str">
            <v>M</v>
          </cell>
          <cell r="L6681">
            <v>4</v>
          </cell>
          <cell r="M6681">
            <v>221.10224544407171</v>
          </cell>
        </row>
        <row r="6682">
          <cell r="A6682" t="str">
            <v>2007-78-5-</v>
          </cell>
          <cell r="B6682" t="str">
            <v>WA_NCoast_OR_CA</v>
          </cell>
          <cell r="C6682" t="str">
            <v>Marked OR Mid Coast Fall</v>
          </cell>
          <cell r="D6682" t="str">
            <v>M-MidORCst</v>
          </cell>
          <cell r="E6682">
            <v>78</v>
          </cell>
          <cell r="F6682">
            <v>116</v>
          </cell>
          <cell r="G6682">
            <v>114</v>
          </cell>
          <cell r="I6682">
            <v>2007</v>
          </cell>
          <cell r="J6682" t="str">
            <v>M</v>
          </cell>
          <cell r="L6682">
            <v>5</v>
          </cell>
          <cell r="M6682">
            <v>121.2583818456506</v>
          </cell>
        </row>
        <row r="6683">
          <cell r="A6683" t="str">
            <v>2008-1-3-</v>
          </cell>
          <cell r="B6683" t="str">
            <v>NookSam</v>
          </cell>
          <cell r="C6683" t="str">
            <v>UnMarked Nooksack/Samish Fall</v>
          </cell>
          <cell r="D6683" t="str">
            <v>U-NkSm FF</v>
          </cell>
          <cell r="E6683">
            <v>1</v>
          </cell>
          <cell r="F6683">
            <v>2</v>
          </cell>
          <cell r="G6683">
            <v>1</v>
          </cell>
          <cell r="H6683" t="str">
            <v>TRS; includes 7B-D</v>
          </cell>
          <cell r="I6683">
            <v>2008</v>
          </cell>
          <cell r="J6683" t="str">
            <v>UM</v>
          </cell>
          <cell r="L6683">
            <v>3</v>
          </cell>
          <cell r="M6683">
            <v>3261.0738496281979</v>
          </cell>
        </row>
        <row r="6684">
          <cell r="A6684" t="str">
            <v>2008-1-4-</v>
          </cell>
          <cell r="B6684" t="str">
            <v>NookSam</v>
          </cell>
          <cell r="C6684" t="str">
            <v>UnMarked Nooksack/Samish Fall</v>
          </cell>
          <cell r="D6684" t="str">
            <v>U-NkSm FF</v>
          </cell>
          <cell r="E6684">
            <v>1</v>
          </cell>
          <cell r="F6684">
            <v>2</v>
          </cell>
          <cell r="G6684">
            <v>1</v>
          </cell>
          <cell r="H6684" t="str">
            <v>TRS; includes 7B-D</v>
          </cell>
          <cell r="I6684">
            <v>2008</v>
          </cell>
          <cell r="J6684" t="str">
            <v>UM</v>
          </cell>
          <cell r="L6684">
            <v>4</v>
          </cell>
          <cell r="M6684">
            <v>367.16691043029363</v>
          </cell>
        </row>
        <row r="6685">
          <cell r="A6685" t="str">
            <v>2008-1-5-</v>
          </cell>
          <cell r="B6685" t="str">
            <v>NookSam</v>
          </cell>
          <cell r="C6685" t="str">
            <v>UnMarked Nooksack/Samish Fall</v>
          </cell>
          <cell r="D6685" t="str">
            <v>U-NkSm FF</v>
          </cell>
          <cell r="E6685">
            <v>1</v>
          </cell>
          <cell r="F6685">
            <v>2</v>
          </cell>
          <cell r="G6685">
            <v>1</v>
          </cell>
          <cell r="H6685" t="str">
            <v>TRS; includes 7B-D</v>
          </cell>
          <cell r="I6685">
            <v>2008</v>
          </cell>
          <cell r="J6685" t="str">
            <v>UM</v>
          </cell>
          <cell r="L6685">
            <v>5</v>
          </cell>
          <cell r="M6685">
            <v>47.376375539392718</v>
          </cell>
        </row>
        <row r="6686">
          <cell r="A6686" t="str">
            <v>2008-2-3-</v>
          </cell>
          <cell r="B6686" t="str">
            <v>NookSam</v>
          </cell>
          <cell r="C6686" t="str">
            <v>Marked Nooksack/Samish Fall</v>
          </cell>
          <cell r="D6686" t="str">
            <v>M-NkSm FF</v>
          </cell>
          <cell r="E6686">
            <v>2</v>
          </cell>
          <cell r="F6686">
            <v>3</v>
          </cell>
          <cell r="G6686">
            <v>1</v>
          </cell>
          <cell r="H6686" t="str">
            <v>TRS; includes 7B-D</v>
          </cell>
          <cell r="I6686">
            <v>2008</v>
          </cell>
          <cell r="J6686" t="str">
            <v>M</v>
          </cell>
          <cell r="L6686">
            <v>3</v>
          </cell>
          <cell r="M6686">
            <v>26324.58726223803</v>
          </cell>
        </row>
        <row r="6687">
          <cell r="A6687" t="str">
            <v>2008-2-4-</v>
          </cell>
          <cell r="B6687" t="str">
            <v>NookSam</v>
          </cell>
          <cell r="C6687" t="str">
            <v>Marked Nooksack/Samish Fall</v>
          </cell>
          <cell r="D6687" t="str">
            <v>M-NkSm FF</v>
          </cell>
          <cell r="E6687">
            <v>2</v>
          </cell>
          <cell r="F6687">
            <v>3</v>
          </cell>
          <cell r="G6687">
            <v>1</v>
          </cell>
          <cell r="H6687" t="str">
            <v>TRS; includes 7B-D</v>
          </cell>
          <cell r="I6687">
            <v>2008</v>
          </cell>
          <cell r="J6687" t="str">
            <v>M</v>
          </cell>
          <cell r="L6687">
            <v>4</v>
          </cell>
          <cell r="M6687">
            <v>2963.906314029221</v>
          </cell>
        </row>
        <row r="6688">
          <cell r="A6688" t="str">
            <v>2008-2-5-</v>
          </cell>
          <cell r="B6688" t="str">
            <v>NookSam</v>
          </cell>
          <cell r="C6688" t="str">
            <v>Marked Nooksack/Samish Fall</v>
          </cell>
          <cell r="D6688" t="str">
            <v>M-NkSm FF</v>
          </cell>
          <cell r="E6688">
            <v>2</v>
          </cell>
          <cell r="F6688">
            <v>3</v>
          </cell>
          <cell r="G6688">
            <v>1</v>
          </cell>
          <cell r="H6688" t="str">
            <v>TRS; includes 7B-D</v>
          </cell>
          <cell r="I6688">
            <v>2008</v>
          </cell>
          <cell r="J6688" t="str">
            <v>M</v>
          </cell>
          <cell r="L6688">
            <v>5</v>
          </cell>
          <cell r="M6688">
            <v>382.43952439086718</v>
          </cell>
        </row>
        <row r="6689">
          <cell r="A6689" t="str">
            <v>2008-3-3-</v>
          </cell>
          <cell r="B6689" t="str">
            <v>NookSam</v>
          </cell>
          <cell r="C6689" t="str">
            <v>UnMarked NF Nooksack Spr</v>
          </cell>
          <cell r="D6689" t="str">
            <v>U-NFNK Sp</v>
          </cell>
          <cell r="E6689">
            <v>3</v>
          </cell>
          <cell r="F6689">
            <v>5</v>
          </cell>
          <cell r="G6689">
            <v>4</v>
          </cell>
          <cell r="H6689" t="str">
            <v>TRS; includes 7B-D</v>
          </cell>
          <cell r="I6689">
            <v>2008</v>
          </cell>
          <cell r="J6689" t="str">
            <v>UM</v>
          </cell>
          <cell r="L6689">
            <v>3</v>
          </cell>
          <cell r="M6689">
            <v>131.5238865979014</v>
          </cell>
        </row>
        <row r="6690">
          <cell r="A6690" t="str">
            <v>2008-3-4-</v>
          </cell>
          <cell r="B6690" t="str">
            <v>NookSam</v>
          </cell>
          <cell r="C6690" t="str">
            <v>UnMarked NF Nooksack Spr</v>
          </cell>
          <cell r="D6690" t="str">
            <v>U-NFNK Sp</v>
          </cell>
          <cell r="E6690">
            <v>3</v>
          </cell>
          <cell r="F6690">
            <v>5</v>
          </cell>
          <cell r="G6690">
            <v>4</v>
          </cell>
          <cell r="H6690" t="str">
            <v>TRS; includes 7B-D</v>
          </cell>
          <cell r="I6690">
            <v>2008</v>
          </cell>
          <cell r="J6690" t="str">
            <v>UM</v>
          </cell>
          <cell r="L6690">
            <v>4</v>
          </cell>
          <cell r="M6690">
            <v>331.64332790080761</v>
          </cell>
        </row>
        <row r="6691">
          <cell r="A6691" t="str">
            <v>2008-3-5-</v>
          </cell>
          <cell r="B6691" t="str">
            <v>NookSam</v>
          </cell>
          <cell r="C6691" t="str">
            <v>UnMarked NF Nooksack Spr</v>
          </cell>
          <cell r="D6691" t="str">
            <v>U-NFNK Sp</v>
          </cell>
          <cell r="E6691">
            <v>3</v>
          </cell>
          <cell r="F6691">
            <v>5</v>
          </cell>
          <cell r="G6691">
            <v>4</v>
          </cell>
          <cell r="H6691" t="str">
            <v>TRS; includes 7B-D</v>
          </cell>
          <cell r="I6691">
            <v>2008</v>
          </cell>
          <cell r="J6691" t="str">
            <v>UM</v>
          </cell>
          <cell r="L6691">
            <v>5</v>
          </cell>
          <cell r="M6691">
            <v>32.481591769048222</v>
          </cell>
        </row>
        <row r="6692">
          <cell r="A6692" t="str">
            <v>2008-4-3-</v>
          </cell>
          <cell r="B6692" t="str">
            <v>NookSam</v>
          </cell>
          <cell r="C6692" t="str">
            <v>Marked NF Nooksack Spr</v>
          </cell>
          <cell r="D6692" t="str">
            <v>M-NFNK Sp</v>
          </cell>
          <cell r="E6692">
            <v>4</v>
          </cell>
          <cell r="F6692">
            <v>6</v>
          </cell>
          <cell r="G6692">
            <v>4</v>
          </cell>
          <cell r="H6692" t="str">
            <v>TRS; includes 7B-D</v>
          </cell>
          <cell r="I6692">
            <v>2008</v>
          </cell>
          <cell r="J6692" t="str">
            <v>M</v>
          </cell>
          <cell r="L6692">
            <v>3</v>
          </cell>
          <cell r="M6692">
            <v>830.90940210096505</v>
          </cell>
        </row>
        <row r="6693">
          <cell r="A6693" t="str">
            <v>2008-4-4-</v>
          </cell>
          <cell r="B6693" t="str">
            <v>NookSam</v>
          </cell>
          <cell r="C6693" t="str">
            <v>Marked NF Nooksack Spr</v>
          </cell>
          <cell r="D6693" t="str">
            <v>M-NFNK Sp</v>
          </cell>
          <cell r="E6693">
            <v>4</v>
          </cell>
          <cell r="F6693">
            <v>6</v>
          </cell>
          <cell r="G6693">
            <v>4</v>
          </cell>
          <cell r="H6693" t="str">
            <v>TRS; includes 7B-D</v>
          </cell>
          <cell r="I6693">
            <v>2008</v>
          </cell>
          <cell r="J6693" t="str">
            <v>M</v>
          </cell>
          <cell r="L6693">
            <v>4</v>
          </cell>
          <cell r="M6693">
            <v>624.22457179862715</v>
          </cell>
        </row>
        <row r="6694">
          <cell r="A6694" t="str">
            <v>2008-4-5-</v>
          </cell>
          <cell r="B6694" t="str">
            <v>NookSam</v>
          </cell>
          <cell r="C6694" t="str">
            <v>Marked NF Nooksack Spr</v>
          </cell>
          <cell r="D6694" t="str">
            <v>M-NFNK Sp</v>
          </cell>
          <cell r="E6694">
            <v>4</v>
          </cell>
          <cell r="F6694">
            <v>6</v>
          </cell>
          <cell r="G6694">
            <v>4</v>
          </cell>
          <cell r="H6694" t="str">
            <v>TRS; includes 7B-D</v>
          </cell>
          <cell r="I6694">
            <v>2008</v>
          </cell>
          <cell r="J6694" t="str">
            <v>M</v>
          </cell>
          <cell r="L6694">
            <v>5</v>
          </cell>
          <cell r="M6694">
            <v>33.455070492424568</v>
          </cell>
        </row>
        <row r="6695">
          <cell r="A6695" t="str">
            <v>2008-5-3-</v>
          </cell>
          <cell r="B6695" t="str">
            <v>NookSam</v>
          </cell>
          <cell r="C6695" t="str">
            <v>UnMarked SF Nooksack Spr</v>
          </cell>
          <cell r="D6695" t="str">
            <v>U-SFNK Sp</v>
          </cell>
          <cell r="E6695">
            <v>5</v>
          </cell>
          <cell r="F6695">
            <v>7</v>
          </cell>
          <cell r="G6695">
            <v>4</v>
          </cell>
          <cell r="H6695" t="str">
            <v>TRS; includes 7B-D</v>
          </cell>
          <cell r="I6695">
            <v>2008</v>
          </cell>
          <cell r="J6695" t="str">
            <v>UM</v>
          </cell>
          <cell r="L6695">
            <v>3</v>
          </cell>
          <cell r="M6695">
            <v>277.54064136404338</v>
          </cell>
        </row>
        <row r="6696">
          <cell r="A6696" t="str">
            <v>2008-5-4-</v>
          </cell>
          <cell r="B6696" t="str">
            <v>NookSam</v>
          </cell>
          <cell r="C6696" t="str">
            <v>UnMarked SF Nooksack Spr</v>
          </cell>
          <cell r="D6696" t="str">
            <v>U-SFNK Sp</v>
          </cell>
          <cell r="E6696">
            <v>5</v>
          </cell>
          <cell r="F6696">
            <v>7</v>
          </cell>
          <cell r="G6696">
            <v>4</v>
          </cell>
          <cell r="H6696" t="str">
            <v>TRS; includes 7B-D</v>
          </cell>
          <cell r="I6696">
            <v>2008</v>
          </cell>
          <cell r="J6696" t="str">
            <v>UM</v>
          </cell>
          <cell r="L6696">
            <v>4</v>
          </cell>
          <cell r="M6696">
            <v>405.74450578074158</v>
          </cell>
        </row>
        <row r="6697">
          <cell r="A6697" t="str">
            <v>2008-5-5-</v>
          </cell>
          <cell r="B6697" t="str">
            <v>NookSam</v>
          </cell>
          <cell r="C6697" t="str">
            <v>UnMarked SF Nooksack Spr</v>
          </cell>
          <cell r="D6697" t="str">
            <v>U-SFNK Sp</v>
          </cell>
          <cell r="E6697">
            <v>5</v>
          </cell>
          <cell r="F6697">
            <v>7</v>
          </cell>
          <cell r="G6697">
            <v>4</v>
          </cell>
          <cell r="H6697" t="str">
            <v>TRS; includes 7B-D</v>
          </cell>
          <cell r="I6697">
            <v>2008</v>
          </cell>
          <cell r="J6697" t="str">
            <v>UM</v>
          </cell>
          <cell r="L6697">
            <v>5</v>
          </cell>
          <cell r="M6697">
            <v>105.2196271865941</v>
          </cell>
        </row>
        <row r="6698">
          <cell r="A6698" t="str">
            <v>2008-6-3-</v>
          </cell>
          <cell r="B6698" t="str">
            <v>NookSam</v>
          </cell>
          <cell r="C6698" t="str">
            <v>Marked SF Nooksack Spr</v>
          </cell>
          <cell r="D6698" t="str">
            <v>M-SFNK Sp</v>
          </cell>
          <cell r="E6698">
            <v>6</v>
          </cell>
          <cell r="F6698">
            <v>8</v>
          </cell>
          <cell r="G6698">
            <v>4</v>
          </cell>
          <cell r="H6698" t="str">
            <v>TRS; includes 7B-D</v>
          </cell>
          <cell r="I6698">
            <v>2008</v>
          </cell>
          <cell r="J6698" t="str">
            <v>M</v>
          </cell>
          <cell r="L6698">
            <v>3</v>
          </cell>
          <cell r="M6698">
            <v>0</v>
          </cell>
        </row>
        <row r="6699">
          <cell r="A6699" t="str">
            <v>2008-6-4-</v>
          </cell>
          <cell r="B6699" t="str">
            <v>NookSam</v>
          </cell>
          <cell r="C6699" t="str">
            <v>Marked SF Nooksack Spr</v>
          </cell>
          <cell r="D6699" t="str">
            <v>M-SFNK Sp</v>
          </cell>
          <cell r="E6699">
            <v>6</v>
          </cell>
          <cell r="F6699">
            <v>8</v>
          </cell>
          <cell r="G6699">
            <v>4</v>
          </cell>
          <cell r="H6699" t="str">
            <v>TRS; includes 7B-D</v>
          </cell>
          <cell r="I6699">
            <v>2008</v>
          </cell>
          <cell r="J6699" t="str">
            <v>M</v>
          </cell>
          <cell r="L6699">
            <v>4</v>
          </cell>
          <cell r="M6699">
            <v>0</v>
          </cell>
        </row>
        <row r="6700">
          <cell r="A6700" t="str">
            <v>2008-6-5-</v>
          </cell>
          <cell r="B6700" t="str">
            <v>NookSam</v>
          </cell>
          <cell r="C6700" t="str">
            <v>Marked SF Nooksack Spr</v>
          </cell>
          <cell r="D6700" t="str">
            <v>M-SFNK Sp</v>
          </cell>
          <cell r="E6700">
            <v>6</v>
          </cell>
          <cell r="F6700">
            <v>8</v>
          </cell>
          <cell r="G6700">
            <v>4</v>
          </cell>
          <cell r="H6700" t="str">
            <v>TRS; includes 7B-D</v>
          </cell>
          <cell r="I6700">
            <v>2008</v>
          </cell>
          <cell r="J6700" t="str">
            <v>M</v>
          </cell>
          <cell r="L6700">
            <v>5</v>
          </cell>
          <cell r="M6700">
            <v>0</v>
          </cell>
        </row>
        <row r="6701">
          <cell r="A6701" t="str">
            <v>2008-13-3-</v>
          </cell>
          <cell r="B6701" t="str">
            <v>StSno</v>
          </cell>
          <cell r="C6701" t="str">
            <v>UnMarked Snohomish Fall Fing</v>
          </cell>
          <cell r="D6701" t="str">
            <v>U-Snoh FF</v>
          </cell>
          <cell r="E6701">
            <v>13</v>
          </cell>
          <cell r="F6701">
            <v>19</v>
          </cell>
          <cell r="G6701">
            <v>18</v>
          </cell>
          <cell r="H6701" t="str">
            <v>ETRS; includes FW sport, no FW net</v>
          </cell>
          <cell r="I6701">
            <v>2008</v>
          </cell>
          <cell r="J6701" t="str">
            <v>UM</v>
          </cell>
          <cell r="L6701">
            <v>3</v>
          </cell>
          <cell r="M6701">
            <v>1004.361763884138</v>
          </cell>
        </row>
        <row r="6702">
          <cell r="A6702" t="str">
            <v>2008-13-4-</v>
          </cell>
          <cell r="B6702" t="str">
            <v>StSno</v>
          </cell>
          <cell r="C6702" t="str">
            <v>UnMarked Snohomish Fall Fing</v>
          </cell>
          <cell r="D6702" t="str">
            <v>U-Snoh FF</v>
          </cell>
          <cell r="E6702">
            <v>13</v>
          </cell>
          <cell r="F6702">
            <v>19</v>
          </cell>
          <cell r="G6702">
            <v>18</v>
          </cell>
          <cell r="H6702" t="str">
            <v>ETRS; includes FW sport, no FW net</v>
          </cell>
          <cell r="I6702">
            <v>2008</v>
          </cell>
          <cell r="J6702" t="str">
            <v>UM</v>
          </cell>
          <cell r="L6702">
            <v>4</v>
          </cell>
          <cell r="M6702">
            <v>6406.3109130057583</v>
          </cell>
        </row>
        <row r="6703">
          <cell r="A6703" t="str">
            <v>2008-13-5-</v>
          </cell>
          <cell r="B6703" t="str">
            <v>StSno</v>
          </cell>
          <cell r="C6703" t="str">
            <v>UnMarked Snohomish Fall Fing</v>
          </cell>
          <cell r="D6703" t="str">
            <v>U-Snoh FF</v>
          </cell>
          <cell r="E6703">
            <v>13</v>
          </cell>
          <cell r="F6703">
            <v>19</v>
          </cell>
          <cell r="G6703">
            <v>18</v>
          </cell>
          <cell r="H6703" t="str">
            <v>ETRS; includes FW sport, no FW net</v>
          </cell>
          <cell r="I6703">
            <v>2008</v>
          </cell>
          <cell r="J6703" t="str">
            <v>UM</v>
          </cell>
          <cell r="L6703">
            <v>5</v>
          </cell>
          <cell r="M6703">
            <v>283.15997879093862</v>
          </cell>
        </row>
        <row r="6704">
          <cell r="A6704" t="str">
            <v>2008-14-3-</v>
          </cell>
          <cell r="B6704" t="str">
            <v>StSno</v>
          </cell>
          <cell r="C6704" t="str">
            <v>Marked Snohomish Fall Fing</v>
          </cell>
          <cell r="D6704" t="str">
            <v>M-Snoh FF</v>
          </cell>
          <cell r="E6704">
            <v>14</v>
          </cell>
          <cell r="F6704">
            <v>20</v>
          </cell>
          <cell r="G6704">
            <v>18</v>
          </cell>
          <cell r="H6704" t="str">
            <v>ETRS; includes FW sport, no FW net</v>
          </cell>
          <cell r="I6704">
            <v>2008</v>
          </cell>
          <cell r="J6704" t="str">
            <v>M</v>
          </cell>
          <cell r="L6704">
            <v>3</v>
          </cell>
          <cell r="M6704">
            <v>318.17209157606499</v>
          </cell>
        </row>
        <row r="6705">
          <cell r="A6705" t="str">
            <v>2008-14-4-</v>
          </cell>
          <cell r="B6705" t="str">
            <v>StSno</v>
          </cell>
          <cell r="C6705" t="str">
            <v>Marked Snohomish Fall Fing</v>
          </cell>
          <cell r="D6705" t="str">
            <v>M-Snoh FF</v>
          </cell>
          <cell r="E6705">
            <v>14</v>
          </cell>
          <cell r="F6705">
            <v>20</v>
          </cell>
          <cell r="G6705">
            <v>18</v>
          </cell>
          <cell r="H6705" t="str">
            <v>ETRS; includes FW sport, no FW net</v>
          </cell>
          <cell r="I6705">
            <v>2008</v>
          </cell>
          <cell r="J6705" t="str">
            <v>M</v>
          </cell>
          <cell r="L6705">
            <v>4</v>
          </cell>
          <cell r="M6705">
            <v>2768.0971967117662</v>
          </cell>
        </row>
        <row r="6706">
          <cell r="A6706" t="str">
            <v>2008-14-5-</v>
          </cell>
          <cell r="B6706" t="str">
            <v>StSno</v>
          </cell>
          <cell r="C6706" t="str">
            <v>Marked Snohomish Fall Fing</v>
          </cell>
          <cell r="D6706" t="str">
            <v>M-Snoh FF</v>
          </cell>
          <cell r="E6706">
            <v>14</v>
          </cell>
          <cell r="F6706">
            <v>20</v>
          </cell>
          <cell r="G6706">
            <v>18</v>
          </cell>
          <cell r="H6706" t="str">
            <v>ETRS; includes FW sport, no FW net</v>
          </cell>
          <cell r="I6706">
            <v>2008</v>
          </cell>
          <cell r="J6706" t="str">
            <v>M</v>
          </cell>
          <cell r="L6706">
            <v>5</v>
          </cell>
          <cell r="M6706">
            <v>31.817209157606509</v>
          </cell>
        </row>
        <row r="6707">
          <cell r="A6707" t="str">
            <v>2008-15-3-</v>
          </cell>
          <cell r="B6707" t="str">
            <v>StSno</v>
          </cell>
          <cell r="C6707" t="str">
            <v>UnMarked Snohomish Fall Year</v>
          </cell>
          <cell r="D6707" t="str">
            <v>U-SnohFYr</v>
          </cell>
          <cell r="E6707">
            <v>15</v>
          </cell>
          <cell r="F6707">
            <v>22</v>
          </cell>
          <cell r="G6707">
            <v>21</v>
          </cell>
          <cell r="H6707" t="str">
            <v>ETRS; includes FW sport, no FW net</v>
          </cell>
          <cell r="I6707">
            <v>2008</v>
          </cell>
          <cell r="J6707" t="str">
            <v>UM</v>
          </cell>
          <cell r="L6707">
            <v>3</v>
          </cell>
          <cell r="M6707">
            <v>63.366606386827662</v>
          </cell>
        </row>
        <row r="6708">
          <cell r="A6708" t="str">
            <v>2008-15-4-</v>
          </cell>
          <cell r="B6708" t="str">
            <v>StSno</v>
          </cell>
          <cell r="C6708" t="str">
            <v>UnMarked Snohomish Fall Year</v>
          </cell>
          <cell r="D6708" t="str">
            <v>U-SnohFYr</v>
          </cell>
          <cell r="E6708">
            <v>15</v>
          </cell>
          <cell r="F6708">
            <v>22</v>
          </cell>
          <cell r="G6708">
            <v>21</v>
          </cell>
          <cell r="H6708" t="str">
            <v>ETRS; includes FW sport, no FW net</v>
          </cell>
          <cell r="I6708">
            <v>2008</v>
          </cell>
          <cell r="J6708" t="str">
            <v>UM</v>
          </cell>
          <cell r="L6708">
            <v>4</v>
          </cell>
          <cell r="M6708">
            <v>1159.134023100356</v>
          </cell>
        </row>
        <row r="6709">
          <cell r="A6709" t="str">
            <v>2008-15-5-</v>
          </cell>
          <cell r="B6709" t="str">
            <v>StSno</v>
          </cell>
          <cell r="C6709" t="str">
            <v>UnMarked Snohomish Fall Year</v>
          </cell>
          <cell r="D6709" t="str">
            <v>U-SnohFYr</v>
          </cell>
          <cell r="E6709">
            <v>15</v>
          </cell>
          <cell r="F6709">
            <v>22</v>
          </cell>
          <cell r="G6709">
            <v>21</v>
          </cell>
          <cell r="H6709" t="str">
            <v>ETRS; includes FW sport, no FW net</v>
          </cell>
          <cell r="I6709">
            <v>2008</v>
          </cell>
          <cell r="J6709" t="str">
            <v>UM</v>
          </cell>
          <cell r="L6709">
            <v>5</v>
          </cell>
          <cell r="M6709">
            <v>259.5628946069516</v>
          </cell>
        </row>
        <row r="6710">
          <cell r="A6710" t="str">
            <v>2008-16-3-</v>
          </cell>
          <cell r="B6710" t="str">
            <v>StSno</v>
          </cell>
          <cell r="C6710" t="str">
            <v>Marked Snohomish Fall Year</v>
          </cell>
          <cell r="D6710" t="str">
            <v>M-SnohFYr</v>
          </cell>
          <cell r="E6710">
            <v>16</v>
          </cell>
          <cell r="F6710">
            <v>23</v>
          </cell>
          <cell r="G6710">
            <v>21</v>
          </cell>
          <cell r="H6710" t="str">
            <v>ETRS; includes FW sport, no FW net</v>
          </cell>
          <cell r="I6710">
            <v>2008</v>
          </cell>
          <cell r="J6710" t="str">
            <v>M</v>
          </cell>
          <cell r="L6710">
            <v>3</v>
          </cell>
          <cell r="M6710">
            <v>31.817209157606509</v>
          </cell>
        </row>
        <row r="6711">
          <cell r="A6711" t="str">
            <v>2008-16-4-</v>
          </cell>
          <cell r="B6711" t="str">
            <v>StSno</v>
          </cell>
          <cell r="C6711" t="str">
            <v>Marked Snohomish Fall Year</v>
          </cell>
          <cell r="D6711" t="str">
            <v>M-SnohFYr</v>
          </cell>
          <cell r="E6711">
            <v>16</v>
          </cell>
          <cell r="F6711">
            <v>23</v>
          </cell>
          <cell r="G6711">
            <v>21</v>
          </cell>
          <cell r="H6711" t="str">
            <v>ETRS; includes FW sport, no FW net</v>
          </cell>
          <cell r="I6711">
            <v>2008</v>
          </cell>
          <cell r="J6711" t="str">
            <v>M</v>
          </cell>
          <cell r="L6711">
            <v>4</v>
          </cell>
          <cell r="M6711">
            <v>2736.27998755416</v>
          </cell>
        </row>
        <row r="6712">
          <cell r="A6712" t="str">
            <v>2008-16-5-</v>
          </cell>
          <cell r="B6712" t="str">
            <v>StSno</v>
          </cell>
          <cell r="C6712" t="str">
            <v>Marked Snohomish Fall Year</v>
          </cell>
          <cell r="D6712" t="str">
            <v>M-SnohFYr</v>
          </cell>
          <cell r="E6712">
            <v>16</v>
          </cell>
          <cell r="F6712">
            <v>23</v>
          </cell>
          <cell r="G6712">
            <v>21</v>
          </cell>
          <cell r="H6712" t="str">
            <v>ETRS; includes FW sport, no FW net</v>
          </cell>
          <cell r="I6712">
            <v>2008</v>
          </cell>
          <cell r="J6712" t="str">
            <v>M</v>
          </cell>
          <cell r="L6712">
            <v>5</v>
          </cell>
          <cell r="M6712">
            <v>31.817209157606509</v>
          </cell>
        </row>
        <row r="6713">
          <cell r="A6713" t="str">
            <v>2008-19-3-</v>
          </cell>
          <cell r="B6713" t="str">
            <v>StSno</v>
          </cell>
          <cell r="C6713" t="str">
            <v>UnMarked Tulalip Fall Fing</v>
          </cell>
          <cell r="D6713" t="str">
            <v>U-Tula FF</v>
          </cell>
          <cell r="E6713">
            <v>19</v>
          </cell>
          <cell r="F6713">
            <v>28</v>
          </cell>
          <cell r="G6713">
            <v>27</v>
          </cell>
          <cell r="H6713" t="str">
            <v>TRS; includes 8D catch (excludes 8A)</v>
          </cell>
          <cell r="I6713">
            <v>2008</v>
          </cell>
          <cell r="J6713" t="str">
            <v>UM</v>
          </cell>
          <cell r="L6713">
            <v>3</v>
          </cell>
          <cell r="M6713">
            <v>662.23334737435243</v>
          </cell>
        </row>
        <row r="6714">
          <cell r="A6714" t="str">
            <v>2008-19-4-</v>
          </cell>
          <cell r="B6714" t="str">
            <v>StSno</v>
          </cell>
          <cell r="C6714" t="str">
            <v>UnMarked Tulalip Fall Fing</v>
          </cell>
          <cell r="D6714" t="str">
            <v>U-Tula FF</v>
          </cell>
          <cell r="E6714">
            <v>19</v>
          </cell>
          <cell r="F6714">
            <v>28</v>
          </cell>
          <cell r="G6714">
            <v>27</v>
          </cell>
          <cell r="H6714" t="str">
            <v>TRS; includes 8D catch (excludes 8A)</v>
          </cell>
          <cell r="I6714">
            <v>2008</v>
          </cell>
          <cell r="J6714" t="str">
            <v>UM</v>
          </cell>
          <cell r="L6714">
            <v>4</v>
          </cell>
          <cell r="M6714">
            <v>461.38608678623979</v>
          </cell>
        </row>
        <row r="6715">
          <cell r="A6715" t="str">
            <v>2008-19-5-</v>
          </cell>
          <cell r="B6715" t="str">
            <v>StSno</v>
          </cell>
          <cell r="C6715" t="str">
            <v>UnMarked Tulalip Fall Fing</v>
          </cell>
          <cell r="D6715" t="str">
            <v>U-Tula FF</v>
          </cell>
          <cell r="E6715">
            <v>19</v>
          </cell>
          <cell r="F6715">
            <v>28</v>
          </cell>
          <cell r="G6715">
            <v>27</v>
          </cell>
          <cell r="H6715" t="str">
            <v>TRS; includes 8D catch (excludes 8A)</v>
          </cell>
          <cell r="I6715">
            <v>2008</v>
          </cell>
          <cell r="J6715" t="str">
            <v>UM</v>
          </cell>
          <cell r="L6715">
            <v>5</v>
          </cell>
          <cell r="M6715">
            <v>60.092809485546937</v>
          </cell>
        </row>
        <row r="6716">
          <cell r="A6716" t="str">
            <v>2008-20-3-</v>
          </cell>
          <cell r="B6716" t="str">
            <v>StSno</v>
          </cell>
          <cell r="C6716" t="str">
            <v>Marked Tulalip Fall Fing</v>
          </cell>
          <cell r="D6716" t="str">
            <v>M-Tula FF</v>
          </cell>
          <cell r="E6716">
            <v>20</v>
          </cell>
          <cell r="F6716">
            <v>29</v>
          </cell>
          <cell r="G6716">
            <v>27</v>
          </cell>
          <cell r="H6716" t="str">
            <v>TRS; includes 8D catch (excludes 8A)</v>
          </cell>
          <cell r="I6716">
            <v>2008</v>
          </cell>
          <cell r="J6716" t="str">
            <v>M</v>
          </cell>
          <cell r="L6716">
            <v>3</v>
          </cell>
          <cell r="M6716">
            <v>1359.4271801565119</v>
          </cell>
        </row>
        <row r="6717">
          <cell r="A6717" t="str">
            <v>2008-20-4-</v>
          </cell>
          <cell r="B6717" t="str">
            <v>StSno</v>
          </cell>
          <cell r="C6717" t="str">
            <v>Marked Tulalip Fall Fing</v>
          </cell>
          <cell r="D6717" t="str">
            <v>M-Tula FF</v>
          </cell>
          <cell r="E6717">
            <v>20</v>
          </cell>
          <cell r="F6717">
            <v>29</v>
          </cell>
          <cell r="G6717">
            <v>27</v>
          </cell>
          <cell r="H6717" t="str">
            <v>TRS; includes 8D catch (excludes 8A)</v>
          </cell>
          <cell r="I6717">
            <v>2008</v>
          </cell>
          <cell r="J6717" t="str">
            <v>M</v>
          </cell>
          <cell r="L6717">
            <v>4</v>
          </cell>
          <cell r="M6717">
            <v>1049.3052964236369</v>
          </cell>
        </row>
        <row r="6718">
          <cell r="A6718" t="str">
            <v>2008-20-5-</v>
          </cell>
          <cell r="B6718" t="str">
            <v>StSno</v>
          </cell>
          <cell r="C6718" t="str">
            <v>Marked Tulalip Fall Fing</v>
          </cell>
          <cell r="D6718" t="str">
            <v>M-Tula FF</v>
          </cell>
          <cell r="E6718">
            <v>20</v>
          </cell>
          <cell r="F6718">
            <v>29</v>
          </cell>
          <cell r="G6718">
            <v>27</v>
          </cell>
          <cell r="H6718" t="str">
            <v>TRS; includes 8D catch (excludes 8A)</v>
          </cell>
          <cell r="I6718">
            <v>2008</v>
          </cell>
          <cell r="J6718" t="str">
            <v>M</v>
          </cell>
          <cell r="L6718">
            <v>5</v>
          </cell>
          <cell r="M6718">
            <v>6.5553397737123102</v>
          </cell>
        </row>
        <row r="6719">
          <cell r="A6719" t="str">
            <v>2008-23-3-</v>
          </cell>
          <cell r="B6719" t="str">
            <v>MPS</v>
          </cell>
          <cell r="C6719" t="str">
            <v>UnMarked UW Accelerated</v>
          </cell>
          <cell r="D6719" t="str">
            <v>U-UWAc FF</v>
          </cell>
          <cell r="E6719">
            <v>23</v>
          </cell>
          <cell r="F6719">
            <v>34</v>
          </cell>
          <cell r="G6719">
            <v>33</v>
          </cell>
          <cell r="H6719" t="str">
            <v>ETRS</v>
          </cell>
          <cell r="I6719">
            <v>2008</v>
          </cell>
          <cell r="J6719" t="str">
            <v>UM</v>
          </cell>
          <cell r="L6719">
            <v>3</v>
          </cell>
          <cell r="M6719">
            <v>5.1458261452453886</v>
          </cell>
        </row>
        <row r="6720">
          <cell r="A6720" t="str">
            <v>2008-23-4-</v>
          </cell>
          <cell r="B6720" t="str">
            <v>MPS</v>
          </cell>
          <cell r="C6720" t="str">
            <v>UnMarked UW Accelerated</v>
          </cell>
          <cell r="D6720" t="str">
            <v>U-UWAc FF</v>
          </cell>
          <cell r="E6720">
            <v>23</v>
          </cell>
          <cell r="F6720">
            <v>34</v>
          </cell>
          <cell r="G6720">
            <v>33</v>
          </cell>
          <cell r="H6720" t="str">
            <v>ETRS</v>
          </cell>
          <cell r="I6720">
            <v>2008</v>
          </cell>
          <cell r="J6720" t="str">
            <v>UM</v>
          </cell>
          <cell r="L6720">
            <v>4</v>
          </cell>
          <cell r="M6720">
            <v>2.4542347093832051</v>
          </cell>
        </row>
        <row r="6721">
          <cell r="A6721" t="str">
            <v>2008-23-5-</v>
          </cell>
          <cell r="B6721" t="str">
            <v>MPS</v>
          </cell>
          <cell r="C6721" t="str">
            <v>UnMarked UW Accelerated</v>
          </cell>
          <cell r="D6721" t="str">
            <v>U-UWAc FF</v>
          </cell>
          <cell r="E6721">
            <v>23</v>
          </cell>
          <cell r="F6721">
            <v>34</v>
          </cell>
          <cell r="G6721">
            <v>33</v>
          </cell>
          <cell r="H6721" t="str">
            <v>ETRS</v>
          </cell>
          <cell r="I6721">
            <v>2008</v>
          </cell>
          <cell r="J6721" t="str">
            <v>UM</v>
          </cell>
          <cell r="L6721">
            <v>5</v>
          </cell>
          <cell r="M6721">
            <v>9.1218991935203719E-2</v>
          </cell>
        </row>
        <row r="6722">
          <cell r="A6722" t="str">
            <v>2008-29-3-</v>
          </cell>
          <cell r="B6722" t="str">
            <v>MPS</v>
          </cell>
          <cell r="C6722" t="str">
            <v>UnMarked White River Spring Fing</v>
          </cell>
          <cell r="D6722" t="str">
            <v>U-WhiteSp</v>
          </cell>
          <cell r="E6722">
            <v>29</v>
          </cell>
          <cell r="F6722">
            <v>43</v>
          </cell>
          <cell r="G6722">
            <v>42</v>
          </cell>
          <cell r="H6722" t="str">
            <v>ETRS; includes FW net (FW spt assumed 0)</v>
          </cell>
          <cell r="I6722">
            <v>2008</v>
          </cell>
          <cell r="J6722" t="str">
            <v>UM</v>
          </cell>
          <cell r="L6722">
            <v>3</v>
          </cell>
          <cell r="M6722">
            <v>1729</v>
          </cell>
        </row>
        <row r="6723">
          <cell r="A6723" t="str">
            <v>2008-29-4-</v>
          </cell>
          <cell r="B6723" t="str">
            <v>MPS</v>
          </cell>
          <cell r="C6723" t="str">
            <v>UnMarked White River Spring Fing</v>
          </cell>
          <cell r="D6723" t="str">
            <v>U-WhiteSp</v>
          </cell>
          <cell r="E6723">
            <v>29</v>
          </cell>
          <cell r="F6723">
            <v>43</v>
          </cell>
          <cell r="G6723">
            <v>42</v>
          </cell>
          <cell r="H6723" t="str">
            <v>ETRS; includes FW net (FW spt assumed 0)</v>
          </cell>
          <cell r="I6723">
            <v>2008</v>
          </cell>
          <cell r="J6723" t="str">
            <v>UM</v>
          </cell>
          <cell r="L6723">
            <v>4</v>
          </cell>
          <cell r="M6723">
            <v>1210</v>
          </cell>
        </row>
        <row r="6724">
          <cell r="A6724" t="str">
            <v>2008-29-5-</v>
          </cell>
          <cell r="B6724" t="str">
            <v>MPS</v>
          </cell>
          <cell r="C6724" t="str">
            <v>UnMarked White River Spring Fing</v>
          </cell>
          <cell r="D6724" t="str">
            <v>U-WhiteSp</v>
          </cell>
          <cell r="E6724">
            <v>29</v>
          </cell>
          <cell r="F6724">
            <v>43</v>
          </cell>
          <cell r="G6724">
            <v>42</v>
          </cell>
          <cell r="H6724" t="str">
            <v>ETRS; includes FW net (FW spt assumed 0)</v>
          </cell>
          <cell r="I6724">
            <v>2008</v>
          </cell>
          <cell r="J6724" t="str">
            <v>UM</v>
          </cell>
          <cell r="L6724">
            <v>5</v>
          </cell>
          <cell r="M6724">
            <v>19</v>
          </cell>
        </row>
        <row r="6725">
          <cell r="A6725" t="str">
            <v>2008-30-3-</v>
          </cell>
          <cell r="B6725" t="str">
            <v>MPS</v>
          </cell>
          <cell r="C6725" t="str">
            <v>Marked White River Spring Fing</v>
          </cell>
          <cell r="D6725" t="str">
            <v>M-WhiteSp</v>
          </cell>
          <cell r="E6725">
            <v>30</v>
          </cell>
          <cell r="F6725">
            <v>44</v>
          </cell>
          <cell r="G6725">
            <v>42</v>
          </cell>
          <cell r="H6725" t="str">
            <v>ETRS; includes FW net (FW spt assumed 0)</v>
          </cell>
          <cell r="I6725">
            <v>2008</v>
          </cell>
          <cell r="J6725" t="str">
            <v>M</v>
          </cell>
          <cell r="L6725">
            <v>3</v>
          </cell>
          <cell r="M6725">
            <v>0</v>
          </cell>
        </row>
        <row r="6726">
          <cell r="A6726" t="str">
            <v>2008-30-4-</v>
          </cell>
          <cell r="B6726" t="str">
            <v>MPS</v>
          </cell>
          <cell r="C6726" t="str">
            <v>Marked White River Spring Fing</v>
          </cell>
          <cell r="D6726" t="str">
            <v>M-WhiteSp</v>
          </cell>
          <cell r="E6726">
            <v>30</v>
          </cell>
          <cell r="F6726">
            <v>44</v>
          </cell>
          <cell r="G6726">
            <v>42</v>
          </cell>
          <cell r="H6726" t="str">
            <v>ETRS; includes FW net (FW spt assumed 0)</v>
          </cell>
          <cell r="I6726">
            <v>2008</v>
          </cell>
          <cell r="J6726" t="str">
            <v>M</v>
          </cell>
          <cell r="L6726">
            <v>4</v>
          </cell>
          <cell r="M6726">
            <v>0</v>
          </cell>
        </row>
        <row r="6727">
          <cell r="A6727" t="str">
            <v>2008-30-5-</v>
          </cell>
          <cell r="B6727" t="str">
            <v>MPS</v>
          </cell>
          <cell r="C6727" t="str">
            <v>Marked White River Spring Fing</v>
          </cell>
          <cell r="D6727" t="str">
            <v>M-WhiteSp</v>
          </cell>
          <cell r="E6727">
            <v>30</v>
          </cell>
          <cell r="F6727">
            <v>44</v>
          </cell>
          <cell r="G6727">
            <v>42</v>
          </cell>
          <cell r="H6727" t="str">
            <v>ETRS; includes FW net (FW spt assumed 0)</v>
          </cell>
          <cell r="I6727">
            <v>2008</v>
          </cell>
          <cell r="J6727" t="str">
            <v>M</v>
          </cell>
          <cell r="L6727">
            <v>5</v>
          </cell>
          <cell r="M6727">
            <v>0</v>
          </cell>
        </row>
        <row r="6728">
          <cell r="A6728" t="str">
            <v>2008-65-3-</v>
          </cell>
          <cell r="B6728" t="str">
            <v>MPS</v>
          </cell>
          <cell r="C6728" t="str">
            <v>UnMarked White Sp Year</v>
          </cell>
          <cell r="D6728" t="str">
            <v>U-WhtSpYr</v>
          </cell>
          <cell r="E6728">
            <v>65</v>
          </cell>
          <cell r="F6728">
            <v>55</v>
          </cell>
          <cell r="G6728">
            <v>54</v>
          </cell>
          <cell r="H6728" t="str">
            <v>ETRS; includes FW net (FW spt assumed 0)</v>
          </cell>
          <cell r="I6728">
            <v>2008</v>
          </cell>
          <cell r="J6728" t="str">
            <v>UM</v>
          </cell>
          <cell r="L6728">
            <v>3</v>
          </cell>
          <cell r="M6728">
            <v>44</v>
          </cell>
        </row>
        <row r="6729">
          <cell r="A6729" t="str">
            <v>2008-65-4-</v>
          </cell>
          <cell r="B6729" t="str">
            <v>MPS</v>
          </cell>
          <cell r="C6729" t="str">
            <v>UnMarked White Sp Year</v>
          </cell>
          <cell r="D6729" t="str">
            <v>U-WhtSpYr</v>
          </cell>
          <cell r="E6729">
            <v>65</v>
          </cell>
          <cell r="F6729">
            <v>55</v>
          </cell>
          <cell r="G6729">
            <v>54</v>
          </cell>
          <cell r="H6729" t="str">
            <v>ETRS; includes FW net (FW spt assumed 0)</v>
          </cell>
          <cell r="I6729">
            <v>2008</v>
          </cell>
          <cell r="J6729" t="str">
            <v>UM</v>
          </cell>
          <cell r="L6729">
            <v>4</v>
          </cell>
          <cell r="M6729">
            <v>273</v>
          </cell>
        </row>
        <row r="6730">
          <cell r="A6730" t="str">
            <v>2008-65-5-</v>
          </cell>
          <cell r="B6730" t="str">
            <v>MPS</v>
          </cell>
          <cell r="C6730" t="str">
            <v>UnMarked White Sp Year</v>
          </cell>
          <cell r="D6730" t="str">
            <v>U-WhtSpYr</v>
          </cell>
          <cell r="E6730">
            <v>65</v>
          </cell>
          <cell r="F6730">
            <v>55</v>
          </cell>
          <cell r="G6730">
            <v>54</v>
          </cell>
          <cell r="H6730" t="str">
            <v>ETRS; includes FW net (FW spt assumed 0)</v>
          </cell>
          <cell r="I6730">
            <v>2008</v>
          </cell>
          <cell r="J6730" t="str">
            <v>UM</v>
          </cell>
          <cell r="L6730">
            <v>5</v>
          </cell>
          <cell r="M6730">
            <v>10</v>
          </cell>
        </row>
        <row r="6731">
          <cell r="A6731" t="str">
            <v>2008-66-3-</v>
          </cell>
          <cell r="B6731" t="str">
            <v>MPS</v>
          </cell>
          <cell r="C6731" t="str">
            <v>Marked White Sp Year</v>
          </cell>
          <cell r="D6731" t="str">
            <v>M-WhtSpYr</v>
          </cell>
          <cell r="E6731">
            <v>66</v>
          </cell>
          <cell r="F6731">
            <v>56</v>
          </cell>
          <cell r="G6731">
            <v>54</v>
          </cell>
          <cell r="H6731" t="str">
            <v>ETRS; includes FW net (FW spt assumed 0)</v>
          </cell>
          <cell r="I6731">
            <v>2008</v>
          </cell>
          <cell r="J6731" t="str">
            <v>M</v>
          </cell>
          <cell r="L6731">
            <v>3</v>
          </cell>
          <cell r="M6731">
            <v>0</v>
          </cell>
        </row>
        <row r="6732">
          <cell r="A6732" t="str">
            <v>2008-66-4-</v>
          </cell>
          <cell r="B6732" t="str">
            <v>MPS</v>
          </cell>
          <cell r="C6732" t="str">
            <v>Marked White Sp Year</v>
          </cell>
          <cell r="D6732" t="str">
            <v>M-WhtSpYr</v>
          </cell>
          <cell r="E6732">
            <v>66</v>
          </cell>
          <cell r="F6732">
            <v>56</v>
          </cell>
          <cell r="G6732">
            <v>54</v>
          </cell>
          <cell r="H6732" t="str">
            <v>ETRS; includes FW net (FW spt assumed 0)</v>
          </cell>
          <cell r="I6732">
            <v>2008</v>
          </cell>
          <cell r="J6732" t="str">
            <v>M</v>
          </cell>
          <cell r="L6732">
            <v>4</v>
          </cell>
          <cell r="M6732">
            <v>0</v>
          </cell>
        </row>
        <row r="6733">
          <cell r="A6733" t="str">
            <v>2008-66-5-</v>
          </cell>
          <cell r="B6733" t="str">
            <v>MPS</v>
          </cell>
          <cell r="C6733" t="str">
            <v>Marked White Sp Year</v>
          </cell>
          <cell r="D6733" t="str">
            <v>M-WhtSpYr</v>
          </cell>
          <cell r="E6733">
            <v>66</v>
          </cell>
          <cell r="F6733">
            <v>56</v>
          </cell>
          <cell r="G6733">
            <v>54</v>
          </cell>
          <cell r="H6733" t="str">
            <v>ETRS; includes FW net (FW spt assumed 0)</v>
          </cell>
          <cell r="I6733">
            <v>2008</v>
          </cell>
          <cell r="J6733" t="str">
            <v>M</v>
          </cell>
          <cell r="L6733">
            <v>5</v>
          </cell>
          <cell r="M6733">
            <v>0</v>
          </cell>
        </row>
        <row r="6734">
          <cell r="A6734" t="str">
            <v>2008-75-3-</v>
          </cell>
          <cell r="B6734" t="str">
            <v>JDF</v>
          </cell>
          <cell r="C6734" t="str">
            <v>UnMarked Hoko River</v>
          </cell>
          <cell r="D6734" t="str">
            <v>U-Hoko Rv</v>
          </cell>
          <cell r="E6734">
            <v>75</v>
          </cell>
          <cell r="F6734">
            <v>58</v>
          </cell>
          <cell r="G6734">
            <v>57</v>
          </cell>
          <cell r="H6734" t="str">
            <v>ETRS; esc only, no FW fishery</v>
          </cell>
          <cell r="I6734">
            <v>2008</v>
          </cell>
          <cell r="J6734" t="str">
            <v>UM</v>
          </cell>
          <cell r="L6734">
            <v>3</v>
          </cell>
          <cell r="M6734">
            <v>22</v>
          </cell>
        </row>
        <row r="6735">
          <cell r="A6735" t="str">
            <v>2008-75-4-</v>
          </cell>
          <cell r="B6735" t="str">
            <v>JDF</v>
          </cell>
          <cell r="C6735" t="str">
            <v>UnMarked Hoko River</v>
          </cell>
          <cell r="D6735" t="str">
            <v>U-Hoko Rv</v>
          </cell>
          <cell r="E6735">
            <v>75</v>
          </cell>
          <cell r="F6735">
            <v>58</v>
          </cell>
          <cell r="G6735">
            <v>57</v>
          </cell>
          <cell r="H6735" t="str">
            <v>ETRS; esc only, no FW fishery</v>
          </cell>
          <cell r="I6735">
            <v>2008</v>
          </cell>
          <cell r="J6735" t="str">
            <v>UM</v>
          </cell>
          <cell r="L6735">
            <v>4</v>
          </cell>
          <cell r="M6735">
            <v>36.662459145722977</v>
          </cell>
        </row>
        <row r="6736">
          <cell r="A6736" t="str">
            <v>2008-75-5-</v>
          </cell>
          <cell r="B6736" t="str">
            <v>JDF</v>
          </cell>
          <cell r="C6736" t="str">
            <v>UnMarked Hoko River</v>
          </cell>
          <cell r="D6736" t="str">
            <v>U-Hoko Rv</v>
          </cell>
          <cell r="E6736">
            <v>75</v>
          </cell>
          <cell r="F6736">
            <v>58</v>
          </cell>
          <cell r="G6736">
            <v>57</v>
          </cell>
          <cell r="H6736" t="str">
            <v>ETRS; esc only, no FW fishery</v>
          </cell>
          <cell r="I6736">
            <v>2008</v>
          </cell>
          <cell r="J6736" t="str">
            <v>UM</v>
          </cell>
          <cell r="L6736">
            <v>5</v>
          </cell>
          <cell r="M6736">
            <v>207.69688107369049</v>
          </cell>
        </row>
        <row r="6737">
          <cell r="A6737" t="str">
            <v>2008-76-3-</v>
          </cell>
          <cell r="B6737" t="str">
            <v>JDF</v>
          </cell>
          <cell r="C6737" t="str">
            <v>Marked Hoko River</v>
          </cell>
          <cell r="D6737" t="str">
            <v>M-Hoko Rv</v>
          </cell>
          <cell r="E6737">
            <v>76</v>
          </cell>
          <cell r="F6737">
            <v>59</v>
          </cell>
          <cell r="G6737">
            <v>57</v>
          </cell>
          <cell r="H6737" t="str">
            <v>ETRS; esc only, no FW fishery</v>
          </cell>
          <cell r="I6737">
            <v>2008</v>
          </cell>
          <cell r="J6737" t="str">
            <v>M</v>
          </cell>
          <cell r="L6737">
            <v>3</v>
          </cell>
          <cell r="M6737">
            <v>0</v>
          </cell>
        </row>
        <row r="6738">
          <cell r="A6738" t="str">
            <v>2008-76-4-</v>
          </cell>
          <cell r="B6738" t="str">
            <v>JDF</v>
          </cell>
          <cell r="C6738" t="str">
            <v>Marked Hoko River</v>
          </cell>
          <cell r="D6738" t="str">
            <v>M-Hoko Rv</v>
          </cell>
          <cell r="E6738">
            <v>76</v>
          </cell>
          <cell r="F6738">
            <v>59</v>
          </cell>
          <cell r="G6738">
            <v>57</v>
          </cell>
          <cell r="H6738" t="str">
            <v>ETRS; esc only, no FW fishery</v>
          </cell>
          <cell r="I6738">
            <v>2008</v>
          </cell>
          <cell r="J6738" t="str">
            <v>M</v>
          </cell>
          <cell r="L6738">
            <v>4</v>
          </cell>
          <cell r="M6738">
            <v>25.33754085427702</v>
          </cell>
        </row>
        <row r="6739">
          <cell r="A6739" t="str">
            <v>2008-76-5-</v>
          </cell>
          <cell r="B6739" t="str">
            <v>JDF</v>
          </cell>
          <cell r="C6739" t="str">
            <v>Marked Hoko River</v>
          </cell>
          <cell r="D6739" t="str">
            <v>M-Hoko Rv</v>
          </cell>
          <cell r="E6739">
            <v>76</v>
          </cell>
          <cell r="F6739">
            <v>59</v>
          </cell>
          <cell r="G6739">
            <v>57</v>
          </cell>
          <cell r="H6739" t="str">
            <v>ETRS; esc only, no FW fishery</v>
          </cell>
          <cell r="I6739">
            <v>2008</v>
          </cell>
          <cell r="J6739" t="str">
            <v>M</v>
          </cell>
          <cell r="L6739">
            <v>5</v>
          </cell>
          <cell r="M6739">
            <v>186.30311892630951</v>
          </cell>
        </row>
        <row r="6740">
          <cell r="A6740" t="str">
            <v>2008-37-3-</v>
          </cell>
          <cell r="B6740" t="str">
            <v>ColR</v>
          </cell>
          <cell r="C6740" t="str">
            <v>UnMarked CR Oregon Hatchery Tule</v>
          </cell>
          <cell r="D6740" t="str">
            <v>U-OR Tule</v>
          </cell>
          <cell r="E6740">
            <v>37</v>
          </cell>
          <cell r="F6740">
            <v>61</v>
          </cell>
          <cell r="G6740">
            <v>60</v>
          </cell>
          <cell r="I6740">
            <v>2008</v>
          </cell>
          <cell r="J6740" t="str">
            <v>UM</v>
          </cell>
          <cell r="L6740">
            <v>3</v>
          </cell>
          <cell r="M6740">
            <v>3232.4228952551498</v>
          </cell>
        </row>
        <row r="6741">
          <cell r="A6741" t="str">
            <v>2008-37-4-</v>
          </cell>
          <cell r="B6741" t="str">
            <v>ColR</v>
          </cell>
          <cell r="C6741" t="str">
            <v>UnMarked CR Oregon Hatchery Tule</v>
          </cell>
          <cell r="D6741" t="str">
            <v>U-OR Tule</v>
          </cell>
          <cell r="E6741">
            <v>37</v>
          </cell>
          <cell r="F6741">
            <v>61</v>
          </cell>
          <cell r="G6741">
            <v>60</v>
          </cell>
          <cell r="I6741">
            <v>2008</v>
          </cell>
          <cell r="J6741" t="str">
            <v>UM</v>
          </cell>
          <cell r="L6741">
            <v>4</v>
          </cell>
          <cell r="M6741">
            <v>5607.971444858561</v>
          </cell>
        </row>
        <row r="6742">
          <cell r="A6742" t="str">
            <v>2008-37-5-</v>
          </cell>
          <cell r="B6742" t="str">
            <v>ColR</v>
          </cell>
          <cell r="C6742" t="str">
            <v>UnMarked CR Oregon Hatchery Tule</v>
          </cell>
          <cell r="D6742" t="str">
            <v>U-OR Tule</v>
          </cell>
          <cell r="E6742">
            <v>37</v>
          </cell>
          <cell r="F6742">
            <v>61</v>
          </cell>
          <cell r="G6742">
            <v>60</v>
          </cell>
          <cell r="I6742">
            <v>2008</v>
          </cell>
          <cell r="J6742" t="str">
            <v>UM</v>
          </cell>
          <cell r="L6742">
            <v>5</v>
          </cell>
          <cell r="M6742">
            <v>545.75</v>
          </cell>
        </row>
        <row r="6743">
          <cell r="A6743" t="str">
            <v>2008-38-3-</v>
          </cell>
          <cell r="B6743" t="str">
            <v>ColR</v>
          </cell>
          <cell r="C6743" t="str">
            <v>Marked CR Oregon Hatchery Tule</v>
          </cell>
          <cell r="D6743" t="str">
            <v>M-OR Tule</v>
          </cell>
          <cell r="E6743">
            <v>38</v>
          </cell>
          <cell r="F6743">
            <v>62</v>
          </cell>
          <cell r="G6743">
            <v>60</v>
          </cell>
          <cell r="I6743">
            <v>2008</v>
          </cell>
          <cell r="J6743" t="str">
            <v>M</v>
          </cell>
          <cell r="L6743">
            <v>3</v>
          </cell>
          <cell r="M6743">
            <v>7572.5021047448517</v>
          </cell>
        </row>
        <row r="6744">
          <cell r="A6744" t="str">
            <v>2008-38-4-</v>
          </cell>
          <cell r="B6744" t="str">
            <v>ColR</v>
          </cell>
          <cell r="C6744" t="str">
            <v>Marked CR Oregon Hatchery Tule</v>
          </cell>
          <cell r="D6744" t="str">
            <v>M-OR Tule</v>
          </cell>
          <cell r="E6744">
            <v>38</v>
          </cell>
          <cell r="F6744">
            <v>62</v>
          </cell>
          <cell r="G6744">
            <v>60</v>
          </cell>
          <cell r="I6744">
            <v>2008</v>
          </cell>
          <cell r="J6744" t="str">
            <v>M</v>
          </cell>
          <cell r="L6744">
            <v>4</v>
          </cell>
          <cell r="M6744">
            <v>298.15355514143903</v>
          </cell>
        </row>
        <row r="6745">
          <cell r="A6745" t="str">
            <v>2008-38-5-</v>
          </cell>
          <cell r="B6745" t="str">
            <v>ColR</v>
          </cell>
          <cell r="C6745" t="str">
            <v>Marked CR Oregon Hatchery Tule</v>
          </cell>
          <cell r="D6745" t="str">
            <v>M-OR Tule</v>
          </cell>
          <cell r="E6745">
            <v>38</v>
          </cell>
          <cell r="F6745">
            <v>62</v>
          </cell>
          <cell r="G6745">
            <v>60</v>
          </cell>
          <cell r="I6745">
            <v>2008</v>
          </cell>
          <cell r="J6745" t="str">
            <v>M</v>
          </cell>
          <cell r="L6745">
            <v>5</v>
          </cell>
          <cell r="M6745">
            <v>0</v>
          </cell>
        </row>
        <row r="6746">
          <cell r="A6746" t="str">
            <v>2008-39-3-</v>
          </cell>
          <cell r="B6746" t="str">
            <v>ColR</v>
          </cell>
          <cell r="C6746" t="str">
            <v>UnMarked CR Washington Hatchery Tule</v>
          </cell>
          <cell r="D6746" t="str">
            <v>U-WA Tule</v>
          </cell>
          <cell r="E6746">
            <v>39</v>
          </cell>
          <cell r="F6746">
            <v>64</v>
          </cell>
          <cell r="G6746">
            <v>63</v>
          </cell>
          <cell r="I6746">
            <v>2008</v>
          </cell>
          <cell r="J6746" t="str">
            <v>UM</v>
          </cell>
          <cell r="L6746">
            <v>3</v>
          </cell>
          <cell r="M6746">
            <v>7004.1098099884621</v>
          </cell>
        </row>
        <row r="6747">
          <cell r="A6747" t="str">
            <v>2008-39-4-</v>
          </cell>
          <cell r="B6747" t="str">
            <v>ColR</v>
          </cell>
          <cell r="C6747" t="str">
            <v>UnMarked CR Washington Hatchery Tule</v>
          </cell>
          <cell r="D6747" t="str">
            <v>U-WA Tule</v>
          </cell>
          <cell r="E6747">
            <v>39</v>
          </cell>
          <cell r="F6747">
            <v>64</v>
          </cell>
          <cell r="G6747">
            <v>63</v>
          </cell>
          <cell r="I6747">
            <v>2008</v>
          </cell>
          <cell r="J6747" t="str">
            <v>UM</v>
          </cell>
          <cell r="L6747">
            <v>4</v>
          </cell>
          <cell r="M6747">
            <v>12125.87760051887</v>
          </cell>
        </row>
        <row r="6748">
          <cell r="A6748" t="str">
            <v>2008-39-5-</v>
          </cell>
          <cell r="B6748" t="str">
            <v>ColR</v>
          </cell>
          <cell r="C6748" t="str">
            <v>UnMarked CR Washington Hatchery Tule</v>
          </cell>
          <cell r="D6748" t="str">
            <v>U-WA Tule</v>
          </cell>
          <cell r="E6748">
            <v>39</v>
          </cell>
          <cell r="F6748">
            <v>64</v>
          </cell>
          <cell r="G6748">
            <v>63</v>
          </cell>
          <cell r="I6748">
            <v>2008</v>
          </cell>
          <cell r="J6748" t="str">
            <v>UM</v>
          </cell>
          <cell r="L6748">
            <v>5</v>
          </cell>
          <cell r="M6748">
            <v>1120.5314490767009</v>
          </cell>
        </row>
        <row r="6749">
          <cell r="A6749" t="str">
            <v>2008-40-3-</v>
          </cell>
          <cell r="B6749" t="str">
            <v>ColR</v>
          </cell>
          <cell r="C6749" t="str">
            <v>Marked CR Washington Hatchery Tule</v>
          </cell>
          <cell r="D6749" t="str">
            <v>M-WA Tule</v>
          </cell>
          <cell r="E6749">
            <v>40</v>
          </cell>
          <cell r="F6749">
            <v>65</v>
          </cell>
          <cell r="G6749">
            <v>63</v>
          </cell>
          <cell r="I6749">
            <v>2008</v>
          </cell>
          <cell r="J6749" t="str">
            <v>M</v>
          </cell>
          <cell r="L6749">
            <v>3</v>
          </cell>
          <cell r="M6749">
            <v>16343.815190011541</v>
          </cell>
        </row>
        <row r="6750">
          <cell r="A6750" t="str">
            <v>2008-40-4-</v>
          </cell>
          <cell r="B6750" t="str">
            <v>ColR</v>
          </cell>
          <cell r="C6750" t="str">
            <v>Marked CR Washington Hatchery Tule</v>
          </cell>
          <cell r="D6750" t="str">
            <v>M-WA Tule</v>
          </cell>
          <cell r="E6750">
            <v>40</v>
          </cell>
          <cell r="F6750">
            <v>65</v>
          </cell>
          <cell r="G6750">
            <v>63</v>
          </cell>
          <cell r="I6750">
            <v>2008</v>
          </cell>
          <cell r="J6750" t="str">
            <v>M</v>
          </cell>
          <cell r="L6750">
            <v>4</v>
          </cell>
          <cell r="M6750">
            <v>637.27239948113674</v>
          </cell>
        </row>
        <row r="6751">
          <cell r="A6751" t="str">
            <v>2008-40-5-</v>
          </cell>
          <cell r="B6751" t="str">
            <v>ColR</v>
          </cell>
          <cell r="C6751" t="str">
            <v>Marked CR Washington Hatchery Tule</v>
          </cell>
          <cell r="D6751" t="str">
            <v>M-WA Tule</v>
          </cell>
          <cell r="E6751">
            <v>40</v>
          </cell>
          <cell r="F6751">
            <v>65</v>
          </cell>
          <cell r="G6751">
            <v>63</v>
          </cell>
          <cell r="I6751">
            <v>2008</v>
          </cell>
          <cell r="J6751" t="str">
            <v>M</v>
          </cell>
          <cell r="L6751">
            <v>5</v>
          </cell>
          <cell r="M6751">
            <v>58.84355092329929</v>
          </cell>
        </row>
        <row r="6752">
          <cell r="A6752" t="str">
            <v>2008-41-3-</v>
          </cell>
          <cell r="B6752" t="str">
            <v>ColR</v>
          </cell>
          <cell r="C6752" t="str">
            <v>UnMarked Lower Columbia River Wild</v>
          </cell>
          <cell r="D6752" t="str">
            <v>U-LCRWild</v>
          </cell>
          <cell r="E6752">
            <v>41</v>
          </cell>
          <cell r="F6752">
            <v>67</v>
          </cell>
          <cell r="G6752">
            <v>66</v>
          </cell>
          <cell r="I6752">
            <v>2008</v>
          </cell>
          <cell r="J6752" t="str">
            <v>UM</v>
          </cell>
          <cell r="L6752">
            <v>3</v>
          </cell>
          <cell r="M6752">
            <v>1625.8008512764609</v>
          </cell>
        </row>
        <row r="6753">
          <cell r="A6753" t="str">
            <v>2008-41-4-</v>
          </cell>
          <cell r="B6753" t="str">
            <v>ColR</v>
          </cell>
          <cell r="C6753" t="str">
            <v>UnMarked Lower Columbia River Wild</v>
          </cell>
          <cell r="D6753" t="str">
            <v>U-LCRWild</v>
          </cell>
          <cell r="E6753">
            <v>41</v>
          </cell>
          <cell r="F6753">
            <v>67</v>
          </cell>
          <cell r="G6753">
            <v>66</v>
          </cell>
          <cell r="I6753">
            <v>2008</v>
          </cell>
          <cell r="J6753" t="str">
            <v>UM</v>
          </cell>
          <cell r="L6753">
            <v>4</v>
          </cell>
          <cell r="M6753">
            <v>4316.2847563615223</v>
          </cell>
        </row>
        <row r="6754">
          <cell r="A6754" t="str">
            <v>2008-41-5-</v>
          </cell>
          <cell r="B6754" t="str">
            <v>ColR</v>
          </cell>
          <cell r="C6754" t="str">
            <v>UnMarked Lower Columbia River Wild</v>
          </cell>
          <cell r="D6754" t="str">
            <v>U-LCRWild</v>
          </cell>
          <cell r="E6754">
            <v>41</v>
          </cell>
          <cell r="F6754">
            <v>67</v>
          </cell>
          <cell r="G6754">
            <v>66</v>
          </cell>
          <cell r="I6754">
            <v>2008</v>
          </cell>
          <cell r="J6754" t="str">
            <v>UM</v>
          </cell>
          <cell r="L6754">
            <v>5</v>
          </cell>
          <cell r="M6754">
            <v>1667.8400489686701</v>
          </cell>
        </row>
        <row r="6755">
          <cell r="A6755" t="str">
            <v>2008-42-3-</v>
          </cell>
          <cell r="B6755" t="str">
            <v>ColR</v>
          </cell>
          <cell r="C6755" t="str">
            <v>Marked Lower Columbia River Wild</v>
          </cell>
          <cell r="D6755" t="str">
            <v>M-LCRWild</v>
          </cell>
          <cell r="E6755">
            <v>42</v>
          </cell>
          <cell r="F6755">
            <v>68</v>
          </cell>
          <cell r="G6755">
            <v>66</v>
          </cell>
          <cell r="I6755">
            <v>2008</v>
          </cell>
          <cell r="J6755" t="str">
            <v>M</v>
          </cell>
          <cell r="L6755">
            <v>3</v>
          </cell>
          <cell r="M6755">
            <v>50.199148723538663</v>
          </cell>
        </row>
        <row r="6756">
          <cell r="A6756" t="str">
            <v>2008-42-4-</v>
          </cell>
          <cell r="B6756" t="str">
            <v>ColR</v>
          </cell>
          <cell r="C6756" t="str">
            <v>Marked Lower Columbia River Wild</v>
          </cell>
          <cell r="D6756" t="str">
            <v>M-LCRWild</v>
          </cell>
          <cell r="E6756">
            <v>42</v>
          </cell>
          <cell r="F6756">
            <v>68</v>
          </cell>
          <cell r="G6756">
            <v>66</v>
          </cell>
          <cell r="I6756">
            <v>2008</v>
          </cell>
          <cell r="J6756" t="str">
            <v>M</v>
          </cell>
          <cell r="L6756">
            <v>4</v>
          </cell>
          <cell r="M6756">
            <v>87.715243638477659</v>
          </cell>
        </row>
        <row r="6757">
          <cell r="A6757" t="str">
            <v>2008-42-5-</v>
          </cell>
          <cell r="B6757" t="str">
            <v>ColR</v>
          </cell>
          <cell r="C6757" t="str">
            <v>Marked Lower Columbia River Wild</v>
          </cell>
          <cell r="D6757" t="str">
            <v>M-LCRWild</v>
          </cell>
          <cell r="E6757">
            <v>42</v>
          </cell>
          <cell r="F6757">
            <v>68</v>
          </cell>
          <cell r="G6757">
            <v>66</v>
          </cell>
          <cell r="I6757">
            <v>2008</v>
          </cell>
          <cell r="J6757" t="str">
            <v>M</v>
          </cell>
          <cell r="L6757">
            <v>5</v>
          </cell>
          <cell r="M6757">
            <v>34.159951031329911</v>
          </cell>
        </row>
        <row r="6758">
          <cell r="A6758" t="str">
            <v>2008-43-3-</v>
          </cell>
          <cell r="B6758" t="str">
            <v>ColR</v>
          </cell>
          <cell r="C6758" t="str">
            <v>UnMarked CR Bonneville Pool Hatchery</v>
          </cell>
          <cell r="D6758" t="str">
            <v>U-BPHTule</v>
          </cell>
          <cell r="E6758">
            <v>43</v>
          </cell>
          <cell r="F6758">
            <v>70</v>
          </cell>
          <cell r="G6758">
            <v>69</v>
          </cell>
          <cell r="I6758">
            <v>2008</v>
          </cell>
          <cell r="J6758" t="str">
            <v>UM</v>
          </cell>
          <cell r="L6758">
            <v>3</v>
          </cell>
          <cell r="M6758">
            <v>5520.0749883044928</v>
          </cell>
        </row>
        <row r="6759">
          <cell r="A6759" t="str">
            <v>2008-43-4-</v>
          </cell>
          <cell r="B6759" t="str">
            <v>ColR</v>
          </cell>
          <cell r="C6759" t="str">
            <v>UnMarked CR Bonneville Pool Hatchery</v>
          </cell>
          <cell r="D6759" t="str">
            <v>U-BPHTule</v>
          </cell>
          <cell r="E6759">
            <v>43</v>
          </cell>
          <cell r="F6759">
            <v>70</v>
          </cell>
          <cell r="G6759">
            <v>69</v>
          </cell>
          <cell r="I6759">
            <v>2008</v>
          </cell>
          <cell r="J6759" t="str">
            <v>UM</v>
          </cell>
          <cell r="L6759">
            <v>4</v>
          </cell>
          <cell r="M6759">
            <v>77.946577190832002</v>
          </cell>
        </row>
        <row r="6760">
          <cell r="A6760" t="str">
            <v>2008-43-5-</v>
          </cell>
          <cell r="B6760" t="str">
            <v>ColR</v>
          </cell>
          <cell r="C6760" t="str">
            <v>UnMarked CR Bonneville Pool Hatchery</v>
          </cell>
          <cell r="D6760" t="str">
            <v>U-BPHTule</v>
          </cell>
          <cell r="E6760">
            <v>43</v>
          </cell>
          <cell r="F6760">
            <v>70</v>
          </cell>
          <cell r="G6760">
            <v>69</v>
          </cell>
          <cell r="I6760">
            <v>2008</v>
          </cell>
          <cell r="J6760" t="str">
            <v>UM</v>
          </cell>
          <cell r="L6760">
            <v>5</v>
          </cell>
          <cell r="M6760">
            <v>39.355515312695957</v>
          </cell>
        </row>
        <row r="6761">
          <cell r="A6761" t="str">
            <v>2008-44-3-</v>
          </cell>
          <cell r="B6761" t="str">
            <v>ColR</v>
          </cell>
          <cell r="C6761" t="str">
            <v>Marked CR Bonneville Pool Hatchery</v>
          </cell>
          <cell r="D6761" t="str">
            <v>M-BPHTule</v>
          </cell>
          <cell r="E6761">
            <v>44</v>
          </cell>
          <cell r="F6761">
            <v>71</v>
          </cell>
          <cell r="G6761">
            <v>69</v>
          </cell>
          <cell r="I6761">
            <v>2008</v>
          </cell>
          <cell r="J6761" t="str">
            <v>M</v>
          </cell>
          <cell r="L6761">
            <v>3</v>
          </cell>
          <cell r="M6761">
            <v>86726.925011695508</v>
          </cell>
        </row>
        <row r="6762">
          <cell r="A6762" t="str">
            <v>2008-44-4-</v>
          </cell>
          <cell r="B6762" t="str">
            <v>ColR</v>
          </cell>
          <cell r="C6762" t="str">
            <v>Marked CR Bonneville Pool Hatchery</v>
          </cell>
          <cell r="D6762" t="str">
            <v>M-BPHTule</v>
          </cell>
          <cell r="E6762">
            <v>44</v>
          </cell>
          <cell r="F6762">
            <v>71</v>
          </cell>
          <cell r="G6762">
            <v>69</v>
          </cell>
          <cell r="I6762">
            <v>2008</v>
          </cell>
          <cell r="J6762" t="str">
            <v>M</v>
          </cell>
          <cell r="L6762">
            <v>4</v>
          </cell>
          <cell r="M6762">
            <v>1482.0534228091681</v>
          </cell>
        </row>
        <row r="6763">
          <cell r="A6763" t="str">
            <v>2008-44-5-</v>
          </cell>
          <cell r="B6763" t="str">
            <v>ColR</v>
          </cell>
          <cell r="C6763" t="str">
            <v>Marked CR Bonneville Pool Hatchery</v>
          </cell>
          <cell r="D6763" t="str">
            <v>M-BPHTule</v>
          </cell>
          <cell r="E6763">
            <v>44</v>
          </cell>
          <cell r="F6763">
            <v>71</v>
          </cell>
          <cell r="G6763">
            <v>69</v>
          </cell>
          <cell r="I6763">
            <v>2008</v>
          </cell>
          <cell r="J6763" t="str">
            <v>M</v>
          </cell>
          <cell r="L6763">
            <v>5</v>
          </cell>
          <cell r="M6763">
            <v>1.644484687304036</v>
          </cell>
        </row>
        <row r="6764">
          <cell r="A6764" t="str">
            <v>2008-45-3-</v>
          </cell>
          <cell r="B6764" t="str">
            <v>ColR</v>
          </cell>
          <cell r="C6764" t="str">
            <v>UnMarked Columbia R Upriver Summer</v>
          </cell>
          <cell r="D6764" t="str">
            <v>U-UpCR Su</v>
          </cell>
          <cell r="E6764">
            <v>45</v>
          </cell>
          <cell r="F6764">
            <v>73</v>
          </cell>
          <cell r="G6764">
            <v>72</v>
          </cell>
          <cell r="I6764">
            <v>2008</v>
          </cell>
          <cell r="J6764" t="str">
            <v>UM</v>
          </cell>
          <cell r="L6764">
            <v>3</v>
          </cell>
          <cell r="M6764">
            <v>4685.6395187382341</v>
          </cell>
        </row>
        <row r="6765">
          <cell r="A6765" t="str">
            <v>2008-45-4-</v>
          </cell>
          <cell r="B6765" t="str">
            <v>ColR</v>
          </cell>
          <cell r="C6765" t="str">
            <v>UnMarked Columbia R Upriver Summer</v>
          </cell>
          <cell r="D6765" t="str">
            <v>U-UpCR Su</v>
          </cell>
          <cell r="E6765">
            <v>45</v>
          </cell>
          <cell r="F6765">
            <v>73</v>
          </cell>
          <cell r="G6765">
            <v>72</v>
          </cell>
          <cell r="I6765">
            <v>2008</v>
          </cell>
          <cell r="J6765" t="str">
            <v>UM</v>
          </cell>
          <cell r="L6765">
            <v>4</v>
          </cell>
          <cell r="M6765">
            <v>9140.9628510637776</v>
          </cell>
        </row>
        <row r="6766">
          <cell r="A6766" t="str">
            <v>2008-45-5-</v>
          </cell>
          <cell r="B6766" t="str">
            <v>ColR</v>
          </cell>
          <cell r="C6766" t="str">
            <v>UnMarked Columbia R Upriver Summer</v>
          </cell>
          <cell r="D6766" t="str">
            <v>U-UpCR Su</v>
          </cell>
          <cell r="E6766">
            <v>45</v>
          </cell>
          <cell r="F6766">
            <v>73</v>
          </cell>
          <cell r="G6766">
            <v>72</v>
          </cell>
          <cell r="I6766">
            <v>2008</v>
          </cell>
          <cell r="J6766" t="str">
            <v>UM</v>
          </cell>
          <cell r="L6766">
            <v>5</v>
          </cell>
          <cell r="M6766">
            <v>7383.584327022023</v>
          </cell>
        </row>
        <row r="6767">
          <cell r="A6767" t="str">
            <v>2008-46-3-</v>
          </cell>
          <cell r="B6767" t="str">
            <v>ColR</v>
          </cell>
          <cell r="C6767" t="str">
            <v>Marked Columbia R Upriver Summer</v>
          </cell>
          <cell r="D6767" t="str">
            <v>M-UpCR Su</v>
          </cell>
          <cell r="E6767">
            <v>46</v>
          </cell>
          <cell r="F6767">
            <v>74</v>
          </cell>
          <cell r="G6767">
            <v>72</v>
          </cell>
          <cell r="I6767">
            <v>2008</v>
          </cell>
          <cell r="J6767" t="str">
            <v>M</v>
          </cell>
          <cell r="L6767">
            <v>3</v>
          </cell>
          <cell r="M6767">
            <v>6285.6011769639272</v>
          </cell>
        </row>
        <row r="6768">
          <cell r="A6768" t="str">
            <v>2008-46-4-</v>
          </cell>
          <cell r="B6768" t="str">
            <v>ColR</v>
          </cell>
          <cell r="C6768" t="str">
            <v>Marked Columbia R Upriver Summer</v>
          </cell>
          <cell r="D6768" t="str">
            <v>M-UpCR Su</v>
          </cell>
          <cell r="E6768">
            <v>46</v>
          </cell>
          <cell r="F6768">
            <v>74</v>
          </cell>
          <cell r="G6768">
            <v>72</v>
          </cell>
          <cell r="I6768">
            <v>2008</v>
          </cell>
          <cell r="J6768" t="str">
            <v>M</v>
          </cell>
          <cell r="L6768">
            <v>4</v>
          </cell>
          <cell r="M6768">
            <v>15299.829436915939</v>
          </cell>
        </row>
        <row r="6769">
          <cell r="A6769" t="str">
            <v>2008-46-5-</v>
          </cell>
          <cell r="B6769" t="str">
            <v>ColR</v>
          </cell>
          <cell r="C6769" t="str">
            <v>Marked Columbia R Upriver Summer</v>
          </cell>
          <cell r="D6769" t="str">
            <v>M-UpCR Su</v>
          </cell>
          <cell r="E6769">
            <v>46</v>
          </cell>
          <cell r="F6769">
            <v>74</v>
          </cell>
          <cell r="G6769">
            <v>72</v>
          </cell>
          <cell r="I6769">
            <v>2008</v>
          </cell>
          <cell r="J6769" t="str">
            <v>M</v>
          </cell>
          <cell r="L6769">
            <v>5</v>
          </cell>
          <cell r="M6769">
            <v>12736.382689296101</v>
          </cell>
        </row>
        <row r="6770">
          <cell r="A6770" t="str">
            <v>2008-47-3-</v>
          </cell>
          <cell r="B6770" t="str">
            <v>ColR</v>
          </cell>
          <cell r="C6770" t="str">
            <v>UnMarked Columbia R Upriver Bright</v>
          </cell>
          <cell r="D6770" t="str">
            <v>U-UpCR Br</v>
          </cell>
          <cell r="E6770">
            <v>47</v>
          </cell>
          <cell r="F6770">
            <v>76</v>
          </cell>
          <cell r="G6770">
            <v>75</v>
          </cell>
          <cell r="I6770">
            <v>2008</v>
          </cell>
          <cell r="J6770" t="str">
            <v>UM</v>
          </cell>
          <cell r="L6770">
            <v>3</v>
          </cell>
          <cell r="M6770">
            <v>91222.637127717724</v>
          </cell>
        </row>
        <row r="6771">
          <cell r="A6771" t="str">
            <v>2008-47-4-</v>
          </cell>
          <cell r="B6771" t="str">
            <v>ColR</v>
          </cell>
          <cell r="C6771" t="str">
            <v>UnMarked Columbia R Upriver Bright</v>
          </cell>
          <cell r="D6771" t="str">
            <v>U-UpCR Br</v>
          </cell>
          <cell r="E6771">
            <v>47</v>
          </cell>
          <cell r="F6771">
            <v>76</v>
          </cell>
          <cell r="G6771">
            <v>75</v>
          </cell>
          <cell r="I6771">
            <v>2008</v>
          </cell>
          <cell r="J6771" t="str">
            <v>UM</v>
          </cell>
          <cell r="L6771">
            <v>4</v>
          </cell>
          <cell r="M6771">
            <v>75593.874488692221</v>
          </cell>
        </row>
        <row r="6772">
          <cell r="A6772" t="str">
            <v>2008-47-5-</v>
          </cell>
          <cell r="B6772" t="str">
            <v>ColR</v>
          </cell>
          <cell r="C6772" t="str">
            <v>UnMarked Columbia R Upriver Bright</v>
          </cell>
          <cell r="D6772" t="str">
            <v>U-UpCR Br</v>
          </cell>
          <cell r="E6772">
            <v>47</v>
          </cell>
          <cell r="F6772">
            <v>76</v>
          </cell>
          <cell r="G6772">
            <v>75</v>
          </cell>
          <cell r="I6772">
            <v>2008</v>
          </cell>
          <cell r="J6772" t="str">
            <v>UM</v>
          </cell>
          <cell r="L6772">
            <v>5</v>
          </cell>
          <cell r="M6772">
            <v>49275.775004473289</v>
          </cell>
        </row>
        <row r="6773">
          <cell r="A6773" t="str">
            <v>2008-48-3-</v>
          </cell>
          <cell r="B6773" t="str">
            <v>ColR</v>
          </cell>
          <cell r="C6773" t="str">
            <v>Marked Columbia R Upriver Bright</v>
          </cell>
          <cell r="D6773" t="str">
            <v>M-UpCR Br</v>
          </cell>
          <cell r="E6773">
            <v>48</v>
          </cell>
          <cell r="F6773">
            <v>77</v>
          </cell>
          <cell r="G6773">
            <v>75</v>
          </cell>
          <cell r="I6773">
            <v>2008</v>
          </cell>
          <cell r="J6773" t="str">
            <v>M</v>
          </cell>
          <cell r="L6773">
            <v>3</v>
          </cell>
          <cell r="M6773">
            <v>10143.520043734081</v>
          </cell>
        </row>
        <row r="6774">
          <cell r="A6774" t="str">
            <v>2008-48-4-</v>
          </cell>
          <cell r="B6774" t="str">
            <v>ColR</v>
          </cell>
          <cell r="C6774" t="str">
            <v>Marked Columbia R Upriver Bright</v>
          </cell>
          <cell r="D6774" t="str">
            <v>M-UpCR Br</v>
          </cell>
          <cell r="E6774">
            <v>48</v>
          </cell>
          <cell r="F6774">
            <v>77</v>
          </cell>
          <cell r="G6774">
            <v>75</v>
          </cell>
          <cell r="I6774">
            <v>2008</v>
          </cell>
          <cell r="J6774" t="str">
            <v>M</v>
          </cell>
          <cell r="L6774">
            <v>4</v>
          </cell>
          <cell r="M6774">
            <v>8401.4024044521357</v>
          </cell>
        </row>
        <row r="6775">
          <cell r="A6775" t="str">
            <v>2008-48-5-</v>
          </cell>
          <cell r="B6775" t="str">
            <v>ColR</v>
          </cell>
          <cell r="C6775" t="str">
            <v>Marked Columbia R Upriver Bright</v>
          </cell>
          <cell r="D6775" t="str">
            <v>M-UpCR Br</v>
          </cell>
          <cell r="E6775">
            <v>48</v>
          </cell>
          <cell r="F6775">
            <v>77</v>
          </cell>
          <cell r="G6775">
            <v>75</v>
          </cell>
          <cell r="I6775">
            <v>2008</v>
          </cell>
          <cell r="J6775" t="str">
            <v>M</v>
          </cell>
          <cell r="L6775">
            <v>5</v>
          </cell>
          <cell r="M6775">
            <v>1526.258716494609</v>
          </cell>
        </row>
        <row r="6776">
          <cell r="A6776" t="str">
            <v>2008-49-3-</v>
          </cell>
          <cell r="B6776" t="str">
            <v>ColR</v>
          </cell>
          <cell r="C6776" t="str">
            <v>UnMarked Cowlitz River Spring</v>
          </cell>
          <cell r="D6776" t="str">
            <v>U-Cowl Sp</v>
          </cell>
          <cell r="E6776">
            <v>49</v>
          </cell>
          <cell r="F6776">
            <v>79</v>
          </cell>
          <cell r="G6776">
            <v>78</v>
          </cell>
          <cell r="I6776">
            <v>2008</v>
          </cell>
          <cell r="J6776" t="str">
            <v>UM</v>
          </cell>
          <cell r="L6776">
            <v>3</v>
          </cell>
          <cell r="M6776">
            <v>168.66676954561621</v>
          </cell>
        </row>
        <row r="6777">
          <cell r="A6777" t="str">
            <v>2008-49-4-</v>
          </cell>
          <cell r="B6777" t="str">
            <v>ColR</v>
          </cell>
          <cell r="C6777" t="str">
            <v>UnMarked Cowlitz River Spring</v>
          </cell>
          <cell r="D6777" t="str">
            <v>U-Cowl Sp</v>
          </cell>
          <cell r="E6777">
            <v>49</v>
          </cell>
          <cell r="F6777">
            <v>79</v>
          </cell>
          <cell r="G6777">
            <v>78</v>
          </cell>
          <cell r="I6777">
            <v>2008</v>
          </cell>
          <cell r="J6777" t="str">
            <v>UM</v>
          </cell>
          <cell r="L6777">
            <v>4</v>
          </cell>
          <cell r="M6777">
            <v>144.58784593853949</v>
          </cell>
        </row>
        <row r="6778">
          <cell r="A6778" t="str">
            <v>2008-49-5-</v>
          </cell>
          <cell r="B6778" t="str">
            <v>ColR</v>
          </cell>
          <cell r="C6778" t="str">
            <v>UnMarked Cowlitz River Spring</v>
          </cell>
          <cell r="D6778" t="str">
            <v>U-Cowl Sp</v>
          </cell>
          <cell r="E6778">
            <v>49</v>
          </cell>
          <cell r="F6778">
            <v>79</v>
          </cell>
          <cell r="G6778">
            <v>78</v>
          </cell>
          <cell r="I6778">
            <v>2008</v>
          </cell>
          <cell r="J6778" t="str">
            <v>UM</v>
          </cell>
          <cell r="L6778">
            <v>5</v>
          </cell>
          <cell r="M6778">
            <v>25.405099395693991</v>
          </cell>
        </row>
        <row r="6779">
          <cell r="A6779" t="str">
            <v>2008-50-3-</v>
          </cell>
          <cell r="B6779" t="str">
            <v>ColR</v>
          </cell>
          <cell r="C6779" t="str">
            <v>Marked Cowlitz River Spring</v>
          </cell>
          <cell r="D6779" t="str">
            <v>M-Cowl Sp</v>
          </cell>
          <cell r="E6779">
            <v>50</v>
          </cell>
          <cell r="F6779">
            <v>80</v>
          </cell>
          <cell r="G6779">
            <v>78</v>
          </cell>
          <cell r="I6779">
            <v>2008</v>
          </cell>
          <cell r="J6779" t="str">
            <v>M</v>
          </cell>
          <cell r="L6779">
            <v>3</v>
          </cell>
          <cell r="M6779">
            <v>3212.8299191961059</v>
          </cell>
        </row>
        <row r="6780">
          <cell r="A6780" t="str">
            <v>2008-50-4-</v>
          </cell>
          <cell r="B6780" t="str">
            <v>ColR</v>
          </cell>
          <cell r="C6780" t="str">
            <v>Marked Cowlitz River Spring</v>
          </cell>
          <cell r="D6780" t="str">
            <v>M-Cowl Sp</v>
          </cell>
          <cell r="E6780">
            <v>50</v>
          </cell>
          <cell r="F6780">
            <v>80</v>
          </cell>
          <cell r="G6780">
            <v>78</v>
          </cell>
          <cell r="I6780">
            <v>2008</v>
          </cell>
          <cell r="J6780" t="str">
            <v>M</v>
          </cell>
          <cell r="L6780">
            <v>4</v>
          </cell>
          <cell r="M6780">
            <v>2757.9154653197388</v>
          </cell>
        </row>
        <row r="6781">
          <cell r="A6781" t="str">
            <v>2008-50-5-</v>
          </cell>
          <cell r="B6781" t="str">
            <v>ColR</v>
          </cell>
          <cell r="C6781" t="str">
            <v>Marked Cowlitz River Spring</v>
          </cell>
          <cell r="D6781" t="str">
            <v>M-Cowl Sp</v>
          </cell>
          <cell r="E6781">
            <v>50</v>
          </cell>
          <cell r="F6781">
            <v>80</v>
          </cell>
          <cell r="G6781">
            <v>78</v>
          </cell>
          <cell r="I6781">
            <v>2008</v>
          </cell>
          <cell r="J6781" t="str">
            <v>M</v>
          </cell>
          <cell r="L6781">
            <v>5</v>
          </cell>
          <cell r="M6781">
            <v>506.59490060430602</v>
          </cell>
        </row>
        <row r="6782">
          <cell r="A6782" t="str">
            <v>2008-51-3-</v>
          </cell>
          <cell r="B6782" t="str">
            <v>ColR</v>
          </cell>
          <cell r="C6782" t="str">
            <v>UnMarked Willamette River Spring</v>
          </cell>
          <cell r="D6782" t="str">
            <v>U-Will Sp</v>
          </cell>
          <cell r="E6782">
            <v>51</v>
          </cell>
          <cell r="F6782">
            <v>82</v>
          </cell>
          <cell r="G6782">
            <v>81</v>
          </cell>
          <cell r="I6782">
            <v>2008</v>
          </cell>
          <cell r="J6782" t="str">
            <v>UM</v>
          </cell>
          <cell r="L6782">
            <v>3</v>
          </cell>
          <cell r="M6782">
            <v>5983.2000000000007</v>
          </cell>
        </row>
        <row r="6783">
          <cell r="A6783" t="str">
            <v>2008-51-4-</v>
          </cell>
          <cell r="B6783" t="str">
            <v>ColR</v>
          </cell>
          <cell r="C6783" t="str">
            <v>UnMarked Willamette River Spring</v>
          </cell>
          <cell r="D6783" t="str">
            <v>U-Will Sp</v>
          </cell>
          <cell r="E6783">
            <v>51</v>
          </cell>
          <cell r="F6783">
            <v>82</v>
          </cell>
          <cell r="G6783">
            <v>81</v>
          </cell>
          <cell r="I6783">
            <v>2008</v>
          </cell>
          <cell r="J6783" t="str">
            <v>UM</v>
          </cell>
          <cell r="L6783">
            <v>4</v>
          </cell>
          <cell r="M6783">
            <v>1139.1300000000001</v>
          </cell>
        </row>
        <row r="6784">
          <cell r="A6784" t="str">
            <v>2008-51-5-</v>
          </cell>
          <cell r="B6784" t="str">
            <v>ColR</v>
          </cell>
          <cell r="C6784" t="str">
            <v>UnMarked Willamette River Spring</v>
          </cell>
          <cell r="D6784" t="str">
            <v>U-Will Sp</v>
          </cell>
          <cell r="E6784">
            <v>51</v>
          </cell>
          <cell r="F6784">
            <v>82</v>
          </cell>
          <cell r="G6784">
            <v>81</v>
          </cell>
          <cell r="I6784">
            <v>2008</v>
          </cell>
          <cell r="J6784" t="str">
            <v>UM</v>
          </cell>
          <cell r="L6784">
            <v>5</v>
          </cell>
          <cell r="M6784">
            <v>63.720000000000013</v>
          </cell>
        </row>
        <row r="6785">
          <cell r="A6785" t="str">
            <v>2008-52-3-</v>
          </cell>
          <cell r="B6785" t="str">
            <v>ColR</v>
          </cell>
          <cell r="C6785" t="str">
            <v>Marked Willamette River Spring</v>
          </cell>
          <cell r="D6785" t="str">
            <v>M-Will Sp</v>
          </cell>
          <cell r="E6785">
            <v>52</v>
          </cell>
          <cell r="F6785">
            <v>83</v>
          </cell>
          <cell r="G6785">
            <v>81</v>
          </cell>
          <cell r="I6785">
            <v>2008</v>
          </cell>
          <cell r="J6785" t="str">
            <v>M</v>
          </cell>
          <cell r="L6785">
            <v>3</v>
          </cell>
          <cell r="M6785">
            <v>16176.8</v>
          </cell>
        </row>
        <row r="6786">
          <cell r="A6786" t="str">
            <v>2008-52-4-</v>
          </cell>
          <cell r="B6786" t="str">
            <v>ColR</v>
          </cell>
          <cell r="C6786" t="str">
            <v>Marked Willamette River Spring</v>
          </cell>
          <cell r="D6786" t="str">
            <v>M-Will Sp</v>
          </cell>
          <cell r="E6786">
            <v>52</v>
          </cell>
          <cell r="F6786">
            <v>83</v>
          </cell>
          <cell r="G6786">
            <v>81</v>
          </cell>
          <cell r="I6786">
            <v>2008</v>
          </cell>
          <cell r="J6786" t="str">
            <v>M</v>
          </cell>
          <cell r="L6786">
            <v>4</v>
          </cell>
          <cell r="M6786">
            <v>3079.87</v>
          </cell>
        </row>
        <row r="6787">
          <cell r="A6787" t="str">
            <v>2008-52-5-</v>
          </cell>
          <cell r="B6787" t="str">
            <v>ColR</v>
          </cell>
          <cell r="C6787" t="str">
            <v>Marked Willamette River Spring</v>
          </cell>
          <cell r="D6787" t="str">
            <v>M-Will Sp</v>
          </cell>
          <cell r="E6787">
            <v>52</v>
          </cell>
          <cell r="F6787">
            <v>83</v>
          </cell>
          <cell r="G6787">
            <v>81</v>
          </cell>
          <cell r="I6787">
            <v>2008</v>
          </cell>
          <cell r="J6787" t="str">
            <v>M</v>
          </cell>
          <cell r="L6787">
            <v>5</v>
          </cell>
          <cell r="M6787">
            <v>172.28</v>
          </cell>
        </row>
        <row r="6788">
          <cell r="A6788" t="str">
            <v>2008-53-3-</v>
          </cell>
          <cell r="B6788" t="str">
            <v>ColR</v>
          </cell>
          <cell r="C6788" t="str">
            <v>UnMarked Snake River Fall</v>
          </cell>
          <cell r="D6788" t="str">
            <v>U-Snake F</v>
          </cell>
          <cell r="E6788">
            <v>53</v>
          </cell>
          <cell r="F6788">
            <v>85</v>
          </cell>
          <cell r="G6788">
            <v>84</v>
          </cell>
          <cell r="I6788">
            <v>2008</v>
          </cell>
          <cell r="J6788" t="str">
            <v>UM</v>
          </cell>
          <cell r="L6788">
            <v>3</v>
          </cell>
          <cell r="M6788">
            <v>14767.99904617512</v>
          </cell>
        </row>
        <row r="6789">
          <cell r="A6789" t="str">
            <v>2008-53-4-</v>
          </cell>
          <cell r="B6789" t="str">
            <v>ColR</v>
          </cell>
          <cell r="C6789" t="str">
            <v>UnMarked Snake River Fall</v>
          </cell>
          <cell r="D6789" t="str">
            <v>U-Snake F</v>
          </cell>
          <cell r="E6789">
            <v>53</v>
          </cell>
          <cell r="F6789">
            <v>85</v>
          </cell>
          <cell r="G6789">
            <v>84</v>
          </cell>
          <cell r="I6789">
            <v>2008</v>
          </cell>
          <cell r="J6789" t="str">
            <v>UM</v>
          </cell>
          <cell r="L6789">
            <v>4</v>
          </cell>
          <cell r="M6789">
            <v>7408.0705308727956</v>
          </cell>
        </row>
        <row r="6790">
          <cell r="A6790" t="str">
            <v>2008-53-5-</v>
          </cell>
          <cell r="B6790" t="str">
            <v>ColR</v>
          </cell>
          <cell r="C6790" t="str">
            <v>UnMarked Snake River Fall</v>
          </cell>
          <cell r="D6790" t="str">
            <v>U-Snake F</v>
          </cell>
          <cell r="E6790">
            <v>53</v>
          </cell>
          <cell r="F6790">
            <v>85</v>
          </cell>
          <cell r="G6790">
            <v>84</v>
          </cell>
          <cell r="I6790">
            <v>2008</v>
          </cell>
          <cell r="J6790" t="str">
            <v>UM</v>
          </cell>
          <cell r="L6790">
            <v>5</v>
          </cell>
          <cell r="M6790">
            <v>1670.514786852202</v>
          </cell>
        </row>
        <row r="6791">
          <cell r="A6791" t="str">
            <v>2008-54-3-</v>
          </cell>
          <cell r="B6791" t="str">
            <v>ColR</v>
          </cell>
          <cell r="C6791" t="str">
            <v>Marked Snake River Fall</v>
          </cell>
          <cell r="D6791" t="str">
            <v>M-Snake F</v>
          </cell>
          <cell r="E6791">
            <v>54</v>
          </cell>
          <cell r="F6791">
            <v>86</v>
          </cell>
          <cell r="G6791">
            <v>84</v>
          </cell>
          <cell r="I6791">
            <v>2008</v>
          </cell>
          <cell r="J6791" t="str">
            <v>M</v>
          </cell>
          <cell r="L6791">
            <v>3</v>
          </cell>
          <cell r="M6791">
            <v>10549.84378237308</v>
          </cell>
        </row>
        <row r="6792">
          <cell r="A6792" t="str">
            <v>2008-54-4-</v>
          </cell>
          <cell r="B6792" t="str">
            <v>ColR</v>
          </cell>
          <cell r="C6792" t="str">
            <v>Marked Snake River Fall</v>
          </cell>
          <cell r="D6792" t="str">
            <v>M-Snake F</v>
          </cell>
          <cell r="E6792">
            <v>54</v>
          </cell>
          <cell r="F6792">
            <v>86</v>
          </cell>
          <cell r="G6792">
            <v>84</v>
          </cell>
          <cell r="I6792">
            <v>2008</v>
          </cell>
          <cell r="J6792" t="str">
            <v>M</v>
          </cell>
          <cell r="L6792">
            <v>4</v>
          </cell>
          <cell r="M6792">
            <v>2888.6525759828419</v>
          </cell>
        </row>
        <row r="6793">
          <cell r="A6793" t="str">
            <v>2008-54-5-</v>
          </cell>
          <cell r="B6793" t="str">
            <v>ColR</v>
          </cell>
          <cell r="C6793" t="str">
            <v>Marked Snake River Fall</v>
          </cell>
          <cell r="D6793" t="str">
            <v>M-Snake F</v>
          </cell>
          <cell r="E6793">
            <v>54</v>
          </cell>
          <cell r="F6793">
            <v>86</v>
          </cell>
          <cell r="G6793">
            <v>84</v>
          </cell>
          <cell r="I6793">
            <v>2008</v>
          </cell>
          <cell r="J6793" t="str">
            <v>M</v>
          </cell>
          <cell r="L6793">
            <v>5</v>
          </cell>
          <cell r="M6793">
            <v>144.45149217990351</v>
          </cell>
        </row>
        <row r="6794">
          <cell r="A6794" t="str">
            <v>2008-55-3-</v>
          </cell>
          <cell r="B6794" t="str">
            <v>WA_NCoast_OR_CA</v>
          </cell>
          <cell r="C6794" t="str">
            <v>UnMarked Oregon North Coast Fall</v>
          </cell>
          <cell r="D6794" t="str">
            <v>U-OR No F</v>
          </cell>
          <cell r="E6794">
            <v>55</v>
          </cell>
          <cell r="F6794">
            <v>88</v>
          </cell>
          <cell r="G6794">
            <v>87</v>
          </cell>
          <cell r="I6794">
            <v>2008</v>
          </cell>
          <cell r="J6794" t="str">
            <v>UM</v>
          </cell>
          <cell r="L6794">
            <v>3</v>
          </cell>
          <cell r="M6794">
            <v>4814.1074147515719</v>
          </cell>
        </row>
        <row r="6795">
          <cell r="A6795" t="str">
            <v>2008-55-4-</v>
          </cell>
          <cell r="B6795" t="str">
            <v>WA_NCoast_OR_CA</v>
          </cell>
          <cell r="C6795" t="str">
            <v>UnMarked Oregon North Coast Fall</v>
          </cell>
          <cell r="D6795" t="str">
            <v>U-OR No F</v>
          </cell>
          <cell r="E6795">
            <v>55</v>
          </cell>
          <cell r="F6795">
            <v>88</v>
          </cell>
          <cell r="G6795">
            <v>87</v>
          </cell>
          <cell r="I6795">
            <v>2008</v>
          </cell>
          <cell r="J6795" t="str">
            <v>UM</v>
          </cell>
          <cell r="L6795">
            <v>4</v>
          </cell>
          <cell r="M6795">
            <v>10746.408506632481</v>
          </cell>
        </row>
        <row r="6796">
          <cell r="A6796" t="str">
            <v>2008-55-5-</v>
          </cell>
          <cell r="B6796" t="str">
            <v>WA_NCoast_OR_CA</v>
          </cell>
          <cell r="C6796" t="str">
            <v>UnMarked Oregon North Coast Fall</v>
          </cell>
          <cell r="D6796" t="str">
            <v>U-OR No F</v>
          </cell>
          <cell r="E6796">
            <v>55</v>
          </cell>
          <cell r="F6796">
            <v>88</v>
          </cell>
          <cell r="G6796">
            <v>87</v>
          </cell>
          <cell r="I6796">
            <v>2008</v>
          </cell>
          <cell r="J6796" t="str">
            <v>UM</v>
          </cell>
          <cell r="L6796">
            <v>5</v>
          </cell>
          <cell r="M6796">
            <v>17813.870354806499</v>
          </cell>
        </row>
        <row r="6797">
          <cell r="A6797" t="str">
            <v>2008-56-3-</v>
          </cell>
          <cell r="B6797" t="str">
            <v>WA_NCoast_OR_CA</v>
          </cell>
          <cell r="C6797" t="str">
            <v>Marked Oregon North Coast Fall</v>
          </cell>
          <cell r="D6797" t="str">
            <v>M-OR No F</v>
          </cell>
          <cell r="E6797">
            <v>56</v>
          </cell>
          <cell r="F6797">
            <v>89</v>
          </cell>
          <cell r="G6797">
            <v>87</v>
          </cell>
          <cell r="I6797">
            <v>2008</v>
          </cell>
          <cell r="J6797" t="str">
            <v>M</v>
          </cell>
          <cell r="L6797">
            <v>3</v>
          </cell>
          <cell r="M6797">
            <v>96.001169303355709</v>
          </cell>
        </row>
        <row r="6798">
          <cell r="A6798" t="str">
            <v>2008-56-4-</v>
          </cell>
          <cell r="B6798" t="str">
            <v>WA_NCoast_OR_CA</v>
          </cell>
          <cell r="C6798" t="str">
            <v>Marked Oregon North Coast Fall</v>
          </cell>
          <cell r="D6798" t="str">
            <v>M-OR No F</v>
          </cell>
          <cell r="E6798">
            <v>56</v>
          </cell>
          <cell r="F6798">
            <v>89</v>
          </cell>
          <cell r="G6798">
            <v>87</v>
          </cell>
          <cell r="I6798">
            <v>2008</v>
          </cell>
          <cell r="J6798" t="str">
            <v>M</v>
          </cell>
          <cell r="L6798">
            <v>4</v>
          </cell>
          <cell r="M6798">
            <v>215.671036955544</v>
          </cell>
        </row>
        <row r="6799">
          <cell r="A6799" t="str">
            <v>2008-56-5-</v>
          </cell>
          <cell r="B6799" t="str">
            <v>WA_NCoast_OR_CA</v>
          </cell>
          <cell r="C6799" t="str">
            <v>Marked Oregon North Coast Fall</v>
          </cell>
          <cell r="D6799" t="str">
            <v>M-OR No F</v>
          </cell>
          <cell r="E6799">
            <v>56</v>
          </cell>
          <cell r="F6799">
            <v>89</v>
          </cell>
          <cell r="G6799">
            <v>87</v>
          </cell>
          <cell r="I6799">
            <v>2008</v>
          </cell>
          <cell r="J6799" t="str">
            <v>M</v>
          </cell>
          <cell r="L6799">
            <v>5</v>
          </cell>
          <cell r="M6799">
            <v>358.37685352109111</v>
          </cell>
        </row>
        <row r="6800">
          <cell r="A6800" t="str">
            <v>2008-57-3-</v>
          </cell>
          <cell r="B6800" t="str">
            <v>Canada</v>
          </cell>
          <cell r="C6800" t="str">
            <v>UnMarked WCVI Total Fall</v>
          </cell>
          <cell r="D6800" t="str">
            <v>U-WCVI Tl</v>
          </cell>
          <cell r="E6800">
            <v>57</v>
          </cell>
          <cell r="F6800">
            <v>91</v>
          </cell>
          <cell r="G6800">
            <v>90</v>
          </cell>
          <cell r="I6800">
            <v>2008</v>
          </cell>
          <cell r="J6800" t="str">
            <v>UM</v>
          </cell>
          <cell r="L6800">
            <v>3</v>
          </cell>
          <cell r="M6800">
            <v>39366.730065920921</v>
          </cell>
        </row>
        <row r="6801">
          <cell r="A6801" t="str">
            <v>2008-57-4-</v>
          </cell>
          <cell r="B6801" t="str">
            <v>Canada</v>
          </cell>
          <cell r="C6801" t="str">
            <v>UnMarked WCVI Total Fall</v>
          </cell>
          <cell r="D6801" t="str">
            <v>U-WCVI Tl</v>
          </cell>
          <cell r="E6801">
            <v>57</v>
          </cell>
          <cell r="F6801">
            <v>91</v>
          </cell>
          <cell r="G6801">
            <v>90</v>
          </cell>
          <cell r="I6801">
            <v>2008</v>
          </cell>
          <cell r="J6801" t="str">
            <v>UM</v>
          </cell>
          <cell r="L6801">
            <v>4</v>
          </cell>
          <cell r="M6801">
            <v>24085.09250228653</v>
          </cell>
        </row>
        <row r="6802">
          <cell r="A6802" t="str">
            <v>2008-57-5-</v>
          </cell>
          <cell r="B6802" t="str">
            <v>Canada</v>
          </cell>
          <cell r="C6802" t="str">
            <v>UnMarked WCVI Total Fall</v>
          </cell>
          <cell r="D6802" t="str">
            <v>U-WCVI Tl</v>
          </cell>
          <cell r="E6802">
            <v>57</v>
          </cell>
          <cell r="F6802">
            <v>91</v>
          </cell>
          <cell r="G6802">
            <v>90</v>
          </cell>
          <cell r="I6802">
            <v>2008</v>
          </cell>
          <cell r="J6802" t="str">
            <v>UM</v>
          </cell>
          <cell r="L6802">
            <v>5</v>
          </cell>
          <cell r="M6802">
            <v>33508.270261692553</v>
          </cell>
        </row>
        <row r="6803">
          <cell r="A6803" t="str">
            <v>2008-58-3-</v>
          </cell>
          <cell r="B6803" t="str">
            <v>Canada</v>
          </cell>
          <cell r="C6803" t="str">
            <v>Marked WCVI Total Fall</v>
          </cell>
          <cell r="D6803" t="str">
            <v>M-WCVI Tl</v>
          </cell>
          <cell r="E6803">
            <v>58</v>
          </cell>
          <cell r="F6803">
            <v>92</v>
          </cell>
          <cell r="G6803">
            <v>90</v>
          </cell>
          <cell r="I6803">
            <v>2008</v>
          </cell>
          <cell r="J6803" t="str">
            <v>M</v>
          </cell>
          <cell r="L6803">
            <v>3</v>
          </cell>
          <cell r="M6803">
            <v>721.26993407907946</v>
          </cell>
        </row>
        <row r="6804">
          <cell r="A6804" t="str">
            <v>2008-58-4-</v>
          </cell>
          <cell r="B6804" t="str">
            <v>Canada</v>
          </cell>
          <cell r="C6804" t="str">
            <v>Marked WCVI Total Fall</v>
          </cell>
          <cell r="D6804" t="str">
            <v>M-WCVI Tl</v>
          </cell>
          <cell r="E6804">
            <v>58</v>
          </cell>
          <cell r="F6804">
            <v>92</v>
          </cell>
          <cell r="G6804">
            <v>90</v>
          </cell>
          <cell r="I6804">
            <v>2008</v>
          </cell>
          <cell r="J6804" t="str">
            <v>M</v>
          </cell>
          <cell r="L6804">
            <v>4</v>
          </cell>
          <cell r="M6804">
            <v>337.90749771346918</v>
          </cell>
        </row>
        <row r="6805">
          <cell r="A6805" t="str">
            <v>2008-58-5-</v>
          </cell>
          <cell r="B6805" t="str">
            <v>Canada</v>
          </cell>
          <cell r="C6805" t="str">
            <v>Marked WCVI Total Fall</v>
          </cell>
          <cell r="D6805" t="str">
            <v>M-WCVI Tl</v>
          </cell>
          <cell r="E6805">
            <v>58</v>
          </cell>
          <cell r="F6805">
            <v>92</v>
          </cell>
          <cell r="G6805">
            <v>90</v>
          </cell>
          <cell r="I6805">
            <v>2008</v>
          </cell>
          <cell r="J6805" t="str">
            <v>M</v>
          </cell>
          <cell r="L6805">
            <v>5</v>
          </cell>
          <cell r="M6805">
            <v>433.72973830744343</v>
          </cell>
        </row>
        <row r="6806">
          <cell r="A6806" t="str">
            <v>2008-59-3-</v>
          </cell>
          <cell r="B6806" t="str">
            <v>Canada</v>
          </cell>
          <cell r="C6806" t="str">
            <v>UnMarked Fraser River Late</v>
          </cell>
          <cell r="D6806" t="str">
            <v>U-FrasRLt</v>
          </cell>
          <cell r="E6806">
            <v>59</v>
          </cell>
          <cell r="F6806">
            <v>94</v>
          </cell>
          <cell r="G6806">
            <v>93</v>
          </cell>
          <cell r="I6806">
            <v>2008</v>
          </cell>
          <cell r="J6806" t="str">
            <v>UM</v>
          </cell>
          <cell r="L6806">
            <v>3</v>
          </cell>
          <cell r="M6806">
            <v>71350.191573788994</v>
          </cell>
        </row>
        <row r="6807">
          <cell r="A6807" t="str">
            <v>2008-59-4-</v>
          </cell>
          <cell r="B6807" t="str">
            <v>Canada</v>
          </cell>
          <cell r="C6807" t="str">
            <v>UnMarked Fraser River Late</v>
          </cell>
          <cell r="D6807" t="str">
            <v>U-FrasRLt</v>
          </cell>
          <cell r="E6807">
            <v>59</v>
          </cell>
          <cell r="F6807">
            <v>94</v>
          </cell>
          <cell r="G6807">
            <v>93</v>
          </cell>
          <cell r="I6807">
            <v>2008</v>
          </cell>
          <cell r="J6807" t="str">
            <v>UM</v>
          </cell>
          <cell r="L6807">
            <v>4</v>
          </cell>
          <cell r="M6807">
            <v>20427.7380881389</v>
          </cell>
        </row>
        <row r="6808">
          <cell r="A6808" t="str">
            <v>2008-59-5-</v>
          </cell>
          <cell r="B6808" t="str">
            <v>Canada</v>
          </cell>
          <cell r="C6808" t="str">
            <v>UnMarked Fraser River Late</v>
          </cell>
          <cell r="D6808" t="str">
            <v>U-FrasRLt</v>
          </cell>
          <cell r="E6808">
            <v>59</v>
          </cell>
          <cell r="F6808">
            <v>94</v>
          </cell>
          <cell r="G6808">
            <v>93</v>
          </cell>
          <cell r="I6808">
            <v>2008</v>
          </cell>
          <cell r="J6808" t="str">
            <v>UM</v>
          </cell>
          <cell r="L6808">
            <v>5</v>
          </cell>
          <cell r="M6808">
            <v>2214.6067235816972</v>
          </cell>
        </row>
        <row r="6809">
          <cell r="A6809" t="str">
            <v>2008-60-3-</v>
          </cell>
          <cell r="B6809" t="str">
            <v>Canada</v>
          </cell>
          <cell r="C6809" t="str">
            <v>Marked Fraser River Late</v>
          </cell>
          <cell r="D6809" t="str">
            <v>M-FrasRLt</v>
          </cell>
          <cell r="E6809">
            <v>60</v>
          </cell>
          <cell r="F6809">
            <v>95</v>
          </cell>
          <cell r="G6809">
            <v>93</v>
          </cell>
          <cell r="I6809">
            <v>2008</v>
          </cell>
          <cell r="J6809" t="str">
            <v>M</v>
          </cell>
          <cell r="L6809">
            <v>3</v>
          </cell>
          <cell r="M6809">
            <v>3885.4216573305212</v>
          </cell>
        </row>
        <row r="6810">
          <cell r="A6810" t="str">
            <v>2008-60-4-</v>
          </cell>
          <cell r="B6810" t="str">
            <v>Canada</v>
          </cell>
          <cell r="C6810" t="str">
            <v>Marked Fraser River Late</v>
          </cell>
          <cell r="D6810" t="str">
            <v>M-FrasRLt</v>
          </cell>
          <cell r="E6810">
            <v>60</v>
          </cell>
          <cell r="F6810">
            <v>95</v>
          </cell>
          <cell r="G6810">
            <v>93</v>
          </cell>
          <cell r="I6810">
            <v>2008</v>
          </cell>
          <cell r="J6810" t="str">
            <v>M</v>
          </cell>
          <cell r="L6810">
            <v>4</v>
          </cell>
          <cell r="M6810">
            <v>101.4164749658357</v>
          </cell>
        </row>
        <row r="6811">
          <cell r="A6811" t="str">
            <v>2008-60-5-</v>
          </cell>
          <cell r="B6811" t="str">
            <v>Canada</v>
          </cell>
          <cell r="C6811" t="str">
            <v>Marked Fraser River Late</v>
          </cell>
          <cell r="D6811" t="str">
            <v>M-FrasRLt</v>
          </cell>
          <cell r="E6811">
            <v>60</v>
          </cell>
          <cell r="F6811">
            <v>95</v>
          </cell>
          <cell r="G6811">
            <v>93</v>
          </cell>
          <cell r="I6811">
            <v>2008</v>
          </cell>
          <cell r="J6811" t="str">
            <v>M</v>
          </cell>
          <cell r="L6811">
            <v>5</v>
          </cell>
          <cell r="M6811">
            <v>7.4318232713966523</v>
          </cell>
        </row>
        <row r="6812">
          <cell r="A6812" t="str">
            <v>2008-61-3-</v>
          </cell>
          <cell r="B6812" t="str">
            <v>Canada</v>
          </cell>
          <cell r="C6812" t="str">
            <v>UnMarked Fraser River Early</v>
          </cell>
          <cell r="D6812" t="str">
            <v>U-FrasREr</v>
          </cell>
          <cell r="E6812">
            <v>61</v>
          </cell>
          <cell r="F6812">
            <v>97</v>
          </cell>
          <cell r="G6812">
            <v>96</v>
          </cell>
          <cell r="I6812">
            <v>2008</v>
          </cell>
          <cell r="J6812" t="str">
            <v>UM</v>
          </cell>
          <cell r="L6812">
            <v>3</v>
          </cell>
          <cell r="M6812">
            <v>76819.385253277345</v>
          </cell>
        </row>
        <row r="6813">
          <cell r="A6813" t="str">
            <v>2008-61-4-</v>
          </cell>
          <cell r="B6813" t="str">
            <v>Canada</v>
          </cell>
          <cell r="C6813" t="str">
            <v>UnMarked Fraser River Early</v>
          </cell>
          <cell r="D6813" t="str">
            <v>U-FrasREr</v>
          </cell>
          <cell r="E6813">
            <v>61</v>
          </cell>
          <cell r="F6813">
            <v>97</v>
          </cell>
          <cell r="G6813">
            <v>96</v>
          </cell>
          <cell r="I6813">
            <v>2008</v>
          </cell>
          <cell r="J6813" t="str">
            <v>UM</v>
          </cell>
          <cell r="L6813">
            <v>4</v>
          </cell>
          <cell r="M6813">
            <v>100730.251449508</v>
          </cell>
        </row>
        <row r="6814">
          <cell r="A6814" t="str">
            <v>2008-61-5-</v>
          </cell>
          <cell r="B6814" t="str">
            <v>Canada</v>
          </cell>
          <cell r="C6814" t="str">
            <v>UnMarked Fraser River Early</v>
          </cell>
          <cell r="D6814" t="str">
            <v>U-FrasREr</v>
          </cell>
          <cell r="E6814">
            <v>61</v>
          </cell>
          <cell r="F6814">
            <v>97</v>
          </cell>
          <cell r="G6814">
            <v>96</v>
          </cell>
          <cell r="I6814">
            <v>2008</v>
          </cell>
          <cell r="J6814" t="str">
            <v>UM</v>
          </cell>
          <cell r="L6814">
            <v>5</v>
          </cell>
          <cell r="M6814">
            <v>13471.551016104921</v>
          </cell>
        </row>
        <row r="6815">
          <cell r="A6815" t="str">
            <v>2008-62-3-</v>
          </cell>
          <cell r="B6815" t="str">
            <v>Canada</v>
          </cell>
          <cell r="C6815" t="str">
            <v>Marked Fraser River Early</v>
          </cell>
          <cell r="D6815" t="str">
            <v>M-FrasREr</v>
          </cell>
          <cell r="E6815">
            <v>62</v>
          </cell>
          <cell r="F6815">
            <v>98</v>
          </cell>
          <cell r="G6815">
            <v>96</v>
          </cell>
          <cell r="I6815">
            <v>2008</v>
          </cell>
          <cell r="J6815" t="str">
            <v>M</v>
          </cell>
          <cell r="L6815">
            <v>3</v>
          </cell>
          <cell r="M6815">
            <v>1568.009224544599</v>
          </cell>
        </row>
        <row r="6816">
          <cell r="A6816" t="str">
            <v>2008-62-4-</v>
          </cell>
          <cell r="B6816" t="str">
            <v>Canada</v>
          </cell>
          <cell r="C6816" t="str">
            <v>Marked Fraser River Early</v>
          </cell>
          <cell r="D6816" t="str">
            <v>M-FrasREr</v>
          </cell>
          <cell r="E6816">
            <v>62</v>
          </cell>
          <cell r="F6816">
            <v>98</v>
          </cell>
          <cell r="G6816">
            <v>96</v>
          </cell>
          <cell r="I6816">
            <v>2008</v>
          </cell>
          <cell r="J6816" t="str">
            <v>M</v>
          </cell>
          <cell r="L6816">
            <v>4</v>
          </cell>
          <cell r="M6816">
            <v>2063.7800154110009</v>
          </cell>
        </row>
        <row r="6817">
          <cell r="A6817" t="str">
            <v>2008-62-5-</v>
          </cell>
          <cell r="B6817" t="str">
            <v>Canada</v>
          </cell>
          <cell r="C6817" t="str">
            <v>Marked Fraser River Early</v>
          </cell>
          <cell r="D6817" t="str">
            <v>M-FrasREr</v>
          </cell>
          <cell r="E6817">
            <v>62</v>
          </cell>
          <cell r="F6817">
            <v>98</v>
          </cell>
          <cell r="G6817">
            <v>96</v>
          </cell>
          <cell r="I6817">
            <v>2008</v>
          </cell>
          <cell r="J6817" t="str">
            <v>M</v>
          </cell>
          <cell r="L6817">
            <v>5</v>
          </cell>
          <cell r="M6817">
            <v>274.82849338597771</v>
          </cell>
        </row>
        <row r="6818">
          <cell r="A6818" t="str">
            <v>2008-63-3-</v>
          </cell>
          <cell r="B6818" t="str">
            <v>Canada</v>
          </cell>
          <cell r="C6818" t="str">
            <v>UnMarked Lower Georgia Strait</v>
          </cell>
          <cell r="D6818" t="str">
            <v>U-LwGeo S</v>
          </cell>
          <cell r="E6818">
            <v>63</v>
          </cell>
          <cell r="F6818">
            <v>100</v>
          </cell>
          <cell r="G6818">
            <v>99</v>
          </cell>
          <cell r="I6818">
            <v>2008</v>
          </cell>
          <cell r="J6818" t="str">
            <v>UM</v>
          </cell>
          <cell r="L6818">
            <v>3</v>
          </cell>
          <cell r="M6818">
            <v>13714.562752776101</v>
          </cell>
        </row>
        <row r="6819">
          <cell r="A6819" t="str">
            <v>2008-63-4-</v>
          </cell>
          <cell r="B6819" t="str">
            <v>Canada</v>
          </cell>
          <cell r="C6819" t="str">
            <v>UnMarked Lower Georgia Strait</v>
          </cell>
          <cell r="D6819" t="str">
            <v>U-LwGeo S</v>
          </cell>
          <cell r="E6819">
            <v>63</v>
          </cell>
          <cell r="F6819">
            <v>100</v>
          </cell>
          <cell r="G6819">
            <v>99</v>
          </cell>
          <cell r="I6819">
            <v>2008</v>
          </cell>
          <cell r="J6819" t="str">
            <v>UM</v>
          </cell>
          <cell r="L6819">
            <v>4</v>
          </cell>
          <cell r="M6819">
            <v>5212.5349480973437</v>
          </cell>
        </row>
        <row r="6820">
          <cell r="A6820" t="str">
            <v>2008-63-5-</v>
          </cell>
          <cell r="B6820" t="str">
            <v>Canada</v>
          </cell>
          <cell r="C6820" t="str">
            <v>UnMarked Lower Georgia Strait</v>
          </cell>
          <cell r="D6820" t="str">
            <v>U-LwGeo S</v>
          </cell>
          <cell r="E6820">
            <v>63</v>
          </cell>
          <cell r="F6820">
            <v>100</v>
          </cell>
          <cell r="G6820">
            <v>99</v>
          </cell>
          <cell r="I6820">
            <v>2008</v>
          </cell>
          <cell r="J6820" t="str">
            <v>UM</v>
          </cell>
          <cell r="L6820">
            <v>5</v>
          </cell>
          <cell r="M6820">
            <v>2065.0294602701069</v>
          </cell>
        </row>
        <row r="6821">
          <cell r="A6821" t="str">
            <v>2008-64-3-</v>
          </cell>
          <cell r="B6821" t="str">
            <v>Canada</v>
          </cell>
          <cell r="C6821" t="str">
            <v>Marked Lower Georgia Strait</v>
          </cell>
          <cell r="D6821" t="str">
            <v>M-LwGeo S</v>
          </cell>
          <cell r="E6821">
            <v>64</v>
          </cell>
          <cell r="F6821">
            <v>101</v>
          </cell>
          <cell r="G6821">
            <v>99</v>
          </cell>
          <cell r="I6821">
            <v>2008</v>
          </cell>
          <cell r="J6821" t="str">
            <v>M</v>
          </cell>
          <cell r="L6821">
            <v>3</v>
          </cell>
          <cell r="M6821">
            <v>1192.9066980141381</v>
          </cell>
        </row>
        <row r="6822">
          <cell r="A6822" t="str">
            <v>2008-64-4-</v>
          </cell>
          <cell r="B6822" t="str">
            <v>Canada</v>
          </cell>
          <cell r="C6822" t="str">
            <v>Marked Lower Georgia Strait</v>
          </cell>
          <cell r="D6822" t="str">
            <v>M-LwGeo S</v>
          </cell>
          <cell r="E6822">
            <v>64</v>
          </cell>
          <cell r="F6822">
            <v>101</v>
          </cell>
          <cell r="G6822">
            <v>99</v>
          </cell>
          <cell r="I6822">
            <v>2008</v>
          </cell>
          <cell r="J6822" t="str">
            <v>M</v>
          </cell>
          <cell r="L6822">
            <v>4</v>
          </cell>
          <cell r="M6822">
            <v>453.7384593514526</v>
          </cell>
        </row>
        <row r="6823">
          <cell r="A6823" t="str">
            <v>2008-64-5-</v>
          </cell>
          <cell r="B6823" t="str">
            <v>Canada</v>
          </cell>
          <cell r="C6823" t="str">
            <v>Marked Lower Georgia Strait</v>
          </cell>
          <cell r="D6823" t="str">
            <v>M-LwGeo S</v>
          </cell>
          <cell r="E6823">
            <v>64</v>
          </cell>
          <cell r="F6823">
            <v>101</v>
          </cell>
          <cell r="G6823">
            <v>99</v>
          </cell>
          <cell r="I6823">
            <v>2008</v>
          </cell>
          <cell r="J6823" t="str">
            <v>M</v>
          </cell>
          <cell r="L6823">
            <v>5</v>
          </cell>
          <cell r="M6823">
            <v>180.05083845481249</v>
          </cell>
        </row>
        <row r="6824">
          <cell r="A6824" t="str">
            <v>2008-67-3-</v>
          </cell>
          <cell r="B6824" t="str">
            <v>ColR</v>
          </cell>
          <cell r="C6824" t="str">
            <v>UnMarked Lower Columbia Naturals</v>
          </cell>
          <cell r="D6824" t="str">
            <v>U-LColNat</v>
          </cell>
          <cell r="E6824">
            <v>67</v>
          </cell>
          <cell r="F6824">
            <v>103</v>
          </cell>
          <cell r="G6824">
            <v>102</v>
          </cell>
          <cell r="I6824">
            <v>2008</v>
          </cell>
          <cell r="J6824" t="str">
            <v>UM</v>
          </cell>
          <cell r="L6824">
            <v>3</v>
          </cell>
          <cell r="M6824">
            <v>2769.1499999999942</v>
          </cell>
        </row>
        <row r="6825">
          <cell r="A6825" t="str">
            <v>2008-67-4-</v>
          </cell>
          <cell r="B6825" t="str">
            <v>ColR</v>
          </cell>
          <cell r="C6825" t="str">
            <v>UnMarked Lower Columbia Naturals</v>
          </cell>
          <cell r="D6825" t="str">
            <v>U-LColNat</v>
          </cell>
          <cell r="E6825">
            <v>67</v>
          </cell>
          <cell r="F6825">
            <v>103</v>
          </cell>
          <cell r="G6825">
            <v>102</v>
          </cell>
          <cell r="I6825">
            <v>2008</v>
          </cell>
          <cell r="J6825" t="str">
            <v>UM</v>
          </cell>
          <cell r="L6825">
            <v>4</v>
          </cell>
          <cell r="M6825">
            <v>1513.724999999999</v>
          </cell>
        </row>
        <row r="6826">
          <cell r="A6826" t="str">
            <v>2008-67-5-</v>
          </cell>
          <cell r="B6826" t="str">
            <v>ColR</v>
          </cell>
          <cell r="C6826" t="str">
            <v>UnMarked Lower Columbia Naturals</v>
          </cell>
          <cell r="D6826" t="str">
            <v>U-LColNat</v>
          </cell>
          <cell r="E6826">
            <v>67</v>
          </cell>
          <cell r="F6826">
            <v>103</v>
          </cell>
          <cell r="G6826">
            <v>102</v>
          </cell>
          <cell r="I6826">
            <v>2008</v>
          </cell>
          <cell r="J6826" t="str">
            <v>UM</v>
          </cell>
          <cell r="L6826">
            <v>5</v>
          </cell>
          <cell r="M6826">
            <v>139.875</v>
          </cell>
        </row>
        <row r="6827">
          <cell r="A6827" t="str">
            <v>2008-68-3-</v>
          </cell>
          <cell r="B6827" t="str">
            <v>ColR</v>
          </cell>
          <cell r="C6827" t="str">
            <v>Marked Lower Columbia Naturals</v>
          </cell>
          <cell r="D6827" t="str">
            <v>M-LColNat</v>
          </cell>
          <cell r="E6827">
            <v>68</v>
          </cell>
          <cell r="F6827">
            <v>104</v>
          </cell>
          <cell r="G6827">
            <v>102</v>
          </cell>
          <cell r="I6827">
            <v>2008</v>
          </cell>
          <cell r="J6827" t="str">
            <v>M</v>
          </cell>
          <cell r="L6827">
            <v>3</v>
          </cell>
          <cell r="M6827">
            <v>0</v>
          </cell>
        </row>
        <row r="6828">
          <cell r="A6828" t="str">
            <v>2008-68-4-</v>
          </cell>
          <cell r="B6828" t="str">
            <v>ColR</v>
          </cell>
          <cell r="C6828" t="str">
            <v>Marked Lower Columbia Naturals</v>
          </cell>
          <cell r="D6828" t="str">
            <v>M-LColNat</v>
          </cell>
          <cell r="E6828">
            <v>68</v>
          </cell>
          <cell r="F6828">
            <v>104</v>
          </cell>
          <cell r="G6828">
            <v>102</v>
          </cell>
          <cell r="I6828">
            <v>2008</v>
          </cell>
          <cell r="J6828" t="str">
            <v>M</v>
          </cell>
          <cell r="L6828">
            <v>4</v>
          </cell>
          <cell r="M6828">
            <v>0</v>
          </cell>
        </row>
        <row r="6829">
          <cell r="A6829" t="str">
            <v>2008-68-5-</v>
          </cell>
          <cell r="B6829" t="str">
            <v>ColR</v>
          </cell>
          <cell r="C6829" t="str">
            <v>Marked Lower Columbia Naturals</v>
          </cell>
          <cell r="D6829" t="str">
            <v>M-LColNat</v>
          </cell>
          <cell r="E6829">
            <v>68</v>
          </cell>
          <cell r="F6829">
            <v>104</v>
          </cell>
          <cell r="G6829">
            <v>102</v>
          </cell>
          <cell r="I6829">
            <v>2008</v>
          </cell>
          <cell r="J6829" t="str">
            <v>M</v>
          </cell>
          <cell r="L6829">
            <v>5</v>
          </cell>
          <cell r="M6829">
            <v>0</v>
          </cell>
        </row>
        <row r="6830">
          <cell r="A6830" t="str">
            <v>2008-69-3-</v>
          </cell>
          <cell r="B6830" t="str">
            <v>WA_NCoast_OR_CA</v>
          </cell>
          <cell r="C6830" t="str">
            <v>UnMarked Central Valley Fall</v>
          </cell>
          <cell r="D6830" t="str">
            <v>U-CentVal</v>
          </cell>
          <cell r="E6830">
            <v>69</v>
          </cell>
          <cell r="F6830">
            <v>106</v>
          </cell>
          <cell r="G6830">
            <v>105</v>
          </cell>
          <cell r="I6830">
            <v>2008</v>
          </cell>
          <cell r="J6830" t="str">
            <v>UM</v>
          </cell>
          <cell r="L6830">
            <v>3</v>
          </cell>
          <cell r="M6830">
            <v>60819.633687559217</v>
          </cell>
        </row>
        <row r="6831">
          <cell r="A6831" t="str">
            <v>2008-69-4-</v>
          </cell>
          <cell r="B6831" t="str">
            <v>WA_NCoast_OR_CA</v>
          </cell>
          <cell r="C6831" t="str">
            <v>UnMarked Central Valley Fall</v>
          </cell>
          <cell r="D6831" t="str">
            <v>U-CentVal</v>
          </cell>
          <cell r="E6831">
            <v>69</v>
          </cell>
          <cell r="F6831">
            <v>106</v>
          </cell>
          <cell r="G6831">
            <v>105</v>
          </cell>
          <cell r="I6831">
            <v>2008</v>
          </cell>
          <cell r="J6831" t="str">
            <v>UM</v>
          </cell>
          <cell r="L6831">
            <v>4</v>
          </cell>
          <cell r="M6831">
            <v>2478.5659976986658</v>
          </cell>
        </row>
        <row r="6832">
          <cell r="A6832" t="str">
            <v>2008-69-5-</v>
          </cell>
          <cell r="B6832" t="str">
            <v>WA_NCoast_OR_CA</v>
          </cell>
          <cell r="C6832" t="str">
            <v>UnMarked Central Valley Fall</v>
          </cell>
          <cell r="D6832" t="str">
            <v>U-CentVal</v>
          </cell>
          <cell r="E6832">
            <v>69</v>
          </cell>
          <cell r="F6832">
            <v>106</v>
          </cell>
          <cell r="G6832">
            <v>105</v>
          </cell>
          <cell r="I6832">
            <v>2008</v>
          </cell>
          <cell r="J6832" t="str">
            <v>UM</v>
          </cell>
          <cell r="L6832">
            <v>5</v>
          </cell>
          <cell r="M6832">
            <v>565.27531474211605</v>
          </cell>
        </row>
        <row r="6833">
          <cell r="A6833" t="str">
            <v>2008-70-3-</v>
          </cell>
          <cell r="B6833" t="str">
            <v>WA_NCoast_OR_CA</v>
          </cell>
          <cell r="C6833" t="str">
            <v>Marked Central Valley Fall</v>
          </cell>
          <cell r="D6833" t="str">
            <v>M-CentVal</v>
          </cell>
          <cell r="E6833">
            <v>70</v>
          </cell>
          <cell r="F6833">
            <v>107</v>
          </cell>
          <cell r="G6833">
            <v>105</v>
          </cell>
          <cell r="I6833">
            <v>2008</v>
          </cell>
          <cell r="J6833" t="str">
            <v>M</v>
          </cell>
          <cell r="L6833">
            <v>3</v>
          </cell>
          <cell r="M6833">
            <v>1559.477786860494</v>
          </cell>
        </row>
        <row r="6834">
          <cell r="A6834" t="str">
            <v>2008-70-4-</v>
          </cell>
          <cell r="B6834" t="str">
            <v>WA_NCoast_OR_CA</v>
          </cell>
          <cell r="C6834" t="str">
            <v>Marked Central Valley Fall</v>
          </cell>
          <cell r="D6834" t="str">
            <v>M-CentVal</v>
          </cell>
          <cell r="E6834">
            <v>70</v>
          </cell>
          <cell r="F6834">
            <v>107</v>
          </cell>
          <cell r="G6834">
            <v>105</v>
          </cell>
          <cell r="I6834">
            <v>2008</v>
          </cell>
          <cell r="J6834" t="str">
            <v>M</v>
          </cell>
          <cell r="L6834">
            <v>4</v>
          </cell>
          <cell r="M6834">
            <v>63.552974299965634</v>
          </cell>
        </row>
        <row r="6835">
          <cell r="A6835" t="str">
            <v>2008-70-5-</v>
          </cell>
          <cell r="B6835" t="str">
            <v>WA_NCoast_OR_CA</v>
          </cell>
          <cell r="C6835" t="str">
            <v>Marked Central Valley Fall</v>
          </cell>
          <cell r="D6835" t="str">
            <v>M-CentVal</v>
          </cell>
          <cell r="E6835">
            <v>70</v>
          </cell>
          <cell r="F6835">
            <v>107</v>
          </cell>
          <cell r="G6835">
            <v>105</v>
          </cell>
          <cell r="I6835">
            <v>2008</v>
          </cell>
          <cell r="J6835" t="str">
            <v>M</v>
          </cell>
          <cell r="L6835">
            <v>5</v>
          </cell>
          <cell r="M6835">
            <v>14.494238839541479</v>
          </cell>
        </row>
        <row r="6836">
          <cell r="A6836" t="str">
            <v>2008-71-3-</v>
          </cell>
          <cell r="B6836" t="str">
            <v>WA_NCoast_OR_CA</v>
          </cell>
          <cell r="C6836" t="str">
            <v>UnMarked WA North Coast Fall</v>
          </cell>
          <cell r="D6836" t="str">
            <v>U-WA NCst</v>
          </cell>
          <cell r="E6836">
            <v>71</v>
          </cell>
          <cell r="F6836">
            <v>109</v>
          </cell>
          <cell r="G6836">
            <v>108</v>
          </cell>
          <cell r="I6836">
            <v>2008</v>
          </cell>
          <cell r="J6836" t="str">
            <v>UM</v>
          </cell>
          <cell r="L6836">
            <v>3</v>
          </cell>
          <cell r="M6836">
            <v>4598.5448053304744</v>
          </cell>
        </row>
        <row r="6837">
          <cell r="A6837" t="str">
            <v>2008-71-4-</v>
          </cell>
          <cell r="B6837" t="str">
            <v>WA_NCoast_OR_CA</v>
          </cell>
          <cell r="C6837" t="str">
            <v>UnMarked WA North Coast Fall</v>
          </cell>
          <cell r="D6837" t="str">
            <v>U-WA NCst</v>
          </cell>
          <cell r="E6837">
            <v>71</v>
          </cell>
          <cell r="F6837">
            <v>109</v>
          </cell>
          <cell r="G6837">
            <v>108</v>
          </cell>
          <cell r="I6837">
            <v>2008</v>
          </cell>
          <cell r="J6837" t="str">
            <v>UM</v>
          </cell>
          <cell r="L6837">
            <v>4</v>
          </cell>
          <cell r="M6837">
            <v>9250.8059477765564</v>
          </cell>
        </row>
        <row r="6838">
          <cell r="A6838" t="str">
            <v>2008-71-5-</v>
          </cell>
          <cell r="B6838" t="str">
            <v>WA_NCoast_OR_CA</v>
          </cell>
          <cell r="C6838" t="str">
            <v>UnMarked WA North Coast Fall</v>
          </cell>
          <cell r="D6838" t="str">
            <v>U-WA NCst</v>
          </cell>
          <cell r="E6838">
            <v>71</v>
          </cell>
          <cell r="F6838">
            <v>109</v>
          </cell>
          <cell r="G6838">
            <v>108</v>
          </cell>
          <cell r="I6838">
            <v>2008</v>
          </cell>
          <cell r="J6838" t="str">
            <v>UM</v>
          </cell>
          <cell r="L6838">
            <v>5</v>
          </cell>
          <cell r="M6838">
            <v>20866.629833442119</v>
          </cell>
        </row>
        <row r="6839">
          <cell r="A6839" t="str">
            <v>2008-72-3-</v>
          </cell>
          <cell r="B6839" t="str">
            <v>WA_NCoast_OR_CA</v>
          </cell>
          <cell r="C6839" t="str">
            <v>Marked WA North Coast Fall</v>
          </cell>
          <cell r="D6839" t="str">
            <v>M-WA NCst</v>
          </cell>
          <cell r="E6839">
            <v>72</v>
          </cell>
          <cell r="F6839">
            <v>110</v>
          </cell>
          <cell r="G6839">
            <v>108</v>
          </cell>
          <cell r="I6839">
            <v>2008</v>
          </cell>
          <cell r="J6839" t="str">
            <v>M</v>
          </cell>
          <cell r="L6839">
            <v>3</v>
          </cell>
          <cell r="M6839">
            <v>397.77246519193261</v>
          </cell>
        </row>
        <row r="6840">
          <cell r="A6840" t="str">
            <v>2008-72-4-</v>
          </cell>
          <cell r="B6840" t="str">
            <v>WA_NCoast_OR_CA</v>
          </cell>
          <cell r="C6840" t="str">
            <v>Marked WA North Coast Fall</v>
          </cell>
          <cell r="D6840" t="str">
            <v>M-WA NCst</v>
          </cell>
          <cell r="E6840">
            <v>72</v>
          </cell>
          <cell r="F6840">
            <v>110</v>
          </cell>
          <cell r="G6840">
            <v>108</v>
          </cell>
          <cell r="I6840">
            <v>2008</v>
          </cell>
          <cell r="J6840" t="str">
            <v>M</v>
          </cell>
          <cell r="L6840">
            <v>4</v>
          </cell>
          <cell r="M6840">
            <v>1455.115777432178</v>
          </cell>
        </row>
        <row r="6841">
          <cell r="A6841" t="str">
            <v>2008-72-5-</v>
          </cell>
          <cell r="B6841" t="str">
            <v>WA_NCoast_OR_CA</v>
          </cell>
          <cell r="C6841" t="str">
            <v>Marked WA North Coast Fall</v>
          </cell>
          <cell r="D6841" t="str">
            <v>M-WA NCst</v>
          </cell>
          <cell r="E6841">
            <v>72</v>
          </cell>
          <cell r="F6841">
            <v>110</v>
          </cell>
          <cell r="G6841">
            <v>108</v>
          </cell>
          <cell r="I6841">
            <v>2008</v>
          </cell>
          <cell r="J6841" t="str">
            <v>M</v>
          </cell>
          <cell r="L6841">
            <v>5</v>
          </cell>
          <cell r="M6841">
            <v>654.2745642682429</v>
          </cell>
        </row>
        <row r="6842">
          <cell r="A6842" t="str">
            <v>2008-73-3-</v>
          </cell>
          <cell r="B6842" t="str">
            <v>WA_NCoast_OR_CA</v>
          </cell>
          <cell r="C6842" t="str">
            <v>UnMarked Willapa Bay</v>
          </cell>
          <cell r="D6842" t="str">
            <v>U-Willapa</v>
          </cell>
          <cell r="E6842">
            <v>73</v>
          </cell>
          <cell r="F6842">
            <v>112</v>
          </cell>
          <cell r="G6842">
            <v>111</v>
          </cell>
          <cell r="I6842">
            <v>2008</v>
          </cell>
          <cell r="J6842" t="str">
            <v>UM</v>
          </cell>
          <cell r="K6842" t="str">
            <v>H</v>
          </cell>
          <cell r="L6842">
            <v>3</v>
          </cell>
          <cell r="M6842">
            <v>3987.2559755835518</v>
          </cell>
        </row>
        <row r="6843">
          <cell r="A6843" t="str">
            <v>2008-73-3-</v>
          </cell>
          <cell r="B6843" t="str">
            <v>WA_NCoast_OR_CA</v>
          </cell>
          <cell r="C6843" t="str">
            <v>UnMarked Willapa Bay</v>
          </cell>
          <cell r="D6843" t="str">
            <v>U-Willapa</v>
          </cell>
          <cell r="E6843">
            <v>73</v>
          </cell>
          <cell r="F6843">
            <v>112</v>
          </cell>
          <cell r="G6843">
            <v>111</v>
          </cell>
          <cell r="I6843">
            <v>2008</v>
          </cell>
          <cell r="J6843" t="str">
            <v>UM</v>
          </cell>
          <cell r="K6843" t="str">
            <v>N</v>
          </cell>
          <cell r="L6843">
            <v>3</v>
          </cell>
          <cell r="M6843">
            <v>926.02790246081418</v>
          </cell>
        </row>
        <row r="6844">
          <cell r="A6844" t="str">
            <v>2008-73-4-</v>
          </cell>
          <cell r="B6844" t="str">
            <v>WA_NCoast_OR_CA</v>
          </cell>
          <cell r="C6844" t="str">
            <v>UnMarked Willapa Bay</v>
          </cell>
          <cell r="D6844" t="str">
            <v>U-Willapa</v>
          </cell>
          <cell r="E6844">
            <v>73</v>
          </cell>
          <cell r="F6844">
            <v>112</v>
          </cell>
          <cell r="G6844">
            <v>111</v>
          </cell>
          <cell r="I6844">
            <v>2008</v>
          </cell>
          <cell r="J6844" t="str">
            <v>UM</v>
          </cell>
          <cell r="K6844" t="str">
            <v>H</v>
          </cell>
          <cell r="L6844">
            <v>4</v>
          </cell>
          <cell r="M6844">
            <v>6047.0127603808423</v>
          </cell>
        </row>
        <row r="6845">
          <cell r="A6845" t="str">
            <v>2008-73-4-</v>
          </cell>
          <cell r="B6845" t="str">
            <v>WA_NCoast_OR_CA</v>
          </cell>
          <cell r="C6845" t="str">
            <v>UnMarked Willapa Bay</v>
          </cell>
          <cell r="D6845" t="str">
            <v>U-Willapa</v>
          </cell>
          <cell r="E6845">
            <v>73</v>
          </cell>
          <cell r="F6845">
            <v>112</v>
          </cell>
          <cell r="G6845">
            <v>111</v>
          </cell>
          <cell r="I6845">
            <v>2008</v>
          </cell>
          <cell r="J6845" t="str">
            <v>UM</v>
          </cell>
          <cell r="K6845" t="str">
            <v>N</v>
          </cell>
          <cell r="L6845">
            <v>4</v>
          </cell>
          <cell r="M6845">
            <v>804.78326248017629</v>
          </cell>
        </row>
        <row r="6846">
          <cell r="A6846" t="str">
            <v>2008-73-5-</v>
          </cell>
          <cell r="B6846" t="str">
            <v>WA_NCoast_OR_CA</v>
          </cell>
          <cell r="C6846" t="str">
            <v>UnMarked Willapa Bay</v>
          </cell>
          <cell r="D6846" t="str">
            <v>U-Willapa</v>
          </cell>
          <cell r="E6846">
            <v>73</v>
          </cell>
          <cell r="F6846">
            <v>112</v>
          </cell>
          <cell r="G6846">
            <v>111</v>
          </cell>
          <cell r="I6846">
            <v>2008</v>
          </cell>
          <cell r="J6846" t="str">
            <v>UM</v>
          </cell>
          <cell r="K6846" t="str">
            <v>H</v>
          </cell>
          <cell r="L6846">
            <v>5</v>
          </cell>
          <cell r="M6846">
            <v>5219.1740018028349</v>
          </cell>
        </row>
        <row r="6847">
          <cell r="A6847" t="str">
            <v>2008-73-5-</v>
          </cell>
          <cell r="B6847" t="str">
            <v>WA_NCoast_OR_CA</v>
          </cell>
          <cell r="C6847" t="str">
            <v>UnMarked Willapa Bay</v>
          </cell>
          <cell r="D6847" t="str">
            <v>U-Willapa</v>
          </cell>
          <cell r="E6847">
            <v>73</v>
          </cell>
          <cell r="F6847">
            <v>112</v>
          </cell>
          <cell r="G6847">
            <v>111</v>
          </cell>
          <cell r="I6847">
            <v>2008</v>
          </cell>
          <cell r="J6847" t="str">
            <v>UM</v>
          </cell>
          <cell r="K6847" t="str">
            <v>N</v>
          </cell>
          <cell r="L6847">
            <v>5</v>
          </cell>
          <cell r="M6847">
            <v>701.1103094532541</v>
          </cell>
        </row>
        <row r="6848">
          <cell r="A6848" t="str">
            <v>2008-74-3-</v>
          </cell>
          <cell r="B6848" t="str">
            <v>WA_NCoast_OR_CA</v>
          </cell>
          <cell r="C6848" t="str">
            <v>Marked Willapa Bay</v>
          </cell>
          <cell r="D6848" t="str">
            <v>M-Willapa</v>
          </cell>
          <cell r="E6848">
            <v>74</v>
          </cell>
          <cell r="F6848">
            <v>113</v>
          </cell>
          <cell r="G6848">
            <v>111</v>
          </cell>
          <cell r="I6848">
            <v>2008</v>
          </cell>
          <cell r="J6848" t="str">
            <v>M</v>
          </cell>
          <cell r="K6848" t="str">
            <v>H</v>
          </cell>
          <cell r="L6848">
            <v>3</v>
          </cell>
          <cell r="M6848">
            <v>3606.5867633296029</v>
          </cell>
        </row>
        <row r="6849">
          <cell r="A6849" t="str">
            <v>2008-74-4-</v>
          </cell>
          <cell r="B6849" t="str">
            <v>WA_NCoast_OR_CA</v>
          </cell>
          <cell r="C6849" t="str">
            <v>Marked Willapa Bay</v>
          </cell>
          <cell r="D6849" t="str">
            <v>M-Willapa</v>
          </cell>
          <cell r="E6849">
            <v>74</v>
          </cell>
          <cell r="F6849">
            <v>113</v>
          </cell>
          <cell r="G6849">
            <v>111</v>
          </cell>
          <cell r="I6849">
            <v>2008</v>
          </cell>
          <cell r="J6849" t="str">
            <v>M</v>
          </cell>
          <cell r="K6849" t="str">
            <v>H</v>
          </cell>
          <cell r="L6849">
            <v>4</v>
          </cell>
          <cell r="M6849">
            <v>552.56973377897771</v>
          </cell>
        </row>
        <row r="6850">
          <cell r="A6850" t="str">
            <v>2008-74-5-</v>
          </cell>
          <cell r="B6850" t="str">
            <v>WA_NCoast_OR_CA</v>
          </cell>
          <cell r="C6850" t="str">
            <v>Marked Willapa Bay</v>
          </cell>
          <cell r="D6850" t="str">
            <v>M-Willapa</v>
          </cell>
          <cell r="E6850">
            <v>74</v>
          </cell>
          <cell r="F6850">
            <v>113</v>
          </cell>
          <cell r="G6850">
            <v>111</v>
          </cell>
          <cell r="I6850">
            <v>2008</v>
          </cell>
          <cell r="J6850" t="str">
            <v>M</v>
          </cell>
          <cell r="K6850" t="str">
            <v>H</v>
          </cell>
          <cell r="L6850">
            <v>5</v>
          </cell>
          <cell r="M6850">
            <v>530.24393524906077</v>
          </cell>
        </row>
        <row r="6851">
          <cell r="A6851" t="str">
            <v>2008-77-3-</v>
          </cell>
          <cell r="B6851" t="str">
            <v>WA_NCoast_OR_CA</v>
          </cell>
          <cell r="C6851" t="str">
            <v>UnMarked OR Mid Coast Fall</v>
          </cell>
          <cell r="D6851" t="str">
            <v>U-MidORCst</v>
          </cell>
          <cell r="E6851">
            <v>77</v>
          </cell>
          <cell r="F6851">
            <v>115</v>
          </cell>
          <cell r="G6851">
            <v>114</v>
          </cell>
          <cell r="I6851">
            <v>2008</v>
          </cell>
          <cell r="J6851" t="str">
            <v>UM</v>
          </cell>
          <cell r="L6851">
            <v>3</v>
          </cell>
          <cell r="M6851">
            <v>5489.1391744517996</v>
          </cell>
        </row>
        <row r="6852">
          <cell r="A6852" t="str">
            <v>2008-77-4-</v>
          </cell>
          <cell r="B6852" t="str">
            <v>WA_NCoast_OR_CA</v>
          </cell>
          <cell r="C6852" t="str">
            <v>UnMarked OR Mid Coast Fall</v>
          </cell>
          <cell r="D6852" t="str">
            <v>U-MidORCst</v>
          </cell>
          <cell r="E6852">
            <v>77</v>
          </cell>
          <cell r="F6852">
            <v>115</v>
          </cell>
          <cell r="G6852">
            <v>114</v>
          </cell>
          <cell r="I6852">
            <v>2008</v>
          </cell>
          <cell r="J6852" t="str">
            <v>UM</v>
          </cell>
          <cell r="L6852">
            <v>4</v>
          </cell>
          <cell r="M6852">
            <v>18341.433781076019</v>
          </cell>
        </row>
        <row r="6853">
          <cell r="A6853" t="str">
            <v>2008-77-5-</v>
          </cell>
          <cell r="B6853" t="str">
            <v>WA_NCoast_OR_CA</v>
          </cell>
          <cell r="C6853" t="str">
            <v>UnMarked OR Mid Coast Fall</v>
          </cell>
          <cell r="D6853" t="str">
            <v>U-MidORCst</v>
          </cell>
          <cell r="E6853">
            <v>77</v>
          </cell>
          <cell r="F6853">
            <v>115</v>
          </cell>
          <cell r="G6853">
            <v>114</v>
          </cell>
          <cell r="I6853">
            <v>2008</v>
          </cell>
          <cell r="J6853" t="str">
            <v>UM</v>
          </cell>
          <cell r="L6853">
            <v>5</v>
          </cell>
          <cell r="M6853">
            <v>4900.9579460138302</v>
          </cell>
        </row>
        <row r="6854">
          <cell r="A6854" t="str">
            <v>2008-78-3-</v>
          </cell>
          <cell r="B6854" t="str">
            <v>WA_NCoast_OR_CA</v>
          </cell>
          <cell r="C6854" t="str">
            <v>Marked OR Mid Coast Fall</v>
          </cell>
          <cell r="D6854" t="str">
            <v>M-MidORCst</v>
          </cell>
          <cell r="E6854">
            <v>78</v>
          </cell>
          <cell r="F6854">
            <v>116</v>
          </cell>
          <cell r="G6854">
            <v>114</v>
          </cell>
          <cell r="I6854">
            <v>2008</v>
          </cell>
          <cell r="J6854" t="str">
            <v>M</v>
          </cell>
          <cell r="L6854">
            <v>3</v>
          </cell>
          <cell r="M6854">
            <v>109.462405762175</v>
          </cell>
        </row>
        <row r="6855">
          <cell r="A6855" t="str">
            <v>2008-78-4-</v>
          </cell>
          <cell r="B6855" t="str">
            <v>WA_NCoast_OR_CA</v>
          </cell>
          <cell r="C6855" t="str">
            <v>Marked OR Mid Coast Fall</v>
          </cell>
          <cell r="D6855" t="str">
            <v>M-MidORCst</v>
          </cell>
          <cell r="E6855">
            <v>78</v>
          </cell>
          <cell r="F6855">
            <v>116</v>
          </cell>
          <cell r="G6855">
            <v>114</v>
          </cell>
          <cell r="I6855">
            <v>2008</v>
          </cell>
          <cell r="J6855" t="str">
            <v>M</v>
          </cell>
          <cell r="L6855">
            <v>4</v>
          </cell>
          <cell r="M6855">
            <v>368.0965636449364</v>
          </cell>
        </row>
        <row r="6856">
          <cell r="A6856" t="str">
            <v>2008-78-5-</v>
          </cell>
          <cell r="B6856" t="str">
            <v>WA_NCoast_OR_CA</v>
          </cell>
          <cell r="C6856" t="str">
            <v>Marked OR Mid Coast Fall</v>
          </cell>
          <cell r="D6856" t="str">
            <v>M-MidORCst</v>
          </cell>
          <cell r="E6856">
            <v>78</v>
          </cell>
          <cell r="F6856">
            <v>116</v>
          </cell>
          <cell r="G6856">
            <v>114</v>
          </cell>
          <cell r="I6856">
            <v>2008</v>
          </cell>
          <cell r="J6856" t="str">
            <v>M</v>
          </cell>
          <cell r="L6856">
            <v>5</v>
          </cell>
          <cell r="M6856">
            <v>98.59675932006121</v>
          </cell>
        </row>
        <row r="6857">
          <cell r="A6857" t="str">
            <v>2009-1-3-</v>
          </cell>
          <cell r="B6857" t="str">
            <v>NookSam</v>
          </cell>
          <cell r="C6857" t="str">
            <v>UnMarked Nooksack/Samish Fall</v>
          </cell>
          <cell r="D6857" t="str">
            <v>U-NkSm FF</v>
          </cell>
          <cell r="E6857">
            <v>1</v>
          </cell>
          <cell r="F6857">
            <v>2</v>
          </cell>
          <cell r="G6857">
            <v>1</v>
          </cell>
          <cell r="H6857" t="str">
            <v>TRS; includes 7B-D</v>
          </cell>
          <cell r="I6857">
            <v>2009</v>
          </cell>
          <cell r="J6857" t="str">
            <v>UM</v>
          </cell>
          <cell r="L6857">
            <v>3</v>
          </cell>
          <cell r="M6857">
            <v>439.48467575287162</v>
          </cell>
        </row>
        <row r="6858">
          <cell r="A6858" t="str">
            <v>2009-1-4-</v>
          </cell>
          <cell r="B6858" t="str">
            <v>NookSam</v>
          </cell>
          <cell r="C6858" t="str">
            <v>UnMarked Nooksack/Samish Fall</v>
          </cell>
          <cell r="D6858" t="str">
            <v>U-NkSm FF</v>
          </cell>
          <cell r="E6858">
            <v>1</v>
          </cell>
          <cell r="F6858">
            <v>2</v>
          </cell>
          <cell r="G6858">
            <v>1</v>
          </cell>
          <cell r="H6858" t="str">
            <v>TRS; includes 7B-D</v>
          </cell>
          <cell r="I6858">
            <v>2009</v>
          </cell>
          <cell r="J6858" t="str">
            <v>UM</v>
          </cell>
          <cell r="L6858">
            <v>4</v>
          </cell>
          <cell r="M6858">
            <v>1905.730009901833</v>
          </cell>
        </row>
        <row r="6859">
          <cell r="A6859" t="str">
            <v>2009-1-5-</v>
          </cell>
          <cell r="B6859" t="str">
            <v>NookSam</v>
          </cell>
          <cell r="C6859" t="str">
            <v>UnMarked Nooksack/Samish Fall</v>
          </cell>
          <cell r="D6859" t="str">
            <v>U-NkSm FF</v>
          </cell>
          <cell r="E6859">
            <v>1</v>
          </cell>
          <cell r="F6859">
            <v>2</v>
          </cell>
          <cell r="G6859">
            <v>1</v>
          </cell>
          <cell r="H6859" t="str">
            <v>TRS; includes 7B-D</v>
          </cell>
          <cell r="I6859">
            <v>2009</v>
          </cell>
          <cell r="J6859" t="str">
            <v>UM</v>
          </cell>
          <cell r="L6859">
            <v>5</v>
          </cell>
          <cell r="M6859">
            <v>9.7231122954175113</v>
          </cell>
        </row>
        <row r="6860">
          <cell r="A6860" t="str">
            <v>2009-2-3-</v>
          </cell>
          <cell r="B6860" t="str">
            <v>NookSam</v>
          </cell>
          <cell r="C6860" t="str">
            <v>Marked Nooksack/Samish Fall</v>
          </cell>
          <cell r="D6860" t="str">
            <v>M-NkSm FF</v>
          </cell>
          <cell r="E6860">
            <v>2</v>
          </cell>
          <cell r="F6860">
            <v>3</v>
          </cell>
          <cell r="G6860">
            <v>1</v>
          </cell>
          <cell r="H6860" t="str">
            <v>TRS; includes 7B-D</v>
          </cell>
          <cell r="I6860">
            <v>2009</v>
          </cell>
          <cell r="J6860" t="str">
            <v>M</v>
          </cell>
          <cell r="L6860">
            <v>3</v>
          </cell>
          <cell r="M6860">
            <v>4398.1853726318168</v>
          </cell>
        </row>
        <row r="6861">
          <cell r="A6861" t="str">
            <v>2009-2-4-</v>
          </cell>
          <cell r="B6861" t="str">
            <v>NookSam</v>
          </cell>
          <cell r="C6861" t="str">
            <v>Marked Nooksack/Samish Fall</v>
          </cell>
          <cell r="D6861" t="str">
            <v>M-NkSm FF</v>
          </cell>
          <cell r="E6861">
            <v>2</v>
          </cell>
          <cell r="F6861">
            <v>3</v>
          </cell>
          <cell r="G6861">
            <v>1</v>
          </cell>
          <cell r="H6861" t="str">
            <v>TRS; includes 7B-D</v>
          </cell>
          <cell r="I6861">
            <v>2009</v>
          </cell>
          <cell r="J6861" t="str">
            <v>M</v>
          </cell>
          <cell r="L6861">
            <v>4</v>
          </cell>
          <cell r="M6861">
            <v>19071.777279553899</v>
          </cell>
        </row>
        <row r="6862">
          <cell r="A6862" t="str">
            <v>2009-2-5-</v>
          </cell>
          <cell r="B6862" t="str">
            <v>NookSam</v>
          </cell>
          <cell r="C6862" t="str">
            <v>Marked Nooksack/Samish Fall</v>
          </cell>
          <cell r="D6862" t="str">
            <v>M-NkSm FF</v>
          </cell>
          <cell r="E6862">
            <v>2</v>
          </cell>
          <cell r="F6862">
            <v>3</v>
          </cell>
          <cell r="G6862">
            <v>1</v>
          </cell>
          <cell r="H6862" t="str">
            <v>TRS; includes 7B-D</v>
          </cell>
          <cell r="I6862">
            <v>2009</v>
          </cell>
          <cell r="J6862" t="str">
            <v>M</v>
          </cell>
          <cell r="L6862">
            <v>5</v>
          </cell>
          <cell r="M6862">
            <v>97.304986120172927</v>
          </cell>
        </row>
        <row r="6863">
          <cell r="A6863" t="str">
            <v>2009-3-3-</v>
          </cell>
          <cell r="B6863" t="str">
            <v>NookSam</v>
          </cell>
          <cell r="C6863" t="str">
            <v>UnMarked NF Nooksack Spr</v>
          </cell>
          <cell r="D6863" t="str">
            <v>U-NFNK Sp</v>
          </cell>
          <cell r="E6863">
            <v>3</v>
          </cell>
          <cell r="F6863">
            <v>5</v>
          </cell>
          <cell r="G6863">
            <v>4</v>
          </cell>
          <cell r="H6863" t="str">
            <v>TRS; includes 7B-D</v>
          </cell>
          <cell r="I6863">
            <v>2009</v>
          </cell>
          <cell r="J6863" t="str">
            <v>UM</v>
          </cell>
          <cell r="L6863">
            <v>3</v>
          </cell>
          <cell r="M6863">
            <v>25.877120843076138</v>
          </cell>
        </row>
        <row r="6864">
          <cell r="A6864" t="str">
            <v>2009-3-4-</v>
          </cell>
          <cell r="B6864" t="str">
            <v>NookSam</v>
          </cell>
          <cell r="C6864" t="str">
            <v>UnMarked NF Nooksack Spr</v>
          </cell>
          <cell r="D6864" t="str">
            <v>U-NFNK Sp</v>
          </cell>
          <cell r="E6864">
            <v>3</v>
          </cell>
          <cell r="F6864">
            <v>5</v>
          </cell>
          <cell r="G6864">
            <v>4</v>
          </cell>
          <cell r="H6864" t="str">
            <v>TRS; includes 7B-D</v>
          </cell>
          <cell r="I6864">
            <v>2009</v>
          </cell>
          <cell r="J6864" t="str">
            <v>UM</v>
          </cell>
          <cell r="L6864">
            <v>4</v>
          </cell>
          <cell r="M6864">
            <v>331.31975768732178</v>
          </cell>
        </row>
        <row r="6865">
          <cell r="A6865" t="str">
            <v>2009-3-5-</v>
          </cell>
          <cell r="B6865" t="str">
            <v>NookSam</v>
          </cell>
          <cell r="C6865" t="str">
            <v>UnMarked NF Nooksack Spr</v>
          </cell>
          <cell r="D6865" t="str">
            <v>U-NFNK Sp</v>
          </cell>
          <cell r="E6865">
            <v>3</v>
          </cell>
          <cell r="F6865">
            <v>5</v>
          </cell>
          <cell r="G6865">
            <v>4</v>
          </cell>
          <cell r="H6865" t="str">
            <v>TRS; includes 7B-D</v>
          </cell>
          <cell r="I6865">
            <v>2009</v>
          </cell>
          <cell r="J6865" t="str">
            <v>UM</v>
          </cell>
          <cell r="L6865">
            <v>5</v>
          </cell>
          <cell r="M6865">
            <v>22.39670455147234</v>
          </cell>
        </row>
        <row r="6866">
          <cell r="A6866" t="str">
            <v>2009-4-3-</v>
          </cell>
          <cell r="B6866" t="str">
            <v>NookSam</v>
          </cell>
          <cell r="C6866" t="str">
            <v>Marked NF Nooksack Spr</v>
          </cell>
          <cell r="D6866" t="str">
            <v>M-NFNK Sp</v>
          </cell>
          <cell r="E6866">
            <v>4</v>
          </cell>
          <cell r="F6866">
            <v>6</v>
          </cell>
          <cell r="G6866">
            <v>4</v>
          </cell>
          <cell r="H6866" t="str">
            <v>TRS; includes 7B-D</v>
          </cell>
          <cell r="I6866">
            <v>2009</v>
          </cell>
          <cell r="J6866" t="str">
            <v>M</v>
          </cell>
          <cell r="L6866">
            <v>3</v>
          </cell>
          <cell r="M6866">
            <v>599.62559238226231</v>
          </cell>
        </row>
        <row r="6867">
          <cell r="A6867" t="str">
            <v>2009-4-4-</v>
          </cell>
          <cell r="B6867" t="str">
            <v>NookSam</v>
          </cell>
          <cell r="C6867" t="str">
            <v>Marked NF Nooksack Spr</v>
          </cell>
          <cell r="D6867" t="str">
            <v>M-NFNK Sp</v>
          </cell>
          <cell r="E6867">
            <v>4</v>
          </cell>
          <cell r="F6867">
            <v>6</v>
          </cell>
          <cell r="G6867">
            <v>4</v>
          </cell>
          <cell r="H6867" t="str">
            <v>TRS; includes 7B-D</v>
          </cell>
          <cell r="I6867">
            <v>2009</v>
          </cell>
          <cell r="J6867" t="str">
            <v>M</v>
          </cell>
          <cell r="L6867">
            <v>4</v>
          </cell>
          <cell r="M6867">
            <v>1294.2393758053699</v>
          </cell>
        </row>
        <row r="6868">
          <cell r="A6868" t="str">
            <v>2009-4-5-</v>
          </cell>
          <cell r="B6868" t="str">
            <v>NookSam</v>
          </cell>
          <cell r="C6868" t="str">
            <v>Marked NF Nooksack Spr</v>
          </cell>
          <cell r="D6868" t="str">
            <v>M-NFNK Sp</v>
          </cell>
          <cell r="E6868">
            <v>4</v>
          </cell>
          <cell r="F6868">
            <v>6</v>
          </cell>
          <cell r="G6868">
            <v>4</v>
          </cell>
          <cell r="H6868" t="str">
            <v>TRS; includes 7B-D</v>
          </cell>
          <cell r="I6868">
            <v>2009</v>
          </cell>
          <cell r="J6868" t="str">
            <v>M</v>
          </cell>
          <cell r="L6868">
            <v>5</v>
          </cell>
          <cell r="M6868">
            <v>39.938178210094023</v>
          </cell>
        </row>
        <row r="6869">
          <cell r="A6869" t="str">
            <v>2009-5-3-</v>
          </cell>
          <cell r="B6869" t="str">
            <v>NookSam</v>
          </cell>
          <cell r="C6869" t="str">
            <v>UnMarked SF Nooksack Spr</v>
          </cell>
          <cell r="D6869" t="str">
            <v>U-SFNK Sp</v>
          </cell>
          <cell r="E6869">
            <v>5</v>
          </cell>
          <cell r="F6869">
            <v>7</v>
          </cell>
          <cell r="G6869">
            <v>4</v>
          </cell>
          <cell r="H6869" t="str">
            <v>TRS; includes 7B-D</v>
          </cell>
          <cell r="I6869">
            <v>2009</v>
          </cell>
          <cell r="J6869" t="str">
            <v>UM</v>
          </cell>
          <cell r="L6869">
            <v>3</v>
          </cell>
          <cell r="M6869">
            <v>155.1514657134928</v>
          </cell>
        </row>
        <row r="6870">
          <cell r="A6870" t="str">
            <v>2009-5-4-</v>
          </cell>
          <cell r="B6870" t="str">
            <v>NookSam</v>
          </cell>
          <cell r="C6870" t="str">
            <v>UnMarked SF Nooksack Spr</v>
          </cell>
          <cell r="D6870" t="str">
            <v>U-SFNK Sp</v>
          </cell>
          <cell r="E6870">
            <v>5</v>
          </cell>
          <cell r="F6870">
            <v>7</v>
          </cell>
          <cell r="G6870">
            <v>4</v>
          </cell>
          <cell r="H6870" t="str">
            <v>TRS; includes 7B-D</v>
          </cell>
          <cell r="I6870">
            <v>2009</v>
          </cell>
          <cell r="J6870" t="str">
            <v>UM</v>
          </cell>
          <cell r="L6870">
            <v>4</v>
          </cell>
          <cell r="M6870">
            <v>421.83666295369238</v>
          </cell>
        </row>
        <row r="6871">
          <cell r="A6871" t="str">
            <v>2009-5-5-</v>
          </cell>
          <cell r="B6871" t="str">
            <v>NookSam</v>
          </cell>
          <cell r="C6871" t="str">
            <v>UnMarked SF Nooksack Spr</v>
          </cell>
          <cell r="D6871" t="str">
            <v>U-SFNK Sp</v>
          </cell>
          <cell r="E6871">
            <v>5</v>
          </cell>
          <cell r="F6871">
            <v>7</v>
          </cell>
          <cell r="G6871">
            <v>4</v>
          </cell>
          <cell r="H6871" t="str">
            <v>TRS; includes 7B-D</v>
          </cell>
          <cell r="I6871">
            <v>2009</v>
          </cell>
          <cell r="J6871" t="str">
            <v>UM</v>
          </cell>
          <cell r="L6871">
            <v>5</v>
          </cell>
          <cell r="M6871">
            <v>25.12344258996745</v>
          </cell>
        </row>
        <row r="6872">
          <cell r="A6872" t="str">
            <v>2009-6-3-</v>
          </cell>
          <cell r="B6872" t="str">
            <v>NookSam</v>
          </cell>
          <cell r="C6872" t="str">
            <v>Marked SF Nooksack Spr</v>
          </cell>
          <cell r="D6872" t="str">
            <v>M-SFNK Sp</v>
          </cell>
          <cell r="E6872">
            <v>6</v>
          </cell>
          <cell r="F6872">
            <v>8</v>
          </cell>
          <cell r="G6872">
            <v>4</v>
          </cell>
          <cell r="H6872" t="str">
            <v>TRS; includes 7B-D</v>
          </cell>
          <cell r="I6872">
            <v>2009</v>
          </cell>
          <cell r="J6872" t="str">
            <v>M</v>
          </cell>
          <cell r="L6872">
            <v>3</v>
          </cell>
          <cell r="M6872">
            <v>0</v>
          </cell>
        </row>
        <row r="6873">
          <cell r="A6873" t="str">
            <v>2009-6-4-</v>
          </cell>
          <cell r="B6873" t="str">
            <v>NookSam</v>
          </cell>
          <cell r="C6873" t="str">
            <v>Marked SF Nooksack Spr</v>
          </cell>
          <cell r="D6873" t="str">
            <v>M-SFNK Sp</v>
          </cell>
          <cell r="E6873">
            <v>6</v>
          </cell>
          <cell r="F6873">
            <v>8</v>
          </cell>
          <cell r="G6873">
            <v>4</v>
          </cell>
          <cell r="H6873" t="str">
            <v>TRS; includes 7B-D</v>
          </cell>
          <cell r="I6873">
            <v>2009</v>
          </cell>
          <cell r="J6873" t="str">
            <v>M</v>
          </cell>
          <cell r="L6873">
            <v>4</v>
          </cell>
          <cell r="M6873">
            <v>0</v>
          </cell>
        </row>
        <row r="6874">
          <cell r="A6874" t="str">
            <v>2009-6-5-</v>
          </cell>
          <cell r="B6874" t="str">
            <v>NookSam</v>
          </cell>
          <cell r="C6874" t="str">
            <v>Marked SF Nooksack Spr</v>
          </cell>
          <cell r="D6874" t="str">
            <v>M-SFNK Sp</v>
          </cell>
          <cell r="E6874">
            <v>6</v>
          </cell>
          <cell r="F6874">
            <v>8</v>
          </cell>
          <cell r="G6874">
            <v>4</v>
          </cell>
          <cell r="H6874" t="str">
            <v>TRS; includes 7B-D</v>
          </cell>
          <cell r="I6874">
            <v>2009</v>
          </cell>
          <cell r="J6874" t="str">
            <v>M</v>
          </cell>
          <cell r="L6874">
            <v>5</v>
          </cell>
          <cell r="M6874">
            <v>0</v>
          </cell>
        </row>
        <row r="6875">
          <cell r="A6875" t="str">
            <v>2009-13-3-</v>
          </cell>
          <cell r="B6875" t="str">
            <v>StSno</v>
          </cell>
          <cell r="C6875" t="str">
            <v>UnMarked Snohomish Fall Fing</v>
          </cell>
          <cell r="D6875" t="str">
            <v>U-Snoh FF</v>
          </cell>
          <cell r="E6875">
            <v>13</v>
          </cell>
          <cell r="F6875">
            <v>19</v>
          </cell>
          <cell r="G6875">
            <v>18</v>
          </cell>
          <cell r="H6875" t="str">
            <v>ETRS; includes FW sport, no FW net</v>
          </cell>
          <cell r="I6875">
            <v>2009</v>
          </cell>
          <cell r="J6875" t="str">
            <v>UM</v>
          </cell>
          <cell r="L6875">
            <v>3</v>
          </cell>
          <cell r="M6875">
            <v>317.130186092987</v>
          </cell>
        </row>
        <row r="6876">
          <cell r="A6876" t="str">
            <v>2009-13-4-</v>
          </cell>
          <cell r="B6876" t="str">
            <v>StSno</v>
          </cell>
          <cell r="C6876" t="str">
            <v>UnMarked Snohomish Fall Fing</v>
          </cell>
          <cell r="D6876" t="str">
            <v>U-Snoh FF</v>
          </cell>
          <cell r="E6876">
            <v>13</v>
          </cell>
          <cell r="F6876">
            <v>19</v>
          </cell>
          <cell r="G6876">
            <v>18</v>
          </cell>
          <cell r="H6876" t="str">
            <v>ETRS; includes FW sport, no FW net</v>
          </cell>
          <cell r="I6876">
            <v>2009</v>
          </cell>
          <cell r="J6876" t="str">
            <v>UM</v>
          </cell>
          <cell r="L6876">
            <v>4</v>
          </cell>
          <cell r="M6876">
            <v>1663.995048378275</v>
          </cell>
        </row>
        <row r="6877">
          <cell r="A6877" t="str">
            <v>2009-13-5-</v>
          </cell>
          <cell r="B6877" t="str">
            <v>StSno</v>
          </cell>
          <cell r="C6877" t="str">
            <v>UnMarked Snohomish Fall Fing</v>
          </cell>
          <cell r="D6877" t="str">
            <v>U-Snoh FF</v>
          </cell>
          <cell r="E6877">
            <v>13</v>
          </cell>
          <cell r="F6877">
            <v>19</v>
          </cell>
          <cell r="G6877">
            <v>18</v>
          </cell>
          <cell r="H6877" t="str">
            <v>ETRS; includes FW sport, no FW net</v>
          </cell>
          <cell r="I6877">
            <v>2009</v>
          </cell>
          <cell r="J6877" t="str">
            <v>UM</v>
          </cell>
          <cell r="L6877">
            <v>5</v>
          </cell>
          <cell r="M6877">
            <v>137.09449743295841</v>
          </cell>
        </row>
        <row r="6878">
          <cell r="A6878" t="str">
            <v>2009-14-3-</v>
          </cell>
          <cell r="B6878" t="str">
            <v>StSno</v>
          </cell>
          <cell r="C6878" t="str">
            <v>Marked Snohomish Fall Fing</v>
          </cell>
          <cell r="D6878" t="str">
            <v>M-Snoh FF</v>
          </cell>
          <cell r="E6878">
            <v>14</v>
          </cell>
          <cell r="F6878">
            <v>20</v>
          </cell>
          <cell r="G6878">
            <v>18</v>
          </cell>
          <cell r="H6878" t="str">
            <v>ETRS; includes FW sport, no FW net</v>
          </cell>
          <cell r="I6878">
            <v>2009</v>
          </cell>
          <cell r="J6878" t="str">
            <v>M</v>
          </cell>
          <cell r="L6878">
            <v>3</v>
          </cell>
          <cell r="M6878">
            <v>308.68942005112632</v>
          </cell>
        </row>
        <row r="6879">
          <cell r="A6879" t="str">
            <v>2009-14-4-</v>
          </cell>
          <cell r="B6879" t="str">
            <v>StSno</v>
          </cell>
          <cell r="C6879" t="str">
            <v>Marked Snohomish Fall Fing</v>
          </cell>
          <cell r="D6879" t="str">
            <v>M-Snoh FF</v>
          </cell>
          <cell r="E6879">
            <v>14</v>
          </cell>
          <cell r="F6879">
            <v>20</v>
          </cell>
          <cell r="G6879">
            <v>18</v>
          </cell>
          <cell r="H6879" t="str">
            <v>ETRS; includes FW sport, no FW net</v>
          </cell>
          <cell r="I6879">
            <v>2009</v>
          </cell>
          <cell r="J6879" t="str">
            <v>M</v>
          </cell>
          <cell r="L6879">
            <v>4</v>
          </cell>
          <cell r="M6879">
            <v>714.8597095920818</v>
          </cell>
        </row>
        <row r="6880">
          <cell r="A6880" t="str">
            <v>2009-14-5-</v>
          </cell>
          <cell r="B6880" t="str">
            <v>StSno</v>
          </cell>
          <cell r="C6880" t="str">
            <v>Marked Snohomish Fall Fing</v>
          </cell>
          <cell r="D6880" t="str">
            <v>M-Snoh FF</v>
          </cell>
          <cell r="E6880">
            <v>14</v>
          </cell>
          <cell r="F6880">
            <v>20</v>
          </cell>
          <cell r="G6880">
            <v>18</v>
          </cell>
          <cell r="H6880" t="str">
            <v>ETRS; includes FW sport, no FW net</v>
          </cell>
          <cell r="I6880">
            <v>2009</v>
          </cell>
          <cell r="J6880" t="str">
            <v>M</v>
          </cell>
          <cell r="L6880">
            <v>5</v>
          </cell>
          <cell r="M6880">
            <v>89.357463699010225</v>
          </cell>
        </row>
        <row r="6881">
          <cell r="A6881" t="str">
            <v>2009-15-3-</v>
          </cell>
          <cell r="B6881" t="str">
            <v>StSno</v>
          </cell>
          <cell r="C6881" t="str">
            <v>UnMarked Snohomish Fall Year</v>
          </cell>
          <cell r="D6881" t="str">
            <v>U-SnohFYr</v>
          </cell>
          <cell r="E6881">
            <v>15</v>
          </cell>
          <cell r="F6881">
            <v>22</v>
          </cell>
          <cell r="G6881">
            <v>21</v>
          </cell>
          <cell r="H6881" t="str">
            <v>ETRS; includes FW sport, no FW net</v>
          </cell>
          <cell r="I6881">
            <v>2009</v>
          </cell>
          <cell r="J6881" t="str">
            <v>UM</v>
          </cell>
          <cell r="L6881">
            <v>3</v>
          </cell>
          <cell r="M6881">
            <v>57.851228239827812</v>
          </cell>
        </row>
        <row r="6882">
          <cell r="A6882" t="str">
            <v>2009-15-4-</v>
          </cell>
          <cell r="B6882" t="str">
            <v>StSno</v>
          </cell>
          <cell r="C6882" t="str">
            <v>UnMarked Snohomish Fall Year</v>
          </cell>
          <cell r="D6882" t="str">
            <v>U-SnohFYr</v>
          </cell>
          <cell r="E6882">
            <v>15</v>
          </cell>
          <cell r="F6882">
            <v>22</v>
          </cell>
          <cell r="G6882">
            <v>21</v>
          </cell>
          <cell r="H6882" t="str">
            <v>ETRS; includes FW sport, no FW net</v>
          </cell>
          <cell r="I6882">
            <v>2009</v>
          </cell>
          <cell r="J6882" t="str">
            <v>UM</v>
          </cell>
          <cell r="L6882">
            <v>4</v>
          </cell>
          <cell r="M6882">
            <v>196.4028938894059</v>
          </cell>
        </row>
        <row r="6883">
          <cell r="A6883" t="str">
            <v>2009-15-5-</v>
          </cell>
          <cell r="B6883" t="str">
            <v>StSno</v>
          </cell>
          <cell r="C6883" t="str">
            <v>UnMarked Snohomish Fall Year</v>
          </cell>
          <cell r="D6883" t="str">
            <v>U-SnohFYr</v>
          </cell>
          <cell r="E6883">
            <v>15</v>
          </cell>
          <cell r="F6883">
            <v>22</v>
          </cell>
          <cell r="G6883">
            <v>21</v>
          </cell>
          <cell r="H6883" t="str">
            <v>ETRS; includes FW sport, no FW net</v>
          </cell>
          <cell r="I6883">
            <v>2009</v>
          </cell>
          <cell r="J6883" t="str">
            <v>UM</v>
          </cell>
          <cell r="L6883">
            <v>5</v>
          </cell>
          <cell r="M6883">
            <v>136.59149550312699</v>
          </cell>
        </row>
        <row r="6884">
          <cell r="A6884" t="str">
            <v>2009-16-3-</v>
          </cell>
          <cell r="B6884" t="str">
            <v>StSno</v>
          </cell>
          <cell r="C6884" t="str">
            <v>Marked Snohomish Fall Year</v>
          </cell>
          <cell r="D6884" t="str">
            <v>M-SnohFYr</v>
          </cell>
          <cell r="E6884">
            <v>16</v>
          </cell>
          <cell r="F6884">
            <v>23</v>
          </cell>
          <cell r="G6884">
            <v>21</v>
          </cell>
          <cell r="H6884" t="str">
            <v>ETRS; includes FW sport, no FW net</v>
          </cell>
          <cell r="I6884">
            <v>2009</v>
          </cell>
          <cell r="J6884" t="str">
            <v>M</v>
          </cell>
          <cell r="L6884">
            <v>3</v>
          </cell>
          <cell r="M6884">
            <v>186.83833318883961</v>
          </cell>
        </row>
        <row r="6885">
          <cell r="A6885" t="str">
            <v>2009-16-4-</v>
          </cell>
          <cell r="B6885" t="str">
            <v>StSno</v>
          </cell>
          <cell r="C6885" t="str">
            <v>Marked Snohomish Fall Year</v>
          </cell>
          <cell r="D6885" t="str">
            <v>M-SnohFYr</v>
          </cell>
          <cell r="E6885">
            <v>16</v>
          </cell>
          <cell r="F6885">
            <v>23</v>
          </cell>
          <cell r="G6885">
            <v>21</v>
          </cell>
          <cell r="H6885" t="str">
            <v>ETRS; includes FW sport, no FW net</v>
          </cell>
          <cell r="I6885">
            <v>2009</v>
          </cell>
          <cell r="J6885" t="str">
            <v>M</v>
          </cell>
          <cell r="L6885">
            <v>4</v>
          </cell>
          <cell r="M6885">
            <v>324.93623163276447</v>
          </cell>
        </row>
        <row r="6886">
          <cell r="A6886" t="str">
            <v>2009-16-5-</v>
          </cell>
          <cell r="B6886" t="str">
            <v>StSno</v>
          </cell>
          <cell r="C6886" t="str">
            <v>Marked Snohomish Fall Year</v>
          </cell>
          <cell r="D6886" t="str">
            <v>M-SnohFYr</v>
          </cell>
          <cell r="E6886">
            <v>16</v>
          </cell>
          <cell r="F6886">
            <v>23</v>
          </cell>
          <cell r="G6886">
            <v>21</v>
          </cell>
          <cell r="H6886" t="str">
            <v>ETRS; includes FW sport, no FW net</v>
          </cell>
          <cell r="I6886">
            <v>2009</v>
          </cell>
          <cell r="J6886" t="str">
            <v>M</v>
          </cell>
          <cell r="L6886">
            <v>5</v>
          </cell>
          <cell r="M6886">
            <v>243.70217372457341</v>
          </cell>
        </row>
        <row r="6887">
          <cell r="A6887" t="str">
            <v>2009-19-3-</v>
          </cell>
          <cell r="B6887" t="str">
            <v>StSno</v>
          </cell>
          <cell r="C6887" t="str">
            <v>UnMarked Tulalip Fall Fing</v>
          </cell>
          <cell r="D6887" t="str">
            <v>U-Tula FF</v>
          </cell>
          <cell r="E6887">
            <v>19</v>
          </cell>
          <cell r="F6887">
            <v>28</v>
          </cell>
          <cell r="G6887">
            <v>27</v>
          </cell>
          <cell r="H6887" t="str">
            <v>TRS; includes 8D catch (excludes 8A)</v>
          </cell>
          <cell r="I6887">
            <v>2009</v>
          </cell>
          <cell r="J6887" t="str">
            <v>UM</v>
          </cell>
          <cell r="L6887">
            <v>3</v>
          </cell>
          <cell r="M6887">
            <v>43.719096597130658</v>
          </cell>
        </row>
        <row r="6888">
          <cell r="A6888" t="str">
            <v>2009-19-4-</v>
          </cell>
          <cell r="B6888" t="str">
            <v>StSno</v>
          </cell>
          <cell r="C6888" t="str">
            <v>UnMarked Tulalip Fall Fing</v>
          </cell>
          <cell r="D6888" t="str">
            <v>U-Tula FF</v>
          </cell>
          <cell r="E6888">
            <v>19</v>
          </cell>
          <cell r="F6888">
            <v>28</v>
          </cell>
          <cell r="G6888">
            <v>27</v>
          </cell>
          <cell r="H6888" t="str">
            <v>TRS; includes 8D catch (excludes 8A)</v>
          </cell>
          <cell r="I6888">
            <v>2009</v>
          </cell>
          <cell r="J6888" t="str">
            <v>UM</v>
          </cell>
          <cell r="L6888">
            <v>4</v>
          </cell>
          <cell r="M6888">
            <v>540.8401719284758</v>
          </cell>
        </row>
        <row r="6889">
          <cell r="A6889" t="str">
            <v>2009-19-5-</v>
          </cell>
          <cell r="B6889" t="str">
            <v>StSno</v>
          </cell>
          <cell r="C6889" t="str">
            <v>UnMarked Tulalip Fall Fing</v>
          </cell>
          <cell r="D6889" t="str">
            <v>U-Tula FF</v>
          </cell>
          <cell r="E6889">
            <v>19</v>
          </cell>
          <cell r="F6889">
            <v>28</v>
          </cell>
          <cell r="G6889">
            <v>27</v>
          </cell>
          <cell r="H6889" t="str">
            <v>TRS; includes 8D catch (excludes 8A)</v>
          </cell>
          <cell r="I6889">
            <v>2009</v>
          </cell>
          <cell r="J6889" t="str">
            <v>UM</v>
          </cell>
          <cell r="L6889">
            <v>5</v>
          </cell>
          <cell r="M6889">
            <v>7.2573060454787566</v>
          </cell>
        </row>
        <row r="6890">
          <cell r="A6890" t="str">
            <v>2009-20-3-</v>
          </cell>
          <cell r="B6890" t="str">
            <v>StSno</v>
          </cell>
          <cell r="C6890" t="str">
            <v>Marked Tulalip Fall Fing</v>
          </cell>
          <cell r="D6890" t="str">
            <v>M-Tula FF</v>
          </cell>
          <cell r="E6890">
            <v>20</v>
          </cell>
          <cell r="F6890">
            <v>29</v>
          </cell>
          <cell r="G6890">
            <v>27</v>
          </cell>
          <cell r="H6890" t="str">
            <v>TRS; includes 8D catch (excludes 8A)</v>
          </cell>
          <cell r="I6890">
            <v>2009</v>
          </cell>
          <cell r="J6890" t="str">
            <v>M</v>
          </cell>
          <cell r="L6890">
            <v>3</v>
          </cell>
          <cell r="M6890">
            <v>155.44632284831221</v>
          </cell>
        </row>
        <row r="6891">
          <cell r="A6891" t="str">
            <v>2009-20-4-</v>
          </cell>
          <cell r="B6891" t="str">
            <v>StSno</v>
          </cell>
          <cell r="C6891" t="str">
            <v>Marked Tulalip Fall Fing</v>
          </cell>
          <cell r="D6891" t="str">
            <v>M-Tula FF</v>
          </cell>
          <cell r="E6891">
            <v>20</v>
          </cell>
          <cell r="F6891">
            <v>29</v>
          </cell>
          <cell r="G6891">
            <v>27</v>
          </cell>
          <cell r="H6891" t="str">
            <v>TRS; includes 8D catch (excludes 8A)</v>
          </cell>
          <cell r="I6891">
            <v>2009</v>
          </cell>
          <cell r="J6891" t="str">
            <v>M</v>
          </cell>
          <cell r="L6891">
            <v>4</v>
          </cell>
          <cell r="M6891">
            <v>1110.2322659454851</v>
          </cell>
        </row>
        <row r="6892">
          <cell r="A6892" t="str">
            <v>2009-20-5-</v>
          </cell>
          <cell r="B6892" t="str">
            <v>StSno</v>
          </cell>
          <cell r="C6892" t="str">
            <v>Marked Tulalip Fall Fing</v>
          </cell>
          <cell r="D6892" t="str">
            <v>M-Tula FF</v>
          </cell>
          <cell r="E6892">
            <v>20</v>
          </cell>
          <cell r="F6892">
            <v>29</v>
          </cell>
          <cell r="G6892">
            <v>27</v>
          </cell>
          <cell r="H6892" t="str">
            <v>TRS; includes 8D catch (excludes 8A)</v>
          </cell>
          <cell r="I6892">
            <v>2009</v>
          </cell>
          <cell r="J6892" t="str">
            <v>M</v>
          </cell>
          <cell r="L6892">
            <v>5</v>
          </cell>
          <cell r="M6892">
            <v>16.50489663511728</v>
          </cell>
        </row>
        <row r="6893">
          <cell r="A6893" t="str">
            <v>2009-23-3-</v>
          </cell>
          <cell r="B6893" t="str">
            <v>MPS</v>
          </cell>
          <cell r="C6893" t="str">
            <v>UnMarked UW Accelerated</v>
          </cell>
          <cell r="D6893" t="str">
            <v>U-UWAc FF</v>
          </cell>
          <cell r="E6893">
            <v>23</v>
          </cell>
          <cell r="F6893">
            <v>34</v>
          </cell>
          <cell r="G6893">
            <v>33</v>
          </cell>
          <cell r="H6893" t="str">
            <v>ETRS</v>
          </cell>
          <cell r="I6893">
            <v>2009</v>
          </cell>
          <cell r="J6893" t="str">
            <v>UM</v>
          </cell>
          <cell r="L6893">
            <v>3</v>
          </cell>
          <cell r="M6893">
            <v>8.7583771269808803</v>
          </cell>
        </row>
        <row r="6894">
          <cell r="A6894" t="str">
            <v>2009-23-4-</v>
          </cell>
          <cell r="B6894" t="str">
            <v>MPS</v>
          </cell>
          <cell r="C6894" t="str">
            <v>UnMarked UW Accelerated</v>
          </cell>
          <cell r="D6894" t="str">
            <v>U-UWAc FF</v>
          </cell>
          <cell r="E6894">
            <v>23</v>
          </cell>
          <cell r="F6894">
            <v>34</v>
          </cell>
          <cell r="G6894">
            <v>33</v>
          </cell>
          <cell r="H6894" t="str">
            <v>ETRS</v>
          </cell>
          <cell r="I6894">
            <v>2009</v>
          </cell>
          <cell r="J6894" t="str">
            <v>UM</v>
          </cell>
          <cell r="L6894">
            <v>4</v>
          </cell>
          <cell r="M6894">
            <v>4.1771938142071443</v>
          </cell>
        </row>
        <row r="6895">
          <cell r="A6895" t="str">
            <v>2009-23-5-</v>
          </cell>
          <cell r="B6895" t="str">
            <v>MPS</v>
          </cell>
          <cell r="C6895" t="str">
            <v>UnMarked UW Accelerated</v>
          </cell>
          <cell r="D6895" t="str">
            <v>U-UWAc FF</v>
          </cell>
          <cell r="E6895">
            <v>23</v>
          </cell>
          <cell r="F6895">
            <v>34</v>
          </cell>
          <cell r="G6895">
            <v>33</v>
          </cell>
          <cell r="H6895" t="str">
            <v>ETRS</v>
          </cell>
          <cell r="I6895">
            <v>2009</v>
          </cell>
          <cell r="J6895" t="str">
            <v>UM</v>
          </cell>
          <cell r="L6895">
            <v>5</v>
          </cell>
          <cell r="M6895">
            <v>0.1552579333154761</v>
          </cell>
        </row>
        <row r="6896">
          <cell r="A6896" t="str">
            <v>2009-29-3-</v>
          </cell>
          <cell r="B6896" t="str">
            <v>MPS</v>
          </cell>
          <cell r="C6896" t="str">
            <v>UnMarked White River Spring Fing</v>
          </cell>
          <cell r="D6896" t="str">
            <v>U-WhiteSp</v>
          </cell>
          <cell r="E6896">
            <v>29</v>
          </cell>
          <cell r="F6896">
            <v>43</v>
          </cell>
          <cell r="G6896">
            <v>42</v>
          </cell>
          <cell r="H6896" t="str">
            <v>ETRS; includes FW net (FW spt assumed 0)</v>
          </cell>
          <cell r="I6896">
            <v>2009</v>
          </cell>
          <cell r="J6896" t="str">
            <v>UM</v>
          </cell>
          <cell r="L6896">
            <v>3</v>
          </cell>
          <cell r="M6896">
            <v>674</v>
          </cell>
        </row>
        <row r="6897">
          <cell r="A6897" t="str">
            <v>2009-29-4-</v>
          </cell>
          <cell r="B6897" t="str">
            <v>MPS</v>
          </cell>
          <cell r="C6897" t="str">
            <v>UnMarked White River Spring Fing</v>
          </cell>
          <cell r="D6897" t="str">
            <v>U-WhiteSp</v>
          </cell>
          <cell r="E6897">
            <v>29</v>
          </cell>
          <cell r="F6897">
            <v>43</v>
          </cell>
          <cell r="G6897">
            <v>42</v>
          </cell>
          <cell r="H6897" t="str">
            <v>ETRS; includes FW net (FW spt assumed 0)</v>
          </cell>
          <cell r="I6897">
            <v>2009</v>
          </cell>
          <cell r="J6897" t="str">
            <v>UM</v>
          </cell>
          <cell r="L6897">
            <v>4</v>
          </cell>
          <cell r="M6897">
            <v>662</v>
          </cell>
        </row>
        <row r="6898">
          <cell r="A6898" t="str">
            <v>2009-29-5-</v>
          </cell>
          <cell r="B6898" t="str">
            <v>MPS</v>
          </cell>
          <cell r="C6898" t="str">
            <v>UnMarked White River Spring Fing</v>
          </cell>
          <cell r="D6898" t="str">
            <v>U-WhiteSp</v>
          </cell>
          <cell r="E6898">
            <v>29</v>
          </cell>
          <cell r="F6898">
            <v>43</v>
          </cell>
          <cell r="G6898">
            <v>42</v>
          </cell>
          <cell r="H6898" t="str">
            <v>ETRS; includes FW net (FW spt assumed 0)</v>
          </cell>
          <cell r="I6898">
            <v>2009</v>
          </cell>
          <cell r="J6898" t="str">
            <v>UM</v>
          </cell>
          <cell r="L6898">
            <v>5</v>
          </cell>
          <cell r="M6898">
            <v>0</v>
          </cell>
        </row>
        <row r="6899">
          <cell r="A6899" t="str">
            <v>2009-30-3-</v>
          </cell>
          <cell r="B6899" t="str">
            <v>MPS</v>
          </cell>
          <cell r="C6899" t="str">
            <v>Marked White River Spring Fing</v>
          </cell>
          <cell r="D6899" t="str">
            <v>M-WhiteSp</v>
          </cell>
          <cell r="E6899">
            <v>30</v>
          </cell>
          <cell r="F6899">
            <v>44</v>
          </cell>
          <cell r="G6899">
            <v>42</v>
          </cell>
          <cell r="H6899" t="str">
            <v>ETRS; includes FW net (FW spt assumed 0)</v>
          </cell>
          <cell r="I6899">
            <v>2009</v>
          </cell>
          <cell r="J6899" t="str">
            <v>M</v>
          </cell>
          <cell r="L6899">
            <v>3</v>
          </cell>
          <cell r="M6899">
            <v>0</v>
          </cell>
        </row>
        <row r="6900">
          <cell r="A6900" t="str">
            <v>2009-30-4-</v>
          </cell>
          <cell r="B6900" t="str">
            <v>MPS</v>
          </cell>
          <cell r="C6900" t="str">
            <v>Marked White River Spring Fing</v>
          </cell>
          <cell r="D6900" t="str">
            <v>M-WhiteSp</v>
          </cell>
          <cell r="E6900">
            <v>30</v>
          </cell>
          <cell r="F6900">
            <v>44</v>
          </cell>
          <cell r="G6900">
            <v>42</v>
          </cell>
          <cell r="H6900" t="str">
            <v>ETRS; includes FW net (FW spt assumed 0)</v>
          </cell>
          <cell r="I6900">
            <v>2009</v>
          </cell>
          <cell r="J6900" t="str">
            <v>M</v>
          </cell>
          <cell r="L6900">
            <v>4</v>
          </cell>
          <cell r="M6900">
            <v>0</v>
          </cell>
        </row>
        <row r="6901">
          <cell r="A6901" t="str">
            <v>2009-30-5-</v>
          </cell>
          <cell r="B6901" t="str">
            <v>MPS</v>
          </cell>
          <cell r="C6901" t="str">
            <v>Marked White River Spring Fing</v>
          </cell>
          <cell r="D6901" t="str">
            <v>M-WhiteSp</v>
          </cell>
          <cell r="E6901">
            <v>30</v>
          </cell>
          <cell r="F6901">
            <v>44</v>
          </cell>
          <cell r="G6901">
            <v>42</v>
          </cell>
          <cell r="H6901" t="str">
            <v>ETRS; includes FW net (FW spt assumed 0)</v>
          </cell>
          <cell r="I6901">
            <v>2009</v>
          </cell>
          <cell r="J6901" t="str">
            <v>M</v>
          </cell>
          <cell r="L6901">
            <v>5</v>
          </cell>
          <cell r="M6901">
            <v>0</v>
          </cell>
        </row>
        <row r="6902">
          <cell r="A6902" t="str">
            <v>2009-65-3-</v>
          </cell>
          <cell r="B6902" t="str">
            <v>MPS</v>
          </cell>
          <cell r="C6902" t="str">
            <v>UnMarked White Sp Year</v>
          </cell>
          <cell r="D6902" t="str">
            <v>U-WhtSpYr</v>
          </cell>
          <cell r="E6902">
            <v>65</v>
          </cell>
          <cell r="F6902">
            <v>55</v>
          </cell>
          <cell r="G6902">
            <v>54</v>
          </cell>
          <cell r="H6902" t="str">
            <v>ETRS; includes FW net (FW spt assumed 0)</v>
          </cell>
          <cell r="I6902">
            <v>2009</v>
          </cell>
          <cell r="J6902" t="str">
            <v>UM</v>
          </cell>
          <cell r="L6902">
            <v>3</v>
          </cell>
          <cell r="M6902">
            <v>117</v>
          </cell>
        </row>
        <row r="6903">
          <cell r="A6903" t="str">
            <v>2009-65-4-</v>
          </cell>
          <cell r="B6903" t="str">
            <v>MPS</v>
          </cell>
          <cell r="C6903" t="str">
            <v>UnMarked White Sp Year</v>
          </cell>
          <cell r="D6903" t="str">
            <v>U-WhtSpYr</v>
          </cell>
          <cell r="E6903">
            <v>65</v>
          </cell>
          <cell r="F6903">
            <v>55</v>
          </cell>
          <cell r="G6903">
            <v>54</v>
          </cell>
          <cell r="H6903" t="str">
            <v>ETRS; includes FW net (FW spt assumed 0)</v>
          </cell>
          <cell r="I6903">
            <v>2009</v>
          </cell>
          <cell r="J6903" t="str">
            <v>UM</v>
          </cell>
          <cell r="L6903">
            <v>4</v>
          </cell>
          <cell r="M6903">
            <v>70</v>
          </cell>
        </row>
        <row r="6904">
          <cell r="A6904" t="str">
            <v>2009-65-5-</v>
          </cell>
          <cell r="B6904" t="str">
            <v>MPS</v>
          </cell>
          <cell r="C6904" t="str">
            <v>UnMarked White Sp Year</v>
          </cell>
          <cell r="D6904" t="str">
            <v>U-WhtSpYr</v>
          </cell>
          <cell r="E6904">
            <v>65</v>
          </cell>
          <cell r="F6904">
            <v>55</v>
          </cell>
          <cell r="G6904">
            <v>54</v>
          </cell>
          <cell r="H6904" t="str">
            <v>ETRS; includes FW net (FW spt assumed 0)</v>
          </cell>
          <cell r="I6904">
            <v>2009</v>
          </cell>
          <cell r="J6904" t="str">
            <v>UM</v>
          </cell>
          <cell r="L6904">
            <v>5</v>
          </cell>
          <cell r="M6904">
            <v>4</v>
          </cell>
        </row>
        <row r="6905">
          <cell r="A6905" t="str">
            <v>2009-66-3-</v>
          </cell>
          <cell r="B6905" t="str">
            <v>MPS</v>
          </cell>
          <cell r="C6905" t="str">
            <v>Marked White Sp Year</v>
          </cell>
          <cell r="D6905" t="str">
            <v>M-WhtSpYr</v>
          </cell>
          <cell r="E6905">
            <v>66</v>
          </cell>
          <cell r="F6905">
            <v>56</v>
          </cell>
          <cell r="G6905">
            <v>54</v>
          </cell>
          <cell r="H6905" t="str">
            <v>ETRS; includes FW net (FW spt assumed 0)</v>
          </cell>
          <cell r="I6905">
            <v>2009</v>
          </cell>
          <cell r="J6905" t="str">
            <v>M</v>
          </cell>
          <cell r="L6905">
            <v>3</v>
          </cell>
          <cell r="M6905">
            <v>0</v>
          </cell>
        </row>
        <row r="6906">
          <cell r="A6906" t="str">
            <v>2009-66-4-</v>
          </cell>
          <cell r="B6906" t="str">
            <v>MPS</v>
          </cell>
          <cell r="C6906" t="str">
            <v>Marked White Sp Year</v>
          </cell>
          <cell r="D6906" t="str">
            <v>M-WhtSpYr</v>
          </cell>
          <cell r="E6906">
            <v>66</v>
          </cell>
          <cell r="F6906">
            <v>56</v>
          </cell>
          <cell r="G6906">
            <v>54</v>
          </cell>
          <cell r="H6906" t="str">
            <v>ETRS; includes FW net (FW spt assumed 0)</v>
          </cell>
          <cell r="I6906">
            <v>2009</v>
          </cell>
          <cell r="J6906" t="str">
            <v>M</v>
          </cell>
          <cell r="L6906">
            <v>4</v>
          </cell>
          <cell r="M6906">
            <v>0</v>
          </cell>
        </row>
        <row r="6907">
          <cell r="A6907" t="str">
            <v>2009-66-5-</v>
          </cell>
          <cell r="B6907" t="str">
            <v>MPS</v>
          </cell>
          <cell r="C6907" t="str">
            <v>Marked White Sp Year</v>
          </cell>
          <cell r="D6907" t="str">
            <v>M-WhtSpYr</v>
          </cell>
          <cell r="E6907">
            <v>66</v>
          </cell>
          <cell r="F6907">
            <v>56</v>
          </cell>
          <cell r="G6907">
            <v>54</v>
          </cell>
          <cell r="H6907" t="str">
            <v>ETRS; includes FW net (FW spt assumed 0)</v>
          </cell>
          <cell r="I6907">
            <v>2009</v>
          </cell>
          <cell r="J6907" t="str">
            <v>M</v>
          </cell>
          <cell r="L6907">
            <v>5</v>
          </cell>
          <cell r="M6907">
            <v>0</v>
          </cell>
        </row>
        <row r="6908">
          <cell r="A6908" t="str">
            <v>2009-75-3-</v>
          </cell>
          <cell r="B6908" t="str">
            <v>JDF</v>
          </cell>
          <cell r="C6908" t="str">
            <v>UnMarked Hoko River</v>
          </cell>
          <cell r="D6908" t="str">
            <v>U-Hoko Rv</v>
          </cell>
          <cell r="E6908">
            <v>75</v>
          </cell>
          <cell r="F6908">
            <v>58</v>
          </cell>
          <cell r="G6908">
            <v>57</v>
          </cell>
          <cell r="H6908" t="str">
            <v>ETRS; esc only, no FW fishery</v>
          </cell>
          <cell r="I6908">
            <v>2009</v>
          </cell>
          <cell r="J6908" t="str">
            <v>UM</v>
          </cell>
          <cell r="L6908">
            <v>3</v>
          </cell>
          <cell r="M6908">
            <v>16.105962498161048</v>
          </cell>
        </row>
        <row r="6909">
          <cell r="A6909" t="str">
            <v>2009-75-4-</v>
          </cell>
          <cell r="B6909" t="str">
            <v>JDF</v>
          </cell>
          <cell r="C6909" t="str">
            <v>UnMarked Hoko River</v>
          </cell>
          <cell r="D6909" t="str">
            <v>U-Hoko Rv</v>
          </cell>
          <cell r="E6909">
            <v>75</v>
          </cell>
          <cell r="F6909">
            <v>58</v>
          </cell>
          <cell r="G6909">
            <v>57</v>
          </cell>
          <cell r="H6909" t="str">
            <v>ETRS; esc only, no FW fishery</v>
          </cell>
          <cell r="I6909">
            <v>2009</v>
          </cell>
          <cell r="J6909" t="str">
            <v>UM</v>
          </cell>
          <cell r="L6909">
            <v>4</v>
          </cell>
          <cell r="M6909">
            <v>17.421596429193201</v>
          </cell>
        </row>
        <row r="6910">
          <cell r="A6910" t="str">
            <v>2009-75-5-</v>
          </cell>
          <cell r="B6910" t="str">
            <v>JDF</v>
          </cell>
          <cell r="C6910" t="str">
            <v>UnMarked Hoko River</v>
          </cell>
          <cell r="D6910" t="str">
            <v>U-Hoko Rv</v>
          </cell>
          <cell r="E6910">
            <v>75</v>
          </cell>
          <cell r="F6910">
            <v>58</v>
          </cell>
          <cell r="G6910">
            <v>57</v>
          </cell>
          <cell r="H6910" t="str">
            <v>ETRS; esc only, no FW fishery</v>
          </cell>
          <cell r="I6910">
            <v>2009</v>
          </cell>
          <cell r="J6910" t="str">
            <v>UM</v>
          </cell>
          <cell r="L6910">
            <v>5</v>
          </cell>
          <cell r="M6910">
            <v>24.228582021599411</v>
          </cell>
        </row>
        <row r="6911">
          <cell r="A6911" t="str">
            <v>2009-76-3-</v>
          </cell>
          <cell r="B6911" t="str">
            <v>JDF</v>
          </cell>
          <cell r="C6911" t="str">
            <v>Marked Hoko River</v>
          </cell>
          <cell r="D6911" t="str">
            <v>M-Hoko Rv</v>
          </cell>
          <cell r="E6911">
            <v>76</v>
          </cell>
          <cell r="F6911">
            <v>59</v>
          </cell>
          <cell r="G6911">
            <v>57</v>
          </cell>
          <cell r="H6911" t="str">
            <v>ETRS; esc only, no FW fishery</v>
          </cell>
          <cell r="I6911">
            <v>2009</v>
          </cell>
          <cell r="J6911" t="str">
            <v>M</v>
          </cell>
          <cell r="L6911">
            <v>3</v>
          </cell>
          <cell r="M6911">
            <v>146.01715994911751</v>
          </cell>
        </row>
        <row r="6912">
          <cell r="A6912" t="str">
            <v>2009-76-4-</v>
          </cell>
          <cell r="B6912" t="str">
            <v>JDF</v>
          </cell>
          <cell r="C6912" t="str">
            <v>Marked Hoko River</v>
          </cell>
          <cell r="D6912" t="str">
            <v>M-Hoko Rv</v>
          </cell>
          <cell r="E6912">
            <v>76</v>
          </cell>
          <cell r="F6912">
            <v>59</v>
          </cell>
          <cell r="G6912">
            <v>57</v>
          </cell>
          <cell r="H6912" t="str">
            <v>ETRS; esc only, no FW fishery</v>
          </cell>
          <cell r="I6912">
            <v>2009</v>
          </cell>
          <cell r="J6912" t="str">
            <v>M</v>
          </cell>
          <cell r="L6912">
            <v>4</v>
          </cell>
          <cell r="M6912">
            <v>110.8091195831432</v>
          </cell>
        </row>
        <row r="6913">
          <cell r="A6913" t="str">
            <v>2009-76-5-</v>
          </cell>
          <cell r="B6913" t="str">
            <v>JDF</v>
          </cell>
          <cell r="C6913" t="str">
            <v>Marked Hoko River</v>
          </cell>
          <cell r="D6913" t="str">
            <v>M-Hoko Rv</v>
          </cell>
          <cell r="E6913">
            <v>76</v>
          </cell>
          <cell r="F6913">
            <v>59</v>
          </cell>
          <cell r="G6913">
            <v>57</v>
          </cell>
          <cell r="H6913" t="str">
            <v>ETRS; esc only, no FW fishery</v>
          </cell>
          <cell r="I6913">
            <v>2009</v>
          </cell>
          <cell r="J6913" t="str">
            <v>M</v>
          </cell>
          <cell r="L6913">
            <v>5</v>
          </cell>
          <cell r="M6913">
            <v>17.616579268723171</v>
          </cell>
        </row>
        <row r="6914">
          <cell r="A6914" t="str">
            <v>2009-37-3-</v>
          </cell>
          <cell r="B6914" t="str">
            <v>ColR</v>
          </cell>
          <cell r="C6914" t="str">
            <v>UnMarked CR Oregon Hatchery Tule</v>
          </cell>
          <cell r="D6914" t="str">
            <v>U-OR Tule</v>
          </cell>
          <cell r="E6914">
            <v>37</v>
          </cell>
          <cell r="F6914">
            <v>61</v>
          </cell>
          <cell r="G6914">
            <v>60</v>
          </cell>
          <cell r="I6914">
            <v>2009</v>
          </cell>
          <cell r="J6914" t="str">
            <v>UM</v>
          </cell>
          <cell r="L6914">
            <v>3</v>
          </cell>
          <cell r="M6914">
            <v>3631.3231045701909</v>
          </cell>
        </row>
        <row r="6915">
          <cell r="A6915" t="str">
            <v>2009-37-4-</v>
          </cell>
          <cell r="B6915" t="str">
            <v>ColR</v>
          </cell>
          <cell r="C6915" t="str">
            <v>UnMarked CR Oregon Hatchery Tule</v>
          </cell>
          <cell r="D6915" t="str">
            <v>U-OR Tule</v>
          </cell>
          <cell r="E6915">
            <v>37</v>
          </cell>
          <cell r="F6915">
            <v>61</v>
          </cell>
          <cell r="G6915">
            <v>60</v>
          </cell>
          <cell r="I6915">
            <v>2009</v>
          </cell>
          <cell r="J6915" t="str">
            <v>UM</v>
          </cell>
          <cell r="L6915">
            <v>4</v>
          </cell>
          <cell r="M6915">
            <v>6261.6849659847167</v>
          </cell>
        </row>
        <row r="6916">
          <cell r="A6916" t="str">
            <v>2009-37-5-</v>
          </cell>
          <cell r="B6916" t="str">
            <v>ColR</v>
          </cell>
          <cell r="C6916" t="str">
            <v>UnMarked CR Oregon Hatchery Tule</v>
          </cell>
          <cell r="D6916" t="str">
            <v>U-OR Tule</v>
          </cell>
          <cell r="E6916">
            <v>37</v>
          </cell>
          <cell r="F6916">
            <v>61</v>
          </cell>
          <cell r="G6916">
            <v>60</v>
          </cell>
          <cell r="I6916">
            <v>2009</v>
          </cell>
          <cell r="J6916" t="str">
            <v>UM</v>
          </cell>
          <cell r="L6916">
            <v>5</v>
          </cell>
          <cell r="M6916">
            <v>0</v>
          </cell>
        </row>
        <row r="6917">
          <cell r="A6917" t="str">
            <v>2009-38-3-</v>
          </cell>
          <cell r="B6917" t="str">
            <v>ColR</v>
          </cell>
          <cell r="C6917" t="str">
            <v>Marked CR Oregon Hatchery Tule</v>
          </cell>
          <cell r="D6917" t="str">
            <v>M-OR Tule</v>
          </cell>
          <cell r="E6917">
            <v>38</v>
          </cell>
          <cell r="F6917">
            <v>62</v>
          </cell>
          <cell r="G6917">
            <v>60</v>
          </cell>
          <cell r="I6917">
            <v>2009</v>
          </cell>
          <cell r="J6917" t="str">
            <v>M</v>
          </cell>
          <cell r="L6917">
            <v>3</v>
          </cell>
          <cell r="M6917">
            <v>409.07689542980961</v>
          </cell>
        </row>
        <row r="6918">
          <cell r="A6918" t="str">
            <v>2009-38-4-</v>
          </cell>
          <cell r="B6918" t="str">
            <v>ColR</v>
          </cell>
          <cell r="C6918" t="str">
            <v>Marked CR Oregon Hatchery Tule</v>
          </cell>
          <cell r="D6918" t="str">
            <v>M-OR Tule</v>
          </cell>
          <cell r="E6918">
            <v>38</v>
          </cell>
          <cell r="F6918">
            <v>62</v>
          </cell>
          <cell r="G6918">
            <v>60</v>
          </cell>
          <cell r="I6918">
            <v>2009</v>
          </cell>
          <cell r="J6918" t="str">
            <v>M</v>
          </cell>
          <cell r="L6918">
            <v>4</v>
          </cell>
          <cell r="M6918">
            <v>256.79003401528371</v>
          </cell>
        </row>
        <row r="6919">
          <cell r="A6919" t="str">
            <v>2009-38-5-</v>
          </cell>
          <cell r="B6919" t="str">
            <v>ColR</v>
          </cell>
          <cell r="C6919" t="str">
            <v>Marked CR Oregon Hatchery Tule</v>
          </cell>
          <cell r="D6919" t="str">
            <v>M-OR Tule</v>
          </cell>
          <cell r="E6919">
            <v>38</v>
          </cell>
          <cell r="F6919">
            <v>62</v>
          </cell>
          <cell r="G6919">
            <v>60</v>
          </cell>
          <cell r="I6919">
            <v>2009</v>
          </cell>
          <cell r="J6919" t="str">
            <v>M</v>
          </cell>
          <cell r="L6919">
            <v>5</v>
          </cell>
          <cell r="M6919">
            <v>0</v>
          </cell>
        </row>
        <row r="6920">
          <cell r="A6920" t="str">
            <v>2009-39-3-</v>
          </cell>
          <cell r="B6920" t="str">
            <v>ColR</v>
          </cell>
          <cell r="C6920" t="str">
            <v>UnMarked CR Washington Hatchery Tule</v>
          </cell>
          <cell r="D6920" t="str">
            <v>U-WA Tule</v>
          </cell>
          <cell r="E6920">
            <v>39</v>
          </cell>
          <cell r="F6920">
            <v>64</v>
          </cell>
          <cell r="G6920">
            <v>63</v>
          </cell>
          <cell r="I6920">
            <v>2009</v>
          </cell>
          <cell r="J6920" t="str">
            <v>UM</v>
          </cell>
          <cell r="L6920">
            <v>3</v>
          </cell>
          <cell r="M6920">
            <v>468.12291155521871</v>
          </cell>
        </row>
        <row r="6921">
          <cell r="A6921" t="str">
            <v>2009-39-4-</v>
          </cell>
          <cell r="B6921" t="str">
            <v>ColR</v>
          </cell>
          <cell r="C6921" t="str">
            <v>UnMarked CR Washington Hatchery Tule</v>
          </cell>
          <cell r="D6921" t="str">
            <v>U-WA Tule</v>
          </cell>
          <cell r="E6921">
            <v>39</v>
          </cell>
          <cell r="F6921">
            <v>64</v>
          </cell>
          <cell r="G6921">
            <v>63</v>
          </cell>
          <cell r="I6921">
            <v>2009</v>
          </cell>
          <cell r="J6921" t="str">
            <v>UM</v>
          </cell>
          <cell r="L6921">
            <v>4</v>
          </cell>
          <cell r="M6921">
            <v>16842.67506198573</v>
          </cell>
        </row>
        <row r="6922">
          <cell r="A6922" t="str">
            <v>2009-39-5-</v>
          </cell>
          <cell r="B6922" t="str">
            <v>ColR</v>
          </cell>
          <cell r="C6922" t="str">
            <v>UnMarked CR Washington Hatchery Tule</v>
          </cell>
          <cell r="D6922" t="str">
            <v>U-WA Tule</v>
          </cell>
          <cell r="E6922">
            <v>39</v>
          </cell>
          <cell r="F6922">
            <v>64</v>
          </cell>
          <cell r="G6922">
            <v>63</v>
          </cell>
          <cell r="I6922">
            <v>2009</v>
          </cell>
          <cell r="J6922" t="str">
            <v>UM</v>
          </cell>
          <cell r="L6922">
            <v>5</v>
          </cell>
          <cell r="M6922">
            <v>1928.0848866062911</v>
          </cell>
        </row>
        <row r="6923">
          <cell r="A6923" t="str">
            <v>2009-40-3-</v>
          </cell>
          <cell r="B6923" t="str">
            <v>ColR</v>
          </cell>
          <cell r="C6923" t="str">
            <v>Marked CR Washington Hatchery Tule</v>
          </cell>
          <cell r="D6923" t="str">
            <v>M-WA Tule</v>
          </cell>
          <cell r="E6923">
            <v>40</v>
          </cell>
          <cell r="F6923">
            <v>65</v>
          </cell>
          <cell r="G6923">
            <v>63</v>
          </cell>
          <cell r="I6923">
            <v>2009</v>
          </cell>
          <cell r="J6923" t="str">
            <v>M</v>
          </cell>
          <cell r="L6923">
            <v>3</v>
          </cell>
          <cell r="M6923">
            <v>22953.80208844478</v>
          </cell>
        </row>
        <row r="6924">
          <cell r="A6924" t="str">
            <v>2009-40-4-</v>
          </cell>
          <cell r="B6924" t="str">
            <v>ColR</v>
          </cell>
          <cell r="C6924" t="str">
            <v>Marked CR Washington Hatchery Tule</v>
          </cell>
          <cell r="D6924" t="str">
            <v>M-WA Tule</v>
          </cell>
          <cell r="E6924">
            <v>40</v>
          </cell>
          <cell r="F6924">
            <v>65</v>
          </cell>
          <cell r="G6924">
            <v>63</v>
          </cell>
          <cell r="I6924">
            <v>2009</v>
          </cell>
          <cell r="J6924" t="str">
            <v>M</v>
          </cell>
          <cell r="L6924">
            <v>4</v>
          </cell>
          <cell r="M6924">
            <v>18244.424938014268</v>
          </cell>
        </row>
        <row r="6925">
          <cell r="A6925" t="str">
            <v>2009-40-5-</v>
          </cell>
          <cell r="B6925" t="str">
            <v>ColR</v>
          </cell>
          <cell r="C6925" t="str">
            <v>Marked CR Washington Hatchery Tule</v>
          </cell>
          <cell r="D6925" t="str">
            <v>M-WA Tule</v>
          </cell>
          <cell r="E6925">
            <v>40</v>
          </cell>
          <cell r="F6925">
            <v>65</v>
          </cell>
          <cell r="G6925">
            <v>63</v>
          </cell>
          <cell r="I6925">
            <v>2009</v>
          </cell>
          <cell r="J6925" t="str">
            <v>M</v>
          </cell>
          <cell r="L6925">
            <v>5</v>
          </cell>
          <cell r="M6925">
            <v>80.090113393709544</v>
          </cell>
        </row>
        <row r="6926">
          <cell r="A6926" t="str">
            <v>2009-41-3-</v>
          </cell>
          <cell r="B6926" t="str">
            <v>ColR</v>
          </cell>
          <cell r="C6926" t="str">
            <v>UnMarked Lower Columbia River Wild</v>
          </cell>
          <cell r="D6926" t="str">
            <v>U-LCRWild</v>
          </cell>
          <cell r="E6926">
            <v>41</v>
          </cell>
          <cell r="F6926">
            <v>67</v>
          </cell>
          <cell r="G6926">
            <v>66</v>
          </cell>
          <cell r="I6926">
            <v>2009</v>
          </cell>
          <cell r="J6926" t="str">
            <v>UM</v>
          </cell>
          <cell r="L6926">
            <v>3</v>
          </cell>
          <cell r="M6926">
            <v>1219.54593995645</v>
          </cell>
        </row>
        <row r="6927">
          <cell r="A6927" t="str">
            <v>2009-41-4-</v>
          </cell>
          <cell r="B6927" t="str">
            <v>ColR</v>
          </cell>
          <cell r="C6927" t="str">
            <v>UnMarked Lower Columbia River Wild</v>
          </cell>
          <cell r="D6927" t="str">
            <v>U-LCRWild</v>
          </cell>
          <cell r="E6927">
            <v>41</v>
          </cell>
          <cell r="F6927">
            <v>67</v>
          </cell>
          <cell r="G6927">
            <v>66</v>
          </cell>
          <cell r="I6927">
            <v>2009</v>
          </cell>
          <cell r="J6927" t="str">
            <v>UM</v>
          </cell>
          <cell r="L6927">
            <v>4</v>
          </cell>
          <cell r="M6927">
            <v>5549.4792444320956</v>
          </cell>
        </row>
        <row r="6928">
          <cell r="A6928" t="str">
            <v>2009-41-5-</v>
          </cell>
          <cell r="B6928" t="str">
            <v>ColR</v>
          </cell>
          <cell r="C6928" t="str">
            <v>UnMarked Lower Columbia River Wild</v>
          </cell>
          <cell r="D6928" t="str">
            <v>U-LCRWild</v>
          </cell>
          <cell r="E6928">
            <v>41</v>
          </cell>
          <cell r="F6928">
            <v>67</v>
          </cell>
          <cell r="G6928">
            <v>66</v>
          </cell>
          <cell r="I6928">
            <v>2009</v>
          </cell>
          <cell r="J6928" t="str">
            <v>UM</v>
          </cell>
          <cell r="L6928">
            <v>5</v>
          </cell>
          <cell r="M6928">
            <v>794.67132166254078</v>
          </cell>
        </row>
        <row r="6929">
          <cell r="A6929" t="str">
            <v>2009-42-3-</v>
          </cell>
          <cell r="B6929" t="str">
            <v>ColR</v>
          </cell>
          <cell r="C6929" t="str">
            <v>Marked Lower Columbia River Wild</v>
          </cell>
          <cell r="D6929" t="str">
            <v>M-LCRWild</v>
          </cell>
          <cell r="E6929">
            <v>42</v>
          </cell>
          <cell r="F6929">
            <v>68</v>
          </cell>
          <cell r="G6929">
            <v>66</v>
          </cell>
          <cell r="I6929">
            <v>2009</v>
          </cell>
          <cell r="J6929" t="str">
            <v>M</v>
          </cell>
          <cell r="L6929">
            <v>3</v>
          </cell>
          <cell r="M6929">
            <v>135.45406004354979</v>
          </cell>
        </row>
        <row r="6930">
          <cell r="A6930" t="str">
            <v>2009-42-4-</v>
          </cell>
          <cell r="B6930" t="str">
            <v>ColR</v>
          </cell>
          <cell r="C6930" t="str">
            <v>Marked Lower Columbia River Wild</v>
          </cell>
          <cell r="D6930" t="str">
            <v>M-LCRWild</v>
          </cell>
          <cell r="E6930">
            <v>42</v>
          </cell>
          <cell r="F6930">
            <v>68</v>
          </cell>
          <cell r="G6930">
            <v>66</v>
          </cell>
          <cell r="I6930">
            <v>2009</v>
          </cell>
          <cell r="J6930" t="str">
            <v>M</v>
          </cell>
          <cell r="L6930">
            <v>4</v>
          </cell>
          <cell r="M6930">
            <v>616.52075556790442</v>
          </cell>
        </row>
        <row r="6931">
          <cell r="A6931" t="str">
            <v>2009-42-5-</v>
          </cell>
          <cell r="B6931" t="str">
            <v>ColR</v>
          </cell>
          <cell r="C6931" t="str">
            <v>Marked Lower Columbia River Wild</v>
          </cell>
          <cell r="D6931" t="str">
            <v>M-LCRWild</v>
          </cell>
          <cell r="E6931">
            <v>42</v>
          </cell>
          <cell r="F6931">
            <v>68</v>
          </cell>
          <cell r="G6931">
            <v>66</v>
          </cell>
          <cell r="I6931">
            <v>2009</v>
          </cell>
          <cell r="J6931" t="str">
            <v>M</v>
          </cell>
          <cell r="L6931">
            <v>5</v>
          </cell>
          <cell r="M6931">
            <v>88.328678337459223</v>
          </cell>
        </row>
        <row r="6932">
          <cell r="A6932" t="str">
            <v>2009-43-3-</v>
          </cell>
          <cell r="B6932" t="str">
            <v>ColR</v>
          </cell>
          <cell r="C6932" t="str">
            <v>UnMarked CR Bonneville Pool Hatchery</v>
          </cell>
          <cell r="D6932" t="str">
            <v>U-BPHTule</v>
          </cell>
          <cell r="E6932">
            <v>43</v>
          </cell>
          <cell r="F6932">
            <v>70</v>
          </cell>
          <cell r="G6932">
            <v>69</v>
          </cell>
          <cell r="I6932">
            <v>2009</v>
          </cell>
          <cell r="J6932" t="str">
            <v>UM</v>
          </cell>
          <cell r="L6932">
            <v>3</v>
          </cell>
          <cell r="M6932">
            <v>4627.6537056905818</v>
          </cell>
        </row>
        <row r="6933">
          <cell r="A6933" t="str">
            <v>2009-43-4-</v>
          </cell>
          <cell r="B6933" t="str">
            <v>ColR</v>
          </cell>
          <cell r="C6933" t="str">
            <v>UnMarked CR Bonneville Pool Hatchery</v>
          </cell>
          <cell r="D6933" t="str">
            <v>U-BPHTule</v>
          </cell>
          <cell r="E6933">
            <v>43</v>
          </cell>
          <cell r="F6933">
            <v>70</v>
          </cell>
          <cell r="G6933">
            <v>69</v>
          </cell>
          <cell r="I6933">
            <v>2009</v>
          </cell>
          <cell r="J6933" t="str">
            <v>UM</v>
          </cell>
          <cell r="L6933">
            <v>4</v>
          </cell>
          <cell r="M6933">
            <v>2631.4585089276329</v>
          </cell>
        </row>
        <row r="6934">
          <cell r="A6934" t="str">
            <v>2009-43-5-</v>
          </cell>
          <cell r="B6934" t="str">
            <v>ColR</v>
          </cell>
          <cell r="C6934" t="str">
            <v>UnMarked CR Bonneville Pool Hatchery</v>
          </cell>
          <cell r="D6934" t="str">
            <v>U-BPHTule</v>
          </cell>
          <cell r="E6934">
            <v>43</v>
          </cell>
          <cell r="F6934">
            <v>70</v>
          </cell>
          <cell r="G6934">
            <v>69</v>
          </cell>
          <cell r="I6934">
            <v>2009</v>
          </cell>
          <cell r="J6934" t="str">
            <v>UM</v>
          </cell>
          <cell r="L6934">
            <v>5</v>
          </cell>
          <cell r="M6934">
            <v>45.994510666740432</v>
          </cell>
        </row>
        <row r="6935">
          <cell r="A6935" t="str">
            <v>2009-44-3-</v>
          </cell>
          <cell r="B6935" t="str">
            <v>ColR</v>
          </cell>
          <cell r="C6935" t="str">
            <v>Marked CR Bonneville Pool Hatchery</v>
          </cell>
          <cell r="D6935" t="str">
            <v>M-BPHTule</v>
          </cell>
          <cell r="E6935">
            <v>44</v>
          </cell>
          <cell r="F6935">
            <v>71</v>
          </cell>
          <cell r="G6935">
            <v>69</v>
          </cell>
          <cell r="I6935">
            <v>2009</v>
          </cell>
          <cell r="J6935" t="str">
            <v>M</v>
          </cell>
          <cell r="L6935">
            <v>3</v>
          </cell>
          <cell r="M6935">
            <v>26419.34629430942</v>
          </cell>
        </row>
        <row r="6936">
          <cell r="A6936" t="str">
            <v>2009-44-4-</v>
          </cell>
          <cell r="B6936" t="str">
            <v>ColR</v>
          </cell>
          <cell r="C6936" t="str">
            <v>Marked CR Bonneville Pool Hatchery</v>
          </cell>
          <cell r="D6936" t="str">
            <v>M-BPHTule</v>
          </cell>
          <cell r="E6936">
            <v>44</v>
          </cell>
          <cell r="F6936">
            <v>71</v>
          </cell>
          <cell r="G6936">
            <v>69</v>
          </cell>
          <cell r="I6936">
            <v>2009</v>
          </cell>
          <cell r="J6936" t="str">
            <v>M</v>
          </cell>
          <cell r="L6936">
            <v>4</v>
          </cell>
          <cell r="M6936">
            <v>14982.54149107237</v>
          </cell>
        </row>
        <row r="6937">
          <cell r="A6937" t="str">
            <v>2009-44-5-</v>
          </cell>
          <cell r="B6937" t="str">
            <v>ColR</v>
          </cell>
          <cell r="C6937" t="str">
            <v>Marked CR Bonneville Pool Hatchery</v>
          </cell>
          <cell r="D6937" t="str">
            <v>M-BPHTule</v>
          </cell>
          <cell r="E6937">
            <v>44</v>
          </cell>
          <cell r="F6937">
            <v>71</v>
          </cell>
          <cell r="G6937">
            <v>69</v>
          </cell>
          <cell r="I6937">
            <v>2009</v>
          </cell>
          <cell r="J6937" t="str">
            <v>M</v>
          </cell>
          <cell r="L6937">
            <v>5</v>
          </cell>
          <cell r="M6937">
            <v>259.00548933325962</v>
          </cell>
        </row>
        <row r="6938">
          <cell r="A6938" t="str">
            <v>2009-45-3-</v>
          </cell>
          <cell r="B6938" t="str">
            <v>ColR</v>
          </cell>
          <cell r="C6938" t="str">
            <v>UnMarked Columbia R Upriver Summer</v>
          </cell>
          <cell r="D6938" t="str">
            <v>U-UpCR Su</v>
          </cell>
          <cell r="E6938">
            <v>45</v>
          </cell>
          <cell r="F6938">
            <v>73</v>
          </cell>
          <cell r="G6938">
            <v>72</v>
          </cell>
          <cell r="I6938">
            <v>2009</v>
          </cell>
          <cell r="J6938" t="str">
            <v>UM</v>
          </cell>
          <cell r="L6938">
            <v>3</v>
          </cell>
          <cell r="M6938">
            <v>2987.6154775983068</v>
          </cell>
        </row>
        <row r="6939">
          <cell r="A6939" t="str">
            <v>2009-45-4-</v>
          </cell>
          <cell r="B6939" t="str">
            <v>ColR</v>
          </cell>
          <cell r="C6939" t="str">
            <v>UnMarked Columbia R Upriver Summer</v>
          </cell>
          <cell r="D6939" t="str">
            <v>U-UpCR Su</v>
          </cell>
          <cell r="E6939">
            <v>45</v>
          </cell>
          <cell r="F6939">
            <v>73</v>
          </cell>
          <cell r="G6939">
            <v>72</v>
          </cell>
          <cell r="I6939">
            <v>2009</v>
          </cell>
          <cell r="J6939" t="str">
            <v>UM</v>
          </cell>
          <cell r="L6939">
            <v>4</v>
          </cell>
          <cell r="M6939">
            <v>14613.17419265731</v>
          </cell>
        </row>
        <row r="6940">
          <cell r="A6940" t="str">
            <v>2009-45-5-</v>
          </cell>
          <cell r="B6940" t="str">
            <v>ColR</v>
          </cell>
          <cell r="C6940" t="str">
            <v>UnMarked Columbia R Upriver Summer</v>
          </cell>
          <cell r="D6940" t="str">
            <v>U-UpCR Su</v>
          </cell>
          <cell r="E6940">
            <v>45</v>
          </cell>
          <cell r="F6940">
            <v>73</v>
          </cell>
          <cell r="G6940">
            <v>72</v>
          </cell>
          <cell r="I6940">
            <v>2009</v>
          </cell>
          <cell r="J6940" t="str">
            <v>UM</v>
          </cell>
          <cell r="L6940">
            <v>5</v>
          </cell>
          <cell r="M6940">
            <v>5611.3077733119626</v>
          </cell>
        </row>
        <row r="6941">
          <cell r="A6941" t="str">
            <v>2009-46-3-</v>
          </cell>
          <cell r="B6941" t="str">
            <v>ColR</v>
          </cell>
          <cell r="C6941" t="str">
            <v>Marked Columbia R Upriver Summer</v>
          </cell>
          <cell r="D6941" t="str">
            <v>M-UpCR Su</v>
          </cell>
          <cell r="E6941">
            <v>46</v>
          </cell>
          <cell r="F6941">
            <v>74</v>
          </cell>
          <cell r="G6941">
            <v>72</v>
          </cell>
          <cell r="I6941">
            <v>2009</v>
          </cell>
          <cell r="J6941" t="str">
            <v>M</v>
          </cell>
          <cell r="L6941">
            <v>3</v>
          </cell>
          <cell r="M6941">
            <v>4039.211281863888</v>
          </cell>
        </row>
        <row r="6942">
          <cell r="A6942" t="str">
            <v>2009-46-4-</v>
          </cell>
          <cell r="B6942" t="str">
            <v>ColR</v>
          </cell>
          <cell r="C6942" t="str">
            <v>Marked Columbia R Upriver Summer</v>
          </cell>
          <cell r="D6942" t="str">
            <v>M-UpCR Su</v>
          </cell>
          <cell r="E6942">
            <v>46</v>
          </cell>
          <cell r="F6942">
            <v>74</v>
          </cell>
          <cell r="G6942">
            <v>72</v>
          </cell>
          <cell r="I6942">
            <v>2009</v>
          </cell>
          <cell r="J6942" t="str">
            <v>M</v>
          </cell>
          <cell r="L6942">
            <v>4</v>
          </cell>
          <cell r="M6942">
            <v>18068.166870325011</v>
          </cell>
        </row>
        <row r="6943">
          <cell r="A6943" t="str">
            <v>2009-46-5-</v>
          </cell>
          <cell r="B6943" t="str">
            <v>ColR</v>
          </cell>
          <cell r="C6943" t="str">
            <v>Marked Columbia R Upriver Summer</v>
          </cell>
          <cell r="D6943" t="str">
            <v>M-UpCR Su</v>
          </cell>
          <cell r="E6943">
            <v>46</v>
          </cell>
          <cell r="F6943">
            <v>74</v>
          </cell>
          <cell r="G6943">
            <v>72</v>
          </cell>
          <cell r="I6943">
            <v>2009</v>
          </cell>
          <cell r="J6943" t="str">
            <v>M</v>
          </cell>
          <cell r="L6943">
            <v>5</v>
          </cell>
          <cell r="M6943">
            <v>8561.5244042435133</v>
          </cell>
        </row>
        <row r="6944">
          <cell r="A6944" t="str">
            <v>2009-47-3-</v>
          </cell>
          <cell r="B6944" t="str">
            <v>ColR</v>
          </cell>
          <cell r="C6944" t="str">
            <v>UnMarked Columbia R Upriver Bright</v>
          </cell>
          <cell r="D6944" t="str">
            <v>U-UpCR Br</v>
          </cell>
          <cell r="E6944">
            <v>47</v>
          </cell>
          <cell r="F6944">
            <v>76</v>
          </cell>
          <cell r="G6944">
            <v>75</v>
          </cell>
          <cell r="I6944">
            <v>2009</v>
          </cell>
          <cell r="J6944" t="str">
            <v>UM</v>
          </cell>
          <cell r="L6944">
            <v>3</v>
          </cell>
          <cell r="M6944">
            <v>1930.700140720159</v>
          </cell>
        </row>
        <row r="6945">
          <cell r="A6945" t="str">
            <v>2009-47-4-</v>
          </cell>
          <cell r="B6945" t="str">
            <v>ColR</v>
          </cell>
          <cell r="C6945" t="str">
            <v>UnMarked Columbia R Upriver Bright</v>
          </cell>
          <cell r="D6945" t="str">
            <v>U-UpCR Br</v>
          </cell>
          <cell r="E6945">
            <v>47</v>
          </cell>
          <cell r="F6945">
            <v>76</v>
          </cell>
          <cell r="G6945">
            <v>75</v>
          </cell>
          <cell r="I6945">
            <v>2009</v>
          </cell>
          <cell r="J6945" t="str">
            <v>UM</v>
          </cell>
          <cell r="L6945">
            <v>4</v>
          </cell>
          <cell r="M6945">
            <v>109694.8262532173</v>
          </cell>
        </row>
        <row r="6946">
          <cell r="A6946" t="str">
            <v>2009-47-5-</v>
          </cell>
          <cell r="B6946" t="str">
            <v>ColR</v>
          </cell>
          <cell r="C6946" t="str">
            <v>UnMarked Columbia R Upriver Bright</v>
          </cell>
          <cell r="D6946" t="str">
            <v>U-UpCR Br</v>
          </cell>
          <cell r="E6946">
            <v>47</v>
          </cell>
          <cell r="F6946">
            <v>76</v>
          </cell>
          <cell r="G6946">
            <v>75</v>
          </cell>
          <cell r="I6946">
            <v>2009</v>
          </cell>
          <cell r="J6946" t="str">
            <v>UM</v>
          </cell>
          <cell r="L6946">
            <v>5</v>
          </cell>
          <cell r="M6946">
            <v>34513.404172443581</v>
          </cell>
        </row>
        <row r="6947">
          <cell r="A6947" t="str">
            <v>2009-48-3-</v>
          </cell>
          <cell r="B6947" t="str">
            <v>ColR</v>
          </cell>
          <cell r="C6947" t="str">
            <v>Marked Columbia R Upriver Bright</v>
          </cell>
          <cell r="D6947" t="str">
            <v>M-UpCR Br</v>
          </cell>
          <cell r="E6947">
            <v>48</v>
          </cell>
          <cell r="F6947">
            <v>77</v>
          </cell>
          <cell r="G6947">
            <v>75</v>
          </cell>
          <cell r="I6947">
            <v>2009</v>
          </cell>
          <cell r="J6947" t="str">
            <v>M</v>
          </cell>
          <cell r="L6947">
            <v>3</v>
          </cell>
          <cell r="M6947">
            <v>239.27052183551339</v>
          </cell>
        </row>
        <row r="6948">
          <cell r="A6948" t="str">
            <v>2009-48-4-</v>
          </cell>
          <cell r="B6948" t="str">
            <v>ColR</v>
          </cell>
          <cell r="C6948" t="str">
            <v>Marked Columbia R Upriver Bright</v>
          </cell>
          <cell r="D6948" t="str">
            <v>M-UpCR Br</v>
          </cell>
          <cell r="E6948">
            <v>48</v>
          </cell>
          <cell r="F6948">
            <v>77</v>
          </cell>
          <cell r="G6948">
            <v>75</v>
          </cell>
          <cell r="I6948">
            <v>2009</v>
          </cell>
          <cell r="J6948" t="str">
            <v>M</v>
          </cell>
          <cell r="L6948">
            <v>4</v>
          </cell>
          <cell r="M6948">
            <v>49311.456892323542</v>
          </cell>
        </row>
        <row r="6949">
          <cell r="A6949" t="str">
            <v>2009-48-5-</v>
          </cell>
          <cell r="B6949" t="str">
            <v>ColR</v>
          </cell>
          <cell r="C6949" t="str">
            <v>Marked Columbia R Upriver Bright</v>
          </cell>
          <cell r="D6949" t="str">
            <v>M-UpCR Br</v>
          </cell>
          <cell r="E6949">
            <v>48</v>
          </cell>
          <cell r="F6949">
            <v>77</v>
          </cell>
          <cell r="G6949">
            <v>75</v>
          </cell>
          <cell r="I6949">
            <v>2009</v>
          </cell>
          <cell r="J6949" t="str">
            <v>M</v>
          </cell>
          <cell r="L6949">
            <v>5</v>
          </cell>
          <cell r="M6949">
            <v>7090.5414224664419</v>
          </cell>
        </row>
        <row r="6950">
          <cell r="A6950" t="str">
            <v>2009-49-3-</v>
          </cell>
          <cell r="B6950" t="str">
            <v>ColR</v>
          </cell>
          <cell r="C6950" t="str">
            <v>UnMarked Cowlitz River Spring</v>
          </cell>
          <cell r="D6950" t="str">
            <v>U-Cowl Sp</v>
          </cell>
          <cell r="E6950">
            <v>49</v>
          </cell>
          <cell r="F6950">
            <v>79</v>
          </cell>
          <cell r="G6950">
            <v>78</v>
          </cell>
          <cell r="I6950">
            <v>2009</v>
          </cell>
          <cell r="J6950" t="str">
            <v>UM</v>
          </cell>
          <cell r="L6950">
            <v>3</v>
          </cell>
          <cell r="M6950">
            <v>1369.6298200950271</v>
          </cell>
        </row>
        <row r="6951">
          <cell r="A6951" t="str">
            <v>2009-49-4-</v>
          </cell>
          <cell r="B6951" t="str">
            <v>ColR</v>
          </cell>
          <cell r="C6951" t="str">
            <v>UnMarked Cowlitz River Spring</v>
          </cell>
          <cell r="D6951" t="str">
            <v>U-Cowl Sp</v>
          </cell>
          <cell r="E6951">
            <v>49</v>
          </cell>
          <cell r="F6951">
            <v>79</v>
          </cell>
          <cell r="G6951">
            <v>78</v>
          </cell>
          <cell r="I6951">
            <v>2009</v>
          </cell>
          <cell r="J6951" t="str">
            <v>UM</v>
          </cell>
          <cell r="L6951">
            <v>4</v>
          </cell>
          <cell r="M6951">
            <v>272.02372458128832</v>
          </cell>
        </row>
        <row r="6952">
          <cell r="A6952" t="str">
            <v>2009-49-5-</v>
          </cell>
          <cell r="B6952" t="str">
            <v>ColR</v>
          </cell>
          <cell r="C6952" t="str">
            <v>UnMarked Cowlitz River Spring</v>
          </cell>
          <cell r="D6952" t="str">
            <v>U-Cowl Sp</v>
          </cell>
          <cell r="E6952">
            <v>49</v>
          </cell>
          <cell r="F6952">
            <v>79</v>
          </cell>
          <cell r="G6952">
            <v>78</v>
          </cell>
          <cell r="I6952">
            <v>2009</v>
          </cell>
          <cell r="J6952" t="str">
            <v>UM</v>
          </cell>
          <cell r="L6952">
            <v>5</v>
          </cell>
          <cell r="M6952">
            <v>15.18660307980549</v>
          </cell>
        </row>
        <row r="6953">
          <cell r="A6953" t="str">
            <v>2009-50-3-</v>
          </cell>
          <cell r="B6953" t="str">
            <v>ColR</v>
          </cell>
          <cell r="C6953" t="str">
            <v>Marked Cowlitz River Spring</v>
          </cell>
          <cell r="D6953" t="str">
            <v>M-Cowl Sp</v>
          </cell>
          <cell r="E6953">
            <v>50</v>
          </cell>
          <cell r="F6953">
            <v>80</v>
          </cell>
          <cell r="G6953">
            <v>78</v>
          </cell>
          <cell r="I6953">
            <v>2009</v>
          </cell>
          <cell r="J6953" t="str">
            <v>M</v>
          </cell>
          <cell r="L6953">
            <v>3</v>
          </cell>
          <cell r="M6953">
            <v>5153.1783844867523</v>
          </cell>
        </row>
        <row r="6954">
          <cell r="A6954" t="str">
            <v>2009-50-4-</v>
          </cell>
          <cell r="B6954" t="str">
            <v>ColR</v>
          </cell>
          <cell r="C6954" t="str">
            <v>Marked Cowlitz River Spring</v>
          </cell>
          <cell r="D6954" t="str">
            <v>M-Cowl Sp</v>
          </cell>
          <cell r="E6954">
            <v>50</v>
          </cell>
          <cell r="F6954">
            <v>80</v>
          </cell>
          <cell r="G6954">
            <v>78</v>
          </cell>
          <cell r="I6954">
            <v>2009</v>
          </cell>
          <cell r="J6954" t="str">
            <v>M</v>
          </cell>
          <cell r="L6954">
            <v>4</v>
          </cell>
          <cell r="M6954">
            <v>1087.168070836932</v>
          </cell>
        </row>
        <row r="6955">
          <cell r="A6955" t="str">
            <v>2009-50-5-</v>
          </cell>
          <cell r="B6955" t="str">
            <v>ColR</v>
          </cell>
          <cell r="C6955" t="str">
            <v>Marked Cowlitz River Spring</v>
          </cell>
          <cell r="D6955" t="str">
            <v>M-Cowl Sp</v>
          </cell>
          <cell r="E6955">
            <v>50</v>
          </cell>
          <cell r="F6955">
            <v>80</v>
          </cell>
          <cell r="G6955">
            <v>78</v>
          </cell>
          <cell r="I6955">
            <v>2009</v>
          </cell>
          <cell r="J6955" t="str">
            <v>M</v>
          </cell>
          <cell r="L6955">
            <v>5</v>
          </cell>
          <cell r="M6955">
            <v>53.813396920194513</v>
          </cell>
        </row>
        <row r="6956">
          <cell r="A6956" t="str">
            <v>2009-51-3-</v>
          </cell>
          <cell r="B6956" t="str">
            <v>ColR</v>
          </cell>
          <cell r="C6956" t="str">
            <v>UnMarked Willamette River Spring</v>
          </cell>
          <cell r="D6956" t="str">
            <v>U-Will Sp</v>
          </cell>
          <cell r="E6956">
            <v>51</v>
          </cell>
          <cell r="F6956">
            <v>82</v>
          </cell>
          <cell r="G6956">
            <v>81</v>
          </cell>
          <cell r="I6956">
            <v>2009</v>
          </cell>
          <cell r="J6956" t="str">
            <v>UM</v>
          </cell>
          <cell r="L6956">
            <v>3</v>
          </cell>
          <cell r="M6956">
            <v>6335.81</v>
          </cell>
        </row>
        <row r="6957">
          <cell r="A6957" t="str">
            <v>2009-51-4-</v>
          </cell>
          <cell r="B6957" t="str">
            <v>ColR</v>
          </cell>
          <cell r="C6957" t="str">
            <v>UnMarked Willamette River Spring</v>
          </cell>
          <cell r="D6957" t="str">
            <v>U-Will Sp</v>
          </cell>
          <cell r="E6957">
            <v>51</v>
          </cell>
          <cell r="F6957">
            <v>82</v>
          </cell>
          <cell r="G6957">
            <v>81</v>
          </cell>
          <cell r="I6957">
            <v>2009</v>
          </cell>
          <cell r="J6957" t="str">
            <v>UM</v>
          </cell>
          <cell r="L6957">
            <v>4</v>
          </cell>
          <cell r="M6957">
            <v>1776.75</v>
          </cell>
        </row>
        <row r="6958">
          <cell r="A6958" t="str">
            <v>2009-51-5-</v>
          </cell>
          <cell r="B6958" t="str">
            <v>ColR</v>
          </cell>
          <cell r="C6958" t="str">
            <v>UnMarked Willamette River Spring</v>
          </cell>
          <cell r="D6958" t="str">
            <v>U-Will Sp</v>
          </cell>
          <cell r="E6958">
            <v>51</v>
          </cell>
          <cell r="F6958">
            <v>82</v>
          </cell>
          <cell r="G6958">
            <v>81</v>
          </cell>
          <cell r="I6958">
            <v>2009</v>
          </cell>
          <cell r="J6958" t="str">
            <v>UM</v>
          </cell>
          <cell r="L6958">
            <v>5</v>
          </cell>
          <cell r="M6958">
            <v>36.799999999999997</v>
          </cell>
        </row>
        <row r="6959">
          <cell r="A6959" t="str">
            <v>2009-52-3-</v>
          </cell>
          <cell r="B6959" t="str">
            <v>ColR</v>
          </cell>
          <cell r="C6959" t="str">
            <v>Marked Willamette River Spring</v>
          </cell>
          <cell r="D6959" t="str">
            <v>M-Will Sp</v>
          </cell>
          <cell r="E6959">
            <v>52</v>
          </cell>
          <cell r="F6959">
            <v>83</v>
          </cell>
          <cell r="G6959">
            <v>81</v>
          </cell>
          <cell r="I6959">
            <v>2009</v>
          </cell>
          <cell r="J6959" t="str">
            <v>M</v>
          </cell>
          <cell r="L6959">
            <v>3</v>
          </cell>
          <cell r="M6959">
            <v>21211.19</v>
          </cell>
        </row>
        <row r="6960">
          <cell r="A6960" t="str">
            <v>2009-52-4-</v>
          </cell>
          <cell r="B6960" t="str">
            <v>ColR</v>
          </cell>
          <cell r="C6960" t="str">
            <v>Marked Willamette River Spring</v>
          </cell>
          <cell r="D6960" t="str">
            <v>M-Will Sp</v>
          </cell>
          <cell r="E6960">
            <v>52</v>
          </cell>
          <cell r="F6960">
            <v>83</v>
          </cell>
          <cell r="G6960">
            <v>81</v>
          </cell>
          <cell r="I6960">
            <v>2009</v>
          </cell>
          <cell r="J6960" t="str">
            <v>M</v>
          </cell>
          <cell r="L6960">
            <v>4</v>
          </cell>
          <cell r="M6960">
            <v>5948.25</v>
          </cell>
        </row>
        <row r="6961">
          <cell r="A6961" t="str">
            <v>2009-52-5-</v>
          </cell>
          <cell r="B6961" t="str">
            <v>ColR</v>
          </cell>
          <cell r="C6961" t="str">
            <v>Marked Willamette River Spring</v>
          </cell>
          <cell r="D6961" t="str">
            <v>M-Will Sp</v>
          </cell>
          <cell r="E6961">
            <v>52</v>
          </cell>
          <cell r="F6961">
            <v>83</v>
          </cell>
          <cell r="G6961">
            <v>81</v>
          </cell>
          <cell r="I6961">
            <v>2009</v>
          </cell>
          <cell r="J6961" t="str">
            <v>M</v>
          </cell>
          <cell r="L6961">
            <v>5</v>
          </cell>
          <cell r="M6961">
            <v>123.2</v>
          </cell>
        </row>
        <row r="6962">
          <cell r="A6962" t="str">
            <v>2009-53-3-</v>
          </cell>
          <cell r="B6962" t="str">
            <v>ColR</v>
          </cell>
          <cell r="C6962" t="str">
            <v>UnMarked Snake River Fall</v>
          </cell>
          <cell r="D6962" t="str">
            <v>U-Snake F</v>
          </cell>
          <cell r="E6962">
            <v>53</v>
          </cell>
          <cell r="F6962">
            <v>85</v>
          </cell>
          <cell r="G6962">
            <v>84</v>
          </cell>
          <cell r="I6962">
            <v>2009</v>
          </cell>
          <cell r="J6962" t="str">
            <v>UM</v>
          </cell>
          <cell r="L6962">
            <v>3</v>
          </cell>
          <cell r="M6962">
            <v>34122.302721381689</v>
          </cell>
        </row>
        <row r="6963">
          <cell r="A6963" t="str">
            <v>2009-53-4-</v>
          </cell>
          <cell r="B6963" t="str">
            <v>ColR</v>
          </cell>
          <cell r="C6963" t="str">
            <v>UnMarked Snake River Fall</v>
          </cell>
          <cell r="D6963" t="str">
            <v>U-Snake F</v>
          </cell>
          <cell r="E6963">
            <v>53</v>
          </cell>
          <cell r="F6963">
            <v>85</v>
          </cell>
          <cell r="G6963">
            <v>84</v>
          </cell>
          <cell r="I6963">
            <v>2009</v>
          </cell>
          <cell r="J6963" t="str">
            <v>UM</v>
          </cell>
          <cell r="L6963">
            <v>4</v>
          </cell>
          <cell r="M6963">
            <v>17698.468664290951</v>
          </cell>
        </row>
        <row r="6964">
          <cell r="A6964" t="str">
            <v>2009-53-5-</v>
          </cell>
          <cell r="B6964" t="str">
            <v>ColR</v>
          </cell>
          <cell r="C6964" t="str">
            <v>UnMarked Snake River Fall</v>
          </cell>
          <cell r="D6964" t="str">
            <v>U-Snake F</v>
          </cell>
          <cell r="E6964">
            <v>53</v>
          </cell>
          <cell r="F6964">
            <v>85</v>
          </cell>
          <cell r="G6964">
            <v>84</v>
          </cell>
          <cell r="I6964">
            <v>2009</v>
          </cell>
          <cell r="J6964" t="str">
            <v>UM</v>
          </cell>
          <cell r="L6964">
            <v>5</v>
          </cell>
          <cell r="M6964">
            <v>2141.2377428046639</v>
          </cell>
        </row>
        <row r="6965">
          <cell r="A6965" t="str">
            <v>2009-54-3-</v>
          </cell>
          <cell r="B6965" t="str">
            <v>ColR</v>
          </cell>
          <cell r="C6965" t="str">
            <v>Marked Snake River Fall</v>
          </cell>
          <cell r="D6965" t="str">
            <v>M-Snake F</v>
          </cell>
          <cell r="E6965">
            <v>54</v>
          </cell>
          <cell r="F6965">
            <v>86</v>
          </cell>
          <cell r="G6965">
            <v>84</v>
          </cell>
          <cell r="I6965">
            <v>2009</v>
          </cell>
          <cell r="J6965" t="str">
            <v>M</v>
          </cell>
          <cell r="L6965">
            <v>3</v>
          </cell>
          <cell r="M6965">
            <v>19623.726616062639</v>
          </cell>
        </row>
        <row r="6966">
          <cell r="A6966" t="str">
            <v>2009-54-4-</v>
          </cell>
          <cell r="B6966" t="str">
            <v>ColR</v>
          </cell>
          <cell r="C6966" t="str">
            <v>Marked Snake River Fall</v>
          </cell>
          <cell r="D6966" t="str">
            <v>M-Snake F</v>
          </cell>
          <cell r="E6966">
            <v>54</v>
          </cell>
          <cell r="F6966">
            <v>86</v>
          </cell>
          <cell r="G6966">
            <v>84</v>
          </cell>
          <cell r="I6966">
            <v>2009</v>
          </cell>
          <cell r="J6966" t="str">
            <v>M</v>
          </cell>
          <cell r="L6966">
            <v>4</v>
          </cell>
          <cell r="M6966">
            <v>8576.2481901681767</v>
          </cell>
        </row>
        <row r="6967">
          <cell r="A6967" t="str">
            <v>2009-54-5-</v>
          </cell>
          <cell r="B6967" t="str">
            <v>ColR</v>
          </cell>
          <cell r="C6967" t="str">
            <v>Marked Snake River Fall</v>
          </cell>
          <cell r="D6967" t="str">
            <v>M-Snake F</v>
          </cell>
          <cell r="E6967">
            <v>54</v>
          </cell>
          <cell r="F6967">
            <v>86</v>
          </cell>
          <cell r="G6967">
            <v>84</v>
          </cell>
          <cell r="I6967">
            <v>2009</v>
          </cell>
          <cell r="J6967" t="str">
            <v>M</v>
          </cell>
          <cell r="L6967">
            <v>5</v>
          </cell>
          <cell r="M6967">
            <v>172.8166622853102</v>
          </cell>
        </row>
        <row r="6968">
          <cell r="A6968" t="str">
            <v>2009-55-3-</v>
          </cell>
          <cell r="B6968" t="str">
            <v>WA_NCoast_OR_CA</v>
          </cell>
          <cell r="C6968" t="str">
            <v>UnMarked Oregon North Coast Fall</v>
          </cell>
          <cell r="D6968" t="str">
            <v>U-OR No F</v>
          </cell>
          <cell r="E6968">
            <v>55</v>
          </cell>
          <cell r="F6968">
            <v>88</v>
          </cell>
          <cell r="G6968">
            <v>87</v>
          </cell>
          <cell r="I6968">
            <v>2009</v>
          </cell>
          <cell r="J6968" t="str">
            <v>UM</v>
          </cell>
          <cell r="L6968">
            <v>3</v>
          </cell>
          <cell r="M6968">
            <v>11076.844739295509</v>
          </cell>
        </row>
        <row r="6969">
          <cell r="A6969" t="str">
            <v>2009-55-4-</v>
          </cell>
          <cell r="B6969" t="str">
            <v>WA_NCoast_OR_CA</v>
          </cell>
          <cell r="C6969" t="str">
            <v>UnMarked Oregon North Coast Fall</v>
          </cell>
          <cell r="D6969" t="str">
            <v>U-OR No F</v>
          </cell>
          <cell r="E6969">
            <v>55</v>
          </cell>
          <cell r="F6969">
            <v>88</v>
          </cell>
          <cell r="G6969">
            <v>87</v>
          </cell>
          <cell r="I6969">
            <v>2009</v>
          </cell>
          <cell r="J6969" t="str">
            <v>UM</v>
          </cell>
          <cell r="L6969">
            <v>4</v>
          </cell>
          <cell r="M6969">
            <v>17059.62780076827</v>
          </cell>
        </row>
        <row r="6970">
          <cell r="A6970" t="str">
            <v>2009-55-5-</v>
          </cell>
          <cell r="B6970" t="str">
            <v>WA_NCoast_OR_CA</v>
          </cell>
          <cell r="C6970" t="str">
            <v>UnMarked Oregon North Coast Fall</v>
          </cell>
          <cell r="D6970" t="str">
            <v>U-OR No F</v>
          </cell>
          <cell r="E6970">
            <v>55</v>
          </cell>
          <cell r="F6970">
            <v>88</v>
          </cell>
          <cell r="G6970">
            <v>87</v>
          </cell>
          <cell r="I6970">
            <v>2009</v>
          </cell>
          <cell r="J6970" t="str">
            <v>UM</v>
          </cell>
          <cell r="L6970">
            <v>5</v>
          </cell>
          <cell r="M6970">
            <v>8269.4425531518991</v>
          </cell>
        </row>
        <row r="6971">
          <cell r="A6971" t="str">
            <v>2009-56-3-</v>
          </cell>
          <cell r="B6971" t="str">
            <v>WA_NCoast_OR_CA</v>
          </cell>
          <cell r="C6971" t="str">
            <v>Marked Oregon North Coast Fall</v>
          </cell>
          <cell r="D6971" t="str">
            <v>M-OR No F</v>
          </cell>
          <cell r="E6971">
            <v>56</v>
          </cell>
          <cell r="F6971">
            <v>89</v>
          </cell>
          <cell r="G6971">
            <v>87</v>
          </cell>
          <cell r="I6971">
            <v>2009</v>
          </cell>
          <cell r="J6971" t="str">
            <v>M</v>
          </cell>
          <cell r="L6971">
            <v>3</v>
          </cell>
          <cell r="M6971">
            <v>227.93631428398481</v>
          </cell>
        </row>
        <row r="6972">
          <cell r="A6972" t="str">
            <v>2009-56-4-</v>
          </cell>
          <cell r="B6972" t="str">
            <v>WA_NCoast_OR_CA</v>
          </cell>
          <cell r="C6972" t="str">
            <v>Marked Oregon North Coast Fall</v>
          </cell>
          <cell r="D6972" t="str">
            <v>M-OR No F</v>
          </cell>
          <cell r="E6972">
            <v>56</v>
          </cell>
          <cell r="F6972">
            <v>89</v>
          </cell>
          <cell r="G6972">
            <v>87</v>
          </cell>
          <cell r="I6972">
            <v>2009</v>
          </cell>
          <cell r="J6972" t="str">
            <v>M</v>
          </cell>
          <cell r="L6972">
            <v>4</v>
          </cell>
          <cell r="M6972">
            <v>349.11342445240012</v>
          </cell>
        </row>
        <row r="6973">
          <cell r="A6973" t="str">
            <v>2009-56-5-</v>
          </cell>
          <cell r="B6973" t="str">
            <v>WA_NCoast_OR_CA</v>
          </cell>
          <cell r="C6973" t="str">
            <v>Marked Oregon North Coast Fall</v>
          </cell>
          <cell r="D6973" t="str">
            <v>M-OR No F</v>
          </cell>
          <cell r="E6973">
            <v>56</v>
          </cell>
          <cell r="F6973">
            <v>89</v>
          </cell>
          <cell r="G6973">
            <v>87</v>
          </cell>
          <cell r="I6973">
            <v>2009</v>
          </cell>
          <cell r="J6973" t="str">
            <v>M</v>
          </cell>
          <cell r="L6973">
            <v>5</v>
          </cell>
          <cell r="M6973">
            <v>168.797906514179</v>
          </cell>
        </row>
        <row r="6974">
          <cell r="A6974" t="str">
            <v>2009-57-3-</v>
          </cell>
          <cell r="B6974" t="str">
            <v>Canada</v>
          </cell>
          <cell r="C6974" t="str">
            <v>UnMarked WCVI Total Fall</v>
          </cell>
          <cell r="D6974" t="str">
            <v>U-WCVI Tl</v>
          </cell>
          <cell r="E6974">
            <v>57</v>
          </cell>
          <cell r="F6974">
            <v>91</v>
          </cell>
          <cell r="G6974">
            <v>90</v>
          </cell>
          <cell r="I6974">
            <v>2009</v>
          </cell>
          <cell r="J6974" t="str">
            <v>UM</v>
          </cell>
          <cell r="L6974">
            <v>3</v>
          </cell>
          <cell r="M6974">
            <v>24341.066552106418</v>
          </cell>
        </row>
        <row r="6975">
          <cell r="A6975" t="str">
            <v>2009-57-4-</v>
          </cell>
          <cell r="B6975" t="str">
            <v>Canada</v>
          </cell>
          <cell r="C6975" t="str">
            <v>UnMarked WCVI Total Fall</v>
          </cell>
          <cell r="D6975" t="str">
            <v>U-WCVI Tl</v>
          </cell>
          <cell r="E6975">
            <v>57</v>
          </cell>
          <cell r="F6975">
            <v>91</v>
          </cell>
          <cell r="G6975">
            <v>90</v>
          </cell>
          <cell r="I6975">
            <v>2009</v>
          </cell>
          <cell r="J6975" t="str">
            <v>UM</v>
          </cell>
          <cell r="L6975">
            <v>4</v>
          </cell>
          <cell r="M6975">
            <v>52178.016736084814</v>
          </cell>
        </row>
        <row r="6976">
          <cell r="A6976" t="str">
            <v>2009-57-5-</v>
          </cell>
          <cell r="B6976" t="str">
            <v>Canada</v>
          </cell>
          <cell r="C6976" t="str">
            <v>UnMarked WCVI Total Fall</v>
          </cell>
          <cell r="D6976" t="str">
            <v>U-WCVI Tl</v>
          </cell>
          <cell r="E6976">
            <v>57</v>
          </cell>
          <cell r="F6976">
            <v>91</v>
          </cell>
          <cell r="G6976">
            <v>90</v>
          </cell>
          <cell r="I6976">
            <v>2009</v>
          </cell>
          <cell r="J6976" t="str">
            <v>UM</v>
          </cell>
          <cell r="L6976">
            <v>5</v>
          </cell>
          <cell r="M6976">
            <v>13614.648923750001</v>
          </cell>
        </row>
        <row r="6977">
          <cell r="A6977" t="str">
            <v>2009-58-3-</v>
          </cell>
          <cell r="B6977" t="str">
            <v>Canada</v>
          </cell>
          <cell r="C6977" t="str">
            <v>Marked WCVI Total Fall</v>
          </cell>
          <cell r="D6977" t="str">
            <v>M-WCVI Tl</v>
          </cell>
          <cell r="E6977">
            <v>58</v>
          </cell>
          <cell r="F6977">
            <v>92</v>
          </cell>
          <cell r="G6977">
            <v>90</v>
          </cell>
          <cell r="I6977">
            <v>2009</v>
          </cell>
          <cell r="J6977" t="str">
            <v>M</v>
          </cell>
          <cell r="L6977">
            <v>3</v>
          </cell>
          <cell r="M6977">
            <v>506.93344789358258</v>
          </cell>
        </row>
        <row r="6978">
          <cell r="A6978" t="str">
            <v>2009-58-4-</v>
          </cell>
          <cell r="B6978" t="str">
            <v>Canada</v>
          </cell>
          <cell r="C6978" t="str">
            <v>Marked WCVI Total Fall</v>
          </cell>
          <cell r="D6978" t="str">
            <v>M-WCVI Tl</v>
          </cell>
          <cell r="E6978">
            <v>58</v>
          </cell>
          <cell r="F6978">
            <v>92</v>
          </cell>
          <cell r="G6978">
            <v>90</v>
          </cell>
          <cell r="I6978">
            <v>2009</v>
          </cell>
          <cell r="J6978" t="str">
            <v>M</v>
          </cell>
          <cell r="L6978">
            <v>4</v>
          </cell>
          <cell r="M6978">
            <v>851.98326391518935</v>
          </cell>
        </row>
        <row r="6979">
          <cell r="A6979" t="str">
            <v>2009-58-5-</v>
          </cell>
          <cell r="B6979" t="str">
            <v>Canada</v>
          </cell>
          <cell r="C6979" t="str">
            <v>Marked WCVI Total Fall</v>
          </cell>
          <cell r="D6979" t="str">
            <v>M-WCVI Tl</v>
          </cell>
          <cell r="E6979">
            <v>58</v>
          </cell>
          <cell r="F6979">
            <v>92</v>
          </cell>
          <cell r="G6979">
            <v>90</v>
          </cell>
          <cell r="I6979">
            <v>2009</v>
          </cell>
          <cell r="J6979" t="str">
            <v>M</v>
          </cell>
          <cell r="L6979">
            <v>5</v>
          </cell>
          <cell r="M6979">
            <v>151.35107625000529</v>
          </cell>
        </row>
        <row r="6980">
          <cell r="A6980" t="str">
            <v>2009-59-3-</v>
          </cell>
          <cell r="B6980" t="str">
            <v>Canada</v>
          </cell>
          <cell r="C6980" t="str">
            <v>UnMarked Fraser River Late</v>
          </cell>
          <cell r="D6980" t="str">
            <v>U-FrasRLt</v>
          </cell>
          <cell r="E6980">
            <v>59</v>
          </cell>
          <cell r="F6980">
            <v>94</v>
          </cell>
          <cell r="G6980">
            <v>93</v>
          </cell>
          <cell r="I6980">
            <v>2009</v>
          </cell>
          <cell r="J6980" t="str">
            <v>UM</v>
          </cell>
          <cell r="L6980">
            <v>3</v>
          </cell>
          <cell r="M6980">
            <v>17769.877231113998</v>
          </cell>
        </row>
        <row r="6981">
          <cell r="A6981" t="str">
            <v>2009-59-4-</v>
          </cell>
          <cell r="B6981" t="str">
            <v>Canada</v>
          </cell>
          <cell r="C6981" t="str">
            <v>UnMarked Fraser River Late</v>
          </cell>
          <cell r="D6981" t="str">
            <v>U-FrasRLt</v>
          </cell>
          <cell r="E6981">
            <v>59</v>
          </cell>
          <cell r="F6981">
            <v>94</v>
          </cell>
          <cell r="G6981">
            <v>93</v>
          </cell>
          <cell r="I6981">
            <v>2009</v>
          </cell>
          <cell r="J6981" t="str">
            <v>UM</v>
          </cell>
          <cell r="L6981">
            <v>4</v>
          </cell>
          <cell r="M6981">
            <v>79731.607148315932</v>
          </cell>
        </row>
        <row r="6982">
          <cell r="A6982" t="str">
            <v>2009-59-5-</v>
          </cell>
          <cell r="B6982" t="str">
            <v>Canada</v>
          </cell>
          <cell r="C6982" t="str">
            <v>UnMarked Fraser River Late</v>
          </cell>
          <cell r="D6982" t="str">
            <v>U-FrasRLt</v>
          </cell>
          <cell r="E6982">
            <v>59</v>
          </cell>
          <cell r="F6982">
            <v>94</v>
          </cell>
          <cell r="G6982">
            <v>93</v>
          </cell>
          <cell r="I6982">
            <v>2009</v>
          </cell>
          <cell r="J6982" t="str">
            <v>UM</v>
          </cell>
          <cell r="L6982">
            <v>5</v>
          </cell>
          <cell r="M6982">
            <v>1695.894862156526</v>
          </cell>
        </row>
        <row r="6983">
          <cell r="A6983" t="str">
            <v>2009-60-3-</v>
          </cell>
          <cell r="B6983" t="str">
            <v>Canada</v>
          </cell>
          <cell r="C6983" t="str">
            <v>Marked Fraser River Late</v>
          </cell>
          <cell r="D6983" t="str">
            <v>M-FrasRLt</v>
          </cell>
          <cell r="E6983">
            <v>60</v>
          </cell>
          <cell r="F6983">
            <v>95</v>
          </cell>
          <cell r="G6983">
            <v>93</v>
          </cell>
          <cell r="I6983">
            <v>2009</v>
          </cell>
          <cell r="J6983" t="str">
            <v>M</v>
          </cell>
          <cell r="L6983">
            <v>3</v>
          </cell>
          <cell r="M6983">
            <v>730.98791622118404</v>
          </cell>
        </row>
        <row r="6984">
          <cell r="A6984" t="str">
            <v>2009-60-4-</v>
          </cell>
          <cell r="B6984" t="str">
            <v>Canada</v>
          </cell>
          <cell r="C6984" t="str">
            <v>Marked Fraser River Late</v>
          </cell>
          <cell r="D6984" t="str">
            <v>M-FrasRLt</v>
          </cell>
          <cell r="E6984">
            <v>60</v>
          </cell>
          <cell r="F6984">
            <v>95</v>
          </cell>
          <cell r="G6984">
            <v>93</v>
          </cell>
          <cell r="I6984">
            <v>2009</v>
          </cell>
          <cell r="J6984" t="str">
            <v>M</v>
          </cell>
          <cell r="L6984">
            <v>4</v>
          </cell>
          <cell r="M6984">
            <v>1530.3868948752261</v>
          </cell>
        </row>
        <row r="6985">
          <cell r="A6985" t="str">
            <v>2009-60-5-</v>
          </cell>
          <cell r="B6985" t="str">
            <v>Canada</v>
          </cell>
          <cell r="C6985" t="str">
            <v>Marked Fraser River Late</v>
          </cell>
          <cell r="D6985" t="str">
            <v>M-FrasRLt</v>
          </cell>
          <cell r="E6985">
            <v>60</v>
          </cell>
          <cell r="F6985">
            <v>95</v>
          </cell>
          <cell r="G6985">
            <v>93</v>
          </cell>
          <cell r="I6985">
            <v>2009</v>
          </cell>
          <cell r="J6985" t="str">
            <v>M</v>
          </cell>
          <cell r="L6985">
            <v>5</v>
          </cell>
          <cell r="M6985">
            <v>0.61459339218949349</v>
          </cell>
        </row>
        <row r="6986">
          <cell r="A6986" t="str">
            <v>2009-61-3-</v>
          </cell>
          <cell r="B6986" t="str">
            <v>Canada</v>
          </cell>
          <cell r="C6986" t="str">
            <v>UnMarked Fraser River Early</v>
          </cell>
          <cell r="D6986" t="str">
            <v>U-FrasREr</v>
          </cell>
          <cell r="E6986">
            <v>61</v>
          </cell>
          <cell r="F6986">
            <v>97</v>
          </cell>
          <cell r="G6986">
            <v>96</v>
          </cell>
          <cell r="I6986">
            <v>2009</v>
          </cell>
          <cell r="J6986" t="str">
            <v>UM</v>
          </cell>
          <cell r="L6986">
            <v>3</v>
          </cell>
          <cell r="M6986">
            <v>46044.542927418654</v>
          </cell>
        </row>
        <row r="6987">
          <cell r="A6987" t="str">
            <v>2009-61-4-</v>
          </cell>
          <cell r="B6987" t="str">
            <v>Canada</v>
          </cell>
          <cell r="C6987" t="str">
            <v>UnMarked Fraser River Early</v>
          </cell>
          <cell r="D6987" t="str">
            <v>U-FrasREr</v>
          </cell>
          <cell r="E6987">
            <v>61</v>
          </cell>
          <cell r="F6987">
            <v>97</v>
          </cell>
          <cell r="G6987">
            <v>96</v>
          </cell>
          <cell r="I6987">
            <v>2009</v>
          </cell>
          <cell r="J6987" t="str">
            <v>UM</v>
          </cell>
          <cell r="L6987">
            <v>4</v>
          </cell>
          <cell r="M6987">
            <v>130834.3739690269</v>
          </cell>
        </row>
        <row r="6988">
          <cell r="A6988" t="str">
            <v>2009-61-5-</v>
          </cell>
          <cell r="B6988" t="str">
            <v>Canada</v>
          </cell>
          <cell r="C6988" t="str">
            <v>UnMarked Fraser River Early</v>
          </cell>
          <cell r="D6988" t="str">
            <v>U-FrasREr</v>
          </cell>
          <cell r="E6988">
            <v>61</v>
          </cell>
          <cell r="F6988">
            <v>97</v>
          </cell>
          <cell r="G6988">
            <v>96</v>
          </cell>
          <cell r="I6988">
            <v>2009</v>
          </cell>
          <cell r="J6988" t="str">
            <v>UM</v>
          </cell>
          <cell r="L6988">
            <v>5</v>
          </cell>
          <cell r="M6988">
            <v>14355.615468633459</v>
          </cell>
        </row>
        <row r="6989">
          <cell r="A6989" t="str">
            <v>2009-62-3-</v>
          </cell>
          <cell r="B6989" t="str">
            <v>Canada</v>
          </cell>
          <cell r="C6989" t="str">
            <v>Marked Fraser River Early</v>
          </cell>
          <cell r="D6989" t="str">
            <v>M-FrasREr</v>
          </cell>
          <cell r="E6989">
            <v>62</v>
          </cell>
          <cell r="F6989">
            <v>98</v>
          </cell>
          <cell r="G6989">
            <v>96</v>
          </cell>
          <cell r="I6989">
            <v>2009</v>
          </cell>
          <cell r="J6989" t="str">
            <v>M</v>
          </cell>
          <cell r="L6989">
            <v>3</v>
          </cell>
          <cell r="M6989">
            <v>939.24591610133939</v>
          </cell>
        </row>
        <row r="6990">
          <cell r="A6990" t="str">
            <v>2009-62-4-</v>
          </cell>
          <cell r="B6990" t="str">
            <v>Canada</v>
          </cell>
          <cell r="C6990" t="str">
            <v>Marked Fraser River Early</v>
          </cell>
          <cell r="D6990" t="str">
            <v>M-FrasREr</v>
          </cell>
          <cell r="E6990">
            <v>62</v>
          </cell>
          <cell r="F6990">
            <v>98</v>
          </cell>
          <cell r="G6990">
            <v>96</v>
          </cell>
          <cell r="I6990">
            <v>2009</v>
          </cell>
          <cell r="J6990" t="str">
            <v>M</v>
          </cell>
          <cell r="L6990">
            <v>4</v>
          </cell>
          <cell r="M6990">
            <v>2699.907294418023</v>
          </cell>
        </row>
        <row r="6991">
          <cell r="A6991" t="str">
            <v>2009-62-5-</v>
          </cell>
          <cell r="B6991" t="str">
            <v>Canada</v>
          </cell>
          <cell r="C6991" t="str">
            <v>Marked Fraser River Early</v>
          </cell>
          <cell r="D6991" t="str">
            <v>M-FrasREr</v>
          </cell>
          <cell r="E6991">
            <v>62</v>
          </cell>
          <cell r="F6991">
            <v>98</v>
          </cell>
          <cell r="G6991">
            <v>96</v>
          </cell>
          <cell r="I6991">
            <v>2009</v>
          </cell>
          <cell r="J6991" t="str">
            <v>M</v>
          </cell>
          <cell r="L6991">
            <v>5</v>
          </cell>
          <cell r="M6991">
            <v>293.09666625191312</v>
          </cell>
        </row>
        <row r="6992">
          <cell r="A6992" t="str">
            <v>2009-63-3-</v>
          </cell>
          <cell r="B6992" t="str">
            <v>Canada</v>
          </cell>
          <cell r="C6992" t="str">
            <v>UnMarked Lower Georgia Strait</v>
          </cell>
          <cell r="D6992" t="str">
            <v>U-LwGeo S</v>
          </cell>
          <cell r="E6992">
            <v>63</v>
          </cell>
          <cell r="F6992">
            <v>100</v>
          </cell>
          <cell r="G6992">
            <v>99</v>
          </cell>
          <cell r="I6992">
            <v>2009</v>
          </cell>
          <cell r="J6992" t="str">
            <v>UM</v>
          </cell>
          <cell r="L6992">
            <v>3</v>
          </cell>
          <cell r="M6992">
            <v>4925.5903223482919</v>
          </cell>
        </row>
        <row r="6993">
          <cell r="A6993" t="str">
            <v>2009-63-4-</v>
          </cell>
          <cell r="B6993" t="str">
            <v>Canada</v>
          </cell>
          <cell r="C6993" t="str">
            <v>UnMarked Lower Georgia Strait</v>
          </cell>
          <cell r="D6993" t="str">
            <v>U-LwGeo S</v>
          </cell>
          <cell r="E6993">
            <v>63</v>
          </cell>
          <cell r="F6993">
            <v>100</v>
          </cell>
          <cell r="G6993">
            <v>99</v>
          </cell>
          <cell r="I6993">
            <v>2009</v>
          </cell>
          <cell r="J6993" t="str">
            <v>UM</v>
          </cell>
          <cell r="L6993">
            <v>4</v>
          </cell>
          <cell r="M6993">
            <v>18583.68170502222</v>
          </cell>
        </row>
        <row r="6994">
          <cell r="A6994" t="str">
            <v>2009-63-5-</v>
          </cell>
          <cell r="B6994" t="str">
            <v>Canada</v>
          </cell>
          <cell r="C6994" t="str">
            <v>UnMarked Lower Georgia Strait</v>
          </cell>
          <cell r="D6994" t="str">
            <v>U-LwGeo S</v>
          </cell>
          <cell r="E6994">
            <v>63</v>
          </cell>
          <cell r="F6994">
            <v>100</v>
          </cell>
          <cell r="G6994">
            <v>99</v>
          </cell>
          <cell r="I6994">
            <v>2009</v>
          </cell>
          <cell r="J6994" t="str">
            <v>UM</v>
          </cell>
          <cell r="L6994">
            <v>5</v>
          </cell>
          <cell r="M6994">
            <v>504.01704159424651</v>
          </cell>
        </row>
        <row r="6995">
          <cell r="A6995" t="str">
            <v>2009-64-3-</v>
          </cell>
          <cell r="B6995" t="str">
            <v>Canada</v>
          </cell>
          <cell r="C6995" t="str">
            <v>Marked Lower Georgia Strait</v>
          </cell>
          <cell r="D6995" t="str">
            <v>M-LwGeo S</v>
          </cell>
          <cell r="E6995">
            <v>64</v>
          </cell>
          <cell r="F6995">
            <v>101</v>
          </cell>
          <cell r="G6995">
            <v>99</v>
          </cell>
          <cell r="I6995">
            <v>2009</v>
          </cell>
          <cell r="J6995" t="str">
            <v>M</v>
          </cell>
          <cell r="L6995">
            <v>3</v>
          </cell>
          <cell r="M6995">
            <v>429.20449921781977</v>
          </cell>
        </row>
        <row r="6996">
          <cell r="A6996" t="str">
            <v>2009-64-4-</v>
          </cell>
          <cell r="B6996" t="str">
            <v>Canada</v>
          </cell>
          <cell r="C6996" t="str">
            <v>Marked Lower Georgia Strait</v>
          </cell>
          <cell r="D6996" t="str">
            <v>M-LwGeo S</v>
          </cell>
          <cell r="E6996">
            <v>64</v>
          </cell>
          <cell r="F6996">
            <v>101</v>
          </cell>
          <cell r="G6996">
            <v>99</v>
          </cell>
          <cell r="I6996">
            <v>2009</v>
          </cell>
          <cell r="J6996" t="str">
            <v>M</v>
          </cell>
          <cell r="L6996">
            <v>4</v>
          </cell>
          <cell r="M6996">
            <v>1625.3872952707279</v>
          </cell>
        </row>
        <row r="6997">
          <cell r="A6997" t="str">
            <v>2009-64-5-</v>
          </cell>
          <cell r="B6997" t="str">
            <v>Canada</v>
          </cell>
          <cell r="C6997" t="str">
            <v>Marked Lower Georgia Strait</v>
          </cell>
          <cell r="D6997" t="str">
            <v>M-LwGeo S</v>
          </cell>
          <cell r="E6997">
            <v>64</v>
          </cell>
          <cell r="F6997">
            <v>101</v>
          </cell>
          <cell r="G6997">
            <v>99</v>
          </cell>
          <cell r="I6997">
            <v>2009</v>
          </cell>
          <cell r="J6997" t="str">
            <v>M</v>
          </cell>
          <cell r="L6997">
            <v>5</v>
          </cell>
          <cell r="M6997">
            <v>43.191312498038428</v>
          </cell>
        </row>
        <row r="6998">
          <cell r="A6998" t="str">
            <v>2009-67-3-</v>
          </cell>
          <cell r="B6998" t="str">
            <v>ColR</v>
          </cell>
          <cell r="C6998" t="str">
            <v>UnMarked Lower Columbia Naturals</v>
          </cell>
          <cell r="D6998" t="str">
            <v>U-LColNat</v>
          </cell>
          <cell r="E6998">
            <v>67</v>
          </cell>
          <cell r="F6998">
            <v>103</v>
          </cell>
          <cell r="G6998">
            <v>102</v>
          </cell>
          <cell r="I6998">
            <v>2009</v>
          </cell>
          <cell r="J6998" t="str">
            <v>UM</v>
          </cell>
          <cell r="L6998">
            <v>3</v>
          </cell>
          <cell r="M6998">
            <v>2226.6749999999961</v>
          </cell>
        </row>
        <row r="6999">
          <cell r="A6999" t="str">
            <v>2009-67-4-</v>
          </cell>
          <cell r="B6999" t="str">
            <v>ColR</v>
          </cell>
          <cell r="C6999" t="str">
            <v>UnMarked Lower Columbia Naturals</v>
          </cell>
          <cell r="D6999" t="str">
            <v>U-LColNat</v>
          </cell>
          <cell r="E6999">
            <v>67</v>
          </cell>
          <cell r="F6999">
            <v>103</v>
          </cell>
          <cell r="G6999">
            <v>102</v>
          </cell>
          <cell r="I6999">
            <v>2009</v>
          </cell>
          <cell r="J6999" t="str">
            <v>UM</v>
          </cell>
          <cell r="L6999">
            <v>4</v>
          </cell>
          <cell r="M6999">
            <v>3373.4250000000029</v>
          </cell>
        </row>
        <row r="7000">
          <cell r="A7000" t="str">
            <v>2009-67-5-</v>
          </cell>
          <cell r="B7000" t="str">
            <v>ColR</v>
          </cell>
          <cell r="C7000" t="str">
            <v>UnMarked Lower Columbia Naturals</v>
          </cell>
          <cell r="D7000" t="str">
            <v>U-LColNat</v>
          </cell>
          <cell r="E7000">
            <v>67</v>
          </cell>
          <cell r="F7000">
            <v>103</v>
          </cell>
          <cell r="G7000">
            <v>102</v>
          </cell>
          <cell r="I7000">
            <v>2009</v>
          </cell>
          <cell r="J7000" t="str">
            <v>UM</v>
          </cell>
          <cell r="L7000">
            <v>5</v>
          </cell>
          <cell r="M7000">
            <v>162.82499999999979</v>
          </cell>
        </row>
        <row r="7001">
          <cell r="A7001" t="str">
            <v>2009-68-3-</v>
          </cell>
          <cell r="B7001" t="str">
            <v>ColR</v>
          </cell>
          <cell r="C7001" t="str">
            <v>Marked Lower Columbia Naturals</v>
          </cell>
          <cell r="D7001" t="str">
            <v>M-LColNat</v>
          </cell>
          <cell r="E7001">
            <v>68</v>
          </cell>
          <cell r="F7001">
            <v>104</v>
          </cell>
          <cell r="G7001">
            <v>102</v>
          </cell>
          <cell r="I7001">
            <v>2009</v>
          </cell>
          <cell r="J7001" t="str">
            <v>M</v>
          </cell>
          <cell r="L7001">
            <v>3</v>
          </cell>
          <cell r="M7001">
            <v>0</v>
          </cell>
        </row>
        <row r="7002">
          <cell r="A7002" t="str">
            <v>2009-68-4-</v>
          </cell>
          <cell r="B7002" t="str">
            <v>ColR</v>
          </cell>
          <cell r="C7002" t="str">
            <v>Marked Lower Columbia Naturals</v>
          </cell>
          <cell r="D7002" t="str">
            <v>M-LColNat</v>
          </cell>
          <cell r="E7002">
            <v>68</v>
          </cell>
          <cell r="F7002">
            <v>104</v>
          </cell>
          <cell r="G7002">
            <v>102</v>
          </cell>
          <cell r="I7002">
            <v>2009</v>
          </cell>
          <cell r="J7002" t="str">
            <v>M</v>
          </cell>
          <cell r="L7002">
            <v>4</v>
          </cell>
          <cell r="M7002">
            <v>0</v>
          </cell>
        </row>
        <row r="7003">
          <cell r="A7003" t="str">
            <v>2009-68-5-</v>
          </cell>
          <cell r="B7003" t="str">
            <v>ColR</v>
          </cell>
          <cell r="C7003" t="str">
            <v>Marked Lower Columbia Naturals</v>
          </cell>
          <cell r="D7003" t="str">
            <v>M-LColNat</v>
          </cell>
          <cell r="E7003">
            <v>68</v>
          </cell>
          <cell r="F7003">
            <v>104</v>
          </cell>
          <cell r="G7003">
            <v>102</v>
          </cell>
          <cell r="I7003">
            <v>2009</v>
          </cell>
          <cell r="J7003" t="str">
            <v>M</v>
          </cell>
          <cell r="L7003">
            <v>5</v>
          </cell>
          <cell r="M7003">
            <v>0</v>
          </cell>
        </row>
        <row r="7004">
          <cell r="A7004" t="str">
            <v>2009-69-3-</v>
          </cell>
          <cell r="B7004" t="str">
            <v>WA_NCoast_OR_CA</v>
          </cell>
          <cell r="C7004" t="str">
            <v>UnMarked Central Valley Fall</v>
          </cell>
          <cell r="D7004" t="str">
            <v>U-CentVal</v>
          </cell>
          <cell r="E7004">
            <v>69</v>
          </cell>
          <cell r="F7004">
            <v>106</v>
          </cell>
          <cell r="G7004">
            <v>105</v>
          </cell>
          <cell r="I7004">
            <v>2009</v>
          </cell>
          <cell r="J7004" t="str">
            <v>UM</v>
          </cell>
          <cell r="L7004">
            <v>3</v>
          </cell>
          <cell r="M7004">
            <v>27715.31498811625</v>
          </cell>
        </row>
        <row r="7005">
          <cell r="A7005" t="str">
            <v>2009-69-4-</v>
          </cell>
          <cell r="B7005" t="str">
            <v>WA_NCoast_OR_CA</v>
          </cell>
          <cell r="C7005" t="str">
            <v>UnMarked Central Valley Fall</v>
          </cell>
          <cell r="D7005" t="str">
            <v>U-CentVal</v>
          </cell>
          <cell r="E7005">
            <v>69</v>
          </cell>
          <cell r="F7005">
            <v>106</v>
          </cell>
          <cell r="G7005">
            <v>105</v>
          </cell>
          <cell r="I7005">
            <v>2009</v>
          </cell>
          <cell r="J7005" t="str">
            <v>UM</v>
          </cell>
          <cell r="L7005">
            <v>4</v>
          </cell>
          <cell r="M7005">
            <v>4757.1073202424122</v>
          </cell>
        </row>
        <row r="7006">
          <cell r="A7006" t="str">
            <v>2009-69-5-</v>
          </cell>
          <cell r="B7006" t="str">
            <v>WA_NCoast_OR_CA</v>
          </cell>
          <cell r="C7006" t="str">
            <v>UnMarked Central Valley Fall</v>
          </cell>
          <cell r="D7006" t="str">
            <v>U-CentVal</v>
          </cell>
          <cell r="E7006">
            <v>69</v>
          </cell>
          <cell r="F7006">
            <v>106</v>
          </cell>
          <cell r="G7006">
            <v>105</v>
          </cell>
          <cell r="I7006">
            <v>2009</v>
          </cell>
          <cell r="J7006" t="str">
            <v>UM</v>
          </cell>
          <cell r="L7006">
            <v>5</v>
          </cell>
          <cell r="M7006">
            <v>0</v>
          </cell>
        </row>
        <row r="7007">
          <cell r="A7007" t="str">
            <v>2009-70-3-</v>
          </cell>
          <cell r="B7007" t="str">
            <v>WA_NCoast_OR_CA</v>
          </cell>
          <cell r="C7007" t="str">
            <v>Marked Central Valley Fall</v>
          </cell>
          <cell r="D7007" t="str">
            <v>M-CentVal</v>
          </cell>
          <cell r="E7007">
            <v>70</v>
          </cell>
          <cell r="F7007">
            <v>107</v>
          </cell>
          <cell r="G7007">
            <v>105</v>
          </cell>
          <cell r="I7007">
            <v>2009</v>
          </cell>
          <cell r="J7007" t="str">
            <v>M</v>
          </cell>
          <cell r="L7007">
            <v>3</v>
          </cell>
          <cell r="M7007">
            <v>8278.600580865892</v>
          </cell>
        </row>
        <row r="7008">
          <cell r="A7008" t="str">
            <v>2009-70-4-</v>
          </cell>
          <cell r="B7008" t="str">
            <v>WA_NCoast_OR_CA</v>
          </cell>
          <cell r="C7008" t="str">
            <v>Marked Central Valley Fall</v>
          </cell>
          <cell r="D7008" t="str">
            <v>M-CentVal</v>
          </cell>
          <cell r="E7008">
            <v>70</v>
          </cell>
          <cell r="F7008">
            <v>107</v>
          </cell>
          <cell r="G7008">
            <v>105</v>
          </cell>
          <cell r="I7008">
            <v>2009</v>
          </cell>
          <cell r="J7008" t="str">
            <v>M</v>
          </cell>
          <cell r="L7008">
            <v>4</v>
          </cell>
          <cell r="M7008">
            <v>121.9771107754468</v>
          </cell>
        </row>
        <row r="7009">
          <cell r="A7009" t="str">
            <v>2009-70-5-</v>
          </cell>
          <cell r="B7009" t="str">
            <v>WA_NCoast_OR_CA</v>
          </cell>
          <cell r="C7009" t="str">
            <v>Marked Central Valley Fall</v>
          </cell>
          <cell r="D7009" t="str">
            <v>M-CentVal</v>
          </cell>
          <cell r="E7009">
            <v>70</v>
          </cell>
          <cell r="F7009">
            <v>107</v>
          </cell>
          <cell r="G7009">
            <v>105</v>
          </cell>
          <cell r="I7009">
            <v>2009</v>
          </cell>
          <cell r="J7009" t="str">
            <v>M</v>
          </cell>
          <cell r="L7009">
            <v>5</v>
          </cell>
          <cell r="M7009">
            <v>0</v>
          </cell>
        </row>
        <row r="7010">
          <cell r="A7010" t="str">
            <v>2009-71-3-</v>
          </cell>
          <cell r="B7010" t="str">
            <v>WA_NCoast_OR_CA</v>
          </cell>
          <cell r="C7010" t="str">
            <v>UnMarked WA North Coast Fall</v>
          </cell>
          <cell r="D7010" t="str">
            <v>U-WA NCst</v>
          </cell>
          <cell r="E7010">
            <v>71</v>
          </cell>
          <cell r="F7010">
            <v>109</v>
          </cell>
          <cell r="G7010">
            <v>108</v>
          </cell>
          <cell r="I7010">
            <v>2009</v>
          </cell>
          <cell r="J7010" t="str">
            <v>UM</v>
          </cell>
          <cell r="L7010">
            <v>3</v>
          </cell>
          <cell r="M7010">
            <v>3977.3001800220459</v>
          </cell>
        </row>
        <row r="7011">
          <cell r="A7011" t="str">
            <v>2009-71-4-</v>
          </cell>
          <cell r="B7011" t="str">
            <v>WA_NCoast_OR_CA</v>
          </cell>
          <cell r="C7011" t="str">
            <v>UnMarked WA North Coast Fall</v>
          </cell>
          <cell r="D7011" t="str">
            <v>U-WA NCst</v>
          </cell>
          <cell r="E7011">
            <v>71</v>
          </cell>
          <cell r="F7011">
            <v>109</v>
          </cell>
          <cell r="G7011">
            <v>108</v>
          </cell>
          <cell r="I7011">
            <v>2009</v>
          </cell>
          <cell r="J7011" t="str">
            <v>UM</v>
          </cell>
          <cell r="L7011">
            <v>4</v>
          </cell>
          <cell r="M7011">
            <v>15449.40499741285</v>
          </cell>
        </row>
        <row r="7012">
          <cell r="A7012" t="str">
            <v>2009-71-5-</v>
          </cell>
          <cell r="B7012" t="str">
            <v>WA_NCoast_OR_CA</v>
          </cell>
          <cell r="C7012" t="str">
            <v>UnMarked WA North Coast Fall</v>
          </cell>
          <cell r="D7012" t="str">
            <v>U-WA NCst</v>
          </cell>
          <cell r="E7012">
            <v>71</v>
          </cell>
          <cell r="F7012">
            <v>109</v>
          </cell>
          <cell r="G7012">
            <v>108</v>
          </cell>
          <cell r="I7012">
            <v>2009</v>
          </cell>
          <cell r="J7012" t="str">
            <v>UM</v>
          </cell>
          <cell r="L7012">
            <v>5</v>
          </cell>
          <cell r="M7012">
            <v>10828.67732670566</v>
          </cell>
        </row>
        <row r="7013">
          <cell r="A7013" t="str">
            <v>2009-72-3-</v>
          </cell>
          <cell r="B7013" t="str">
            <v>WA_NCoast_OR_CA</v>
          </cell>
          <cell r="C7013" t="str">
            <v>Marked WA North Coast Fall</v>
          </cell>
          <cell r="D7013" t="str">
            <v>M-WA NCst</v>
          </cell>
          <cell r="E7013">
            <v>72</v>
          </cell>
          <cell r="F7013">
            <v>110</v>
          </cell>
          <cell r="G7013">
            <v>108</v>
          </cell>
          <cell r="I7013">
            <v>2009</v>
          </cell>
          <cell r="J7013" t="str">
            <v>M</v>
          </cell>
          <cell r="L7013">
            <v>3</v>
          </cell>
          <cell r="M7013">
            <v>433.51673522310608</v>
          </cell>
        </row>
        <row r="7014">
          <cell r="A7014" t="str">
            <v>2009-72-4-</v>
          </cell>
          <cell r="B7014" t="str">
            <v>WA_NCoast_OR_CA</v>
          </cell>
          <cell r="C7014" t="str">
            <v>Marked WA North Coast Fall</v>
          </cell>
          <cell r="D7014" t="str">
            <v>M-WA NCst</v>
          </cell>
          <cell r="E7014">
            <v>72</v>
          </cell>
          <cell r="F7014">
            <v>110</v>
          </cell>
          <cell r="G7014">
            <v>108</v>
          </cell>
          <cell r="I7014">
            <v>2009</v>
          </cell>
          <cell r="J7014" t="str">
            <v>M</v>
          </cell>
          <cell r="L7014">
            <v>4</v>
          </cell>
          <cell r="M7014">
            <v>2578.7124920242582</v>
          </cell>
        </row>
        <row r="7015">
          <cell r="A7015" t="str">
            <v>2009-72-5-</v>
          </cell>
          <cell r="B7015" t="str">
            <v>WA_NCoast_OR_CA</v>
          </cell>
          <cell r="C7015" t="str">
            <v>Marked WA North Coast Fall</v>
          </cell>
          <cell r="D7015" t="str">
            <v>M-WA NCst</v>
          </cell>
          <cell r="E7015">
            <v>72</v>
          </cell>
          <cell r="F7015">
            <v>110</v>
          </cell>
          <cell r="G7015">
            <v>108</v>
          </cell>
          <cell r="I7015">
            <v>2009</v>
          </cell>
          <cell r="J7015" t="str">
            <v>M</v>
          </cell>
          <cell r="L7015">
            <v>5</v>
          </cell>
          <cell r="M7015">
            <v>2264.0355122877231</v>
          </cell>
        </row>
        <row r="7016">
          <cell r="A7016" t="str">
            <v>2009-73-3-</v>
          </cell>
          <cell r="B7016" t="str">
            <v>WA_NCoast_OR_CA</v>
          </cell>
          <cell r="C7016" t="str">
            <v>UnMarked Willapa Bay</v>
          </cell>
          <cell r="D7016" t="str">
            <v>U-Willapa</v>
          </cell>
          <cell r="E7016">
            <v>73</v>
          </cell>
          <cell r="F7016">
            <v>112</v>
          </cell>
          <cell r="G7016">
            <v>111</v>
          </cell>
          <cell r="I7016">
            <v>2009</v>
          </cell>
          <cell r="J7016" t="str">
            <v>UM</v>
          </cell>
          <cell r="K7016" t="str">
            <v>H</v>
          </cell>
          <cell r="L7016">
            <v>3</v>
          </cell>
          <cell r="M7016">
            <v>22.209088998104399</v>
          </cell>
        </row>
        <row r="7017">
          <cell r="A7017" t="str">
            <v>2009-73-3-</v>
          </cell>
          <cell r="B7017" t="str">
            <v>WA_NCoast_OR_CA</v>
          </cell>
          <cell r="C7017" t="str">
            <v>UnMarked Willapa Bay</v>
          </cell>
          <cell r="D7017" t="str">
            <v>U-Willapa</v>
          </cell>
          <cell r="E7017">
            <v>73</v>
          </cell>
          <cell r="F7017">
            <v>112</v>
          </cell>
          <cell r="G7017">
            <v>111</v>
          </cell>
          <cell r="I7017">
            <v>2009</v>
          </cell>
          <cell r="J7017" t="str">
            <v>UM</v>
          </cell>
          <cell r="K7017" t="str">
            <v>N</v>
          </cell>
          <cell r="L7017">
            <v>3</v>
          </cell>
          <cell r="M7017">
            <v>911.50565294739852</v>
          </cell>
        </row>
        <row r="7018">
          <cell r="A7018" t="str">
            <v>2009-73-4-</v>
          </cell>
          <cell r="B7018" t="str">
            <v>WA_NCoast_OR_CA</v>
          </cell>
          <cell r="C7018" t="str">
            <v>UnMarked Willapa Bay</v>
          </cell>
          <cell r="D7018" t="str">
            <v>U-Willapa</v>
          </cell>
          <cell r="E7018">
            <v>73</v>
          </cell>
          <cell r="F7018">
            <v>112</v>
          </cell>
          <cell r="G7018">
            <v>111</v>
          </cell>
          <cell r="I7018">
            <v>2009</v>
          </cell>
          <cell r="J7018" t="str">
            <v>UM</v>
          </cell>
          <cell r="K7018" t="str">
            <v>H</v>
          </cell>
          <cell r="L7018">
            <v>4</v>
          </cell>
          <cell r="M7018">
            <v>9395.9409777864876</v>
          </cell>
        </row>
        <row r="7019">
          <cell r="A7019" t="str">
            <v>2009-73-4-</v>
          </cell>
          <cell r="B7019" t="str">
            <v>WA_NCoast_OR_CA</v>
          </cell>
          <cell r="C7019" t="str">
            <v>UnMarked Willapa Bay</v>
          </cell>
          <cell r="D7019" t="str">
            <v>U-Willapa</v>
          </cell>
          <cell r="E7019">
            <v>73</v>
          </cell>
          <cell r="F7019">
            <v>112</v>
          </cell>
          <cell r="G7019">
            <v>111</v>
          </cell>
          <cell r="I7019">
            <v>2009</v>
          </cell>
          <cell r="J7019" t="str">
            <v>UM</v>
          </cell>
          <cell r="K7019" t="str">
            <v>N</v>
          </cell>
          <cell r="L7019">
            <v>4</v>
          </cell>
          <cell r="M7019">
            <v>2425.6773964317831</v>
          </cell>
        </row>
        <row r="7020">
          <cell r="A7020" t="str">
            <v>2009-73-5-</v>
          </cell>
          <cell r="B7020" t="str">
            <v>WA_NCoast_OR_CA</v>
          </cell>
          <cell r="C7020" t="str">
            <v>UnMarked Willapa Bay</v>
          </cell>
          <cell r="D7020" t="str">
            <v>U-Willapa</v>
          </cell>
          <cell r="E7020">
            <v>73</v>
          </cell>
          <cell r="F7020">
            <v>112</v>
          </cell>
          <cell r="G7020">
            <v>111</v>
          </cell>
          <cell r="I7020">
            <v>2009</v>
          </cell>
          <cell r="J7020" t="str">
            <v>UM</v>
          </cell>
          <cell r="K7020" t="str">
            <v>H</v>
          </cell>
          <cell r="L7020">
            <v>5</v>
          </cell>
          <cell r="M7020">
            <v>4196.9920622812006</v>
          </cell>
        </row>
        <row r="7021">
          <cell r="A7021" t="str">
            <v>2009-73-5-</v>
          </cell>
          <cell r="B7021" t="str">
            <v>WA_NCoast_OR_CA</v>
          </cell>
          <cell r="C7021" t="str">
            <v>UnMarked Willapa Bay</v>
          </cell>
          <cell r="D7021" t="str">
            <v>U-Willapa</v>
          </cell>
          <cell r="E7021">
            <v>73</v>
          </cell>
          <cell r="F7021">
            <v>112</v>
          </cell>
          <cell r="G7021">
            <v>111</v>
          </cell>
          <cell r="I7021">
            <v>2009</v>
          </cell>
          <cell r="J7021" t="str">
            <v>UM</v>
          </cell>
          <cell r="K7021" t="str">
            <v>N</v>
          </cell>
          <cell r="L7021">
            <v>5</v>
          </cell>
          <cell r="M7021">
            <v>620.8962035959338</v>
          </cell>
        </row>
        <row r="7022">
          <cell r="A7022" t="str">
            <v>2009-74-3-</v>
          </cell>
          <cell r="B7022" t="str">
            <v>WA_NCoast_OR_CA</v>
          </cell>
          <cell r="C7022" t="str">
            <v>Marked Willapa Bay</v>
          </cell>
          <cell r="D7022" t="str">
            <v>M-Willapa</v>
          </cell>
          <cell r="E7022">
            <v>74</v>
          </cell>
          <cell r="F7022">
            <v>113</v>
          </cell>
          <cell r="G7022">
            <v>111</v>
          </cell>
          <cell r="I7022">
            <v>2009</v>
          </cell>
          <cell r="J7022" t="str">
            <v>M</v>
          </cell>
          <cell r="K7022" t="str">
            <v>H</v>
          </cell>
          <cell r="L7022">
            <v>3</v>
          </cell>
          <cell r="M7022">
            <v>6702.1993829581497</v>
          </cell>
        </row>
        <row r="7023">
          <cell r="A7023" t="str">
            <v>2009-74-4-</v>
          </cell>
          <cell r="B7023" t="str">
            <v>WA_NCoast_OR_CA</v>
          </cell>
          <cell r="C7023" t="str">
            <v>Marked Willapa Bay</v>
          </cell>
          <cell r="D7023" t="str">
            <v>M-Willapa</v>
          </cell>
          <cell r="E7023">
            <v>74</v>
          </cell>
          <cell r="F7023">
            <v>113</v>
          </cell>
          <cell r="G7023">
            <v>111</v>
          </cell>
          <cell r="I7023">
            <v>2009</v>
          </cell>
          <cell r="J7023" t="str">
            <v>M</v>
          </cell>
          <cell r="K7023" t="str">
            <v>H</v>
          </cell>
          <cell r="L7023">
            <v>4</v>
          </cell>
          <cell r="M7023">
            <v>8498.8966264076862</v>
          </cell>
        </row>
        <row r="7024">
          <cell r="A7024" t="str">
            <v>2009-74-5-</v>
          </cell>
          <cell r="B7024" t="str">
            <v>WA_NCoast_OR_CA</v>
          </cell>
          <cell r="C7024" t="str">
            <v>Marked Willapa Bay</v>
          </cell>
          <cell r="D7024" t="str">
            <v>M-Willapa</v>
          </cell>
          <cell r="E7024">
            <v>74</v>
          </cell>
          <cell r="F7024">
            <v>113</v>
          </cell>
          <cell r="G7024">
            <v>111</v>
          </cell>
          <cell r="I7024">
            <v>2009</v>
          </cell>
          <cell r="J7024" t="str">
            <v>M</v>
          </cell>
          <cell r="K7024" t="str">
            <v>H</v>
          </cell>
          <cell r="L7024">
            <v>5</v>
          </cell>
          <cell r="M7024">
            <v>383.51676743958888</v>
          </cell>
        </row>
        <row r="7025">
          <cell r="A7025" t="str">
            <v>2009-77-3-</v>
          </cell>
          <cell r="B7025" t="str">
            <v>WA_NCoast_OR_CA</v>
          </cell>
          <cell r="C7025" t="str">
            <v>UnMarked OR Mid Coast Fall</v>
          </cell>
          <cell r="D7025" t="str">
            <v>U-MidORCst</v>
          </cell>
          <cell r="E7025">
            <v>77</v>
          </cell>
          <cell r="F7025">
            <v>115</v>
          </cell>
          <cell r="G7025">
            <v>114</v>
          </cell>
          <cell r="I7025">
            <v>2009</v>
          </cell>
          <cell r="J7025" t="str">
            <v>UM</v>
          </cell>
          <cell r="L7025">
            <v>3</v>
          </cell>
          <cell r="M7025">
            <v>18274.42512611414</v>
          </cell>
        </row>
        <row r="7026">
          <cell r="A7026" t="str">
            <v>2009-77-4-</v>
          </cell>
          <cell r="B7026" t="str">
            <v>WA_NCoast_OR_CA</v>
          </cell>
          <cell r="C7026" t="str">
            <v>UnMarked OR Mid Coast Fall</v>
          </cell>
          <cell r="D7026" t="str">
            <v>U-MidORCst</v>
          </cell>
          <cell r="E7026">
            <v>77</v>
          </cell>
          <cell r="F7026">
            <v>115</v>
          </cell>
          <cell r="G7026">
            <v>114</v>
          </cell>
          <cell r="I7026">
            <v>2009</v>
          </cell>
          <cell r="J7026" t="str">
            <v>UM</v>
          </cell>
          <cell r="L7026">
            <v>4</v>
          </cell>
          <cell r="M7026">
            <v>18885.382049214419</v>
          </cell>
        </row>
        <row r="7027">
          <cell r="A7027" t="str">
            <v>2009-77-5-</v>
          </cell>
          <cell r="B7027" t="str">
            <v>WA_NCoast_OR_CA</v>
          </cell>
          <cell r="C7027" t="str">
            <v>UnMarked OR Mid Coast Fall</v>
          </cell>
          <cell r="D7027" t="str">
            <v>U-MidORCst</v>
          </cell>
          <cell r="E7027">
            <v>77</v>
          </cell>
          <cell r="F7027">
            <v>115</v>
          </cell>
          <cell r="G7027">
            <v>114</v>
          </cell>
          <cell r="I7027">
            <v>2009</v>
          </cell>
          <cell r="J7027" t="str">
            <v>UM</v>
          </cell>
          <cell r="L7027">
            <v>5</v>
          </cell>
          <cell r="M7027">
            <v>9299.3058285335683</v>
          </cell>
        </row>
        <row r="7028">
          <cell r="A7028" t="str">
            <v>2009-78-3-</v>
          </cell>
          <cell r="B7028" t="str">
            <v>WA_NCoast_OR_CA</v>
          </cell>
          <cell r="C7028" t="str">
            <v>Marked OR Mid Coast Fall</v>
          </cell>
          <cell r="D7028" t="str">
            <v>M-MidORCst</v>
          </cell>
          <cell r="E7028">
            <v>78</v>
          </cell>
          <cell r="F7028">
            <v>116</v>
          </cell>
          <cell r="G7028">
            <v>114</v>
          </cell>
          <cell r="I7028">
            <v>2009</v>
          </cell>
          <cell r="J7028" t="str">
            <v>M</v>
          </cell>
          <cell r="L7028">
            <v>3</v>
          </cell>
          <cell r="M7028">
            <v>376.04617622996739</v>
          </cell>
        </row>
        <row r="7029">
          <cell r="A7029" t="str">
            <v>2009-78-4-</v>
          </cell>
          <cell r="B7029" t="str">
            <v>WA_NCoast_OR_CA</v>
          </cell>
          <cell r="C7029" t="str">
            <v>Marked OR Mid Coast Fall</v>
          </cell>
          <cell r="D7029" t="str">
            <v>M-MidORCst</v>
          </cell>
          <cell r="E7029">
            <v>78</v>
          </cell>
          <cell r="F7029">
            <v>116</v>
          </cell>
          <cell r="G7029">
            <v>114</v>
          </cell>
          <cell r="I7029">
            <v>2009</v>
          </cell>
          <cell r="J7029" t="str">
            <v>M</v>
          </cell>
          <cell r="L7029">
            <v>4</v>
          </cell>
          <cell r="M7029">
            <v>386.4762160283608</v>
          </cell>
        </row>
        <row r="7030">
          <cell r="A7030" t="str">
            <v>2009-78-5-</v>
          </cell>
          <cell r="B7030" t="str">
            <v>WA_NCoast_OR_CA</v>
          </cell>
          <cell r="C7030" t="str">
            <v>Marked OR Mid Coast Fall</v>
          </cell>
          <cell r="D7030" t="str">
            <v>M-MidORCst</v>
          </cell>
          <cell r="E7030">
            <v>78</v>
          </cell>
          <cell r="F7030">
            <v>116</v>
          </cell>
          <cell r="G7030">
            <v>114</v>
          </cell>
          <cell r="I7030">
            <v>2009</v>
          </cell>
          <cell r="J7030" t="str">
            <v>M</v>
          </cell>
          <cell r="L7030">
            <v>5</v>
          </cell>
          <cell r="M7030">
            <v>189.8197303871784</v>
          </cell>
        </row>
        <row r="7031">
          <cell r="A7031" t="str">
            <v>2010-1-3-</v>
          </cell>
          <cell r="B7031" t="str">
            <v>NookSam</v>
          </cell>
          <cell r="C7031" t="str">
            <v>UnMarked Nooksack/Samish Fall</v>
          </cell>
          <cell r="D7031" t="str">
            <v>U-NkSm FF</v>
          </cell>
          <cell r="E7031">
            <v>1</v>
          </cell>
          <cell r="F7031">
            <v>2</v>
          </cell>
          <cell r="G7031">
            <v>1</v>
          </cell>
          <cell r="H7031" t="str">
            <v>TRS; includes 7B-D</v>
          </cell>
          <cell r="I7031">
            <v>2010</v>
          </cell>
          <cell r="J7031" t="str">
            <v>UM</v>
          </cell>
          <cell r="L7031">
            <v>3</v>
          </cell>
          <cell r="M7031">
            <v>2234.6510637683091</v>
          </cell>
        </row>
        <row r="7032">
          <cell r="A7032" t="str">
            <v>2010-1-4-</v>
          </cell>
          <cell r="B7032" t="str">
            <v>NookSam</v>
          </cell>
          <cell r="C7032" t="str">
            <v>UnMarked Nooksack/Samish Fall</v>
          </cell>
          <cell r="D7032" t="str">
            <v>U-NkSm FF</v>
          </cell>
          <cell r="E7032">
            <v>1</v>
          </cell>
          <cell r="F7032">
            <v>2</v>
          </cell>
          <cell r="G7032">
            <v>1</v>
          </cell>
          <cell r="H7032" t="str">
            <v>TRS; includes 7B-D</v>
          </cell>
          <cell r="I7032">
            <v>2010</v>
          </cell>
          <cell r="J7032" t="str">
            <v>UM</v>
          </cell>
          <cell r="L7032">
            <v>4</v>
          </cell>
          <cell r="M7032">
            <v>2067.0212831399272</v>
          </cell>
        </row>
        <row r="7033">
          <cell r="A7033" t="str">
            <v>2010-1-5-</v>
          </cell>
          <cell r="B7033" t="str">
            <v>NookSam</v>
          </cell>
          <cell r="C7033" t="str">
            <v>UnMarked Nooksack/Samish Fall</v>
          </cell>
          <cell r="D7033" t="str">
            <v>U-NkSm FF</v>
          </cell>
          <cell r="E7033">
            <v>1</v>
          </cell>
          <cell r="F7033">
            <v>2</v>
          </cell>
          <cell r="G7033">
            <v>1</v>
          </cell>
          <cell r="H7033" t="str">
            <v>TRS; includes 7B-D</v>
          </cell>
          <cell r="I7033">
            <v>2010</v>
          </cell>
          <cell r="J7033" t="str">
            <v>UM</v>
          </cell>
          <cell r="L7033">
            <v>5</v>
          </cell>
          <cell r="M7033">
            <v>119.8416747771592</v>
          </cell>
        </row>
        <row r="7034">
          <cell r="A7034" t="str">
            <v>2010-2-3-</v>
          </cell>
          <cell r="B7034" t="str">
            <v>NookSam</v>
          </cell>
          <cell r="C7034" t="str">
            <v>Marked Nooksack/Samish Fall</v>
          </cell>
          <cell r="D7034" t="str">
            <v>M-NkSm FF</v>
          </cell>
          <cell r="E7034">
            <v>2</v>
          </cell>
          <cell r="F7034">
            <v>3</v>
          </cell>
          <cell r="G7034">
            <v>1</v>
          </cell>
          <cell r="H7034" t="str">
            <v>TRS; includes 7B-D</v>
          </cell>
          <cell r="I7034">
            <v>2010</v>
          </cell>
          <cell r="J7034" t="str">
            <v>M</v>
          </cell>
          <cell r="L7034">
            <v>3</v>
          </cell>
          <cell r="M7034">
            <v>18363.841886688631</v>
          </cell>
        </row>
        <row r="7035">
          <cell r="A7035" t="str">
            <v>2010-2-4-</v>
          </cell>
          <cell r="B7035" t="str">
            <v>NookSam</v>
          </cell>
          <cell r="C7035" t="str">
            <v>Marked Nooksack/Samish Fall</v>
          </cell>
          <cell r="D7035" t="str">
            <v>M-NkSm FF</v>
          </cell>
          <cell r="E7035">
            <v>2</v>
          </cell>
          <cell r="F7035">
            <v>3</v>
          </cell>
          <cell r="G7035">
            <v>1</v>
          </cell>
          <cell r="H7035" t="str">
            <v>TRS; includes 7B-D</v>
          </cell>
          <cell r="I7035">
            <v>2010</v>
          </cell>
          <cell r="J7035" t="str">
            <v>M</v>
          </cell>
          <cell r="L7035">
            <v>4</v>
          </cell>
          <cell r="M7035">
            <v>16986.29939834644</v>
          </cell>
        </row>
        <row r="7036">
          <cell r="A7036" t="str">
            <v>2010-2-5-</v>
          </cell>
          <cell r="B7036" t="str">
            <v>NookSam</v>
          </cell>
          <cell r="C7036" t="str">
            <v>Marked Nooksack/Samish Fall</v>
          </cell>
          <cell r="D7036" t="str">
            <v>M-NkSm FF</v>
          </cell>
          <cell r="E7036">
            <v>2</v>
          </cell>
          <cell r="F7036">
            <v>3</v>
          </cell>
          <cell r="G7036">
            <v>1</v>
          </cell>
          <cell r="H7036" t="str">
            <v>TRS; includes 7B-D</v>
          </cell>
          <cell r="I7036">
            <v>2010</v>
          </cell>
          <cell r="J7036" t="str">
            <v>M</v>
          </cell>
          <cell r="L7036">
            <v>5</v>
          </cell>
          <cell r="M7036">
            <v>989</v>
          </cell>
        </row>
        <row r="7037">
          <cell r="A7037" t="str">
            <v>2010-3-3-</v>
          </cell>
          <cell r="B7037" t="str">
            <v>NookSam</v>
          </cell>
          <cell r="C7037" t="str">
            <v>UnMarked NF Nooksack Spr</v>
          </cell>
          <cell r="D7037" t="str">
            <v>U-NFNK Sp</v>
          </cell>
          <cell r="E7037">
            <v>3</v>
          </cell>
          <cell r="F7037">
            <v>5</v>
          </cell>
          <cell r="G7037">
            <v>4</v>
          </cell>
          <cell r="H7037" t="str">
            <v>TRS; includes 7B-D</v>
          </cell>
          <cell r="I7037">
            <v>2010</v>
          </cell>
          <cell r="J7037" t="str">
            <v>UM</v>
          </cell>
          <cell r="L7037">
            <v>3</v>
          </cell>
          <cell r="M7037">
            <v>110.13866808599739</v>
          </cell>
        </row>
        <row r="7038">
          <cell r="A7038" t="str">
            <v>2010-3-4-</v>
          </cell>
          <cell r="B7038" t="str">
            <v>NookSam</v>
          </cell>
          <cell r="C7038" t="str">
            <v>UnMarked NF Nooksack Spr</v>
          </cell>
          <cell r="D7038" t="str">
            <v>U-NFNK Sp</v>
          </cell>
          <cell r="E7038">
            <v>3</v>
          </cell>
          <cell r="F7038">
            <v>5</v>
          </cell>
          <cell r="G7038">
            <v>4</v>
          </cell>
          <cell r="H7038" t="str">
            <v>TRS; includes 7B-D</v>
          </cell>
          <cell r="I7038">
            <v>2010</v>
          </cell>
          <cell r="J7038" t="str">
            <v>UM</v>
          </cell>
          <cell r="L7038">
            <v>4</v>
          </cell>
          <cell r="M7038">
            <v>98.020391773338233</v>
          </cell>
        </row>
        <row r="7039">
          <cell r="A7039" t="str">
            <v>2010-3-5-</v>
          </cell>
          <cell r="B7039" t="str">
            <v>NookSam</v>
          </cell>
          <cell r="C7039" t="str">
            <v>UnMarked NF Nooksack Spr</v>
          </cell>
          <cell r="D7039" t="str">
            <v>U-NFNK Sp</v>
          </cell>
          <cell r="E7039">
            <v>3</v>
          </cell>
          <cell r="F7039">
            <v>5</v>
          </cell>
          <cell r="G7039">
            <v>4</v>
          </cell>
          <cell r="H7039" t="str">
            <v>TRS; includes 7B-D</v>
          </cell>
          <cell r="I7039">
            <v>2010</v>
          </cell>
          <cell r="J7039" t="str">
            <v>UM</v>
          </cell>
          <cell r="L7039">
            <v>5</v>
          </cell>
          <cell r="M7039">
            <v>68.081572178750491</v>
          </cell>
        </row>
        <row r="7040">
          <cell r="A7040" t="str">
            <v>2010-4-3-</v>
          </cell>
          <cell r="B7040" t="str">
            <v>NookSam</v>
          </cell>
          <cell r="C7040" t="str">
            <v>Marked NF Nooksack Spr</v>
          </cell>
          <cell r="D7040" t="str">
            <v>M-NFNK Sp</v>
          </cell>
          <cell r="E7040">
            <v>4</v>
          </cell>
          <cell r="F7040">
            <v>6</v>
          </cell>
          <cell r="G7040">
            <v>4</v>
          </cell>
          <cell r="H7040" t="str">
            <v>TRS; includes 7B-D</v>
          </cell>
          <cell r="I7040">
            <v>2010</v>
          </cell>
          <cell r="J7040" t="str">
            <v>M</v>
          </cell>
          <cell r="L7040">
            <v>3</v>
          </cell>
          <cell r="M7040">
            <v>1385.171200566404</v>
          </cell>
        </row>
        <row r="7041">
          <cell r="A7041" t="str">
            <v>2010-4-4-</v>
          </cell>
          <cell r="B7041" t="str">
            <v>NookSam</v>
          </cell>
          <cell r="C7041" t="str">
            <v>Marked NF Nooksack Spr</v>
          </cell>
          <cell r="D7041" t="str">
            <v>M-NFNK Sp</v>
          </cell>
          <cell r="E7041">
            <v>4</v>
          </cell>
          <cell r="F7041">
            <v>6</v>
          </cell>
          <cell r="G7041">
            <v>4</v>
          </cell>
          <cell r="H7041" t="str">
            <v>TRS; includes 7B-D</v>
          </cell>
          <cell r="I7041">
            <v>2010</v>
          </cell>
          <cell r="J7041" t="str">
            <v>M</v>
          </cell>
          <cell r="L7041">
            <v>4</v>
          </cell>
          <cell r="M7041">
            <v>1111.8289185840531</v>
          </cell>
        </row>
        <row r="7042">
          <cell r="A7042" t="str">
            <v>2010-4-5-</v>
          </cell>
          <cell r="B7042" t="str">
            <v>NookSam</v>
          </cell>
          <cell r="C7042" t="str">
            <v>Marked NF Nooksack Spr</v>
          </cell>
          <cell r="D7042" t="str">
            <v>M-NFNK Sp</v>
          </cell>
          <cell r="E7042">
            <v>4</v>
          </cell>
          <cell r="F7042">
            <v>6</v>
          </cell>
          <cell r="G7042">
            <v>4</v>
          </cell>
          <cell r="H7042" t="str">
            <v>TRS; includes 7B-D</v>
          </cell>
          <cell r="I7042">
            <v>2010</v>
          </cell>
          <cell r="J7042" t="str">
            <v>M</v>
          </cell>
          <cell r="L7042">
            <v>5</v>
          </cell>
          <cell r="M7042">
            <v>120.1102203969773</v>
          </cell>
        </row>
        <row r="7043">
          <cell r="A7043" t="str">
            <v>2010-5-3-</v>
          </cell>
          <cell r="B7043" t="str">
            <v>NookSam</v>
          </cell>
          <cell r="C7043" t="str">
            <v>UnMarked SF Nooksack Spr</v>
          </cell>
          <cell r="D7043" t="str">
            <v>U-SFNK Sp</v>
          </cell>
          <cell r="E7043">
            <v>5</v>
          </cell>
          <cell r="F7043">
            <v>7</v>
          </cell>
          <cell r="G7043">
            <v>4</v>
          </cell>
          <cell r="H7043" t="str">
            <v>TRS; includes 7B-D</v>
          </cell>
          <cell r="I7043">
            <v>2010</v>
          </cell>
          <cell r="J7043" t="str">
            <v>UM</v>
          </cell>
          <cell r="L7043">
            <v>3</v>
          </cell>
          <cell r="M7043">
            <v>456.75249634181478</v>
          </cell>
        </row>
        <row r="7044">
          <cell r="A7044" t="str">
            <v>2010-5-4-</v>
          </cell>
          <cell r="B7044" t="str">
            <v>NookSam</v>
          </cell>
          <cell r="C7044" t="str">
            <v>UnMarked SF Nooksack Spr</v>
          </cell>
          <cell r="D7044" t="str">
            <v>U-SFNK Sp</v>
          </cell>
          <cell r="E7044">
            <v>5</v>
          </cell>
          <cell r="F7044">
            <v>7</v>
          </cell>
          <cell r="G7044">
            <v>4</v>
          </cell>
          <cell r="H7044" t="str">
            <v>TRS; includes 7B-D</v>
          </cell>
          <cell r="I7044">
            <v>2010</v>
          </cell>
          <cell r="J7044" t="str">
            <v>UM</v>
          </cell>
          <cell r="L7044">
            <v>4</v>
          </cell>
          <cell r="M7044">
            <v>288.8045545493141</v>
          </cell>
        </row>
        <row r="7045">
          <cell r="A7045" t="str">
            <v>2010-5-5-</v>
          </cell>
          <cell r="B7045" t="str">
            <v>NookSam</v>
          </cell>
          <cell r="C7045" t="str">
            <v>UnMarked SF Nooksack Spr</v>
          </cell>
          <cell r="D7045" t="str">
            <v>U-SFNK Sp</v>
          </cell>
          <cell r="E7045">
            <v>5</v>
          </cell>
          <cell r="F7045">
            <v>7</v>
          </cell>
          <cell r="G7045">
            <v>4</v>
          </cell>
          <cell r="H7045" t="str">
            <v>TRS; includes 7B-D</v>
          </cell>
          <cell r="I7045">
            <v>2010</v>
          </cell>
          <cell r="J7045" t="str">
            <v>UM</v>
          </cell>
          <cell r="L7045">
            <v>5</v>
          </cell>
          <cell r="M7045">
            <v>39.381156911845054</v>
          </cell>
        </row>
        <row r="7046">
          <cell r="A7046" t="str">
            <v>2010-6-3-</v>
          </cell>
          <cell r="B7046" t="str">
            <v>NookSam</v>
          </cell>
          <cell r="C7046" t="str">
            <v>Marked SF Nooksack Spr</v>
          </cell>
          <cell r="D7046" t="str">
            <v>M-SFNK Sp</v>
          </cell>
          <cell r="E7046">
            <v>6</v>
          </cell>
          <cell r="F7046">
            <v>8</v>
          </cell>
          <cell r="G7046">
            <v>4</v>
          </cell>
          <cell r="H7046" t="str">
            <v>TRS; includes 7B-D</v>
          </cell>
          <cell r="I7046">
            <v>2010</v>
          </cell>
          <cell r="J7046" t="str">
            <v>M</v>
          </cell>
          <cell r="L7046">
            <v>3</v>
          </cell>
          <cell r="M7046">
            <v>0</v>
          </cell>
        </row>
        <row r="7047">
          <cell r="A7047" t="str">
            <v>2010-6-4-</v>
          </cell>
          <cell r="B7047" t="str">
            <v>NookSam</v>
          </cell>
          <cell r="C7047" t="str">
            <v>Marked SF Nooksack Spr</v>
          </cell>
          <cell r="D7047" t="str">
            <v>M-SFNK Sp</v>
          </cell>
          <cell r="E7047">
            <v>6</v>
          </cell>
          <cell r="F7047">
            <v>8</v>
          </cell>
          <cell r="G7047">
            <v>4</v>
          </cell>
          <cell r="H7047" t="str">
            <v>TRS; includes 7B-D</v>
          </cell>
          <cell r="I7047">
            <v>2010</v>
          </cell>
          <cell r="J7047" t="str">
            <v>M</v>
          </cell>
          <cell r="L7047">
            <v>4</v>
          </cell>
          <cell r="M7047">
            <v>0</v>
          </cell>
        </row>
        <row r="7048">
          <cell r="A7048" t="str">
            <v>2010-6-5-</v>
          </cell>
          <cell r="B7048" t="str">
            <v>NookSam</v>
          </cell>
          <cell r="C7048" t="str">
            <v>Marked SF Nooksack Spr</v>
          </cell>
          <cell r="D7048" t="str">
            <v>M-SFNK Sp</v>
          </cell>
          <cell r="E7048">
            <v>6</v>
          </cell>
          <cell r="F7048">
            <v>8</v>
          </cell>
          <cell r="G7048">
            <v>4</v>
          </cell>
          <cell r="H7048" t="str">
            <v>TRS; includes 7B-D</v>
          </cell>
          <cell r="I7048">
            <v>2010</v>
          </cell>
          <cell r="J7048" t="str">
            <v>M</v>
          </cell>
          <cell r="L7048">
            <v>5</v>
          </cell>
          <cell r="M7048">
            <v>0</v>
          </cell>
        </row>
        <row r="7049">
          <cell r="A7049" t="str">
            <v>2010-13-3-</v>
          </cell>
          <cell r="B7049" t="str">
            <v>StSno</v>
          </cell>
          <cell r="C7049" t="str">
            <v>UnMarked Snohomish Fall Fing</v>
          </cell>
          <cell r="D7049" t="str">
            <v>U-Snoh FF</v>
          </cell>
          <cell r="E7049">
            <v>13</v>
          </cell>
          <cell r="F7049">
            <v>19</v>
          </cell>
          <cell r="G7049">
            <v>18</v>
          </cell>
          <cell r="H7049" t="str">
            <v>ETRS; includes FW sport, no FW net</v>
          </cell>
          <cell r="I7049">
            <v>2010</v>
          </cell>
          <cell r="J7049" t="str">
            <v>UM</v>
          </cell>
          <cell r="L7049">
            <v>3</v>
          </cell>
          <cell r="M7049">
            <v>345.07121284644171</v>
          </cell>
        </row>
        <row r="7050">
          <cell r="A7050" t="str">
            <v>2010-13-4-</v>
          </cell>
          <cell r="B7050" t="str">
            <v>StSno</v>
          </cell>
          <cell r="C7050" t="str">
            <v>UnMarked Snohomish Fall Fing</v>
          </cell>
          <cell r="D7050" t="str">
            <v>U-Snoh FF</v>
          </cell>
          <cell r="E7050">
            <v>13</v>
          </cell>
          <cell r="F7050">
            <v>19</v>
          </cell>
          <cell r="G7050">
            <v>18</v>
          </cell>
          <cell r="H7050" t="str">
            <v>ETRS; includes FW sport, no FW net</v>
          </cell>
          <cell r="I7050">
            <v>2010</v>
          </cell>
          <cell r="J7050" t="str">
            <v>UM</v>
          </cell>
          <cell r="L7050">
            <v>4</v>
          </cell>
          <cell r="M7050">
            <v>1811.8458791123539</v>
          </cell>
        </row>
        <row r="7051">
          <cell r="A7051" t="str">
            <v>2010-13-5-</v>
          </cell>
          <cell r="B7051" t="str">
            <v>StSno</v>
          </cell>
          <cell r="C7051" t="str">
            <v>UnMarked Snohomish Fall Fing</v>
          </cell>
          <cell r="D7051" t="str">
            <v>U-Snoh FF</v>
          </cell>
          <cell r="E7051">
            <v>13</v>
          </cell>
          <cell r="F7051">
            <v>19</v>
          </cell>
          <cell r="G7051">
            <v>18</v>
          </cell>
          <cell r="H7051" t="str">
            <v>ETRS; includes FW sport, no FW net</v>
          </cell>
          <cell r="I7051">
            <v>2010</v>
          </cell>
          <cell r="J7051" t="str">
            <v>UM</v>
          </cell>
          <cell r="L7051">
            <v>5</v>
          </cell>
          <cell r="M7051">
            <v>747.22213760259081</v>
          </cell>
        </row>
        <row r="7052">
          <cell r="A7052" t="str">
            <v>2010-14-3-</v>
          </cell>
          <cell r="B7052" t="str">
            <v>StSno</v>
          </cell>
          <cell r="C7052" t="str">
            <v>Marked Snohomish Fall Fing</v>
          </cell>
          <cell r="D7052" t="str">
            <v>M-Snoh FF</v>
          </cell>
          <cell r="E7052">
            <v>14</v>
          </cell>
          <cell r="F7052">
            <v>20</v>
          </cell>
          <cell r="G7052">
            <v>18</v>
          </cell>
          <cell r="H7052" t="str">
            <v>ETRS; includes FW sport, no FW net</v>
          </cell>
          <cell r="I7052">
            <v>2010</v>
          </cell>
          <cell r="J7052" t="str">
            <v>M</v>
          </cell>
          <cell r="L7052">
            <v>3</v>
          </cell>
          <cell r="M7052">
            <v>337.7052885519675</v>
          </cell>
        </row>
        <row r="7053">
          <cell r="A7053" t="str">
            <v>2010-14-4-</v>
          </cell>
          <cell r="B7053" t="str">
            <v>StSno</v>
          </cell>
          <cell r="C7053" t="str">
            <v>Marked Snohomish Fall Fing</v>
          </cell>
          <cell r="D7053" t="str">
            <v>M-Snoh FF</v>
          </cell>
          <cell r="E7053">
            <v>14</v>
          </cell>
          <cell r="F7053">
            <v>20</v>
          </cell>
          <cell r="G7053">
            <v>18</v>
          </cell>
          <cell r="H7053" t="str">
            <v>ETRS; includes FW sport, no FW net</v>
          </cell>
          <cell r="I7053">
            <v>2010</v>
          </cell>
          <cell r="J7053" t="str">
            <v>M</v>
          </cell>
          <cell r="L7053">
            <v>4</v>
          </cell>
          <cell r="M7053">
            <v>1013.115865655902</v>
          </cell>
        </row>
        <row r="7054">
          <cell r="A7054" t="str">
            <v>2010-14-5-</v>
          </cell>
          <cell r="B7054" t="str">
            <v>StSno</v>
          </cell>
          <cell r="C7054" t="str">
            <v>Marked Snohomish Fall Fing</v>
          </cell>
          <cell r="D7054" t="str">
            <v>M-Snoh FF</v>
          </cell>
          <cell r="E7054">
            <v>14</v>
          </cell>
          <cell r="F7054">
            <v>20</v>
          </cell>
          <cell r="G7054">
            <v>18</v>
          </cell>
          <cell r="H7054" t="str">
            <v>ETRS; includes FW sport, no FW net</v>
          </cell>
          <cell r="I7054">
            <v>2010</v>
          </cell>
          <cell r="J7054" t="str">
            <v>M</v>
          </cell>
          <cell r="L7054">
            <v>5</v>
          </cell>
          <cell r="M7054">
            <v>84.426322137991875</v>
          </cell>
        </row>
        <row r="7055">
          <cell r="A7055" t="str">
            <v>2010-15-3-</v>
          </cell>
          <cell r="B7055" t="str">
            <v>StSno</v>
          </cell>
          <cell r="C7055" t="str">
            <v>UnMarked Snohomish Fall Year</v>
          </cell>
          <cell r="D7055" t="str">
            <v>U-SnohFYr</v>
          </cell>
          <cell r="E7055">
            <v>15</v>
          </cell>
          <cell r="F7055">
            <v>22</v>
          </cell>
          <cell r="G7055">
            <v>21</v>
          </cell>
          <cell r="H7055" t="str">
            <v>ETRS; includes FW sport, no FW net</v>
          </cell>
          <cell r="I7055">
            <v>2010</v>
          </cell>
          <cell r="J7055" t="str">
            <v>UM</v>
          </cell>
          <cell r="L7055">
            <v>3</v>
          </cell>
          <cell r="M7055">
            <v>104.5359147286773</v>
          </cell>
        </row>
        <row r="7056">
          <cell r="A7056" t="str">
            <v>2010-15-4-</v>
          </cell>
          <cell r="B7056" t="str">
            <v>StSno</v>
          </cell>
          <cell r="C7056" t="str">
            <v>UnMarked Snohomish Fall Year</v>
          </cell>
          <cell r="D7056" t="str">
            <v>U-SnohFYr</v>
          </cell>
          <cell r="E7056">
            <v>15</v>
          </cell>
          <cell r="F7056">
            <v>22</v>
          </cell>
          <cell r="G7056">
            <v>21</v>
          </cell>
          <cell r="H7056" t="str">
            <v>ETRS; includes FW sport, no FW net</v>
          </cell>
          <cell r="I7056">
            <v>2010</v>
          </cell>
          <cell r="J7056" t="str">
            <v>UM</v>
          </cell>
          <cell r="L7056">
            <v>4</v>
          </cell>
          <cell r="M7056">
            <v>515.12251812213958</v>
          </cell>
        </row>
        <row r="7057">
          <cell r="A7057" t="str">
            <v>2010-15-5-</v>
          </cell>
          <cell r="B7057" t="str">
            <v>StSno</v>
          </cell>
          <cell r="C7057" t="str">
            <v>UnMarked Snohomish Fall Year</v>
          </cell>
          <cell r="D7057" t="str">
            <v>U-SnohFYr</v>
          </cell>
          <cell r="E7057">
            <v>15</v>
          </cell>
          <cell r="F7057">
            <v>22</v>
          </cell>
          <cell r="G7057">
            <v>21</v>
          </cell>
          <cell r="H7057" t="str">
            <v>ETRS; includes FW sport, no FW net</v>
          </cell>
          <cell r="I7057">
            <v>2010</v>
          </cell>
          <cell r="J7057" t="str">
            <v>UM</v>
          </cell>
          <cell r="L7057">
            <v>5</v>
          </cell>
          <cell r="M7057">
            <v>604.27266616356496</v>
          </cell>
        </row>
        <row r="7058">
          <cell r="A7058" t="str">
            <v>2010-16-3-</v>
          </cell>
          <cell r="B7058" t="str">
            <v>StSno</v>
          </cell>
          <cell r="C7058" t="str">
            <v>Marked Snohomish Fall Year</v>
          </cell>
          <cell r="D7058" t="str">
            <v>M-SnohFYr</v>
          </cell>
          <cell r="E7058">
            <v>16</v>
          </cell>
          <cell r="F7058">
            <v>23</v>
          </cell>
          <cell r="G7058">
            <v>21</v>
          </cell>
          <cell r="H7058" t="str">
            <v>ETRS; includes FW sport, no FW net</v>
          </cell>
          <cell r="I7058">
            <v>2010</v>
          </cell>
          <cell r="J7058" t="str">
            <v>M</v>
          </cell>
          <cell r="L7058">
            <v>3</v>
          </cell>
          <cell r="M7058">
            <v>0</v>
          </cell>
        </row>
        <row r="7059">
          <cell r="A7059" t="str">
            <v>2010-16-4-</v>
          </cell>
          <cell r="B7059" t="str">
            <v>StSno</v>
          </cell>
          <cell r="C7059" t="str">
            <v>Marked Snohomish Fall Year</v>
          </cell>
          <cell r="D7059" t="str">
            <v>M-SnohFYr</v>
          </cell>
          <cell r="E7059">
            <v>16</v>
          </cell>
          <cell r="F7059">
            <v>23</v>
          </cell>
          <cell r="G7059">
            <v>21</v>
          </cell>
          <cell r="H7059" t="str">
            <v>ETRS; includes FW sport, no FW net</v>
          </cell>
          <cell r="I7059">
            <v>2010</v>
          </cell>
          <cell r="J7059" t="str">
            <v>M</v>
          </cell>
          <cell r="L7059">
            <v>4</v>
          </cell>
          <cell r="M7059">
            <v>1013.115865655902</v>
          </cell>
        </row>
        <row r="7060">
          <cell r="A7060" t="str">
            <v>2010-16-5-</v>
          </cell>
          <cell r="B7060" t="str">
            <v>StSno</v>
          </cell>
          <cell r="C7060" t="str">
            <v>Marked Snohomish Fall Year</v>
          </cell>
          <cell r="D7060" t="str">
            <v>M-SnohFYr</v>
          </cell>
          <cell r="E7060">
            <v>16</v>
          </cell>
          <cell r="F7060">
            <v>23</v>
          </cell>
          <cell r="G7060">
            <v>21</v>
          </cell>
          <cell r="H7060" t="str">
            <v>ETRS; includes FW sport, no FW net</v>
          </cell>
          <cell r="I7060">
            <v>2010</v>
          </cell>
          <cell r="J7060" t="str">
            <v>M</v>
          </cell>
          <cell r="L7060">
            <v>5</v>
          </cell>
          <cell r="M7060">
            <v>506.55793282795122</v>
          </cell>
        </row>
        <row r="7061">
          <cell r="A7061" t="str">
            <v>2010-19-3-</v>
          </cell>
          <cell r="B7061" t="str">
            <v>StSno</v>
          </cell>
          <cell r="C7061" t="str">
            <v>UnMarked Tulalip Fall Fing</v>
          </cell>
          <cell r="D7061" t="str">
            <v>U-Tula FF</v>
          </cell>
          <cell r="E7061">
            <v>19</v>
          </cell>
          <cell r="F7061">
            <v>28</v>
          </cell>
          <cell r="G7061">
            <v>27</v>
          </cell>
          <cell r="H7061" t="str">
            <v>TRS; includes 8D catch (excludes 8A)</v>
          </cell>
          <cell r="I7061">
            <v>2010</v>
          </cell>
          <cell r="J7061" t="str">
            <v>UM</v>
          </cell>
          <cell r="L7061">
            <v>3</v>
          </cell>
          <cell r="M7061">
            <v>457.37858706552419</v>
          </cell>
        </row>
        <row r="7062">
          <cell r="A7062" t="str">
            <v>2010-19-4-</v>
          </cell>
          <cell r="B7062" t="str">
            <v>StSno</v>
          </cell>
          <cell r="C7062" t="str">
            <v>UnMarked Tulalip Fall Fing</v>
          </cell>
          <cell r="D7062" t="str">
            <v>U-Tula FF</v>
          </cell>
          <cell r="E7062">
            <v>19</v>
          </cell>
          <cell r="F7062">
            <v>28</v>
          </cell>
          <cell r="G7062">
            <v>27</v>
          </cell>
          <cell r="H7062" t="str">
            <v>TRS; includes 8D catch (excludes 8A)</v>
          </cell>
          <cell r="I7062">
            <v>2010</v>
          </cell>
          <cell r="J7062" t="str">
            <v>UM</v>
          </cell>
          <cell r="L7062">
            <v>4</v>
          </cell>
          <cell r="M7062">
            <v>283.66874805669869</v>
          </cell>
        </row>
        <row r="7063">
          <cell r="A7063" t="str">
            <v>2010-19-5-</v>
          </cell>
          <cell r="B7063" t="str">
            <v>StSno</v>
          </cell>
          <cell r="C7063" t="str">
            <v>UnMarked Tulalip Fall Fing</v>
          </cell>
          <cell r="D7063" t="str">
            <v>U-Tula FF</v>
          </cell>
          <cell r="E7063">
            <v>19</v>
          </cell>
          <cell r="F7063">
            <v>28</v>
          </cell>
          <cell r="G7063">
            <v>27</v>
          </cell>
          <cell r="H7063" t="str">
            <v>TRS; includes 8D catch (excludes 8A)</v>
          </cell>
          <cell r="I7063">
            <v>2010</v>
          </cell>
          <cell r="J7063" t="str">
            <v>UM</v>
          </cell>
          <cell r="L7063">
            <v>5</v>
          </cell>
          <cell r="M7063">
            <v>51.004792481093297</v>
          </cell>
        </row>
        <row r="7064">
          <cell r="A7064" t="str">
            <v>2010-20-3-</v>
          </cell>
          <cell r="B7064" t="str">
            <v>StSno</v>
          </cell>
          <cell r="C7064" t="str">
            <v>Marked Tulalip Fall Fing</v>
          </cell>
          <cell r="D7064" t="str">
            <v>M-Tula FF</v>
          </cell>
          <cell r="E7064">
            <v>20</v>
          </cell>
          <cell r="F7064">
            <v>29</v>
          </cell>
          <cell r="G7064">
            <v>27</v>
          </cell>
          <cell r="H7064" t="str">
            <v>TRS; includes 8D catch (excludes 8A)</v>
          </cell>
          <cell r="I7064">
            <v>2010</v>
          </cell>
          <cell r="J7064" t="str">
            <v>M</v>
          </cell>
          <cell r="L7064">
            <v>3</v>
          </cell>
          <cell r="M7064">
            <v>2011.641528014859</v>
          </cell>
        </row>
        <row r="7065">
          <cell r="A7065" t="str">
            <v>2010-20-4-</v>
          </cell>
          <cell r="B7065" t="str">
            <v>StSno</v>
          </cell>
          <cell r="C7065" t="str">
            <v>Marked Tulalip Fall Fing</v>
          </cell>
          <cell r="D7065" t="str">
            <v>M-Tula FF</v>
          </cell>
          <cell r="E7065">
            <v>20</v>
          </cell>
          <cell r="F7065">
            <v>29</v>
          </cell>
          <cell r="G7065">
            <v>27</v>
          </cell>
          <cell r="H7065" t="str">
            <v>TRS; includes 8D catch (excludes 8A)</v>
          </cell>
          <cell r="I7065">
            <v>2010</v>
          </cell>
          <cell r="J7065" t="str">
            <v>M</v>
          </cell>
          <cell r="L7065">
            <v>4</v>
          </cell>
          <cell r="M7065">
            <v>1008.604185002582</v>
          </cell>
        </row>
        <row r="7066">
          <cell r="A7066" t="str">
            <v>2010-20-5-</v>
          </cell>
          <cell r="B7066" t="str">
            <v>StSno</v>
          </cell>
          <cell r="C7066" t="str">
            <v>Marked Tulalip Fall Fing</v>
          </cell>
          <cell r="D7066" t="str">
            <v>M-Tula FF</v>
          </cell>
          <cell r="E7066">
            <v>20</v>
          </cell>
          <cell r="F7066">
            <v>29</v>
          </cell>
          <cell r="G7066">
            <v>27</v>
          </cell>
          <cell r="H7066" t="str">
            <v>TRS; includes 8D catch (excludes 8A)</v>
          </cell>
          <cell r="I7066">
            <v>2010</v>
          </cell>
          <cell r="J7066" t="str">
            <v>M</v>
          </cell>
          <cell r="L7066">
            <v>5</v>
          </cell>
          <cell r="M7066">
            <v>104.7022193792443</v>
          </cell>
        </row>
        <row r="7067">
          <cell r="A7067" t="str">
            <v>2010-23-3-</v>
          </cell>
          <cell r="B7067" t="str">
            <v>MPS</v>
          </cell>
          <cell r="C7067" t="str">
            <v>UnMarked UW Accelerated</v>
          </cell>
          <cell r="D7067" t="str">
            <v>U-UWAc FF</v>
          </cell>
          <cell r="E7067">
            <v>23</v>
          </cell>
          <cell r="F7067">
            <v>34</v>
          </cell>
          <cell r="G7067">
            <v>33</v>
          </cell>
          <cell r="H7067" t="str">
            <v>ETRS</v>
          </cell>
          <cell r="I7067">
            <v>2010</v>
          </cell>
          <cell r="J7067" t="str">
            <v>UM</v>
          </cell>
          <cell r="L7067">
            <v>3</v>
          </cell>
          <cell r="M7067">
            <v>9.3560503677279581</v>
          </cell>
        </row>
        <row r="7068">
          <cell r="A7068" t="str">
            <v>2010-23-4-</v>
          </cell>
          <cell r="B7068" t="str">
            <v>MPS</v>
          </cell>
          <cell r="C7068" t="str">
            <v>UnMarked UW Accelerated</v>
          </cell>
          <cell r="D7068" t="str">
            <v>U-UWAc FF</v>
          </cell>
          <cell r="E7068">
            <v>23</v>
          </cell>
          <cell r="F7068">
            <v>34</v>
          </cell>
          <cell r="G7068">
            <v>33</v>
          </cell>
          <cell r="H7068" t="str">
            <v>ETRS</v>
          </cell>
          <cell r="I7068">
            <v>2010</v>
          </cell>
          <cell r="J7068" t="str">
            <v>UM</v>
          </cell>
          <cell r="L7068">
            <v>4</v>
          </cell>
          <cell r="M7068">
            <v>4.4622462763208004</v>
          </cell>
        </row>
        <row r="7069">
          <cell r="A7069" t="str">
            <v>2010-23-5-</v>
          </cell>
          <cell r="B7069" t="str">
            <v>MPS</v>
          </cell>
          <cell r="C7069" t="str">
            <v>UnMarked UW Accelerated</v>
          </cell>
          <cell r="D7069" t="str">
            <v>U-UWAc FF</v>
          </cell>
          <cell r="E7069">
            <v>23</v>
          </cell>
          <cell r="F7069">
            <v>34</v>
          </cell>
          <cell r="G7069">
            <v>33</v>
          </cell>
          <cell r="H7069" t="str">
            <v>ETRS</v>
          </cell>
          <cell r="I7069">
            <v>2010</v>
          </cell>
          <cell r="J7069" t="str">
            <v>UM</v>
          </cell>
          <cell r="L7069">
            <v>5</v>
          </cell>
          <cell r="M7069">
            <v>0.16585276279255989</v>
          </cell>
        </row>
        <row r="7070">
          <cell r="A7070" t="str">
            <v>2010-29-3-</v>
          </cell>
          <cell r="B7070" t="str">
            <v>MPS</v>
          </cell>
          <cell r="C7070" t="str">
            <v>UnMarked White River Spring Fing</v>
          </cell>
          <cell r="D7070" t="str">
            <v>U-WhiteSp</v>
          </cell>
          <cell r="E7070">
            <v>29</v>
          </cell>
          <cell r="F7070">
            <v>43</v>
          </cell>
          <cell r="G7070">
            <v>42</v>
          </cell>
          <cell r="H7070" t="str">
            <v>ETRS; includes FW net (FW spt assumed 0)</v>
          </cell>
          <cell r="I7070">
            <v>2010</v>
          </cell>
          <cell r="J7070" t="str">
            <v>UM</v>
          </cell>
          <cell r="L7070">
            <v>3</v>
          </cell>
          <cell r="M7070">
            <v>679</v>
          </cell>
        </row>
        <row r="7071">
          <cell r="A7071" t="str">
            <v>2010-29-4-</v>
          </cell>
          <cell r="B7071" t="str">
            <v>MPS</v>
          </cell>
          <cell r="C7071" t="str">
            <v>UnMarked White River Spring Fing</v>
          </cell>
          <cell r="D7071" t="str">
            <v>U-WhiteSp</v>
          </cell>
          <cell r="E7071">
            <v>29</v>
          </cell>
          <cell r="F7071">
            <v>43</v>
          </cell>
          <cell r="G7071">
            <v>42</v>
          </cell>
          <cell r="H7071" t="str">
            <v>ETRS; includes FW net (FW spt assumed 0)</v>
          </cell>
          <cell r="I7071">
            <v>2010</v>
          </cell>
          <cell r="J7071" t="str">
            <v>UM</v>
          </cell>
          <cell r="L7071">
            <v>4</v>
          </cell>
          <cell r="M7071">
            <v>576</v>
          </cell>
        </row>
        <row r="7072">
          <cell r="A7072" t="str">
            <v>2010-29-5-</v>
          </cell>
          <cell r="B7072" t="str">
            <v>MPS</v>
          </cell>
          <cell r="C7072" t="str">
            <v>UnMarked White River Spring Fing</v>
          </cell>
          <cell r="D7072" t="str">
            <v>U-WhiteSp</v>
          </cell>
          <cell r="E7072">
            <v>29</v>
          </cell>
          <cell r="F7072">
            <v>43</v>
          </cell>
          <cell r="G7072">
            <v>42</v>
          </cell>
          <cell r="H7072" t="str">
            <v>ETRS; includes FW net (FW spt assumed 0)</v>
          </cell>
          <cell r="I7072">
            <v>2010</v>
          </cell>
          <cell r="J7072" t="str">
            <v>UM</v>
          </cell>
          <cell r="L7072">
            <v>5</v>
          </cell>
          <cell r="M7072">
            <v>65</v>
          </cell>
        </row>
        <row r="7073">
          <cell r="A7073" t="str">
            <v>2010-30-3-</v>
          </cell>
          <cell r="B7073" t="str">
            <v>MPS</v>
          </cell>
          <cell r="C7073" t="str">
            <v>Marked White River Spring Fing</v>
          </cell>
          <cell r="D7073" t="str">
            <v>M-WhiteSp</v>
          </cell>
          <cell r="E7073">
            <v>30</v>
          </cell>
          <cell r="F7073">
            <v>44</v>
          </cell>
          <cell r="G7073">
            <v>42</v>
          </cell>
          <cell r="H7073" t="str">
            <v>ETRS; includes FW net (FW spt assumed 0)</v>
          </cell>
          <cell r="I7073">
            <v>2010</v>
          </cell>
          <cell r="J7073" t="str">
            <v>M</v>
          </cell>
          <cell r="L7073">
            <v>3</v>
          </cell>
          <cell r="M7073">
            <v>0</v>
          </cell>
        </row>
        <row r="7074">
          <cell r="A7074" t="str">
            <v>2010-30-4-</v>
          </cell>
          <cell r="B7074" t="str">
            <v>MPS</v>
          </cell>
          <cell r="C7074" t="str">
            <v>Marked White River Spring Fing</v>
          </cell>
          <cell r="D7074" t="str">
            <v>M-WhiteSp</v>
          </cell>
          <cell r="E7074">
            <v>30</v>
          </cell>
          <cell r="F7074">
            <v>44</v>
          </cell>
          <cell r="G7074">
            <v>42</v>
          </cell>
          <cell r="H7074" t="str">
            <v>ETRS; includes FW net (FW spt assumed 0)</v>
          </cell>
          <cell r="I7074">
            <v>2010</v>
          </cell>
          <cell r="J7074" t="str">
            <v>M</v>
          </cell>
          <cell r="L7074">
            <v>4</v>
          </cell>
          <cell r="M7074">
            <v>0</v>
          </cell>
        </row>
        <row r="7075">
          <cell r="A7075" t="str">
            <v>2010-30-5-</v>
          </cell>
          <cell r="B7075" t="str">
            <v>MPS</v>
          </cell>
          <cell r="C7075" t="str">
            <v>Marked White River Spring Fing</v>
          </cell>
          <cell r="D7075" t="str">
            <v>M-WhiteSp</v>
          </cell>
          <cell r="E7075">
            <v>30</v>
          </cell>
          <cell r="F7075">
            <v>44</v>
          </cell>
          <cell r="G7075">
            <v>42</v>
          </cell>
          <cell r="H7075" t="str">
            <v>ETRS; includes FW net (FW spt assumed 0)</v>
          </cell>
          <cell r="I7075">
            <v>2010</v>
          </cell>
          <cell r="J7075" t="str">
            <v>M</v>
          </cell>
          <cell r="L7075">
            <v>5</v>
          </cell>
          <cell r="M7075">
            <v>0</v>
          </cell>
        </row>
        <row r="7076">
          <cell r="A7076" t="str">
            <v>2010-65-3-</v>
          </cell>
          <cell r="B7076" t="str">
            <v>MPS</v>
          </cell>
          <cell r="C7076" t="str">
            <v>UnMarked White Sp Year</v>
          </cell>
          <cell r="D7076" t="str">
            <v>U-WhtSpYr</v>
          </cell>
          <cell r="E7076">
            <v>65</v>
          </cell>
          <cell r="F7076">
            <v>55</v>
          </cell>
          <cell r="G7076">
            <v>54</v>
          </cell>
          <cell r="H7076" t="str">
            <v>ETRS; includes FW net (FW spt assumed 0)</v>
          </cell>
          <cell r="I7076">
            <v>2010</v>
          </cell>
          <cell r="J7076" t="str">
            <v>UM</v>
          </cell>
          <cell r="L7076">
            <v>3</v>
          </cell>
          <cell r="M7076">
            <v>13</v>
          </cell>
        </row>
        <row r="7077">
          <cell r="A7077" t="str">
            <v>2010-65-4-</v>
          </cell>
          <cell r="B7077" t="str">
            <v>MPS</v>
          </cell>
          <cell r="C7077" t="str">
            <v>UnMarked White Sp Year</v>
          </cell>
          <cell r="D7077" t="str">
            <v>U-WhtSpYr</v>
          </cell>
          <cell r="E7077">
            <v>65</v>
          </cell>
          <cell r="F7077">
            <v>55</v>
          </cell>
          <cell r="G7077">
            <v>54</v>
          </cell>
          <cell r="H7077" t="str">
            <v>ETRS; includes FW net (FW spt assumed 0)</v>
          </cell>
          <cell r="I7077">
            <v>2010</v>
          </cell>
          <cell r="J7077" t="str">
            <v>UM</v>
          </cell>
          <cell r="L7077">
            <v>4</v>
          </cell>
          <cell r="M7077">
            <v>59</v>
          </cell>
        </row>
        <row r="7078">
          <cell r="A7078" t="str">
            <v>2010-65-5-</v>
          </cell>
          <cell r="B7078" t="str">
            <v>MPS</v>
          </cell>
          <cell r="C7078" t="str">
            <v>UnMarked White Sp Year</v>
          </cell>
          <cell r="D7078" t="str">
            <v>U-WhtSpYr</v>
          </cell>
          <cell r="E7078">
            <v>65</v>
          </cell>
          <cell r="F7078">
            <v>55</v>
          </cell>
          <cell r="G7078">
            <v>54</v>
          </cell>
          <cell r="H7078" t="str">
            <v>ETRS; includes FW net (FW spt assumed 0)</v>
          </cell>
          <cell r="I7078">
            <v>2010</v>
          </cell>
          <cell r="J7078" t="str">
            <v>UM</v>
          </cell>
          <cell r="L7078">
            <v>5</v>
          </cell>
          <cell r="M7078">
            <v>13</v>
          </cell>
        </row>
        <row r="7079">
          <cell r="A7079" t="str">
            <v>2010-66-3-</v>
          </cell>
          <cell r="B7079" t="str">
            <v>MPS</v>
          </cell>
          <cell r="C7079" t="str">
            <v>Marked White Sp Year</v>
          </cell>
          <cell r="D7079" t="str">
            <v>M-WhtSpYr</v>
          </cell>
          <cell r="E7079">
            <v>66</v>
          </cell>
          <cell r="F7079">
            <v>56</v>
          </cell>
          <cell r="G7079">
            <v>54</v>
          </cell>
          <cell r="H7079" t="str">
            <v>ETRS; includes FW net (FW spt assumed 0)</v>
          </cell>
          <cell r="I7079">
            <v>2010</v>
          </cell>
          <cell r="J7079" t="str">
            <v>M</v>
          </cell>
          <cell r="L7079">
            <v>3</v>
          </cell>
          <cell r="M7079">
            <v>0</v>
          </cell>
        </row>
        <row r="7080">
          <cell r="A7080" t="str">
            <v>2010-66-4-</v>
          </cell>
          <cell r="B7080" t="str">
            <v>MPS</v>
          </cell>
          <cell r="C7080" t="str">
            <v>Marked White Sp Year</v>
          </cell>
          <cell r="D7080" t="str">
            <v>M-WhtSpYr</v>
          </cell>
          <cell r="E7080">
            <v>66</v>
          </cell>
          <cell r="F7080">
            <v>56</v>
          </cell>
          <cell r="G7080">
            <v>54</v>
          </cell>
          <cell r="H7080" t="str">
            <v>ETRS; includes FW net (FW spt assumed 0)</v>
          </cell>
          <cell r="I7080">
            <v>2010</v>
          </cell>
          <cell r="J7080" t="str">
            <v>M</v>
          </cell>
          <cell r="L7080">
            <v>4</v>
          </cell>
          <cell r="M7080">
            <v>0</v>
          </cell>
        </row>
        <row r="7081">
          <cell r="A7081" t="str">
            <v>2010-66-5-</v>
          </cell>
          <cell r="B7081" t="str">
            <v>MPS</v>
          </cell>
          <cell r="C7081" t="str">
            <v>Marked White Sp Year</v>
          </cell>
          <cell r="D7081" t="str">
            <v>M-WhtSpYr</v>
          </cell>
          <cell r="E7081">
            <v>66</v>
          </cell>
          <cell r="F7081">
            <v>56</v>
          </cell>
          <cell r="G7081">
            <v>54</v>
          </cell>
          <cell r="H7081" t="str">
            <v>ETRS; includes FW net (FW spt assumed 0)</v>
          </cell>
          <cell r="I7081">
            <v>2010</v>
          </cell>
          <cell r="J7081" t="str">
            <v>M</v>
          </cell>
          <cell r="L7081">
            <v>5</v>
          </cell>
          <cell r="M7081">
            <v>0</v>
          </cell>
        </row>
        <row r="7082">
          <cell r="A7082" t="str">
            <v>2010-75-3-</v>
          </cell>
          <cell r="B7082" t="str">
            <v>JDF</v>
          </cell>
          <cell r="C7082" t="str">
            <v>UnMarked Hoko River</v>
          </cell>
          <cell r="D7082" t="str">
            <v>U-Hoko Rv</v>
          </cell>
          <cell r="E7082">
            <v>75</v>
          </cell>
          <cell r="F7082">
            <v>58</v>
          </cell>
          <cell r="G7082">
            <v>57</v>
          </cell>
          <cell r="H7082" t="str">
            <v>ETRS; esc only, no FW fishery</v>
          </cell>
          <cell r="I7082">
            <v>2010</v>
          </cell>
          <cell r="J7082" t="str">
            <v>UM</v>
          </cell>
          <cell r="L7082">
            <v>3</v>
          </cell>
          <cell r="M7082">
            <v>315.03110100875762</v>
          </cell>
        </row>
        <row r="7083">
          <cell r="A7083" t="str">
            <v>2010-75-4-</v>
          </cell>
          <cell r="B7083" t="str">
            <v>JDF</v>
          </cell>
          <cell r="C7083" t="str">
            <v>UnMarked Hoko River</v>
          </cell>
          <cell r="D7083" t="str">
            <v>U-Hoko Rv</v>
          </cell>
          <cell r="E7083">
            <v>75</v>
          </cell>
          <cell r="F7083">
            <v>58</v>
          </cell>
          <cell r="G7083">
            <v>57</v>
          </cell>
          <cell r="H7083" t="str">
            <v>ETRS; esc only, no FW fishery</v>
          </cell>
          <cell r="I7083">
            <v>2010</v>
          </cell>
          <cell r="J7083" t="str">
            <v>UM</v>
          </cell>
          <cell r="L7083">
            <v>4</v>
          </cell>
          <cell r="M7083">
            <v>44.419239138754932</v>
          </cell>
        </row>
        <row r="7084">
          <cell r="A7084" t="str">
            <v>2010-75-5-</v>
          </cell>
          <cell r="B7084" t="str">
            <v>JDF</v>
          </cell>
          <cell r="C7084" t="str">
            <v>UnMarked Hoko River</v>
          </cell>
          <cell r="D7084" t="str">
            <v>U-Hoko Rv</v>
          </cell>
          <cell r="E7084">
            <v>75</v>
          </cell>
          <cell r="F7084">
            <v>58</v>
          </cell>
          <cell r="G7084">
            <v>57</v>
          </cell>
          <cell r="H7084" t="str">
            <v>ETRS; esc only, no FW fishery</v>
          </cell>
          <cell r="I7084">
            <v>2010</v>
          </cell>
          <cell r="J7084" t="str">
            <v>UM</v>
          </cell>
          <cell r="L7084">
            <v>5</v>
          </cell>
          <cell r="M7084">
            <v>11.675009041818999</v>
          </cell>
        </row>
        <row r="7085">
          <cell r="A7085" t="str">
            <v>2010-76-3-</v>
          </cell>
          <cell r="B7085" t="str">
            <v>JDF</v>
          </cell>
          <cell r="C7085" t="str">
            <v>Marked Hoko River</v>
          </cell>
          <cell r="D7085" t="str">
            <v>M-Hoko Rv</v>
          </cell>
          <cell r="E7085">
            <v>76</v>
          </cell>
          <cell r="F7085">
            <v>59</v>
          </cell>
          <cell r="G7085">
            <v>57</v>
          </cell>
          <cell r="H7085" t="str">
            <v>ETRS; esc only, no FW fishery</v>
          </cell>
          <cell r="I7085">
            <v>2010</v>
          </cell>
          <cell r="J7085" t="str">
            <v>M</v>
          </cell>
          <cell r="L7085">
            <v>3</v>
          </cell>
          <cell r="M7085">
            <v>316.96889899124238</v>
          </cell>
        </row>
        <row r="7086">
          <cell r="A7086" t="str">
            <v>2010-76-4-</v>
          </cell>
          <cell r="B7086" t="str">
            <v>JDF</v>
          </cell>
          <cell r="C7086" t="str">
            <v>Marked Hoko River</v>
          </cell>
          <cell r="D7086" t="str">
            <v>M-Hoko Rv</v>
          </cell>
          <cell r="E7086">
            <v>76</v>
          </cell>
          <cell r="F7086">
            <v>59</v>
          </cell>
          <cell r="G7086">
            <v>57</v>
          </cell>
          <cell r="H7086" t="str">
            <v>ETRS; esc only, no FW fishery</v>
          </cell>
          <cell r="I7086">
            <v>2010</v>
          </cell>
          <cell r="J7086" t="str">
            <v>M</v>
          </cell>
          <cell r="L7086">
            <v>4</v>
          </cell>
          <cell r="M7086">
            <v>57.580760861245068</v>
          </cell>
        </row>
        <row r="7087">
          <cell r="A7087" t="str">
            <v>2010-76-5-</v>
          </cell>
          <cell r="B7087" t="str">
            <v>JDF</v>
          </cell>
          <cell r="C7087" t="str">
            <v>Marked Hoko River</v>
          </cell>
          <cell r="D7087" t="str">
            <v>M-Hoko Rv</v>
          </cell>
          <cell r="E7087">
            <v>76</v>
          </cell>
          <cell r="F7087">
            <v>59</v>
          </cell>
          <cell r="G7087">
            <v>57</v>
          </cell>
          <cell r="H7087" t="str">
            <v>ETRS; esc only, no FW fishery</v>
          </cell>
          <cell r="I7087">
            <v>2010</v>
          </cell>
          <cell r="J7087" t="str">
            <v>M</v>
          </cell>
          <cell r="L7087">
            <v>5</v>
          </cell>
          <cell r="M7087">
            <v>14.324990958181001</v>
          </cell>
        </row>
        <row r="7088">
          <cell r="A7088" t="str">
            <v>2010-37-3-</v>
          </cell>
          <cell r="B7088" t="str">
            <v>ColR</v>
          </cell>
          <cell r="C7088" t="str">
            <v>UnMarked CR Oregon Hatchery Tule</v>
          </cell>
          <cell r="D7088" t="str">
            <v>U-OR Tule</v>
          </cell>
          <cell r="E7088">
            <v>37</v>
          </cell>
          <cell r="F7088">
            <v>61</v>
          </cell>
          <cell r="G7088">
            <v>60</v>
          </cell>
          <cell r="I7088">
            <v>2010</v>
          </cell>
          <cell r="J7088" t="str">
            <v>UM</v>
          </cell>
          <cell r="L7088">
            <v>3</v>
          </cell>
          <cell r="M7088">
            <v>965.77581157526936</v>
          </cell>
        </row>
        <row r="7089">
          <cell r="A7089" t="str">
            <v>2010-37-4-</v>
          </cell>
          <cell r="B7089" t="str">
            <v>ColR</v>
          </cell>
          <cell r="C7089" t="str">
            <v>UnMarked CR Oregon Hatchery Tule</v>
          </cell>
          <cell r="D7089" t="str">
            <v>U-OR Tule</v>
          </cell>
          <cell r="E7089">
            <v>37</v>
          </cell>
          <cell r="F7089">
            <v>61</v>
          </cell>
          <cell r="G7089">
            <v>60</v>
          </cell>
          <cell r="I7089">
            <v>2010</v>
          </cell>
          <cell r="J7089" t="str">
            <v>UM</v>
          </cell>
          <cell r="L7089">
            <v>4</v>
          </cell>
          <cell r="M7089">
            <v>9.9202785689364497</v>
          </cell>
        </row>
        <row r="7090">
          <cell r="A7090" t="str">
            <v>2010-37-5-</v>
          </cell>
          <cell r="B7090" t="str">
            <v>ColR</v>
          </cell>
          <cell r="C7090" t="str">
            <v>UnMarked CR Oregon Hatchery Tule</v>
          </cell>
          <cell r="D7090" t="str">
            <v>U-OR Tule</v>
          </cell>
          <cell r="E7090">
            <v>37</v>
          </cell>
          <cell r="F7090">
            <v>61</v>
          </cell>
          <cell r="G7090">
            <v>60</v>
          </cell>
          <cell r="I7090">
            <v>2010</v>
          </cell>
          <cell r="J7090" t="str">
            <v>UM</v>
          </cell>
          <cell r="L7090">
            <v>5</v>
          </cell>
          <cell r="M7090">
            <v>0</v>
          </cell>
        </row>
        <row r="7091">
          <cell r="A7091" t="str">
            <v>2010-38-3-</v>
          </cell>
          <cell r="B7091" t="str">
            <v>ColR</v>
          </cell>
          <cell r="C7091" t="str">
            <v>Marked CR Oregon Hatchery Tule</v>
          </cell>
          <cell r="D7091" t="str">
            <v>M-OR Tule</v>
          </cell>
          <cell r="E7091">
            <v>38</v>
          </cell>
          <cell r="F7091">
            <v>62</v>
          </cell>
          <cell r="G7091">
            <v>60</v>
          </cell>
          <cell r="I7091">
            <v>2010</v>
          </cell>
          <cell r="J7091" t="str">
            <v>M</v>
          </cell>
          <cell r="L7091">
            <v>3</v>
          </cell>
          <cell r="M7091">
            <v>15305.89918842473</v>
          </cell>
        </row>
        <row r="7092">
          <cell r="A7092" t="str">
            <v>2010-38-4-</v>
          </cell>
          <cell r="B7092" t="str">
            <v>ColR</v>
          </cell>
          <cell r="C7092" t="str">
            <v>Marked CR Oregon Hatchery Tule</v>
          </cell>
          <cell r="D7092" t="str">
            <v>M-OR Tule</v>
          </cell>
          <cell r="E7092">
            <v>38</v>
          </cell>
          <cell r="F7092">
            <v>62</v>
          </cell>
          <cell r="G7092">
            <v>60</v>
          </cell>
          <cell r="I7092">
            <v>2010</v>
          </cell>
          <cell r="J7092" t="str">
            <v>M</v>
          </cell>
          <cell r="L7092">
            <v>4</v>
          </cell>
          <cell r="M7092">
            <v>970.5797214310636</v>
          </cell>
        </row>
        <row r="7093">
          <cell r="A7093" t="str">
            <v>2010-38-5-</v>
          </cell>
          <cell r="B7093" t="str">
            <v>ColR</v>
          </cell>
          <cell r="C7093" t="str">
            <v>Marked CR Oregon Hatchery Tule</v>
          </cell>
          <cell r="D7093" t="str">
            <v>M-OR Tule</v>
          </cell>
          <cell r="E7093">
            <v>38</v>
          </cell>
          <cell r="F7093">
            <v>62</v>
          </cell>
          <cell r="G7093">
            <v>60</v>
          </cell>
          <cell r="I7093">
            <v>2010</v>
          </cell>
          <cell r="J7093" t="str">
            <v>M</v>
          </cell>
          <cell r="L7093">
            <v>5</v>
          </cell>
          <cell r="M7093">
            <v>0</v>
          </cell>
        </row>
        <row r="7094">
          <cell r="A7094" t="str">
            <v>2010-39-3-</v>
          </cell>
          <cell r="B7094" t="str">
            <v>ColR</v>
          </cell>
          <cell r="C7094" t="str">
            <v>UnMarked CR Washington Hatchery Tule</v>
          </cell>
          <cell r="D7094" t="str">
            <v>U-WA Tule</v>
          </cell>
          <cell r="E7094">
            <v>39</v>
          </cell>
          <cell r="F7094">
            <v>64</v>
          </cell>
          <cell r="G7094">
            <v>63</v>
          </cell>
          <cell r="I7094">
            <v>2010</v>
          </cell>
          <cell r="J7094" t="str">
            <v>UM</v>
          </cell>
          <cell r="L7094">
            <v>3</v>
          </cell>
          <cell r="M7094">
            <v>490.93219796976791</v>
          </cell>
        </row>
        <row r="7095">
          <cell r="A7095" t="str">
            <v>2010-39-4-</v>
          </cell>
          <cell r="B7095" t="str">
            <v>ColR</v>
          </cell>
          <cell r="C7095" t="str">
            <v>UnMarked CR Washington Hatchery Tule</v>
          </cell>
          <cell r="D7095" t="str">
            <v>U-WA Tule</v>
          </cell>
          <cell r="E7095">
            <v>39</v>
          </cell>
          <cell r="F7095">
            <v>64</v>
          </cell>
          <cell r="G7095">
            <v>63</v>
          </cell>
          <cell r="I7095">
            <v>2010</v>
          </cell>
          <cell r="J7095" t="str">
            <v>UM</v>
          </cell>
          <cell r="L7095">
            <v>4</v>
          </cell>
          <cell r="M7095">
            <v>715.34478327638237</v>
          </cell>
        </row>
        <row r="7096">
          <cell r="A7096" t="str">
            <v>2010-39-5-</v>
          </cell>
          <cell r="B7096" t="str">
            <v>ColR</v>
          </cell>
          <cell r="C7096" t="str">
            <v>UnMarked CR Washington Hatchery Tule</v>
          </cell>
          <cell r="D7096" t="str">
            <v>U-WA Tule</v>
          </cell>
          <cell r="E7096">
            <v>39</v>
          </cell>
          <cell r="F7096">
            <v>64</v>
          </cell>
          <cell r="G7096">
            <v>63</v>
          </cell>
          <cell r="I7096">
            <v>2010</v>
          </cell>
          <cell r="J7096" t="str">
            <v>UM</v>
          </cell>
          <cell r="L7096">
            <v>5</v>
          </cell>
          <cell r="M7096">
            <v>2293.482166731274</v>
          </cell>
        </row>
        <row r="7097">
          <cell r="A7097" t="str">
            <v>2010-40-3-</v>
          </cell>
          <cell r="B7097" t="str">
            <v>ColR</v>
          </cell>
          <cell r="C7097" t="str">
            <v>Marked CR Washington Hatchery Tule</v>
          </cell>
          <cell r="D7097" t="str">
            <v>M-WA Tule</v>
          </cell>
          <cell r="E7097">
            <v>40</v>
          </cell>
          <cell r="F7097">
            <v>65</v>
          </cell>
          <cell r="G7097">
            <v>63</v>
          </cell>
          <cell r="I7097">
            <v>2010</v>
          </cell>
          <cell r="J7097" t="str">
            <v>M</v>
          </cell>
          <cell r="L7097">
            <v>3</v>
          </cell>
          <cell r="M7097">
            <v>48646.917802030242</v>
          </cell>
        </row>
        <row r="7098">
          <cell r="A7098" t="str">
            <v>2010-40-4-</v>
          </cell>
          <cell r="B7098" t="str">
            <v>ColR</v>
          </cell>
          <cell r="C7098" t="str">
            <v>Marked CR Washington Hatchery Tule</v>
          </cell>
          <cell r="D7098" t="str">
            <v>M-WA Tule</v>
          </cell>
          <cell r="E7098">
            <v>40</v>
          </cell>
          <cell r="F7098">
            <v>65</v>
          </cell>
          <cell r="G7098">
            <v>63</v>
          </cell>
          <cell r="I7098">
            <v>2010</v>
          </cell>
          <cell r="J7098" t="str">
            <v>M</v>
          </cell>
          <cell r="L7098">
            <v>4</v>
          </cell>
          <cell r="M7098">
            <v>23280.080216723622</v>
          </cell>
        </row>
        <row r="7099">
          <cell r="A7099" t="str">
            <v>2010-40-5-</v>
          </cell>
          <cell r="B7099" t="str">
            <v>ColR</v>
          </cell>
          <cell r="C7099" t="str">
            <v>Marked CR Washington Hatchery Tule</v>
          </cell>
          <cell r="D7099" t="str">
            <v>M-WA Tule</v>
          </cell>
          <cell r="E7099">
            <v>40</v>
          </cell>
          <cell r="F7099">
            <v>65</v>
          </cell>
          <cell r="G7099">
            <v>63</v>
          </cell>
          <cell r="I7099">
            <v>2010</v>
          </cell>
          <cell r="J7099" t="str">
            <v>M</v>
          </cell>
          <cell r="L7099">
            <v>5</v>
          </cell>
          <cell r="M7099">
            <v>2387.0178332687269</v>
          </cell>
        </row>
        <row r="7100">
          <cell r="A7100" t="str">
            <v>2010-41-3-</v>
          </cell>
          <cell r="B7100" t="str">
            <v>ColR</v>
          </cell>
          <cell r="C7100" t="str">
            <v>UnMarked Lower Columbia River Wild</v>
          </cell>
          <cell r="D7100" t="str">
            <v>U-LCRWild</v>
          </cell>
          <cell r="E7100">
            <v>41</v>
          </cell>
          <cell r="F7100">
            <v>67</v>
          </cell>
          <cell r="G7100">
            <v>66</v>
          </cell>
          <cell r="I7100">
            <v>2010</v>
          </cell>
          <cell r="J7100" t="str">
            <v>UM</v>
          </cell>
          <cell r="L7100">
            <v>3</v>
          </cell>
          <cell r="M7100">
            <v>2297.998677753083</v>
          </cell>
        </row>
        <row r="7101">
          <cell r="A7101" t="str">
            <v>2010-41-4-</v>
          </cell>
          <cell r="B7101" t="str">
            <v>ColR</v>
          </cell>
          <cell r="C7101" t="str">
            <v>UnMarked Lower Columbia River Wild</v>
          </cell>
          <cell r="D7101" t="str">
            <v>U-LCRWild</v>
          </cell>
          <cell r="E7101">
            <v>41</v>
          </cell>
          <cell r="F7101">
            <v>67</v>
          </cell>
          <cell r="G7101">
            <v>66</v>
          </cell>
          <cell r="I7101">
            <v>2010</v>
          </cell>
          <cell r="J7101" t="str">
            <v>UM</v>
          </cell>
          <cell r="L7101">
            <v>4</v>
          </cell>
          <cell r="M7101">
            <v>4924.0496446376228</v>
          </cell>
        </row>
        <row r="7102">
          <cell r="A7102" t="str">
            <v>2010-41-5-</v>
          </cell>
          <cell r="B7102" t="str">
            <v>ColR</v>
          </cell>
          <cell r="C7102" t="str">
            <v>UnMarked Lower Columbia River Wild</v>
          </cell>
          <cell r="D7102" t="str">
            <v>U-LCRWild</v>
          </cell>
          <cell r="E7102">
            <v>41</v>
          </cell>
          <cell r="F7102">
            <v>67</v>
          </cell>
          <cell r="G7102">
            <v>66</v>
          </cell>
          <cell r="I7102">
            <v>2010</v>
          </cell>
          <cell r="J7102" t="str">
            <v>UM</v>
          </cell>
          <cell r="L7102">
            <v>5</v>
          </cell>
          <cell r="M7102">
            <v>3294.146854900745</v>
          </cell>
        </row>
        <row r="7103">
          <cell r="A7103" t="str">
            <v>2010-42-3-</v>
          </cell>
          <cell r="B7103" t="str">
            <v>ColR</v>
          </cell>
          <cell r="C7103" t="str">
            <v>Marked Lower Columbia River Wild</v>
          </cell>
          <cell r="D7103" t="str">
            <v>M-LCRWild</v>
          </cell>
          <cell r="E7103">
            <v>42</v>
          </cell>
          <cell r="F7103">
            <v>68</v>
          </cell>
          <cell r="G7103">
            <v>66</v>
          </cell>
          <cell r="I7103">
            <v>2010</v>
          </cell>
          <cell r="J7103" t="str">
            <v>M</v>
          </cell>
          <cell r="L7103">
            <v>3</v>
          </cell>
          <cell r="M7103">
            <v>255.0013222469174</v>
          </cell>
        </row>
        <row r="7104">
          <cell r="A7104" t="str">
            <v>2010-42-4-</v>
          </cell>
          <cell r="B7104" t="str">
            <v>ColR</v>
          </cell>
          <cell r="C7104" t="str">
            <v>Marked Lower Columbia River Wild</v>
          </cell>
          <cell r="D7104" t="str">
            <v>M-LCRWild</v>
          </cell>
          <cell r="E7104">
            <v>42</v>
          </cell>
          <cell r="F7104">
            <v>68</v>
          </cell>
          <cell r="G7104">
            <v>66</v>
          </cell>
          <cell r="I7104">
            <v>2010</v>
          </cell>
          <cell r="J7104" t="str">
            <v>M</v>
          </cell>
          <cell r="L7104">
            <v>4</v>
          </cell>
          <cell r="M7104">
            <v>546.95035536237719</v>
          </cell>
        </row>
        <row r="7105">
          <cell r="A7105" t="str">
            <v>2010-42-5-</v>
          </cell>
          <cell r="B7105" t="str">
            <v>ColR</v>
          </cell>
          <cell r="C7105" t="str">
            <v>Marked Lower Columbia River Wild</v>
          </cell>
          <cell r="D7105" t="str">
            <v>M-LCRWild</v>
          </cell>
          <cell r="E7105">
            <v>42</v>
          </cell>
          <cell r="F7105">
            <v>68</v>
          </cell>
          <cell r="G7105">
            <v>66</v>
          </cell>
          <cell r="I7105">
            <v>2010</v>
          </cell>
          <cell r="J7105" t="str">
            <v>M</v>
          </cell>
          <cell r="L7105">
            <v>5</v>
          </cell>
          <cell r="M7105">
            <v>172.85314509925459</v>
          </cell>
        </row>
        <row r="7106">
          <cell r="A7106" t="str">
            <v>2010-43-3-</v>
          </cell>
          <cell r="B7106" t="str">
            <v>ColR</v>
          </cell>
          <cell r="C7106" t="str">
            <v>UnMarked CR Bonneville Pool Hatchery</v>
          </cell>
          <cell r="D7106" t="str">
            <v>U-BPHTule</v>
          </cell>
          <cell r="E7106">
            <v>43</v>
          </cell>
          <cell r="F7106">
            <v>70</v>
          </cell>
          <cell r="G7106">
            <v>69</v>
          </cell>
          <cell r="I7106">
            <v>2010</v>
          </cell>
          <cell r="J7106" t="str">
            <v>UM</v>
          </cell>
          <cell r="L7106">
            <v>3</v>
          </cell>
          <cell r="M7106">
            <v>9749.4714961184873</v>
          </cell>
        </row>
        <row r="7107">
          <cell r="A7107" t="str">
            <v>2010-43-4-</v>
          </cell>
          <cell r="B7107" t="str">
            <v>ColR</v>
          </cell>
          <cell r="C7107" t="str">
            <v>UnMarked CR Bonneville Pool Hatchery</v>
          </cell>
          <cell r="D7107" t="str">
            <v>U-BPHTule</v>
          </cell>
          <cell r="E7107">
            <v>43</v>
          </cell>
          <cell r="F7107">
            <v>70</v>
          </cell>
          <cell r="G7107">
            <v>69</v>
          </cell>
          <cell r="I7107">
            <v>2010</v>
          </cell>
          <cell r="J7107" t="str">
            <v>UM</v>
          </cell>
          <cell r="L7107">
            <v>4</v>
          </cell>
          <cell r="M7107">
            <v>431.86299653219231</v>
          </cell>
        </row>
        <row r="7108">
          <cell r="A7108" t="str">
            <v>2010-43-5-</v>
          </cell>
          <cell r="B7108" t="str">
            <v>ColR</v>
          </cell>
          <cell r="C7108" t="str">
            <v>UnMarked CR Bonneville Pool Hatchery</v>
          </cell>
          <cell r="D7108" t="str">
            <v>U-BPHTule</v>
          </cell>
          <cell r="E7108">
            <v>43</v>
          </cell>
          <cell r="F7108">
            <v>70</v>
          </cell>
          <cell r="G7108">
            <v>69</v>
          </cell>
          <cell r="I7108">
            <v>2010</v>
          </cell>
          <cell r="J7108" t="str">
            <v>UM</v>
          </cell>
          <cell r="L7108">
            <v>5</v>
          </cell>
          <cell r="M7108">
            <v>2.0094490089521</v>
          </cell>
        </row>
        <row r="7109">
          <cell r="A7109" t="str">
            <v>2010-44-3-</v>
          </cell>
          <cell r="B7109" t="str">
            <v>ColR</v>
          </cell>
          <cell r="C7109" t="str">
            <v>Marked CR Bonneville Pool Hatchery</v>
          </cell>
          <cell r="D7109" t="str">
            <v>M-BPHTule</v>
          </cell>
          <cell r="E7109">
            <v>44</v>
          </cell>
          <cell r="F7109">
            <v>71</v>
          </cell>
          <cell r="G7109">
            <v>69</v>
          </cell>
          <cell r="I7109">
            <v>2010</v>
          </cell>
          <cell r="J7109" t="str">
            <v>M</v>
          </cell>
          <cell r="L7109">
            <v>3</v>
          </cell>
          <cell r="M7109">
            <v>113362.52850388151</v>
          </cell>
        </row>
        <row r="7110">
          <cell r="A7110" t="str">
            <v>2010-44-4-</v>
          </cell>
          <cell r="B7110" t="str">
            <v>ColR</v>
          </cell>
          <cell r="C7110" t="str">
            <v>Marked CR Bonneville Pool Hatchery</v>
          </cell>
          <cell r="D7110" t="str">
            <v>M-BPHTule</v>
          </cell>
          <cell r="E7110">
            <v>44</v>
          </cell>
          <cell r="F7110">
            <v>71</v>
          </cell>
          <cell r="G7110">
            <v>69</v>
          </cell>
          <cell r="I7110">
            <v>2010</v>
          </cell>
          <cell r="J7110" t="str">
            <v>M</v>
          </cell>
          <cell r="L7110">
            <v>4</v>
          </cell>
          <cell r="M7110">
            <v>4981.1370034678084</v>
          </cell>
        </row>
        <row r="7111">
          <cell r="A7111" t="str">
            <v>2010-44-5-</v>
          </cell>
          <cell r="B7111" t="str">
            <v>ColR</v>
          </cell>
          <cell r="C7111" t="str">
            <v>Marked CR Bonneville Pool Hatchery</v>
          </cell>
          <cell r="D7111" t="str">
            <v>M-BPHTule</v>
          </cell>
          <cell r="E7111">
            <v>44</v>
          </cell>
          <cell r="F7111">
            <v>71</v>
          </cell>
          <cell r="G7111">
            <v>69</v>
          </cell>
          <cell r="I7111">
            <v>2010</v>
          </cell>
          <cell r="J7111" t="str">
            <v>M</v>
          </cell>
          <cell r="L7111">
            <v>5</v>
          </cell>
          <cell r="M7111">
            <v>26.9905509910479</v>
          </cell>
        </row>
        <row r="7112">
          <cell r="A7112" t="str">
            <v>2010-45-3-</v>
          </cell>
          <cell r="B7112" t="str">
            <v>ColR</v>
          </cell>
          <cell r="C7112" t="str">
            <v>UnMarked Columbia R Upriver Summer</v>
          </cell>
          <cell r="D7112" t="str">
            <v>U-UpCR Su</v>
          </cell>
          <cell r="E7112">
            <v>45</v>
          </cell>
          <cell r="F7112">
            <v>73</v>
          </cell>
          <cell r="G7112">
            <v>72</v>
          </cell>
          <cell r="I7112">
            <v>2010</v>
          </cell>
          <cell r="J7112" t="str">
            <v>UM</v>
          </cell>
          <cell r="L7112">
            <v>3</v>
          </cell>
          <cell r="M7112">
            <v>3973.501921678122</v>
          </cell>
        </row>
        <row r="7113">
          <cell r="A7113" t="str">
            <v>2010-45-4-</v>
          </cell>
          <cell r="B7113" t="str">
            <v>ColR</v>
          </cell>
          <cell r="C7113" t="str">
            <v>UnMarked Columbia R Upriver Summer</v>
          </cell>
          <cell r="D7113" t="str">
            <v>U-UpCR Su</v>
          </cell>
          <cell r="E7113">
            <v>45</v>
          </cell>
          <cell r="F7113">
            <v>73</v>
          </cell>
          <cell r="G7113">
            <v>72</v>
          </cell>
          <cell r="I7113">
            <v>2010</v>
          </cell>
          <cell r="J7113" t="str">
            <v>UM</v>
          </cell>
          <cell r="L7113">
            <v>4</v>
          </cell>
          <cell r="M7113">
            <v>16405.931668459689</v>
          </cell>
        </row>
        <row r="7114">
          <cell r="A7114" t="str">
            <v>2010-45-5-</v>
          </cell>
          <cell r="B7114" t="str">
            <v>ColR</v>
          </cell>
          <cell r="C7114" t="str">
            <v>UnMarked Columbia R Upriver Summer</v>
          </cell>
          <cell r="D7114" t="str">
            <v>U-UpCR Su</v>
          </cell>
          <cell r="E7114">
            <v>45</v>
          </cell>
          <cell r="F7114">
            <v>73</v>
          </cell>
          <cell r="G7114">
            <v>72</v>
          </cell>
          <cell r="I7114">
            <v>2010</v>
          </cell>
          <cell r="J7114" t="str">
            <v>UM</v>
          </cell>
          <cell r="L7114">
            <v>5</v>
          </cell>
          <cell r="M7114">
            <v>6252.2395931737046</v>
          </cell>
        </row>
        <row r="7115">
          <cell r="A7115" t="str">
            <v>2010-46-3-</v>
          </cell>
          <cell r="B7115" t="str">
            <v>ColR</v>
          </cell>
          <cell r="C7115" t="str">
            <v>Marked Columbia R Upriver Summer</v>
          </cell>
          <cell r="D7115" t="str">
            <v>M-UpCR Su</v>
          </cell>
          <cell r="E7115">
            <v>46</v>
          </cell>
          <cell r="F7115">
            <v>74</v>
          </cell>
          <cell r="G7115">
            <v>72</v>
          </cell>
          <cell r="I7115">
            <v>2010</v>
          </cell>
          <cell r="J7115" t="str">
            <v>M</v>
          </cell>
          <cell r="L7115">
            <v>3</v>
          </cell>
          <cell r="M7115">
            <v>7494.135729997739</v>
          </cell>
        </row>
        <row r="7116">
          <cell r="A7116" t="str">
            <v>2010-46-4-</v>
          </cell>
          <cell r="B7116" t="str">
            <v>ColR</v>
          </cell>
          <cell r="C7116" t="str">
            <v>Marked Columbia R Upriver Summer</v>
          </cell>
          <cell r="D7116" t="str">
            <v>M-UpCR Su</v>
          </cell>
          <cell r="E7116">
            <v>46</v>
          </cell>
          <cell r="F7116">
            <v>74</v>
          </cell>
          <cell r="G7116">
            <v>72</v>
          </cell>
          <cell r="I7116">
            <v>2010</v>
          </cell>
          <cell r="J7116" t="str">
            <v>M</v>
          </cell>
          <cell r="L7116">
            <v>4</v>
          </cell>
          <cell r="M7116">
            <v>28456.42876083903</v>
          </cell>
        </row>
        <row r="7117">
          <cell r="A7117" t="str">
            <v>2010-46-5-</v>
          </cell>
          <cell r="B7117" t="str">
            <v>ColR</v>
          </cell>
          <cell r="C7117" t="str">
            <v>Marked Columbia R Upriver Summer</v>
          </cell>
          <cell r="D7117" t="str">
            <v>M-UpCR Su</v>
          </cell>
          <cell r="E7117">
            <v>46</v>
          </cell>
          <cell r="F7117">
            <v>74</v>
          </cell>
          <cell r="G7117">
            <v>72</v>
          </cell>
          <cell r="I7117">
            <v>2010</v>
          </cell>
          <cell r="J7117" t="str">
            <v>M</v>
          </cell>
          <cell r="L7117">
            <v>5</v>
          </cell>
          <cell r="M7117">
            <v>9781.7623258517142</v>
          </cell>
        </row>
        <row r="7118">
          <cell r="A7118" t="str">
            <v>2010-47-3-</v>
          </cell>
          <cell r="B7118" t="str">
            <v>ColR</v>
          </cell>
          <cell r="C7118" t="str">
            <v>UnMarked Columbia R Upriver Bright</v>
          </cell>
          <cell r="D7118" t="str">
            <v>U-UpCR Br</v>
          </cell>
          <cell r="E7118">
            <v>47</v>
          </cell>
          <cell r="F7118">
            <v>76</v>
          </cell>
          <cell r="G7118">
            <v>75</v>
          </cell>
          <cell r="I7118">
            <v>2010</v>
          </cell>
          <cell r="J7118" t="str">
            <v>UM</v>
          </cell>
          <cell r="L7118">
            <v>3</v>
          </cell>
          <cell r="M7118">
            <v>98777.392729384781</v>
          </cell>
        </row>
        <row r="7119">
          <cell r="A7119" t="str">
            <v>2010-47-4-</v>
          </cell>
          <cell r="B7119" t="str">
            <v>ColR</v>
          </cell>
          <cell r="C7119" t="str">
            <v>UnMarked Columbia R Upriver Bright</v>
          </cell>
          <cell r="D7119" t="str">
            <v>U-UpCR Br</v>
          </cell>
          <cell r="E7119">
            <v>47</v>
          </cell>
          <cell r="F7119">
            <v>76</v>
          </cell>
          <cell r="G7119">
            <v>75</v>
          </cell>
          <cell r="I7119">
            <v>2010</v>
          </cell>
          <cell r="J7119" t="str">
            <v>UM</v>
          </cell>
          <cell r="L7119">
            <v>4</v>
          </cell>
          <cell r="M7119">
            <v>109671.5036716076</v>
          </cell>
        </row>
        <row r="7120">
          <cell r="A7120" t="str">
            <v>2010-47-5-</v>
          </cell>
          <cell r="B7120" t="str">
            <v>ColR</v>
          </cell>
          <cell r="C7120" t="str">
            <v>UnMarked Columbia R Upriver Bright</v>
          </cell>
          <cell r="D7120" t="str">
            <v>U-UpCR Br</v>
          </cell>
          <cell r="E7120">
            <v>47</v>
          </cell>
          <cell r="F7120">
            <v>76</v>
          </cell>
          <cell r="G7120">
            <v>75</v>
          </cell>
          <cell r="I7120">
            <v>2010</v>
          </cell>
          <cell r="J7120" t="str">
            <v>UM</v>
          </cell>
          <cell r="L7120">
            <v>5</v>
          </cell>
          <cell r="M7120">
            <v>57982.357349808612</v>
          </cell>
        </row>
        <row r="7121">
          <cell r="A7121" t="str">
            <v>2010-48-3-</v>
          </cell>
          <cell r="B7121" t="str">
            <v>ColR</v>
          </cell>
          <cell r="C7121" t="str">
            <v>Marked Columbia R Upriver Bright</v>
          </cell>
          <cell r="D7121" t="str">
            <v>M-UpCR Br</v>
          </cell>
          <cell r="E7121">
            <v>48</v>
          </cell>
          <cell r="F7121">
            <v>77</v>
          </cell>
          <cell r="G7121">
            <v>75</v>
          </cell>
          <cell r="I7121">
            <v>2010</v>
          </cell>
          <cell r="J7121" t="str">
            <v>M</v>
          </cell>
          <cell r="L7121">
            <v>3</v>
          </cell>
          <cell r="M7121">
            <v>29564.50182134518</v>
          </cell>
        </row>
        <row r="7122">
          <cell r="A7122" t="str">
            <v>2010-48-4-</v>
          </cell>
          <cell r="B7122" t="str">
            <v>ColR</v>
          </cell>
          <cell r="C7122" t="str">
            <v>Marked Columbia R Upriver Bright</v>
          </cell>
          <cell r="D7122" t="str">
            <v>M-UpCR Br</v>
          </cell>
          <cell r="E7122">
            <v>48</v>
          </cell>
          <cell r="F7122">
            <v>77</v>
          </cell>
          <cell r="G7122">
            <v>75</v>
          </cell>
          <cell r="I7122">
            <v>2010</v>
          </cell>
          <cell r="J7122" t="str">
            <v>M</v>
          </cell>
          <cell r="L7122">
            <v>4</v>
          </cell>
          <cell r="M7122">
            <v>14959.18210143766</v>
          </cell>
        </row>
        <row r="7123">
          <cell r="A7123" t="str">
            <v>2010-48-5-</v>
          </cell>
          <cell r="B7123" t="str">
            <v>ColR</v>
          </cell>
          <cell r="C7123" t="str">
            <v>Marked Columbia R Upriver Bright</v>
          </cell>
          <cell r="D7123" t="str">
            <v>M-UpCR Br</v>
          </cell>
          <cell r="E7123">
            <v>48</v>
          </cell>
          <cell r="F7123">
            <v>77</v>
          </cell>
          <cell r="G7123">
            <v>75</v>
          </cell>
          <cell r="I7123">
            <v>2010</v>
          </cell>
          <cell r="J7123" t="str">
            <v>M</v>
          </cell>
          <cell r="L7123">
            <v>5</v>
          </cell>
          <cell r="M7123">
            <v>21480.200669096081</v>
          </cell>
        </row>
        <row r="7124">
          <cell r="A7124" t="str">
            <v>2010-49-3-</v>
          </cell>
          <cell r="B7124" t="str">
            <v>ColR</v>
          </cell>
          <cell r="C7124" t="str">
            <v>UnMarked Cowlitz River Spring</v>
          </cell>
          <cell r="D7124" t="str">
            <v>U-Cowl Sp</v>
          </cell>
          <cell r="E7124">
            <v>49</v>
          </cell>
          <cell r="F7124">
            <v>79</v>
          </cell>
          <cell r="G7124">
            <v>78</v>
          </cell>
          <cell r="I7124">
            <v>2010</v>
          </cell>
          <cell r="J7124" t="str">
            <v>UM</v>
          </cell>
          <cell r="L7124">
            <v>3</v>
          </cell>
          <cell r="M7124">
            <v>558.67704471798424</v>
          </cell>
        </row>
        <row r="7125">
          <cell r="A7125" t="str">
            <v>2010-49-4-</v>
          </cell>
          <cell r="B7125" t="str">
            <v>ColR</v>
          </cell>
          <cell r="C7125" t="str">
            <v>UnMarked Cowlitz River Spring</v>
          </cell>
          <cell r="D7125" t="str">
            <v>U-Cowl Sp</v>
          </cell>
          <cell r="E7125">
            <v>49</v>
          </cell>
          <cell r="F7125">
            <v>79</v>
          </cell>
          <cell r="G7125">
            <v>78</v>
          </cell>
          <cell r="I7125">
            <v>2010</v>
          </cell>
          <cell r="J7125" t="str">
            <v>UM</v>
          </cell>
          <cell r="L7125">
            <v>4</v>
          </cell>
          <cell r="M7125">
            <v>43.048253939255517</v>
          </cell>
        </row>
        <row r="7126">
          <cell r="A7126" t="str">
            <v>2010-49-5-</v>
          </cell>
          <cell r="B7126" t="str">
            <v>ColR</v>
          </cell>
          <cell r="C7126" t="str">
            <v>UnMarked Cowlitz River Spring</v>
          </cell>
          <cell r="D7126" t="str">
            <v>U-Cowl Sp</v>
          </cell>
          <cell r="E7126">
            <v>49</v>
          </cell>
          <cell r="F7126">
            <v>79</v>
          </cell>
          <cell r="G7126">
            <v>78</v>
          </cell>
          <cell r="I7126">
            <v>2010</v>
          </cell>
          <cell r="J7126" t="str">
            <v>UM</v>
          </cell>
          <cell r="L7126">
            <v>5</v>
          </cell>
          <cell r="M7126">
            <v>0</v>
          </cell>
        </row>
        <row r="7127">
          <cell r="A7127" t="str">
            <v>2010-50-3-</v>
          </cell>
          <cell r="B7127" t="str">
            <v>ColR</v>
          </cell>
          <cell r="C7127" t="str">
            <v>Marked Cowlitz River Spring</v>
          </cell>
          <cell r="D7127" t="str">
            <v>M-Cowl Sp</v>
          </cell>
          <cell r="E7127">
            <v>50</v>
          </cell>
          <cell r="F7127">
            <v>80</v>
          </cell>
          <cell r="G7127">
            <v>78</v>
          </cell>
          <cell r="I7127">
            <v>2010</v>
          </cell>
          <cell r="J7127" t="str">
            <v>M</v>
          </cell>
          <cell r="L7127">
            <v>3</v>
          </cell>
          <cell r="M7127">
            <v>9926.9974173961418</v>
          </cell>
        </row>
        <row r="7128">
          <cell r="A7128" t="str">
            <v>2010-50-4-</v>
          </cell>
          <cell r="B7128" t="str">
            <v>ColR</v>
          </cell>
          <cell r="C7128" t="str">
            <v>Marked Cowlitz River Spring</v>
          </cell>
          <cell r="D7128" t="str">
            <v>M-Cowl Sp</v>
          </cell>
          <cell r="E7128">
            <v>50</v>
          </cell>
          <cell r="F7128">
            <v>80</v>
          </cell>
          <cell r="G7128">
            <v>78</v>
          </cell>
          <cell r="I7128">
            <v>2010</v>
          </cell>
          <cell r="J7128" t="str">
            <v>M</v>
          </cell>
          <cell r="L7128">
            <v>4</v>
          </cell>
          <cell r="M7128">
            <v>1462.277283946619</v>
          </cell>
        </row>
        <row r="7129">
          <cell r="A7129" t="str">
            <v>2010-50-5-</v>
          </cell>
          <cell r="B7129" t="str">
            <v>ColR</v>
          </cell>
          <cell r="C7129" t="str">
            <v>Marked Cowlitz River Spring</v>
          </cell>
          <cell r="D7129" t="str">
            <v>M-Cowl Sp</v>
          </cell>
          <cell r="E7129">
            <v>50</v>
          </cell>
          <cell r="F7129">
            <v>80</v>
          </cell>
          <cell r="G7129">
            <v>78</v>
          </cell>
          <cell r="I7129">
            <v>2010</v>
          </cell>
          <cell r="J7129" t="str">
            <v>M</v>
          </cell>
          <cell r="L7129">
            <v>5</v>
          </cell>
          <cell r="M7129">
            <v>0</v>
          </cell>
        </row>
        <row r="7130">
          <cell r="A7130" t="str">
            <v>2010-51-3-</v>
          </cell>
          <cell r="B7130" t="str">
            <v>ColR</v>
          </cell>
          <cell r="C7130" t="str">
            <v>UnMarked Willamette River Spring</v>
          </cell>
          <cell r="D7130" t="str">
            <v>U-Will Sp</v>
          </cell>
          <cell r="E7130">
            <v>51</v>
          </cell>
          <cell r="F7130">
            <v>82</v>
          </cell>
          <cell r="G7130">
            <v>81</v>
          </cell>
          <cell r="I7130">
            <v>2010</v>
          </cell>
          <cell r="J7130" t="str">
            <v>UM</v>
          </cell>
          <cell r="L7130">
            <v>3</v>
          </cell>
          <cell r="M7130">
            <v>13429.95</v>
          </cell>
        </row>
        <row r="7131">
          <cell r="A7131" t="str">
            <v>2010-51-4-</v>
          </cell>
          <cell r="B7131" t="str">
            <v>ColR</v>
          </cell>
          <cell r="C7131" t="str">
            <v>UnMarked Willamette River Spring</v>
          </cell>
          <cell r="D7131" t="str">
            <v>U-Will Sp</v>
          </cell>
          <cell r="E7131">
            <v>51</v>
          </cell>
          <cell r="F7131">
            <v>82</v>
          </cell>
          <cell r="G7131">
            <v>81</v>
          </cell>
          <cell r="I7131">
            <v>2010</v>
          </cell>
          <cell r="J7131" t="str">
            <v>UM</v>
          </cell>
          <cell r="L7131">
            <v>4</v>
          </cell>
          <cell r="M7131">
            <v>2696.55</v>
          </cell>
        </row>
        <row r="7132">
          <cell r="A7132" t="str">
            <v>2010-51-5-</v>
          </cell>
          <cell r="B7132" t="str">
            <v>ColR</v>
          </cell>
          <cell r="C7132" t="str">
            <v>UnMarked Willamette River Spring</v>
          </cell>
          <cell r="D7132" t="str">
            <v>U-Will Sp</v>
          </cell>
          <cell r="E7132">
            <v>51</v>
          </cell>
          <cell r="F7132">
            <v>82</v>
          </cell>
          <cell r="G7132">
            <v>81</v>
          </cell>
          <cell r="I7132">
            <v>2010</v>
          </cell>
          <cell r="J7132" t="str">
            <v>UM</v>
          </cell>
          <cell r="L7132">
            <v>5</v>
          </cell>
          <cell r="M7132">
            <v>24.75</v>
          </cell>
        </row>
        <row r="7133">
          <cell r="A7133" t="str">
            <v>2010-52-3-</v>
          </cell>
          <cell r="B7133" t="str">
            <v>ColR</v>
          </cell>
          <cell r="C7133" t="str">
            <v>Marked Willamette River Spring</v>
          </cell>
          <cell r="D7133" t="str">
            <v>M-Will Sp</v>
          </cell>
          <cell r="E7133">
            <v>52</v>
          </cell>
          <cell r="F7133">
            <v>83</v>
          </cell>
          <cell r="G7133">
            <v>81</v>
          </cell>
          <cell r="I7133">
            <v>2010</v>
          </cell>
          <cell r="J7133" t="str">
            <v>M</v>
          </cell>
          <cell r="L7133">
            <v>3</v>
          </cell>
          <cell r="M7133">
            <v>76103.05</v>
          </cell>
        </row>
        <row r="7134">
          <cell r="A7134" t="str">
            <v>2010-52-4-</v>
          </cell>
          <cell r="B7134" t="str">
            <v>ColR</v>
          </cell>
          <cell r="C7134" t="str">
            <v>Marked Willamette River Spring</v>
          </cell>
          <cell r="D7134" t="str">
            <v>M-Will Sp</v>
          </cell>
          <cell r="E7134">
            <v>52</v>
          </cell>
          <cell r="F7134">
            <v>83</v>
          </cell>
          <cell r="G7134">
            <v>81</v>
          </cell>
          <cell r="I7134">
            <v>2010</v>
          </cell>
          <cell r="J7134" t="str">
            <v>M</v>
          </cell>
          <cell r="L7134">
            <v>4</v>
          </cell>
          <cell r="M7134">
            <v>15280.45</v>
          </cell>
        </row>
        <row r="7135">
          <cell r="A7135" t="str">
            <v>2010-52-5-</v>
          </cell>
          <cell r="B7135" t="str">
            <v>ColR</v>
          </cell>
          <cell r="C7135" t="str">
            <v>Marked Willamette River Spring</v>
          </cell>
          <cell r="D7135" t="str">
            <v>M-Will Sp</v>
          </cell>
          <cell r="E7135">
            <v>52</v>
          </cell>
          <cell r="F7135">
            <v>83</v>
          </cell>
          <cell r="G7135">
            <v>81</v>
          </cell>
          <cell r="I7135">
            <v>2010</v>
          </cell>
          <cell r="J7135" t="str">
            <v>M</v>
          </cell>
          <cell r="L7135">
            <v>5</v>
          </cell>
          <cell r="M7135">
            <v>140.25</v>
          </cell>
        </row>
        <row r="7136">
          <cell r="A7136" t="str">
            <v>2010-53-3-</v>
          </cell>
          <cell r="B7136" t="str">
            <v>ColR</v>
          </cell>
          <cell r="C7136" t="str">
            <v>UnMarked Snake River Fall</v>
          </cell>
          <cell r="D7136" t="str">
            <v>U-Snake F</v>
          </cell>
          <cell r="E7136">
            <v>53</v>
          </cell>
          <cell r="F7136">
            <v>85</v>
          </cell>
          <cell r="G7136">
            <v>84</v>
          </cell>
          <cell r="I7136">
            <v>2010</v>
          </cell>
          <cell r="J7136" t="str">
            <v>UM</v>
          </cell>
          <cell r="L7136">
            <v>3</v>
          </cell>
          <cell r="M7136">
            <v>35111.543805501562</v>
          </cell>
        </row>
        <row r="7137">
          <cell r="A7137" t="str">
            <v>2010-53-4-</v>
          </cell>
          <cell r="B7137" t="str">
            <v>ColR</v>
          </cell>
          <cell r="C7137" t="str">
            <v>UnMarked Snake River Fall</v>
          </cell>
          <cell r="D7137" t="str">
            <v>U-Snake F</v>
          </cell>
          <cell r="E7137">
            <v>53</v>
          </cell>
          <cell r="F7137">
            <v>85</v>
          </cell>
          <cell r="G7137">
            <v>84</v>
          </cell>
          <cell r="I7137">
            <v>2010</v>
          </cell>
          <cell r="J7137" t="str">
            <v>UM</v>
          </cell>
          <cell r="L7137">
            <v>4</v>
          </cell>
          <cell r="M7137">
            <v>11010.3479241363</v>
          </cell>
        </row>
        <row r="7138">
          <cell r="A7138" t="str">
            <v>2010-53-5-</v>
          </cell>
          <cell r="B7138" t="str">
            <v>ColR</v>
          </cell>
          <cell r="C7138" t="str">
            <v>UnMarked Snake River Fall</v>
          </cell>
          <cell r="D7138" t="str">
            <v>U-Snake F</v>
          </cell>
          <cell r="E7138">
            <v>53</v>
          </cell>
          <cell r="F7138">
            <v>85</v>
          </cell>
          <cell r="G7138">
            <v>84</v>
          </cell>
          <cell r="I7138">
            <v>2010</v>
          </cell>
          <cell r="J7138" t="str">
            <v>UM</v>
          </cell>
          <cell r="L7138">
            <v>5</v>
          </cell>
          <cell r="M7138">
            <v>1412.2395930483081</v>
          </cell>
        </row>
        <row r="7139">
          <cell r="A7139" t="str">
            <v>2010-54-3-</v>
          </cell>
          <cell r="B7139" t="str">
            <v>ColR</v>
          </cell>
          <cell r="C7139" t="str">
            <v>Marked Snake River Fall</v>
          </cell>
          <cell r="D7139" t="str">
            <v>M-Snake F</v>
          </cell>
          <cell r="E7139">
            <v>54</v>
          </cell>
          <cell r="F7139">
            <v>86</v>
          </cell>
          <cell r="G7139">
            <v>84</v>
          </cell>
          <cell r="I7139">
            <v>2010</v>
          </cell>
          <cell r="J7139" t="str">
            <v>M</v>
          </cell>
          <cell r="L7139">
            <v>3</v>
          </cell>
          <cell r="M7139">
            <v>18242.56164376848</v>
          </cell>
        </row>
        <row r="7140">
          <cell r="A7140" t="str">
            <v>2010-54-4-</v>
          </cell>
          <cell r="B7140" t="str">
            <v>ColR</v>
          </cell>
          <cell r="C7140" t="str">
            <v>Marked Snake River Fall</v>
          </cell>
          <cell r="D7140" t="str">
            <v>M-Snake F</v>
          </cell>
          <cell r="E7140">
            <v>54</v>
          </cell>
          <cell r="F7140">
            <v>86</v>
          </cell>
          <cell r="G7140">
            <v>84</v>
          </cell>
          <cell r="I7140">
            <v>2010</v>
          </cell>
          <cell r="J7140" t="str">
            <v>M</v>
          </cell>
          <cell r="L7140">
            <v>4</v>
          </cell>
          <cell r="M7140">
            <v>5104.9663028184104</v>
          </cell>
        </row>
        <row r="7141">
          <cell r="A7141" t="str">
            <v>2010-54-5-</v>
          </cell>
          <cell r="B7141" t="str">
            <v>ColR</v>
          </cell>
          <cell r="C7141" t="str">
            <v>Marked Snake River Fall</v>
          </cell>
          <cell r="D7141" t="str">
            <v>M-Snake F</v>
          </cell>
          <cell r="E7141">
            <v>54</v>
          </cell>
          <cell r="F7141">
            <v>86</v>
          </cell>
          <cell r="G7141">
            <v>84</v>
          </cell>
          <cell r="I7141">
            <v>2010</v>
          </cell>
          <cell r="J7141" t="str">
            <v>M</v>
          </cell>
          <cell r="L7141">
            <v>5</v>
          </cell>
          <cell r="M7141">
            <v>528.20238804700557</v>
          </cell>
        </row>
        <row r="7142">
          <cell r="A7142" t="str">
            <v>2010-55-3-</v>
          </cell>
          <cell r="B7142" t="str">
            <v>WA_NCoast_OR_CA</v>
          </cell>
          <cell r="C7142" t="str">
            <v>UnMarked Oregon North Coast Fall</v>
          </cell>
          <cell r="D7142" t="str">
            <v>U-OR No F</v>
          </cell>
          <cell r="E7142">
            <v>55</v>
          </cell>
          <cell r="F7142">
            <v>88</v>
          </cell>
          <cell r="G7142">
            <v>87</v>
          </cell>
          <cell r="I7142">
            <v>2010</v>
          </cell>
          <cell r="J7142" t="str">
            <v>UM</v>
          </cell>
          <cell r="L7142">
            <v>3</v>
          </cell>
          <cell r="M7142">
            <v>17174.877696258081</v>
          </cell>
        </row>
        <row r="7143">
          <cell r="A7143" t="str">
            <v>2010-55-4-</v>
          </cell>
          <cell r="B7143" t="str">
            <v>WA_NCoast_OR_CA</v>
          </cell>
          <cell r="C7143" t="str">
            <v>UnMarked Oregon North Coast Fall</v>
          </cell>
          <cell r="D7143" t="str">
            <v>U-OR No F</v>
          </cell>
          <cell r="E7143">
            <v>55</v>
          </cell>
          <cell r="F7143">
            <v>88</v>
          </cell>
          <cell r="G7143">
            <v>87</v>
          </cell>
          <cell r="I7143">
            <v>2010</v>
          </cell>
          <cell r="J7143" t="str">
            <v>UM</v>
          </cell>
          <cell r="L7143">
            <v>4</v>
          </cell>
          <cell r="M7143">
            <v>34737.208470244899</v>
          </cell>
        </row>
        <row r="7144">
          <cell r="A7144" t="str">
            <v>2010-55-5-</v>
          </cell>
          <cell r="B7144" t="str">
            <v>WA_NCoast_OR_CA</v>
          </cell>
          <cell r="C7144" t="str">
            <v>UnMarked Oregon North Coast Fall</v>
          </cell>
          <cell r="D7144" t="str">
            <v>U-OR No F</v>
          </cell>
          <cell r="E7144">
            <v>55</v>
          </cell>
          <cell r="F7144">
            <v>88</v>
          </cell>
          <cell r="G7144">
            <v>87</v>
          </cell>
          <cell r="I7144">
            <v>2010</v>
          </cell>
          <cell r="J7144" t="str">
            <v>UM</v>
          </cell>
          <cell r="L7144">
            <v>5</v>
          </cell>
          <cell r="M7144">
            <v>18052.122304068031</v>
          </cell>
        </row>
        <row r="7145">
          <cell r="A7145" t="str">
            <v>2010-56-3-</v>
          </cell>
          <cell r="B7145" t="str">
            <v>WA_NCoast_OR_CA</v>
          </cell>
          <cell r="C7145" t="str">
            <v>Marked Oregon North Coast Fall</v>
          </cell>
          <cell r="D7145" t="str">
            <v>M-OR No F</v>
          </cell>
          <cell r="E7145">
            <v>56</v>
          </cell>
          <cell r="F7145">
            <v>89</v>
          </cell>
          <cell r="G7145">
            <v>87</v>
          </cell>
          <cell r="I7145">
            <v>2010</v>
          </cell>
          <cell r="J7145" t="str">
            <v>M</v>
          </cell>
          <cell r="L7145">
            <v>3</v>
          </cell>
          <cell r="M7145">
            <v>350.02778816318101</v>
          </cell>
        </row>
        <row r="7146">
          <cell r="A7146" t="str">
            <v>2010-56-4-</v>
          </cell>
          <cell r="B7146" t="str">
            <v>WA_NCoast_OR_CA</v>
          </cell>
          <cell r="C7146" t="str">
            <v>Marked Oregon North Coast Fall</v>
          </cell>
          <cell r="D7146" t="str">
            <v>M-OR No F</v>
          </cell>
          <cell r="E7146">
            <v>56</v>
          </cell>
          <cell r="F7146">
            <v>89</v>
          </cell>
          <cell r="G7146">
            <v>87</v>
          </cell>
          <cell r="I7146">
            <v>2010</v>
          </cell>
          <cell r="J7146" t="str">
            <v>M</v>
          </cell>
          <cell r="L7146">
            <v>4</v>
          </cell>
          <cell r="M7146">
            <v>709.49044127806701</v>
          </cell>
        </row>
        <row r="7147">
          <cell r="A7147" t="str">
            <v>2010-56-5-</v>
          </cell>
          <cell r="B7147" t="str">
            <v>WA_NCoast_OR_CA</v>
          </cell>
          <cell r="C7147" t="str">
            <v>Marked Oregon North Coast Fall</v>
          </cell>
          <cell r="D7147" t="str">
            <v>M-OR No F</v>
          </cell>
          <cell r="E7147">
            <v>56</v>
          </cell>
          <cell r="F7147">
            <v>89</v>
          </cell>
          <cell r="G7147">
            <v>87</v>
          </cell>
          <cell r="I7147">
            <v>2010</v>
          </cell>
          <cell r="J7147" t="str">
            <v>M</v>
          </cell>
          <cell r="L7147">
            <v>5</v>
          </cell>
          <cell r="M7147">
            <v>368.38942131068688</v>
          </cell>
        </row>
        <row r="7148">
          <cell r="A7148" t="str">
            <v>2010-57-3-</v>
          </cell>
          <cell r="B7148" t="str">
            <v>Canada</v>
          </cell>
          <cell r="C7148" t="str">
            <v>UnMarked WCVI Total Fall</v>
          </cell>
          <cell r="D7148" t="str">
            <v>U-WCVI Tl</v>
          </cell>
          <cell r="E7148">
            <v>57</v>
          </cell>
          <cell r="F7148">
            <v>91</v>
          </cell>
          <cell r="G7148">
            <v>90</v>
          </cell>
          <cell r="I7148">
            <v>2010</v>
          </cell>
          <cell r="J7148" t="str">
            <v>UM</v>
          </cell>
          <cell r="L7148">
            <v>3</v>
          </cell>
          <cell r="M7148">
            <v>57415.039298432428</v>
          </cell>
        </row>
        <row r="7149">
          <cell r="A7149" t="str">
            <v>2010-57-4-</v>
          </cell>
          <cell r="B7149" t="str">
            <v>Canada</v>
          </cell>
          <cell r="C7149" t="str">
            <v>UnMarked WCVI Total Fall</v>
          </cell>
          <cell r="D7149" t="str">
            <v>U-WCVI Tl</v>
          </cell>
          <cell r="E7149">
            <v>57</v>
          </cell>
          <cell r="F7149">
            <v>91</v>
          </cell>
          <cell r="G7149">
            <v>90</v>
          </cell>
          <cell r="I7149">
            <v>2010</v>
          </cell>
          <cell r="J7149" t="str">
            <v>UM</v>
          </cell>
          <cell r="L7149">
            <v>4</v>
          </cell>
          <cell r="M7149">
            <v>28028.71033786756</v>
          </cell>
        </row>
        <row r="7150">
          <cell r="A7150" t="str">
            <v>2010-57-5-</v>
          </cell>
          <cell r="B7150" t="str">
            <v>Canada</v>
          </cell>
          <cell r="C7150" t="str">
            <v>UnMarked WCVI Total Fall</v>
          </cell>
          <cell r="D7150" t="str">
            <v>U-WCVI Tl</v>
          </cell>
          <cell r="E7150">
            <v>57</v>
          </cell>
          <cell r="F7150">
            <v>91</v>
          </cell>
          <cell r="G7150">
            <v>90</v>
          </cell>
          <cell r="I7150">
            <v>2010</v>
          </cell>
          <cell r="J7150" t="str">
            <v>UM</v>
          </cell>
          <cell r="L7150">
            <v>5</v>
          </cell>
          <cell r="M7150">
            <v>7732.761168187747</v>
          </cell>
        </row>
        <row r="7151">
          <cell r="A7151" t="str">
            <v>2010-58-3-</v>
          </cell>
          <cell r="B7151" t="str">
            <v>Canada</v>
          </cell>
          <cell r="C7151" t="str">
            <v>Marked WCVI Total Fall</v>
          </cell>
          <cell r="D7151" t="str">
            <v>M-WCVI Tl</v>
          </cell>
          <cell r="E7151">
            <v>58</v>
          </cell>
          <cell r="F7151">
            <v>92</v>
          </cell>
          <cell r="G7151">
            <v>90</v>
          </cell>
          <cell r="I7151">
            <v>2010</v>
          </cell>
          <cell r="J7151" t="str">
            <v>M</v>
          </cell>
          <cell r="L7151">
            <v>3</v>
          </cell>
          <cell r="M7151">
            <v>905.96070156756912</v>
          </cell>
        </row>
        <row r="7152">
          <cell r="A7152" t="str">
            <v>2010-58-4-</v>
          </cell>
          <cell r="B7152" t="str">
            <v>Canada</v>
          </cell>
          <cell r="C7152" t="str">
            <v>Marked WCVI Total Fall</v>
          </cell>
          <cell r="D7152" t="str">
            <v>M-WCVI Tl</v>
          </cell>
          <cell r="E7152">
            <v>58</v>
          </cell>
          <cell r="F7152">
            <v>92</v>
          </cell>
          <cell r="G7152">
            <v>90</v>
          </cell>
          <cell r="I7152">
            <v>2010</v>
          </cell>
          <cell r="J7152" t="str">
            <v>M</v>
          </cell>
          <cell r="L7152">
            <v>4</v>
          </cell>
          <cell r="M7152">
            <v>475.28966213243513</v>
          </cell>
        </row>
        <row r="7153">
          <cell r="A7153" t="str">
            <v>2010-58-5-</v>
          </cell>
          <cell r="B7153" t="str">
            <v>Canada</v>
          </cell>
          <cell r="C7153" t="str">
            <v>Marked WCVI Total Fall</v>
          </cell>
          <cell r="D7153" t="str">
            <v>M-WCVI Tl</v>
          </cell>
          <cell r="E7153">
            <v>58</v>
          </cell>
          <cell r="F7153">
            <v>92</v>
          </cell>
          <cell r="G7153">
            <v>90</v>
          </cell>
          <cell r="I7153">
            <v>2010</v>
          </cell>
          <cell r="J7153" t="str">
            <v>M</v>
          </cell>
          <cell r="L7153">
            <v>5</v>
          </cell>
          <cell r="M7153">
            <v>115.2388318122532</v>
          </cell>
        </row>
        <row r="7154">
          <cell r="A7154" t="str">
            <v>2010-59-3-</v>
          </cell>
          <cell r="B7154" t="str">
            <v>Canada</v>
          </cell>
          <cell r="C7154" t="str">
            <v>UnMarked Fraser River Late</v>
          </cell>
          <cell r="D7154" t="str">
            <v>U-FrasRLt</v>
          </cell>
          <cell r="E7154">
            <v>59</v>
          </cell>
          <cell r="F7154">
            <v>94</v>
          </cell>
          <cell r="G7154">
            <v>93</v>
          </cell>
          <cell r="I7154">
            <v>2010</v>
          </cell>
          <cell r="J7154" t="str">
            <v>UM</v>
          </cell>
          <cell r="L7154">
            <v>3</v>
          </cell>
          <cell r="M7154">
            <v>154699.9053208695</v>
          </cell>
        </row>
        <row r="7155">
          <cell r="A7155" t="str">
            <v>2010-59-4-</v>
          </cell>
          <cell r="B7155" t="str">
            <v>Canada</v>
          </cell>
          <cell r="C7155" t="str">
            <v>UnMarked Fraser River Late</v>
          </cell>
          <cell r="D7155" t="str">
            <v>U-FrasRLt</v>
          </cell>
          <cell r="E7155">
            <v>59</v>
          </cell>
          <cell r="F7155">
            <v>94</v>
          </cell>
          <cell r="G7155">
            <v>93</v>
          </cell>
          <cell r="I7155">
            <v>2010</v>
          </cell>
          <cell r="J7155" t="str">
            <v>UM</v>
          </cell>
          <cell r="L7155">
            <v>4</v>
          </cell>
          <cell r="M7155">
            <v>28259.782889582821</v>
          </cell>
        </row>
        <row r="7156">
          <cell r="A7156" t="str">
            <v>2010-59-5-</v>
          </cell>
          <cell r="B7156" t="str">
            <v>Canada</v>
          </cell>
          <cell r="C7156" t="str">
            <v>UnMarked Fraser River Late</v>
          </cell>
          <cell r="D7156" t="str">
            <v>U-FrasRLt</v>
          </cell>
          <cell r="E7156">
            <v>59</v>
          </cell>
          <cell r="F7156">
            <v>94</v>
          </cell>
          <cell r="G7156">
            <v>93</v>
          </cell>
          <cell r="I7156">
            <v>2010</v>
          </cell>
          <cell r="J7156" t="str">
            <v>UM</v>
          </cell>
          <cell r="L7156">
            <v>5</v>
          </cell>
          <cell r="M7156">
            <v>8259.2016506555901</v>
          </cell>
        </row>
        <row r="7157">
          <cell r="A7157" t="str">
            <v>2010-60-3-</v>
          </cell>
          <cell r="B7157" t="str">
            <v>Canada</v>
          </cell>
          <cell r="C7157" t="str">
            <v>Marked Fraser River Late</v>
          </cell>
          <cell r="D7157" t="str">
            <v>M-FrasRLt</v>
          </cell>
          <cell r="E7157">
            <v>60</v>
          </cell>
          <cell r="F7157">
            <v>95</v>
          </cell>
          <cell r="G7157">
            <v>93</v>
          </cell>
          <cell r="I7157">
            <v>2010</v>
          </cell>
          <cell r="J7157" t="str">
            <v>M</v>
          </cell>
          <cell r="L7157">
            <v>3</v>
          </cell>
          <cell r="M7157">
            <v>9278.4396923431559</v>
          </cell>
        </row>
        <row r="7158">
          <cell r="A7158" t="str">
            <v>2010-60-4-</v>
          </cell>
          <cell r="B7158" t="str">
            <v>Canada</v>
          </cell>
          <cell r="C7158" t="str">
            <v>Marked Fraser River Late</v>
          </cell>
          <cell r="D7158" t="str">
            <v>M-FrasRLt</v>
          </cell>
          <cell r="E7158">
            <v>60</v>
          </cell>
          <cell r="F7158">
            <v>95</v>
          </cell>
          <cell r="G7158">
            <v>93</v>
          </cell>
          <cell r="I7158">
            <v>2010</v>
          </cell>
          <cell r="J7158" t="str">
            <v>M</v>
          </cell>
          <cell r="L7158">
            <v>4</v>
          </cell>
          <cell r="M7158">
            <v>1923.0298634432879</v>
          </cell>
        </row>
        <row r="7159">
          <cell r="A7159" t="str">
            <v>2010-60-5-</v>
          </cell>
          <cell r="B7159" t="str">
            <v>Canada</v>
          </cell>
          <cell r="C7159" t="str">
            <v>Marked Fraser River Late</v>
          </cell>
          <cell r="D7159" t="str">
            <v>M-FrasRLt</v>
          </cell>
          <cell r="E7159">
            <v>60</v>
          </cell>
          <cell r="F7159">
            <v>95</v>
          </cell>
          <cell r="G7159">
            <v>93</v>
          </cell>
          <cell r="I7159">
            <v>2010</v>
          </cell>
          <cell r="J7159" t="str">
            <v>M</v>
          </cell>
          <cell r="L7159">
            <v>5</v>
          </cell>
          <cell r="M7159">
            <v>74.245419984119295</v>
          </cell>
        </row>
        <row r="7160">
          <cell r="A7160" t="str">
            <v>2010-61-3-</v>
          </cell>
          <cell r="B7160" t="str">
            <v>Canada</v>
          </cell>
          <cell r="C7160" t="str">
            <v>UnMarked Fraser River Early</v>
          </cell>
          <cell r="D7160" t="str">
            <v>U-FrasREr</v>
          </cell>
          <cell r="E7160">
            <v>61</v>
          </cell>
          <cell r="F7160">
            <v>97</v>
          </cell>
          <cell r="G7160">
            <v>96</v>
          </cell>
          <cell r="I7160">
            <v>2010</v>
          </cell>
          <cell r="J7160" t="str">
            <v>UM</v>
          </cell>
          <cell r="L7160">
            <v>3</v>
          </cell>
          <cell r="M7160">
            <v>39968.728886307792</v>
          </cell>
        </row>
        <row r="7161">
          <cell r="A7161" t="str">
            <v>2010-61-4-</v>
          </cell>
          <cell r="B7161" t="str">
            <v>Canada</v>
          </cell>
          <cell r="C7161" t="str">
            <v>UnMarked Fraser River Early</v>
          </cell>
          <cell r="D7161" t="str">
            <v>U-FrasREr</v>
          </cell>
          <cell r="E7161">
            <v>61</v>
          </cell>
          <cell r="F7161">
            <v>97</v>
          </cell>
          <cell r="G7161">
            <v>96</v>
          </cell>
          <cell r="I7161">
            <v>2010</v>
          </cell>
          <cell r="J7161" t="str">
            <v>UM</v>
          </cell>
          <cell r="L7161">
            <v>4</v>
          </cell>
          <cell r="M7161">
            <v>188575.24024835369</v>
          </cell>
        </row>
        <row r="7162">
          <cell r="A7162" t="str">
            <v>2010-61-5-</v>
          </cell>
          <cell r="B7162" t="str">
            <v>Canada</v>
          </cell>
          <cell r="C7162" t="str">
            <v>UnMarked Fraser River Early</v>
          </cell>
          <cell r="D7162" t="str">
            <v>U-FrasREr</v>
          </cell>
          <cell r="E7162">
            <v>61</v>
          </cell>
          <cell r="F7162">
            <v>97</v>
          </cell>
          <cell r="G7162">
            <v>96</v>
          </cell>
          <cell r="I7162">
            <v>2010</v>
          </cell>
          <cell r="J7162" t="str">
            <v>UM</v>
          </cell>
          <cell r="L7162">
            <v>5</v>
          </cell>
          <cell r="M7162">
            <v>9944.7396566045081</v>
          </cell>
        </row>
        <row r="7163">
          <cell r="A7163" t="str">
            <v>2010-62-3-</v>
          </cell>
          <cell r="B7163" t="str">
            <v>Canada</v>
          </cell>
          <cell r="C7163" t="str">
            <v>Marked Fraser River Early</v>
          </cell>
          <cell r="D7163" t="str">
            <v>M-FrasREr</v>
          </cell>
          <cell r="E7163">
            <v>62</v>
          </cell>
          <cell r="F7163">
            <v>98</v>
          </cell>
          <cell r="G7163">
            <v>96</v>
          </cell>
          <cell r="I7163">
            <v>2010</v>
          </cell>
          <cell r="J7163" t="str">
            <v>M</v>
          </cell>
          <cell r="L7163">
            <v>3</v>
          </cell>
          <cell r="M7163">
            <v>815.98227327357017</v>
          </cell>
        </row>
        <row r="7164">
          <cell r="A7164" t="str">
            <v>2010-62-4-</v>
          </cell>
          <cell r="B7164" t="str">
            <v>Canada</v>
          </cell>
          <cell r="C7164" t="str">
            <v>Marked Fraser River Early</v>
          </cell>
          <cell r="D7164" t="str">
            <v>M-FrasREr</v>
          </cell>
          <cell r="E7164">
            <v>62</v>
          </cell>
          <cell r="F7164">
            <v>98</v>
          </cell>
          <cell r="G7164">
            <v>96</v>
          </cell>
          <cell r="I7164">
            <v>2010</v>
          </cell>
          <cell r="J7164" t="str">
            <v>M</v>
          </cell>
          <cell r="L7164">
            <v>4</v>
          </cell>
          <cell r="M7164">
            <v>3869.8349250309111</v>
          </cell>
        </row>
        <row r="7165">
          <cell r="A7165" t="str">
            <v>2010-62-5-</v>
          </cell>
          <cell r="B7165" t="str">
            <v>Canada</v>
          </cell>
          <cell r="C7165" t="str">
            <v>Marked Fraser River Early</v>
          </cell>
          <cell r="D7165" t="str">
            <v>M-FrasREr</v>
          </cell>
          <cell r="E7165">
            <v>62</v>
          </cell>
          <cell r="F7165">
            <v>98</v>
          </cell>
          <cell r="G7165">
            <v>96</v>
          </cell>
          <cell r="I7165">
            <v>2010</v>
          </cell>
          <cell r="J7165" t="str">
            <v>M</v>
          </cell>
          <cell r="L7165">
            <v>5</v>
          </cell>
          <cell r="M7165">
            <v>202.9698637209749</v>
          </cell>
        </row>
        <row r="7166">
          <cell r="A7166" t="str">
            <v>2010-63-3-</v>
          </cell>
          <cell r="B7166" t="str">
            <v>Canada</v>
          </cell>
          <cell r="C7166" t="str">
            <v>UnMarked Lower Georgia Strait</v>
          </cell>
          <cell r="D7166" t="str">
            <v>U-LwGeo S</v>
          </cell>
          <cell r="E7166">
            <v>63</v>
          </cell>
          <cell r="F7166">
            <v>100</v>
          </cell>
          <cell r="G7166">
            <v>99</v>
          </cell>
          <cell r="I7166">
            <v>2010</v>
          </cell>
          <cell r="J7166" t="str">
            <v>UM</v>
          </cell>
          <cell r="L7166">
            <v>3</v>
          </cell>
          <cell r="M7166">
            <v>11787.01336383098</v>
          </cell>
        </row>
        <row r="7167">
          <cell r="A7167" t="str">
            <v>2010-63-4-</v>
          </cell>
          <cell r="B7167" t="str">
            <v>Canada</v>
          </cell>
          <cell r="C7167" t="str">
            <v>UnMarked Lower Georgia Strait</v>
          </cell>
          <cell r="D7167" t="str">
            <v>U-LwGeo S</v>
          </cell>
          <cell r="E7167">
            <v>63</v>
          </cell>
          <cell r="F7167">
            <v>100</v>
          </cell>
          <cell r="G7167">
            <v>99</v>
          </cell>
          <cell r="I7167">
            <v>2010</v>
          </cell>
          <cell r="J7167" t="str">
            <v>UM</v>
          </cell>
          <cell r="L7167">
            <v>4</v>
          </cell>
          <cell r="M7167">
            <v>8911.2547117073973</v>
          </cell>
        </row>
        <row r="7168">
          <cell r="A7168" t="str">
            <v>2010-63-5-</v>
          </cell>
          <cell r="B7168" t="str">
            <v>Canada</v>
          </cell>
          <cell r="C7168" t="str">
            <v>UnMarked Lower Georgia Strait</v>
          </cell>
          <cell r="D7168" t="str">
            <v>U-LwGeo S</v>
          </cell>
          <cell r="E7168">
            <v>63</v>
          </cell>
          <cell r="F7168">
            <v>100</v>
          </cell>
          <cell r="G7168">
            <v>99</v>
          </cell>
          <cell r="I7168">
            <v>2010</v>
          </cell>
          <cell r="J7168" t="str">
            <v>UM</v>
          </cell>
          <cell r="L7168">
            <v>5</v>
          </cell>
          <cell r="M7168">
            <v>1062.344043023377</v>
          </cell>
        </row>
        <row r="7169">
          <cell r="A7169" t="str">
            <v>2010-64-3-</v>
          </cell>
          <cell r="B7169" t="str">
            <v>Canada</v>
          </cell>
          <cell r="C7169" t="str">
            <v>Marked Lower Georgia Strait</v>
          </cell>
          <cell r="D7169" t="str">
            <v>M-LwGeo S</v>
          </cell>
          <cell r="E7169">
            <v>64</v>
          </cell>
          <cell r="F7169">
            <v>101</v>
          </cell>
          <cell r="G7169">
            <v>99</v>
          </cell>
          <cell r="I7169">
            <v>2010</v>
          </cell>
          <cell r="J7169" t="str">
            <v>M</v>
          </cell>
          <cell r="L7169">
            <v>3</v>
          </cell>
          <cell r="M7169">
            <v>1024.31505071472</v>
          </cell>
        </row>
        <row r="7170">
          <cell r="A7170" t="str">
            <v>2010-64-4-</v>
          </cell>
          <cell r="B7170" t="str">
            <v>Canada</v>
          </cell>
          <cell r="C7170" t="str">
            <v>Marked Lower Georgia Strait</v>
          </cell>
          <cell r="D7170" t="str">
            <v>M-LwGeo S</v>
          </cell>
          <cell r="E7170">
            <v>64</v>
          </cell>
          <cell r="F7170">
            <v>101</v>
          </cell>
          <cell r="G7170">
            <v>99</v>
          </cell>
          <cell r="I7170">
            <v>2010</v>
          </cell>
          <cell r="J7170" t="str">
            <v>M</v>
          </cell>
          <cell r="L7170">
            <v>4</v>
          </cell>
          <cell r="M7170">
            <v>776.57227596946359</v>
          </cell>
        </row>
        <row r="7171">
          <cell r="A7171" t="str">
            <v>2010-64-5-</v>
          </cell>
          <cell r="B7171" t="str">
            <v>Canada</v>
          </cell>
          <cell r="C7171" t="str">
            <v>Marked Lower Georgia Strait</v>
          </cell>
          <cell r="D7171" t="str">
            <v>M-LwGeo S</v>
          </cell>
          <cell r="E7171">
            <v>64</v>
          </cell>
          <cell r="F7171">
            <v>101</v>
          </cell>
          <cell r="G7171">
            <v>99</v>
          </cell>
          <cell r="I7171">
            <v>2010</v>
          </cell>
          <cell r="J7171" t="str">
            <v>M</v>
          </cell>
          <cell r="L7171">
            <v>5</v>
          </cell>
          <cell r="M7171">
            <v>91.932868160232601</v>
          </cell>
        </row>
        <row r="7172">
          <cell r="A7172" t="str">
            <v>2010-67-3-</v>
          </cell>
          <cell r="B7172" t="str">
            <v>ColR</v>
          </cell>
          <cell r="C7172" t="str">
            <v>UnMarked Lower Columbia Naturals</v>
          </cell>
          <cell r="D7172" t="str">
            <v>U-LColNat</v>
          </cell>
          <cell r="E7172">
            <v>67</v>
          </cell>
          <cell r="F7172">
            <v>103</v>
          </cell>
          <cell r="G7172">
            <v>102</v>
          </cell>
          <cell r="I7172">
            <v>2010</v>
          </cell>
          <cell r="J7172" t="str">
            <v>UM</v>
          </cell>
          <cell r="L7172">
            <v>3</v>
          </cell>
          <cell r="M7172">
            <v>5303.4749999999913</v>
          </cell>
        </row>
        <row r="7173">
          <cell r="A7173" t="str">
            <v>2010-67-4-</v>
          </cell>
          <cell r="B7173" t="str">
            <v>ColR</v>
          </cell>
          <cell r="C7173" t="str">
            <v>UnMarked Lower Columbia Naturals</v>
          </cell>
          <cell r="D7173" t="str">
            <v>U-LColNat</v>
          </cell>
          <cell r="E7173">
            <v>67</v>
          </cell>
          <cell r="F7173">
            <v>103</v>
          </cell>
          <cell r="G7173">
            <v>102</v>
          </cell>
          <cell r="I7173">
            <v>2010</v>
          </cell>
          <cell r="J7173" t="str">
            <v>UM</v>
          </cell>
          <cell r="L7173">
            <v>4</v>
          </cell>
          <cell r="M7173">
            <v>2025.0749999999971</v>
          </cell>
        </row>
        <row r="7174">
          <cell r="A7174" t="str">
            <v>2010-67-5-</v>
          </cell>
          <cell r="B7174" t="str">
            <v>ColR</v>
          </cell>
          <cell r="C7174" t="str">
            <v>UnMarked Lower Columbia Naturals</v>
          </cell>
          <cell r="D7174" t="str">
            <v>U-LColNat</v>
          </cell>
          <cell r="E7174">
            <v>67</v>
          </cell>
          <cell r="F7174">
            <v>103</v>
          </cell>
          <cell r="G7174">
            <v>102</v>
          </cell>
          <cell r="I7174">
            <v>2010</v>
          </cell>
          <cell r="J7174" t="str">
            <v>UM</v>
          </cell>
          <cell r="L7174">
            <v>5</v>
          </cell>
          <cell r="M7174">
            <v>379.5</v>
          </cell>
        </row>
        <row r="7175">
          <cell r="A7175" t="str">
            <v>2010-68-3-</v>
          </cell>
          <cell r="B7175" t="str">
            <v>ColR</v>
          </cell>
          <cell r="C7175" t="str">
            <v>Marked Lower Columbia Naturals</v>
          </cell>
          <cell r="D7175" t="str">
            <v>M-LColNat</v>
          </cell>
          <cell r="E7175">
            <v>68</v>
          </cell>
          <cell r="F7175">
            <v>104</v>
          </cell>
          <cell r="G7175">
            <v>102</v>
          </cell>
          <cell r="I7175">
            <v>2010</v>
          </cell>
          <cell r="J7175" t="str">
            <v>M</v>
          </cell>
          <cell r="L7175">
            <v>3</v>
          </cell>
          <cell r="M7175">
            <v>0</v>
          </cell>
        </row>
        <row r="7176">
          <cell r="A7176" t="str">
            <v>2010-68-4-</v>
          </cell>
          <cell r="B7176" t="str">
            <v>ColR</v>
          </cell>
          <cell r="C7176" t="str">
            <v>Marked Lower Columbia Naturals</v>
          </cell>
          <cell r="D7176" t="str">
            <v>M-LColNat</v>
          </cell>
          <cell r="E7176">
            <v>68</v>
          </cell>
          <cell r="F7176">
            <v>104</v>
          </cell>
          <cell r="G7176">
            <v>102</v>
          </cell>
          <cell r="I7176">
            <v>2010</v>
          </cell>
          <cell r="J7176" t="str">
            <v>M</v>
          </cell>
          <cell r="L7176">
            <v>4</v>
          </cell>
          <cell r="M7176">
            <v>0</v>
          </cell>
        </row>
        <row r="7177">
          <cell r="A7177" t="str">
            <v>2010-68-5-</v>
          </cell>
          <cell r="B7177" t="str">
            <v>ColR</v>
          </cell>
          <cell r="C7177" t="str">
            <v>Marked Lower Columbia Naturals</v>
          </cell>
          <cell r="D7177" t="str">
            <v>M-LColNat</v>
          </cell>
          <cell r="E7177">
            <v>68</v>
          </cell>
          <cell r="F7177">
            <v>104</v>
          </cell>
          <cell r="G7177">
            <v>102</v>
          </cell>
          <cell r="I7177">
            <v>2010</v>
          </cell>
          <cell r="J7177" t="str">
            <v>M</v>
          </cell>
          <cell r="L7177">
            <v>5</v>
          </cell>
          <cell r="M7177">
            <v>0</v>
          </cell>
        </row>
        <row r="7178">
          <cell r="A7178" t="str">
            <v>2010-69-3-</v>
          </cell>
          <cell r="B7178" t="str">
            <v>WA_NCoast_OR_CA</v>
          </cell>
          <cell r="C7178" t="str">
            <v>UnMarked Central Valley Fall</v>
          </cell>
          <cell r="D7178" t="str">
            <v>U-CentVal</v>
          </cell>
          <cell r="E7178">
            <v>69</v>
          </cell>
          <cell r="F7178">
            <v>106</v>
          </cell>
          <cell r="G7178">
            <v>105</v>
          </cell>
          <cell r="I7178">
            <v>2010</v>
          </cell>
          <cell r="J7178" t="str">
            <v>UM</v>
          </cell>
          <cell r="L7178">
            <v>3</v>
          </cell>
          <cell r="M7178">
            <v>94398.15926430434</v>
          </cell>
        </row>
        <row r="7179">
          <cell r="A7179" t="str">
            <v>2010-69-4-</v>
          </cell>
          <cell r="B7179" t="str">
            <v>WA_NCoast_OR_CA</v>
          </cell>
          <cell r="C7179" t="str">
            <v>UnMarked Central Valley Fall</v>
          </cell>
          <cell r="D7179" t="str">
            <v>U-CentVal</v>
          </cell>
          <cell r="E7179">
            <v>69</v>
          </cell>
          <cell r="F7179">
            <v>106</v>
          </cell>
          <cell r="G7179">
            <v>105</v>
          </cell>
          <cell r="I7179">
            <v>2010</v>
          </cell>
          <cell r="J7179" t="str">
            <v>UM</v>
          </cell>
          <cell r="L7179">
            <v>4</v>
          </cell>
          <cell r="M7179">
            <v>3358.9359285622841</v>
          </cell>
        </row>
        <row r="7180">
          <cell r="A7180" t="str">
            <v>2010-69-5-</v>
          </cell>
          <cell r="B7180" t="str">
            <v>WA_NCoast_OR_CA</v>
          </cell>
          <cell r="C7180" t="str">
            <v>UnMarked Central Valley Fall</v>
          </cell>
          <cell r="D7180" t="str">
            <v>U-CentVal</v>
          </cell>
          <cell r="E7180">
            <v>69</v>
          </cell>
          <cell r="F7180">
            <v>106</v>
          </cell>
          <cell r="G7180">
            <v>105</v>
          </cell>
          <cell r="I7180">
            <v>2010</v>
          </cell>
          <cell r="J7180" t="str">
            <v>UM</v>
          </cell>
          <cell r="L7180">
            <v>5</v>
          </cell>
          <cell r="M7180">
            <v>16.315177863687659</v>
          </cell>
        </row>
        <row r="7181">
          <cell r="A7181" t="str">
            <v>2010-70-3-</v>
          </cell>
          <cell r="B7181" t="str">
            <v>WA_NCoast_OR_CA</v>
          </cell>
          <cell r="C7181" t="str">
            <v>Marked Central Valley Fall</v>
          </cell>
          <cell r="D7181" t="str">
            <v>M-CentVal</v>
          </cell>
          <cell r="E7181">
            <v>70</v>
          </cell>
          <cell r="F7181">
            <v>107</v>
          </cell>
          <cell r="G7181">
            <v>105</v>
          </cell>
          <cell r="I7181">
            <v>2010</v>
          </cell>
          <cell r="J7181" t="str">
            <v>M</v>
          </cell>
          <cell r="L7181">
            <v>3</v>
          </cell>
          <cell r="M7181">
            <v>28196.85276725973</v>
          </cell>
        </row>
        <row r="7182">
          <cell r="A7182" t="str">
            <v>2010-70-4-</v>
          </cell>
          <cell r="B7182" t="str">
            <v>WA_NCoast_OR_CA</v>
          </cell>
          <cell r="C7182" t="str">
            <v>Marked Central Valley Fall</v>
          </cell>
          <cell r="D7182" t="str">
            <v>M-CentVal</v>
          </cell>
          <cell r="E7182">
            <v>70</v>
          </cell>
          <cell r="F7182">
            <v>107</v>
          </cell>
          <cell r="G7182">
            <v>105</v>
          </cell>
          <cell r="I7182">
            <v>2010</v>
          </cell>
          <cell r="J7182" t="str">
            <v>M</v>
          </cell>
          <cell r="L7182">
            <v>4</v>
          </cell>
          <cell r="M7182">
            <v>1003.318524116007</v>
          </cell>
        </row>
        <row r="7183">
          <cell r="A7183" t="str">
            <v>2010-70-5-</v>
          </cell>
          <cell r="B7183" t="str">
            <v>WA_NCoast_OR_CA</v>
          </cell>
          <cell r="C7183" t="str">
            <v>Marked Central Valley Fall</v>
          </cell>
          <cell r="D7183" t="str">
            <v>M-CentVal</v>
          </cell>
          <cell r="E7183">
            <v>70</v>
          </cell>
          <cell r="F7183">
            <v>107</v>
          </cell>
          <cell r="G7183">
            <v>105</v>
          </cell>
          <cell r="I7183">
            <v>2010</v>
          </cell>
          <cell r="J7183" t="str">
            <v>M</v>
          </cell>
          <cell r="L7183">
            <v>5</v>
          </cell>
          <cell r="M7183">
            <v>0.41833789394070919</v>
          </cell>
        </row>
        <row r="7184">
          <cell r="A7184" t="str">
            <v>2010-71-3-</v>
          </cell>
          <cell r="B7184" t="str">
            <v>WA_NCoast_OR_CA</v>
          </cell>
          <cell r="C7184" t="str">
            <v>UnMarked WA North Coast Fall</v>
          </cell>
          <cell r="D7184" t="str">
            <v>U-WA NCst</v>
          </cell>
          <cell r="E7184">
            <v>71</v>
          </cell>
          <cell r="F7184">
            <v>109</v>
          </cell>
          <cell r="G7184">
            <v>108</v>
          </cell>
          <cell r="I7184">
            <v>2010</v>
          </cell>
          <cell r="J7184" t="str">
            <v>UM</v>
          </cell>
          <cell r="L7184">
            <v>3</v>
          </cell>
          <cell r="M7184">
            <v>6225.5874811369922</v>
          </cell>
        </row>
        <row r="7185">
          <cell r="A7185" t="str">
            <v>2010-71-4-</v>
          </cell>
          <cell r="B7185" t="str">
            <v>WA_NCoast_OR_CA</v>
          </cell>
          <cell r="C7185" t="str">
            <v>UnMarked WA North Coast Fall</v>
          </cell>
          <cell r="D7185" t="str">
            <v>U-WA NCst</v>
          </cell>
          <cell r="E7185">
            <v>71</v>
          </cell>
          <cell r="F7185">
            <v>109</v>
          </cell>
          <cell r="G7185">
            <v>108</v>
          </cell>
          <cell r="I7185">
            <v>2010</v>
          </cell>
          <cell r="J7185" t="str">
            <v>UM</v>
          </cell>
          <cell r="L7185">
            <v>4</v>
          </cell>
          <cell r="M7185">
            <v>13629.62752728685</v>
          </cell>
        </row>
        <row r="7186">
          <cell r="A7186" t="str">
            <v>2010-71-5-</v>
          </cell>
          <cell r="B7186" t="str">
            <v>WA_NCoast_OR_CA</v>
          </cell>
          <cell r="C7186" t="str">
            <v>UnMarked WA North Coast Fall</v>
          </cell>
          <cell r="D7186" t="str">
            <v>U-WA NCst</v>
          </cell>
          <cell r="E7186">
            <v>71</v>
          </cell>
          <cell r="F7186">
            <v>109</v>
          </cell>
          <cell r="G7186">
            <v>108</v>
          </cell>
          <cell r="I7186">
            <v>2010</v>
          </cell>
          <cell r="J7186" t="str">
            <v>UM</v>
          </cell>
          <cell r="L7186">
            <v>5</v>
          </cell>
          <cell r="M7186">
            <v>22562.011692977059</v>
          </cell>
        </row>
        <row r="7187">
          <cell r="A7187" t="str">
            <v>2010-72-3-</v>
          </cell>
          <cell r="B7187" t="str">
            <v>WA_NCoast_OR_CA</v>
          </cell>
          <cell r="C7187" t="str">
            <v>Marked WA North Coast Fall</v>
          </cell>
          <cell r="D7187" t="str">
            <v>M-WA NCst</v>
          </cell>
          <cell r="E7187">
            <v>72</v>
          </cell>
          <cell r="F7187">
            <v>110</v>
          </cell>
          <cell r="G7187">
            <v>108</v>
          </cell>
          <cell r="I7187">
            <v>2010</v>
          </cell>
          <cell r="J7187" t="str">
            <v>M</v>
          </cell>
          <cell r="L7187">
            <v>3</v>
          </cell>
          <cell r="M7187">
            <v>868.69894302315925</v>
          </cell>
        </row>
        <row r="7188">
          <cell r="A7188" t="str">
            <v>2010-72-4-</v>
          </cell>
          <cell r="B7188" t="str">
            <v>WA_NCoast_OR_CA</v>
          </cell>
          <cell r="C7188" t="str">
            <v>Marked WA North Coast Fall</v>
          </cell>
          <cell r="D7188" t="str">
            <v>M-WA NCst</v>
          </cell>
          <cell r="E7188">
            <v>72</v>
          </cell>
          <cell r="F7188">
            <v>110</v>
          </cell>
          <cell r="G7188">
            <v>108</v>
          </cell>
          <cell r="I7188">
            <v>2010</v>
          </cell>
          <cell r="J7188" t="str">
            <v>M</v>
          </cell>
          <cell r="L7188">
            <v>4</v>
          </cell>
          <cell r="M7188">
            <v>1258.6991863576579</v>
          </cell>
        </row>
        <row r="7189">
          <cell r="A7189" t="str">
            <v>2010-72-5-</v>
          </cell>
          <cell r="B7189" t="str">
            <v>WA_NCoast_OR_CA</v>
          </cell>
          <cell r="C7189" t="str">
            <v>Marked WA North Coast Fall</v>
          </cell>
          <cell r="D7189" t="str">
            <v>M-WA NCst</v>
          </cell>
          <cell r="E7189">
            <v>72</v>
          </cell>
          <cell r="F7189">
            <v>110</v>
          </cell>
          <cell r="G7189">
            <v>108</v>
          </cell>
          <cell r="I7189">
            <v>2010</v>
          </cell>
          <cell r="J7189" t="str">
            <v>M</v>
          </cell>
          <cell r="L7189">
            <v>5</v>
          </cell>
          <cell r="M7189">
            <v>1849.813387073443</v>
          </cell>
        </row>
        <row r="7190">
          <cell r="A7190" t="str">
            <v>2010-73-3-</v>
          </cell>
          <cell r="B7190" t="str">
            <v>WA_NCoast_OR_CA</v>
          </cell>
          <cell r="C7190" t="str">
            <v>UnMarked Willapa Bay</v>
          </cell>
          <cell r="D7190" t="str">
            <v>U-Willapa</v>
          </cell>
          <cell r="E7190">
            <v>73</v>
          </cell>
          <cell r="F7190">
            <v>112</v>
          </cell>
          <cell r="G7190">
            <v>111</v>
          </cell>
          <cell r="I7190">
            <v>2010</v>
          </cell>
          <cell r="J7190" t="str">
            <v>UM</v>
          </cell>
          <cell r="K7190" t="str">
            <v>H</v>
          </cell>
          <cell r="L7190">
            <v>3</v>
          </cell>
          <cell r="M7190">
            <v>191.28562826329721</v>
          </cell>
        </row>
        <row r="7191">
          <cell r="A7191" t="str">
            <v>2010-73-3-</v>
          </cell>
          <cell r="B7191" t="str">
            <v>WA_NCoast_OR_CA</v>
          </cell>
          <cell r="C7191" t="str">
            <v>UnMarked Willapa Bay</v>
          </cell>
          <cell r="D7191" t="str">
            <v>U-Willapa</v>
          </cell>
          <cell r="E7191">
            <v>73</v>
          </cell>
          <cell r="F7191">
            <v>112</v>
          </cell>
          <cell r="G7191">
            <v>111</v>
          </cell>
          <cell r="I7191">
            <v>2010</v>
          </cell>
          <cell r="J7191" t="str">
            <v>UM</v>
          </cell>
          <cell r="K7191" t="str">
            <v>N</v>
          </cell>
          <cell r="L7191">
            <v>3</v>
          </cell>
          <cell r="M7191">
            <v>912.5052670616933</v>
          </cell>
        </row>
        <row r="7192">
          <cell r="A7192" t="str">
            <v>2010-73-4-</v>
          </cell>
          <cell r="B7192" t="str">
            <v>WA_NCoast_OR_CA</v>
          </cell>
          <cell r="C7192" t="str">
            <v>UnMarked Willapa Bay</v>
          </cell>
          <cell r="D7192" t="str">
            <v>U-Willapa</v>
          </cell>
          <cell r="E7192">
            <v>73</v>
          </cell>
          <cell r="F7192">
            <v>112</v>
          </cell>
          <cell r="G7192">
            <v>111</v>
          </cell>
          <cell r="I7192">
            <v>2010</v>
          </cell>
          <cell r="J7192" t="str">
            <v>UM</v>
          </cell>
          <cell r="K7192" t="str">
            <v>H</v>
          </cell>
          <cell r="L7192">
            <v>4</v>
          </cell>
          <cell r="M7192">
            <v>60.640334130455827</v>
          </cell>
        </row>
        <row r="7193">
          <cell r="A7193" t="str">
            <v>2010-73-4-</v>
          </cell>
          <cell r="B7193" t="str">
            <v>WA_NCoast_OR_CA</v>
          </cell>
          <cell r="C7193" t="str">
            <v>UnMarked Willapa Bay</v>
          </cell>
          <cell r="D7193" t="str">
            <v>U-Willapa</v>
          </cell>
          <cell r="E7193">
            <v>73</v>
          </cell>
          <cell r="F7193">
            <v>112</v>
          </cell>
          <cell r="G7193">
            <v>111</v>
          </cell>
          <cell r="I7193">
            <v>2010</v>
          </cell>
          <cell r="J7193" t="str">
            <v>UM</v>
          </cell>
          <cell r="K7193" t="str">
            <v>N</v>
          </cell>
          <cell r="L7193">
            <v>4</v>
          </cell>
          <cell r="M7193">
            <v>3307.8315930986391</v>
          </cell>
        </row>
        <row r="7194">
          <cell r="A7194" t="str">
            <v>2010-73-5-</v>
          </cell>
          <cell r="B7194" t="str">
            <v>WA_NCoast_OR_CA</v>
          </cell>
          <cell r="C7194" t="str">
            <v>UnMarked Willapa Bay</v>
          </cell>
          <cell r="D7194" t="str">
            <v>U-Willapa</v>
          </cell>
          <cell r="E7194">
            <v>73</v>
          </cell>
          <cell r="F7194">
            <v>112</v>
          </cell>
          <cell r="G7194">
            <v>111</v>
          </cell>
          <cell r="I7194">
            <v>2010</v>
          </cell>
          <cell r="J7194" t="str">
            <v>UM</v>
          </cell>
          <cell r="K7194" t="str">
            <v>H</v>
          </cell>
          <cell r="L7194">
            <v>5</v>
          </cell>
          <cell r="M7194">
            <v>4654.0118428987098</v>
          </cell>
        </row>
        <row r="7195">
          <cell r="A7195" t="str">
            <v>2010-73-5-</v>
          </cell>
          <cell r="B7195" t="str">
            <v>WA_NCoast_OR_CA</v>
          </cell>
          <cell r="C7195" t="str">
            <v>UnMarked Willapa Bay</v>
          </cell>
          <cell r="D7195" t="str">
            <v>U-Willapa</v>
          </cell>
          <cell r="E7195">
            <v>73</v>
          </cell>
          <cell r="F7195">
            <v>112</v>
          </cell>
          <cell r="G7195">
            <v>111</v>
          </cell>
          <cell r="I7195">
            <v>2010</v>
          </cell>
          <cell r="J7195" t="str">
            <v>UM</v>
          </cell>
          <cell r="K7195" t="str">
            <v>N</v>
          </cell>
          <cell r="L7195">
            <v>5</v>
          </cell>
          <cell r="M7195">
            <v>1596.8842173579631</v>
          </cell>
        </row>
        <row r="7196">
          <cell r="A7196" t="str">
            <v>2010-74-3-</v>
          </cell>
          <cell r="B7196" t="str">
            <v>WA_NCoast_OR_CA</v>
          </cell>
          <cell r="C7196" t="str">
            <v>Marked Willapa Bay</v>
          </cell>
          <cell r="D7196" t="str">
            <v>M-Willapa</v>
          </cell>
          <cell r="E7196">
            <v>74</v>
          </cell>
          <cell r="F7196">
            <v>113</v>
          </cell>
          <cell r="G7196">
            <v>111</v>
          </cell>
          <cell r="I7196">
            <v>2010</v>
          </cell>
          <cell r="J7196" t="str">
            <v>M</v>
          </cell>
          <cell r="K7196" t="str">
            <v>H</v>
          </cell>
          <cell r="L7196">
            <v>3</v>
          </cell>
          <cell r="M7196">
            <v>4873.6848328303486</v>
          </cell>
        </row>
        <row r="7197">
          <cell r="A7197" t="str">
            <v>2010-74-4-</v>
          </cell>
          <cell r="B7197" t="str">
            <v>WA_NCoast_OR_CA</v>
          </cell>
          <cell r="C7197" t="str">
            <v>Marked Willapa Bay</v>
          </cell>
          <cell r="D7197" t="str">
            <v>M-Willapa</v>
          </cell>
          <cell r="E7197">
            <v>74</v>
          </cell>
          <cell r="F7197">
            <v>113</v>
          </cell>
          <cell r="G7197">
            <v>111</v>
          </cell>
          <cell r="I7197">
            <v>2010</v>
          </cell>
          <cell r="J7197" t="str">
            <v>M</v>
          </cell>
          <cell r="K7197" t="str">
            <v>H</v>
          </cell>
          <cell r="L7197">
            <v>4</v>
          </cell>
          <cell r="M7197">
            <v>18299.877587334009</v>
          </cell>
        </row>
        <row r="7198">
          <cell r="A7198" t="str">
            <v>2010-74-5-</v>
          </cell>
          <cell r="B7198" t="str">
            <v>WA_NCoast_OR_CA</v>
          </cell>
          <cell r="C7198" t="str">
            <v>Marked Willapa Bay</v>
          </cell>
          <cell r="D7198" t="str">
            <v>M-Willapa</v>
          </cell>
          <cell r="E7198">
            <v>74</v>
          </cell>
          <cell r="F7198">
            <v>113</v>
          </cell>
          <cell r="G7198">
            <v>111</v>
          </cell>
          <cell r="I7198">
            <v>2010</v>
          </cell>
          <cell r="J7198" t="str">
            <v>M</v>
          </cell>
          <cell r="K7198" t="str">
            <v>H</v>
          </cell>
          <cell r="L7198">
            <v>5</v>
          </cell>
          <cell r="M7198">
            <v>4209.6864640151734</v>
          </cell>
        </row>
        <row r="7199">
          <cell r="A7199" t="str">
            <v>2010-77-3-</v>
          </cell>
          <cell r="B7199" t="str">
            <v>WA_NCoast_OR_CA</v>
          </cell>
          <cell r="C7199" t="str">
            <v>UnMarked OR Mid Coast Fall</v>
          </cell>
          <cell r="D7199" t="str">
            <v>U-MidORCst</v>
          </cell>
          <cell r="E7199">
            <v>77</v>
          </cell>
          <cell r="F7199">
            <v>115</v>
          </cell>
          <cell r="G7199">
            <v>114</v>
          </cell>
          <cell r="I7199">
            <v>2010</v>
          </cell>
          <cell r="J7199" t="str">
            <v>UM</v>
          </cell>
          <cell r="L7199">
            <v>3</v>
          </cell>
          <cell r="M7199">
            <v>37446.868905177391</v>
          </cell>
        </row>
        <row r="7200">
          <cell r="A7200" t="str">
            <v>2010-77-4-</v>
          </cell>
          <cell r="B7200" t="str">
            <v>WA_NCoast_OR_CA</v>
          </cell>
          <cell r="C7200" t="str">
            <v>UnMarked OR Mid Coast Fall</v>
          </cell>
          <cell r="D7200" t="str">
            <v>U-MidORCst</v>
          </cell>
          <cell r="E7200">
            <v>77</v>
          </cell>
          <cell r="F7200">
            <v>115</v>
          </cell>
          <cell r="G7200">
            <v>114</v>
          </cell>
          <cell r="I7200">
            <v>2010</v>
          </cell>
          <cell r="J7200" t="str">
            <v>UM</v>
          </cell>
          <cell r="L7200">
            <v>4</v>
          </cell>
          <cell r="M7200">
            <v>47443.978069509947</v>
          </cell>
        </row>
        <row r="7201">
          <cell r="A7201" t="str">
            <v>2010-77-5-</v>
          </cell>
          <cell r="B7201" t="str">
            <v>WA_NCoast_OR_CA</v>
          </cell>
          <cell r="C7201" t="str">
            <v>UnMarked OR Mid Coast Fall</v>
          </cell>
          <cell r="D7201" t="str">
            <v>U-MidORCst</v>
          </cell>
          <cell r="E7201">
            <v>77</v>
          </cell>
          <cell r="F7201">
            <v>115</v>
          </cell>
          <cell r="G7201">
            <v>114</v>
          </cell>
          <cell r="I7201">
            <v>2010</v>
          </cell>
          <cell r="J7201" t="str">
            <v>UM</v>
          </cell>
          <cell r="L7201">
            <v>5</v>
          </cell>
          <cell r="M7201">
            <v>10125.54096959767</v>
          </cell>
        </row>
        <row r="7202">
          <cell r="A7202" t="str">
            <v>2010-78-3-</v>
          </cell>
          <cell r="B7202" t="str">
            <v>WA_NCoast_OR_CA</v>
          </cell>
          <cell r="C7202" t="str">
            <v>Marked OR Mid Coast Fall</v>
          </cell>
          <cell r="D7202" t="str">
            <v>M-MidORCst</v>
          </cell>
          <cell r="E7202">
            <v>78</v>
          </cell>
          <cell r="F7202">
            <v>116</v>
          </cell>
          <cell r="G7202">
            <v>114</v>
          </cell>
          <cell r="I7202">
            <v>2010</v>
          </cell>
          <cell r="J7202" t="str">
            <v>M</v>
          </cell>
          <cell r="L7202">
            <v>3</v>
          </cell>
          <cell r="M7202">
            <v>763.17543148336699</v>
          </cell>
        </row>
        <row r="7203">
          <cell r="A7203" t="str">
            <v>2010-78-4-</v>
          </cell>
          <cell r="B7203" t="str">
            <v>WA_NCoast_OR_CA</v>
          </cell>
          <cell r="C7203" t="str">
            <v>Marked OR Mid Coast Fall</v>
          </cell>
          <cell r="D7203" t="str">
            <v>M-MidORCst</v>
          </cell>
          <cell r="E7203">
            <v>78</v>
          </cell>
          <cell r="F7203">
            <v>116</v>
          </cell>
          <cell r="G7203">
            <v>114</v>
          </cell>
          <cell r="I7203">
            <v>2010</v>
          </cell>
          <cell r="J7203" t="str">
            <v>M</v>
          </cell>
          <cell r="L7203">
            <v>4</v>
          </cell>
          <cell r="M7203">
            <v>969.01997652911086</v>
          </cell>
        </row>
        <row r="7204">
          <cell r="A7204" t="str">
            <v>2010-78-5-</v>
          </cell>
          <cell r="B7204" t="str">
            <v>WA_NCoast_OR_CA</v>
          </cell>
          <cell r="C7204" t="str">
            <v>Marked OR Mid Coast Fall</v>
          </cell>
          <cell r="D7204" t="str">
            <v>M-MidORCst</v>
          </cell>
          <cell r="E7204">
            <v>78</v>
          </cell>
          <cell r="F7204">
            <v>116</v>
          </cell>
          <cell r="G7204">
            <v>114</v>
          </cell>
          <cell r="I7204">
            <v>2010</v>
          </cell>
          <cell r="J7204" t="str">
            <v>M</v>
          </cell>
          <cell r="L7204">
            <v>5</v>
          </cell>
          <cell r="M7204">
            <v>206.63178076337141</v>
          </cell>
        </row>
        <row r="7205">
          <cell r="A7205" t="str">
            <v>2011-1-3-</v>
          </cell>
          <cell r="B7205" t="str">
            <v>NookSam</v>
          </cell>
          <cell r="C7205" t="str">
            <v>UnMarked Nooksack/Samish Fall</v>
          </cell>
          <cell r="D7205" t="str">
            <v>U-NkSm FF</v>
          </cell>
          <cell r="E7205">
            <v>1</v>
          </cell>
          <cell r="F7205">
            <v>2</v>
          </cell>
          <cell r="G7205">
            <v>1</v>
          </cell>
          <cell r="H7205" t="str">
            <v>TRS; includes 7B-D</v>
          </cell>
          <cell r="I7205">
            <v>2011</v>
          </cell>
          <cell r="J7205" t="str">
            <v>UM</v>
          </cell>
          <cell r="L7205">
            <v>3</v>
          </cell>
          <cell r="M7205">
            <v>1188.0621562680919</v>
          </cell>
        </row>
        <row r="7206">
          <cell r="A7206" t="str">
            <v>2011-1-4-</v>
          </cell>
          <cell r="B7206" t="str">
            <v>NookSam</v>
          </cell>
          <cell r="C7206" t="str">
            <v>UnMarked Nooksack/Samish Fall</v>
          </cell>
          <cell r="D7206" t="str">
            <v>U-NkSm FF</v>
          </cell>
          <cell r="E7206">
            <v>1</v>
          </cell>
          <cell r="F7206">
            <v>2</v>
          </cell>
          <cell r="G7206">
            <v>1</v>
          </cell>
          <cell r="H7206" t="str">
            <v>TRS; includes 7B-D</v>
          </cell>
          <cell r="I7206">
            <v>2011</v>
          </cell>
          <cell r="J7206" t="str">
            <v>UM</v>
          </cell>
          <cell r="L7206">
            <v>4</v>
          </cell>
          <cell r="M7206">
            <v>1376.0774497566299</v>
          </cell>
        </row>
        <row r="7207">
          <cell r="A7207" t="str">
            <v>2011-1-5-</v>
          </cell>
          <cell r="B7207" t="str">
            <v>NookSam</v>
          </cell>
          <cell r="C7207" t="str">
            <v>UnMarked Nooksack/Samish Fall</v>
          </cell>
          <cell r="D7207" t="str">
            <v>U-NkSm FF</v>
          </cell>
          <cell r="E7207">
            <v>1</v>
          </cell>
          <cell r="F7207">
            <v>2</v>
          </cell>
          <cell r="G7207">
            <v>1</v>
          </cell>
          <cell r="H7207" t="str">
            <v>TRS; includes 7B-D</v>
          </cell>
          <cell r="I7207">
            <v>2011</v>
          </cell>
          <cell r="J7207" t="str">
            <v>UM</v>
          </cell>
          <cell r="L7207">
            <v>5</v>
          </cell>
          <cell r="M7207">
            <v>3</v>
          </cell>
        </row>
        <row r="7208">
          <cell r="A7208" t="str">
            <v>2011-2-3-</v>
          </cell>
          <cell r="B7208" t="str">
            <v>NookSam</v>
          </cell>
          <cell r="C7208" t="str">
            <v>Marked Nooksack/Samish Fall</v>
          </cell>
          <cell r="D7208" t="str">
            <v>M-NkSm FF</v>
          </cell>
          <cell r="E7208">
            <v>2</v>
          </cell>
          <cell r="F7208">
            <v>3</v>
          </cell>
          <cell r="G7208">
            <v>1</v>
          </cell>
          <cell r="H7208" t="str">
            <v>TRS; includes 7B-D</v>
          </cell>
          <cell r="I7208">
            <v>2011</v>
          </cell>
          <cell r="J7208" t="str">
            <v>M</v>
          </cell>
          <cell r="L7208">
            <v>3</v>
          </cell>
          <cell r="M7208">
            <v>17452.82781997916</v>
          </cell>
        </row>
        <row r="7209">
          <cell r="A7209" t="str">
            <v>2011-2-4-</v>
          </cell>
          <cell r="B7209" t="str">
            <v>NookSam</v>
          </cell>
          <cell r="C7209" t="str">
            <v>Marked Nooksack/Samish Fall</v>
          </cell>
          <cell r="D7209" t="str">
            <v>M-NkSm FF</v>
          </cell>
          <cell r="E7209">
            <v>2</v>
          </cell>
          <cell r="F7209">
            <v>3</v>
          </cell>
          <cell r="G7209">
            <v>1</v>
          </cell>
          <cell r="H7209" t="str">
            <v>TRS; includes 7B-D</v>
          </cell>
          <cell r="I7209">
            <v>2011</v>
          </cell>
          <cell r="J7209" t="str">
            <v>M</v>
          </cell>
          <cell r="L7209">
            <v>4</v>
          </cell>
          <cell r="M7209">
            <v>20214.803300357849</v>
          </cell>
        </row>
        <row r="7210">
          <cell r="A7210" t="str">
            <v>2011-2-5-</v>
          </cell>
          <cell r="B7210" t="str">
            <v>NookSam</v>
          </cell>
          <cell r="C7210" t="str">
            <v>Marked Nooksack/Samish Fall</v>
          </cell>
          <cell r="D7210" t="str">
            <v>M-NkSm FF</v>
          </cell>
          <cell r="E7210">
            <v>2</v>
          </cell>
          <cell r="F7210">
            <v>3</v>
          </cell>
          <cell r="G7210">
            <v>1</v>
          </cell>
          <cell r="H7210" t="str">
            <v>TRS; includes 7B-D</v>
          </cell>
          <cell r="I7210">
            <v>2011</v>
          </cell>
          <cell r="J7210" t="str">
            <v>M</v>
          </cell>
          <cell r="L7210">
            <v>5</v>
          </cell>
          <cell r="M7210">
            <v>47</v>
          </cell>
        </row>
        <row r="7211">
          <cell r="A7211" t="str">
            <v>2011-3-3-</v>
          </cell>
          <cell r="B7211" t="str">
            <v>NookSam</v>
          </cell>
          <cell r="C7211" t="str">
            <v>UnMarked NF Nooksack Spr</v>
          </cell>
          <cell r="D7211" t="str">
            <v>U-NFNK Sp</v>
          </cell>
          <cell r="E7211">
            <v>3</v>
          </cell>
          <cell r="F7211">
            <v>5</v>
          </cell>
          <cell r="G7211">
            <v>4</v>
          </cell>
          <cell r="H7211" t="str">
            <v>TRS; includes 7B-D</v>
          </cell>
          <cell r="I7211">
            <v>2011</v>
          </cell>
          <cell r="J7211" t="str">
            <v>UM</v>
          </cell>
          <cell r="L7211">
            <v>3</v>
          </cell>
          <cell r="M7211">
            <v>80.283753303631244</v>
          </cell>
        </row>
        <row r="7212">
          <cell r="A7212" t="str">
            <v>2011-3-4-</v>
          </cell>
          <cell r="B7212" t="str">
            <v>NookSam</v>
          </cell>
          <cell r="C7212" t="str">
            <v>UnMarked NF Nooksack Spr</v>
          </cell>
          <cell r="D7212" t="str">
            <v>U-NFNK Sp</v>
          </cell>
          <cell r="E7212">
            <v>3</v>
          </cell>
          <cell r="F7212">
            <v>5</v>
          </cell>
          <cell r="G7212">
            <v>4</v>
          </cell>
          <cell r="H7212" t="str">
            <v>TRS; includes 7B-D</v>
          </cell>
          <cell r="I7212">
            <v>2011</v>
          </cell>
          <cell r="J7212" t="str">
            <v>UM</v>
          </cell>
          <cell r="L7212">
            <v>4</v>
          </cell>
          <cell r="M7212">
            <v>162.93233279426761</v>
          </cell>
        </row>
        <row r="7213">
          <cell r="A7213" t="str">
            <v>2011-3-5-</v>
          </cell>
          <cell r="B7213" t="str">
            <v>NookSam</v>
          </cell>
          <cell r="C7213" t="str">
            <v>UnMarked NF Nooksack Spr</v>
          </cell>
          <cell r="D7213" t="str">
            <v>U-NFNK Sp</v>
          </cell>
          <cell r="E7213">
            <v>3</v>
          </cell>
          <cell r="F7213">
            <v>5</v>
          </cell>
          <cell r="G7213">
            <v>4</v>
          </cell>
          <cell r="H7213" t="str">
            <v>TRS; includes 7B-D</v>
          </cell>
          <cell r="I7213">
            <v>2011</v>
          </cell>
          <cell r="J7213" t="str">
            <v>UM</v>
          </cell>
          <cell r="L7213">
            <v>5</v>
          </cell>
          <cell r="M7213">
            <v>12.427687692982779</v>
          </cell>
        </row>
        <row r="7214">
          <cell r="A7214" t="str">
            <v>2011-4-3-</v>
          </cell>
          <cell r="B7214" t="str">
            <v>NookSam</v>
          </cell>
          <cell r="C7214" t="str">
            <v>Marked NF Nooksack Spr</v>
          </cell>
          <cell r="D7214" t="str">
            <v>M-NFNK Sp</v>
          </cell>
          <cell r="E7214">
            <v>4</v>
          </cell>
          <cell r="F7214">
            <v>6</v>
          </cell>
          <cell r="G7214">
            <v>4</v>
          </cell>
          <cell r="H7214" t="str">
            <v>TRS; includes 7B-D</v>
          </cell>
          <cell r="I7214">
            <v>2011</v>
          </cell>
          <cell r="J7214" t="str">
            <v>M</v>
          </cell>
          <cell r="L7214">
            <v>3</v>
          </cell>
          <cell r="M7214">
            <v>574.66744937665817</v>
          </cell>
        </row>
        <row r="7215">
          <cell r="A7215" t="str">
            <v>2011-4-4-</v>
          </cell>
          <cell r="B7215" t="str">
            <v>NookSam</v>
          </cell>
          <cell r="C7215" t="str">
            <v>Marked NF Nooksack Spr</v>
          </cell>
          <cell r="D7215" t="str">
            <v>M-NFNK Sp</v>
          </cell>
          <cell r="E7215">
            <v>4</v>
          </cell>
          <cell r="F7215">
            <v>6</v>
          </cell>
          <cell r="G7215">
            <v>4</v>
          </cell>
          <cell r="H7215" t="str">
            <v>TRS; includes 7B-D</v>
          </cell>
          <cell r="I7215">
            <v>2011</v>
          </cell>
          <cell r="J7215" t="str">
            <v>M</v>
          </cell>
          <cell r="L7215">
            <v>4</v>
          </cell>
          <cell r="M7215">
            <v>1047.8928920626411</v>
          </cell>
        </row>
        <row r="7216">
          <cell r="A7216" t="str">
            <v>2011-4-5-</v>
          </cell>
          <cell r="B7216" t="str">
            <v>NookSam</v>
          </cell>
          <cell r="C7216" t="str">
            <v>Marked NF Nooksack Spr</v>
          </cell>
          <cell r="D7216" t="str">
            <v>M-NFNK Sp</v>
          </cell>
          <cell r="E7216">
            <v>4</v>
          </cell>
          <cell r="F7216">
            <v>6</v>
          </cell>
          <cell r="G7216">
            <v>4</v>
          </cell>
          <cell r="H7216" t="str">
            <v>TRS; includes 7B-D</v>
          </cell>
          <cell r="I7216">
            <v>2011</v>
          </cell>
          <cell r="J7216" t="str">
            <v>M</v>
          </cell>
          <cell r="L7216">
            <v>5</v>
          </cell>
          <cell r="M7216">
            <v>85.152912189102253</v>
          </cell>
        </row>
        <row r="7217">
          <cell r="A7217" t="str">
            <v>2011-5-3-</v>
          </cell>
          <cell r="B7217" t="str">
            <v>NookSam</v>
          </cell>
          <cell r="C7217" t="str">
            <v>UnMarked SF Nooksack Spr</v>
          </cell>
          <cell r="D7217" t="str">
            <v>U-SFNK Sp</v>
          </cell>
          <cell r="E7217">
            <v>5</v>
          </cell>
          <cell r="F7217">
            <v>7</v>
          </cell>
          <cell r="G7217">
            <v>4</v>
          </cell>
          <cell r="H7217" t="str">
            <v>TRS; includes 7B-D</v>
          </cell>
          <cell r="I7217">
            <v>2011</v>
          </cell>
          <cell r="J7217" t="str">
            <v>UM</v>
          </cell>
          <cell r="L7217">
            <v>3</v>
          </cell>
          <cell r="M7217">
            <v>344.6707087723791</v>
          </cell>
        </row>
        <row r="7218">
          <cell r="A7218" t="str">
            <v>2011-5-4-</v>
          </cell>
          <cell r="B7218" t="str">
            <v>NookSam</v>
          </cell>
          <cell r="C7218" t="str">
            <v>UnMarked SF Nooksack Spr</v>
          </cell>
          <cell r="D7218" t="str">
            <v>U-SFNK Sp</v>
          </cell>
          <cell r="E7218">
            <v>5</v>
          </cell>
          <cell r="F7218">
            <v>7</v>
          </cell>
          <cell r="G7218">
            <v>4</v>
          </cell>
          <cell r="H7218" t="str">
            <v>TRS; includes 7B-D</v>
          </cell>
          <cell r="I7218">
            <v>2011</v>
          </cell>
          <cell r="J7218" t="str">
            <v>UM</v>
          </cell>
          <cell r="L7218">
            <v>4</v>
          </cell>
          <cell r="M7218">
            <v>342.91426569075628</v>
          </cell>
        </row>
        <row r="7219">
          <cell r="A7219" t="str">
            <v>2011-5-5-</v>
          </cell>
          <cell r="B7219" t="str">
            <v>NookSam</v>
          </cell>
          <cell r="C7219" t="str">
            <v>UnMarked SF Nooksack Spr</v>
          </cell>
          <cell r="D7219" t="str">
            <v>U-SFNK Sp</v>
          </cell>
          <cell r="E7219">
            <v>5</v>
          </cell>
          <cell r="F7219">
            <v>7</v>
          </cell>
          <cell r="G7219">
            <v>4</v>
          </cell>
          <cell r="H7219" t="str">
            <v>TRS; includes 7B-D</v>
          </cell>
          <cell r="I7219">
            <v>2011</v>
          </cell>
          <cell r="J7219" t="str">
            <v>UM</v>
          </cell>
          <cell r="L7219">
            <v>5</v>
          </cell>
          <cell r="M7219">
            <v>21.916993895689199</v>
          </cell>
        </row>
        <row r="7220">
          <cell r="A7220" t="str">
            <v>2011-6-3-</v>
          </cell>
          <cell r="B7220" t="str">
            <v>NookSam</v>
          </cell>
          <cell r="C7220" t="str">
            <v>Marked SF Nooksack Spr</v>
          </cell>
          <cell r="D7220" t="str">
            <v>M-SFNK Sp</v>
          </cell>
          <cell r="E7220">
            <v>6</v>
          </cell>
          <cell r="F7220">
            <v>8</v>
          </cell>
          <cell r="G7220">
            <v>4</v>
          </cell>
          <cell r="H7220" t="str">
            <v>TRS; includes 7B-D</v>
          </cell>
          <cell r="I7220">
            <v>2011</v>
          </cell>
          <cell r="J7220" t="str">
            <v>M</v>
          </cell>
          <cell r="L7220">
            <v>3</v>
          </cell>
          <cell r="M7220">
            <v>0</v>
          </cell>
        </row>
        <row r="7221">
          <cell r="A7221" t="str">
            <v>2011-6-4-</v>
          </cell>
          <cell r="B7221" t="str">
            <v>NookSam</v>
          </cell>
          <cell r="C7221" t="str">
            <v>Marked SF Nooksack Spr</v>
          </cell>
          <cell r="D7221" t="str">
            <v>M-SFNK Sp</v>
          </cell>
          <cell r="E7221">
            <v>6</v>
          </cell>
          <cell r="F7221">
            <v>8</v>
          </cell>
          <cell r="G7221">
            <v>4</v>
          </cell>
          <cell r="H7221" t="str">
            <v>TRS; includes 7B-D</v>
          </cell>
          <cell r="I7221">
            <v>2011</v>
          </cell>
          <cell r="J7221" t="str">
            <v>M</v>
          </cell>
          <cell r="L7221">
            <v>4</v>
          </cell>
          <cell r="M7221">
            <v>0</v>
          </cell>
        </row>
        <row r="7222">
          <cell r="A7222" t="str">
            <v>2011-6-5-</v>
          </cell>
          <cell r="B7222" t="str">
            <v>NookSam</v>
          </cell>
          <cell r="C7222" t="str">
            <v>Marked SF Nooksack Spr</v>
          </cell>
          <cell r="D7222" t="str">
            <v>M-SFNK Sp</v>
          </cell>
          <cell r="E7222">
            <v>6</v>
          </cell>
          <cell r="F7222">
            <v>8</v>
          </cell>
          <cell r="G7222">
            <v>4</v>
          </cell>
          <cell r="H7222" t="str">
            <v>TRS; includes 7B-D</v>
          </cell>
          <cell r="I7222">
            <v>2011</v>
          </cell>
          <cell r="J7222" t="str">
            <v>M</v>
          </cell>
          <cell r="L7222">
            <v>5</v>
          </cell>
          <cell r="M7222">
            <v>0</v>
          </cell>
        </row>
        <row r="7223">
          <cell r="A7223" t="str">
            <v>2011-13-3-</v>
          </cell>
          <cell r="B7223" t="str">
            <v>StSno</v>
          </cell>
          <cell r="C7223" t="str">
            <v>UnMarked Snohomish Fall Fing</v>
          </cell>
          <cell r="D7223" t="str">
            <v>U-Snoh FF</v>
          </cell>
          <cell r="E7223">
            <v>13</v>
          </cell>
          <cell r="F7223">
            <v>19</v>
          </cell>
          <cell r="G7223">
            <v>18</v>
          </cell>
          <cell r="H7223" t="str">
            <v>ETRS; includes FW sport, no FW net</v>
          </cell>
          <cell r="I7223">
            <v>2011</v>
          </cell>
          <cell r="J7223" t="str">
            <v>UM</v>
          </cell>
          <cell r="L7223">
            <v>3</v>
          </cell>
          <cell r="M7223">
            <v>148.35861987474891</v>
          </cell>
        </row>
        <row r="7224">
          <cell r="A7224" t="str">
            <v>2011-13-4-</v>
          </cell>
          <cell r="B7224" t="str">
            <v>StSno</v>
          </cell>
          <cell r="C7224" t="str">
            <v>UnMarked Snohomish Fall Fing</v>
          </cell>
          <cell r="D7224" t="str">
            <v>U-Snoh FF</v>
          </cell>
          <cell r="E7224">
            <v>13</v>
          </cell>
          <cell r="F7224">
            <v>19</v>
          </cell>
          <cell r="G7224">
            <v>18</v>
          </cell>
          <cell r="H7224" t="str">
            <v>ETRS; includes FW sport, no FW net</v>
          </cell>
          <cell r="I7224">
            <v>2011</v>
          </cell>
          <cell r="J7224" t="str">
            <v>UM</v>
          </cell>
          <cell r="L7224">
            <v>4</v>
          </cell>
          <cell r="M7224">
            <v>924.29491118200792</v>
          </cell>
        </row>
        <row r="7225">
          <cell r="A7225" t="str">
            <v>2011-13-5-</v>
          </cell>
          <cell r="B7225" t="str">
            <v>StSno</v>
          </cell>
          <cell r="C7225" t="str">
            <v>UnMarked Snohomish Fall Fing</v>
          </cell>
          <cell r="D7225" t="str">
            <v>U-Snoh FF</v>
          </cell>
          <cell r="E7225">
            <v>13</v>
          </cell>
          <cell r="F7225">
            <v>19</v>
          </cell>
          <cell r="G7225">
            <v>18</v>
          </cell>
          <cell r="H7225" t="str">
            <v>ETRS; includes FW sport, no FW net</v>
          </cell>
          <cell r="I7225">
            <v>2011</v>
          </cell>
          <cell r="J7225" t="str">
            <v>UM</v>
          </cell>
          <cell r="L7225">
            <v>5</v>
          </cell>
          <cell r="M7225">
            <v>52.870613257710033</v>
          </cell>
        </row>
        <row r="7226">
          <cell r="A7226" t="str">
            <v>2011-14-3-</v>
          </cell>
          <cell r="B7226" t="str">
            <v>StSno</v>
          </cell>
          <cell r="C7226" t="str">
            <v>Marked Snohomish Fall Fing</v>
          </cell>
          <cell r="D7226" t="str">
            <v>M-Snoh FF</v>
          </cell>
          <cell r="E7226">
            <v>14</v>
          </cell>
          <cell r="F7226">
            <v>20</v>
          </cell>
          <cell r="G7226">
            <v>18</v>
          </cell>
          <cell r="H7226" t="str">
            <v>ETRS; includes FW sport, no FW net</v>
          </cell>
          <cell r="I7226">
            <v>2011</v>
          </cell>
          <cell r="J7226" t="str">
            <v>M</v>
          </cell>
          <cell r="L7226">
            <v>3</v>
          </cell>
          <cell r="M7226">
            <v>383.80322580645168</v>
          </cell>
        </row>
        <row r="7227">
          <cell r="A7227" t="str">
            <v>2011-14-4-</v>
          </cell>
          <cell r="B7227" t="str">
            <v>StSno</v>
          </cell>
          <cell r="C7227" t="str">
            <v>Marked Snohomish Fall Fing</v>
          </cell>
          <cell r="D7227" t="str">
            <v>M-Snoh FF</v>
          </cell>
          <cell r="E7227">
            <v>14</v>
          </cell>
          <cell r="F7227">
            <v>20</v>
          </cell>
          <cell r="G7227">
            <v>18</v>
          </cell>
          <cell r="H7227" t="str">
            <v>ETRS; includes FW sport, no FW net</v>
          </cell>
          <cell r="I7227">
            <v>2011</v>
          </cell>
          <cell r="J7227" t="str">
            <v>M</v>
          </cell>
          <cell r="L7227">
            <v>4</v>
          </cell>
          <cell r="M7227">
            <v>712.7774193548388</v>
          </cell>
        </row>
        <row r="7228">
          <cell r="A7228" t="str">
            <v>2011-14-5-</v>
          </cell>
          <cell r="B7228" t="str">
            <v>StSno</v>
          </cell>
          <cell r="C7228" t="str">
            <v>Marked Snohomish Fall Fing</v>
          </cell>
          <cell r="D7228" t="str">
            <v>M-Snoh FF</v>
          </cell>
          <cell r="E7228">
            <v>14</v>
          </cell>
          <cell r="F7228">
            <v>20</v>
          </cell>
          <cell r="G7228">
            <v>18</v>
          </cell>
          <cell r="H7228" t="str">
            <v>ETRS; includes FW sport, no FW net</v>
          </cell>
          <cell r="I7228">
            <v>2011</v>
          </cell>
          <cell r="J7228" t="str">
            <v>M</v>
          </cell>
          <cell r="L7228">
            <v>5</v>
          </cell>
          <cell r="M7228">
            <v>0</v>
          </cell>
        </row>
        <row r="7229">
          <cell r="A7229" t="str">
            <v>2011-15-3-</v>
          </cell>
          <cell r="B7229" t="str">
            <v>StSno</v>
          </cell>
          <cell r="C7229" t="str">
            <v>UnMarked Snohomish Fall Year</v>
          </cell>
          <cell r="D7229" t="str">
            <v>U-SnohFYr</v>
          </cell>
          <cell r="E7229">
            <v>15</v>
          </cell>
          <cell r="F7229">
            <v>22</v>
          </cell>
          <cell r="G7229">
            <v>21</v>
          </cell>
          <cell r="H7229" t="str">
            <v>ETRS; includes FW sport, no FW net</v>
          </cell>
          <cell r="I7229">
            <v>2011</v>
          </cell>
          <cell r="J7229" t="str">
            <v>UM</v>
          </cell>
          <cell r="L7229">
            <v>3</v>
          </cell>
          <cell r="M7229">
            <v>14.12903225806452</v>
          </cell>
        </row>
        <row r="7230">
          <cell r="A7230" t="str">
            <v>2011-15-4-</v>
          </cell>
          <cell r="B7230" t="str">
            <v>StSno</v>
          </cell>
          <cell r="C7230" t="str">
            <v>UnMarked Snohomish Fall Year</v>
          </cell>
          <cell r="D7230" t="str">
            <v>U-SnohFYr</v>
          </cell>
          <cell r="E7230">
            <v>15</v>
          </cell>
          <cell r="F7230">
            <v>22</v>
          </cell>
          <cell r="G7230">
            <v>21</v>
          </cell>
          <cell r="H7230" t="str">
            <v>ETRS; includes FW sport, no FW net</v>
          </cell>
          <cell r="I7230">
            <v>2011</v>
          </cell>
          <cell r="J7230" t="str">
            <v>UM</v>
          </cell>
          <cell r="L7230">
            <v>4</v>
          </cell>
          <cell r="M7230">
            <v>367.1700933475127</v>
          </cell>
        </row>
        <row r="7231">
          <cell r="A7231" t="str">
            <v>2011-15-5-</v>
          </cell>
          <cell r="B7231" t="str">
            <v>StSno</v>
          </cell>
          <cell r="C7231" t="str">
            <v>UnMarked Snohomish Fall Year</v>
          </cell>
          <cell r="D7231" t="str">
            <v>U-SnohFYr</v>
          </cell>
          <cell r="E7231">
            <v>15</v>
          </cell>
          <cell r="F7231">
            <v>22</v>
          </cell>
          <cell r="G7231">
            <v>21</v>
          </cell>
          <cell r="H7231" t="str">
            <v>ETRS; includes FW sport, no FW net</v>
          </cell>
          <cell r="I7231">
            <v>2011</v>
          </cell>
          <cell r="J7231" t="str">
            <v>UM</v>
          </cell>
          <cell r="L7231">
            <v>5</v>
          </cell>
          <cell r="M7231">
            <v>189.2260033872937</v>
          </cell>
        </row>
        <row r="7232">
          <cell r="A7232" t="str">
            <v>2011-16-3-</v>
          </cell>
          <cell r="B7232" t="str">
            <v>StSno</v>
          </cell>
          <cell r="C7232" t="str">
            <v>Marked Snohomish Fall Year</v>
          </cell>
          <cell r="D7232" t="str">
            <v>M-SnohFYr</v>
          </cell>
          <cell r="E7232">
            <v>16</v>
          </cell>
          <cell r="F7232">
            <v>23</v>
          </cell>
          <cell r="G7232">
            <v>21</v>
          </cell>
          <cell r="H7232" t="str">
            <v>ETRS; includes FW sport, no FW net</v>
          </cell>
          <cell r="I7232">
            <v>2011</v>
          </cell>
          <cell r="J7232" t="str">
            <v>M</v>
          </cell>
          <cell r="L7232">
            <v>3</v>
          </cell>
          <cell r="M7232">
            <v>219.31612903225809</v>
          </cell>
        </row>
        <row r="7233">
          <cell r="A7233" t="str">
            <v>2011-16-4-</v>
          </cell>
          <cell r="B7233" t="str">
            <v>StSno</v>
          </cell>
          <cell r="C7233" t="str">
            <v>Marked Snohomish Fall Year</v>
          </cell>
          <cell r="D7233" t="str">
            <v>M-SnohFYr</v>
          </cell>
          <cell r="E7233">
            <v>16</v>
          </cell>
          <cell r="F7233">
            <v>23</v>
          </cell>
          <cell r="G7233">
            <v>21</v>
          </cell>
          <cell r="H7233" t="str">
            <v>ETRS; includes FW sport, no FW net</v>
          </cell>
          <cell r="I7233">
            <v>2011</v>
          </cell>
          <cell r="J7233" t="str">
            <v>M</v>
          </cell>
          <cell r="L7233">
            <v>4</v>
          </cell>
          <cell r="M7233">
            <v>1699.7</v>
          </cell>
        </row>
        <row r="7234">
          <cell r="A7234" t="str">
            <v>2011-16-5-</v>
          </cell>
          <cell r="B7234" t="str">
            <v>StSno</v>
          </cell>
          <cell r="C7234" t="str">
            <v>Marked Snohomish Fall Year</v>
          </cell>
          <cell r="D7234" t="str">
            <v>M-SnohFYr</v>
          </cell>
          <cell r="E7234">
            <v>16</v>
          </cell>
          <cell r="F7234">
            <v>23</v>
          </cell>
          <cell r="G7234">
            <v>21</v>
          </cell>
          <cell r="H7234" t="str">
            <v>ETRS; includes FW sport, no FW net</v>
          </cell>
          <cell r="I7234">
            <v>2011</v>
          </cell>
          <cell r="J7234" t="str">
            <v>M</v>
          </cell>
          <cell r="L7234">
            <v>5</v>
          </cell>
          <cell r="M7234">
            <v>274.14516129032262</v>
          </cell>
        </row>
        <row r="7235">
          <cell r="A7235" t="str">
            <v>2011-19-3-</v>
          </cell>
          <cell r="B7235" t="str">
            <v>StSno</v>
          </cell>
          <cell r="C7235" t="str">
            <v>UnMarked Tulalip Fall Fing</v>
          </cell>
          <cell r="D7235" t="str">
            <v>U-Tula FF</v>
          </cell>
          <cell r="E7235">
            <v>19</v>
          </cell>
          <cell r="F7235">
            <v>28</v>
          </cell>
          <cell r="G7235">
            <v>27</v>
          </cell>
          <cell r="H7235" t="str">
            <v>TRS; includes 8D catch (excludes 8A)</v>
          </cell>
          <cell r="I7235">
            <v>2011</v>
          </cell>
          <cell r="J7235" t="str">
            <v>UM</v>
          </cell>
          <cell r="L7235">
            <v>3</v>
          </cell>
          <cell r="M7235">
            <v>23.029397995434419</v>
          </cell>
        </row>
        <row r="7236">
          <cell r="A7236" t="str">
            <v>2011-19-4-</v>
          </cell>
          <cell r="B7236" t="str">
            <v>StSno</v>
          </cell>
          <cell r="C7236" t="str">
            <v>UnMarked Tulalip Fall Fing</v>
          </cell>
          <cell r="D7236" t="str">
            <v>U-Tula FF</v>
          </cell>
          <cell r="E7236">
            <v>19</v>
          </cell>
          <cell r="F7236">
            <v>28</v>
          </cell>
          <cell r="G7236">
            <v>27</v>
          </cell>
          <cell r="H7236" t="str">
            <v>TRS; includes 8D catch (excludes 8A)</v>
          </cell>
          <cell r="I7236">
            <v>2011</v>
          </cell>
          <cell r="J7236" t="str">
            <v>UM</v>
          </cell>
          <cell r="L7236">
            <v>4</v>
          </cell>
          <cell r="M7236">
            <v>983.50975828627634</v>
          </cell>
        </row>
        <row r="7237">
          <cell r="A7237" t="str">
            <v>2011-19-5-</v>
          </cell>
          <cell r="B7237" t="str">
            <v>StSno</v>
          </cell>
          <cell r="C7237" t="str">
            <v>UnMarked Tulalip Fall Fing</v>
          </cell>
          <cell r="D7237" t="str">
            <v>U-Tula FF</v>
          </cell>
          <cell r="E7237">
            <v>19</v>
          </cell>
          <cell r="F7237">
            <v>28</v>
          </cell>
          <cell r="G7237">
            <v>27</v>
          </cell>
          <cell r="H7237" t="str">
            <v>TRS; includes 8D catch (excludes 8A)</v>
          </cell>
          <cell r="I7237">
            <v>2011</v>
          </cell>
          <cell r="J7237" t="str">
            <v>UM</v>
          </cell>
          <cell r="L7237">
            <v>5</v>
          </cell>
          <cell r="M7237">
            <v>8.0614355152477675</v>
          </cell>
        </row>
        <row r="7238">
          <cell r="A7238" t="str">
            <v>2011-20-3-</v>
          </cell>
          <cell r="B7238" t="str">
            <v>StSno</v>
          </cell>
          <cell r="C7238" t="str">
            <v>Marked Tulalip Fall Fing</v>
          </cell>
          <cell r="D7238" t="str">
            <v>M-Tula FF</v>
          </cell>
          <cell r="E7238">
            <v>20</v>
          </cell>
          <cell r="F7238">
            <v>29</v>
          </cell>
          <cell r="G7238">
            <v>27</v>
          </cell>
          <cell r="H7238" t="str">
            <v>TRS; includes 8D catch (excludes 8A)</v>
          </cell>
          <cell r="I7238">
            <v>2011</v>
          </cell>
          <cell r="J7238" t="str">
            <v>M</v>
          </cell>
          <cell r="L7238">
            <v>3</v>
          </cell>
          <cell r="M7238">
            <v>84.065941934890546</v>
          </cell>
        </row>
        <row r="7239">
          <cell r="A7239" t="str">
            <v>2011-20-4-</v>
          </cell>
          <cell r="B7239" t="str">
            <v>StSno</v>
          </cell>
          <cell r="C7239" t="str">
            <v>Marked Tulalip Fall Fing</v>
          </cell>
          <cell r="D7239" t="str">
            <v>M-Tula FF</v>
          </cell>
          <cell r="E7239">
            <v>20</v>
          </cell>
          <cell r="F7239">
            <v>29</v>
          </cell>
          <cell r="G7239">
            <v>27</v>
          </cell>
          <cell r="H7239" t="str">
            <v>TRS; includes 8D catch (excludes 8A)</v>
          </cell>
          <cell r="I7239">
            <v>2011</v>
          </cell>
          <cell r="J7239" t="str">
            <v>M</v>
          </cell>
          <cell r="L7239">
            <v>4</v>
          </cell>
          <cell r="M7239">
            <v>4325.6705253083765</v>
          </cell>
        </row>
        <row r="7240">
          <cell r="A7240" t="str">
            <v>2011-20-5-</v>
          </cell>
          <cell r="B7240" t="str">
            <v>StSno</v>
          </cell>
          <cell r="C7240" t="str">
            <v>Marked Tulalip Fall Fing</v>
          </cell>
          <cell r="D7240" t="str">
            <v>M-Tula FF</v>
          </cell>
          <cell r="E7240">
            <v>20</v>
          </cell>
          <cell r="F7240">
            <v>29</v>
          </cell>
          <cell r="G7240">
            <v>27</v>
          </cell>
          <cell r="H7240" t="str">
            <v>TRS; includes 8D catch (excludes 8A)</v>
          </cell>
          <cell r="I7240">
            <v>2011</v>
          </cell>
          <cell r="J7240" t="str">
            <v>M</v>
          </cell>
          <cell r="L7240">
            <v>5</v>
          </cell>
          <cell r="M7240">
            <v>28.663000959775051</v>
          </cell>
        </row>
        <row r="7241">
          <cell r="A7241" t="str">
            <v>2011-23-3-</v>
          </cell>
          <cell r="B7241" t="str">
            <v>MPS</v>
          </cell>
          <cell r="C7241" t="str">
            <v>UnMarked UW Accelerated</v>
          </cell>
          <cell r="D7241" t="str">
            <v>U-UWAc FF</v>
          </cell>
          <cell r="E7241">
            <v>23</v>
          </cell>
          <cell r="F7241">
            <v>34</v>
          </cell>
          <cell r="G7241">
            <v>33</v>
          </cell>
          <cell r="H7241" t="str">
            <v>ETRS</v>
          </cell>
          <cell r="I7241">
            <v>2011</v>
          </cell>
          <cell r="J7241" t="str">
            <v>UM</v>
          </cell>
          <cell r="L7241">
            <v>3</v>
          </cell>
          <cell r="M7241">
            <v>2.1353316067438359</v>
          </cell>
        </row>
        <row r="7242">
          <cell r="A7242" t="str">
            <v>2011-23-4-</v>
          </cell>
          <cell r="B7242" t="str">
            <v>MPS</v>
          </cell>
          <cell r="C7242" t="str">
            <v>UnMarked UW Accelerated</v>
          </cell>
          <cell r="D7242" t="str">
            <v>U-UWAc FF</v>
          </cell>
          <cell r="E7242">
            <v>23</v>
          </cell>
          <cell r="F7242">
            <v>34</v>
          </cell>
          <cell r="G7242">
            <v>33</v>
          </cell>
          <cell r="H7242" t="str">
            <v>ETRS</v>
          </cell>
          <cell r="I7242">
            <v>2011</v>
          </cell>
          <cell r="J7242" t="str">
            <v>UM</v>
          </cell>
          <cell r="L7242">
            <v>4</v>
          </cell>
          <cell r="M7242">
            <v>1.01841857796846</v>
          </cell>
        </row>
        <row r="7243">
          <cell r="A7243" t="str">
            <v>2011-23-5-</v>
          </cell>
          <cell r="B7243" t="str">
            <v>MPS</v>
          </cell>
          <cell r="C7243" t="str">
            <v>UnMarked UW Accelerated</v>
          </cell>
          <cell r="D7243" t="str">
            <v>U-UWAc FF</v>
          </cell>
          <cell r="E7243">
            <v>23</v>
          </cell>
          <cell r="F7243">
            <v>34</v>
          </cell>
          <cell r="G7243">
            <v>33</v>
          </cell>
          <cell r="H7243" t="str">
            <v>ETRS</v>
          </cell>
          <cell r="I7243">
            <v>2011</v>
          </cell>
          <cell r="J7243" t="str">
            <v>UM</v>
          </cell>
          <cell r="L7243">
            <v>5</v>
          </cell>
          <cell r="M7243">
            <v>3.785258015265943E-2</v>
          </cell>
        </row>
        <row r="7244">
          <cell r="A7244" t="str">
            <v>2011-29-3-</v>
          </cell>
          <cell r="B7244" t="str">
            <v>MPS</v>
          </cell>
          <cell r="C7244" t="str">
            <v>UnMarked White River Spring Fing</v>
          </cell>
          <cell r="D7244" t="str">
            <v>U-WhiteSp</v>
          </cell>
          <cell r="E7244">
            <v>29</v>
          </cell>
          <cell r="F7244">
            <v>43</v>
          </cell>
          <cell r="G7244">
            <v>42</v>
          </cell>
          <cell r="H7244" t="str">
            <v>ETRS; includes FW net (FW spt assumed 0)</v>
          </cell>
          <cell r="I7244">
            <v>2011</v>
          </cell>
          <cell r="J7244" t="str">
            <v>UM</v>
          </cell>
          <cell r="L7244">
            <v>3</v>
          </cell>
          <cell r="M7244">
            <v>1279</v>
          </cell>
        </row>
        <row r="7245">
          <cell r="A7245" t="str">
            <v>2011-29-4-</v>
          </cell>
          <cell r="B7245" t="str">
            <v>MPS</v>
          </cell>
          <cell r="C7245" t="str">
            <v>UnMarked White River Spring Fing</v>
          </cell>
          <cell r="D7245" t="str">
            <v>U-WhiteSp</v>
          </cell>
          <cell r="E7245">
            <v>29</v>
          </cell>
          <cell r="F7245">
            <v>43</v>
          </cell>
          <cell r="G7245">
            <v>42</v>
          </cell>
          <cell r="H7245" t="str">
            <v>ETRS; includes FW net (FW spt assumed 0)</v>
          </cell>
          <cell r="I7245">
            <v>2011</v>
          </cell>
          <cell r="J7245" t="str">
            <v>UM</v>
          </cell>
          <cell r="L7245">
            <v>4</v>
          </cell>
          <cell r="M7245">
            <v>1187</v>
          </cell>
        </row>
        <row r="7246">
          <cell r="A7246" t="str">
            <v>2011-29-5-</v>
          </cell>
          <cell r="B7246" t="str">
            <v>MPS</v>
          </cell>
          <cell r="C7246" t="str">
            <v>UnMarked White River Spring Fing</v>
          </cell>
          <cell r="D7246" t="str">
            <v>U-WhiteSp</v>
          </cell>
          <cell r="E7246">
            <v>29</v>
          </cell>
          <cell r="F7246">
            <v>43</v>
          </cell>
          <cell r="G7246">
            <v>42</v>
          </cell>
          <cell r="H7246" t="str">
            <v>ETRS; includes FW net (FW spt assumed 0)</v>
          </cell>
          <cell r="I7246">
            <v>2011</v>
          </cell>
          <cell r="J7246" t="str">
            <v>UM</v>
          </cell>
          <cell r="L7246">
            <v>5</v>
          </cell>
          <cell r="M7246">
            <v>8</v>
          </cell>
        </row>
        <row r="7247">
          <cell r="A7247" t="str">
            <v>2011-30-3-</v>
          </cell>
          <cell r="B7247" t="str">
            <v>MPS</v>
          </cell>
          <cell r="C7247" t="str">
            <v>Marked White River Spring Fing</v>
          </cell>
          <cell r="D7247" t="str">
            <v>M-WhiteSp</v>
          </cell>
          <cell r="E7247">
            <v>30</v>
          </cell>
          <cell r="F7247">
            <v>44</v>
          </cell>
          <cell r="G7247">
            <v>42</v>
          </cell>
          <cell r="H7247" t="str">
            <v>ETRS; includes FW net (FW spt assumed 0)</v>
          </cell>
          <cell r="I7247">
            <v>2011</v>
          </cell>
          <cell r="J7247" t="str">
            <v>M</v>
          </cell>
          <cell r="L7247">
            <v>3</v>
          </cell>
          <cell r="M7247">
            <v>0</v>
          </cell>
        </row>
        <row r="7248">
          <cell r="A7248" t="str">
            <v>2011-30-4-</v>
          </cell>
          <cell r="B7248" t="str">
            <v>MPS</v>
          </cell>
          <cell r="C7248" t="str">
            <v>Marked White River Spring Fing</v>
          </cell>
          <cell r="D7248" t="str">
            <v>M-WhiteSp</v>
          </cell>
          <cell r="E7248">
            <v>30</v>
          </cell>
          <cell r="F7248">
            <v>44</v>
          </cell>
          <cell r="G7248">
            <v>42</v>
          </cell>
          <cell r="H7248" t="str">
            <v>ETRS; includes FW net (FW spt assumed 0)</v>
          </cell>
          <cell r="I7248">
            <v>2011</v>
          </cell>
          <cell r="J7248" t="str">
            <v>M</v>
          </cell>
          <cell r="L7248">
            <v>4</v>
          </cell>
          <cell r="M7248">
            <v>0</v>
          </cell>
        </row>
        <row r="7249">
          <cell r="A7249" t="str">
            <v>2011-30-5-</v>
          </cell>
          <cell r="B7249" t="str">
            <v>MPS</v>
          </cell>
          <cell r="C7249" t="str">
            <v>Marked White River Spring Fing</v>
          </cell>
          <cell r="D7249" t="str">
            <v>M-WhiteSp</v>
          </cell>
          <cell r="E7249">
            <v>30</v>
          </cell>
          <cell r="F7249">
            <v>44</v>
          </cell>
          <cell r="G7249">
            <v>42</v>
          </cell>
          <cell r="H7249" t="str">
            <v>ETRS; includes FW net (FW spt assumed 0)</v>
          </cell>
          <cell r="I7249">
            <v>2011</v>
          </cell>
          <cell r="J7249" t="str">
            <v>M</v>
          </cell>
          <cell r="L7249">
            <v>5</v>
          </cell>
          <cell r="M7249">
            <v>0</v>
          </cell>
        </row>
        <row r="7250">
          <cell r="A7250" t="str">
            <v>2011-65-3-</v>
          </cell>
          <cell r="B7250" t="str">
            <v>MPS</v>
          </cell>
          <cell r="C7250" t="str">
            <v>UnMarked White Sp Year</v>
          </cell>
          <cell r="D7250" t="str">
            <v>U-WhtSpYr</v>
          </cell>
          <cell r="E7250">
            <v>65</v>
          </cell>
          <cell r="F7250">
            <v>55</v>
          </cell>
          <cell r="G7250">
            <v>54</v>
          </cell>
          <cell r="H7250" t="str">
            <v>ETRS; includes FW net (FW spt assumed 0)</v>
          </cell>
          <cell r="I7250">
            <v>2011</v>
          </cell>
          <cell r="J7250" t="str">
            <v>UM</v>
          </cell>
          <cell r="L7250">
            <v>3</v>
          </cell>
          <cell r="M7250">
            <v>185</v>
          </cell>
        </row>
        <row r="7251">
          <cell r="A7251" t="str">
            <v>2011-65-4-</v>
          </cell>
          <cell r="B7251" t="str">
            <v>MPS</v>
          </cell>
          <cell r="C7251" t="str">
            <v>UnMarked White Sp Year</v>
          </cell>
          <cell r="D7251" t="str">
            <v>U-WhtSpYr</v>
          </cell>
          <cell r="E7251">
            <v>65</v>
          </cell>
          <cell r="F7251">
            <v>55</v>
          </cell>
          <cell r="G7251">
            <v>54</v>
          </cell>
          <cell r="H7251" t="str">
            <v>ETRS; includes FW net (FW spt assumed 0)</v>
          </cell>
          <cell r="I7251">
            <v>2011</v>
          </cell>
          <cell r="J7251" t="str">
            <v>UM</v>
          </cell>
          <cell r="L7251">
            <v>4</v>
          </cell>
          <cell r="M7251">
            <v>54</v>
          </cell>
        </row>
        <row r="7252">
          <cell r="A7252" t="str">
            <v>2011-65-5-</v>
          </cell>
          <cell r="B7252" t="str">
            <v>MPS</v>
          </cell>
          <cell r="C7252" t="str">
            <v>UnMarked White Sp Year</v>
          </cell>
          <cell r="D7252" t="str">
            <v>U-WhtSpYr</v>
          </cell>
          <cell r="E7252">
            <v>65</v>
          </cell>
          <cell r="F7252">
            <v>55</v>
          </cell>
          <cell r="G7252">
            <v>54</v>
          </cell>
          <cell r="H7252" t="str">
            <v>ETRS; includes FW net (FW spt assumed 0)</v>
          </cell>
          <cell r="I7252">
            <v>2011</v>
          </cell>
          <cell r="J7252" t="str">
            <v>UM</v>
          </cell>
          <cell r="L7252">
            <v>5</v>
          </cell>
          <cell r="M7252">
            <v>0</v>
          </cell>
        </row>
        <row r="7253">
          <cell r="A7253" t="str">
            <v>2011-66-3-</v>
          </cell>
          <cell r="B7253" t="str">
            <v>MPS</v>
          </cell>
          <cell r="C7253" t="str">
            <v>Marked White Sp Year</v>
          </cell>
          <cell r="D7253" t="str">
            <v>M-WhtSpYr</v>
          </cell>
          <cell r="E7253">
            <v>66</v>
          </cell>
          <cell r="F7253">
            <v>56</v>
          </cell>
          <cell r="G7253">
            <v>54</v>
          </cell>
          <cell r="H7253" t="str">
            <v>ETRS; includes FW net (FW spt assumed 0)</v>
          </cell>
          <cell r="I7253">
            <v>2011</v>
          </cell>
          <cell r="J7253" t="str">
            <v>M</v>
          </cell>
          <cell r="L7253">
            <v>3</v>
          </cell>
          <cell r="M7253">
            <v>0</v>
          </cell>
        </row>
        <row r="7254">
          <cell r="A7254" t="str">
            <v>2011-66-4-</v>
          </cell>
          <cell r="B7254" t="str">
            <v>MPS</v>
          </cell>
          <cell r="C7254" t="str">
            <v>Marked White Sp Year</v>
          </cell>
          <cell r="D7254" t="str">
            <v>M-WhtSpYr</v>
          </cell>
          <cell r="E7254">
            <v>66</v>
          </cell>
          <cell r="F7254">
            <v>56</v>
          </cell>
          <cell r="G7254">
            <v>54</v>
          </cell>
          <cell r="H7254" t="str">
            <v>ETRS; includes FW net (FW spt assumed 0)</v>
          </cell>
          <cell r="I7254">
            <v>2011</v>
          </cell>
          <cell r="J7254" t="str">
            <v>M</v>
          </cell>
          <cell r="L7254">
            <v>4</v>
          </cell>
          <cell r="M7254">
            <v>0</v>
          </cell>
        </row>
        <row r="7255">
          <cell r="A7255" t="str">
            <v>2011-66-5-</v>
          </cell>
          <cell r="B7255" t="str">
            <v>MPS</v>
          </cell>
          <cell r="C7255" t="str">
            <v>Marked White Sp Year</v>
          </cell>
          <cell r="D7255" t="str">
            <v>M-WhtSpYr</v>
          </cell>
          <cell r="E7255">
            <v>66</v>
          </cell>
          <cell r="F7255">
            <v>56</v>
          </cell>
          <cell r="G7255">
            <v>54</v>
          </cell>
          <cell r="H7255" t="str">
            <v>ETRS; includes FW net (FW spt assumed 0)</v>
          </cell>
          <cell r="I7255">
            <v>2011</v>
          </cell>
          <cell r="J7255" t="str">
            <v>M</v>
          </cell>
          <cell r="L7255">
            <v>5</v>
          </cell>
          <cell r="M7255">
            <v>0</v>
          </cell>
        </row>
        <row r="7256">
          <cell r="A7256" t="str">
            <v>2011-75-3-</v>
          </cell>
          <cell r="B7256" t="str">
            <v>JDF</v>
          </cell>
          <cell r="C7256" t="str">
            <v>UnMarked Hoko River</v>
          </cell>
          <cell r="D7256" t="str">
            <v>U-Hoko Rv</v>
          </cell>
          <cell r="E7256">
            <v>75</v>
          </cell>
          <cell r="F7256">
            <v>58</v>
          </cell>
          <cell r="G7256">
            <v>57</v>
          </cell>
          <cell r="H7256" t="str">
            <v>ETRS; esc only, no FW fishery</v>
          </cell>
          <cell r="I7256">
            <v>2011</v>
          </cell>
          <cell r="J7256" t="str">
            <v>UM</v>
          </cell>
          <cell r="L7256">
            <v>3</v>
          </cell>
          <cell r="M7256">
            <v>64.490896937750193</v>
          </cell>
        </row>
        <row r="7257">
          <cell r="A7257" t="str">
            <v>2011-75-4-</v>
          </cell>
          <cell r="B7257" t="str">
            <v>JDF</v>
          </cell>
          <cell r="C7257" t="str">
            <v>UnMarked Hoko River</v>
          </cell>
          <cell r="D7257" t="str">
            <v>U-Hoko Rv</v>
          </cell>
          <cell r="E7257">
            <v>75</v>
          </cell>
          <cell r="F7257">
            <v>58</v>
          </cell>
          <cell r="G7257">
            <v>57</v>
          </cell>
          <cell r="H7257" t="str">
            <v>ETRS; esc only, no FW fishery</v>
          </cell>
          <cell r="I7257">
            <v>2011</v>
          </cell>
          <cell r="J7257" t="str">
            <v>UM</v>
          </cell>
          <cell r="L7257">
            <v>4</v>
          </cell>
          <cell r="M7257">
            <v>1009.9248190833561</v>
          </cell>
        </row>
        <row r="7258">
          <cell r="A7258" t="str">
            <v>2011-75-5-</v>
          </cell>
          <cell r="B7258" t="str">
            <v>JDF</v>
          </cell>
          <cell r="C7258" t="str">
            <v>UnMarked Hoko River</v>
          </cell>
          <cell r="D7258" t="str">
            <v>U-Hoko Rv</v>
          </cell>
          <cell r="E7258">
            <v>75</v>
          </cell>
          <cell r="F7258">
            <v>58</v>
          </cell>
          <cell r="G7258">
            <v>57</v>
          </cell>
          <cell r="H7258" t="str">
            <v>ETRS; esc only, no FW fishery</v>
          </cell>
          <cell r="I7258">
            <v>2011</v>
          </cell>
          <cell r="J7258" t="str">
            <v>UM</v>
          </cell>
          <cell r="L7258">
            <v>5</v>
          </cell>
          <cell r="M7258">
            <v>63.304902006641193</v>
          </cell>
        </row>
        <row r="7259">
          <cell r="A7259" t="str">
            <v>2011-76-3-</v>
          </cell>
          <cell r="B7259" t="str">
            <v>JDF</v>
          </cell>
          <cell r="C7259" t="str">
            <v>Marked Hoko River</v>
          </cell>
          <cell r="D7259" t="str">
            <v>M-Hoko Rv</v>
          </cell>
          <cell r="E7259">
            <v>76</v>
          </cell>
          <cell r="F7259">
            <v>59</v>
          </cell>
          <cell r="G7259">
            <v>57</v>
          </cell>
          <cell r="H7259" t="str">
            <v>ETRS; esc only, no FW fishery</v>
          </cell>
          <cell r="I7259">
            <v>2011</v>
          </cell>
          <cell r="J7259" t="str">
            <v>M</v>
          </cell>
          <cell r="L7259">
            <v>3</v>
          </cell>
          <cell r="M7259">
            <v>40.934324182592867</v>
          </cell>
        </row>
        <row r="7260">
          <cell r="A7260" t="str">
            <v>2011-76-4-</v>
          </cell>
          <cell r="B7260" t="str">
            <v>JDF</v>
          </cell>
          <cell r="C7260" t="str">
            <v>Marked Hoko River</v>
          </cell>
          <cell r="D7260" t="str">
            <v>M-Hoko Rv</v>
          </cell>
          <cell r="E7260">
            <v>76</v>
          </cell>
          <cell r="F7260">
            <v>59</v>
          </cell>
          <cell r="G7260">
            <v>57</v>
          </cell>
          <cell r="H7260" t="str">
            <v>ETRS; esc only, no FW fishery</v>
          </cell>
          <cell r="I7260">
            <v>2011</v>
          </cell>
          <cell r="J7260" t="str">
            <v>M</v>
          </cell>
          <cell r="L7260">
            <v>4</v>
          </cell>
          <cell r="M7260">
            <v>316.3889037791476</v>
          </cell>
        </row>
        <row r="7261">
          <cell r="A7261" t="str">
            <v>2011-76-5-</v>
          </cell>
          <cell r="B7261" t="str">
            <v>JDF</v>
          </cell>
          <cell r="C7261" t="str">
            <v>Marked Hoko River</v>
          </cell>
          <cell r="D7261" t="str">
            <v>M-Hoko Rv</v>
          </cell>
          <cell r="E7261">
            <v>76</v>
          </cell>
          <cell r="F7261">
            <v>59</v>
          </cell>
          <cell r="G7261">
            <v>57</v>
          </cell>
          <cell r="H7261" t="str">
            <v>ETRS; esc only, no FW fishery</v>
          </cell>
          <cell r="I7261">
            <v>2011</v>
          </cell>
          <cell r="J7261" t="str">
            <v>M</v>
          </cell>
          <cell r="L7261">
            <v>5</v>
          </cell>
          <cell r="M7261">
            <v>5.1814287357870974</v>
          </cell>
        </row>
        <row r="7262">
          <cell r="A7262" t="str">
            <v>2011-37-3-</v>
          </cell>
          <cell r="B7262" t="str">
            <v>ColR</v>
          </cell>
          <cell r="C7262" t="str">
            <v>UnMarked CR Oregon Hatchery Tule</v>
          </cell>
          <cell r="D7262" t="str">
            <v>U-OR Tule</v>
          </cell>
          <cell r="E7262">
            <v>37</v>
          </cell>
          <cell r="F7262">
            <v>61</v>
          </cell>
          <cell r="G7262">
            <v>60</v>
          </cell>
          <cell r="I7262">
            <v>2011</v>
          </cell>
          <cell r="J7262" t="str">
            <v>UM</v>
          </cell>
          <cell r="L7262">
            <v>3</v>
          </cell>
          <cell r="M7262">
            <v>205.8940485358869</v>
          </cell>
        </row>
        <row r="7263">
          <cell r="A7263" t="str">
            <v>2011-37-4-</v>
          </cell>
          <cell r="B7263" t="str">
            <v>ColR</v>
          </cell>
          <cell r="C7263" t="str">
            <v>UnMarked CR Oregon Hatchery Tule</v>
          </cell>
          <cell r="D7263" t="str">
            <v>U-OR Tule</v>
          </cell>
          <cell r="E7263">
            <v>37</v>
          </cell>
          <cell r="F7263">
            <v>61</v>
          </cell>
          <cell r="G7263">
            <v>60</v>
          </cell>
          <cell r="I7263">
            <v>2011</v>
          </cell>
          <cell r="J7263" t="str">
            <v>UM</v>
          </cell>
          <cell r="L7263">
            <v>4</v>
          </cell>
          <cell r="M7263">
            <v>158.0269405953137</v>
          </cell>
        </row>
        <row r="7264">
          <cell r="A7264" t="str">
            <v>2011-37-5-</v>
          </cell>
          <cell r="B7264" t="str">
            <v>ColR</v>
          </cell>
          <cell r="C7264" t="str">
            <v>UnMarked CR Oregon Hatchery Tule</v>
          </cell>
          <cell r="D7264" t="str">
            <v>U-OR Tule</v>
          </cell>
          <cell r="E7264">
            <v>37</v>
          </cell>
          <cell r="F7264">
            <v>61</v>
          </cell>
          <cell r="G7264">
            <v>60</v>
          </cell>
          <cell r="I7264">
            <v>2011</v>
          </cell>
          <cell r="J7264" t="str">
            <v>UM</v>
          </cell>
          <cell r="L7264">
            <v>5</v>
          </cell>
          <cell r="M7264">
            <v>1.93194531147252</v>
          </cell>
        </row>
        <row r="7265">
          <cell r="A7265" t="str">
            <v>2011-38-3-</v>
          </cell>
          <cell r="B7265" t="str">
            <v>ColR</v>
          </cell>
          <cell r="C7265" t="str">
            <v>Marked CR Oregon Hatchery Tule</v>
          </cell>
          <cell r="D7265" t="str">
            <v>M-OR Tule</v>
          </cell>
          <cell r="E7265">
            <v>38</v>
          </cell>
          <cell r="F7265">
            <v>62</v>
          </cell>
          <cell r="G7265">
            <v>60</v>
          </cell>
          <cell r="I7265">
            <v>2011</v>
          </cell>
          <cell r="J7265" t="str">
            <v>M</v>
          </cell>
          <cell r="L7265">
            <v>3</v>
          </cell>
          <cell r="M7265">
            <v>15526.505951464111</v>
          </cell>
        </row>
        <row r="7266">
          <cell r="A7266" t="str">
            <v>2011-38-4-</v>
          </cell>
          <cell r="B7266" t="str">
            <v>ColR</v>
          </cell>
          <cell r="C7266" t="str">
            <v>Marked CR Oregon Hatchery Tule</v>
          </cell>
          <cell r="D7266" t="str">
            <v>M-OR Tule</v>
          </cell>
          <cell r="E7266">
            <v>38</v>
          </cell>
          <cell r="F7266">
            <v>62</v>
          </cell>
          <cell r="G7266">
            <v>60</v>
          </cell>
          <cell r="I7266">
            <v>2011</v>
          </cell>
          <cell r="J7266" t="str">
            <v>M</v>
          </cell>
          <cell r="L7266">
            <v>4</v>
          </cell>
          <cell r="M7266">
            <v>6680.4980594046874</v>
          </cell>
        </row>
        <row r="7267">
          <cell r="A7267" t="str">
            <v>2011-38-5-</v>
          </cell>
          <cell r="B7267" t="str">
            <v>ColR</v>
          </cell>
          <cell r="C7267" t="str">
            <v>Marked CR Oregon Hatchery Tule</v>
          </cell>
          <cell r="D7267" t="str">
            <v>M-OR Tule</v>
          </cell>
          <cell r="E7267">
            <v>38</v>
          </cell>
          <cell r="F7267">
            <v>62</v>
          </cell>
          <cell r="G7267">
            <v>60</v>
          </cell>
          <cell r="I7267">
            <v>2011</v>
          </cell>
          <cell r="J7267" t="str">
            <v>M</v>
          </cell>
          <cell r="L7267">
            <v>5</v>
          </cell>
          <cell r="M7267">
            <v>86.868054688527494</v>
          </cell>
        </row>
        <row r="7268">
          <cell r="A7268" t="str">
            <v>2011-39-3-</v>
          </cell>
          <cell r="B7268" t="str">
            <v>ColR</v>
          </cell>
          <cell r="C7268" t="str">
            <v>UnMarked CR Washington Hatchery Tule</v>
          </cell>
          <cell r="D7268" t="str">
            <v>U-WA Tule</v>
          </cell>
          <cell r="E7268">
            <v>39</v>
          </cell>
          <cell r="F7268">
            <v>64</v>
          </cell>
          <cell r="G7268">
            <v>63</v>
          </cell>
          <cell r="I7268">
            <v>2011</v>
          </cell>
          <cell r="J7268" t="str">
            <v>UM</v>
          </cell>
          <cell r="L7268">
            <v>3</v>
          </cell>
          <cell r="M7268">
            <v>351.57545207273222</v>
          </cell>
        </row>
        <row r="7269">
          <cell r="A7269" t="str">
            <v>2011-39-4-</v>
          </cell>
          <cell r="B7269" t="str">
            <v>ColR</v>
          </cell>
          <cell r="C7269" t="str">
            <v>UnMarked CR Washington Hatchery Tule</v>
          </cell>
          <cell r="D7269" t="str">
            <v>U-WA Tule</v>
          </cell>
          <cell r="E7269">
            <v>39</v>
          </cell>
          <cell r="F7269">
            <v>64</v>
          </cell>
          <cell r="G7269">
            <v>63</v>
          </cell>
          <cell r="I7269">
            <v>2011</v>
          </cell>
          <cell r="J7269" t="str">
            <v>UM</v>
          </cell>
          <cell r="L7269">
            <v>4</v>
          </cell>
          <cell r="M7269">
            <v>1122.841924181726</v>
          </cell>
        </row>
        <row r="7270">
          <cell r="A7270" t="str">
            <v>2011-39-5-</v>
          </cell>
          <cell r="B7270" t="str">
            <v>ColR</v>
          </cell>
          <cell r="C7270" t="str">
            <v>UnMarked CR Washington Hatchery Tule</v>
          </cell>
          <cell r="D7270" t="str">
            <v>U-WA Tule</v>
          </cell>
          <cell r="E7270">
            <v>39</v>
          </cell>
          <cell r="F7270">
            <v>64</v>
          </cell>
          <cell r="G7270">
            <v>63</v>
          </cell>
          <cell r="I7270">
            <v>2011</v>
          </cell>
          <cell r="J7270" t="str">
            <v>UM</v>
          </cell>
          <cell r="L7270">
            <v>5</v>
          </cell>
          <cell r="M7270">
            <v>50.665194044613933</v>
          </cell>
        </row>
        <row r="7271">
          <cell r="A7271" t="str">
            <v>2011-40-3-</v>
          </cell>
          <cell r="B7271" t="str">
            <v>ColR</v>
          </cell>
          <cell r="C7271" t="str">
            <v>Marked CR Washington Hatchery Tule</v>
          </cell>
          <cell r="D7271" t="str">
            <v>M-WA Tule</v>
          </cell>
          <cell r="E7271">
            <v>40</v>
          </cell>
          <cell r="F7271">
            <v>65</v>
          </cell>
          <cell r="G7271">
            <v>63</v>
          </cell>
          <cell r="I7271">
            <v>2011</v>
          </cell>
          <cell r="J7271" t="str">
            <v>M</v>
          </cell>
          <cell r="L7271">
            <v>3</v>
          </cell>
          <cell r="M7271">
            <v>26055.32454792727</v>
          </cell>
        </row>
        <row r="7272">
          <cell r="A7272" t="str">
            <v>2011-40-4-</v>
          </cell>
          <cell r="B7272" t="str">
            <v>ColR</v>
          </cell>
          <cell r="C7272" t="str">
            <v>Marked CR Washington Hatchery Tule</v>
          </cell>
          <cell r="D7272" t="str">
            <v>M-WA Tule</v>
          </cell>
          <cell r="E7272">
            <v>40</v>
          </cell>
          <cell r="F7272">
            <v>65</v>
          </cell>
          <cell r="G7272">
            <v>63</v>
          </cell>
          <cell r="I7272">
            <v>2011</v>
          </cell>
          <cell r="J7272" t="str">
            <v>M</v>
          </cell>
          <cell r="L7272">
            <v>4</v>
          </cell>
          <cell r="M7272">
            <v>47889.208075818278</v>
          </cell>
        </row>
        <row r="7273">
          <cell r="A7273" t="str">
            <v>2011-40-5-</v>
          </cell>
          <cell r="B7273" t="str">
            <v>ColR</v>
          </cell>
          <cell r="C7273" t="str">
            <v>Marked CR Washington Hatchery Tule</v>
          </cell>
          <cell r="D7273" t="str">
            <v>M-WA Tule</v>
          </cell>
          <cell r="E7273">
            <v>40</v>
          </cell>
          <cell r="F7273">
            <v>65</v>
          </cell>
          <cell r="G7273">
            <v>63</v>
          </cell>
          <cell r="I7273">
            <v>2011</v>
          </cell>
          <cell r="J7273" t="str">
            <v>M</v>
          </cell>
          <cell r="L7273">
            <v>5</v>
          </cell>
          <cell r="M7273">
            <v>2504.1848059553859</v>
          </cell>
        </row>
        <row r="7274">
          <cell r="A7274" t="str">
            <v>2011-41-3-</v>
          </cell>
          <cell r="B7274" t="str">
            <v>ColR</v>
          </cell>
          <cell r="C7274" t="str">
            <v>UnMarked Lower Columbia River Wild</v>
          </cell>
          <cell r="D7274" t="str">
            <v>U-LCRWild</v>
          </cell>
          <cell r="E7274">
            <v>41</v>
          </cell>
          <cell r="F7274">
            <v>67</v>
          </cell>
          <cell r="G7274">
            <v>66</v>
          </cell>
          <cell r="I7274">
            <v>2011</v>
          </cell>
          <cell r="J7274" t="str">
            <v>UM</v>
          </cell>
          <cell r="L7274">
            <v>3</v>
          </cell>
          <cell r="M7274">
            <v>2022.2174932972989</v>
          </cell>
        </row>
        <row r="7275">
          <cell r="A7275" t="str">
            <v>2011-41-4-</v>
          </cell>
          <cell r="B7275" t="str">
            <v>ColR</v>
          </cell>
          <cell r="C7275" t="str">
            <v>UnMarked Lower Columbia River Wild</v>
          </cell>
          <cell r="D7275" t="str">
            <v>U-LCRWild</v>
          </cell>
          <cell r="E7275">
            <v>41</v>
          </cell>
          <cell r="F7275">
            <v>67</v>
          </cell>
          <cell r="G7275">
            <v>66</v>
          </cell>
          <cell r="I7275">
            <v>2011</v>
          </cell>
          <cell r="J7275" t="str">
            <v>UM</v>
          </cell>
          <cell r="L7275">
            <v>4</v>
          </cell>
          <cell r="M7275">
            <v>10880.34987297587</v>
          </cell>
        </row>
        <row r="7276">
          <cell r="A7276" t="str">
            <v>2011-41-5-</v>
          </cell>
          <cell r="B7276" t="str">
            <v>ColR</v>
          </cell>
          <cell r="C7276" t="str">
            <v>UnMarked Lower Columbia River Wild</v>
          </cell>
          <cell r="D7276" t="str">
            <v>U-LCRWild</v>
          </cell>
          <cell r="E7276">
            <v>41</v>
          </cell>
          <cell r="F7276">
            <v>67</v>
          </cell>
          <cell r="G7276">
            <v>66</v>
          </cell>
          <cell r="I7276">
            <v>2011</v>
          </cell>
          <cell r="J7276" t="str">
            <v>UM</v>
          </cell>
          <cell r="L7276">
            <v>5</v>
          </cell>
          <cell r="M7276">
            <v>2165.5778898490539</v>
          </cell>
        </row>
        <row r="7277">
          <cell r="A7277" t="str">
            <v>2011-42-3-</v>
          </cell>
          <cell r="B7277" t="str">
            <v>ColR</v>
          </cell>
          <cell r="C7277" t="str">
            <v>Marked Lower Columbia River Wild</v>
          </cell>
          <cell r="D7277" t="str">
            <v>M-LCRWild</v>
          </cell>
          <cell r="E7277">
            <v>42</v>
          </cell>
          <cell r="F7277">
            <v>68</v>
          </cell>
          <cell r="G7277">
            <v>66</v>
          </cell>
          <cell r="I7277">
            <v>2011</v>
          </cell>
          <cell r="J7277" t="str">
            <v>M</v>
          </cell>
          <cell r="L7277">
            <v>3</v>
          </cell>
          <cell r="M7277">
            <v>41.782506702700857</v>
          </cell>
        </row>
        <row r="7278">
          <cell r="A7278" t="str">
            <v>2011-42-4-</v>
          </cell>
          <cell r="B7278" t="str">
            <v>ColR</v>
          </cell>
          <cell r="C7278" t="str">
            <v>Marked Lower Columbia River Wild</v>
          </cell>
          <cell r="D7278" t="str">
            <v>M-LCRWild</v>
          </cell>
          <cell r="E7278">
            <v>42</v>
          </cell>
          <cell r="F7278">
            <v>68</v>
          </cell>
          <cell r="G7278">
            <v>66</v>
          </cell>
          <cell r="I7278">
            <v>2011</v>
          </cell>
          <cell r="J7278" t="str">
            <v>M</v>
          </cell>
          <cell r="L7278">
            <v>4</v>
          </cell>
          <cell r="M7278">
            <v>221.6501270241333</v>
          </cell>
        </row>
        <row r="7279">
          <cell r="A7279" t="str">
            <v>2011-42-5-</v>
          </cell>
          <cell r="B7279" t="str">
            <v>ColR</v>
          </cell>
          <cell r="C7279" t="str">
            <v>Marked Lower Columbia River Wild</v>
          </cell>
          <cell r="D7279" t="str">
            <v>M-LCRWild</v>
          </cell>
          <cell r="E7279">
            <v>42</v>
          </cell>
          <cell r="F7279">
            <v>68</v>
          </cell>
          <cell r="G7279">
            <v>66</v>
          </cell>
          <cell r="I7279">
            <v>2011</v>
          </cell>
          <cell r="J7279" t="str">
            <v>M</v>
          </cell>
          <cell r="L7279">
            <v>5</v>
          </cell>
          <cell r="M7279">
            <v>44.422110150946082</v>
          </cell>
        </row>
        <row r="7280">
          <cell r="A7280" t="str">
            <v>2011-43-3-</v>
          </cell>
          <cell r="B7280" t="str">
            <v>ColR</v>
          </cell>
          <cell r="C7280" t="str">
            <v>UnMarked CR Bonneville Pool Hatchery</v>
          </cell>
          <cell r="D7280" t="str">
            <v>U-BPHTule</v>
          </cell>
          <cell r="E7280">
            <v>43</v>
          </cell>
          <cell r="F7280">
            <v>70</v>
          </cell>
          <cell r="G7280">
            <v>69</v>
          </cell>
          <cell r="I7280">
            <v>2011</v>
          </cell>
          <cell r="J7280" t="str">
            <v>UM</v>
          </cell>
          <cell r="L7280">
            <v>3</v>
          </cell>
          <cell r="M7280">
            <v>4179.274248992604</v>
          </cell>
        </row>
        <row r="7281">
          <cell r="A7281" t="str">
            <v>2011-43-4-</v>
          </cell>
          <cell r="B7281" t="str">
            <v>ColR</v>
          </cell>
          <cell r="C7281" t="str">
            <v>UnMarked CR Bonneville Pool Hatchery</v>
          </cell>
          <cell r="D7281" t="str">
            <v>U-BPHTule</v>
          </cell>
          <cell r="E7281">
            <v>43</v>
          </cell>
          <cell r="F7281">
            <v>70</v>
          </cell>
          <cell r="G7281">
            <v>69</v>
          </cell>
          <cell r="I7281">
            <v>2011</v>
          </cell>
          <cell r="J7281" t="str">
            <v>UM</v>
          </cell>
          <cell r="L7281">
            <v>4</v>
          </cell>
          <cell r="M7281">
            <v>1100.0699026202601</v>
          </cell>
        </row>
        <row r="7282">
          <cell r="A7282" t="str">
            <v>2011-43-5-</v>
          </cell>
          <cell r="B7282" t="str">
            <v>ColR</v>
          </cell>
          <cell r="C7282" t="str">
            <v>UnMarked CR Bonneville Pool Hatchery</v>
          </cell>
          <cell r="D7282" t="str">
            <v>U-BPHTule</v>
          </cell>
          <cell r="E7282">
            <v>43</v>
          </cell>
          <cell r="F7282">
            <v>70</v>
          </cell>
          <cell r="G7282">
            <v>69</v>
          </cell>
          <cell r="I7282">
            <v>2011</v>
          </cell>
          <cell r="J7282" t="str">
            <v>UM</v>
          </cell>
          <cell r="L7282">
            <v>5</v>
          </cell>
          <cell r="M7282">
            <v>2.9155110108767941</v>
          </cell>
        </row>
        <row r="7283">
          <cell r="A7283" t="str">
            <v>2011-44-3-</v>
          </cell>
          <cell r="B7283" t="str">
            <v>ColR</v>
          </cell>
          <cell r="C7283" t="str">
            <v>Marked CR Bonneville Pool Hatchery</v>
          </cell>
          <cell r="D7283" t="str">
            <v>M-BPHTule</v>
          </cell>
          <cell r="E7283">
            <v>44</v>
          </cell>
          <cell r="F7283">
            <v>71</v>
          </cell>
          <cell r="G7283">
            <v>69</v>
          </cell>
          <cell r="I7283">
            <v>2011</v>
          </cell>
          <cell r="J7283" t="str">
            <v>M</v>
          </cell>
          <cell r="L7283">
            <v>3</v>
          </cell>
          <cell r="M7283">
            <v>51189.725751007398</v>
          </cell>
        </row>
        <row r="7284">
          <cell r="A7284" t="str">
            <v>2011-44-4-</v>
          </cell>
          <cell r="B7284" t="str">
            <v>ColR</v>
          </cell>
          <cell r="C7284" t="str">
            <v>Marked CR Bonneville Pool Hatchery</v>
          </cell>
          <cell r="D7284" t="str">
            <v>M-BPHTule</v>
          </cell>
          <cell r="E7284">
            <v>44</v>
          </cell>
          <cell r="F7284">
            <v>71</v>
          </cell>
          <cell r="G7284">
            <v>69</v>
          </cell>
          <cell r="I7284">
            <v>2011</v>
          </cell>
          <cell r="J7284" t="str">
            <v>M</v>
          </cell>
          <cell r="L7284">
            <v>4</v>
          </cell>
          <cell r="M7284">
            <v>14027.93009737974</v>
          </cell>
        </row>
        <row r="7285">
          <cell r="A7285" t="str">
            <v>2011-44-5-</v>
          </cell>
          <cell r="B7285" t="str">
            <v>ColR</v>
          </cell>
          <cell r="C7285" t="str">
            <v>Marked CR Bonneville Pool Hatchery</v>
          </cell>
          <cell r="D7285" t="str">
            <v>M-BPHTule</v>
          </cell>
          <cell r="E7285">
            <v>44</v>
          </cell>
          <cell r="F7285">
            <v>71</v>
          </cell>
          <cell r="G7285">
            <v>69</v>
          </cell>
          <cell r="I7285">
            <v>2011</v>
          </cell>
          <cell r="J7285" t="str">
            <v>M</v>
          </cell>
          <cell r="L7285">
            <v>5</v>
          </cell>
          <cell r="M7285">
            <v>31.084488989123209</v>
          </cell>
        </row>
        <row r="7286">
          <cell r="A7286" t="str">
            <v>2011-45-3-</v>
          </cell>
          <cell r="B7286" t="str">
            <v>ColR</v>
          </cell>
          <cell r="C7286" t="str">
            <v>UnMarked Columbia R Upriver Summer</v>
          </cell>
          <cell r="D7286" t="str">
            <v>U-UpCR Su</v>
          </cell>
          <cell r="E7286">
            <v>45</v>
          </cell>
          <cell r="F7286">
            <v>73</v>
          </cell>
          <cell r="G7286">
            <v>72</v>
          </cell>
          <cell r="I7286">
            <v>2011</v>
          </cell>
          <cell r="J7286" t="str">
            <v>UM</v>
          </cell>
          <cell r="L7286">
            <v>3</v>
          </cell>
          <cell r="M7286">
            <v>3147.9713208491398</v>
          </cell>
        </row>
        <row r="7287">
          <cell r="A7287" t="str">
            <v>2011-45-4-</v>
          </cell>
          <cell r="B7287" t="str">
            <v>ColR</v>
          </cell>
          <cell r="C7287" t="str">
            <v>UnMarked Columbia R Upriver Summer</v>
          </cell>
          <cell r="D7287" t="str">
            <v>U-UpCR Su</v>
          </cell>
          <cell r="E7287">
            <v>45</v>
          </cell>
          <cell r="F7287">
            <v>73</v>
          </cell>
          <cell r="G7287">
            <v>72</v>
          </cell>
          <cell r="I7287">
            <v>2011</v>
          </cell>
          <cell r="J7287" t="str">
            <v>UM</v>
          </cell>
          <cell r="L7287">
            <v>4</v>
          </cell>
          <cell r="M7287">
            <v>19986.299645346229</v>
          </cell>
        </row>
        <row r="7288">
          <cell r="A7288" t="str">
            <v>2011-45-5-</v>
          </cell>
          <cell r="B7288" t="str">
            <v>ColR</v>
          </cell>
          <cell r="C7288" t="str">
            <v>UnMarked Columbia R Upriver Summer</v>
          </cell>
          <cell r="D7288" t="str">
            <v>U-UpCR Su</v>
          </cell>
          <cell r="E7288">
            <v>45</v>
          </cell>
          <cell r="F7288">
            <v>73</v>
          </cell>
          <cell r="G7288">
            <v>72</v>
          </cell>
          <cell r="I7288">
            <v>2011</v>
          </cell>
          <cell r="J7288" t="str">
            <v>UM</v>
          </cell>
          <cell r="L7288">
            <v>5</v>
          </cell>
          <cell r="M7288">
            <v>14034.96682700917</v>
          </cell>
        </row>
        <row r="7289">
          <cell r="A7289" t="str">
            <v>2011-46-3-</v>
          </cell>
          <cell r="B7289" t="str">
            <v>ColR</v>
          </cell>
          <cell r="C7289" t="str">
            <v>Marked Columbia R Upriver Summer</v>
          </cell>
          <cell r="D7289" t="str">
            <v>M-UpCR Su</v>
          </cell>
          <cell r="E7289">
            <v>46</v>
          </cell>
          <cell r="F7289">
            <v>74</v>
          </cell>
          <cell r="G7289">
            <v>72</v>
          </cell>
          <cell r="I7289">
            <v>2011</v>
          </cell>
          <cell r="J7289" t="str">
            <v>M</v>
          </cell>
          <cell r="L7289">
            <v>3</v>
          </cell>
          <cell r="M7289">
            <v>4932.6366502080173</v>
          </cell>
        </row>
        <row r="7290">
          <cell r="A7290" t="str">
            <v>2011-46-4-</v>
          </cell>
          <cell r="B7290" t="str">
            <v>ColR</v>
          </cell>
          <cell r="C7290" t="str">
            <v>Marked Columbia R Upriver Summer</v>
          </cell>
          <cell r="D7290" t="str">
            <v>M-UpCR Su</v>
          </cell>
          <cell r="E7290">
            <v>46</v>
          </cell>
          <cell r="F7290">
            <v>74</v>
          </cell>
          <cell r="G7290">
            <v>72</v>
          </cell>
          <cell r="I7290">
            <v>2011</v>
          </cell>
          <cell r="J7290" t="str">
            <v>M</v>
          </cell>
          <cell r="L7290">
            <v>4</v>
          </cell>
          <cell r="M7290">
            <v>23188.062922683421</v>
          </cell>
        </row>
        <row r="7291">
          <cell r="A7291" t="str">
            <v>2011-46-5-</v>
          </cell>
          <cell r="B7291" t="str">
            <v>ColR</v>
          </cell>
          <cell r="C7291" t="str">
            <v>Marked Columbia R Upriver Summer</v>
          </cell>
          <cell r="D7291" t="str">
            <v>M-UpCR Su</v>
          </cell>
          <cell r="E7291">
            <v>46</v>
          </cell>
          <cell r="F7291">
            <v>74</v>
          </cell>
          <cell r="G7291">
            <v>72</v>
          </cell>
          <cell r="I7291">
            <v>2011</v>
          </cell>
          <cell r="J7291" t="str">
            <v>M</v>
          </cell>
          <cell r="L7291">
            <v>5</v>
          </cell>
          <cell r="M7291">
            <v>15284.062633904019</v>
          </cell>
        </row>
        <row r="7292">
          <cell r="A7292" t="str">
            <v>2011-47-3-</v>
          </cell>
          <cell r="B7292" t="str">
            <v>ColR</v>
          </cell>
          <cell r="C7292" t="str">
            <v>UnMarked Columbia R Upriver Bright</v>
          </cell>
          <cell r="D7292" t="str">
            <v>U-UpCR Br</v>
          </cell>
          <cell r="E7292">
            <v>47</v>
          </cell>
          <cell r="F7292">
            <v>76</v>
          </cell>
          <cell r="G7292">
            <v>75</v>
          </cell>
          <cell r="I7292">
            <v>2011</v>
          </cell>
          <cell r="J7292" t="str">
            <v>UM</v>
          </cell>
          <cell r="L7292">
            <v>3</v>
          </cell>
          <cell r="M7292">
            <v>55900.463187528207</v>
          </cell>
        </row>
        <row r="7293">
          <cell r="A7293" t="str">
            <v>2011-47-4-</v>
          </cell>
          <cell r="B7293" t="str">
            <v>ColR</v>
          </cell>
          <cell r="C7293" t="str">
            <v>UnMarked Columbia R Upriver Bright</v>
          </cell>
          <cell r="D7293" t="str">
            <v>U-UpCR Br</v>
          </cell>
          <cell r="E7293">
            <v>47</v>
          </cell>
          <cell r="F7293">
            <v>76</v>
          </cell>
          <cell r="G7293">
            <v>75</v>
          </cell>
          <cell r="I7293">
            <v>2011</v>
          </cell>
          <cell r="J7293" t="str">
            <v>UM</v>
          </cell>
          <cell r="L7293">
            <v>4</v>
          </cell>
          <cell r="M7293">
            <v>160758.60238475879</v>
          </cell>
        </row>
        <row r="7294">
          <cell r="A7294" t="str">
            <v>2011-47-5-</v>
          </cell>
          <cell r="B7294" t="str">
            <v>ColR</v>
          </cell>
          <cell r="C7294" t="str">
            <v>UnMarked Columbia R Upriver Bright</v>
          </cell>
          <cell r="D7294" t="str">
            <v>U-UpCR Br</v>
          </cell>
          <cell r="E7294">
            <v>47</v>
          </cell>
          <cell r="F7294">
            <v>76</v>
          </cell>
          <cell r="G7294">
            <v>75</v>
          </cell>
          <cell r="I7294">
            <v>2011</v>
          </cell>
          <cell r="J7294" t="str">
            <v>UM</v>
          </cell>
          <cell r="L7294">
            <v>5</v>
          </cell>
          <cell r="M7294">
            <v>33426.112497433729</v>
          </cell>
        </row>
        <row r="7295">
          <cell r="A7295" t="str">
            <v>2011-48-3-</v>
          </cell>
          <cell r="B7295" t="str">
            <v>ColR</v>
          </cell>
          <cell r="C7295" t="str">
            <v>Marked Columbia R Upriver Bright</v>
          </cell>
          <cell r="D7295" t="str">
            <v>M-UpCR Br</v>
          </cell>
          <cell r="E7295">
            <v>48</v>
          </cell>
          <cell r="F7295">
            <v>77</v>
          </cell>
          <cell r="G7295">
            <v>75</v>
          </cell>
          <cell r="I7295">
            <v>2011</v>
          </cell>
          <cell r="J7295" t="str">
            <v>M</v>
          </cell>
          <cell r="L7295">
            <v>3</v>
          </cell>
          <cell r="M7295">
            <v>30160.467021067128</v>
          </cell>
        </row>
        <row r="7296">
          <cell r="A7296" t="str">
            <v>2011-48-4-</v>
          </cell>
          <cell r="B7296" t="str">
            <v>ColR</v>
          </cell>
          <cell r="C7296" t="str">
            <v>Marked Columbia R Upriver Bright</v>
          </cell>
          <cell r="D7296" t="str">
            <v>M-UpCR Br</v>
          </cell>
          <cell r="E7296">
            <v>48</v>
          </cell>
          <cell r="F7296">
            <v>77</v>
          </cell>
          <cell r="G7296">
            <v>75</v>
          </cell>
          <cell r="I7296">
            <v>2011</v>
          </cell>
          <cell r="J7296" t="str">
            <v>M</v>
          </cell>
          <cell r="L7296">
            <v>4</v>
          </cell>
          <cell r="M7296">
            <v>68919.180037528015</v>
          </cell>
        </row>
        <row r="7297">
          <cell r="A7297" t="str">
            <v>2011-48-5-</v>
          </cell>
          <cell r="B7297" t="str">
            <v>ColR</v>
          </cell>
          <cell r="C7297" t="str">
            <v>Marked Columbia R Upriver Bright</v>
          </cell>
          <cell r="D7297" t="str">
            <v>M-UpCR Br</v>
          </cell>
          <cell r="E7297">
            <v>48</v>
          </cell>
          <cell r="F7297">
            <v>77</v>
          </cell>
          <cell r="G7297">
            <v>75</v>
          </cell>
          <cell r="I7297">
            <v>2011</v>
          </cell>
          <cell r="J7297" t="str">
            <v>M</v>
          </cell>
          <cell r="L7297">
            <v>5</v>
          </cell>
          <cell r="M7297">
            <v>6859.9416712181192</v>
          </cell>
        </row>
        <row r="7298">
          <cell r="A7298" t="str">
            <v>2011-49-3-</v>
          </cell>
          <cell r="B7298" t="str">
            <v>ColR</v>
          </cell>
          <cell r="C7298" t="str">
            <v>UnMarked Cowlitz River Spring</v>
          </cell>
          <cell r="D7298" t="str">
            <v>U-Cowl Sp</v>
          </cell>
          <cell r="E7298">
            <v>49</v>
          </cell>
          <cell r="F7298">
            <v>79</v>
          </cell>
          <cell r="G7298">
            <v>78</v>
          </cell>
          <cell r="I7298">
            <v>2011</v>
          </cell>
          <cell r="J7298" t="str">
            <v>UM</v>
          </cell>
          <cell r="L7298">
            <v>3</v>
          </cell>
          <cell r="M7298">
            <v>399.56412004648178</v>
          </cell>
        </row>
        <row r="7299">
          <cell r="A7299" t="str">
            <v>2011-49-4-</v>
          </cell>
          <cell r="B7299" t="str">
            <v>ColR</v>
          </cell>
          <cell r="C7299" t="str">
            <v>UnMarked Cowlitz River Spring</v>
          </cell>
          <cell r="D7299" t="str">
            <v>U-Cowl Sp</v>
          </cell>
          <cell r="E7299">
            <v>49</v>
          </cell>
          <cell r="F7299">
            <v>79</v>
          </cell>
          <cell r="G7299">
            <v>78</v>
          </cell>
          <cell r="I7299">
            <v>2011</v>
          </cell>
          <cell r="J7299" t="str">
            <v>UM</v>
          </cell>
          <cell r="L7299">
            <v>4</v>
          </cell>
          <cell r="M7299">
            <v>123.5954214258322</v>
          </cell>
        </row>
        <row r="7300">
          <cell r="A7300" t="str">
            <v>2011-49-5-</v>
          </cell>
          <cell r="B7300" t="str">
            <v>ColR</v>
          </cell>
          <cell r="C7300" t="str">
            <v>UnMarked Cowlitz River Spring</v>
          </cell>
          <cell r="D7300" t="str">
            <v>U-Cowl Sp</v>
          </cell>
          <cell r="E7300">
            <v>49</v>
          </cell>
          <cell r="F7300">
            <v>79</v>
          </cell>
          <cell r="G7300">
            <v>78</v>
          </cell>
          <cell r="I7300">
            <v>2011</v>
          </cell>
          <cell r="J7300" t="str">
            <v>UM</v>
          </cell>
          <cell r="L7300">
            <v>5</v>
          </cell>
          <cell r="M7300">
            <v>0.73736926238867273</v>
          </cell>
        </row>
        <row r="7301">
          <cell r="A7301" t="str">
            <v>2011-50-3-</v>
          </cell>
          <cell r="B7301" t="str">
            <v>ColR</v>
          </cell>
          <cell r="C7301" t="str">
            <v>Marked Cowlitz River Spring</v>
          </cell>
          <cell r="D7301" t="str">
            <v>M-Cowl Sp</v>
          </cell>
          <cell r="E7301">
            <v>50</v>
          </cell>
          <cell r="F7301">
            <v>80</v>
          </cell>
          <cell r="G7301">
            <v>78</v>
          </cell>
          <cell r="I7301">
            <v>2011</v>
          </cell>
          <cell r="J7301" t="str">
            <v>M</v>
          </cell>
          <cell r="L7301">
            <v>3</v>
          </cell>
          <cell r="M7301">
            <v>5503.6334206119873</v>
          </cell>
        </row>
        <row r="7302">
          <cell r="A7302" t="str">
            <v>2011-50-4-</v>
          </cell>
          <cell r="B7302" t="str">
            <v>ColR</v>
          </cell>
          <cell r="C7302" t="str">
            <v>Marked Cowlitz River Spring</v>
          </cell>
          <cell r="D7302" t="str">
            <v>M-Cowl Sp</v>
          </cell>
          <cell r="E7302">
            <v>50</v>
          </cell>
          <cell r="F7302">
            <v>80</v>
          </cell>
          <cell r="G7302">
            <v>78</v>
          </cell>
          <cell r="I7302">
            <v>2011</v>
          </cell>
          <cell r="J7302" t="str">
            <v>M</v>
          </cell>
          <cell r="L7302">
            <v>4</v>
          </cell>
          <cell r="M7302">
            <v>1477.2070379156989</v>
          </cell>
        </row>
        <row r="7303">
          <cell r="A7303" t="str">
            <v>2011-50-5-</v>
          </cell>
          <cell r="B7303" t="str">
            <v>ColR</v>
          </cell>
          <cell r="C7303" t="str">
            <v>Marked Cowlitz River Spring</v>
          </cell>
          <cell r="D7303" t="str">
            <v>M-Cowl Sp</v>
          </cell>
          <cell r="E7303">
            <v>50</v>
          </cell>
          <cell r="F7303">
            <v>80</v>
          </cell>
          <cell r="G7303">
            <v>78</v>
          </cell>
          <cell r="I7303">
            <v>2011</v>
          </cell>
          <cell r="J7303" t="str">
            <v>M</v>
          </cell>
          <cell r="L7303">
            <v>5</v>
          </cell>
          <cell r="M7303">
            <v>5.2626307376113273</v>
          </cell>
        </row>
        <row r="7304">
          <cell r="A7304" t="str">
            <v>2011-51-3-</v>
          </cell>
          <cell r="B7304" t="str">
            <v>ColR</v>
          </cell>
          <cell r="C7304" t="str">
            <v>UnMarked Willamette River Spring</v>
          </cell>
          <cell r="D7304" t="str">
            <v>U-Will Sp</v>
          </cell>
          <cell r="E7304">
            <v>51</v>
          </cell>
          <cell r="F7304">
            <v>82</v>
          </cell>
          <cell r="G7304">
            <v>81</v>
          </cell>
          <cell r="I7304">
            <v>2011</v>
          </cell>
          <cell r="J7304" t="str">
            <v>UM</v>
          </cell>
          <cell r="L7304">
            <v>3</v>
          </cell>
          <cell r="M7304">
            <v>11661.93</v>
          </cell>
        </row>
        <row r="7305">
          <cell r="A7305" t="str">
            <v>2011-51-4-</v>
          </cell>
          <cell r="B7305" t="str">
            <v>ColR</v>
          </cell>
          <cell r="C7305" t="str">
            <v>UnMarked Willamette River Spring</v>
          </cell>
          <cell r="D7305" t="str">
            <v>U-Will Sp</v>
          </cell>
          <cell r="E7305">
            <v>51</v>
          </cell>
          <cell r="F7305">
            <v>82</v>
          </cell>
          <cell r="G7305">
            <v>81</v>
          </cell>
          <cell r="I7305">
            <v>2011</v>
          </cell>
          <cell r="J7305" t="str">
            <v>UM</v>
          </cell>
          <cell r="L7305">
            <v>4</v>
          </cell>
          <cell r="M7305">
            <v>4332.7199999999993</v>
          </cell>
        </row>
        <row r="7306">
          <cell r="A7306" t="str">
            <v>2011-51-5-</v>
          </cell>
          <cell r="B7306" t="str">
            <v>ColR</v>
          </cell>
          <cell r="C7306" t="str">
            <v>UnMarked Willamette River Spring</v>
          </cell>
          <cell r="D7306" t="str">
            <v>U-Will Sp</v>
          </cell>
          <cell r="E7306">
            <v>51</v>
          </cell>
          <cell r="F7306">
            <v>82</v>
          </cell>
          <cell r="G7306">
            <v>81</v>
          </cell>
          <cell r="I7306">
            <v>2011</v>
          </cell>
          <cell r="J7306" t="str">
            <v>UM</v>
          </cell>
          <cell r="L7306">
            <v>5</v>
          </cell>
          <cell r="M7306">
            <v>80.639999999999986</v>
          </cell>
        </row>
        <row r="7307">
          <cell r="A7307" t="str">
            <v>2011-52-3-</v>
          </cell>
          <cell r="B7307" t="str">
            <v>ColR</v>
          </cell>
          <cell r="C7307" t="str">
            <v>Marked Willamette River Spring</v>
          </cell>
          <cell r="D7307" t="str">
            <v>M-Will Sp</v>
          </cell>
          <cell r="E7307">
            <v>52</v>
          </cell>
          <cell r="F7307">
            <v>83</v>
          </cell>
          <cell r="G7307">
            <v>81</v>
          </cell>
          <cell r="I7307">
            <v>2011</v>
          </cell>
          <cell r="J7307" t="str">
            <v>M</v>
          </cell>
          <cell r="L7307">
            <v>3</v>
          </cell>
          <cell r="M7307">
            <v>43871.07</v>
          </cell>
        </row>
        <row r="7308">
          <cell r="A7308" t="str">
            <v>2011-52-4-</v>
          </cell>
          <cell r="B7308" t="str">
            <v>ColR</v>
          </cell>
          <cell r="C7308" t="str">
            <v>Marked Willamette River Spring</v>
          </cell>
          <cell r="D7308" t="str">
            <v>M-Will Sp</v>
          </cell>
          <cell r="E7308">
            <v>52</v>
          </cell>
          <cell r="F7308">
            <v>83</v>
          </cell>
          <cell r="G7308">
            <v>81</v>
          </cell>
          <cell r="I7308">
            <v>2011</v>
          </cell>
          <cell r="J7308" t="str">
            <v>M</v>
          </cell>
          <cell r="L7308">
            <v>4</v>
          </cell>
          <cell r="M7308">
            <v>16299.28</v>
          </cell>
        </row>
        <row r="7309">
          <cell r="A7309" t="str">
            <v>2011-52-5-</v>
          </cell>
          <cell r="B7309" t="str">
            <v>ColR</v>
          </cell>
          <cell r="C7309" t="str">
            <v>Marked Willamette River Spring</v>
          </cell>
          <cell r="D7309" t="str">
            <v>M-Will Sp</v>
          </cell>
          <cell r="E7309">
            <v>52</v>
          </cell>
          <cell r="F7309">
            <v>83</v>
          </cell>
          <cell r="G7309">
            <v>81</v>
          </cell>
          <cell r="I7309">
            <v>2011</v>
          </cell>
          <cell r="J7309" t="str">
            <v>M</v>
          </cell>
          <cell r="L7309">
            <v>5</v>
          </cell>
          <cell r="M7309">
            <v>303.36</v>
          </cell>
        </row>
        <row r="7310">
          <cell r="A7310" t="str">
            <v>2011-53-3-</v>
          </cell>
          <cell r="B7310" t="str">
            <v>ColR</v>
          </cell>
          <cell r="C7310" t="str">
            <v>UnMarked Snake River Fall</v>
          </cell>
          <cell r="D7310" t="str">
            <v>U-Snake F</v>
          </cell>
          <cell r="E7310">
            <v>53</v>
          </cell>
          <cell r="F7310">
            <v>85</v>
          </cell>
          <cell r="G7310">
            <v>84</v>
          </cell>
          <cell r="I7310">
            <v>2011</v>
          </cell>
          <cell r="J7310" t="str">
            <v>UM</v>
          </cell>
          <cell r="L7310">
            <v>3</v>
          </cell>
          <cell r="M7310">
            <v>13515.111490073799</v>
          </cell>
        </row>
        <row r="7311">
          <cell r="A7311" t="str">
            <v>2011-53-4-</v>
          </cell>
          <cell r="B7311" t="str">
            <v>ColR</v>
          </cell>
          <cell r="C7311" t="str">
            <v>UnMarked Snake River Fall</v>
          </cell>
          <cell r="D7311" t="str">
            <v>U-Snake F</v>
          </cell>
          <cell r="E7311">
            <v>53</v>
          </cell>
          <cell r="F7311">
            <v>85</v>
          </cell>
          <cell r="G7311">
            <v>84</v>
          </cell>
          <cell r="I7311">
            <v>2011</v>
          </cell>
          <cell r="J7311" t="str">
            <v>UM</v>
          </cell>
          <cell r="L7311">
            <v>4</v>
          </cell>
          <cell r="M7311">
            <v>22375.463627126232</v>
          </cell>
        </row>
        <row r="7312">
          <cell r="A7312" t="str">
            <v>2011-53-5-</v>
          </cell>
          <cell r="B7312" t="str">
            <v>ColR</v>
          </cell>
          <cell r="C7312" t="str">
            <v>UnMarked Snake River Fall</v>
          </cell>
          <cell r="D7312" t="str">
            <v>U-Snake F</v>
          </cell>
          <cell r="E7312">
            <v>53</v>
          </cell>
          <cell r="F7312">
            <v>85</v>
          </cell>
          <cell r="G7312">
            <v>84</v>
          </cell>
          <cell r="I7312">
            <v>2011</v>
          </cell>
          <cell r="J7312" t="str">
            <v>UM</v>
          </cell>
          <cell r="L7312">
            <v>5</v>
          </cell>
          <cell r="M7312">
            <v>1183.6878159583389</v>
          </cell>
        </row>
        <row r="7313">
          <cell r="A7313" t="str">
            <v>2011-54-3-</v>
          </cell>
          <cell r="B7313" t="str">
            <v>ColR</v>
          </cell>
          <cell r="C7313" t="str">
            <v>Marked Snake River Fall</v>
          </cell>
          <cell r="D7313" t="str">
            <v>M-Snake F</v>
          </cell>
          <cell r="E7313">
            <v>54</v>
          </cell>
          <cell r="F7313">
            <v>86</v>
          </cell>
          <cell r="G7313">
            <v>84</v>
          </cell>
          <cell r="I7313">
            <v>2011</v>
          </cell>
          <cell r="J7313" t="str">
            <v>M</v>
          </cell>
          <cell r="L7313">
            <v>3</v>
          </cell>
          <cell r="M7313">
            <v>8175.9583013308638</v>
          </cell>
        </row>
        <row r="7314">
          <cell r="A7314" t="str">
            <v>2011-54-4-</v>
          </cell>
          <cell r="B7314" t="str">
            <v>ColR</v>
          </cell>
          <cell r="C7314" t="str">
            <v>Marked Snake River Fall</v>
          </cell>
          <cell r="D7314" t="str">
            <v>M-Snake F</v>
          </cell>
          <cell r="E7314">
            <v>54</v>
          </cell>
          <cell r="F7314">
            <v>86</v>
          </cell>
          <cell r="G7314">
            <v>84</v>
          </cell>
          <cell r="I7314">
            <v>2011</v>
          </cell>
          <cell r="J7314" t="str">
            <v>M</v>
          </cell>
          <cell r="L7314">
            <v>4</v>
          </cell>
          <cell r="M7314">
            <v>7760.7539505869408</v>
          </cell>
        </row>
        <row r="7315">
          <cell r="A7315" t="str">
            <v>2011-54-5-</v>
          </cell>
          <cell r="B7315" t="str">
            <v>ColR</v>
          </cell>
          <cell r="C7315" t="str">
            <v>Marked Snake River Fall</v>
          </cell>
          <cell r="D7315" t="str">
            <v>M-Snake F</v>
          </cell>
          <cell r="E7315">
            <v>54</v>
          </cell>
          <cell r="F7315">
            <v>86</v>
          </cell>
          <cell r="G7315">
            <v>84</v>
          </cell>
          <cell r="I7315">
            <v>2011</v>
          </cell>
          <cell r="J7315" t="str">
            <v>M</v>
          </cell>
          <cell r="L7315">
            <v>5</v>
          </cell>
          <cell r="M7315">
            <v>252.25801538981071</v>
          </cell>
        </row>
        <row r="7316">
          <cell r="A7316" t="str">
            <v>2011-55-3-</v>
          </cell>
          <cell r="B7316" t="str">
            <v>WA_NCoast_OR_CA</v>
          </cell>
          <cell r="C7316" t="str">
            <v>UnMarked Oregon North Coast Fall</v>
          </cell>
          <cell r="D7316" t="str">
            <v>U-OR No F</v>
          </cell>
          <cell r="E7316">
            <v>55</v>
          </cell>
          <cell r="F7316">
            <v>88</v>
          </cell>
          <cell r="G7316">
            <v>87</v>
          </cell>
          <cell r="I7316">
            <v>2011</v>
          </cell>
          <cell r="J7316" t="str">
            <v>UM</v>
          </cell>
          <cell r="L7316">
            <v>3</v>
          </cell>
          <cell r="M7316">
            <v>16538.721125844131</v>
          </cell>
        </row>
        <row r="7317">
          <cell r="A7317" t="str">
            <v>2011-55-4-</v>
          </cell>
          <cell r="B7317" t="str">
            <v>WA_NCoast_OR_CA</v>
          </cell>
          <cell r="C7317" t="str">
            <v>UnMarked Oregon North Coast Fall</v>
          </cell>
          <cell r="D7317" t="str">
            <v>U-OR No F</v>
          </cell>
          <cell r="E7317">
            <v>55</v>
          </cell>
          <cell r="F7317">
            <v>88</v>
          </cell>
          <cell r="G7317">
            <v>87</v>
          </cell>
          <cell r="I7317">
            <v>2011</v>
          </cell>
          <cell r="J7317" t="str">
            <v>UM</v>
          </cell>
          <cell r="L7317">
            <v>4</v>
          </cell>
          <cell r="M7317">
            <v>57134.58228709222</v>
          </cell>
        </row>
        <row r="7318">
          <cell r="A7318" t="str">
            <v>2011-55-5-</v>
          </cell>
          <cell r="B7318" t="str">
            <v>WA_NCoast_OR_CA</v>
          </cell>
          <cell r="C7318" t="str">
            <v>UnMarked Oregon North Coast Fall</v>
          </cell>
          <cell r="D7318" t="str">
            <v>U-OR No F</v>
          </cell>
          <cell r="E7318">
            <v>55</v>
          </cell>
          <cell r="F7318">
            <v>88</v>
          </cell>
          <cell r="G7318">
            <v>87</v>
          </cell>
          <cell r="I7318">
            <v>2011</v>
          </cell>
          <cell r="J7318" t="str">
            <v>UM</v>
          </cell>
          <cell r="L7318">
            <v>5</v>
          </cell>
          <cell r="M7318">
            <v>29959.838501863062</v>
          </cell>
        </row>
        <row r="7319">
          <cell r="A7319" t="str">
            <v>2011-56-3-</v>
          </cell>
          <cell r="B7319" t="str">
            <v>WA_NCoast_OR_CA</v>
          </cell>
          <cell r="C7319" t="str">
            <v>Marked Oregon North Coast Fall</v>
          </cell>
          <cell r="D7319" t="str">
            <v>M-OR No F</v>
          </cell>
          <cell r="E7319">
            <v>56</v>
          </cell>
          <cell r="F7319">
            <v>89</v>
          </cell>
          <cell r="G7319">
            <v>87</v>
          </cell>
          <cell r="I7319">
            <v>2011</v>
          </cell>
          <cell r="J7319" t="str">
            <v>M</v>
          </cell>
          <cell r="L7319">
            <v>3</v>
          </cell>
          <cell r="M7319">
            <v>383.5466113800212</v>
          </cell>
        </row>
        <row r="7320">
          <cell r="A7320" t="str">
            <v>2011-56-4-</v>
          </cell>
          <cell r="B7320" t="str">
            <v>WA_NCoast_OR_CA</v>
          </cell>
          <cell r="C7320" t="str">
            <v>Marked Oregon North Coast Fall</v>
          </cell>
          <cell r="D7320" t="str">
            <v>M-OR No F</v>
          </cell>
          <cell r="E7320">
            <v>56</v>
          </cell>
          <cell r="F7320">
            <v>89</v>
          </cell>
          <cell r="G7320">
            <v>87</v>
          </cell>
          <cell r="I7320">
            <v>2011</v>
          </cell>
          <cell r="J7320" t="str">
            <v>M</v>
          </cell>
          <cell r="L7320">
            <v>4</v>
          </cell>
          <cell r="M7320">
            <v>1325.111951656829</v>
          </cell>
        </row>
        <row r="7321">
          <cell r="A7321" t="str">
            <v>2011-56-5-</v>
          </cell>
          <cell r="B7321" t="str">
            <v>WA_NCoast_OR_CA</v>
          </cell>
          <cell r="C7321" t="str">
            <v>Marked Oregon North Coast Fall</v>
          </cell>
          <cell r="D7321" t="str">
            <v>M-OR No F</v>
          </cell>
          <cell r="E7321">
            <v>56</v>
          </cell>
          <cell r="F7321">
            <v>89</v>
          </cell>
          <cell r="G7321">
            <v>87</v>
          </cell>
          <cell r="I7321">
            <v>2011</v>
          </cell>
          <cell r="J7321" t="str">
            <v>M</v>
          </cell>
          <cell r="L7321">
            <v>5</v>
          </cell>
          <cell r="M7321">
            <v>694.21783645192045</v>
          </cell>
        </row>
        <row r="7322">
          <cell r="A7322" t="str">
            <v>2011-57-3-</v>
          </cell>
          <cell r="B7322" t="str">
            <v>Canada</v>
          </cell>
          <cell r="C7322" t="str">
            <v>UnMarked WCVI Total Fall</v>
          </cell>
          <cell r="D7322" t="str">
            <v>U-WCVI Tl</v>
          </cell>
          <cell r="E7322">
            <v>57</v>
          </cell>
          <cell r="F7322">
            <v>91</v>
          </cell>
          <cell r="G7322">
            <v>90</v>
          </cell>
          <cell r="I7322">
            <v>2011</v>
          </cell>
          <cell r="J7322" t="str">
            <v>UM</v>
          </cell>
          <cell r="L7322">
            <v>3</v>
          </cell>
          <cell r="M7322">
            <v>15380.94720054155</v>
          </cell>
        </row>
        <row r="7323">
          <cell r="A7323" t="str">
            <v>2011-57-4-</v>
          </cell>
          <cell r="B7323" t="str">
            <v>Canada</v>
          </cell>
          <cell r="C7323" t="str">
            <v>UnMarked WCVI Total Fall</v>
          </cell>
          <cell r="D7323" t="str">
            <v>U-WCVI Tl</v>
          </cell>
          <cell r="E7323">
            <v>57</v>
          </cell>
          <cell r="F7323">
            <v>91</v>
          </cell>
          <cell r="G7323">
            <v>90</v>
          </cell>
          <cell r="I7323">
            <v>2011</v>
          </cell>
          <cell r="J7323" t="str">
            <v>UM</v>
          </cell>
          <cell r="L7323">
            <v>4</v>
          </cell>
          <cell r="M7323">
            <v>135370.2744416146</v>
          </cell>
        </row>
        <row r="7324">
          <cell r="A7324" t="str">
            <v>2011-57-5-</v>
          </cell>
          <cell r="B7324" t="str">
            <v>Canada</v>
          </cell>
          <cell r="C7324" t="str">
            <v>UnMarked WCVI Total Fall</v>
          </cell>
          <cell r="D7324" t="str">
            <v>U-WCVI Tl</v>
          </cell>
          <cell r="E7324">
            <v>57</v>
          </cell>
          <cell r="F7324">
            <v>91</v>
          </cell>
          <cell r="G7324">
            <v>90</v>
          </cell>
          <cell r="I7324">
            <v>2011</v>
          </cell>
          <cell r="J7324" t="str">
            <v>UM</v>
          </cell>
          <cell r="L7324">
            <v>5</v>
          </cell>
          <cell r="M7324">
            <v>4543.1679276938212</v>
          </cell>
        </row>
        <row r="7325">
          <cell r="A7325" t="str">
            <v>2011-58-3-</v>
          </cell>
          <cell r="B7325" t="str">
            <v>Canada</v>
          </cell>
          <cell r="C7325" t="str">
            <v>Marked WCVI Total Fall</v>
          </cell>
          <cell r="D7325" t="str">
            <v>M-WCVI Tl</v>
          </cell>
          <cell r="E7325">
            <v>58</v>
          </cell>
          <cell r="F7325">
            <v>92</v>
          </cell>
          <cell r="G7325">
            <v>90</v>
          </cell>
          <cell r="I7325">
            <v>2011</v>
          </cell>
          <cell r="J7325" t="str">
            <v>M</v>
          </cell>
          <cell r="L7325">
            <v>3</v>
          </cell>
          <cell r="M7325">
            <v>605.05279945845348</v>
          </cell>
        </row>
        <row r="7326">
          <cell r="A7326" t="str">
            <v>2011-58-4-</v>
          </cell>
          <cell r="B7326" t="str">
            <v>Canada</v>
          </cell>
          <cell r="C7326" t="str">
            <v>Marked WCVI Total Fall</v>
          </cell>
          <cell r="D7326" t="str">
            <v>M-WCVI Tl</v>
          </cell>
          <cell r="E7326">
            <v>58</v>
          </cell>
          <cell r="F7326">
            <v>92</v>
          </cell>
          <cell r="G7326">
            <v>90</v>
          </cell>
          <cell r="I7326">
            <v>2011</v>
          </cell>
          <cell r="J7326" t="str">
            <v>M</v>
          </cell>
          <cell r="L7326">
            <v>4</v>
          </cell>
          <cell r="M7326">
            <v>2147.7255583853812</v>
          </cell>
        </row>
        <row r="7327">
          <cell r="A7327" t="str">
            <v>2011-58-5-</v>
          </cell>
          <cell r="B7327" t="str">
            <v>Canada</v>
          </cell>
          <cell r="C7327" t="str">
            <v>Marked WCVI Total Fall</v>
          </cell>
          <cell r="D7327" t="str">
            <v>M-WCVI Tl</v>
          </cell>
          <cell r="E7327">
            <v>58</v>
          </cell>
          <cell r="F7327">
            <v>92</v>
          </cell>
          <cell r="G7327">
            <v>90</v>
          </cell>
          <cell r="I7327">
            <v>2011</v>
          </cell>
          <cell r="J7327" t="str">
            <v>M</v>
          </cell>
          <cell r="L7327">
            <v>5</v>
          </cell>
          <cell r="M7327">
            <v>75.832072306178418</v>
          </cell>
        </row>
        <row r="7328">
          <cell r="A7328" t="str">
            <v>2011-59-3-</v>
          </cell>
          <cell r="B7328" t="str">
            <v>Canada</v>
          </cell>
          <cell r="C7328" t="str">
            <v>UnMarked Fraser River Late</v>
          </cell>
          <cell r="D7328" t="str">
            <v>U-FrasRLt</v>
          </cell>
          <cell r="E7328">
            <v>59</v>
          </cell>
          <cell r="F7328">
            <v>94</v>
          </cell>
          <cell r="G7328">
            <v>93</v>
          </cell>
          <cell r="I7328">
            <v>2011</v>
          </cell>
          <cell r="J7328" t="str">
            <v>UM</v>
          </cell>
          <cell r="L7328">
            <v>3</v>
          </cell>
          <cell r="M7328">
            <v>47118.109845007973</v>
          </cell>
        </row>
        <row r="7329">
          <cell r="A7329" t="str">
            <v>2011-59-4-</v>
          </cell>
          <cell r="B7329" t="str">
            <v>Canada</v>
          </cell>
          <cell r="C7329" t="str">
            <v>UnMarked Fraser River Late</v>
          </cell>
          <cell r="D7329" t="str">
            <v>U-FrasRLt</v>
          </cell>
          <cell r="E7329">
            <v>59</v>
          </cell>
          <cell r="F7329">
            <v>94</v>
          </cell>
          <cell r="G7329">
            <v>93</v>
          </cell>
          <cell r="I7329">
            <v>2011</v>
          </cell>
          <cell r="J7329" t="str">
            <v>UM</v>
          </cell>
          <cell r="L7329">
            <v>4</v>
          </cell>
          <cell r="M7329">
            <v>131509.12312352459</v>
          </cell>
        </row>
        <row r="7330">
          <cell r="A7330" t="str">
            <v>2011-59-5-</v>
          </cell>
          <cell r="B7330" t="str">
            <v>Canada</v>
          </cell>
          <cell r="C7330" t="str">
            <v>UnMarked Fraser River Late</v>
          </cell>
          <cell r="D7330" t="str">
            <v>U-FrasRLt</v>
          </cell>
          <cell r="E7330">
            <v>59</v>
          </cell>
          <cell r="F7330">
            <v>94</v>
          </cell>
          <cell r="G7330">
            <v>93</v>
          </cell>
          <cell r="I7330">
            <v>2011</v>
          </cell>
          <cell r="J7330" t="str">
            <v>UM</v>
          </cell>
          <cell r="L7330">
            <v>5</v>
          </cell>
          <cell r="M7330">
            <v>1380.4123744982719</v>
          </cell>
        </row>
        <row r="7331">
          <cell r="A7331" t="str">
            <v>2011-60-3-</v>
          </cell>
          <cell r="B7331" t="str">
            <v>Canada</v>
          </cell>
          <cell r="C7331" t="str">
            <v>Marked Fraser River Late</v>
          </cell>
          <cell r="D7331" t="str">
            <v>M-FrasRLt</v>
          </cell>
          <cell r="E7331">
            <v>60</v>
          </cell>
          <cell r="F7331">
            <v>95</v>
          </cell>
          <cell r="G7331">
            <v>93</v>
          </cell>
          <cell r="I7331">
            <v>2011</v>
          </cell>
          <cell r="J7331" t="str">
            <v>M</v>
          </cell>
          <cell r="L7331">
            <v>3</v>
          </cell>
          <cell r="M7331">
            <v>4217.32146933494</v>
          </cell>
        </row>
        <row r="7332">
          <cell r="A7332" t="str">
            <v>2011-60-4-</v>
          </cell>
          <cell r="B7332" t="str">
            <v>Canada</v>
          </cell>
          <cell r="C7332" t="str">
            <v>Marked Fraser River Late</v>
          </cell>
          <cell r="D7332" t="str">
            <v>M-FrasRLt</v>
          </cell>
          <cell r="E7332">
            <v>60</v>
          </cell>
          <cell r="F7332">
            <v>95</v>
          </cell>
          <cell r="G7332">
            <v>93</v>
          </cell>
          <cell r="I7332">
            <v>2011</v>
          </cell>
          <cell r="J7332" t="str">
            <v>M</v>
          </cell>
          <cell r="L7332">
            <v>4</v>
          </cell>
          <cell r="M7332">
            <v>3410.4196798997282</v>
          </cell>
        </row>
        <row r="7333">
          <cell r="A7333" t="str">
            <v>2011-60-5-</v>
          </cell>
          <cell r="B7333" t="str">
            <v>Canada</v>
          </cell>
          <cell r="C7333" t="str">
            <v>Marked Fraser River Late</v>
          </cell>
          <cell r="D7333" t="str">
            <v>M-FrasRLt</v>
          </cell>
          <cell r="E7333">
            <v>60</v>
          </cell>
          <cell r="F7333">
            <v>95</v>
          </cell>
          <cell r="G7333">
            <v>93</v>
          </cell>
          <cell r="I7333">
            <v>2011</v>
          </cell>
          <cell r="J7333" t="str">
            <v>M</v>
          </cell>
          <cell r="L7333">
            <v>5</v>
          </cell>
          <cell r="M7333">
            <v>17.349132779476349</v>
          </cell>
        </row>
        <row r="7334">
          <cell r="A7334" t="str">
            <v>2011-61-3-</v>
          </cell>
          <cell r="B7334" t="str">
            <v>Canada</v>
          </cell>
          <cell r="C7334" t="str">
            <v>UnMarked Fraser River Early</v>
          </cell>
          <cell r="D7334" t="str">
            <v>U-FrasREr</v>
          </cell>
          <cell r="E7334">
            <v>61</v>
          </cell>
          <cell r="F7334">
            <v>97</v>
          </cell>
          <cell r="G7334">
            <v>96</v>
          </cell>
          <cell r="I7334">
            <v>2011</v>
          </cell>
          <cell r="J7334" t="str">
            <v>UM</v>
          </cell>
          <cell r="L7334">
            <v>3</v>
          </cell>
          <cell r="M7334">
            <v>35715.204225353831</v>
          </cell>
        </row>
        <row r="7335">
          <cell r="A7335" t="str">
            <v>2011-61-4-</v>
          </cell>
          <cell r="B7335" t="str">
            <v>Canada</v>
          </cell>
          <cell r="C7335" t="str">
            <v>UnMarked Fraser River Early</v>
          </cell>
          <cell r="D7335" t="str">
            <v>U-FrasREr</v>
          </cell>
          <cell r="E7335">
            <v>61</v>
          </cell>
          <cell r="F7335">
            <v>97</v>
          </cell>
          <cell r="G7335">
            <v>96</v>
          </cell>
          <cell r="I7335">
            <v>2011</v>
          </cell>
          <cell r="J7335" t="str">
            <v>UM</v>
          </cell>
          <cell r="L7335">
            <v>4</v>
          </cell>
          <cell r="M7335">
            <v>178887.86603075179</v>
          </cell>
        </row>
        <row r="7336">
          <cell r="A7336" t="str">
            <v>2011-61-5-</v>
          </cell>
          <cell r="B7336" t="str">
            <v>Canada</v>
          </cell>
          <cell r="C7336" t="str">
            <v>UnMarked Fraser River Early</v>
          </cell>
          <cell r="D7336" t="str">
            <v>U-FrasREr</v>
          </cell>
          <cell r="E7336">
            <v>61</v>
          </cell>
          <cell r="F7336">
            <v>97</v>
          </cell>
          <cell r="G7336">
            <v>96</v>
          </cell>
          <cell r="I7336">
            <v>2011</v>
          </cell>
          <cell r="J7336" t="str">
            <v>UM</v>
          </cell>
          <cell r="L7336">
            <v>5</v>
          </cell>
          <cell r="M7336">
            <v>11850.245498727039</v>
          </cell>
        </row>
        <row r="7337">
          <cell r="A7337" t="str">
            <v>2011-62-3-</v>
          </cell>
          <cell r="B7337" t="str">
            <v>Canada</v>
          </cell>
          <cell r="C7337" t="str">
            <v>Marked Fraser River Early</v>
          </cell>
          <cell r="D7337" t="str">
            <v>M-FrasREr</v>
          </cell>
          <cell r="E7337">
            <v>62</v>
          </cell>
          <cell r="F7337">
            <v>98</v>
          </cell>
          <cell r="G7337">
            <v>96</v>
          </cell>
          <cell r="I7337">
            <v>2011</v>
          </cell>
          <cell r="J7337" t="str">
            <v>M</v>
          </cell>
          <cell r="L7337">
            <v>3</v>
          </cell>
          <cell r="M7337">
            <v>729.06682953520067</v>
          </cell>
        </row>
        <row r="7338">
          <cell r="A7338" t="str">
            <v>2011-62-4-</v>
          </cell>
          <cell r="B7338" t="str">
            <v>Canada</v>
          </cell>
          <cell r="C7338" t="str">
            <v>Marked Fraser River Early</v>
          </cell>
          <cell r="D7338" t="str">
            <v>M-FrasREr</v>
          </cell>
          <cell r="E7338">
            <v>62</v>
          </cell>
          <cell r="F7338">
            <v>98</v>
          </cell>
          <cell r="G7338">
            <v>96</v>
          </cell>
          <cell r="I7338">
            <v>2011</v>
          </cell>
          <cell r="J7338" t="str">
            <v>M</v>
          </cell>
          <cell r="L7338">
            <v>4</v>
          </cell>
          <cell r="M7338">
            <v>3669.6259526535291</v>
          </cell>
        </row>
        <row r="7339">
          <cell r="A7339" t="str">
            <v>2011-62-5-</v>
          </cell>
          <cell r="B7339" t="str">
            <v>Canada</v>
          </cell>
          <cell r="C7339" t="str">
            <v>Marked Fraser River Early</v>
          </cell>
          <cell r="D7339" t="str">
            <v>M-FrasREr</v>
          </cell>
          <cell r="E7339">
            <v>62</v>
          </cell>
          <cell r="F7339">
            <v>98</v>
          </cell>
          <cell r="G7339">
            <v>96</v>
          </cell>
          <cell r="I7339">
            <v>2011</v>
          </cell>
          <cell r="J7339" t="str">
            <v>M</v>
          </cell>
          <cell r="L7339">
            <v>5</v>
          </cell>
          <cell r="M7339">
            <v>258.80553304792193</v>
          </cell>
        </row>
        <row r="7340">
          <cell r="A7340" t="str">
            <v>2011-63-3-</v>
          </cell>
          <cell r="B7340" t="str">
            <v>Canada</v>
          </cell>
          <cell r="C7340" t="str">
            <v>UnMarked Lower Georgia Strait</v>
          </cell>
          <cell r="D7340" t="str">
            <v>U-LwGeo S</v>
          </cell>
          <cell r="E7340">
            <v>63</v>
          </cell>
          <cell r="F7340">
            <v>100</v>
          </cell>
          <cell r="G7340">
            <v>99</v>
          </cell>
          <cell r="I7340">
            <v>2011</v>
          </cell>
          <cell r="J7340" t="str">
            <v>UM</v>
          </cell>
          <cell r="L7340">
            <v>3</v>
          </cell>
          <cell r="M7340">
            <v>12813.320429142759</v>
          </cell>
        </row>
        <row r="7341">
          <cell r="A7341" t="str">
            <v>2011-63-4-</v>
          </cell>
          <cell r="B7341" t="str">
            <v>Canada</v>
          </cell>
          <cell r="C7341" t="str">
            <v>UnMarked Lower Georgia Strait</v>
          </cell>
          <cell r="D7341" t="str">
            <v>U-LwGeo S</v>
          </cell>
          <cell r="E7341">
            <v>63</v>
          </cell>
          <cell r="F7341">
            <v>100</v>
          </cell>
          <cell r="G7341">
            <v>99</v>
          </cell>
          <cell r="I7341">
            <v>2011</v>
          </cell>
          <cell r="J7341" t="str">
            <v>UM</v>
          </cell>
          <cell r="L7341">
            <v>4</v>
          </cell>
          <cell r="M7341">
            <v>10505.91745107868</v>
          </cell>
        </row>
        <row r="7342">
          <cell r="A7342" t="str">
            <v>2011-63-5-</v>
          </cell>
          <cell r="B7342" t="str">
            <v>Canada</v>
          </cell>
          <cell r="C7342" t="str">
            <v>UnMarked Lower Georgia Strait</v>
          </cell>
          <cell r="D7342" t="str">
            <v>U-LwGeo S</v>
          </cell>
          <cell r="E7342">
            <v>63</v>
          </cell>
          <cell r="F7342">
            <v>100</v>
          </cell>
          <cell r="G7342">
            <v>99</v>
          </cell>
          <cell r="I7342">
            <v>2011</v>
          </cell>
          <cell r="J7342" t="str">
            <v>UM</v>
          </cell>
          <cell r="L7342">
            <v>5</v>
          </cell>
          <cell r="M7342">
            <v>809.42019459355652</v>
          </cell>
        </row>
        <row r="7343">
          <cell r="A7343" t="str">
            <v>2011-64-3-</v>
          </cell>
          <cell r="B7343" t="str">
            <v>Canada</v>
          </cell>
          <cell r="C7343" t="str">
            <v>Marked Lower Georgia Strait</v>
          </cell>
          <cell r="D7343" t="str">
            <v>M-LwGeo S</v>
          </cell>
          <cell r="E7343">
            <v>64</v>
          </cell>
          <cell r="F7343">
            <v>101</v>
          </cell>
          <cell r="G7343">
            <v>99</v>
          </cell>
          <cell r="I7343">
            <v>2011</v>
          </cell>
          <cell r="J7343" t="str">
            <v>M</v>
          </cell>
          <cell r="L7343">
            <v>3</v>
          </cell>
          <cell r="M7343">
            <v>1088.3146938330669</v>
          </cell>
        </row>
        <row r="7344">
          <cell r="A7344" t="str">
            <v>2011-64-4-</v>
          </cell>
          <cell r="B7344" t="str">
            <v>Canada</v>
          </cell>
          <cell r="C7344" t="str">
            <v>Marked Lower Georgia Strait</v>
          </cell>
          <cell r="D7344" t="str">
            <v>M-LwGeo S</v>
          </cell>
          <cell r="E7344">
            <v>64</v>
          </cell>
          <cell r="F7344">
            <v>101</v>
          </cell>
          <cell r="G7344">
            <v>99</v>
          </cell>
          <cell r="I7344">
            <v>2011</v>
          </cell>
          <cell r="J7344" t="str">
            <v>M</v>
          </cell>
          <cell r="L7344">
            <v>4</v>
          </cell>
          <cell r="M7344">
            <v>899.24621579557424</v>
          </cell>
        </row>
        <row r="7345">
          <cell r="A7345" t="str">
            <v>2011-64-5-</v>
          </cell>
          <cell r="B7345" t="str">
            <v>Canada</v>
          </cell>
          <cell r="C7345" t="str">
            <v>Marked Lower Georgia Strait</v>
          </cell>
          <cell r="D7345" t="str">
            <v>M-LwGeo S</v>
          </cell>
          <cell r="E7345">
            <v>64</v>
          </cell>
          <cell r="F7345">
            <v>101</v>
          </cell>
          <cell r="G7345">
            <v>99</v>
          </cell>
          <cell r="I7345">
            <v>2011</v>
          </cell>
          <cell r="J7345" t="str">
            <v>M</v>
          </cell>
          <cell r="L7345">
            <v>5</v>
          </cell>
          <cell r="M7345">
            <v>71.04009212907431</v>
          </cell>
        </row>
        <row r="7346">
          <cell r="A7346" t="str">
            <v>2011-67-3-</v>
          </cell>
          <cell r="B7346" t="str">
            <v>ColR</v>
          </cell>
          <cell r="C7346" t="str">
            <v>UnMarked Lower Columbia Naturals</v>
          </cell>
          <cell r="D7346" t="str">
            <v>U-LColNat</v>
          </cell>
          <cell r="E7346">
            <v>67</v>
          </cell>
          <cell r="F7346">
            <v>103</v>
          </cell>
          <cell r="G7346">
            <v>102</v>
          </cell>
          <cell r="I7346">
            <v>2011</v>
          </cell>
          <cell r="J7346" t="str">
            <v>UM</v>
          </cell>
          <cell r="L7346">
            <v>3</v>
          </cell>
          <cell r="M7346">
            <v>3416.6999999999971</v>
          </cell>
        </row>
        <row r="7347">
          <cell r="A7347" t="str">
            <v>2011-67-4-</v>
          </cell>
          <cell r="B7347" t="str">
            <v>ColR</v>
          </cell>
          <cell r="C7347" t="str">
            <v>UnMarked Lower Columbia Naturals</v>
          </cell>
          <cell r="D7347" t="str">
            <v>U-LColNat</v>
          </cell>
          <cell r="E7347">
            <v>67</v>
          </cell>
          <cell r="F7347">
            <v>103</v>
          </cell>
          <cell r="G7347">
            <v>102</v>
          </cell>
          <cell r="I7347">
            <v>2011</v>
          </cell>
          <cell r="J7347" t="str">
            <v>UM</v>
          </cell>
          <cell r="L7347">
            <v>4</v>
          </cell>
          <cell r="M7347">
            <v>4528.4249999999956</v>
          </cell>
        </row>
        <row r="7348">
          <cell r="A7348" t="str">
            <v>2011-67-5-</v>
          </cell>
          <cell r="B7348" t="str">
            <v>ColR</v>
          </cell>
          <cell r="C7348" t="str">
            <v>UnMarked Lower Columbia Naturals</v>
          </cell>
          <cell r="D7348" t="str">
            <v>U-LColNat</v>
          </cell>
          <cell r="E7348">
            <v>67</v>
          </cell>
          <cell r="F7348">
            <v>103</v>
          </cell>
          <cell r="G7348">
            <v>102</v>
          </cell>
          <cell r="I7348">
            <v>2011</v>
          </cell>
          <cell r="J7348" t="str">
            <v>UM</v>
          </cell>
          <cell r="L7348">
            <v>5</v>
          </cell>
          <cell r="M7348">
            <v>214.34999999999991</v>
          </cell>
        </row>
        <row r="7349">
          <cell r="A7349" t="str">
            <v>2011-68-3-</v>
          </cell>
          <cell r="B7349" t="str">
            <v>ColR</v>
          </cell>
          <cell r="C7349" t="str">
            <v>Marked Lower Columbia Naturals</v>
          </cell>
          <cell r="D7349" t="str">
            <v>M-LColNat</v>
          </cell>
          <cell r="E7349">
            <v>68</v>
          </cell>
          <cell r="F7349">
            <v>104</v>
          </cell>
          <cell r="G7349">
            <v>102</v>
          </cell>
          <cell r="I7349">
            <v>2011</v>
          </cell>
          <cell r="J7349" t="str">
            <v>M</v>
          </cell>
          <cell r="L7349">
            <v>3</v>
          </cell>
          <cell r="M7349">
            <v>0</v>
          </cell>
        </row>
        <row r="7350">
          <cell r="A7350" t="str">
            <v>2011-68-4-</v>
          </cell>
          <cell r="B7350" t="str">
            <v>ColR</v>
          </cell>
          <cell r="C7350" t="str">
            <v>Marked Lower Columbia Naturals</v>
          </cell>
          <cell r="D7350" t="str">
            <v>M-LColNat</v>
          </cell>
          <cell r="E7350">
            <v>68</v>
          </cell>
          <cell r="F7350">
            <v>104</v>
          </cell>
          <cell r="G7350">
            <v>102</v>
          </cell>
          <cell r="I7350">
            <v>2011</v>
          </cell>
          <cell r="J7350" t="str">
            <v>M</v>
          </cell>
          <cell r="L7350">
            <v>4</v>
          </cell>
          <cell r="M7350">
            <v>0</v>
          </cell>
        </row>
        <row r="7351">
          <cell r="A7351" t="str">
            <v>2011-68-5-</v>
          </cell>
          <cell r="B7351" t="str">
            <v>ColR</v>
          </cell>
          <cell r="C7351" t="str">
            <v>Marked Lower Columbia Naturals</v>
          </cell>
          <cell r="D7351" t="str">
            <v>M-LColNat</v>
          </cell>
          <cell r="E7351">
            <v>68</v>
          </cell>
          <cell r="F7351">
            <v>104</v>
          </cell>
          <cell r="G7351">
            <v>102</v>
          </cell>
          <cell r="I7351">
            <v>2011</v>
          </cell>
          <cell r="J7351" t="str">
            <v>M</v>
          </cell>
          <cell r="L7351">
            <v>5</v>
          </cell>
          <cell r="M7351">
            <v>0</v>
          </cell>
        </row>
        <row r="7352">
          <cell r="A7352" t="str">
            <v>2011-69-3-</v>
          </cell>
          <cell r="B7352" t="str">
            <v>WA_NCoast_OR_CA</v>
          </cell>
          <cell r="C7352" t="str">
            <v>UnMarked Central Valley Fall</v>
          </cell>
          <cell r="D7352" t="str">
            <v>U-CentVal</v>
          </cell>
          <cell r="E7352">
            <v>69</v>
          </cell>
          <cell r="F7352">
            <v>106</v>
          </cell>
          <cell r="G7352">
            <v>105</v>
          </cell>
          <cell r="I7352">
            <v>2011</v>
          </cell>
          <cell r="J7352" t="str">
            <v>UM</v>
          </cell>
          <cell r="L7352">
            <v>3</v>
          </cell>
          <cell r="M7352">
            <v>92274.420053384747</v>
          </cell>
        </row>
        <row r="7353">
          <cell r="A7353" t="str">
            <v>2011-69-4-</v>
          </cell>
          <cell r="B7353" t="str">
            <v>WA_NCoast_OR_CA</v>
          </cell>
          <cell r="C7353" t="str">
            <v>UnMarked Central Valley Fall</v>
          </cell>
          <cell r="D7353" t="str">
            <v>U-CentVal</v>
          </cell>
          <cell r="E7353">
            <v>69</v>
          </cell>
          <cell r="F7353">
            <v>106</v>
          </cell>
          <cell r="G7353">
            <v>105</v>
          </cell>
          <cell r="I7353">
            <v>2011</v>
          </cell>
          <cell r="J7353" t="str">
            <v>UM</v>
          </cell>
          <cell r="L7353">
            <v>4</v>
          </cell>
          <cell r="M7353">
            <v>13610.10679590455</v>
          </cell>
        </row>
        <row r="7354">
          <cell r="A7354" t="str">
            <v>2011-69-5-</v>
          </cell>
          <cell r="B7354" t="str">
            <v>WA_NCoast_OR_CA</v>
          </cell>
          <cell r="C7354" t="str">
            <v>UnMarked Central Valley Fall</v>
          </cell>
          <cell r="D7354" t="str">
            <v>U-CentVal</v>
          </cell>
          <cell r="E7354">
            <v>69</v>
          </cell>
          <cell r="F7354">
            <v>106</v>
          </cell>
          <cell r="G7354">
            <v>105</v>
          </cell>
          <cell r="I7354">
            <v>2011</v>
          </cell>
          <cell r="J7354" t="str">
            <v>UM</v>
          </cell>
          <cell r="L7354">
            <v>5</v>
          </cell>
          <cell r="M7354">
            <v>3.5631507107177072</v>
          </cell>
        </row>
        <row r="7355">
          <cell r="A7355" t="str">
            <v>2011-70-3-</v>
          </cell>
          <cell r="B7355" t="str">
            <v>WA_NCoast_OR_CA</v>
          </cell>
          <cell r="C7355" t="str">
            <v>Marked Central Valley Fall</v>
          </cell>
          <cell r="D7355" t="str">
            <v>M-CentVal</v>
          </cell>
          <cell r="E7355">
            <v>70</v>
          </cell>
          <cell r="F7355">
            <v>107</v>
          </cell>
          <cell r="G7355">
            <v>105</v>
          </cell>
          <cell r="I7355">
            <v>2011</v>
          </cell>
          <cell r="J7355" t="str">
            <v>M</v>
          </cell>
          <cell r="L7355">
            <v>3</v>
          </cell>
          <cell r="M7355">
            <v>27562.489106855181</v>
          </cell>
        </row>
        <row r="7356">
          <cell r="A7356" t="str">
            <v>2011-70-4-</v>
          </cell>
          <cell r="B7356" t="str">
            <v>WA_NCoast_OR_CA</v>
          </cell>
          <cell r="C7356" t="str">
            <v>Marked Central Valley Fall</v>
          </cell>
          <cell r="D7356" t="str">
            <v>M-CentVal</v>
          </cell>
          <cell r="E7356">
            <v>70</v>
          </cell>
          <cell r="F7356">
            <v>107</v>
          </cell>
          <cell r="G7356">
            <v>105</v>
          </cell>
          <cell r="I7356">
            <v>2011</v>
          </cell>
          <cell r="J7356" t="str">
            <v>M</v>
          </cell>
          <cell r="L7356">
            <v>4</v>
          </cell>
          <cell r="M7356">
            <v>4065.3565754000588</v>
          </cell>
        </row>
        <row r="7357">
          <cell r="A7357" t="str">
            <v>2011-70-5-</v>
          </cell>
          <cell r="B7357" t="str">
            <v>WA_NCoast_OR_CA</v>
          </cell>
          <cell r="C7357" t="str">
            <v>Marked Central Valley Fall</v>
          </cell>
          <cell r="D7357" t="str">
            <v>M-CentVal</v>
          </cell>
          <cell r="E7357">
            <v>70</v>
          </cell>
          <cell r="F7357">
            <v>107</v>
          </cell>
          <cell r="G7357">
            <v>105</v>
          </cell>
          <cell r="I7357">
            <v>2011</v>
          </cell>
          <cell r="J7357" t="str">
            <v>M</v>
          </cell>
          <cell r="L7357">
            <v>5</v>
          </cell>
          <cell r="M7357">
            <v>1.0643177447598351</v>
          </cell>
        </row>
        <row r="7358">
          <cell r="A7358" t="str">
            <v>2011-71-3-</v>
          </cell>
          <cell r="B7358" t="str">
            <v>WA_NCoast_OR_CA</v>
          </cell>
          <cell r="C7358" t="str">
            <v>UnMarked WA North Coast Fall</v>
          </cell>
          <cell r="D7358" t="str">
            <v>U-WA NCst</v>
          </cell>
          <cell r="E7358">
            <v>71</v>
          </cell>
          <cell r="F7358">
            <v>109</v>
          </cell>
          <cell r="G7358">
            <v>108</v>
          </cell>
          <cell r="I7358">
            <v>2011</v>
          </cell>
          <cell r="J7358" t="str">
            <v>UM</v>
          </cell>
          <cell r="L7358">
            <v>3</v>
          </cell>
          <cell r="M7358">
            <v>5853.6744430534818</v>
          </cell>
        </row>
        <row r="7359">
          <cell r="A7359" t="str">
            <v>2011-71-4-</v>
          </cell>
          <cell r="B7359" t="str">
            <v>WA_NCoast_OR_CA</v>
          </cell>
          <cell r="C7359" t="str">
            <v>UnMarked WA North Coast Fall</v>
          </cell>
          <cell r="D7359" t="str">
            <v>U-WA NCst</v>
          </cell>
          <cell r="E7359">
            <v>71</v>
          </cell>
          <cell r="F7359">
            <v>109</v>
          </cell>
          <cell r="G7359">
            <v>108</v>
          </cell>
          <cell r="I7359">
            <v>2011</v>
          </cell>
          <cell r="J7359" t="str">
            <v>UM</v>
          </cell>
          <cell r="L7359">
            <v>4</v>
          </cell>
          <cell r="M7359">
            <v>27065.19862860534</v>
          </cell>
        </row>
        <row r="7360">
          <cell r="A7360" t="str">
            <v>2011-71-5-</v>
          </cell>
          <cell r="B7360" t="str">
            <v>WA_NCoast_OR_CA</v>
          </cell>
          <cell r="C7360" t="str">
            <v>UnMarked WA North Coast Fall</v>
          </cell>
          <cell r="D7360" t="str">
            <v>U-WA NCst</v>
          </cell>
          <cell r="E7360">
            <v>71</v>
          </cell>
          <cell r="F7360">
            <v>109</v>
          </cell>
          <cell r="G7360">
            <v>108</v>
          </cell>
          <cell r="I7360">
            <v>2011</v>
          </cell>
          <cell r="J7360" t="str">
            <v>UM</v>
          </cell>
          <cell r="L7360">
            <v>5</v>
          </cell>
          <cell r="M7360">
            <v>18671.55872350838</v>
          </cell>
        </row>
        <row r="7361">
          <cell r="A7361" t="str">
            <v>2011-72-3-</v>
          </cell>
          <cell r="B7361" t="str">
            <v>WA_NCoast_OR_CA</v>
          </cell>
          <cell r="C7361" t="str">
            <v>Marked WA North Coast Fall</v>
          </cell>
          <cell r="D7361" t="str">
            <v>M-WA NCst</v>
          </cell>
          <cell r="E7361">
            <v>72</v>
          </cell>
          <cell r="F7361">
            <v>110</v>
          </cell>
          <cell r="G7361">
            <v>108</v>
          </cell>
          <cell r="I7361">
            <v>2011</v>
          </cell>
          <cell r="J7361" t="str">
            <v>M</v>
          </cell>
          <cell r="L7361">
            <v>3</v>
          </cell>
          <cell r="M7361">
            <v>1027.8080773529659</v>
          </cell>
        </row>
        <row r="7362">
          <cell r="A7362" t="str">
            <v>2011-72-4-</v>
          </cell>
          <cell r="B7362" t="str">
            <v>WA_NCoast_OR_CA</v>
          </cell>
          <cell r="C7362" t="str">
            <v>Marked WA North Coast Fall</v>
          </cell>
          <cell r="D7362" t="str">
            <v>M-WA NCst</v>
          </cell>
          <cell r="E7362">
            <v>72</v>
          </cell>
          <cell r="F7362">
            <v>110</v>
          </cell>
          <cell r="G7362">
            <v>108</v>
          </cell>
          <cell r="I7362">
            <v>2011</v>
          </cell>
          <cell r="J7362" t="str">
            <v>M</v>
          </cell>
          <cell r="L7362">
            <v>4</v>
          </cell>
          <cell r="M7362">
            <v>4927.9059150351413</v>
          </cell>
        </row>
        <row r="7363">
          <cell r="A7363" t="str">
            <v>2011-72-5-</v>
          </cell>
          <cell r="B7363" t="str">
            <v>WA_NCoast_OR_CA</v>
          </cell>
          <cell r="C7363" t="str">
            <v>Marked WA North Coast Fall</v>
          </cell>
          <cell r="D7363" t="str">
            <v>M-WA NCst</v>
          </cell>
          <cell r="E7363">
            <v>72</v>
          </cell>
          <cell r="F7363">
            <v>110</v>
          </cell>
          <cell r="G7363">
            <v>108</v>
          </cell>
          <cell r="I7363">
            <v>2011</v>
          </cell>
          <cell r="J7363" t="str">
            <v>M</v>
          </cell>
          <cell r="L7363">
            <v>5</v>
          </cell>
          <cell r="M7363">
            <v>1776.755312723405</v>
          </cell>
        </row>
        <row r="7364">
          <cell r="A7364" t="str">
            <v>2011-73-3-</v>
          </cell>
          <cell r="B7364" t="str">
            <v>WA_NCoast_OR_CA</v>
          </cell>
          <cell r="C7364" t="str">
            <v>UnMarked Willapa Bay</v>
          </cell>
          <cell r="D7364" t="str">
            <v>U-Willapa</v>
          </cell>
          <cell r="E7364">
            <v>73</v>
          </cell>
          <cell r="F7364">
            <v>112</v>
          </cell>
          <cell r="G7364">
            <v>111</v>
          </cell>
          <cell r="I7364">
            <v>2011</v>
          </cell>
          <cell r="J7364" t="str">
            <v>UM</v>
          </cell>
          <cell r="K7364" t="str">
            <v>H</v>
          </cell>
          <cell r="L7364">
            <v>3</v>
          </cell>
          <cell r="M7364">
            <v>266.9541578736987</v>
          </cell>
        </row>
        <row r="7365">
          <cell r="A7365" t="str">
            <v>2011-73-3-</v>
          </cell>
          <cell r="B7365" t="str">
            <v>WA_NCoast_OR_CA</v>
          </cell>
          <cell r="C7365" t="str">
            <v>UnMarked Willapa Bay</v>
          </cell>
          <cell r="D7365" t="str">
            <v>U-Willapa</v>
          </cell>
          <cell r="E7365">
            <v>73</v>
          </cell>
          <cell r="F7365">
            <v>112</v>
          </cell>
          <cell r="G7365">
            <v>111</v>
          </cell>
          <cell r="I7365">
            <v>2011</v>
          </cell>
          <cell r="J7365" t="str">
            <v>UM</v>
          </cell>
          <cell r="K7365" t="str">
            <v>N</v>
          </cell>
          <cell r="L7365">
            <v>3</v>
          </cell>
          <cell r="M7365">
            <v>673.63270124870814</v>
          </cell>
        </row>
        <row r="7366">
          <cell r="A7366" t="str">
            <v>2011-73-4-</v>
          </cell>
          <cell r="B7366" t="str">
            <v>WA_NCoast_OR_CA</v>
          </cell>
          <cell r="C7366" t="str">
            <v>UnMarked Willapa Bay</v>
          </cell>
          <cell r="D7366" t="str">
            <v>U-Willapa</v>
          </cell>
          <cell r="E7366">
            <v>73</v>
          </cell>
          <cell r="F7366">
            <v>112</v>
          </cell>
          <cell r="G7366">
            <v>111</v>
          </cell>
          <cell r="I7366">
            <v>2011</v>
          </cell>
          <cell r="J7366" t="str">
            <v>UM</v>
          </cell>
          <cell r="K7366" t="str">
            <v>H</v>
          </cell>
          <cell r="L7366">
            <v>4</v>
          </cell>
          <cell r="M7366">
            <v>1296.404654726846</v>
          </cell>
        </row>
        <row r="7367">
          <cell r="A7367" t="str">
            <v>2011-73-4-</v>
          </cell>
          <cell r="B7367" t="str">
            <v>WA_NCoast_OR_CA</v>
          </cell>
          <cell r="C7367" t="str">
            <v>UnMarked Willapa Bay</v>
          </cell>
          <cell r="D7367" t="str">
            <v>U-Willapa</v>
          </cell>
          <cell r="E7367">
            <v>73</v>
          </cell>
          <cell r="F7367">
            <v>112</v>
          </cell>
          <cell r="G7367">
            <v>111</v>
          </cell>
          <cell r="I7367">
            <v>2011</v>
          </cell>
          <cell r="J7367" t="str">
            <v>UM</v>
          </cell>
          <cell r="K7367" t="str">
            <v>N</v>
          </cell>
          <cell r="L7367">
            <v>4</v>
          </cell>
          <cell r="M7367">
            <v>3655.8812634824199</v>
          </cell>
        </row>
        <row r="7368">
          <cell r="A7368" t="str">
            <v>2011-73-5-</v>
          </cell>
          <cell r="B7368" t="str">
            <v>WA_NCoast_OR_CA</v>
          </cell>
          <cell r="C7368" t="str">
            <v>UnMarked Willapa Bay</v>
          </cell>
          <cell r="D7368" t="str">
            <v>U-Willapa</v>
          </cell>
          <cell r="E7368">
            <v>73</v>
          </cell>
          <cell r="F7368">
            <v>112</v>
          </cell>
          <cell r="G7368">
            <v>111</v>
          </cell>
          <cell r="I7368">
            <v>2011</v>
          </cell>
          <cell r="J7368" t="str">
            <v>UM</v>
          </cell>
          <cell r="K7368" t="str">
            <v>H</v>
          </cell>
          <cell r="L7368">
            <v>5</v>
          </cell>
          <cell r="M7368">
            <v>29.0514058271492</v>
          </cell>
        </row>
        <row r="7369">
          <cell r="A7369" t="str">
            <v>2011-73-5-</v>
          </cell>
          <cell r="B7369" t="str">
            <v>WA_NCoast_OR_CA</v>
          </cell>
          <cell r="C7369" t="str">
            <v>UnMarked Willapa Bay</v>
          </cell>
          <cell r="D7369" t="str">
            <v>U-Willapa</v>
          </cell>
          <cell r="E7369">
            <v>73</v>
          </cell>
          <cell r="F7369">
            <v>112</v>
          </cell>
          <cell r="G7369">
            <v>111</v>
          </cell>
          <cell r="I7369">
            <v>2011</v>
          </cell>
          <cell r="J7369" t="str">
            <v>UM</v>
          </cell>
          <cell r="K7369" t="str">
            <v>N</v>
          </cell>
          <cell r="L7369">
            <v>5</v>
          </cell>
          <cell r="M7369">
            <v>936.80116179485071</v>
          </cell>
        </row>
        <row r="7370">
          <cell r="A7370" t="str">
            <v>2011-74-3-</v>
          </cell>
          <cell r="B7370" t="str">
            <v>WA_NCoast_OR_CA</v>
          </cell>
          <cell r="C7370" t="str">
            <v>Marked Willapa Bay</v>
          </cell>
          <cell r="D7370" t="str">
            <v>M-Willapa</v>
          </cell>
          <cell r="E7370">
            <v>74</v>
          </cell>
          <cell r="F7370">
            <v>113</v>
          </cell>
          <cell r="G7370">
            <v>111</v>
          </cell>
          <cell r="I7370">
            <v>2011</v>
          </cell>
          <cell r="J7370" t="str">
            <v>M</v>
          </cell>
          <cell r="K7370" t="str">
            <v>H</v>
          </cell>
          <cell r="L7370">
            <v>3</v>
          </cell>
          <cell r="M7370">
            <v>6058.128951851505</v>
          </cell>
        </row>
        <row r="7371">
          <cell r="A7371" t="str">
            <v>2011-74-4-</v>
          </cell>
          <cell r="B7371" t="str">
            <v>WA_NCoast_OR_CA</v>
          </cell>
          <cell r="C7371" t="str">
            <v>Marked Willapa Bay</v>
          </cell>
          <cell r="D7371" t="str">
            <v>M-Willapa</v>
          </cell>
          <cell r="E7371">
            <v>74</v>
          </cell>
          <cell r="F7371">
            <v>113</v>
          </cell>
          <cell r="G7371">
            <v>111</v>
          </cell>
          <cell r="I7371">
            <v>2011</v>
          </cell>
          <cell r="J7371" t="str">
            <v>M</v>
          </cell>
          <cell r="K7371" t="str">
            <v>H</v>
          </cell>
          <cell r="L7371">
            <v>4</v>
          </cell>
          <cell r="M7371">
            <v>33030.540560297843</v>
          </cell>
        </row>
        <row r="7372">
          <cell r="A7372" t="str">
            <v>2011-74-5-</v>
          </cell>
          <cell r="B7372" t="str">
            <v>WA_NCoast_OR_CA</v>
          </cell>
          <cell r="C7372" t="str">
            <v>Marked Willapa Bay</v>
          </cell>
          <cell r="D7372" t="str">
            <v>M-Willapa</v>
          </cell>
          <cell r="E7372">
            <v>74</v>
          </cell>
          <cell r="F7372">
            <v>113</v>
          </cell>
          <cell r="G7372">
            <v>111</v>
          </cell>
          <cell r="I7372">
            <v>2011</v>
          </cell>
          <cell r="J7372" t="str">
            <v>M</v>
          </cell>
          <cell r="K7372" t="str">
            <v>H</v>
          </cell>
          <cell r="L7372">
            <v>5</v>
          </cell>
          <cell r="M7372">
            <v>8767.0554260647514</v>
          </cell>
        </row>
        <row r="7373">
          <cell r="A7373" t="str">
            <v>2011-77-3-</v>
          </cell>
          <cell r="B7373" t="str">
            <v>WA_NCoast_OR_CA</v>
          </cell>
          <cell r="C7373" t="str">
            <v>UnMarked OR Mid Coast Fall</v>
          </cell>
          <cell r="D7373" t="str">
            <v>U-MidORCst</v>
          </cell>
          <cell r="E7373">
            <v>77</v>
          </cell>
          <cell r="F7373">
            <v>115</v>
          </cell>
          <cell r="G7373">
            <v>114</v>
          </cell>
          <cell r="I7373">
            <v>2011</v>
          </cell>
          <cell r="J7373" t="str">
            <v>UM</v>
          </cell>
          <cell r="L7373">
            <v>3</v>
          </cell>
          <cell r="M7373">
            <v>13231.50834197849</v>
          </cell>
        </row>
        <row r="7374">
          <cell r="A7374" t="str">
            <v>2011-77-4-</v>
          </cell>
          <cell r="B7374" t="str">
            <v>WA_NCoast_OR_CA</v>
          </cell>
          <cell r="C7374" t="str">
            <v>UnMarked OR Mid Coast Fall</v>
          </cell>
          <cell r="D7374" t="str">
            <v>U-MidORCst</v>
          </cell>
          <cell r="E7374">
            <v>77</v>
          </cell>
          <cell r="F7374">
            <v>115</v>
          </cell>
          <cell r="G7374">
            <v>114</v>
          </cell>
          <cell r="I7374">
            <v>2011</v>
          </cell>
          <cell r="J7374" t="str">
            <v>UM</v>
          </cell>
          <cell r="L7374">
            <v>4</v>
          </cell>
          <cell r="M7374">
            <v>47899.953190562061</v>
          </cell>
        </row>
        <row r="7375">
          <cell r="A7375" t="str">
            <v>2011-77-5-</v>
          </cell>
          <cell r="B7375" t="str">
            <v>WA_NCoast_OR_CA</v>
          </cell>
          <cell r="C7375" t="str">
            <v>UnMarked OR Mid Coast Fall</v>
          </cell>
          <cell r="D7375" t="str">
            <v>U-MidORCst</v>
          </cell>
          <cell r="E7375">
            <v>77</v>
          </cell>
          <cell r="F7375">
            <v>115</v>
          </cell>
          <cell r="G7375">
            <v>114</v>
          </cell>
          <cell r="I7375">
            <v>2011</v>
          </cell>
          <cell r="J7375" t="str">
            <v>UM</v>
          </cell>
          <cell r="L7375">
            <v>5</v>
          </cell>
          <cell r="M7375">
            <v>11595.805656435979</v>
          </cell>
        </row>
        <row r="7376">
          <cell r="A7376" t="str">
            <v>2011-78-3-</v>
          </cell>
          <cell r="B7376" t="str">
            <v>WA_NCoast_OR_CA</v>
          </cell>
          <cell r="C7376" t="str">
            <v>Marked OR Mid Coast Fall</v>
          </cell>
          <cell r="D7376" t="str">
            <v>M-MidORCst</v>
          </cell>
          <cell r="E7376">
            <v>78</v>
          </cell>
          <cell r="F7376">
            <v>116</v>
          </cell>
          <cell r="G7376">
            <v>114</v>
          </cell>
          <cell r="I7376">
            <v>2011</v>
          </cell>
          <cell r="J7376" t="str">
            <v>M</v>
          </cell>
          <cell r="L7376">
            <v>3</v>
          </cell>
          <cell r="M7376">
            <v>306.8496136670492</v>
          </cell>
        </row>
        <row r="7377">
          <cell r="A7377" t="str">
            <v>2011-78-4-</v>
          </cell>
          <cell r="B7377" t="str">
            <v>WA_NCoast_OR_CA</v>
          </cell>
          <cell r="C7377" t="str">
            <v>Marked OR Mid Coast Fall</v>
          </cell>
          <cell r="D7377" t="str">
            <v>M-MidORCst</v>
          </cell>
          <cell r="E7377">
            <v>78</v>
          </cell>
          <cell r="F7377">
            <v>116</v>
          </cell>
          <cell r="G7377">
            <v>114</v>
          </cell>
          <cell r="I7377">
            <v>2011</v>
          </cell>
          <cell r="J7377" t="str">
            <v>M</v>
          </cell>
          <cell r="L7377">
            <v>4</v>
          </cell>
          <cell r="M7377">
            <v>1110.9348824443221</v>
          </cell>
        </row>
        <row r="7378">
          <cell r="A7378" t="str">
            <v>2011-78-5-</v>
          </cell>
          <cell r="B7378" t="str">
            <v>WA_NCoast_OR_CA</v>
          </cell>
          <cell r="C7378" t="str">
            <v>Marked OR Mid Coast Fall</v>
          </cell>
          <cell r="D7378" t="str">
            <v>M-MidORCst</v>
          </cell>
          <cell r="E7378">
            <v>78</v>
          </cell>
          <cell r="F7378">
            <v>116</v>
          </cell>
          <cell r="G7378">
            <v>114</v>
          </cell>
          <cell r="I7378">
            <v>2011</v>
          </cell>
          <cell r="J7378" t="str">
            <v>M</v>
          </cell>
          <cell r="L7378">
            <v>5</v>
          </cell>
          <cell r="M7378">
            <v>268.69354166336052</v>
          </cell>
        </row>
        <row r="7379">
          <cell r="A7379" t="str">
            <v>2012-1-3-</v>
          </cell>
          <cell r="B7379" t="str">
            <v>NookSam</v>
          </cell>
          <cell r="C7379" t="str">
            <v>UnMarked Nooksack/Samish Fall</v>
          </cell>
          <cell r="D7379" t="str">
            <v>U-NkSm FF</v>
          </cell>
          <cell r="E7379">
            <v>1</v>
          </cell>
          <cell r="F7379">
            <v>2</v>
          </cell>
          <cell r="G7379">
            <v>1</v>
          </cell>
          <cell r="H7379" t="str">
            <v>TRS; includes 7B-D</v>
          </cell>
          <cell r="I7379">
            <v>2012</v>
          </cell>
          <cell r="J7379" t="str">
            <v>UM</v>
          </cell>
          <cell r="L7379">
            <v>3</v>
          </cell>
          <cell r="M7379">
            <v>700.30287767343282</v>
          </cell>
        </row>
        <row r="7380">
          <cell r="A7380" t="str">
            <v>2012-1-4-</v>
          </cell>
          <cell r="B7380" t="str">
            <v>NookSam</v>
          </cell>
          <cell r="C7380" t="str">
            <v>UnMarked Nooksack/Samish Fall</v>
          </cell>
          <cell r="D7380" t="str">
            <v>U-NkSm FF</v>
          </cell>
          <cell r="E7380">
            <v>1</v>
          </cell>
          <cell r="F7380">
            <v>2</v>
          </cell>
          <cell r="G7380">
            <v>1</v>
          </cell>
          <cell r="H7380" t="str">
            <v>TRS; includes 7B-D</v>
          </cell>
          <cell r="I7380">
            <v>2012</v>
          </cell>
          <cell r="J7380" t="str">
            <v>UM</v>
          </cell>
          <cell r="L7380">
            <v>4</v>
          </cell>
          <cell r="M7380">
            <v>1020.849675908794</v>
          </cell>
        </row>
        <row r="7381">
          <cell r="A7381" t="str">
            <v>2012-1-5-</v>
          </cell>
          <cell r="B7381" t="str">
            <v>NookSam</v>
          </cell>
          <cell r="C7381" t="str">
            <v>UnMarked Nooksack/Samish Fall</v>
          </cell>
          <cell r="D7381" t="str">
            <v>U-NkSm FF</v>
          </cell>
          <cell r="E7381">
            <v>1</v>
          </cell>
          <cell r="F7381">
            <v>2</v>
          </cell>
          <cell r="G7381">
            <v>1</v>
          </cell>
          <cell r="H7381" t="str">
            <v>TRS; includes 7B-D</v>
          </cell>
          <cell r="I7381">
            <v>2012</v>
          </cell>
          <cell r="J7381" t="str">
            <v>UM</v>
          </cell>
          <cell r="L7381">
            <v>5</v>
          </cell>
          <cell r="M7381">
            <v>13.271045786814319</v>
          </cell>
        </row>
        <row r="7382">
          <cell r="A7382" t="str">
            <v>2012-2-3-</v>
          </cell>
          <cell r="B7382" t="str">
            <v>NookSam</v>
          </cell>
          <cell r="C7382" t="str">
            <v>Marked Nooksack/Samish Fall</v>
          </cell>
          <cell r="D7382" t="str">
            <v>M-NkSm FF</v>
          </cell>
          <cell r="E7382">
            <v>2</v>
          </cell>
          <cell r="F7382">
            <v>3</v>
          </cell>
          <cell r="G7382">
            <v>1</v>
          </cell>
          <cell r="H7382" t="str">
            <v>TRS; includes 7B-D</v>
          </cell>
          <cell r="I7382">
            <v>2012</v>
          </cell>
          <cell r="J7382" t="str">
            <v>M</v>
          </cell>
          <cell r="L7382">
            <v>3</v>
          </cell>
          <cell r="M7382">
            <v>16014.425655152711</v>
          </cell>
        </row>
        <row r="7383">
          <cell r="A7383" t="str">
            <v>2012-2-4-</v>
          </cell>
          <cell r="B7383" t="str">
            <v>NookSam</v>
          </cell>
          <cell r="C7383" t="str">
            <v>Marked Nooksack/Samish Fall</v>
          </cell>
          <cell r="D7383" t="str">
            <v>M-NkSm FF</v>
          </cell>
          <cell r="E7383">
            <v>2</v>
          </cell>
          <cell r="F7383">
            <v>3</v>
          </cell>
          <cell r="G7383">
            <v>1</v>
          </cell>
          <cell r="H7383" t="str">
            <v>TRS; includes 7B-D</v>
          </cell>
          <cell r="I7383">
            <v>2012</v>
          </cell>
          <cell r="J7383" t="str">
            <v>M</v>
          </cell>
          <cell r="L7383">
            <v>4</v>
          </cell>
          <cell r="M7383">
            <v>23344.64381217596</v>
          </cell>
        </row>
        <row r="7384">
          <cell r="A7384" t="str">
            <v>2012-2-5-</v>
          </cell>
          <cell r="B7384" t="str">
            <v>NookSam</v>
          </cell>
          <cell r="C7384" t="str">
            <v>Marked Nooksack/Samish Fall</v>
          </cell>
          <cell r="D7384" t="str">
            <v>M-NkSm FF</v>
          </cell>
          <cell r="E7384">
            <v>2</v>
          </cell>
          <cell r="F7384">
            <v>3</v>
          </cell>
          <cell r="G7384">
            <v>1</v>
          </cell>
          <cell r="H7384" t="str">
            <v>TRS; includes 7B-D</v>
          </cell>
          <cell r="I7384">
            <v>2012</v>
          </cell>
          <cell r="J7384" t="str">
            <v>M</v>
          </cell>
          <cell r="L7384">
            <v>5</v>
          </cell>
          <cell r="M7384">
            <v>303.48036955828752</v>
          </cell>
        </row>
        <row r="7385">
          <cell r="A7385" t="str">
            <v>2012-3-3-</v>
          </cell>
          <cell r="B7385" t="str">
            <v>NookSam</v>
          </cell>
          <cell r="C7385" t="str">
            <v>UnMarked NF Nooksack Spr</v>
          </cell>
          <cell r="D7385" t="str">
            <v>U-NFNK Sp</v>
          </cell>
          <cell r="E7385">
            <v>3</v>
          </cell>
          <cell r="F7385">
            <v>5</v>
          </cell>
          <cell r="G7385">
            <v>4</v>
          </cell>
          <cell r="H7385" t="str">
            <v>TRS; includes 7B-D</v>
          </cell>
          <cell r="I7385">
            <v>2012</v>
          </cell>
          <cell r="J7385" t="str">
            <v>UM</v>
          </cell>
          <cell r="L7385">
            <v>3</v>
          </cell>
          <cell r="M7385">
            <v>110.4473420854133</v>
          </cell>
        </row>
        <row r="7386">
          <cell r="A7386" t="str">
            <v>2012-3-4-</v>
          </cell>
          <cell r="B7386" t="str">
            <v>NookSam</v>
          </cell>
          <cell r="C7386" t="str">
            <v>UnMarked NF Nooksack Spr</v>
          </cell>
          <cell r="D7386" t="str">
            <v>U-NFNK Sp</v>
          </cell>
          <cell r="E7386">
            <v>3</v>
          </cell>
          <cell r="F7386">
            <v>5</v>
          </cell>
          <cell r="G7386">
            <v>4</v>
          </cell>
          <cell r="H7386" t="str">
            <v>TRS; includes 7B-D</v>
          </cell>
          <cell r="I7386">
            <v>2012</v>
          </cell>
          <cell r="J7386" t="str">
            <v>UM</v>
          </cell>
          <cell r="L7386">
            <v>4</v>
          </cell>
          <cell r="M7386">
            <v>359.78681595984011</v>
          </cell>
        </row>
        <row r="7387">
          <cell r="A7387" t="str">
            <v>2012-3-5-</v>
          </cell>
          <cell r="B7387" t="str">
            <v>NookSam</v>
          </cell>
          <cell r="C7387" t="str">
            <v>UnMarked NF Nooksack Spr</v>
          </cell>
          <cell r="D7387" t="str">
            <v>U-NFNK Sp</v>
          </cell>
          <cell r="E7387">
            <v>3</v>
          </cell>
          <cell r="F7387">
            <v>5</v>
          </cell>
          <cell r="G7387">
            <v>4</v>
          </cell>
          <cell r="H7387" t="str">
            <v>TRS; includes 7B-D</v>
          </cell>
          <cell r="I7387">
            <v>2012</v>
          </cell>
          <cell r="J7387" t="str">
            <v>UM</v>
          </cell>
          <cell r="L7387">
            <v>5</v>
          </cell>
          <cell r="M7387">
            <v>114.62507021248619</v>
          </cell>
        </row>
        <row r="7388">
          <cell r="A7388" t="str">
            <v>2012-4-3-</v>
          </cell>
          <cell r="B7388" t="str">
            <v>NookSam</v>
          </cell>
          <cell r="C7388" t="str">
            <v>Marked NF Nooksack Spr</v>
          </cell>
          <cell r="D7388" t="str">
            <v>M-NFNK Sp</v>
          </cell>
          <cell r="E7388">
            <v>4</v>
          </cell>
          <cell r="F7388">
            <v>6</v>
          </cell>
          <cell r="G7388">
            <v>4</v>
          </cell>
          <cell r="H7388" t="str">
            <v>TRS; includes 7B-D</v>
          </cell>
          <cell r="I7388">
            <v>2012</v>
          </cell>
          <cell r="J7388" t="str">
            <v>M</v>
          </cell>
          <cell r="L7388">
            <v>3</v>
          </cell>
          <cell r="M7388">
            <v>474.28308914099699</v>
          </cell>
        </row>
        <row r="7389">
          <cell r="A7389" t="str">
            <v>2012-4-4-</v>
          </cell>
          <cell r="B7389" t="str">
            <v>NookSam</v>
          </cell>
          <cell r="C7389" t="str">
            <v>Marked NF Nooksack Spr</v>
          </cell>
          <cell r="D7389" t="str">
            <v>M-NFNK Sp</v>
          </cell>
          <cell r="E7389">
            <v>4</v>
          </cell>
          <cell r="F7389">
            <v>6</v>
          </cell>
          <cell r="G7389">
            <v>4</v>
          </cell>
          <cell r="H7389" t="str">
            <v>TRS; includes 7B-D</v>
          </cell>
          <cell r="I7389">
            <v>2012</v>
          </cell>
          <cell r="J7389" t="str">
            <v>M</v>
          </cell>
          <cell r="L7389">
            <v>4</v>
          </cell>
          <cell r="M7389">
            <v>622.08109887183332</v>
          </cell>
        </row>
        <row r="7390">
          <cell r="A7390" t="str">
            <v>2012-4-5-</v>
          </cell>
          <cell r="B7390" t="str">
            <v>NookSam</v>
          </cell>
          <cell r="C7390" t="str">
            <v>Marked NF Nooksack Spr</v>
          </cell>
          <cell r="D7390" t="str">
            <v>M-NFNK Sp</v>
          </cell>
          <cell r="E7390">
            <v>4</v>
          </cell>
          <cell r="F7390">
            <v>6</v>
          </cell>
          <cell r="G7390">
            <v>4</v>
          </cell>
          <cell r="H7390" t="str">
            <v>TRS; includes 7B-D</v>
          </cell>
          <cell r="I7390">
            <v>2012</v>
          </cell>
          <cell r="J7390" t="str">
            <v>M</v>
          </cell>
          <cell r="L7390">
            <v>5</v>
          </cell>
          <cell r="M7390">
            <v>83.429339960114078</v>
          </cell>
        </row>
        <row r="7391">
          <cell r="A7391" t="str">
            <v>2012-5-3-</v>
          </cell>
          <cell r="B7391" t="str">
            <v>NookSam</v>
          </cell>
          <cell r="C7391" t="str">
            <v>UnMarked SF Nooksack Spr</v>
          </cell>
          <cell r="D7391" t="str">
            <v>U-SFNK Sp</v>
          </cell>
          <cell r="E7391">
            <v>5</v>
          </cell>
          <cell r="F7391">
            <v>7</v>
          </cell>
          <cell r="G7391">
            <v>4</v>
          </cell>
          <cell r="H7391" t="str">
            <v>TRS; includes 7B-D</v>
          </cell>
          <cell r="I7391">
            <v>2012</v>
          </cell>
          <cell r="J7391" t="str">
            <v>UM</v>
          </cell>
          <cell r="L7391">
            <v>3</v>
          </cell>
          <cell r="M7391">
            <v>206.9363677205688</v>
          </cell>
        </row>
        <row r="7392">
          <cell r="A7392" t="str">
            <v>2012-5-4-</v>
          </cell>
          <cell r="B7392" t="str">
            <v>NookSam</v>
          </cell>
          <cell r="C7392" t="str">
            <v>UnMarked SF Nooksack Spr</v>
          </cell>
          <cell r="D7392" t="str">
            <v>U-SFNK Sp</v>
          </cell>
          <cell r="E7392">
            <v>5</v>
          </cell>
          <cell r="F7392">
            <v>7</v>
          </cell>
          <cell r="G7392">
            <v>4</v>
          </cell>
          <cell r="H7392" t="str">
            <v>TRS; includes 7B-D</v>
          </cell>
          <cell r="I7392">
            <v>2012</v>
          </cell>
          <cell r="J7392" t="str">
            <v>UM</v>
          </cell>
          <cell r="L7392">
            <v>4</v>
          </cell>
          <cell r="M7392">
            <v>380.65213513450618</v>
          </cell>
        </row>
        <row r="7393">
          <cell r="A7393" t="str">
            <v>2012-5-5-</v>
          </cell>
          <cell r="B7393" t="str">
            <v>NookSam</v>
          </cell>
          <cell r="C7393" t="str">
            <v>UnMarked SF Nooksack Spr</v>
          </cell>
          <cell r="D7393" t="str">
            <v>U-SFNK Sp</v>
          </cell>
          <cell r="E7393">
            <v>5</v>
          </cell>
          <cell r="F7393">
            <v>7</v>
          </cell>
          <cell r="G7393">
            <v>4</v>
          </cell>
          <cell r="H7393" t="str">
            <v>TRS; includes 7B-D</v>
          </cell>
          <cell r="I7393">
            <v>2012</v>
          </cell>
          <cell r="J7393" t="str">
            <v>UM</v>
          </cell>
          <cell r="L7393">
            <v>5</v>
          </cell>
          <cell r="M7393">
            <v>27.148342519281091</v>
          </cell>
        </row>
        <row r="7394">
          <cell r="A7394" t="str">
            <v>2012-6-3-</v>
          </cell>
          <cell r="B7394" t="str">
            <v>NookSam</v>
          </cell>
          <cell r="C7394" t="str">
            <v>Marked SF Nooksack Spr</v>
          </cell>
          <cell r="D7394" t="str">
            <v>M-SFNK Sp</v>
          </cell>
          <cell r="E7394">
            <v>6</v>
          </cell>
          <cell r="F7394">
            <v>8</v>
          </cell>
          <cell r="G7394">
            <v>4</v>
          </cell>
          <cell r="H7394" t="str">
            <v>TRS; includes 7B-D</v>
          </cell>
          <cell r="I7394">
            <v>2012</v>
          </cell>
          <cell r="J7394" t="str">
            <v>M</v>
          </cell>
          <cell r="L7394">
            <v>3</v>
          </cell>
          <cell r="M7394">
            <v>0</v>
          </cell>
        </row>
        <row r="7395">
          <cell r="A7395" t="str">
            <v>2012-6-4-</v>
          </cell>
          <cell r="B7395" t="str">
            <v>NookSam</v>
          </cell>
          <cell r="C7395" t="str">
            <v>Marked SF Nooksack Spr</v>
          </cell>
          <cell r="D7395" t="str">
            <v>M-SFNK Sp</v>
          </cell>
          <cell r="E7395">
            <v>6</v>
          </cell>
          <cell r="F7395">
            <v>8</v>
          </cell>
          <cell r="G7395">
            <v>4</v>
          </cell>
          <cell r="H7395" t="str">
            <v>TRS; includes 7B-D</v>
          </cell>
          <cell r="I7395">
            <v>2012</v>
          </cell>
          <cell r="J7395" t="str">
            <v>M</v>
          </cell>
          <cell r="L7395">
            <v>4</v>
          </cell>
          <cell r="M7395">
            <v>0</v>
          </cell>
        </row>
        <row r="7396">
          <cell r="A7396" t="str">
            <v>2012-6-5-</v>
          </cell>
          <cell r="B7396" t="str">
            <v>NookSam</v>
          </cell>
          <cell r="C7396" t="str">
            <v>Marked SF Nooksack Spr</v>
          </cell>
          <cell r="D7396" t="str">
            <v>M-SFNK Sp</v>
          </cell>
          <cell r="E7396">
            <v>6</v>
          </cell>
          <cell r="F7396">
            <v>8</v>
          </cell>
          <cell r="G7396">
            <v>4</v>
          </cell>
          <cell r="H7396" t="str">
            <v>TRS; includes 7B-D</v>
          </cell>
          <cell r="I7396">
            <v>2012</v>
          </cell>
          <cell r="J7396" t="str">
            <v>M</v>
          </cell>
          <cell r="L7396">
            <v>5</v>
          </cell>
          <cell r="M7396">
            <v>0</v>
          </cell>
        </row>
        <row r="7397">
          <cell r="A7397" t="str">
            <v>2012-13-3-</v>
          </cell>
          <cell r="B7397" t="str">
            <v>StSno</v>
          </cell>
          <cell r="C7397" t="str">
            <v>UnMarked Snohomish Fall Fing</v>
          </cell>
          <cell r="D7397" t="str">
            <v>U-Snoh FF</v>
          </cell>
          <cell r="E7397">
            <v>13</v>
          </cell>
          <cell r="F7397">
            <v>19</v>
          </cell>
          <cell r="G7397">
            <v>18</v>
          </cell>
          <cell r="H7397" t="str">
            <v>ETRS; includes FW sport, no FW net</v>
          </cell>
          <cell r="I7397">
            <v>2012</v>
          </cell>
          <cell r="J7397" t="str">
            <v>UM</v>
          </cell>
          <cell r="L7397">
            <v>3</v>
          </cell>
          <cell r="M7397">
            <v>1057.1851175871791</v>
          </cell>
        </row>
        <row r="7398">
          <cell r="A7398" t="str">
            <v>2012-13-4-</v>
          </cell>
          <cell r="B7398" t="str">
            <v>StSno</v>
          </cell>
          <cell r="C7398" t="str">
            <v>UnMarked Snohomish Fall Fing</v>
          </cell>
          <cell r="D7398" t="str">
            <v>U-Snoh FF</v>
          </cell>
          <cell r="E7398">
            <v>13</v>
          </cell>
          <cell r="F7398">
            <v>19</v>
          </cell>
          <cell r="G7398">
            <v>18</v>
          </cell>
          <cell r="H7398" t="str">
            <v>ETRS; includes FW sport, no FW net</v>
          </cell>
          <cell r="I7398">
            <v>2012</v>
          </cell>
          <cell r="J7398" t="str">
            <v>UM</v>
          </cell>
          <cell r="L7398">
            <v>4</v>
          </cell>
          <cell r="M7398">
            <v>3126.3631229639959</v>
          </cell>
        </row>
        <row r="7399">
          <cell r="A7399" t="str">
            <v>2012-13-5-</v>
          </cell>
          <cell r="B7399" t="str">
            <v>StSno</v>
          </cell>
          <cell r="C7399" t="str">
            <v>UnMarked Snohomish Fall Fing</v>
          </cell>
          <cell r="D7399" t="str">
            <v>U-Snoh FF</v>
          </cell>
          <cell r="E7399">
            <v>13</v>
          </cell>
          <cell r="F7399">
            <v>19</v>
          </cell>
          <cell r="G7399">
            <v>18</v>
          </cell>
          <cell r="H7399" t="str">
            <v>ETRS; includes FW sport, no FW net</v>
          </cell>
          <cell r="I7399">
            <v>2012</v>
          </cell>
          <cell r="J7399" t="str">
            <v>UM</v>
          </cell>
          <cell r="L7399">
            <v>5</v>
          </cell>
          <cell r="M7399">
            <v>310.51985959400048</v>
          </cell>
        </row>
        <row r="7400">
          <cell r="A7400" t="str">
            <v>2012-14-3-</v>
          </cell>
          <cell r="B7400" t="str">
            <v>StSno</v>
          </cell>
          <cell r="C7400" t="str">
            <v>Marked Snohomish Fall Fing</v>
          </cell>
          <cell r="D7400" t="str">
            <v>M-Snoh FF</v>
          </cell>
          <cell r="E7400">
            <v>14</v>
          </cell>
          <cell r="F7400">
            <v>20</v>
          </cell>
          <cell r="G7400">
            <v>18</v>
          </cell>
          <cell r="H7400" t="str">
            <v>ETRS; includes FW sport, no FW net</v>
          </cell>
          <cell r="I7400">
            <v>2012</v>
          </cell>
          <cell r="J7400" t="str">
            <v>M</v>
          </cell>
          <cell r="L7400">
            <v>3</v>
          </cell>
          <cell r="M7400">
            <v>742.79148806595936</v>
          </cell>
        </row>
        <row r="7401">
          <cell r="A7401" t="str">
            <v>2012-14-4-</v>
          </cell>
          <cell r="B7401" t="str">
            <v>StSno</v>
          </cell>
          <cell r="C7401" t="str">
            <v>Marked Snohomish Fall Fing</v>
          </cell>
          <cell r="D7401" t="str">
            <v>M-Snoh FF</v>
          </cell>
          <cell r="E7401">
            <v>14</v>
          </cell>
          <cell r="F7401">
            <v>20</v>
          </cell>
          <cell r="G7401">
            <v>18</v>
          </cell>
          <cell r="H7401" t="str">
            <v>ETRS; includes FW sport, no FW net</v>
          </cell>
          <cell r="I7401">
            <v>2012</v>
          </cell>
          <cell r="J7401" t="str">
            <v>M</v>
          </cell>
          <cell r="L7401">
            <v>4</v>
          </cell>
          <cell r="M7401">
            <v>3894.6364509404352</v>
          </cell>
        </row>
        <row r="7402">
          <cell r="A7402" t="str">
            <v>2012-14-5-</v>
          </cell>
          <cell r="B7402" t="str">
            <v>StSno</v>
          </cell>
          <cell r="C7402" t="str">
            <v>Marked Snohomish Fall Fing</v>
          </cell>
          <cell r="D7402" t="str">
            <v>M-Snoh FF</v>
          </cell>
          <cell r="E7402">
            <v>14</v>
          </cell>
          <cell r="F7402">
            <v>20</v>
          </cell>
          <cell r="G7402">
            <v>18</v>
          </cell>
          <cell r="H7402" t="str">
            <v>ETRS; includes FW sport, no FW net</v>
          </cell>
          <cell r="I7402">
            <v>2012</v>
          </cell>
          <cell r="J7402" t="str">
            <v>M</v>
          </cell>
          <cell r="L7402">
            <v>5</v>
          </cell>
          <cell r="M7402">
            <v>140.52811936383009</v>
          </cell>
        </row>
        <row r="7403">
          <cell r="A7403" t="str">
            <v>2012-15-3-</v>
          </cell>
          <cell r="B7403" t="str">
            <v>StSno</v>
          </cell>
          <cell r="C7403" t="str">
            <v>UnMarked Snohomish Fall Year</v>
          </cell>
          <cell r="D7403" t="str">
            <v>U-SnohFYr</v>
          </cell>
          <cell r="E7403">
            <v>15</v>
          </cell>
          <cell r="F7403">
            <v>22</v>
          </cell>
          <cell r="G7403">
            <v>21</v>
          </cell>
          <cell r="H7403" t="str">
            <v>ETRS; includes FW sport, no FW net</v>
          </cell>
          <cell r="I7403">
            <v>2012</v>
          </cell>
          <cell r="J7403" t="str">
            <v>UM</v>
          </cell>
          <cell r="L7403">
            <v>3</v>
          </cell>
          <cell r="M7403">
            <v>46.104868913857679</v>
          </cell>
        </row>
        <row r="7404">
          <cell r="A7404" t="str">
            <v>2012-15-4-</v>
          </cell>
          <cell r="B7404" t="str">
            <v>StSno</v>
          </cell>
          <cell r="C7404" t="str">
            <v>UnMarked Snohomish Fall Year</v>
          </cell>
          <cell r="D7404" t="str">
            <v>U-SnohFYr</v>
          </cell>
          <cell r="E7404">
            <v>15</v>
          </cell>
          <cell r="F7404">
            <v>22</v>
          </cell>
          <cell r="G7404">
            <v>21</v>
          </cell>
          <cell r="H7404" t="str">
            <v>ETRS; includes FW sport, no FW net</v>
          </cell>
          <cell r="I7404">
            <v>2012</v>
          </cell>
          <cell r="J7404" t="str">
            <v>UM</v>
          </cell>
          <cell r="L7404">
            <v>4</v>
          </cell>
          <cell r="M7404">
            <v>515.29036828264782</v>
          </cell>
        </row>
        <row r="7405">
          <cell r="A7405" t="str">
            <v>2012-15-5-</v>
          </cell>
          <cell r="B7405" t="str">
            <v>StSno</v>
          </cell>
          <cell r="C7405" t="str">
            <v>UnMarked Snohomish Fall Year</v>
          </cell>
          <cell r="D7405" t="str">
            <v>U-SnohFYr</v>
          </cell>
          <cell r="E7405">
            <v>15</v>
          </cell>
          <cell r="F7405">
            <v>22</v>
          </cell>
          <cell r="G7405">
            <v>21</v>
          </cell>
          <cell r="H7405" t="str">
            <v>ETRS; includes FW sport, no FW net</v>
          </cell>
          <cell r="I7405">
            <v>2012</v>
          </cell>
          <cell r="J7405" t="str">
            <v>UM</v>
          </cell>
          <cell r="L7405">
            <v>5</v>
          </cell>
          <cell r="M7405">
            <v>213.73373284993511</v>
          </cell>
        </row>
        <row r="7406">
          <cell r="A7406" t="str">
            <v>2012-16-3-</v>
          </cell>
          <cell r="B7406" t="str">
            <v>StSno</v>
          </cell>
          <cell r="C7406" t="str">
            <v>Marked Snohomish Fall Year</v>
          </cell>
          <cell r="D7406" t="str">
            <v>M-SnohFYr</v>
          </cell>
          <cell r="E7406">
            <v>16</v>
          </cell>
          <cell r="F7406">
            <v>23</v>
          </cell>
          <cell r="G7406">
            <v>21</v>
          </cell>
          <cell r="H7406" t="str">
            <v>ETRS; includes FW sport, no FW net</v>
          </cell>
          <cell r="I7406">
            <v>2012</v>
          </cell>
          <cell r="J7406" t="str">
            <v>M</v>
          </cell>
          <cell r="L7406">
            <v>3</v>
          </cell>
          <cell r="M7406">
            <v>100.3772281170215</v>
          </cell>
        </row>
        <row r="7407">
          <cell r="A7407" t="str">
            <v>2012-16-4-</v>
          </cell>
          <cell r="B7407" t="str">
            <v>StSno</v>
          </cell>
          <cell r="C7407" t="str">
            <v>Marked Snohomish Fall Year</v>
          </cell>
          <cell r="D7407" t="str">
            <v>M-SnohFYr</v>
          </cell>
          <cell r="E7407">
            <v>16</v>
          </cell>
          <cell r="F7407">
            <v>23</v>
          </cell>
          <cell r="G7407">
            <v>21</v>
          </cell>
          <cell r="H7407" t="str">
            <v>ETRS; includes FW sport, no FW net</v>
          </cell>
          <cell r="I7407">
            <v>2012</v>
          </cell>
          <cell r="J7407" t="str">
            <v>M</v>
          </cell>
          <cell r="L7407">
            <v>4</v>
          </cell>
          <cell r="M7407">
            <v>1365.1303023914929</v>
          </cell>
        </row>
        <row r="7408">
          <cell r="A7408" t="str">
            <v>2012-16-5-</v>
          </cell>
          <cell r="B7408" t="str">
            <v>StSno</v>
          </cell>
          <cell r="C7408" t="str">
            <v>Marked Snohomish Fall Year</v>
          </cell>
          <cell r="D7408" t="str">
            <v>M-SnohFYr</v>
          </cell>
          <cell r="E7408">
            <v>16</v>
          </cell>
          <cell r="F7408">
            <v>23</v>
          </cell>
          <cell r="G7408">
            <v>21</v>
          </cell>
          <cell r="H7408" t="str">
            <v>ETRS; includes FW sport, no FW net</v>
          </cell>
          <cell r="I7408">
            <v>2012</v>
          </cell>
          <cell r="J7408" t="str">
            <v>M</v>
          </cell>
          <cell r="L7408">
            <v>5</v>
          </cell>
          <cell r="M7408">
            <v>200.75445623404309</v>
          </cell>
        </row>
        <row r="7409">
          <cell r="A7409" t="str">
            <v>2012-19-3-</v>
          </cell>
          <cell r="B7409" t="str">
            <v>StSno</v>
          </cell>
          <cell r="C7409" t="str">
            <v>UnMarked Tulalip Fall Fing</v>
          </cell>
          <cell r="D7409" t="str">
            <v>U-Tula FF</v>
          </cell>
          <cell r="E7409">
            <v>19</v>
          </cell>
          <cell r="F7409">
            <v>28</v>
          </cell>
          <cell r="G7409">
            <v>27</v>
          </cell>
          <cell r="H7409" t="str">
            <v>TRS; includes 8D catch (excludes 8A)</v>
          </cell>
          <cell r="I7409">
            <v>2012</v>
          </cell>
          <cell r="J7409" t="str">
            <v>UM</v>
          </cell>
          <cell r="L7409">
            <v>3</v>
          </cell>
          <cell r="M7409">
            <v>27.018753669817421</v>
          </cell>
        </row>
        <row r="7410">
          <cell r="A7410" t="str">
            <v>2012-19-4-</v>
          </cell>
          <cell r="B7410" t="str">
            <v>StSno</v>
          </cell>
          <cell r="C7410" t="str">
            <v>UnMarked Tulalip Fall Fing</v>
          </cell>
          <cell r="D7410" t="str">
            <v>U-Tula FF</v>
          </cell>
          <cell r="E7410">
            <v>19</v>
          </cell>
          <cell r="F7410">
            <v>28</v>
          </cell>
          <cell r="G7410">
            <v>27</v>
          </cell>
          <cell r="H7410" t="str">
            <v>TRS; includes 8D catch (excludes 8A)</v>
          </cell>
          <cell r="I7410">
            <v>2012</v>
          </cell>
          <cell r="J7410" t="str">
            <v>UM</v>
          </cell>
          <cell r="L7410">
            <v>4</v>
          </cell>
          <cell r="M7410">
            <v>74.904358964645965</v>
          </cell>
        </row>
        <row r="7411">
          <cell r="A7411" t="str">
            <v>2012-19-5-</v>
          </cell>
          <cell r="B7411" t="str">
            <v>StSno</v>
          </cell>
          <cell r="C7411" t="str">
            <v>UnMarked Tulalip Fall Fing</v>
          </cell>
          <cell r="D7411" t="str">
            <v>U-Tula FF</v>
          </cell>
          <cell r="E7411">
            <v>19</v>
          </cell>
          <cell r="F7411">
            <v>28</v>
          </cell>
          <cell r="G7411">
            <v>27</v>
          </cell>
          <cell r="H7411" t="str">
            <v>TRS; includes 8D catch (excludes 8A)</v>
          </cell>
          <cell r="I7411">
            <v>2012</v>
          </cell>
          <cell r="J7411" t="str">
            <v>UM</v>
          </cell>
          <cell r="L7411">
            <v>5</v>
          </cell>
          <cell r="M7411">
            <v>21.118160973453829</v>
          </cell>
        </row>
        <row r="7412">
          <cell r="A7412" t="str">
            <v>2012-20-3-</v>
          </cell>
          <cell r="B7412" t="str">
            <v>StSno</v>
          </cell>
          <cell r="C7412" t="str">
            <v>Marked Tulalip Fall Fing</v>
          </cell>
          <cell r="D7412" t="str">
            <v>M-Tula FF</v>
          </cell>
          <cell r="E7412">
            <v>20</v>
          </cell>
          <cell r="F7412">
            <v>29</v>
          </cell>
          <cell r="G7412">
            <v>27</v>
          </cell>
          <cell r="H7412" t="str">
            <v>TRS; includes 8D catch (excludes 8A)</v>
          </cell>
          <cell r="I7412">
            <v>2012</v>
          </cell>
          <cell r="J7412" t="str">
            <v>M</v>
          </cell>
          <cell r="L7412">
            <v>3</v>
          </cell>
          <cell r="M7412">
            <v>99.647925900075052</v>
          </cell>
        </row>
        <row r="7413">
          <cell r="A7413" t="str">
            <v>2012-20-4-</v>
          </cell>
          <cell r="B7413" t="str">
            <v>StSno</v>
          </cell>
          <cell r="C7413" t="str">
            <v>Marked Tulalip Fall Fing</v>
          </cell>
          <cell r="D7413" t="str">
            <v>M-Tula FF</v>
          </cell>
          <cell r="E7413">
            <v>20</v>
          </cell>
          <cell r="F7413">
            <v>29</v>
          </cell>
          <cell r="G7413">
            <v>27</v>
          </cell>
          <cell r="H7413" t="str">
            <v>TRS; includes 8D catch (excludes 8A)</v>
          </cell>
          <cell r="I7413">
            <v>2012</v>
          </cell>
          <cell r="J7413" t="str">
            <v>M</v>
          </cell>
          <cell r="L7413">
            <v>4</v>
          </cell>
          <cell r="M7413">
            <v>273.42900985255841</v>
          </cell>
        </row>
        <row r="7414">
          <cell r="A7414" t="str">
            <v>2012-20-5-</v>
          </cell>
          <cell r="B7414" t="str">
            <v>StSno</v>
          </cell>
          <cell r="C7414" t="str">
            <v>Marked Tulalip Fall Fing</v>
          </cell>
          <cell r="D7414" t="str">
            <v>M-Tula FF</v>
          </cell>
          <cell r="E7414">
            <v>20</v>
          </cell>
          <cell r="F7414">
            <v>29</v>
          </cell>
          <cell r="G7414">
            <v>27</v>
          </cell>
          <cell r="H7414" t="str">
            <v>TRS; includes 8D catch (excludes 8A)</v>
          </cell>
          <cell r="I7414">
            <v>2012</v>
          </cell>
          <cell r="J7414" t="str">
            <v>M</v>
          </cell>
          <cell r="L7414">
            <v>5</v>
          </cell>
          <cell r="M7414">
            <v>92.881850639449382</v>
          </cell>
        </row>
        <row r="7415">
          <cell r="A7415" t="str">
            <v>2012-23-3-</v>
          </cell>
          <cell r="B7415" t="str">
            <v>MPS</v>
          </cell>
          <cell r="C7415" t="str">
            <v>UnMarked UW Accelerated</v>
          </cell>
          <cell r="D7415" t="str">
            <v>U-UWAc FF</v>
          </cell>
          <cell r="E7415">
            <v>23</v>
          </cell>
          <cell r="F7415">
            <v>34</v>
          </cell>
          <cell r="G7415">
            <v>33</v>
          </cell>
          <cell r="H7415" t="str">
            <v>ETRS</v>
          </cell>
          <cell r="I7415">
            <v>2012</v>
          </cell>
          <cell r="J7415" t="str">
            <v>UM</v>
          </cell>
          <cell r="L7415">
            <v>3</v>
          </cell>
          <cell r="M7415">
            <v>0.36460856670670722</v>
          </cell>
        </row>
        <row r="7416">
          <cell r="A7416" t="str">
            <v>2012-23-4-</v>
          </cell>
          <cell r="B7416" t="str">
            <v>MPS</v>
          </cell>
          <cell r="C7416" t="str">
            <v>UnMarked UW Accelerated</v>
          </cell>
          <cell r="D7416" t="str">
            <v>U-UWAc FF</v>
          </cell>
          <cell r="E7416">
            <v>23</v>
          </cell>
          <cell r="F7416">
            <v>34</v>
          </cell>
          <cell r="G7416">
            <v>33</v>
          </cell>
          <cell r="H7416" t="str">
            <v>ETRS</v>
          </cell>
          <cell r="I7416">
            <v>2012</v>
          </cell>
          <cell r="J7416" t="str">
            <v>UM</v>
          </cell>
          <cell r="L7416">
            <v>4</v>
          </cell>
          <cell r="M7416">
            <v>0.1738953035902441</v>
          </cell>
        </row>
        <row r="7417">
          <cell r="A7417" t="str">
            <v>2012-23-5-</v>
          </cell>
          <cell r="B7417" t="str">
            <v>MPS</v>
          </cell>
          <cell r="C7417" t="str">
            <v>UnMarked UW Accelerated</v>
          </cell>
          <cell r="D7417" t="str">
            <v>U-UWAc FF</v>
          </cell>
          <cell r="E7417">
            <v>23</v>
          </cell>
          <cell r="F7417">
            <v>34</v>
          </cell>
          <cell r="G7417">
            <v>33</v>
          </cell>
          <cell r="H7417" t="str">
            <v>ETRS</v>
          </cell>
          <cell r="I7417">
            <v>2012</v>
          </cell>
          <cell r="J7417" t="str">
            <v>UM</v>
          </cell>
          <cell r="L7417">
            <v>5</v>
          </cell>
          <cell r="M7417">
            <v>6.4633403786204437E-3</v>
          </cell>
        </row>
        <row r="7418">
          <cell r="A7418" t="str">
            <v>2012-29-3-</v>
          </cell>
          <cell r="B7418" t="str">
            <v>MPS</v>
          </cell>
          <cell r="C7418" t="str">
            <v>UnMarked White River Spring Fing</v>
          </cell>
          <cell r="D7418" t="str">
            <v>U-WhiteSp</v>
          </cell>
          <cell r="E7418">
            <v>29</v>
          </cell>
          <cell r="F7418">
            <v>43</v>
          </cell>
          <cell r="G7418">
            <v>42</v>
          </cell>
          <cell r="H7418" t="str">
            <v>ETRS; includes FW net (FW spt assumed 0)</v>
          </cell>
          <cell r="I7418">
            <v>2012</v>
          </cell>
          <cell r="J7418" t="str">
            <v>UM</v>
          </cell>
          <cell r="L7418">
            <v>3</v>
          </cell>
          <cell r="M7418">
            <v>2449</v>
          </cell>
        </row>
        <row r="7419">
          <cell r="A7419" t="str">
            <v>2012-29-4-</v>
          </cell>
          <cell r="B7419" t="str">
            <v>MPS</v>
          </cell>
          <cell r="C7419" t="str">
            <v>UnMarked White River Spring Fing</v>
          </cell>
          <cell r="D7419" t="str">
            <v>U-WhiteSp</v>
          </cell>
          <cell r="E7419">
            <v>29</v>
          </cell>
          <cell r="F7419">
            <v>43</v>
          </cell>
          <cell r="G7419">
            <v>42</v>
          </cell>
          <cell r="H7419" t="str">
            <v>ETRS; includes FW net (FW spt assumed 0)</v>
          </cell>
          <cell r="I7419">
            <v>2012</v>
          </cell>
          <cell r="J7419" t="str">
            <v>UM</v>
          </cell>
          <cell r="L7419">
            <v>4</v>
          </cell>
          <cell r="M7419">
            <v>969</v>
          </cell>
        </row>
        <row r="7420">
          <cell r="A7420" t="str">
            <v>2012-29-5-</v>
          </cell>
          <cell r="B7420" t="str">
            <v>MPS</v>
          </cell>
          <cell r="C7420" t="str">
            <v>UnMarked White River Spring Fing</v>
          </cell>
          <cell r="D7420" t="str">
            <v>U-WhiteSp</v>
          </cell>
          <cell r="E7420">
            <v>29</v>
          </cell>
          <cell r="F7420">
            <v>43</v>
          </cell>
          <cell r="G7420">
            <v>42</v>
          </cell>
          <cell r="H7420" t="str">
            <v>ETRS; includes FW net (FW spt assumed 0)</v>
          </cell>
          <cell r="I7420">
            <v>2012</v>
          </cell>
          <cell r="J7420" t="str">
            <v>UM</v>
          </cell>
          <cell r="L7420">
            <v>5</v>
          </cell>
          <cell r="M7420">
            <v>14</v>
          </cell>
        </row>
        <row r="7421">
          <cell r="A7421" t="str">
            <v>2012-30-3-</v>
          </cell>
          <cell r="B7421" t="str">
            <v>MPS</v>
          </cell>
          <cell r="C7421" t="str">
            <v>Marked White River Spring Fing</v>
          </cell>
          <cell r="D7421" t="str">
            <v>M-WhiteSp</v>
          </cell>
          <cell r="E7421">
            <v>30</v>
          </cell>
          <cell r="F7421">
            <v>44</v>
          </cell>
          <cell r="G7421">
            <v>42</v>
          </cell>
          <cell r="H7421" t="str">
            <v>ETRS; includes FW net (FW spt assumed 0)</v>
          </cell>
          <cell r="I7421">
            <v>2012</v>
          </cell>
          <cell r="J7421" t="str">
            <v>M</v>
          </cell>
          <cell r="L7421">
            <v>3</v>
          </cell>
          <cell r="M7421">
            <v>0</v>
          </cell>
        </row>
        <row r="7422">
          <cell r="A7422" t="str">
            <v>2012-30-4-</v>
          </cell>
          <cell r="B7422" t="str">
            <v>MPS</v>
          </cell>
          <cell r="C7422" t="str">
            <v>Marked White River Spring Fing</v>
          </cell>
          <cell r="D7422" t="str">
            <v>M-WhiteSp</v>
          </cell>
          <cell r="E7422">
            <v>30</v>
          </cell>
          <cell r="F7422">
            <v>44</v>
          </cell>
          <cell r="G7422">
            <v>42</v>
          </cell>
          <cell r="H7422" t="str">
            <v>ETRS; includes FW net (FW spt assumed 0)</v>
          </cell>
          <cell r="I7422">
            <v>2012</v>
          </cell>
          <cell r="J7422" t="str">
            <v>M</v>
          </cell>
          <cell r="L7422">
            <v>4</v>
          </cell>
          <cell r="M7422">
            <v>0</v>
          </cell>
        </row>
        <row r="7423">
          <cell r="A7423" t="str">
            <v>2012-30-5-</v>
          </cell>
          <cell r="B7423" t="str">
            <v>MPS</v>
          </cell>
          <cell r="C7423" t="str">
            <v>Marked White River Spring Fing</v>
          </cell>
          <cell r="D7423" t="str">
            <v>M-WhiteSp</v>
          </cell>
          <cell r="E7423">
            <v>30</v>
          </cell>
          <cell r="F7423">
            <v>44</v>
          </cell>
          <cell r="G7423">
            <v>42</v>
          </cell>
          <cell r="H7423" t="str">
            <v>ETRS; includes FW net (FW spt assumed 0)</v>
          </cell>
          <cell r="I7423">
            <v>2012</v>
          </cell>
          <cell r="J7423" t="str">
            <v>M</v>
          </cell>
          <cell r="L7423">
            <v>5</v>
          </cell>
          <cell r="M7423">
            <v>0</v>
          </cell>
        </row>
        <row r="7424">
          <cell r="A7424" t="str">
            <v>2012-65-3-</v>
          </cell>
          <cell r="B7424" t="str">
            <v>MPS</v>
          </cell>
          <cell r="C7424" t="str">
            <v>UnMarked White Sp Year</v>
          </cell>
          <cell r="D7424" t="str">
            <v>U-WhtSpYr</v>
          </cell>
          <cell r="E7424">
            <v>65</v>
          </cell>
          <cell r="F7424">
            <v>55</v>
          </cell>
          <cell r="G7424">
            <v>54</v>
          </cell>
          <cell r="H7424" t="str">
            <v>ETRS; includes FW net (FW spt assumed 0)</v>
          </cell>
          <cell r="I7424">
            <v>2012</v>
          </cell>
          <cell r="J7424" t="str">
            <v>UM</v>
          </cell>
          <cell r="L7424">
            <v>3</v>
          </cell>
          <cell r="M7424">
            <v>47</v>
          </cell>
        </row>
        <row r="7425">
          <cell r="A7425" t="str">
            <v>2012-65-4-</v>
          </cell>
          <cell r="B7425" t="str">
            <v>MPS</v>
          </cell>
          <cell r="C7425" t="str">
            <v>UnMarked White Sp Year</v>
          </cell>
          <cell r="D7425" t="str">
            <v>U-WhtSpYr</v>
          </cell>
          <cell r="E7425">
            <v>65</v>
          </cell>
          <cell r="F7425">
            <v>55</v>
          </cell>
          <cell r="G7425">
            <v>54</v>
          </cell>
          <cell r="H7425" t="str">
            <v>ETRS; includes FW net (FW spt assumed 0)</v>
          </cell>
          <cell r="I7425">
            <v>2012</v>
          </cell>
          <cell r="J7425" t="str">
            <v>UM</v>
          </cell>
          <cell r="L7425">
            <v>4</v>
          </cell>
          <cell r="M7425">
            <v>70</v>
          </cell>
        </row>
        <row r="7426">
          <cell r="A7426" t="str">
            <v>2012-65-5-</v>
          </cell>
          <cell r="B7426" t="str">
            <v>MPS</v>
          </cell>
          <cell r="C7426" t="str">
            <v>UnMarked White Sp Year</v>
          </cell>
          <cell r="D7426" t="str">
            <v>U-WhtSpYr</v>
          </cell>
          <cell r="E7426">
            <v>65</v>
          </cell>
          <cell r="F7426">
            <v>55</v>
          </cell>
          <cell r="G7426">
            <v>54</v>
          </cell>
          <cell r="H7426" t="str">
            <v>ETRS; includes FW net (FW spt assumed 0)</v>
          </cell>
          <cell r="I7426">
            <v>2012</v>
          </cell>
          <cell r="J7426" t="str">
            <v>UM</v>
          </cell>
          <cell r="L7426">
            <v>5</v>
          </cell>
          <cell r="M7426">
            <v>2</v>
          </cell>
        </row>
        <row r="7427">
          <cell r="A7427" t="str">
            <v>2012-66-3-</v>
          </cell>
          <cell r="B7427" t="str">
            <v>MPS</v>
          </cell>
          <cell r="C7427" t="str">
            <v>Marked White Sp Year</v>
          </cell>
          <cell r="D7427" t="str">
            <v>M-WhtSpYr</v>
          </cell>
          <cell r="E7427">
            <v>66</v>
          </cell>
          <cell r="F7427">
            <v>56</v>
          </cell>
          <cell r="G7427">
            <v>54</v>
          </cell>
          <cell r="H7427" t="str">
            <v>ETRS; includes FW net (FW spt assumed 0)</v>
          </cell>
          <cell r="I7427">
            <v>2012</v>
          </cell>
          <cell r="J7427" t="str">
            <v>M</v>
          </cell>
          <cell r="L7427">
            <v>3</v>
          </cell>
          <cell r="M7427">
            <v>0</v>
          </cell>
        </row>
        <row r="7428">
          <cell r="A7428" t="str">
            <v>2012-66-4-</v>
          </cell>
          <cell r="B7428" t="str">
            <v>MPS</v>
          </cell>
          <cell r="C7428" t="str">
            <v>Marked White Sp Year</v>
          </cell>
          <cell r="D7428" t="str">
            <v>M-WhtSpYr</v>
          </cell>
          <cell r="E7428">
            <v>66</v>
          </cell>
          <cell r="F7428">
            <v>56</v>
          </cell>
          <cell r="G7428">
            <v>54</v>
          </cell>
          <cell r="H7428" t="str">
            <v>ETRS; includes FW net (FW spt assumed 0)</v>
          </cell>
          <cell r="I7428">
            <v>2012</v>
          </cell>
          <cell r="J7428" t="str">
            <v>M</v>
          </cell>
          <cell r="L7428">
            <v>4</v>
          </cell>
          <cell r="M7428">
            <v>0</v>
          </cell>
        </row>
        <row r="7429">
          <cell r="A7429" t="str">
            <v>2012-66-5-</v>
          </cell>
          <cell r="B7429" t="str">
            <v>MPS</v>
          </cell>
          <cell r="C7429" t="str">
            <v>Marked White Sp Year</v>
          </cell>
          <cell r="D7429" t="str">
            <v>M-WhtSpYr</v>
          </cell>
          <cell r="E7429">
            <v>66</v>
          </cell>
          <cell r="F7429">
            <v>56</v>
          </cell>
          <cell r="G7429">
            <v>54</v>
          </cell>
          <cell r="H7429" t="str">
            <v>ETRS; includes FW net (FW spt assumed 0)</v>
          </cell>
          <cell r="I7429">
            <v>2012</v>
          </cell>
          <cell r="J7429" t="str">
            <v>M</v>
          </cell>
          <cell r="L7429">
            <v>5</v>
          </cell>
          <cell r="M7429">
            <v>0</v>
          </cell>
        </row>
        <row r="7430">
          <cell r="A7430" t="str">
            <v>2012-75-3-</v>
          </cell>
          <cell r="B7430" t="str">
            <v>JDF</v>
          </cell>
          <cell r="C7430" t="str">
            <v>UnMarked Hoko River</v>
          </cell>
          <cell r="D7430" t="str">
            <v>U-Hoko Rv</v>
          </cell>
          <cell r="E7430">
            <v>75</v>
          </cell>
          <cell r="F7430">
            <v>58</v>
          </cell>
          <cell r="G7430">
            <v>57</v>
          </cell>
          <cell r="H7430" t="str">
            <v>ETRS; esc only, no FW fishery</v>
          </cell>
          <cell r="I7430">
            <v>2012</v>
          </cell>
          <cell r="J7430" t="str">
            <v>UM</v>
          </cell>
          <cell r="L7430">
            <v>3</v>
          </cell>
          <cell r="M7430">
            <v>23.174360989989559</v>
          </cell>
        </row>
        <row r="7431">
          <cell r="A7431" t="str">
            <v>2012-75-4-</v>
          </cell>
          <cell r="B7431" t="str">
            <v>JDF</v>
          </cell>
          <cell r="C7431" t="str">
            <v>UnMarked Hoko River</v>
          </cell>
          <cell r="D7431" t="str">
            <v>U-Hoko Rv</v>
          </cell>
          <cell r="E7431">
            <v>75</v>
          </cell>
          <cell r="F7431">
            <v>58</v>
          </cell>
          <cell r="G7431">
            <v>57</v>
          </cell>
          <cell r="H7431" t="str">
            <v>ETRS; esc only, no FW fishery</v>
          </cell>
          <cell r="I7431">
            <v>2012</v>
          </cell>
          <cell r="J7431" t="str">
            <v>UM</v>
          </cell>
          <cell r="L7431">
            <v>4</v>
          </cell>
          <cell r="M7431">
            <v>49.108265870646761</v>
          </cell>
        </row>
        <row r="7432">
          <cell r="A7432" t="str">
            <v>2012-75-5-</v>
          </cell>
          <cell r="B7432" t="str">
            <v>JDF</v>
          </cell>
          <cell r="C7432" t="str">
            <v>UnMarked Hoko River</v>
          </cell>
          <cell r="D7432" t="str">
            <v>U-Hoko Rv</v>
          </cell>
          <cell r="E7432">
            <v>75</v>
          </cell>
          <cell r="F7432">
            <v>58</v>
          </cell>
          <cell r="G7432">
            <v>57</v>
          </cell>
          <cell r="H7432" t="str">
            <v>ETRS; esc only, no FW fishery</v>
          </cell>
          <cell r="I7432">
            <v>2012</v>
          </cell>
          <cell r="J7432" t="str">
            <v>UM</v>
          </cell>
          <cell r="L7432">
            <v>5</v>
          </cell>
          <cell r="M7432">
            <v>175.02449640596501</v>
          </cell>
        </row>
        <row r="7433">
          <cell r="A7433" t="str">
            <v>2012-76-3-</v>
          </cell>
          <cell r="B7433" t="str">
            <v>JDF</v>
          </cell>
          <cell r="C7433" t="str">
            <v>Marked Hoko River</v>
          </cell>
          <cell r="D7433" t="str">
            <v>M-Hoko Rv</v>
          </cell>
          <cell r="E7433">
            <v>76</v>
          </cell>
          <cell r="F7433">
            <v>59</v>
          </cell>
          <cell r="G7433">
            <v>57</v>
          </cell>
          <cell r="H7433" t="str">
            <v>ETRS; esc only, no FW fishery</v>
          </cell>
          <cell r="I7433">
            <v>2012</v>
          </cell>
          <cell r="J7433" t="str">
            <v>M</v>
          </cell>
          <cell r="L7433">
            <v>3</v>
          </cell>
          <cell r="M7433">
            <v>34.465639010010442</v>
          </cell>
        </row>
        <row r="7434">
          <cell r="A7434" t="str">
            <v>2012-76-4-</v>
          </cell>
          <cell r="B7434" t="str">
            <v>JDF</v>
          </cell>
          <cell r="C7434" t="str">
            <v>Marked Hoko River</v>
          </cell>
          <cell r="D7434" t="str">
            <v>M-Hoko Rv</v>
          </cell>
          <cell r="E7434">
            <v>76</v>
          </cell>
          <cell r="F7434">
            <v>59</v>
          </cell>
          <cell r="G7434">
            <v>57</v>
          </cell>
          <cell r="H7434" t="str">
            <v>ETRS; esc only, no FW fishery</v>
          </cell>
          <cell r="I7434">
            <v>2012</v>
          </cell>
          <cell r="J7434" t="str">
            <v>M</v>
          </cell>
          <cell r="L7434">
            <v>4</v>
          </cell>
          <cell r="M7434">
            <v>101.6640418216609</v>
          </cell>
        </row>
        <row r="7435">
          <cell r="A7435" t="str">
            <v>2012-76-5-</v>
          </cell>
          <cell r="B7435" t="str">
            <v>JDF</v>
          </cell>
          <cell r="C7435" t="str">
            <v>Marked Hoko River</v>
          </cell>
          <cell r="D7435" t="str">
            <v>M-Hoko Rv</v>
          </cell>
          <cell r="E7435">
            <v>76</v>
          </cell>
          <cell r="F7435">
            <v>59</v>
          </cell>
          <cell r="G7435">
            <v>57</v>
          </cell>
          <cell r="H7435" t="str">
            <v>ETRS; esc only, no FW fishery</v>
          </cell>
          <cell r="I7435">
            <v>2012</v>
          </cell>
          <cell r="J7435" t="str">
            <v>M</v>
          </cell>
          <cell r="L7435">
            <v>5</v>
          </cell>
          <cell r="M7435">
            <v>239.7391959017273</v>
          </cell>
        </row>
        <row r="7436">
          <cell r="A7436" t="str">
            <v>2012-37-3-</v>
          </cell>
          <cell r="B7436" t="str">
            <v>ColR</v>
          </cell>
          <cell r="C7436" t="str">
            <v>UnMarked CR Oregon Hatchery Tule</v>
          </cell>
          <cell r="D7436" t="str">
            <v>U-OR Tule</v>
          </cell>
          <cell r="E7436">
            <v>37</v>
          </cell>
          <cell r="F7436">
            <v>61</v>
          </cell>
          <cell r="G7436">
            <v>60</v>
          </cell>
          <cell r="I7436">
            <v>2012</v>
          </cell>
          <cell r="J7436" t="str">
            <v>UM</v>
          </cell>
          <cell r="L7436">
            <v>3</v>
          </cell>
          <cell r="M7436">
            <v>413.90449740279308</v>
          </cell>
        </row>
        <row r="7437">
          <cell r="A7437" t="str">
            <v>2012-37-4-</v>
          </cell>
          <cell r="B7437" t="str">
            <v>ColR</v>
          </cell>
          <cell r="C7437" t="str">
            <v>UnMarked CR Oregon Hatchery Tule</v>
          </cell>
          <cell r="D7437" t="str">
            <v>U-OR Tule</v>
          </cell>
          <cell r="E7437">
            <v>37</v>
          </cell>
          <cell r="F7437">
            <v>61</v>
          </cell>
          <cell r="G7437">
            <v>60</v>
          </cell>
          <cell r="I7437">
            <v>2012</v>
          </cell>
          <cell r="J7437" t="str">
            <v>UM</v>
          </cell>
          <cell r="L7437">
            <v>4</v>
          </cell>
          <cell r="M7437">
            <v>21.395197137401869</v>
          </cell>
        </row>
        <row r="7438">
          <cell r="A7438" t="str">
            <v>2012-37-5-</v>
          </cell>
          <cell r="B7438" t="str">
            <v>ColR</v>
          </cell>
          <cell r="C7438" t="str">
            <v>UnMarked CR Oregon Hatchery Tule</v>
          </cell>
          <cell r="D7438" t="str">
            <v>U-OR Tule</v>
          </cell>
          <cell r="E7438">
            <v>37</v>
          </cell>
          <cell r="F7438">
            <v>61</v>
          </cell>
          <cell r="G7438">
            <v>60</v>
          </cell>
          <cell r="I7438">
            <v>2012</v>
          </cell>
          <cell r="J7438" t="str">
            <v>UM</v>
          </cell>
          <cell r="L7438">
            <v>5</v>
          </cell>
          <cell r="M7438">
            <v>2.1089395828994828</v>
          </cell>
        </row>
        <row r="7439">
          <cell r="A7439" t="str">
            <v>2012-38-3-</v>
          </cell>
          <cell r="B7439" t="str">
            <v>ColR</v>
          </cell>
          <cell r="C7439" t="str">
            <v>Marked CR Oregon Hatchery Tule</v>
          </cell>
          <cell r="D7439" t="str">
            <v>M-OR Tule</v>
          </cell>
          <cell r="E7439">
            <v>38</v>
          </cell>
          <cell r="F7439">
            <v>62</v>
          </cell>
          <cell r="G7439">
            <v>60</v>
          </cell>
          <cell r="I7439">
            <v>2012</v>
          </cell>
          <cell r="J7439" t="str">
            <v>M</v>
          </cell>
          <cell r="L7439">
            <v>3</v>
          </cell>
          <cell r="M7439">
            <v>24100.445502597209</v>
          </cell>
        </row>
        <row r="7440">
          <cell r="A7440" t="str">
            <v>2012-38-4-</v>
          </cell>
          <cell r="B7440" t="str">
            <v>ColR</v>
          </cell>
          <cell r="C7440" t="str">
            <v>Marked CR Oregon Hatchery Tule</v>
          </cell>
          <cell r="D7440" t="str">
            <v>M-OR Tule</v>
          </cell>
          <cell r="E7440">
            <v>38</v>
          </cell>
          <cell r="F7440">
            <v>62</v>
          </cell>
          <cell r="G7440">
            <v>60</v>
          </cell>
          <cell r="I7440">
            <v>2012</v>
          </cell>
          <cell r="J7440" t="str">
            <v>M</v>
          </cell>
          <cell r="L7440">
            <v>4</v>
          </cell>
          <cell r="M7440">
            <v>1527.0548028625981</v>
          </cell>
        </row>
        <row r="7441">
          <cell r="A7441" t="str">
            <v>2012-38-5-</v>
          </cell>
          <cell r="B7441" t="str">
            <v>ColR</v>
          </cell>
          <cell r="C7441" t="str">
            <v>Marked CR Oregon Hatchery Tule</v>
          </cell>
          <cell r="D7441" t="str">
            <v>M-OR Tule</v>
          </cell>
          <cell r="E7441">
            <v>38</v>
          </cell>
          <cell r="F7441">
            <v>62</v>
          </cell>
          <cell r="G7441">
            <v>60</v>
          </cell>
          <cell r="I7441">
            <v>2012</v>
          </cell>
          <cell r="J7441" t="str">
            <v>M</v>
          </cell>
          <cell r="L7441">
            <v>5</v>
          </cell>
          <cell r="M7441">
            <v>81.141060417100519</v>
          </cell>
        </row>
        <row r="7442">
          <cell r="A7442" t="str">
            <v>2012-39-3-</v>
          </cell>
          <cell r="B7442" t="str">
            <v>ColR</v>
          </cell>
          <cell r="C7442" t="str">
            <v>UnMarked CR Washington Hatchery Tule</v>
          </cell>
          <cell r="D7442" t="str">
            <v>U-WA Tule</v>
          </cell>
          <cell r="E7442">
            <v>39</v>
          </cell>
          <cell r="F7442">
            <v>64</v>
          </cell>
          <cell r="G7442">
            <v>63</v>
          </cell>
          <cell r="I7442">
            <v>2012</v>
          </cell>
          <cell r="J7442" t="str">
            <v>UM</v>
          </cell>
          <cell r="L7442">
            <v>3</v>
          </cell>
          <cell r="M7442">
            <v>290.55326262250122</v>
          </cell>
        </row>
        <row r="7443">
          <cell r="A7443" t="str">
            <v>2012-39-4-</v>
          </cell>
          <cell r="B7443" t="str">
            <v>ColR</v>
          </cell>
          <cell r="C7443" t="str">
            <v>UnMarked CR Washington Hatchery Tule</v>
          </cell>
          <cell r="D7443" t="str">
            <v>U-WA Tule</v>
          </cell>
          <cell r="E7443">
            <v>39</v>
          </cell>
          <cell r="F7443">
            <v>64</v>
          </cell>
          <cell r="G7443">
            <v>63</v>
          </cell>
          <cell r="I7443">
            <v>2012</v>
          </cell>
          <cell r="J7443" t="str">
            <v>UM</v>
          </cell>
          <cell r="L7443">
            <v>4</v>
          </cell>
          <cell r="M7443">
            <v>362.49162331008182</v>
          </cell>
        </row>
        <row r="7444">
          <cell r="A7444" t="str">
            <v>2012-39-5-</v>
          </cell>
          <cell r="B7444" t="str">
            <v>ColR</v>
          </cell>
          <cell r="C7444" t="str">
            <v>UnMarked CR Washington Hatchery Tule</v>
          </cell>
          <cell r="D7444" t="str">
            <v>U-WA Tule</v>
          </cell>
          <cell r="E7444">
            <v>39</v>
          </cell>
          <cell r="F7444">
            <v>64</v>
          </cell>
          <cell r="G7444">
            <v>63</v>
          </cell>
          <cell r="I7444">
            <v>2012</v>
          </cell>
          <cell r="J7444" t="str">
            <v>UM</v>
          </cell>
          <cell r="L7444">
            <v>5</v>
          </cell>
          <cell r="M7444">
            <v>172.8603194625328</v>
          </cell>
        </row>
        <row r="7445">
          <cell r="A7445" t="str">
            <v>2012-40-3-</v>
          </cell>
          <cell r="B7445" t="str">
            <v>ColR</v>
          </cell>
          <cell r="C7445" t="str">
            <v>Marked CR Washington Hatchery Tule</v>
          </cell>
          <cell r="D7445" t="str">
            <v>M-WA Tule</v>
          </cell>
          <cell r="E7445">
            <v>40</v>
          </cell>
          <cell r="F7445">
            <v>65</v>
          </cell>
          <cell r="G7445">
            <v>63</v>
          </cell>
          <cell r="I7445">
            <v>2012</v>
          </cell>
          <cell r="J7445" t="str">
            <v>M</v>
          </cell>
          <cell r="L7445">
            <v>3</v>
          </cell>
          <cell r="M7445">
            <v>16673.946737377501</v>
          </cell>
        </row>
        <row r="7446">
          <cell r="A7446" t="str">
            <v>2012-40-4-</v>
          </cell>
          <cell r="B7446" t="str">
            <v>ColR</v>
          </cell>
          <cell r="C7446" t="str">
            <v>Marked CR Washington Hatchery Tule</v>
          </cell>
          <cell r="D7446" t="str">
            <v>M-WA Tule</v>
          </cell>
          <cell r="E7446">
            <v>40</v>
          </cell>
          <cell r="F7446">
            <v>65</v>
          </cell>
          <cell r="G7446">
            <v>63</v>
          </cell>
          <cell r="I7446">
            <v>2012</v>
          </cell>
          <cell r="J7446" t="str">
            <v>M</v>
          </cell>
          <cell r="L7446">
            <v>4</v>
          </cell>
          <cell r="M7446">
            <v>27297.78337668992</v>
          </cell>
        </row>
        <row r="7447">
          <cell r="A7447" t="str">
            <v>2012-40-5-</v>
          </cell>
          <cell r="B7447" t="str">
            <v>ColR</v>
          </cell>
          <cell r="C7447" t="str">
            <v>Marked CR Washington Hatchery Tule</v>
          </cell>
          <cell r="D7447" t="str">
            <v>M-WA Tule</v>
          </cell>
          <cell r="E7447">
            <v>40</v>
          </cell>
          <cell r="F7447">
            <v>65</v>
          </cell>
          <cell r="G7447">
            <v>63</v>
          </cell>
          <cell r="I7447">
            <v>2012</v>
          </cell>
          <cell r="J7447" t="str">
            <v>M</v>
          </cell>
          <cell r="L7447">
            <v>5</v>
          </cell>
          <cell r="M7447">
            <v>7327.9646805374678</v>
          </cell>
        </row>
        <row r="7448">
          <cell r="A7448" t="str">
            <v>2012-41-3-</v>
          </cell>
          <cell r="B7448" t="str">
            <v>ColR</v>
          </cell>
          <cell r="C7448" t="str">
            <v>UnMarked Lower Columbia River Wild</v>
          </cell>
          <cell r="D7448" t="str">
            <v>U-LCRWild</v>
          </cell>
          <cell r="E7448">
            <v>41</v>
          </cell>
          <cell r="F7448">
            <v>67</v>
          </cell>
          <cell r="G7448">
            <v>66</v>
          </cell>
          <cell r="I7448">
            <v>2012</v>
          </cell>
          <cell r="J7448" t="str">
            <v>UM</v>
          </cell>
          <cell r="L7448">
            <v>3</v>
          </cell>
          <cell r="M7448">
            <v>1725.9397136629541</v>
          </cell>
        </row>
        <row r="7449">
          <cell r="A7449" t="str">
            <v>2012-41-4-</v>
          </cell>
          <cell r="B7449" t="str">
            <v>ColR</v>
          </cell>
          <cell r="C7449" t="str">
            <v>UnMarked Lower Columbia River Wild</v>
          </cell>
          <cell r="D7449" t="str">
            <v>U-LCRWild</v>
          </cell>
          <cell r="E7449">
            <v>41</v>
          </cell>
          <cell r="F7449">
            <v>67</v>
          </cell>
          <cell r="G7449">
            <v>66</v>
          </cell>
          <cell r="I7449">
            <v>2012</v>
          </cell>
          <cell r="J7449" t="str">
            <v>UM</v>
          </cell>
          <cell r="L7449">
            <v>4</v>
          </cell>
          <cell r="M7449">
            <v>5565.9991292612804</v>
          </cell>
        </row>
        <row r="7450">
          <cell r="A7450" t="str">
            <v>2012-41-5-</v>
          </cell>
          <cell r="B7450" t="str">
            <v>ColR</v>
          </cell>
          <cell r="C7450" t="str">
            <v>UnMarked Lower Columbia River Wild</v>
          </cell>
          <cell r="D7450" t="str">
            <v>U-LCRWild</v>
          </cell>
          <cell r="E7450">
            <v>41</v>
          </cell>
          <cell r="F7450">
            <v>67</v>
          </cell>
          <cell r="G7450">
            <v>66</v>
          </cell>
          <cell r="I7450">
            <v>2012</v>
          </cell>
          <cell r="J7450" t="str">
            <v>UM</v>
          </cell>
          <cell r="L7450">
            <v>5</v>
          </cell>
          <cell r="M7450">
            <v>4578.2284317651729</v>
          </cell>
        </row>
        <row r="7451">
          <cell r="A7451" t="str">
            <v>2012-42-3-</v>
          </cell>
          <cell r="B7451" t="str">
            <v>ColR</v>
          </cell>
          <cell r="C7451" t="str">
            <v>Marked Lower Columbia River Wild</v>
          </cell>
          <cell r="D7451" t="str">
            <v>M-LCRWild</v>
          </cell>
          <cell r="E7451">
            <v>42</v>
          </cell>
          <cell r="F7451">
            <v>68</v>
          </cell>
          <cell r="G7451">
            <v>66</v>
          </cell>
          <cell r="I7451">
            <v>2012</v>
          </cell>
          <cell r="J7451" t="str">
            <v>M</v>
          </cell>
          <cell r="L7451">
            <v>3</v>
          </cell>
          <cell r="M7451">
            <v>35.060286337046144</v>
          </cell>
        </row>
        <row r="7452">
          <cell r="A7452" t="str">
            <v>2012-42-4-</v>
          </cell>
          <cell r="B7452" t="str">
            <v>ColR</v>
          </cell>
          <cell r="C7452" t="str">
            <v>Marked Lower Columbia River Wild</v>
          </cell>
          <cell r="D7452" t="str">
            <v>M-LCRWild</v>
          </cell>
          <cell r="E7452">
            <v>42</v>
          </cell>
          <cell r="F7452">
            <v>68</v>
          </cell>
          <cell r="G7452">
            <v>66</v>
          </cell>
          <cell r="I7452">
            <v>2012</v>
          </cell>
          <cell r="J7452" t="str">
            <v>M</v>
          </cell>
          <cell r="L7452">
            <v>4</v>
          </cell>
          <cell r="M7452">
            <v>113.0008707387196</v>
          </cell>
        </row>
        <row r="7453">
          <cell r="A7453" t="str">
            <v>2012-42-5-</v>
          </cell>
          <cell r="B7453" t="str">
            <v>ColR</v>
          </cell>
          <cell r="C7453" t="str">
            <v>Marked Lower Columbia River Wild</v>
          </cell>
          <cell r="D7453" t="str">
            <v>M-LCRWild</v>
          </cell>
          <cell r="E7453">
            <v>42</v>
          </cell>
          <cell r="F7453">
            <v>68</v>
          </cell>
          <cell r="G7453">
            <v>66</v>
          </cell>
          <cell r="I7453">
            <v>2012</v>
          </cell>
          <cell r="J7453" t="str">
            <v>M</v>
          </cell>
          <cell r="L7453">
            <v>5</v>
          </cell>
          <cell r="M7453">
            <v>93.7715682348271</v>
          </cell>
        </row>
        <row r="7454">
          <cell r="A7454" t="str">
            <v>2012-43-3-</v>
          </cell>
          <cell r="B7454" t="str">
            <v>ColR</v>
          </cell>
          <cell r="C7454" t="str">
            <v>UnMarked CR Bonneville Pool Hatchery</v>
          </cell>
          <cell r="D7454" t="str">
            <v>U-BPHTule</v>
          </cell>
          <cell r="E7454">
            <v>43</v>
          </cell>
          <cell r="F7454">
            <v>70</v>
          </cell>
          <cell r="G7454">
            <v>69</v>
          </cell>
          <cell r="I7454">
            <v>2012</v>
          </cell>
          <cell r="J7454" t="str">
            <v>UM</v>
          </cell>
          <cell r="L7454">
            <v>3</v>
          </cell>
          <cell r="M7454">
            <v>3439.004764039114</v>
          </cell>
        </row>
        <row r="7455">
          <cell r="A7455" t="str">
            <v>2012-43-4-</v>
          </cell>
          <cell r="B7455" t="str">
            <v>ColR</v>
          </cell>
          <cell r="C7455" t="str">
            <v>UnMarked CR Bonneville Pool Hatchery</v>
          </cell>
          <cell r="D7455" t="str">
            <v>U-BPHTule</v>
          </cell>
          <cell r="E7455">
            <v>43</v>
          </cell>
          <cell r="F7455">
            <v>70</v>
          </cell>
          <cell r="G7455">
            <v>69</v>
          </cell>
          <cell r="I7455">
            <v>2012</v>
          </cell>
          <cell r="J7455" t="str">
            <v>UM</v>
          </cell>
          <cell r="L7455">
            <v>4</v>
          </cell>
          <cell r="M7455">
            <v>1025.2930948986909</v>
          </cell>
        </row>
        <row r="7456">
          <cell r="A7456" t="str">
            <v>2012-43-5-</v>
          </cell>
          <cell r="B7456" t="str">
            <v>ColR</v>
          </cell>
          <cell r="C7456" t="str">
            <v>UnMarked CR Bonneville Pool Hatchery</v>
          </cell>
          <cell r="D7456" t="str">
            <v>U-BPHTule</v>
          </cell>
          <cell r="E7456">
            <v>43</v>
          </cell>
          <cell r="F7456">
            <v>70</v>
          </cell>
          <cell r="G7456">
            <v>69</v>
          </cell>
          <cell r="I7456">
            <v>2012</v>
          </cell>
          <cell r="J7456" t="str">
            <v>UM</v>
          </cell>
          <cell r="L7456">
            <v>5</v>
          </cell>
          <cell r="M7456">
            <v>5.0032033593844023</v>
          </cell>
        </row>
        <row r="7457">
          <cell r="A7457" t="str">
            <v>2012-44-3-</v>
          </cell>
          <cell r="B7457" t="str">
            <v>ColR</v>
          </cell>
          <cell r="C7457" t="str">
            <v>Marked CR Bonneville Pool Hatchery</v>
          </cell>
          <cell r="D7457" t="str">
            <v>M-BPHTule</v>
          </cell>
          <cell r="E7457">
            <v>44</v>
          </cell>
          <cell r="F7457">
            <v>71</v>
          </cell>
          <cell r="G7457">
            <v>69</v>
          </cell>
          <cell r="I7457">
            <v>2012</v>
          </cell>
          <cell r="J7457" t="str">
            <v>M</v>
          </cell>
          <cell r="L7457">
            <v>3</v>
          </cell>
          <cell r="M7457">
            <v>39839.995235960887</v>
          </cell>
        </row>
        <row r="7458">
          <cell r="A7458" t="str">
            <v>2012-44-4-</v>
          </cell>
          <cell r="B7458" t="str">
            <v>ColR</v>
          </cell>
          <cell r="C7458" t="str">
            <v>Marked CR Bonneville Pool Hatchery</v>
          </cell>
          <cell r="D7458" t="str">
            <v>M-BPHTule</v>
          </cell>
          <cell r="E7458">
            <v>44</v>
          </cell>
          <cell r="F7458">
            <v>71</v>
          </cell>
          <cell r="G7458">
            <v>69</v>
          </cell>
          <cell r="I7458">
            <v>2012</v>
          </cell>
          <cell r="J7458" t="str">
            <v>M</v>
          </cell>
          <cell r="L7458">
            <v>4</v>
          </cell>
          <cell r="M7458">
            <v>12571.70690510131</v>
          </cell>
        </row>
        <row r="7459">
          <cell r="A7459" t="str">
            <v>2012-44-5-</v>
          </cell>
          <cell r="B7459" t="str">
            <v>ColR</v>
          </cell>
          <cell r="C7459" t="str">
            <v>Marked CR Bonneville Pool Hatchery</v>
          </cell>
          <cell r="D7459" t="str">
            <v>M-BPHTule</v>
          </cell>
          <cell r="E7459">
            <v>44</v>
          </cell>
          <cell r="F7459">
            <v>71</v>
          </cell>
          <cell r="G7459">
            <v>69</v>
          </cell>
          <cell r="I7459">
            <v>2012</v>
          </cell>
          <cell r="J7459" t="str">
            <v>M</v>
          </cell>
          <cell r="L7459">
            <v>5</v>
          </cell>
          <cell r="M7459">
            <v>65.996796640615599</v>
          </cell>
        </row>
        <row r="7460">
          <cell r="A7460" t="str">
            <v>2012-45-3-</v>
          </cell>
          <cell r="B7460" t="str">
            <v>ColR</v>
          </cell>
          <cell r="C7460" t="str">
            <v>UnMarked Columbia R Upriver Summer</v>
          </cell>
          <cell r="D7460" t="str">
            <v>U-UpCR Su</v>
          </cell>
          <cell r="E7460">
            <v>45</v>
          </cell>
          <cell r="F7460">
            <v>73</v>
          </cell>
          <cell r="G7460">
            <v>72</v>
          </cell>
          <cell r="I7460">
            <v>2012</v>
          </cell>
          <cell r="J7460" t="str">
            <v>UM</v>
          </cell>
          <cell r="L7460">
            <v>3</v>
          </cell>
          <cell r="M7460">
            <v>2256.3565705625788</v>
          </cell>
        </row>
        <row r="7461">
          <cell r="A7461" t="str">
            <v>2012-45-4-</v>
          </cell>
          <cell r="B7461" t="str">
            <v>ColR</v>
          </cell>
          <cell r="C7461" t="str">
            <v>UnMarked Columbia R Upriver Summer</v>
          </cell>
          <cell r="D7461" t="str">
            <v>U-UpCR Su</v>
          </cell>
          <cell r="E7461">
            <v>45</v>
          </cell>
          <cell r="F7461">
            <v>73</v>
          </cell>
          <cell r="G7461">
            <v>72</v>
          </cell>
          <cell r="I7461">
            <v>2012</v>
          </cell>
          <cell r="J7461" t="str">
            <v>UM</v>
          </cell>
          <cell r="L7461">
            <v>4</v>
          </cell>
          <cell r="M7461">
            <v>11664.779684334109</v>
          </cell>
        </row>
        <row r="7462">
          <cell r="A7462" t="str">
            <v>2012-45-5-</v>
          </cell>
          <cell r="B7462" t="str">
            <v>ColR</v>
          </cell>
          <cell r="C7462" t="str">
            <v>UnMarked Columbia R Upriver Summer</v>
          </cell>
          <cell r="D7462" t="str">
            <v>U-UpCR Su</v>
          </cell>
          <cell r="E7462">
            <v>45</v>
          </cell>
          <cell r="F7462">
            <v>73</v>
          </cell>
          <cell r="G7462">
            <v>72</v>
          </cell>
          <cell r="I7462">
            <v>2012</v>
          </cell>
          <cell r="J7462" t="str">
            <v>UM</v>
          </cell>
          <cell r="L7462">
            <v>5</v>
          </cell>
          <cell r="M7462">
            <v>9400.6436375087287</v>
          </cell>
        </row>
        <row r="7463">
          <cell r="A7463" t="str">
            <v>2012-46-3-</v>
          </cell>
          <cell r="B7463" t="str">
            <v>ColR</v>
          </cell>
          <cell r="C7463" t="str">
            <v>Marked Columbia R Upriver Summer</v>
          </cell>
          <cell r="D7463" t="str">
            <v>M-UpCR Su</v>
          </cell>
          <cell r="E7463">
            <v>46</v>
          </cell>
          <cell r="F7463">
            <v>74</v>
          </cell>
          <cell r="G7463">
            <v>72</v>
          </cell>
          <cell r="I7463">
            <v>2012</v>
          </cell>
          <cell r="J7463" t="str">
            <v>M</v>
          </cell>
          <cell r="L7463">
            <v>3</v>
          </cell>
          <cell r="M7463">
            <v>3690.415083524058</v>
          </cell>
        </row>
        <row r="7464">
          <cell r="A7464" t="str">
            <v>2012-46-4-</v>
          </cell>
          <cell r="B7464" t="str">
            <v>ColR</v>
          </cell>
          <cell r="C7464" t="str">
            <v>Marked Columbia R Upriver Summer</v>
          </cell>
          <cell r="D7464" t="str">
            <v>M-UpCR Su</v>
          </cell>
          <cell r="E7464">
            <v>46</v>
          </cell>
          <cell r="F7464">
            <v>74</v>
          </cell>
          <cell r="G7464">
            <v>72</v>
          </cell>
          <cell r="I7464">
            <v>2012</v>
          </cell>
          <cell r="J7464" t="str">
            <v>M</v>
          </cell>
          <cell r="L7464">
            <v>4</v>
          </cell>
          <cell r="M7464">
            <v>19683.718422436192</v>
          </cell>
        </row>
        <row r="7465">
          <cell r="A7465" t="str">
            <v>2012-46-5-</v>
          </cell>
          <cell r="B7465" t="str">
            <v>ColR</v>
          </cell>
          <cell r="C7465" t="str">
            <v>Marked Columbia R Upriver Summer</v>
          </cell>
          <cell r="D7465" t="str">
            <v>M-UpCR Su</v>
          </cell>
          <cell r="E7465">
            <v>46</v>
          </cell>
          <cell r="F7465">
            <v>74</v>
          </cell>
          <cell r="G7465">
            <v>72</v>
          </cell>
          <cell r="I7465">
            <v>2012</v>
          </cell>
          <cell r="J7465" t="str">
            <v>M</v>
          </cell>
          <cell r="L7465">
            <v>5</v>
          </cell>
          <cell r="M7465">
            <v>11604.08660163433</v>
          </cell>
        </row>
        <row r="7466">
          <cell r="A7466" t="str">
            <v>2012-47-3-</v>
          </cell>
          <cell r="B7466" t="str">
            <v>ColR</v>
          </cell>
          <cell r="C7466" t="str">
            <v>UnMarked Columbia R Upriver Bright</v>
          </cell>
          <cell r="D7466" t="str">
            <v>U-UpCR Br</v>
          </cell>
          <cell r="E7466">
            <v>47</v>
          </cell>
          <cell r="F7466">
            <v>76</v>
          </cell>
          <cell r="G7466">
            <v>75</v>
          </cell>
          <cell r="I7466">
            <v>2012</v>
          </cell>
          <cell r="J7466" t="str">
            <v>UM</v>
          </cell>
          <cell r="L7466">
            <v>3</v>
          </cell>
          <cell r="M7466">
            <v>87663.525728598092</v>
          </cell>
        </row>
        <row r="7467">
          <cell r="A7467" t="str">
            <v>2012-47-4-</v>
          </cell>
          <cell r="B7467" t="str">
            <v>ColR</v>
          </cell>
          <cell r="C7467" t="str">
            <v>UnMarked Columbia R Upriver Bright</v>
          </cell>
          <cell r="D7467" t="str">
            <v>U-UpCR Br</v>
          </cell>
          <cell r="E7467">
            <v>47</v>
          </cell>
          <cell r="F7467">
            <v>76</v>
          </cell>
          <cell r="G7467">
            <v>75</v>
          </cell>
          <cell r="I7467">
            <v>2012</v>
          </cell>
          <cell r="J7467" t="str">
            <v>UM</v>
          </cell>
          <cell r="L7467">
            <v>4</v>
          </cell>
          <cell r="M7467">
            <v>63538.474893456863</v>
          </cell>
        </row>
        <row r="7468">
          <cell r="A7468" t="str">
            <v>2012-47-5-</v>
          </cell>
          <cell r="B7468" t="str">
            <v>ColR</v>
          </cell>
          <cell r="C7468" t="str">
            <v>UnMarked Columbia R Upriver Bright</v>
          </cell>
          <cell r="D7468" t="str">
            <v>U-UpCR Br</v>
          </cell>
          <cell r="E7468">
            <v>47</v>
          </cell>
          <cell r="F7468">
            <v>76</v>
          </cell>
          <cell r="G7468">
            <v>75</v>
          </cell>
          <cell r="I7468">
            <v>2012</v>
          </cell>
          <cell r="J7468" t="str">
            <v>UM</v>
          </cell>
          <cell r="L7468">
            <v>5</v>
          </cell>
          <cell r="M7468">
            <v>42351.232185698849</v>
          </cell>
        </row>
        <row r="7469">
          <cell r="A7469" t="str">
            <v>2012-48-3-</v>
          </cell>
          <cell r="B7469" t="str">
            <v>ColR</v>
          </cell>
          <cell r="C7469" t="str">
            <v>Marked Columbia R Upriver Bright</v>
          </cell>
          <cell r="D7469" t="str">
            <v>M-UpCR Br</v>
          </cell>
          <cell r="E7469">
            <v>48</v>
          </cell>
          <cell r="F7469">
            <v>77</v>
          </cell>
          <cell r="G7469">
            <v>75</v>
          </cell>
          <cell r="I7469">
            <v>2012</v>
          </cell>
          <cell r="J7469" t="str">
            <v>M</v>
          </cell>
          <cell r="L7469">
            <v>3</v>
          </cell>
          <cell r="M7469">
            <v>58606.189921718244</v>
          </cell>
        </row>
        <row r="7470">
          <cell r="A7470" t="str">
            <v>2012-48-4-</v>
          </cell>
          <cell r="B7470" t="str">
            <v>ColR</v>
          </cell>
          <cell r="C7470" t="str">
            <v>Marked Columbia R Upriver Bright</v>
          </cell>
          <cell r="D7470" t="str">
            <v>M-UpCR Br</v>
          </cell>
          <cell r="E7470">
            <v>48</v>
          </cell>
          <cell r="F7470">
            <v>77</v>
          </cell>
          <cell r="G7470">
            <v>75</v>
          </cell>
          <cell r="I7470">
            <v>2012</v>
          </cell>
          <cell r="J7470" t="str">
            <v>M</v>
          </cell>
          <cell r="L7470">
            <v>4</v>
          </cell>
          <cell r="M7470">
            <v>34227.516784632979</v>
          </cell>
        </row>
        <row r="7471">
          <cell r="A7471" t="str">
            <v>2012-48-5-</v>
          </cell>
          <cell r="B7471" t="str">
            <v>ColR</v>
          </cell>
          <cell r="C7471" t="str">
            <v>Marked Columbia R Upriver Bright</v>
          </cell>
          <cell r="D7471" t="str">
            <v>M-UpCR Br</v>
          </cell>
          <cell r="E7471">
            <v>48</v>
          </cell>
          <cell r="F7471">
            <v>77</v>
          </cell>
          <cell r="G7471">
            <v>75</v>
          </cell>
          <cell r="I7471">
            <v>2012</v>
          </cell>
          <cell r="J7471" t="str">
            <v>M</v>
          </cell>
          <cell r="L7471">
            <v>5</v>
          </cell>
          <cell r="M7471">
            <v>18189.374935312979</v>
          </cell>
        </row>
        <row r="7472">
          <cell r="A7472" t="str">
            <v>2012-49-3-</v>
          </cell>
          <cell r="B7472" t="str">
            <v>ColR</v>
          </cell>
          <cell r="C7472" t="str">
            <v>UnMarked Cowlitz River Spring</v>
          </cell>
          <cell r="D7472" t="str">
            <v>U-Cowl Sp</v>
          </cell>
          <cell r="E7472">
            <v>49</v>
          </cell>
          <cell r="F7472">
            <v>79</v>
          </cell>
          <cell r="G7472">
            <v>78</v>
          </cell>
          <cell r="I7472">
            <v>2012</v>
          </cell>
          <cell r="J7472" t="str">
            <v>UM</v>
          </cell>
          <cell r="L7472">
            <v>3</v>
          </cell>
          <cell r="M7472">
            <v>477.99948415807268</v>
          </cell>
        </row>
        <row r="7473">
          <cell r="A7473" t="str">
            <v>2012-49-4-</v>
          </cell>
          <cell r="B7473" t="str">
            <v>ColR</v>
          </cell>
          <cell r="C7473" t="str">
            <v>UnMarked Cowlitz River Spring</v>
          </cell>
          <cell r="D7473" t="str">
            <v>U-Cowl Sp</v>
          </cell>
          <cell r="E7473">
            <v>49</v>
          </cell>
          <cell r="F7473">
            <v>79</v>
          </cell>
          <cell r="G7473">
            <v>78</v>
          </cell>
          <cell r="I7473">
            <v>2012</v>
          </cell>
          <cell r="J7473" t="str">
            <v>UM</v>
          </cell>
          <cell r="L7473">
            <v>4</v>
          </cell>
          <cell r="M7473">
            <v>113.558636319871</v>
          </cell>
        </row>
        <row r="7474">
          <cell r="A7474" t="str">
            <v>2012-49-5-</v>
          </cell>
          <cell r="B7474" t="str">
            <v>ColR</v>
          </cell>
          <cell r="C7474" t="str">
            <v>UnMarked Cowlitz River Spring</v>
          </cell>
          <cell r="D7474" t="str">
            <v>U-Cowl Sp</v>
          </cell>
          <cell r="E7474">
            <v>49</v>
          </cell>
          <cell r="F7474">
            <v>79</v>
          </cell>
          <cell r="G7474">
            <v>78</v>
          </cell>
          <cell r="I7474">
            <v>2012</v>
          </cell>
          <cell r="J7474" t="str">
            <v>UM</v>
          </cell>
          <cell r="L7474">
            <v>5</v>
          </cell>
          <cell r="M7474">
            <v>0.14435310439209259</v>
          </cell>
        </row>
        <row r="7475">
          <cell r="A7475" t="str">
            <v>2012-50-3-</v>
          </cell>
          <cell r="B7475" t="str">
            <v>ColR</v>
          </cell>
          <cell r="C7475" t="str">
            <v>Marked Cowlitz River Spring</v>
          </cell>
          <cell r="D7475" t="str">
            <v>M-Cowl Sp</v>
          </cell>
          <cell r="E7475">
            <v>50</v>
          </cell>
          <cell r="F7475">
            <v>80</v>
          </cell>
          <cell r="G7475">
            <v>78</v>
          </cell>
          <cell r="I7475">
            <v>2012</v>
          </cell>
          <cell r="J7475" t="str">
            <v>M</v>
          </cell>
          <cell r="L7475">
            <v>3</v>
          </cell>
          <cell r="M7475">
            <v>13381.3923825086</v>
          </cell>
        </row>
        <row r="7476">
          <cell r="A7476" t="str">
            <v>2012-50-4-</v>
          </cell>
          <cell r="B7476" t="str">
            <v>ColR</v>
          </cell>
          <cell r="C7476" t="str">
            <v>Marked Cowlitz River Spring</v>
          </cell>
          <cell r="D7476" t="str">
            <v>M-Cowl Sp</v>
          </cell>
          <cell r="E7476">
            <v>50</v>
          </cell>
          <cell r="F7476">
            <v>80</v>
          </cell>
          <cell r="G7476">
            <v>78</v>
          </cell>
          <cell r="I7476">
            <v>2012</v>
          </cell>
          <cell r="J7476" t="str">
            <v>M</v>
          </cell>
          <cell r="L7476">
            <v>4</v>
          </cell>
          <cell r="M7476">
            <v>1026.9277970134619</v>
          </cell>
        </row>
        <row r="7477">
          <cell r="A7477" t="str">
            <v>2012-50-5-</v>
          </cell>
          <cell r="B7477" t="str">
            <v>ColR</v>
          </cell>
          <cell r="C7477" t="str">
            <v>Marked Cowlitz River Spring</v>
          </cell>
          <cell r="D7477" t="str">
            <v>M-Cowl Sp</v>
          </cell>
          <cell r="E7477">
            <v>50</v>
          </cell>
          <cell r="F7477">
            <v>80</v>
          </cell>
          <cell r="G7477">
            <v>78</v>
          </cell>
          <cell r="I7477">
            <v>2012</v>
          </cell>
          <cell r="J7477" t="str">
            <v>M</v>
          </cell>
          <cell r="L7477">
            <v>5</v>
          </cell>
          <cell r="M7477">
            <v>0.85564689560790741</v>
          </cell>
        </row>
        <row r="7478">
          <cell r="A7478" t="str">
            <v>2012-51-3-</v>
          </cell>
          <cell r="B7478" t="str">
            <v>ColR</v>
          </cell>
          <cell r="C7478" t="str">
            <v>UnMarked Willamette River Spring</v>
          </cell>
          <cell r="D7478" t="str">
            <v>U-Will Sp</v>
          </cell>
          <cell r="E7478">
            <v>51</v>
          </cell>
          <cell r="F7478">
            <v>82</v>
          </cell>
          <cell r="G7478">
            <v>81</v>
          </cell>
          <cell r="I7478">
            <v>2012</v>
          </cell>
          <cell r="J7478" t="str">
            <v>UM</v>
          </cell>
          <cell r="L7478">
            <v>3</v>
          </cell>
          <cell r="M7478">
            <v>7665.6600000000017</v>
          </cell>
        </row>
        <row r="7479">
          <cell r="A7479" t="str">
            <v>2012-51-4-</v>
          </cell>
          <cell r="B7479" t="str">
            <v>ColR</v>
          </cell>
          <cell r="C7479" t="str">
            <v>UnMarked Willamette River Spring</v>
          </cell>
          <cell r="D7479" t="str">
            <v>U-Will Sp</v>
          </cell>
          <cell r="E7479">
            <v>51</v>
          </cell>
          <cell r="F7479">
            <v>82</v>
          </cell>
          <cell r="G7479">
            <v>81</v>
          </cell>
          <cell r="I7479">
            <v>2012</v>
          </cell>
          <cell r="J7479" t="str">
            <v>UM</v>
          </cell>
          <cell r="L7479">
            <v>4</v>
          </cell>
          <cell r="M7479">
            <v>3649.6800000000012</v>
          </cell>
        </row>
        <row r="7480">
          <cell r="A7480" t="str">
            <v>2012-51-5-</v>
          </cell>
          <cell r="B7480" t="str">
            <v>ColR</v>
          </cell>
          <cell r="C7480" t="str">
            <v>UnMarked Willamette River Spring</v>
          </cell>
          <cell r="D7480" t="str">
            <v>U-Will Sp</v>
          </cell>
          <cell r="E7480">
            <v>51</v>
          </cell>
          <cell r="F7480">
            <v>82</v>
          </cell>
          <cell r="G7480">
            <v>81</v>
          </cell>
          <cell r="I7480">
            <v>2012</v>
          </cell>
          <cell r="J7480" t="str">
            <v>UM</v>
          </cell>
          <cell r="L7480">
            <v>5</v>
          </cell>
          <cell r="M7480">
            <v>31.320000000000011</v>
          </cell>
        </row>
        <row r="7481">
          <cell r="A7481" t="str">
            <v>2012-52-3-</v>
          </cell>
          <cell r="B7481" t="str">
            <v>ColR</v>
          </cell>
          <cell r="C7481" t="str">
            <v>Marked Willamette River Spring</v>
          </cell>
          <cell r="D7481" t="str">
            <v>M-Will Sp</v>
          </cell>
          <cell r="E7481">
            <v>52</v>
          </cell>
          <cell r="F7481">
            <v>83</v>
          </cell>
          <cell r="G7481">
            <v>81</v>
          </cell>
          <cell r="I7481">
            <v>2012</v>
          </cell>
          <cell r="J7481" t="str">
            <v>M</v>
          </cell>
          <cell r="L7481">
            <v>3</v>
          </cell>
          <cell r="M7481">
            <v>34921.339999999997</v>
          </cell>
        </row>
        <row r="7482">
          <cell r="A7482" t="str">
            <v>2012-52-4-</v>
          </cell>
          <cell r="B7482" t="str">
            <v>ColR</v>
          </cell>
          <cell r="C7482" t="str">
            <v>Marked Willamette River Spring</v>
          </cell>
          <cell r="D7482" t="str">
            <v>M-Will Sp</v>
          </cell>
          <cell r="E7482">
            <v>52</v>
          </cell>
          <cell r="F7482">
            <v>83</v>
          </cell>
          <cell r="G7482">
            <v>81</v>
          </cell>
          <cell r="I7482">
            <v>2012</v>
          </cell>
          <cell r="J7482" t="str">
            <v>M</v>
          </cell>
          <cell r="L7482">
            <v>4</v>
          </cell>
          <cell r="M7482">
            <v>16626.32</v>
          </cell>
        </row>
        <row r="7483">
          <cell r="A7483" t="str">
            <v>2012-52-5-</v>
          </cell>
          <cell r="B7483" t="str">
            <v>ColR</v>
          </cell>
          <cell r="C7483" t="str">
            <v>Marked Willamette River Spring</v>
          </cell>
          <cell r="D7483" t="str">
            <v>M-Will Sp</v>
          </cell>
          <cell r="E7483">
            <v>52</v>
          </cell>
          <cell r="F7483">
            <v>83</v>
          </cell>
          <cell r="G7483">
            <v>81</v>
          </cell>
          <cell r="I7483">
            <v>2012</v>
          </cell>
          <cell r="J7483" t="str">
            <v>M</v>
          </cell>
          <cell r="L7483">
            <v>5</v>
          </cell>
          <cell r="M7483">
            <v>142.68</v>
          </cell>
        </row>
        <row r="7484">
          <cell r="A7484" t="str">
            <v>2012-53-3-</v>
          </cell>
          <cell r="B7484" t="str">
            <v>ColR</v>
          </cell>
          <cell r="C7484" t="str">
            <v>UnMarked Snake River Fall</v>
          </cell>
          <cell r="D7484" t="str">
            <v>U-Snake F</v>
          </cell>
          <cell r="E7484">
            <v>53</v>
          </cell>
          <cell r="F7484">
            <v>85</v>
          </cell>
          <cell r="G7484">
            <v>84</v>
          </cell>
          <cell r="I7484">
            <v>2012</v>
          </cell>
          <cell r="J7484" t="str">
            <v>UM</v>
          </cell>
          <cell r="L7484">
            <v>3</v>
          </cell>
          <cell r="M7484">
            <v>30270.120990221822</v>
          </cell>
        </row>
        <row r="7485">
          <cell r="A7485" t="str">
            <v>2012-53-4-</v>
          </cell>
          <cell r="B7485" t="str">
            <v>ColR</v>
          </cell>
          <cell r="C7485" t="str">
            <v>UnMarked Snake River Fall</v>
          </cell>
          <cell r="D7485" t="str">
            <v>U-Snake F</v>
          </cell>
          <cell r="E7485">
            <v>53</v>
          </cell>
          <cell r="F7485">
            <v>85</v>
          </cell>
          <cell r="G7485">
            <v>84</v>
          </cell>
          <cell r="I7485">
            <v>2012</v>
          </cell>
          <cell r="J7485" t="str">
            <v>UM</v>
          </cell>
          <cell r="L7485">
            <v>4</v>
          </cell>
          <cell r="M7485">
            <v>7373.8772806997385</v>
          </cell>
        </row>
        <row r="7486">
          <cell r="A7486" t="str">
            <v>2012-53-5-</v>
          </cell>
          <cell r="B7486" t="str">
            <v>ColR</v>
          </cell>
          <cell r="C7486" t="str">
            <v>UnMarked Snake River Fall</v>
          </cell>
          <cell r="D7486" t="str">
            <v>U-Snake F</v>
          </cell>
          <cell r="E7486">
            <v>53</v>
          </cell>
          <cell r="F7486">
            <v>85</v>
          </cell>
          <cell r="G7486">
            <v>84</v>
          </cell>
          <cell r="I7486">
            <v>2012</v>
          </cell>
          <cell r="J7486" t="str">
            <v>UM</v>
          </cell>
          <cell r="L7486">
            <v>5</v>
          </cell>
          <cell r="M7486">
            <v>2002.9941120247811</v>
          </cell>
        </row>
        <row r="7487">
          <cell r="A7487" t="str">
            <v>2012-54-3-</v>
          </cell>
          <cell r="B7487" t="str">
            <v>ColR</v>
          </cell>
          <cell r="C7487" t="str">
            <v>Marked Snake River Fall</v>
          </cell>
          <cell r="D7487" t="str">
            <v>M-Snake F</v>
          </cell>
          <cell r="E7487">
            <v>54</v>
          </cell>
          <cell r="F7487">
            <v>86</v>
          </cell>
          <cell r="G7487">
            <v>84</v>
          </cell>
          <cell r="I7487">
            <v>2012</v>
          </cell>
          <cell r="J7487" t="str">
            <v>M</v>
          </cell>
          <cell r="L7487">
            <v>3</v>
          </cell>
          <cell r="M7487">
            <v>10778.16335946184</v>
          </cell>
        </row>
        <row r="7488">
          <cell r="A7488" t="str">
            <v>2012-54-4-</v>
          </cell>
          <cell r="B7488" t="str">
            <v>ColR</v>
          </cell>
          <cell r="C7488" t="str">
            <v>Marked Snake River Fall</v>
          </cell>
          <cell r="D7488" t="str">
            <v>M-Snake F</v>
          </cell>
          <cell r="E7488">
            <v>54</v>
          </cell>
          <cell r="F7488">
            <v>86</v>
          </cell>
          <cell r="G7488">
            <v>84</v>
          </cell>
          <cell r="I7488">
            <v>2012</v>
          </cell>
          <cell r="J7488" t="str">
            <v>M</v>
          </cell>
          <cell r="L7488">
            <v>4</v>
          </cell>
          <cell r="M7488">
            <v>3704.1310412104299</v>
          </cell>
        </row>
        <row r="7489">
          <cell r="A7489" t="str">
            <v>2012-54-5-</v>
          </cell>
          <cell r="B7489" t="str">
            <v>ColR</v>
          </cell>
          <cell r="C7489" t="str">
            <v>Marked Snake River Fall</v>
          </cell>
          <cell r="D7489" t="str">
            <v>M-Snake F</v>
          </cell>
          <cell r="E7489">
            <v>54</v>
          </cell>
          <cell r="F7489">
            <v>86</v>
          </cell>
          <cell r="G7489">
            <v>84</v>
          </cell>
          <cell r="I7489">
            <v>2012</v>
          </cell>
          <cell r="J7489" t="str">
            <v>M</v>
          </cell>
          <cell r="L7489">
            <v>5</v>
          </cell>
          <cell r="M7489">
            <v>513.3987669633874</v>
          </cell>
        </row>
        <row r="7490">
          <cell r="A7490" t="str">
            <v>2012-55-3-</v>
          </cell>
          <cell r="B7490" t="str">
            <v>WA_NCoast_OR_CA</v>
          </cell>
          <cell r="C7490" t="str">
            <v>UnMarked Oregon North Coast Fall</v>
          </cell>
          <cell r="D7490" t="str">
            <v>U-OR No F</v>
          </cell>
          <cell r="E7490">
            <v>55</v>
          </cell>
          <cell r="F7490">
            <v>88</v>
          </cell>
          <cell r="G7490">
            <v>87</v>
          </cell>
          <cell r="I7490">
            <v>2012</v>
          </cell>
          <cell r="J7490" t="str">
            <v>UM</v>
          </cell>
          <cell r="L7490">
            <v>3</v>
          </cell>
          <cell r="M7490">
            <v>22412.401871554321</v>
          </cell>
        </row>
        <row r="7491">
          <cell r="A7491" t="str">
            <v>2012-55-4-</v>
          </cell>
          <cell r="B7491" t="str">
            <v>WA_NCoast_OR_CA</v>
          </cell>
          <cell r="C7491" t="str">
            <v>UnMarked Oregon North Coast Fall</v>
          </cell>
          <cell r="D7491" t="str">
            <v>U-OR No F</v>
          </cell>
          <cell r="E7491">
            <v>55</v>
          </cell>
          <cell r="F7491">
            <v>88</v>
          </cell>
          <cell r="G7491">
            <v>87</v>
          </cell>
          <cell r="I7491">
            <v>2012</v>
          </cell>
          <cell r="J7491" t="str">
            <v>UM</v>
          </cell>
          <cell r="L7491">
            <v>4</v>
          </cell>
          <cell r="M7491">
            <v>35158.486799045757</v>
          </cell>
        </row>
        <row r="7492">
          <cell r="A7492" t="str">
            <v>2012-55-5-</v>
          </cell>
          <cell r="B7492" t="str">
            <v>WA_NCoast_OR_CA</v>
          </cell>
          <cell r="C7492" t="str">
            <v>UnMarked Oregon North Coast Fall</v>
          </cell>
          <cell r="D7492" t="str">
            <v>U-OR No F</v>
          </cell>
          <cell r="E7492">
            <v>55</v>
          </cell>
          <cell r="F7492">
            <v>88</v>
          </cell>
          <cell r="G7492">
            <v>87</v>
          </cell>
          <cell r="I7492">
            <v>2012</v>
          </cell>
          <cell r="J7492" t="str">
            <v>UM</v>
          </cell>
          <cell r="L7492">
            <v>5</v>
          </cell>
          <cell r="M7492">
            <v>39141.847187831059</v>
          </cell>
        </row>
        <row r="7493">
          <cell r="A7493" t="str">
            <v>2012-56-3-</v>
          </cell>
          <cell r="B7493" t="str">
            <v>WA_NCoast_OR_CA</v>
          </cell>
          <cell r="C7493" t="str">
            <v>Marked Oregon North Coast Fall</v>
          </cell>
          <cell r="D7493" t="str">
            <v>M-OR No F</v>
          </cell>
          <cell r="E7493">
            <v>56</v>
          </cell>
          <cell r="F7493">
            <v>89</v>
          </cell>
          <cell r="G7493">
            <v>87</v>
          </cell>
          <cell r="I7493">
            <v>2012</v>
          </cell>
          <cell r="J7493" t="str">
            <v>M</v>
          </cell>
          <cell r="L7493">
            <v>3</v>
          </cell>
          <cell r="M7493">
            <v>757.12988713561572</v>
          </cell>
        </row>
        <row r="7494">
          <cell r="A7494" t="str">
            <v>2012-56-4-</v>
          </cell>
          <cell r="B7494" t="str">
            <v>WA_NCoast_OR_CA</v>
          </cell>
          <cell r="C7494" t="str">
            <v>Marked Oregon North Coast Fall</v>
          </cell>
          <cell r="D7494" t="str">
            <v>M-OR No F</v>
          </cell>
          <cell r="E7494">
            <v>56</v>
          </cell>
          <cell r="F7494">
            <v>89</v>
          </cell>
          <cell r="G7494">
            <v>87</v>
          </cell>
          <cell r="I7494">
            <v>2012</v>
          </cell>
          <cell r="J7494" t="str">
            <v>M</v>
          </cell>
          <cell r="L7494">
            <v>4</v>
          </cell>
          <cell r="M7494">
            <v>1188.6644776042669</v>
          </cell>
        </row>
        <row r="7495">
          <cell r="A7495" t="str">
            <v>2012-56-5-</v>
          </cell>
          <cell r="B7495" t="str">
            <v>WA_NCoast_OR_CA</v>
          </cell>
          <cell r="C7495" t="str">
            <v>Marked Oregon North Coast Fall</v>
          </cell>
          <cell r="D7495" t="str">
            <v>M-OR No F</v>
          </cell>
          <cell r="E7495">
            <v>56</v>
          </cell>
          <cell r="F7495">
            <v>89</v>
          </cell>
          <cell r="G7495">
            <v>87</v>
          </cell>
          <cell r="I7495">
            <v>2012</v>
          </cell>
          <cell r="J7495" t="str">
            <v>M</v>
          </cell>
          <cell r="L7495">
            <v>5</v>
          </cell>
          <cell r="M7495">
            <v>1322.365478107291</v>
          </cell>
        </row>
        <row r="7496">
          <cell r="A7496" t="str">
            <v>2012-57-3-</v>
          </cell>
          <cell r="B7496" t="str">
            <v>Canada</v>
          </cell>
          <cell r="C7496" t="str">
            <v>UnMarked WCVI Total Fall</v>
          </cell>
          <cell r="D7496" t="str">
            <v>U-WCVI Tl</v>
          </cell>
          <cell r="E7496">
            <v>57</v>
          </cell>
          <cell r="F7496">
            <v>91</v>
          </cell>
          <cell r="G7496">
            <v>90</v>
          </cell>
          <cell r="I7496">
            <v>2012</v>
          </cell>
          <cell r="J7496" t="str">
            <v>UM</v>
          </cell>
          <cell r="L7496">
            <v>3</v>
          </cell>
          <cell r="M7496">
            <v>12389.50963043929</v>
          </cell>
        </row>
        <row r="7497">
          <cell r="A7497" t="str">
            <v>2012-57-4-</v>
          </cell>
          <cell r="B7497" t="str">
            <v>Canada</v>
          </cell>
          <cell r="C7497" t="str">
            <v>UnMarked WCVI Total Fall</v>
          </cell>
          <cell r="D7497" t="str">
            <v>U-WCVI Tl</v>
          </cell>
          <cell r="E7497">
            <v>57</v>
          </cell>
          <cell r="F7497">
            <v>91</v>
          </cell>
          <cell r="G7497">
            <v>90</v>
          </cell>
          <cell r="I7497">
            <v>2012</v>
          </cell>
          <cell r="J7497" t="str">
            <v>UM</v>
          </cell>
          <cell r="L7497">
            <v>4</v>
          </cell>
          <cell r="M7497">
            <v>36711.426271613083</v>
          </cell>
        </row>
        <row r="7498">
          <cell r="A7498" t="str">
            <v>2012-57-5-</v>
          </cell>
          <cell r="B7498" t="str">
            <v>Canada</v>
          </cell>
          <cell r="C7498" t="str">
            <v>UnMarked WCVI Total Fall</v>
          </cell>
          <cell r="D7498" t="str">
            <v>U-WCVI Tl</v>
          </cell>
          <cell r="E7498">
            <v>57</v>
          </cell>
          <cell r="F7498">
            <v>91</v>
          </cell>
          <cell r="G7498">
            <v>90</v>
          </cell>
          <cell r="I7498">
            <v>2012</v>
          </cell>
          <cell r="J7498" t="str">
            <v>UM</v>
          </cell>
          <cell r="L7498">
            <v>5</v>
          </cell>
          <cell r="M7498">
            <v>29661.499673637911</v>
          </cell>
        </row>
        <row r="7499">
          <cell r="A7499" t="str">
            <v>2012-58-3-</v>
          </cell>
          <cell r="B7499" t="str">
            <v>Canada</v>
          </cell>
          <cell r="C7499" t="str">
            <v>Marked WCVI Total Fall</v>
          </cell>
          <cell r="D7499" t="str">
            <v>M-WCVI Tl</v>
          </cell>
          <cell r="E7499">
            <v>58</v>
          </cell>
          <cell r="F7499">
            <v>92</v>
          </cell>
          <cell r="G7499">
            <v>90</v>
          </cell>
          <cell r="I7499">
            <v>2012</v>
          </cell>
          <cell r="J7499" t="str">
            <v>M</v>
          </cell>
          <cell r="L7499">
            <v>3</v>
          </cell>
          <cell r="M7499">
            <v>369.49036956070609</v>
          </cell>
        </row>
        <row r="7500">
          <cell r="A7500" t="str">
            <v>2012-58-4-</v>
          </cell>
          <cell r="B7500" t="str">
            <v>Canada</v>
          </cell>
          <cell r="C7500" t="str">
            <v>Marked WCVI Total Fall</v>
          </cell>
          <cell r="D7500" t="str">
            <v>M-WCVI Tl</v>
          </cell>
          <cell r="E7500">
            <v>58</v>
          </cell>
          <cell r="F7500">
            <v>92</v>
          </cell>
          <cell r="G7500">
            <v>90</v>
          </cell>
          <cell r="I7500">
            <v>2012</v>
          </cell>
          <cell r="J7500" t="str">
            <v>M</v>
          </cell>
          <cell r="L7500">
            <v>4</v>
          </cell>
          <cell r="M7500">
            <v>1330.573728386925</v>
          </cell>
        </row>
        <row r="7501">
          <cell r="A7501" t="str">
            <v>2012-58-5-</v>
          </cell>
          <cell r="B7501" t="str">
            <v>Canada</v>
          </cell>
          <cell r="C7501" t="str">
            <v>Marked WCVI Total Fall</v>
          </cell>
          <cell r="D7501" t="str">
            <v>M-WCVI Tl</v>
          </cell>
          <cell r="E7501">
            <v>58</v>
          </cell>
          <cell r="F7501">
            <v>92</v>
          </cell>
          <cell r="G7501">
            <v>90</v>
          </cell>
          <cell r="I7501">
            <v>2012</v>
          </cell>
          <cell r="J7501" t="str">
            <v>M</v>
          </cell>
          <cell r="L7501">
            <v>5</v>
          </cell>
          <cell r="M7501">
            <v>433.50032636208908</v>
          </cell>
        </row>
        <row r="7502">
          <cell r="A7502" t="str">
            <v>2012-59-3-</v>
          </cell>
          <cell r="B7502" t="str">
            <v>Canada</v>
          </cell>
          <cell r="C7502" t="str">
            <v>UnMarked Fraser River Late</v>
          </cell>
          <cell r="D7502" t="str">
            <v>U-FrasRLt</v>
          </cell>
          <cell r="E7502">
            <v>59</v>
          </cell>
          <cell r="F7502">
            <v>94</v>
          </cell>
          <cell r="G7502">
            <v>93</v>
          </cell>
          <cell r="I7502">
            <v>2012</v>
          </cell>
          <cell r="J7502" t="str">
            <v>UM</v>
          </cell>
          <cell r="L7502">
            <v>3</v>
          </cell>
          <cell r="M7502">
            <v>26265.660542550071</v>
          </cell>
        </row>
        <row r="7503">
          <cell r="A7503" t="str">
            <v>2012-59-4-</v>
          </cell>
          <cell r="B7503" t="str">
            <v>Canada</v>
          </cell>
          <cell r="C7503" t="str">
            <v>UnMarked Fraser River Late</v>
          </cell>
          <cell r="D7503" t="str">
            <v>U-FrasRLt</v>
          </cell>
          <cell r="E7503">
            <v>59</v>
          </cell>
          <cell r="F7503">
            <v>94</v>
          </cell>
          <cell r="G7503">
            <v>93</v>
          </cell>
          <cell r="I7503">
            <v>2012</v>
          </cell>
          <cell r="J7503" t="str">
            <v>UM</v>
          </cell>
          <cell r="L7503">
            <v>4</v>
          </cell>
          <cell r="M7503">
            <v>38338.606374623123</v>
          </cell>
        </row>
        <row r="7504">
          <cell r="A7504" t="str">
            <v>2012-59-5-</v>
          </cell>
          <cell r="B7504" t="str">
            <v>Canada</v>
          </cell>
          <cell r="C7504" t="str">
            <v>UnMarked Fraser River Late</v>
          </cell>
          <cell r="D7504" t="str">
            <v>U-FrasRLt</v>
          </cell>
          <cell r="E7504">
            <v>59</v>
          </cell>
          <cell r="F7504">
            <v>94</v>
          </cell>
          <cell r="G7504">
            <v>93</v>
          </cell>
          <cell r="I7504">
            <v>2012</v>
          </cell>
          <cell r="J7504" t="str">
            <v>UM</v>
          </cell>
          <cell r="L7504">
            <v>5</v>
          </cell>
          <cell r="M7504">
            <v>4420.074604816964</v>
          </cell>
        </row>
        <row r="7505">
          <cell r="A7505" t="str">
            <v>2012-60-3-</v>
          </cell>
          <cell r="B7505" t="str">
            <v>Canada</v>
          </cell>
          <cell r="C7505" t="str">
            <v>Marked Fraser River Late</v>
          </cell>
          <cell r="D7505" t="str">
            <v>M-FrasRLt</v>
          </cell>
          <cell r="E7505">
            <v>60</v>
          </cell>
          <cell r="F7505">
            <v>95</v>
          </cell>
          <cell r="G7505">
            <v>93</v>
          </cell>
          <cell r="I7505">
            <v>2012</v>
          </cell>
          <cell r="J7505" t="str">
            <v>M</v>
          </cell>
          <cell r="L7505">
            <v>3</v>
          </cell>
          <cell r="M7505">
            <v>2310.2876933910679</v>
          </cell>
        </row>
        <row r="7506">
          <cell r="A7506" t="str">
            <v>2012-60-4-</v>
          </cell>
          <cell r="B7506" t="str">
            <v>Canada</v>
          </cell>
          <cell r="C7506" t="str">
            <v>Marked Fraser River Late</v>
          </cell>
          <cell r="D7506" t="str">
            <v>M-FrasRLt</v>
          </cell>
          <cell r="E7506">
            <v>60</v>
          </cell>
          <cell r="F7506">
            <v>95</v>
          </cell>
          <cell r="G7506">
            <v>93</v>
          </cell>
          <cell r="I7506">
            <v>2012</v>
          </cell>
          <cell r="J7506" t="str">
            <v>M</v>
          </cell>
          <cell r="L7506">
            <v>4</v>
          </cell>
          <cell r="M7506">
            <v>1564.919010097319</v>
          </cell>
        </row>
        <row r="7507">
          <cell r="A7507" t="str">
            <v>2012-60-5-</v>
          </cell>
          <cell r="B7507" t="str">
            <v>Canada</v>
          </cell>
          <cell r="C7507" t="str">
            <v>Marked Fraser River Late</v>
          </cell>
          <cell r="D7507" t="str">
            <v>M-FrasRLt</v>
          </cell>
          <cell r="E7507">
            <v>60</v>
          </cell>
          <cell r="F7507">
            <v>95</v>
          </cell>
          <cell r="G7507">
            <v>93</v>
          </cell>
          <cell r="I7507">
            <v>2012</v>
          </cell>
          <cell r="J7507" t="str">
            <v>M</v>
          </cell>
          <cell r="L7507">
            <v>5</v>
          </cell>
          <cell r="M7507">
            <v>63.136413925718422</v>
          </cell>
        </row>
        <row r="7508">
          <cell r="A7508" t="str">
            <v>2012-61-3-</v>
          </cell>
          <cell r="B7508" t="str">
            <v>Canada</v>
          </cell>
          <cell r="C7508" t="str">
            <v>UnMarked Fraser River Early</v>
          </cell>
          <cell r="D7508" t="str">
            <v>U-FrasREr</v>
          </cell>
          <cell r="E7508">
            <v>61</v>
          </cell>
          <cell r="F7508">
            <v>97</v>
          </cell>
          <cell r="G7508">
            <v>96</v>
          </cell>
          <cell r="I7508">
            <v>2012</v>
          </cell>
          <cell r="J7508" t="str">
            <v>UM</v>
          </cell>
          <cell r="L7508">
            <v>3</v>
          </cell>
          <cell r="M7508">
            <v>37933.649077372982</v>
          </cell>
        </row>
        <row r="7509">
          <cell r="A7509" t="str">
            <v>2012-61-4-</v>
          </cell>
          <cell r="B7509" t="str">
            <v>Canada</v>
          </cell>
          <cell r="C7509" t="str">
            <v>UnMarked Fraser River Early</v>
          </cell>
          <cell r="D7509" t="str">
            <v>U-FrasREr</v>
          </cell>
          <cell r="E7509">
            <v>61</v>
          </cell>
          <cell r="F7509">
            <v>97</v>
          </cell>
          <cell r="G7509">
            <v>96</v>
          </cell>
          <cell r="I7509">
            <v>2012</v>
          </cell>
          <cell r="J7509" t="str">
            <v>UM</v>
          </cell>
          <cell r="L7509">
            <v>4</v>
          </cell>
          <cell r="M7509">
            <v>66885.561567456331</v>
          </cell>
        </row>
        <row r="7510">
          <cell r="A7510" t="str">
            <v>2012-61-5-</v>
          </cell>
          <cell r="B7510" t="str">
            <v>Canada</v>
          </cell>
          <cell r="C7510" t="str">
            <v>UnMarked Fraser River Early</v>
          </cell>
          <cell r="D7510" t="str">
            <v>U-FrasREr</v>
          </cell>
          <cell r="E7510">
            <v>61</v>
          </cell>
          <cell r="F7510">
            <v>97</v>
          </cell>
          <cell r="G7510">
            <v>96</v>
          </cell>
          <cell r="I7510">
            <v>2012</v>
          </cell>
          <cell r="J7510" t="str">
            <v>UM</v>
          </cell>
          <cell r="L7510">
            <v>5</v>
          </cell>
          <cell r="M7510">
            <v>10272.60680651196</v>
          </cell>
        </row>
        <row r="7511">
          <cell r="A7511" t="str">
            <v>2012-62-3-</v>
          </cell>
          <cell r="B7511" t="str">
            <v>Canada</v>
          </cell>
          <cell r="C7511" t="str">
            <v>Marked Fraser River Early</v>
          </cell>
          <cell r="D7511" t="str">
            <v>M-FrasREr</v>
          </cell>
          <cell r="E7511">
            <v>62</v>
          </cell>
          <cell r="F7511">
            <v>98</v>
          </cell>
          <cell r="G7511">
            <v>96</v>
          </cell>
          <cell r="I7511">
            <v>2012</v>
          </cell>
          <cell r="J7511" t="str">
            <v>M</v>
          </cell>
          <cell r="L7511">
            <v>3</v>
          </cell>
          <cell r="M7511">
            <v>774.24127375808166</v>
          </cell>
        </row>
        <row r="7512">
          <cell r="A7512" t="str">
            <v>2012-62-4-</v>
          </cell>
          <cell r="B7512" t="str">
            <v>Canada</v>
          </cell>
          <cell r="C7512" t="str">
            <v>Marked Fraser River Early</v>
          </cell>
          <cell r="D7512" t="str">
            <v>M-FrasREr</v>
          </cell>
          <cell r="E7512">
            <v>62</v>
          </cell>
          <cell r="F7512">
            <v>98</v>
          </cell>
          <cell r="G7512">
            <v>96</v>
          </cell>
          <cell r="I7512">
            <v>2012</v>
          </cell>
          <cell r="J7512" t="str">
            <v>M</v>
          </cell>
          <cell r="L7512">
            <v>4</v>
          </cell>
          <cell r="M7512">
            <v>1372.0679900198741</v>
          </cell>
        </row>
        <row r="7513">
          <cell r="A7513" t="str">
            <v>2012-62-5-</v>
          </cell>
          <cell r="B7513" t="str">
            <v>Canada</v>
          </cell>
          <cell r="C7513" t="str">
            <v>Marked Fraser River Early</v>
          </cell>
          <cell r="D7513" t="str">
            <v>M-FrasREr</v>
          </cell>
          <cell r="E7513">
            <v>62</v>
          </cell>
          <cell r="F7513">
            <v>98</v>
          </cell>
          <cell r="G7513">
            <v>96</v>
          </cell>
          <cell r="I7513">
            <v>2012</v>
          </cell>
          <cell r="J7513" t="str">
            <v>M</v>
          </cell>
          <cell r="L7513">
            <v>5</v>
          </cell>
          <cell r="M7513">
            <v>224.27163409913561</v>
          </cell>
        </row>
        <row r="7514">
          <cell r="A7514" t="str">
            <v>2012-63-3-</v>
          </cell>
          <cell r="B7514" t="str">
            <v>Canada</v>
          </cell>
          <cell r="C7514" t="str">
            <v>UnMarked Lower Georgia Strait</v>
          </cell>
          <cell r="D7514" t="str">
            <v>U-LwGeo S</v>
          </cell>
          <cell r="E7514">
            <v>63</v>
          </cell>
          <cell r="F7514">
            <v>100</v>
          </cell>
          <cell r="G7514">
            <v>99</v>
          </cell>
          <cell r="I7514">
            <v>2012</v>
          </cell>
          <cell r="J7514" t="str">
            <v>UM</v>
          </cell>
          <cell r="L7514">
            <v>3</v>
          </cell>
          <cell r="M7514">
            <v>7726.521967715822</v>
          </cell>
        </row>
        <row r="7515">
          <cell r="A7515" t="str">
            <v>2012-63-4-</v>
          </cell>
          <cell r="B7515" t="str">
            <v>Canada</v>
          </cell>
          <cell r="C7515" t="str">
            <v>UnMarked Lower Georgia Strait</v>
          </cell>
          <cell r="D7515" t="str">
            <v>U-LwGeo S</v>
          </cell>
          <cell r="E7515">
            <v>63</v>
          </cell>
          <cell r="F7515">
            <v>100</v>
          </cell>
          <cell r="G7515">
            <v>99</v>
          </cell>
          <cell r="I7515">
            <v>2012</v>
          </cell>
          <cell r="J7515" t="str">
            <v>UM</v>
          </cell>
          <cell r="L7515">
            <v>4</v>
          </cell>
          <cell r="M7515">
            <v>9534.8860120373265</v>
          </cell>
        </row>
        <row r="7516">
          <cell r="A7516" t="str">
            <v>2012-63-5-</v>
          </cell>
          <cell r="B7516" t="str">
            <v>Canada</v>
          </cell>
          <cell r="C7516" t="str">
            <v>UnMarked Lower Georgia Strait</v>
          </cell>
          <cell r="D7516" t="str">
            <v>U-LwGeo S</v>
          </cell>
          <cell r="E7516">
            <v>63</v>
          </cell>
          <cell r="F7516">
            <v>100</v>
          </cell>
          <cell r="G7516">
            <v>99</v>
          </cell>
          <cell r="I7516">
            <v>2012</v>
          </cell>
          <cell r="J7516" t="str">
            <v>UM</v>
          </cell>
          <cell r="L7516">
            <v>5</v>
          </cell>
          <cell r="M7516">
            <v>568.32364466937202</v>
          </cell>
        </row>
        <row r="7517">
          <cell r="A7517" t="str">
            <v>2012-64-3-</v>
          </cell>
          <cell r="B7517" t="str">
            <v>Canada</v>
          </cell>
          <cell r="C7517" t="str">
            <v>Marked Lower Georgia Strait</v>
          </cell>
          <cell r="D7517" t="str">
            <v>M-LwGeo S</v>
          </cell>
          <cell r="E7517">
            <v>64</v>
          </cell>
          <cell r="F7517">
            <v>101</v>
          </cell>
          <cell r="G7517">
            <v>99</v>
          </cell>
          <cell r="I7517">
            <v>2012</v>
          </cell>
          <cell r="J7517" t="str">
            <v>M</v>
          </cell>
          <cell r="L7517">
            <v>3</v>
          </cell>
          <cell r="M7517">
            <v>656.4808146917203</v>
          </cell>
        </row>
        <row r="7518">
          <cell r="A7518" t="str">
            <v>2012-64-4-</v>
          </cell>
          <cell r="B7518" t="str">
            <v>Canada</v>
          </cell>
          <cell r="C7518" t="str">
            <v>Marked Lower Georgia Strait</v>
          </cell>
          <cell r="D7518" t="str">
            <v>M-LwGeo S</v>
          </cell>
          <cell r="E7518">
            <v>64</v>
          </cell>
          <cell r="F7518">
            <v>101</v>
          </cell>
          <cell r="G7518">
            <v>99</v>
          </cell>
          <cell r="I7518">
            <v>2012</v>
          </cell>
          <cell r="J7518" t="str">
            <v>M</v>
          </cell>
          <cell r="L7518">
            <v>4</v>
          </cell>
          <cell r="M7518">
            <v>815.89307425471452</v>
          </cell>
        </row>
        <row r="7519">
          <cell r="A7519" t="str">
            <v>2012-64-5-</v>
          </cell>
          <cell r="B7519" t="str">
            <v>Canada</v>
          </cell>
          <cell r="C7519" t="str">
            <v>Marked Lower Georgia Strait</v>
          </cell>
          <cell r="D7519" t="str">
            <v>M-LwGeo S</v>
          </cell>
          <cell r="E7519">
            <v>64</v>
          </cell>
          <cell r="F7519">
            <v>101</v>
          </cell>
          <cell r="G7519">
            <v>99</v>
          </cell>
          <cell r="I7519">
            <v>2012</v>
          </cell>
          <cell r="J7519" t="str">
            <v>M</v>
          </cell>
          <cell r="L7519">
            <v>5</v>
          </cell>
          <cell r="M7519">
            <v>49.548977823697101</v>
          </cell>
        </row>
        <row r="7520">
          <cell r="A7520" t="str">
            <v>2012-67-3-</v>
          </cell>
          <cell r="B7520" t="str">
            <v>ColR</v>
          </cell>
          <cell r="C7520" t="str">
            <v>UnMarked Lower Columbia Naturals</v>
          </cell>
          <cell r="D7520" t="str">
            <v>U-LColNat</v>
          </cell>
          <cell r="E7520">
            <v>67</v>
          </cell>
          <cell r="F7520">
            <v>103</v>
          </cell>
          <cell r="G7520">
            <v>102</v>
          </cell>
          <cell r="I7520">
            <v>2012</v>
          </cell>
          <cell r="J7520" t="str">
            <v>UM</v>
          </cell>
          <cell r="L7520">
            <v>3</v>
          </cell>
          <cell r="M7520">
            <v>3363.1499999999942</v>
          </cell>
        </row>
        <row r="7521">
          <cell r="A7521" t="str">
            <v>2012-67-4-</v>
          </cell>
          <cell r="B7521" t="str">
            <v>ColR</v>
          </cell>
          <cell r="C7521" t="str">
            <v>UnMarked Lower Columbia Naturals</v>
          </cell>
          <cell r="D7521" t="str">
            <v>U-LColNat</v>
          </cell>
          <cell r="E7521">
            <v>67</v>
          </cell>
          <cell r="F7521">
            <v>103</v>
          </cell>
          <cell r="G7521">
            <v>102</v>
          </cell>
          <cell r="I7521">
            <v>2012</v>
          </cell>
          <cell r="J7521" t="str">
            <v>UM</v>
          </cell>
          <cell r="L7521">
            <v>4</v>
          </cell>
          <cell r="M7521">
            <v>2368.2749999999978</v>
          </cell>
        </row>
        <row r="7522">
          <cell r="A7522" t="str">
            <v>2012-67-5-</v>
          </cell>
          <cell r="B7522" t="str">
            <v>ColR</v>
          </cell>
          <cell r="C7522" t="str">
            <v>UnMarked Lower Columbia Naturals</v>
          </cell>
          <cell r="D7522" t="str">
            <v>U-LColNat</v>
          </cell>
          <cell r="E7522">
            <v>67</v>
          </cell>
          <cell r="F7522">
            <v>103</v>
          </cell>
          <cell r="G7522">
            <v>102</v>
          </cell>
          <cell r="I7522">
            <v>2012</v>
          </cell>
          <cell r="J7522" t="str">
            <v>UM</v>
          </cell>
          <cell r="L7522">
            <v>5</v>
          </cell>
          <cell r="M7522">
            <v>614.92499999999927</v>
          </cell>
        </row>
        <row r="7523">
          <cell r="A7523" t="str">
            <v>2012-68-3-</v>
          </cell>
          <cell r="B7523" t="str">
            <v>ColR</v>
          </cell>
          <cell r="C7523" t="str">
            <v>Marked Lower Columbia Naturals</v>
          </cell>
          <cell r="D7523" t="str">
            <v>M-LColNat</v>
          </cell>
          <cell r="E7523">
            <v>68</v>
          </cell>
          <cell r="F7523">
            <v>104</v>
          </cell>
          <cell r="G7523">
            <v>102</v>
          </cell>
          <cell r="I7523">
            <v>2012</v>
          </cell>
          <cell r="J7523" t="str">
            <v>M</v>
          </cell>
          <cell r="L7523">
            <v>3</v>
          </cell>
          <cell r="M7523">
            <v>0</v>
          </cell>
        </row>
        <row r="7524">
          <cell r="A7524" t="str">
            <v>2012-68-4-</v>
          </cell>
          <cell r="B7524" t="str">
            <v>ColR</v>
          </cell>
          <cell r="C7524" t="str">
            <v>Marked Lower Columbia Naturals</v>
          </cell>
          <cell r="D7524" t="str">
            <v>M-LColNat</v>
          </cell>
          <cell r="E7524">
            <v>68</v>
          </cell>
          <cell r="F7524">
            <v>104</v>
          </cell>
          <cell r="G7524">
            <v>102</v>
          </cell>
          <cell r="I7524">
            <v>2012</v>
          </cell>
          <cell r="J7524" t="str">
            <v>M</v>
          </cell>
          <cell r="L7524">
            <v>4</v>
          </cell>
          <cell r="M7524">
            <v>0</v>
          </cell>
        </row>
        <row r="7525">
          <cell r="A7525" t="str">
            <v>2012-68-5-</v>
          </cell>
          <cell r="B7525" t="str">
            <v>ColR</v>
          </cell>
          <cell r="C7525" t="str">
            <v>Marked Lower Columbia Naturals</v>
          </cell>
          <cell r="D7525" t="str">
            <v>M-LColNat</v>
          </cell>
          <cell r="E7525">
            <v>68</v>
          </cell>
          <cell r="F7525">
            <v>104</v>
          </cell>
          <cell r="G7525">
            <v>102</v>
          </cell>
          <cell r="I7525">
            <v>2012</v>
          </cell>
          <cell r="J7525" t="str">
            <v>M</v>
          </cell>
          <cell r="L7525">
            <v>5</v>
          </cell>
          <cell r="M7525">
            <v>0</v>
          </cell>
        </row>
        <row r="7526">
          <cell r="A7526" t="str">
            <v>2012-69-3-</v>
          </cell>
          <cell r="B7526" t="str">
            <v>WA_NCoast_OR_CA</v>
          </cell>
          <cell r="C7526" t="str">
            <v>UnMarked Central Valley Fall</v>
          </cell>
          <cell r="D7526" t="str">
            <v>U-CentVal</v>
          </cell>
          <cell r="E7526">
            <v>69</v>
          </cell>
          <cell r="F7526">
            <v>106</v>
          </cell>
          <cell r="G7526">
            <v>105</v>
          </cell>
          <cell r="I7526">
            <v>2012</v>
          </cell>
          <cell r="J7526" t="str">
            <v>UM</v>
          </cell>
          <cell r="L7526">
            <v>3</v>
          </cell>
          <cell r="M7526">
            <v>264711.5217160575</v>
          </cell>
        </row>
        <row r="7527">
          <cell r="A7527" t="str">
            <v>2012-69-4-</v>
          </cell>
          <cell r="B7527" t="str">
            <v>WA_NCoast_OR_CA</v>
          </cell>
          <cell r="C7527" t="str">
            <v>UnMarked Central Valley Fall</v>
          </cell>
          <cell r="D7527" t="str">
            <v>U-CentVal</v>
          </cell>
          <cell r="E7527">
            <v>69</v>
          </cell>
          <cell r="F7527">
            <v>106</v>
          </cell>
          <cell r="G7527">
            <v>105</v>
          </cell>
          <cell r="I7527">
            <v>2012</v>
          </cell>
          <cell r="J7527" t="str">
            <v>UM</v>
          </cell>
          <cell r="L7527">
            <v>4</v>
          </cell>
          <cell r="M7527">
            <v>5720.2398691511498</v>
          </cell>
        </row>
        <row r="7528">
          <cell r="A7528" t="str">
            <v>2012-69-5-</v>
          </cell>
          <cell r="B7528" t="str">
            <v>WA_NCoast_OR_CA</v>
          </cell>
          <cell r="C7528" t="str">
            <v>UnMarked Central Valley Fall</v>
          </cell>
          <cell r="D7528" t="str">
            <v>U-CentVal</v>
          </cell>
          <cell r="E7528">
            <v>69</v>
          </cell>
          <cell r="F7528">
            <v>106</v>
          </cell>
          <cell r="G7528">
            <v>105</v>
          </cell>
          <cell r="I7528">
            <v>2012</v>
          </cell>
          <cell r="J7528" t="str">
            <v>UM</v>
          </cell>
          <cell r="L7528">
            <v>5</v>
          </cell>
          <cell r="M7528">
            <v>13.79841479132242</v>
          </cell>
        </row>
        <row r="7529">
          <cell r="A7529" t="str">
            <v>2012-70-3-</v>
          </cell>
          <cell r="B7529" t="str">
            <v>WA_NCoast_OR_CA</v>
          </cell>
          <cell r="C7529" t="str">
            <v>Marked Central Valley Fall</v>
          </cell>
          <cell r="D7529" t="str">
            <v>M-CentVal</v>
          </cell>
          <cell r="E7529">
            <v>70</v>
          </cell>
          <cell r="F7529">
            <v>107</v>
          </cell>
          <cell r="G7529">
            <v>105</v>
          </cell>
          <cell r="I7529">
            <v>2012</v>
          </cell>
          <cell r="J7529" t="str">
            <v>M</v>
          </cell>
          <cell r="L7529">
            <v>3</v>
          </cell>
          <cell r="M7529">
            <v>79069.675317783433</v>
          </cell>
        </row>
        <row r="7530">
          <cell r="A7530" t="str">
            <v>2012-70-4-</v>
          </cell>
          <cell r="B7530" t="str">
            <v>WA_NCoast_OR_CA</v>
          </cell>
          <cell r="C7530" t="str">
            <v>Marked Central Valley Fall</v>
          </cell>
          <cell r="D7530" t="str">
            <v>M-CentVal</v>
          </cell>
          <cell r="E7530">
            <v>70</v>
          </cell>
          <cell r="F7530">
            <v>107</v>
          </cell>
          <cell r="G7530">
            <v>105</v>
          </cell>
          <cell r="I7530">
            <v>2012</v>
          </cell>
          <cell r="J7530" t="str">
            <v>M</v>
          </cell>
          <cell r="L7530">
            <v>4</v>
          </cell>
          <cell r="M7530">
            <v>1708.6430777983951</v>
          </cell>
        </row>
        <row r="7531">
          <cell r="A7531" t="str">
            <v>2012-70-5-</v>
          </cell>
          <cell r="B7531" t="str">
            <v>WA_NCoast_OR_CA</v>
          </cell>
          <cell r="C7531" t="str">
            <v>Marked Central Valley Fall</v>
          </cell>
          <cell r="D7531" t="str">
            <v>M-CentVal</v>
          </cell>
          <cell r="E7531">
            <v>70</v>
          </cell>
          <cell r="F7531">
            <v>107</v>
          </cell>
          <cell r="G7531">
            <v>105</v>
          </cell>
          <cell r="I7531">
            <v>2012</v>
          </cell>
          <cell r="J7531" t="str">
            <v>M</v>
          </cell>
          <cell r="L7531">
            <v>5</v>
          </cell>
          <cell r="M7531">
            <v>4.121604418187216</v>
          </cell>
        </row>
        <row r="7532">
          <cell r="A7532" t="str">
            <v>2012-71-3-</v>
          </cell>
          <cell r="B7532" t="str">
            <v>WA_NCoast_OR_CA</v>
          </cell>
          <cell r="C7532" t="str">
            <v>UnMarked WA North Coast Fall</v>
          </cell>
          <cell r="D7532" t="str">
            <v>U-WA NCst</v>
          </cell>
          <cell r="E7532">
            <v>71</v>
          </cell>
          <cell r="F7532">
            <v>109</v>
          </cell>
          <cell r="G7532">
            <v>108</v>
          </cell>
          <cell r="I7532">
            <v>2012</v>
          </cell>
          <cell r="J7532" t="str">
            <v>UM</v>
          </cell>
          <cell r="L7532">
            <v>3</v>
          </cell>
          <cell r="M7532">
            <v>4912.3546222574423</v>
          </cell>
        </row>
        <row r="7533">
          <cell r="A7533" t="str">
            <v>2012-71-4-</v>
          </cell>
          <cell r="B7533" t="str">
            <v>WA_NCoast_OR_CA</v>
          </cell>
          <cell r="C7533" t="str">
            <v>UnMarked WA North Coast Fall</v>
          </cell>
          <cell r="D7533" t="str">
            <v>U-WA NCst</v>
          </cell>
          <cell r="E7533">
            <v>71</v>
          </cell>
          <cell r="F7533">
            <v>109</v>
          </cell>
          <cell r="G7533">
            <v>108</v>
          </cell>
          <cell r="I7533">
            <v>2012</v>
          </cell>
          <cell r="J7533" t="str">
            <v>UM</v>
          </cell>
          <cell r="L7533">
            <v>4</v>
          </cell>
          <cell r="M7533">
            <v>15548.690253975001</v>
          </cell>
        </row>
        <row r="7534">
          <cell r="A7534" t="str">
            <v>2012-71-5-</v>
          </cell>
          <cell r="B7534" t="str">
            <v>WA_NCoast_OR_CA</v>
          </cell>
          <cell r="C7534" t="str">
            <v>UnMarked WA North Coast Fall</v>
          </cell>
          <cell r="D7534" t="str">
            <v>U-WA NCst</v>
          </cell>
          <cell r="E7534">
            <v>71</v>
          </cell>
          <cell r="F7534">
            <v>109</v>
          </cell>
          <cell r="G7534">
            <v>108</v>
          </cell>
          <cell r="I7534">
            <v>2012</v>
          </cell>
          <cell r="J7534" t="str">
            <v>UM</v>
          </cell>
          <cell r="L7534">
            <v>5</v>
          </cell>
          <cell r="M7534">
            <v>23940.29924627117</v>
          </cell>
        </row>
        <row r="7535">
          <cell r="A7535" t="str">
            <v>2012-72-3-</v>
          </cell>
          <cell r="B7535" t="str">
            <v>WA_NCoast_OR_CA</v>
          </cell>
          <cell r="C7535" t="str">
            <v>Marked WA North Coast Fall</v>
          </cell>
          <cell r="D7535" t="str">
            <v>M-WA NCst</v>
          </cell>
          <cell r="E7535">
            <v>72</v>
          </cell>
          <cell r="F7535">
            <v>110</v>
          </cell>
          <cell r="G7535">
            <v>108</v>
          </cell>
          <cell r="I7535">
            <v>2012</v>
          </cell>
          <cell r="J7535" t="str">
            <v>M</v>
          </cell>
          <cell r="L7535">
            <v>3</v>
          </cell>
          <cell r="M7535">
            <v>402.55534634092049</v>
          </cell>
        </row>
        <row r="7536">
          <cell r="A7536" t="str">
            <v>2012-72-4-</v>
          </cell>
          <cell r="B7536" t="str">
            <v>WA_NCoast_OR_CA</v>
          </cell>
          <cell r="C7536" t="str">
            <v>Marked WA North Coast Fall</v>
          </cell>
          <cell r="D7536" t="str">
            <v>M-WA NCst</v>
          </cell>
          <cell r="E7536">
            <v>72</v>
          </cell>
          <cell r="F7536">
            <v>110</v>
          </cell>
          <cell r="G7536">
            <v>108</v>
          </cell>
          <cell r="I7536">
            <v>2012</v>
          </cell>
          <cell r="J7536" t="str">
            <v>M</v>
          </cell>
          <cell r="L7536">
            <v>4</v>
          </cell>
          <cell r="M7536">
            <v>2229.3002179534419</v>
          </cell>
        </row>
        <row r="7537">
          <cell r="A7537" t="str">
            <v>2012-72-5-</v>
          </cell>
          <cell r="B7537" t="str">
            <v>WA_NCoast_OR_CA</v>
          </cell>
          <cell r="C7537" t="str">
            <v>Marked WA North Coast Fall</v>
          </cell>
          <cell r="D7537" t="str">
            <v>M-WA NCst</v>
          </cell>
          <cell r="E7537">
            <v>72</v>
          </cell>
          <cell r="F7537">
            <v>110</v>
          </cell>
          <cell r="G7537">
            <v>108</v>
          </cell>
          <cell r="I7537">
            <v>2012</v>
          </cell>
          <cell r="J7537" t="str">
            <v>M</v>
          </cell>
          <cell r="L7537">
            <v>5</v>
          </cell>
          <cell r="M7537">
            <v>1993.3748536672931</v>
          </cell>
        </row>
        <row r="7538">
          <cell r="A7538" t="str">
            <v>2012-73-3-</v>
          </cell>
          <cell r="B7538" t="str">
            <v>WA_NCoast_OR_CA</v>
          </cell>
          <cell r="C7538" t="str">
            <v>UnMarked Willapa Bay</v>
          </cell>
          <cell r="D7538" t="str">
            <v>U-Willapa</v>
          </cell>
          <cell r="E7538">
            <v>73</v>
          </cell>
          <cell r="F7538">
            <v>112</v>
          </cell>
          <cell r="G7538">
            <v>111</v>
          </cell>
          <cell r="I7538">
            <v>2012</v>
          </cell>
          <cell r="J7538" t="str">
            <v>UM</v>
          </cell>
          <cell r="K7538" t="str">
            <v>H</v>
          </cell>
          <cell r="L7538">
            <v>3</v>
          </cell>
          <cell r="M7538">
            <v>273.41082541291922</v>
          </cell>
        </row>
        <row r="7539">
          <cell r="A7539" t="str">
            <v>2012-73-3-</v>
          </cell>
          <cell r="B7539" t="str">
            <v>WA_NCoast_OR_CA</v>
          </cell>
          <cell r="C7539" t="str">
            <v>UnMarked Willapa Bay</v>
          </cell>
          <cell r="D7539" t="str">
            <v>U-Willapa</v>
          </cell>
          <cell r="E7539">
            <v>73</v>
          </cell>
          <cell r="F7539">
            <v>112</v>
          </cell>
          <cell r="G7539">
            <v>111</v>
          </cell>
          <cell r="I7539">
            <v>2012</v>
          </cell>
          <cell r="J7539" t="str">
            <v>UM</v>
          </cell>
          <cell r="K7539" t="str">
            <v>N</v>
          </cell>
          <cell r="L7539">
            <v>3</v>
          </cell>
          <cell r="M7539">
            <v>796.45643352958871</v>
          </cell>
        </row>
        <row r="7540">
          <cell r="A7540" t="str">
            <v>2012-73-4-</v>
          </cell>
          <cell r="B7540" t="str">
            <v>WA_NCoast_OR_CA</v>
          </cell>
          <cell r="C7540" t="str">
            <v>UnMarked Willapa Bay</v>
          </cell>
          <cell r="D7540" t="str">
            <v>U-Willapa</v>
          </cell>
          <cell r="E7540">
            <v>73</v>
          </cell>
          <cell r="F7540">
            <v>112</v>
          </cell>
          <cell r="G7540">
            <v>111</v>
          </cell>
          <cell r="I7540">
            <v>2012</v>
          </cell>
          <cell r="J7540" t="str">
            <v>UM</v>
          </cell>
          <cell r="K7540" t="str">
            <v>H</v>
          </cell>
          <cell r="L7540">
            <v>4</v>
          </cell>
          <cell r="M7540">
            <v>437.63863131830618</v>
          </cell>
        </row>
        <row r="7541">
          <cell r="A7541" t="str">
            <v>2012-73-4-</v>
          </cell>
          <cell r="B7541" t="str">
            <v>WA_NCoast_OR_CA</v>
          </cell>
          <cell r="C7541" t="str">
            <v>UnMarked Willapa Bay</v>
          </cell>
          <cell r="D7541" t="str">
            <v>U-Willapa</v>
          </cell>
          <cell r="E7541">
            <v>73</v>
          </cell>
          <cell r="F7541">
            <v>112</v>
          </cell>
          <cell r="G7541">
            <v>111</v>
          </cell>
          <cell r="I7541">
            <v>2012</v>
          </cell>
          <cell r="J7541" t="str">
            <v>UM</v>
          </cell>
          <cell r="K7541" t="str">
            <v>N</v>
          </cell>
          <cell r="L7541">
            <v>4</v>
          </cell>
          <cell r="M7541">
            <v>1545.073763097173</v>
          </cell>
        </row>
        <row r="7542">
          <cell r="A7542" t="str">
            <v>2012-73-5-</v>
          </cell>
          <cell r="B7542" t="str">
            <v>WA_NCoast_OR_CA</v>
          </cell>
          <cell r="C7542" t="str">
            <v>UnMarked Willapa Bay</v>
          </cell>
          <cell r="D7542" t="str">
            <v>U-Willapa</v>
          </cell>
          <cell r="E7542">
            <v>73</v>
          </cell>
          <cell r="F7542">
            <v>112</v>
          </cell>
          <cell r="G7542">
            <v>111</v>
          </cell>
          <cell r="I7542">
            <v>2012</v>
          </cell>
          <cell r="J7542" t="str">
            <v>UM</v>
          </cell>
          <cell r="K7542" t="str">
            <v>H</v>
          </cell>
          <cell r="L7542">
            <v>5</v>
          </cell>
          <cell r="M7542">
            <v>545.30068030935911</v>
          </cell>
        </row>
        <row r="7543">
          <cell r="A7543" t="str">
            <v>2012-73-5-</v>
          </cell>
          <cell r="B7543" t="str">
            <v>WA_NCoast_OR_CA</v>
          </cell>
          <cell r="C7543" t="str">
            <v>UnMarked Willapa Bay</v>
          </cell>
          <cell r="D7543" t="str">
            <v>U-Willapa</v>
          </cell>
          <cell r="E7543">
            <v>73</v>
          </cell>
          <cell r="F7543">
            <v>112</v>
          </cell>
          <cell r="G7543">
            <v>111</v>
          </cell>
          <cell r="I7543">
            <v>2012</v>
          </cell>
          <cell r="J7543" t="str">
            <v>UM</v>
          </cell>
          <cell r="K7543" t="str">
            <v>N</v>
          </cell>
          <cell r="L7543">
            <v>5</v>
          </cell>
          <cell r="M7543">
            <v>2151.466729534473</v>
          </cell>
        </row>
        <row r="7544">
          <cell r="A7544" t="str">
            <v>2012-74-3-</v>
          </cell>
          <cell r="B7544" t="str">
            <v>WA_NCoast_OR_CA</v>
          </cell>
          <cell r="C7544" t="str">
            <v>Marked Willapa Bay</v>
          </cell>
          <cell r="D7544" t="str">
            <v>M-Willapa</v>
          </cell>
          <cell r="E7544">
            <v>74</v>
          </cell>
          <cell r="F7544">
            <v>113</v>
          </cell>
          <cell r="G7544">
            <v>111</v>
          </cell>
          <cell r="I7544">
            <v>2012</v>
          </cell>
          <cell r="J7544" t="str">
            <v>M</v>
          </cell>
          <cell r="K7544" t="str">
            <v>H</v>
          </cell>
          <cell r="L7544">
            <v>3</v>
          </cell>
          <cell r="M7544">
            <v>5071.715884565464</v>
          </cell>
        </row>
        <row r="7545">
          <cell r="A7545" t="str">
            <v>2012-74-4-</v>
          </cell>
          <cell r="B7545" t="str">
            <v>WA_NCoast_OR_CA</v>
          </cell>
          <cell r="C7545" t="str">
            <v>Marked Willapa Bay</v>
          </cell>
          <cell r="D7545" t="str">
            <v>M-Willapa</v>
          </cell>
          <cell r="E7545">
            <v>74</v>
          </cell>
          <cell r="F7545">
            <v>113</v>
          </cell>
          <cell r="G7545">
            <v>111</v>
          </cell>
          <cell r="I7545">
            <v>2012</v>
          </cell>
          <cell r="J7545" t="str">
            <v>M</v>
          </cell>
          <cell r="K7545" t="str">
            <v>H</v>
          </cell>
          <cell r="L7545">
            <v>4</v>
          </cell>
          <cell r="M7545">
            <v>9931.5600998897589</v>
          </cell>
        </row>
        <row r="7546">
          <cell r="A7546" t="str">
            <v>2012-74-5-</v>
          </cell>
          <cell r="B7546" t="str">
            <v>WA_NCoast_OR_CA</v>
          </cell>
          <cell r="C7546" t="str">
            <v>Marked Willapa Bay</v>
          </cell>
          <cell r="D7546" t="str">
            <v>M-Willapa</v>
          </cell>
          <cell r="E7546">
            <v>74</v>
          </cell>
          <cell r="F7546">
            <v>113</v>
          </cell>
          <cell r="G7546">
            <v>111</v>
          </cell>
          <cell r="I7546">
            <v>2012</v>
          </cell>
          <cell r="J7546" t="str">
            <v>M</v>
          </cell>
          <cell r="K7546" t="str">
            <v>H</v>
          </cell>
          <cell r="L7546">
            <v>5</v>
          </cell>
          <cell r="M7546">
            <v>13893.483159632249</v>
          </cell>
        </row>
        <row r="7547">
          <cell r="A7547" t="str">
            <v>2012-77-3-</v>
          </cell>
          <cell r="B7547" t="str">
            <v>WA_NCoast_OR_CA</v>
          </cell>
          <cell r="C7547" t="str">
            <v>UnMarked OR Mid Coast Fall</v>
          </cell>
          <cell r="D7547" t="str">
            <v>U-MidORCst</v>
          </cell>
          <cell r="E7547">
            <v>77</v>
          </cell>
          <cell r="F7547">
            <v>115</v>
          </cell>
          <cell r="G7547">
            <v>114</v>
          </cell>
          <cell r="I7547">
            <v>2012</v>
          </cell>
          <cell r="J7547" t="str">
            <v>UM</v>
          </cell>
          <cell r="L7547">
            <v>3</v>
          </cell>
          <cell r="M7547">
            <v>16987.284536547279</v>
          </cell>
        </row>
        <row r="7548">
          <cell r="A7548" t="str">
            <v>2012-77-4-</v>
          </cell>
          <cell r="B7548" t="str">
            <v>WA_NCoast_OR_CA</v>
          </cell>
          <cell r="C7548" t="str">
            <v>UnMarked OR Mid Coast Fall</v>
          </cell>
          <cell r="D7548" t="str">
            <v>U-MidORCst</v>
          </cell>
          <cell r="E7548">
            <v>77</v>
          </cell>
          <cell r="F7548">
            <v>115</v>
          </cell>
          <cell r="G7548">
            <v>114</v>
          </cell>
          <cell r="I7548">
            <v>2012</v>
          </cell>
          <cell r="J7548" t="str">
            <v>UM</v>
          </cell>
          <cell r="L7548">
            <v>4</v>
          </cell>
          <cell r="M7548">
            <v>23404.73036580838</v>
          </cell>
        </row>
        <row r="7549">
          <cell r="A7549" t="str">
            <v>2012-77-5-</v>
          </cell>
          <cell r="B7549" t="str">
            <v>WA_NCoast_OR_CA</v>
          </cell>
          <cell r="C7549" t="str">
            <v>UnMarked OR Mid Coast Fall</v>
          </cell>
          <cell r="D7549" t="str">
            <v>U-MidORCst</v>
          </cell>
          <cell r="E7549">
            <v>77</v>
          </cell>
          <cell r="F7549">
            <v>115</v>
          </cell>
          <cell r="G7549">
            <v>114</v>
          </cell>
          <cell r="I7549">
            <v>2012</v>
          </cell>
          <cell r="J7549" t="str">
            <v>UM</v>
          </cell>
          <cell r="L7549">
            <v>5</v>
          </cell>
          <cell r="M7549">
            <v>14975.26958524289</v>
          </cell>
        </row>
        <row r="7550">
          <cell r="A7550" t="str">
            <v>2012-78-3-</v>
          </cell>
          <cell r="B7550" t="str">
            <v>WA_NCoast_OR_CA</v>
          </cell>
          <cell r="C7550" t="str">
            <v>Marked OR Mid Coast Fall</v>
          </cell>
          <cell r="D7550" t="str">
            <v>M-MidORCst</v>
          </cell>
          <cell r="E7550">
            <v>78</v>
          </cell>
          <cell r="F7550">
            <v>116</v>
          </cell>
          <cell r="G7550">
            <v>114</v>
          </cell>
          <cell r="I7550">
            <v>2012</v>
          </cell>
          <cell r="J7550" t="str">
            <v>M</v>
          </cell>
          <cell r="L7550">
            <v>3</v>
          </cell>
          <cell r="M7550">
            <v>573.85999490846734</v>
          </cell>
        </row>
        <row r="7551">
          <cell r="A7551" t="str">
            <v>2012-78-4-</v>
          </cell>
          <cell r="B7551" t="str">
            <v>WA_NCoast_OR_CA</v>
          </cell>
          <cell r="C7551" t="str">
            <v>Marked OR Mid Coast Fall</v>
          </cell>
          <cell r="D7551" t="str">
            <v>M-MidORCst</v>
          </cell>
          <cell r="E7551">
            <v>78</v>
          </cell>
          <cell r="F7551">
            <v>116</v>
          </cell>
          <cell r="G7551">
            <v>114</v>
          </cell>
          <cell r="I7551">
            <v>2012</v>
          </cell>
          <cell r="J7551" t="str">
            <v>M</v>
          </cell>
          <cell r="L7551">
            <v>4</v>
          </cell>
          <cell r="M7551">
            <v>791.28466912567819</v>
          </cell>
        </row>
        <row r="7552">
          <cell r="A7552" t="str">
            <v>2012-78-5-</v>
          </cell>
          <cell r="B7552" t="str">
            <v>WA_NCoast_OR_CA</v>
          </cell>
          <cell r="C7552" t="str">
            <v>Marked OR Mid Coast Fall</v>
          </cell>
          <cell r="D7552" t="str">
            <v>M-MidORCst</v>
          </cell>
          <cell r="E7552">
            <v>78</v>
          </cell>
          <cell r="F7552">
            <v>116</v>
          </cell>
          <cell r="G7552">
            <v>114</v>
          </cell>
          <cell r="I7552">
            <v>2012</v>
          </cell>
          <cell r="J7552" t="str">
            <v>M</v>
          </cell>
          <cell r="L7552">
            <v>5</v>
          </cell>
          <cell r="M7552">
            <v>505.92347953961331</v>
          </cell>
        </row>
        <row r="7553">
          <cell r="A7553" t="str">
            <v>2013-1-3-</v>
          </cell>
          <cell r="B7553" t="str">
            <v>NookSam</v>
          </cell>
          <cell r="C7553" t="str">
            <v>UnMarked Nooksack/Samish Fall</v>
          </cell>
          <cell r="D7553" t="str">
            <v>U-NkSm FF</v>
          </cell>
          <cell r="E7553">
            <v>1</v>
          </cell>
          <cell r="F7553">
            <v>2</v>
          </cell>
          <cell r="G7553">
            <v>1</v>
          </cell>
          <cell r="H7553" t="str">
            <v>TRS; includes 7B-D</v>
          </cell>
          <cell r="I7553">
            <v>2013</v>
          </cell>
          <cell r="J7553" t="str">
            <v>UM</v>
          </cell>
          <cell r="L7553">
            <v>3</v>
          </cell>
          <cell r="M7553">
            <v>988.38602603480592</v>
          </cell>
        </row>
        <row r="7554">
          <cell r="A7554" t="str">
            <v>2013-1-4-</v>
          </cell>
          <cell r="B7554" t="str">
            <v>NookSam</v>
          </cell>
          <cell r="C7554" t="str">
            <v>UnMarked Nooksack/Samish Fall</v>
          </cell>
          <cell r="D7554" t="str">
            <v>U-NkSm FF</v>
          </cell>
          <cell r="E7554">
            <v>1</v>
          </cell>
          <cell r="F7554">
            <v>2</v>
          </cell>
          <cell r="G7554">
            <v>1</v>
          </cell>
          <cell r="H7554" t="str">
            <v>TRS; includes 7B-D</v>
          </cell>
          <cell r="I7554">
            <v>2013</v>
          </cell>
          <cell r="J7554" t="str">
            <v>UM</v>
          </cell>
          <cell r="L7554">
            <v>4</v>
          </cell>
          <cell r="M7554">
            <v>509.13501901009039</v>
          </cell>
        </row>
        <row r="7555">
          <cell r="A7555" t="str">
            <v>2013-1-5-</v>
          </cell>
          <cell r="B7555" t="str">
            <v>NookSam</v>
          </cell>
          <cell r="C7555" t="str">
            <v>UnMarked Nooksack/Samish Fall</v>
          </cell>
          <cell r="D7555" t="str">
            <v>U-NkSm FF</v>
          </cell>
          <cell r="E7555">
            <v>1</v>
          </cell>
          <cell r="F7555">
            <v>2</v>
          </cell>
          <cell r="G7555">
            <v>1</v>
          </cell>
          <cell r="H7555" t="str">
            <v>TRS; includes 7B-D</v>
          </cell>
          <cell r="I7555">
            <v>2013</v>
          </cell>
          <cell r="J7555" t="str">
            <v>UM</v>
          </cell>
          <cell r="L7555">
            <v>5</v>
          </cell>
          <cell r="M7555">
            <v>12.17496784589347</v>
          </cell>
        </row>
        <row r="7556">
          <cell r="A7556" t="str">
            <v>2013-2-3-</v>
          </cell>
          <cell r="B7556" t="str">
            <v>NookSam</v>
          </cell>
          <cell r="C7556" t="str">
            <v>Marked Nooksack/Samish Fall</v>
          </cell>
          <cell r="D7556" t="str">
            <v>M-NkSm FF</v>
          </cell>
          <cell r="E7556">
            <v>2</v>
          </cell>
          <cell r="F7556">
            <v>3</v>
          </cell>
          <cell r="G7556">
            <v>1</v>
          </cell>
          <cell r="H7556" t="str">
            <v>TRS; includes 7B-D</v>
          </cell>
          <cell r="I7556">
            <v>2013</v>
          </cell>
          <cell r="J7556" t="str">
            <v>M</v>
          </cell>
          <cell r="L7556">
            <v>3</v>
          </cell>
          <cell r="M7556">
            <v>23291.067186997891</v>
          </cell>
        </row>
        <row r="7557">
          <cell r="A7557" t="str">
            <v>2013-2-4-</v>
          </cell>
          <cell r="B7557" t="str">
            <v>NookSam</v>
          </cell>
          <cell r="C7557" t="str">
            <v>Marked Nooksack/Samish Fall</v>
          </cell>
          <cell r="D7557" t="str">
            <v>M-NkSm FF</v>
          </cell>
          <cell r="E7557">
            <v>2</v>
          </cell>
          <cell r="F7557">
            <v>3</v>
          </cell>
          <cell r="G7557">
            <v>1</v>
          </cell>
          <cell r="H7557" t="str">
            <v>TRS; includes 7B-D</v>
          </cell>
          <cell r="I7557">
            <v>2013</v>
          </cell>
          <cell r="J7557" t="str">
            <v>M</v>
          </cell>
          <cell r="L7557">
            <v>4</v>
          </cell>
          <cell r="M7557">
            <v>11997.638192630489</v>
          </cell>
        </row>
        <row r="7558">
          <cell r="A7558" t="str">
            <v>2013-2-5-</v>
          </cell>
          <cell r="B7558" t="str">
            <v>NookSam</v>
          </cell>
          <cell r="C7558" t="str">
            <v>Marked Nooksack/Samish Fall</v>
          </cell>
          <cell r="D7558" t="str">
            <v>M-NkSm FF</v>
          </cell>
          <cell r="E7558">
            <v>2</v>
          </cell>
          <cell r="F7558">
            <v>3</v>
          </cell>
          <cell r="G7558">
            <v>1</v>
          </cell>
          <cell r="H7558" t="str">
            <v>TRS; includes 7B-D</v>
          </cell>
          <cell r="I7558">
            <v>2013</v>
          </cell>
          <cell r="J7558" t="str">
            <v>M</v>
          </cell>
          <cell r="L7558">
            <v>5</v>
          </cell>
          <cell r="M7558">
            <v>286.90004373681609</v>
          </cell>
        </row>
        <row r="7559">
          <cell r="A7559" t="str">
            <v>2013-3-3-</v>
          </cell>
          <cell r="B7559" t="str">
            <v>NookSam</v>
          </cell>
          <cell r="C7559" t="str">
            <v>UnMarked NF Nooksack Spr</v>
          </cell>
          <cell r="D7559" t="str">
            <v>U-NFNK Sp</v>
          </cell>
          <cell r="E7559">
            <v>3</v>
          </cell>
          <cell r="F7559">
            <v>5</v>
          </cell>
          <cell r="G7559">
            <v>4</v>
          </cell>
          <cell r="H7559" t="str">
            <v>TRS; includes 7B-D</v>
          </cell>
          <cell r="I7559">
            <v>2013</v>
          </cell>
          <cell r="J7559" t="str">
            <v>UM</v>
          </cell>
          <cell r="L7559">
            <v>3</v>
          </cell>
          <cell r="M7559">
            <v>27.265485991873931</v>
          </cell>
        </row>
        <row r="7560">
          <cell r="A7560" t="str">
            <v>2013-3-4-</v>
          </cell>
          <cell r="B7560" t="str">
            <v>NookSam</v>
          </cell>
          <cell r="C7560" t="str">
            <v>UnMarked NF Nooksack Spr</v>
          </cell>
          <cell r="D7560" t="str">
            <v>U-NFNK Sp</v>
          </cell>
          <cell r="E7560">
            <v>3</v>
          </cell>
          <cell r="F7560">
            <v>5</v>
          </cell>
          <cell r="G7560">
            <v>4</v>
          </cell>
          <cell r="H7560" t="str">
            <v>TRS; includes 7B-D</v>
          </cell>
          <cell r="I7560">
            <v>2013</v>
          </cell>
          <cell r="J7560" t="str">
            <v>UM</v>
          </cell>
          <cell r="L7560">
            <v>4</v>
          </cell>
          <cell r="M7560">
            <v>116.1940186369865</v>
          </cell>
        </row>
        <row r="7561">
          <cell r="A7561" t="str">
            <v>2013-3-5-</v>
          </cell>
          <cell r="B7561" t="str">
            <v>NookSam</v>
          </cell>
          <cell r="C7561" t="str">
            <v>UnMarked NF Nooksack Spr</v>
          </cell>
          <cell r="D7561" t="str">
            <v>U-NFNK Sp</v>
          </cell>
          <cell r="E7561">
            <v>3</v>
          </cell>
          <cell r="F7561">
            <v>5</v>
          </cell>
          <cell r="G7561">
            <v>4</v>
          </cell>
          <cell r="H7561" t="str">
            <v>TRS; includes 7B-D</v>
          </cell>
          <cell r="I7561">
            <v>2013</v>
          </cell>
          <cell r="J7561" t="str">
            <v>UM</v>
          </cell>
          <cell r="L7561">
            <v>5</v>
          </cell>
          <cell r="M7561">
            <v>21.766361477201361</v>
          </cell>
        </row>
        <row r="7562">
          <cell r="A7562" t="str">
            <v>2013-4-3-</v>
          </cell>
          <cell r="B7562" t="str">
            <v>NookSam</v>
          </cell>
          <cell r="C7562" t="str">
            <v>Marked NF Nooksack Spr</v>
          </cell>
          <cell r="D7562" t="str">
            <v>M-NFNK Sp</v>
          </cell>
          <cell r="E7562">
            <v>4</v>
          </cell>
          <cell r="F7562">
            <v>6</v>
          </cell>
          <cell r="G7562">
            <v>4</v>
          </cell>
          <cell r="H7562" t="str">
            <v>TRS; includes 7B-D</v>
          </cell>
          <cell r="I7562">
            <v>2013</v>
          </cell>
          <cell r="J7562" t="str">
            <v>M</v>
          </cell>
          <cell r="L7562">
            <v>3</v>
          </cell>
          <cell r="M7562">
            <v>1264.7448578179531</v>
          </cell>
        </row>
        <row r="7563">
          <cell r="A7563" t="str">
            <v>2013-4-4-</v>
          </cell>
          <cell r="B7563" t="str">
            <v>NookSam</v>
          </cell>
          <cell r="C7563" t="str">
            <v>Marked NF Nooksack Spr</v>
          </cell>
          <cell r="D7563" t="str">
            <v>M-NFNK Sp</v>
          </cell>
          <cell r="E7563">
            <v>4</v>
          </cell>
          <cell r="F7563">
            <v>6</v>
          </cell>
          <cell r="G7563">
            <v>4</v>
          </cell>
          <cell r="H7563" t="str">
            <v>TRS; includes 7B-D</v>
          </cell>
          <cell r="I7563">
            <v>2013</v>
          </cell>
          <cell r="J7563" t="str">
            <v>M</v>
          </cell>
          <cell r="L7563">
            <v>4</v>
          </cell>
          <cell r="M7563">
            <v>1364.4027881772929</v>
          </cell>
        </row>
        <row r="7564">
          <cell r="A7564" t="str">
            <v>2013-4-5-</v>
          </cell>
          <cell r="B7564" t="str">
            <v>NookSam</v>
          </cell>
          <cell r="C7564" t="str">
            <v>Marked NF Nooksack Spr</v>
          </cell>
          <cell r="D7564" t="str">
            <v>M-NFNK Sp</v>
          </cell>
          <cell r="E7564">
            <v>4</v>
          </cell>
          <cell r="F7564">
            <v>6</v>
          </cell>
          <cell r="G7564">
            <v>4</v>
          </cell>
          <cell r="H7564" t="str">
            <v>TRS; includes 7B-D</v>
          </cell>
          <cell r="I7564">
            <v>2013</v>
          </cell>
          <cell r="J7564" t="str">
            <v>M</v>
          </cell>
          <cell r="L7564">
            <v>5</v>
          </cell>
          <cell r="M7564">
            <v>113.4631446169124</v>
          </cell>
        </row>
        <row r="7565">
          <cell r="A7565" t="str">
            <v>2013-5-3-</v>
          </cell>
          <cell r="B7565" t="str">
            <v>NookSam</v>
          </cell>
          <cell r="C7565" t="str">
            <v>UnMarked SF Nooksack Spr</v>
          </cell>
          <cell r="D7565" t="str">
            <v>U-SFNK Sp</v>
          </cell>
          <cell r="E7565">
            <v>5</v>
          </cell>
          <cell r="F7565">
            <v>7</v>
          </cell>
          <cell r="G7565">
            <v>4</v>
          </cell>
          <cell r="H7565" t="str">
            <v>TRS; includes 7B-D</v>
          </cell>
          <cell r="I7565">
            <v>2013</v>
          </cell>
          <cell r="J7565" t="str">
            <v>UM</v>
          </cell>
          <cell r="L7565">
            <v>3</v>
          </cell>
          <cell r="M7565">
            <v>399.2650726713847</v>
          </cell>
        </row>
        <row r="7566">
          <cell r="A7566" t="str">
            <v>2013-5-4-</v>
          </cell>
          <cell r="B7566" t="str">
            <v>NookSam</v>
          </cell>
          <cell r="C7566" t="str">
            <v>UnMarked SF Nooksack Spr</v>
          </cell>
          <cell r="D7566" t="str">
            <v>U-SFNK Sp</v>
          </cell>
          <cell r="E7566">
            <v>5</v>
          </cell>
          <cell r="F7566">
            <v>7</v>
          </cell>
          <cell r="G7566">
            <v>4</v>
          </cell>
          <cell r="H7566" t="str">
            <v>TRS; includes 7B-D</v>
          </cell>
          <cell r="I7566">
            <v>2013</v>
          </cell>
          <cell r="J7566" t="str">
            <v>UM</v>
          </cell>
          <cell r="L7566">
            <v>4</v>
          </cell>
          <cell r="M7566">
            <v>636.54628699122895</v>
          </cell>
        </row>
        <row r="7567">
          <cell r="A7567" t="str">
            <v>2013-5-5-</v>
          </cell>
          <cell r="B7567" t="str">
            <v>NookSam</v>
          </cell>
          <cell r="C7567" t="str">
            <v>UnMarked SF Nooksack Spr</v>
          </cell>
          <cell r="D7567" t="str">
            <v>U-SFNK Sp</v>
          </cell>
          <cell r="E7567">
            <v>5</v>
          </cell>
          <cell r="F7567">
            <v>7</v>
          </cell>
          <cell r="G7567">
            <v>4</v>
          </cell>
          <cell r="H7567" t="str">
            <v>TRS; includes 7B-D</v>
          </cell>
          <cell r="I7567">
            <v>2013</v>
          </cell>
          <cell r="J7567" t="str">
            <v>UM</v>
          </cell>
          <cell r="L7567">
            <v>5</v>
          </cell>
          <cell r="M7567">
            <v>67.234690005314008</v>
          </cell>
        </row>
        <row r="7568">
          <cell r="A7568" t="str">
            <v>2013-6-3-</v>
          </cell>
          <cell r="B7568" t="str">
            <v>NookSam</v>
          </cell>
          <cell r="C7568" t="str">
            <v>Marked SF Nooksack Spr</v>
          </cell>
          <cell r="D7568" t="str">
            <v>M-SFNK Sp</v>
          </cell>
          <cell r="E7568">
            <v>6</v>
          </cell>
          <cell r="F7568">
            <v>8</v>
          </cell>
          <cell r="G7568">
            <v>4</v>
          </cell>
          <cell r="H7568" t="str">
            <v>TRS; includes 7B-D</v>
          </cell>
          <cell r="I7568">
            <v>2013</v>
          </cell>
          <cell r="J7568" t="str">
            <v>M</v>
          </cell>
          <cell r="L7568">
            <v>3</v>
          </cell>
          <cell r="M7568">
            <v>0</v>
          </cell>
        </row>
        <row r="7569">
          <cell r="A7569" t="str">
            <v>2013-6-4-</v>
          </cell>
          <cell r="B7569" t="str">
            <v>NookSam</v>
          </cell>
          <cell r="C7569" t="str">
            <v>Marked SF Nooksack Spr</v>
          </cell>
          <cell r="D7569" t="str">
            <v>M-SFNK Sp</v>
          </cell>
          <cell r="E7569">
            <v>6</v>
          </cell>
          <cell r="F7569">
            <v>8</v>
          </cell>
          <cell r="G7569">
            <v>4</v>
          </cell>
          <cell r="H7569" t="str">
            <v>TRS; includes 7B-D</v>
          </cell>
          <cell r="I7569">
            <v>2013</v>
          </cell>
          <cell r="J7569" t="str">
            <v>M</v>
          </cell>
          <cell r="L7569">
            <v>4</v>
          </cell>
          <cell r="M7569">
            <v>0</v>
          </cell>
        </row>
        <row r="7570">
          <cell r="A7570" t="str">
            <v>2013-6-5-</v>
          </cell>
          <cell r="B7570" t="str">
            <v>NookSam</v>
          </cell>
          <cell r="C7570" t="str">
            <v>Marked SF Nooksack Spr</v>
          </cell>
          <cell r="D7570" t="str">
            <v>M-SFNK Sp</v>
          </cell>
          <cell r="E7570">
            <v>6</v>
          </cell>
          <cell r="F7570">
            <v>8</v>
          </cell>
          <cell r="G7570">
            <v>4</v>
          </cell>
          <cell r="H7570" t="str">
            <v>TRS; includes 7B-D</v>
          </cell>
          <cell r="I7570">
            <v>2013</v>
          </cell>
          <cell r="J7570" t="str">
            <v>M</v>
          </cell>
          <cell r="L7570">
            <v>5</v>
          </cell>
          <cell r="M7570">
            <v>0</v>
          </cell>
        </row>
        <row r="7571">
          <cell r="A7571" t="str">
            <v>2013-13-3-</v>
          </cell>
          <cell r="B7571" t="str">
            <v>StSno</v>
          </cell>
          <cell r="C7571" t="str">
            <v>UnMarked Snohomish Fall Fing</v>
          </cell>
          <cell r="D7571" t="str">
            <v>U-Snoh FF</v>
          </cell>
          <cell r="E7571">
            <v>13</v>
          </cell>
          <cell r="F7571">
            <v>19</v>
          </cell>
          <cell r="G7571">
            <v>18</v>
          </cell>
          <cell r="H7571" t="str">
            <v>ETRS; includes FW sport, no FW net</v>
          </cell>
          <cell r="I7571">
            <v>2013</v>
          </cell>
          <cell r="J7571" t="str">
            <v>UM</v>
          </cell>
          <cell r="L7571">
            <v>3</v>
          </cell>
          <cell r="M7571">
            <v>80.869068038879362</v>
          </cell>
        </row>
        <row r="7572">
          <cell r="A7572" t="str">
            <v>2013-13-4-</v>
          </cell>
          <cell r="B7572" t="str">
            <v>StSno</v>
          </cell>
          <cell r="C7572" t="str">
            <v>UnMarked Snohomish Fall Fing</v>
          </cell>
          <cell r="D7572" t="str">
            <v>U-Snoh FF</v>
          </cell>
          <cell r="E7572">
            <v>13</v>
          </cell>
          <cell r="F7572">
            <v>19</v>
          </cell>
          <cell r="G7572">
            <v>18</v>
          </cell>
          <cell r="H7572" t="str">
            <v>ETRS; includes FW sport, no FW net</v>
          </cell>
          <cell r="I7572">
            <v>2013</v>
          </cell>
          <cell r="J7572" t="str">
            <v>UM</v>
          </cell>
          <cell r="L7572">
            <v>4</v>
          </cell>
          <cell r="M7572">
            <v>2090.7061177815899</v>
          </cell>
        </row>
        <row r="7573">
          <cell r="A7573" t="str">
            <v>2013-13-5-</v>
          </cell>
          <cell r="B7573" t="str">
            <v>StSno</v>
          </cell>
          <cell r="C7573" t="str">
            <v>UnMarked Snohomish Fall Fing</v>
          </cell>
          <cell r="D7573" t="str">
            <v>U-Snoh FF</v>
          </cell>
          <cell r="E7573">
            <v>13</v>
          </cell>
          <cell r="F7573">
            <v>19</v>
          </cell>
          <cell r="G7573">
            <v>18</v>
          </cell>
          <cell r="H7573" t="str">
            <v>ETRS; includes FW sport, no FW net</v>
          </cell>
          <cell r="I7573">
            <v>2013</v>
          </cell>
          <cell r="J7573" t="str">
            <v>UM</v>
          </cell>
          <cell r="L7573">
            <v>5</v>
          </cell>
          <cell r="M7573">
            <v>357.48999428244713</v>
          </cell>
        </row>
        <row r="7574">
          <cell r="A7574" t="str">
            <v>2013-14-3-</v>
          </cell>
          <cell r="B7574" t="str">
            <v>StSno</v>
          </cell>
          <cell r="C7574" t="str">
            <v>Marked Snohomish Fall Fing</v>
          </cell>
          <cell r="D7574" t="str">
            <v>M-Snoh FF</v>
          </cell>
          <cell r="E7574">
            <v>14</v>
          </cell>
          <cell r="F7574">
            <v>20</v>
          </cell>
          <cell r="G7574">
            <v>18</v>
          </cell>
          <cell r="H7574" t="str">
            <v>ETRS; includes FW sport, no FW net</v>
          </cell>
          <cell r="I7574">
            <v>2013</v>
          </cell>
          <cell r="J7574" t="str">
            <v>M</v>
          </cell>
          <cell r="L7574">
            <v>3</v>
          </cell>
          <cell r="M7574">
            <v>231.90263901813779</v>
          </cell>
        </row>
        <row r="7575">
          <cell r="A7575" t="str">
            <v>2013-14-4-</v>
          </cell>
          <cell r="B7575" t="str">
            <v>StSno</v>
          </cell>
          <cell r="C7575" t="str">
            <v>Marked Snohomish Fall Fing</v>
          </cell>
          <cell r="D7575" t="str">
            <v>M-Snoh FF</v>
          </cell>
          <cell r="E7575">
            <v>14</v>
          </cell>
          <cell r="F7575">
            <v>20</v>
          </cell>
          <cell r="G7575">
            <v>18</v>
          </cell>
          <cell r="H7575" t="str">
            <v>ETRS; includes FW sport, no FW net</v>
          </cell>
          <cell r="I7575">
            <v>2013</v>
          </cell>
          <cell r="J7575" t="str">
            <v>M</v>
          </cell>
          <cell r="L7575">
            <v>4</v>
          </cell>
          <cell r="M7575">
            <v>3230.0724720383469</v>
          </cell>
        </row>
        <row r="7576">
          <cell r="A7576" t="str">
            <v>2013-14-5-</v>
          </cell>
          <cell r="B7576" t="str">
            <v>StSno</v>
          </cell>
          <cell r="C7576" t="str">
            <v>Marked Snohomish Fall Fing</v>
          </cell>
          <cell r="D7576" t="str">
            <v>M-Snoh FF</v>
          </cell>
          <cell r="E7576">
            <v>14</v>
          </cell>
          <cell r="F7576">
            <v>20</v>
          </cell>
          <cell r="G7576">
            <v>18</v>
          </cell>
          <cell r="H7576" t="str">
            <v>ETRS; includes FW sport, no FW net</v>
          </cell>
          <cell r="I7576">
            <v>2013</v>
          </cell>
          <cell r="J7576" t="str">
            <v>M</v>
          </cell>
          <cell r="L7576">
            <v>5</v>
          </cell>
          <cell r="M7576">
            <v>447.24080382069428</v>
          </cell>
        </row>
        <row r="7577">
          <cell r="A7577" t="str">
            <v>2013-15-3-</v>
          </cell>
          <cell r="B7577" t="str">
            <v>StSno</v>
          </cell>
          <cell r="C7577" t="str">
            <v>UnMarked Snohomish Fall Year</v>
          </cell>
          <cell r="D7577" t="str">
            <v>U-SnohFYr</v>
          </cell>
          <cell r="E7577">
            <v>15</v>
          </cell>
          <cell r="F7577">
            <v>22</v>
          </cell>
          <cell r="G7577">
            <v>21</v>
          </cell>
          <cell r="H7577" t="str">
            <v>ETRS; includes FW sport, no FW net</v>
          </cell>
          <cell r="I7577">
            <v>2013</v>
          </cell>
          <cell r="J7577" t="str">
            <v>UM</v>
          </cell>
          <cell r="L7577">
            <v>3</v>
          </cell>
          <cell r="M7577">
            <v>28.18181818181818</v>
          </cell>
        </row>
        <row r="7578">
          <cell r="A7578" t="str">
            <v>2013-15-4-</v>
          </cell>
          <cell r="B7578" t="str">
            <v>StSno</v>
          </cell>
          <cell r="C7578" t="str">
            <v>UnMarked Snohomish Fall Year</v>
          </cell>
          <cell r="D7578" t="str">
            <v>U-SnohFYr</v>
          </cell>
          <cell r="E7578">
            <v>15</v>
          </cell>
          <cell r="F7578">
            <v>22</v>
          </cell>
          <cell r="G7578">
            <v>21</v>
          </cell>
          <cell r="H7578" t="str">
            <v>ETRS; includes FW sport, no FW net</v>
          </cell>
          <cell r="I7578">
            <v>2013</v>
          </cell>
          <cell r="J7578" t="str">
            <v>UM</v>
          </cell>
          <cell r="L7578">
            <v>4</v>
          </cell>
          <cell r="M7578">
            <v>212.23270440251571</v>
          </cell>
        </row>
        <row r="7579">
          <cell r="A7579" t="str">
            <v>2013-15-5-</v>
          </cell>
          <cell r="B7579" t="str">
            <v>StSno</v>
          </cell>
          <cell r="C7579" t="str">
            <v>UnMarked Snohomish Fall Year</v>
          </cell>
          <cell r="D7579" t="str">
            <v>U-SnohFYr</v>
          </cell>
          <cell r="E7579">
            <v>15</v>
          </cell>
          <cell r="F7579">
            <v>22</v>
          </cell>
          <cell r="G7579">
            <v>21</v>
          </cell>
          <cell r="H7579" t="str">
            <v>ETRS; includes FW sport, no FW net</v>
          </cell>
          <cell r="I7579">
            <v>2013</v>
          </cell>
          <cell r="J7579" t="str">
            <v>UM</v>
          </cell>
          <cell r="L7579">
            <v>5</v>
          </cell>
          <cell r="M7579">
            <v>260.52029731275007</v>
          </cell>
        </row>
        <row r="7580">
          <cell r="A7580" t="str">
            <v>2013-16-3-</v>
          </cell>
          <cell r="B7580" t="str">
            <v>StSno</v>
          </cell>
          <cell r="C7580" t="str">
            <v>Marked Snohomish Fall Year</v>
          </cell>
          <cell r="D7580" t="str">
            <v>M-SnohFYr</v>
          </cell>
          <cell r="E7580">
            <v>16</v>
          </cell>
          <cell r="F7580">
            <v>23</v>
          </cell>
          <cell r="G7580">
            <v>21</v>
          </cell>
          <cell r="H7580" t="str">
            <v>ETRS; includes FW sport, no FW net</v>
          </cell>
          <cell r="I7580">
            <v>2013</v>
          </cell>
          <cell r="J7580" t="str">
            <v>M</v>
          </cell>
          <cell r="L7580">
            <v>3</v>
          </cell>
          <cell r="M7580">
            <v>49.693422646743812</v>
          </cell>
        </row>
        <row r="7581">
          <cell r="A7581" t="str">
            <v>2013-16-4-</v>
          </cell>
          <cell r="B7581" t="str">
            <v>StSno</v>
          </cell>
          <cell r="C7581" t="str">
            <v>Marked Snohomish Fall Year</v>
          </cell>
          <cell r="D7581" t="str">
            <v>M-SnohFYr</v>
          </cell>
          <cell r="E7581">
            <v>16</v>
          </cell>
          <cell r="F7581">
            <v>23</v>
          </cell>
          <cell r="G7581">
            <v>21</v>
          </cell>
          <cell r="H7581" t="str">
            <v>ETRS; includes FW sport, no FW net</v>
          </cell>
          <cell r="I7581">
            <v>2013</v>
          </cell>
          <cell r="J7581" t="str">
            <v>M</v>
          </cell>
          <cell r="L7581">
            <v>4</v>
          </cell>
          <cell r="M7581">
            <v>1391.4158341088259</v>
          </cell>
        </row>
        <row r="7582">
          <cell r="A7582" t="str">
            <v>2013-16-5-</v>
          </cell>
          <cell r="B7582" t="str">
            <v>StSno</v>
          </cell>
          <cell r="C7582" t="str">
            <v>Marked Snohomish Fall Year</v>
          </cell>
          <cell r="D7582" t="str">
            <v>M-SnohFYr</v>
          </cell>
          <cell r="E7582">
            <v>16</v>
          </cell>
          <cell r="F7582">
            <v>23</v>
          </cell>
          <cell r="G7582">
            <v>21</v>
          </cell>
          <cell r="H7582" t="str">
            <v>ETRS; includes FW sport, no FW net</v>
          </cell>
          <cell r="I7582">
            <v>2013</v>
          </cell>
          <cell r="J7582" t="str">
            <v>M</v>
          </cell>
          <cell r="L7582">
            <v>5</v>
          </cell>
          <cell r="M7582">
            <v>231.90263901813779</v>
          </cell>
        </row>
        <row r="7583">
          <cell r="A7583" t="str">
            <v>2013-19-3-</v>
          </cell>
          <cell r="B7583" t="str">
            <v>StSno</v>
          </cell>
          <cell r="C7583" t="str">
            <v>UnMarked Tulalip Fall Fing</v>
          </cell>
          <cell r="D7583" t="str">
            <v>U-Tula FF</v>
          </cell>
          <cell r="E7583">
            <v>19</v>
          </cell>
          <cell r="F7583">
            <v>28</v>
          </cell>
          <cell r="G7583">
            <v>27</v>
          </cell>
          <cell r="H7583" t="str">
            <v>TRS; includes 8D catch (excludes 8A)</v>
          </cell>
          <cell r="I7583">
            <v>2013</v>
          </cell>
          <cell r="J7583" t="str">
            <v>UM</v>
          </cell>
          <cell r="L7583">
            <v>3</v>
          </cell>
          <cell r="M7583">
            <v>33.55140191256428</v>
          </cell>
        </row>
        <row r="7584">
          <cell r="A7584" t="str">
            <v>2013-19-4-</v>
          </cell>
          <cell r="B7584" t="str">
            <v>StSno</v>
          </cell>
          <cell r="C7584" t="str">
            <v>UnMarked Tulalip Fall Fing</v>
          </cell>
          <cell r="D7584" t="str">
            <v>U-Tula FF</v>
          </cell>
          <cell r="E7584">
            <v>19</v>
          </cell>
          <cell r="F7584">
            <v>28</v>
          </cell>
          <cell r="G7584">
            <v>27</v>
          </cell>
          <cell r="H7584" t="str">
            <v>TRS; includes 8D catch (excludes 8A)</v>
          </cell>
          <cell r="I7584">
            <v>2013</v>
          </cell>
          <cell r="J7584" t="str">
            <v>UM</v>
          </cell>
          <cell r="L7584">
            <v>4</v>
          </cell>
          <cell r="M7584">
            <v>257.60616143681892</v>
          </cell>
        </row>
        <row r="7585">
          <cell r="A7585" t="str">
            <v>2013-19-5-</v>
          </cell>
          <cell r="B7585" t="str">
            <v>StSno</v>
          </cell>
          <cell r="C7585" t="str">
            <v>UnMarked Tulalip Fall Fing</v>
          </cell>
          <cell r="D7585" t="str">
            <v>U-Tula FF</v>
          </cell>
          <cell r="E7585">
            <v>19</v>
          </cell>
          <cell r="F7585">
            <v>28</v>
          </cell>
          <cell r="G7585">
            <v>27</v>
          </cell>
          <cell r="H7585" t="str">
            <v>TRS; includes 8D catch (excludes 8A)</v>
          </cell>
          <cell r="I7585">
            <v>2013</v>
          </cell>
          <cell r="J7585" t="str">
            <v>UM</v>
          </cell>
          <cell r="L7585">
            <v>5</v>
          </cell>
          <cell r="M7585">
            <v>2.026050853463969</v>
          </cell>
        </row>
        <row r="7586">
          <cell r="A7586" t="str">
            <v>2013-20-3-</v>
          </cell>
          <cell r="B7586" t="str">
            <v>StSno</v>
          </cell>
          <cell r="C7586" t="str">
            <v>Marked Tulalip Fall Fing</v>
          </cell>
          <cell r="D7586" t="str">
            <v>M-Tula FF</v>
          </cell>
          <cell r="E7586">
            <v>20</v>
          </cell>
          <cell r="F7586">
            <v>29</v>
          </cell>
          <cell r="G7586">
            <v>27</v>
          </cell>
          <cell r="H7586" t="str">
            <v>TRS; includes 8D catch (excludes 8A)</v>
          </cell>
          <cell r="I7586">
            <v>2013</v>
          </cell>
          <cell r="J7586" t="str">
            <v>M</v>
          </cell>
          <cell r="L7586">
            <v>3</v>
          </cell>
          <cell r="M7586">
            <v>714.34273939723744</v>
          </cell>
        </row>
        <row r="7587">
          <cell r="A7587" t="str">
            <v>2013-20-4-</v>
          </cell>
          <cell r="B7587" t="str">
            <v>StSno</v>
          </cell>
          <cell r="C7587" t="str">
            <v>Marked Tulalip Fall Fing</v>
          </cell>
          <cell r="D7587" t="str">
            <v>M-Tula FF</v>
          </cell>
          <cell r="E7587">
            <v>20</v>
          </cell>
          <cell r="F7587">
            <v>29</v>
          </cell>
          <cell r="G7587">
            <v>27</v>
          </cell>
          <cell r="H7587" t="str">
            <v>TRS; includes 8D catch (excludes 8A)</v>
          </cell>
          <cell r="I7587">
            <v>2013</v>
          </cell>
          <cell r="J7587" t="str">
            <v>M</v>
          </cell>
          <cell r="L7587">
            <v>4</v>
          </cell>
          <cell r="M7587">
            <v>950.07786073177385</v>
          </cell>
        </row>
        <row r="7588">
          <cell r="A7588" t="str">
            <v>2013-20-5-</v>
          </cell>
          <cell r="B7588" t="str">
            <v>StSno</v>
          </cell>
          <cell r="C7588" t="str">
            <v>Marked Tulalip Fall Fing</v>
          </cell>
          <cell r="D7588" t="str">
            <v>M-Tula FF</v>
          </cell>
          <cell r="E7588">
            <v>20</v>
          </cell>
          <cell r="F7588">
            <v>29</v>
          </cell>
          <cell r="G7588">
            <v>27</v>
          </cell>
          <cell r="H7588" t="str">
            <v>TRS; includes 8D catch (excludes 8A)</v>
          </cell>
          <cell r="I7588">
            <v>2013</v>
          </cell>
          <cell r="J7588" t="str">
            <v>M</v>
          </cell>
          <cell r="L7588">
            <v>5</v>
          </cell>
          <cell r="M7588">
            <v>7.3958456681413818</v>
          </cell>
        </row>
        <row r="7589">
          <cell r="A7589" t="str">
            <v>2013-23-3-</v>
          </cell>
          <cell r="B7589" t="str">
            <v>MPS</v>
          </cell>
          <cell r="C7589" t="str">
            <v>UnMarked UW Accelerated</v>
          </cell>
          <cell r="D7589" t="str">
            <v>U-UWAc FF</v>
          </cell>
          <cell r="E7589">
            <v>23</v>
          </cell>
          <cell r="F7589">
            <v>34</v>
          </cell>
          <cell r="G7589">
            <v>33</v>
          </cell>
          <cell r="H7589" t="str">
            <v>ETRS</v>
          </cell>
          <cell r="I7589">
            <v>2013</v>
          </cell>
          <cell r="J7589" t="str">
            <v>UM</v>
          </cell>
          <cell r="L7589">
            <v>3</v>
          </cell>
          <cell r="M7589">
            <v>2.4909872860611319E-3</v>
          </cell>
        </row>
        <row r="7590">
          <cell r="A7590" t="str">
            <v>2013-23-4-</v>
          </cell>
          <cell r="B7590" t="str">
            <v>MPS</v>
          </cell>
          <cell r="C7590" t="str">
            <v>UnMarked UW Accelerated</v>
          </cell>
          <cell r="D7590" t="str">
            <v>U-UWAc FF</v>
          </cell>
          <cell r="E7590">
            <v>23</v>
          </cell>
          <cell r="F7590">
            <v>34</v>
          </cell>
          <cell r="G7590">
            <v>33</v>
          </cell>
          <cell r="H7590" t="str">
            <v>ETRS</v>
          </cell>
          <cell r="I7590">
            <v>2013</v>
          </cell>
          <cell r="J7590" t="str">
            <v>UM</v>
          </cell>
          <cell r="L7590">
            <v>4</v>
          </cell>
          <cell r="M7590">
            <v>1.1880439186100729E-3</v>
          </cell>
        </row>
        <row r="7591">
          <cell r="A7591" t="str">
            <v>2013-23-5-</v>
          </cell>
          <cell r="B7591" t="str">
            <v>MPS</v>
          </cell>
          <cell r="C7591" t="str">
            <v>UnMarked UW Accelerated</v>
          </cell>
          <cell r="D7591" t="str">
            <v>U-UWAc FF</v>
          </cell>
          <cell r="E7591">
            <v>23</v>
          </cell>
          <cell r="F7591">
            <v>34</v>
          </cell>
          <cell r="G7591">
            <v>33</v>
          </cell>
          <cell r="H7591" t="str">
            <v>ETRS</v>
          </cell>
          <cell r="I7591">
            <v>2013</v>
          </cell>
          <cell r="J7591" t="str">
            <v>UM</v>
          </cell>
          <cell r="L7591">
            <v>5</v>
          </cell>
          <cell r="M7591">
            <v>4.415721455491764E-5</v>
          </cell>
        </row>
        <row r="7592">
          <cell r="A7592" t="str">
            <v>2013-29-3-</v>
          </cell>
          <cell r="B7592" t="str">
            <v>MPS</v>
          </cell>
          <cell r="C7592" t="str">
            <v>UnMarked White River Spring Fing</v>
          </cell>
          <cell r="D7592" t="str">
            <v>U-WhiteSp</v>
          </cell>
          <cell r="E7592">
            <v>29</v>
          </cell>
          <cell r="F7592">
            <v>43</v>
          </cell>
          <cell r="G7592">
            <v>42</v>
          </cell>
          <cell r="H7592" t="str">
            <v>ETRS; includes FW net (FW spt assumed 0)</v>
          </cell>
          <cell r="I7592">
            <v>2013</v>
          </cell>
          <cell r="J7592" t="str">
            <v>UM</v>
          </cell>
          <cell r="L7592">
            <v>3</v>
          </cell>
          <cell r="M7592">
            <v>1495</v>
          </cell>
        </row>
        <row r="7593">
          <cell r="A7593" t="str">
            <v>2013-29-4-</v>
          </cell>
          <cell r="B7593" t="str">
            <v>MPS</v>
          </cell>
          <cell r="C7593" t="str">
            <v>UnMarked White River Spring Fing</v>
          </cell>
          <cell r="D7593" t="str">
            <v>U-WhiteSp</v>
          </cell>
          <cell r="E7593">
            <v>29</v>
          </cell>
          <cell r="F7593">
            <v>43</v>
          </cell>
          <cell r="G7593">
            <v>42</v>
          </cell>
          <cell r="H7593" t="str">
            <v>ETRS; includes FW net (FW spt assumed 0)</v>
          </cell>
          <cell r="I7593">
            <v>2013</v>
          </cell>
          <cell r="J7593" t="str">
            <v>UM</v>
          </cell>
          <cell r="L7593">
            <v>4</v>
          </cell>
          <cell r="M7593">
            <v>3913</v>
          </cell>
        </row>
        <row r="7594">
          <cell r="A7594" t="str">
            <v>2013-29-5-</v>
          </cell>
          <cell r="B7594" t="str">
            <v>MPS</v>
          </cell>
          <cell r="C7594" t="str">
            <v>UnMarked White River Spring Fing</v>
          </cell>
          <cell r="D7594" t="str">
            <v>U-WhiteSp</v>
          </cell>
          <cell r="E7594">
            <v>29</v>
          </cell>
          <cell r="F7594">
            <v>43</v>
          </cell>
          <cell r="G7594">
            <v>42</v>
          </cell>
          <cell r="H7594" t="str">
            <v>ETRS; includes FW net (FW spt assumed 0)</v>
          </cell>
          <cell r="I7594">
            <v>2013</v>
          </cell>
          <cell r="J7594" t="str">
            <v>UM</v>
          </cell>
          <cell r="L7594">
            <v>5</v>
          </cell>
          <cell r="M7594">
            <v>38</v>
          </cell>
        </row>
        <row r="7595">
          <cell r="A7595" t="str">
            <v>2013-30-3-</v>
          </cell>
          <cell r="B7595" t="str">
            <v>MPS</v>
          </cell>
          <cell r="C7595" t="str">
            <v>Marked White River Spring Fing</v>
          </cell>
          <cell r="D7595" t="str">
            <v>M-WhiteSp</v>
          </cell>
          <cell r="E7595">
            <v>30</v>
          </cell>
          <cell r="F7595">
            <v>44</v>
          </cell>
          <cell r="G7595">
            <v>42</v>
          </cell>
          <cell r="H7595" t="str">
            <v>ETRS; includes FW net (FW spt assumed 0)</v>
          </cell>
          <cell r="I7595">
            <v>2013</v>
          </cell>
          <cell r="J7595" t="str">
            <v>M</v>
          </cell>
          <cell r="L7595">
            <v>3</v>
          </cell>
          <cell r="M7595">
            <v>0</v>
          </cell>
        </row>
        <row r="7596">
          <cell r="A7596" t="str">
            <v>2013-30-4-</v>
          </cell>
          <cell r="B7596" t="str">
            <v>MPS</v>
          </cell>
          <cell r="C7596" t="str">
            <v>Marked White River Spring Fing</v>
          </cell>
          <cell r="D7596" t="str">
            <v>M-WhiteSp</v>
          </cell>
          <cell r="E7596">
            <v>30</v>
          </cell>
          <cell r="F7596">
            <v>44</v>
          </cell>
          <cell r="G7596">
            <v>42</v>
          </cell>
          <cell r="H7596" t="str">
            <v>ETRS; includes FW net (FW spt assumed 0)</v>
          </cell>
          <cell r="I7596">
            <v>2013</v>
          </cell>
          <cell r="J7596" t="str">
            <v>M</v>
          </cell>
          <cell r="L7596">
            <v>4</v>
          </cell>
          <cell r="M7596">
            <v>0</v>
          </cell>
        </row>
        <row r="7597">
          <cell r="A7597" t="str">
            <v>2013-30-5-</v>
          </cell>
          <cell r="B7597" t="str">
            <v>MPS</v>
          </cell>
          <cell r="C7597" t="str">
            <v>Marked White River Spring Fing</v>
          </cell>
          <cell r="D7597" t="str">
            <v>M-WhiteSp</v>
          </cell>
          <cell r="E7597">
            <v>30</v>
          </cell>
          <cell r="F7597">
            <v>44</v>
          </cell>
          <cell r="G7597">
            <v>42</v>
          </cell>
          <cell r="H7597" t="str">
            <v>ETRS; includes FW net (FW spt assumed 0)</v>
          </cell>
          <cell r="I7597">
            <v>2013</v>
          </cell>
          <cell r="J7597" t="str">
            <v>M</v>
          </cell>
          <cell r="L7597">
            <v>5</v>
          </cell>
          <cell r="M7597">
            <v>0</v>
          </cell>
        </row>
        <row r="7598">
          <cell r="A7598" t="str">
            <v>2013-65-3-</v>
          </cell>
          <cell r="B7598" t="str">
            <v>MPS</v>
          </cell>
          <cell r="C7598" t="str">
            <v>UnMarked White Sp Year</v>
          </cell>
          <cell r="D7598" t="str">
            <v>U-WhtSpYr</v>
          </cell>
          <cell r="E7598">
            <v>65</v>
          </cell>
          <cell r="F7598">
            <v>55</v>
          </cell>
          <cell r="G7598">
            <v>54</v>
          </cell>
          <cell r="H7598" t="str">
            <v>ETRS; includes FW net (FW spt assumed 0)</v>
          </cell>
          <cell r="I7598">
            <v>2013</v>
          </cell>
          <cell r="J7598" t="str">
            <v>UM</v>
          </cell>
          <cell r="L7598">
            <v>3</v>
          </cell>
          <cell r="M7598">
            <v>53</v>
          </cell>
        </row>
        <row r="7599">
          <cell r="A7599" t="str">
            <v>2013-65-4-</v>
          </cell>
          <cell r="B7599" t="str">
            <v>MPS</v>
          </cell>
          <cell r="C7599" t="str">
            <v>UnMarked White Sp Year</v>
          </cell>
          <cell r="D7599" t="str">
            <v>U-WhtSpYr</v>
          </cell>
          <cell r="E7599">
            <v>65</v>
          </cell>
          <cell r="F7599">
            <v>55</v>
          </cell>
          <cell r="G7599">
            <v>54</v>
          </cell>
          <cell r="H7599" t="str">
            <v>ETRS; includes FW net (FW spt assumed 0)</v>
          </cell>
          <cell r="I7599">
            <v>2013</v>
          </cell>
          <cell r="J7599" t="str">
            <v>UM</v>
          </cell>
          <cell r="L7599">
            <v>4</v>
          </cell>
          <cell r="M7599">
            <v>53</v>
          </cell>
        </row>
        <row r="7600">
          <cell r="A7600" t="str">
            <v>2013-65-5-</v>
          </cell>
          <cell r="B7600" t="str">
            <v>MPS</v>
          </cell>
          <cell r="C7600" t="str">
            <v>UnMarked White Sp Year</v>
          </cell>
          <cell r="D7600" t="str">
            <v>U-WhtSpYr</v>
          </cell>
          <cell r="E7600">
            <v>65</v>
          </cell>
          <cell r="F7600">
            <v>55</v>
          </cell>
          <cell r="G7600">
            <v>54</v>
          </cell>
          <cell r="H7600" t="str">
            <v>ETRS; includes FW net (FW spt assumed 0)</v>
          </cell>
          <cell r="I7600">
            <v>2013</v>
          </cell>
          <cell r="J7600" t="str">
            <v>UM</v>
          </cell>
          <cell r="L7600">
            <v>5</v>
          </cell>
          <cell r="M7600">
            <v>4</v>
          </cell>
        </row>
        <row r="7601">
          <cell r="A7601" t="str">
            <v>2013-66-3-</v>
          </cell>
          <cell r="B7601" t="str">
            <v>MPS</v>
          </cell>
          <cell r="C7601" t="str">
            <v>Marked White Sp Year</v>
          </cell>
          <cell r="D7601" t="str">
            <v>M-WhtSpYr</v>
          </cell>
          <cell r="E7601">
            <v>66</v>
          </cell>
          <cell r="F7601">
            <v>56</v>
          </cell>
          <cell r="G7601">
            <v>54</v>
          </cell>
          <cell r="H7601" t="str">
            <v>ETRS; includes FW net (FW spt assumed 0)</v>
          </cell>
          <cell r="I7601">
            <v>2013</v>
          </cell>
          <cell r="J7601" t="str">
            <v>M</v>
          </cell>
          <cell r="L7601">
            <v>3</v>
          </cell>
          <cell r="M7601">
            <v>0</v>
          </cell>
        </row>
        <row r="7602">
          <cell r="A7602" t="str">
            <v>2013-66-4-</v>
          </cell>
          <cell r="B7602" t="str">
            <v>MPS</v>
          </cell>
          <cell r="C7602" t="str">
            <v>Marked White Sp Year</v>
          </cell>
          <cell r="D7602" t="str">
            <v>M-WhtSpYr</v>
          </cell>
          <cell r="E7602">
            <v>66</v>
          </cell>
          <cell r="F7602">
            <v>56</v>
          </cell>
          <cell r="G7602">
            <v>54</v>
          </cell>
          <cell r="H7602" t="str">
            <v>ETRS; includes FW net (FW spt assumed 0)</v>
          </cell>
          <cell r="I7602">
            <v>2013</v>
          </cell>
          <cell r="J7602" t="str">
            <v>M</v>
          </cell>
          <cell r="L7602">
            <v>4</v>
          </cell>
          <cell r="M7602">
            <v>0</v>
          </cell>
        </row>
        <row r="7603">
          <cell r="A7603" t="str">
            <v>2013-66-5-</v>
          </cell>
          <cell r="B7603" t="str">
            <v>MPS</v>
          </cell>
          <cell r="C7603" t="str">
            <v>Marked White Sp Year</v>
          </cell>
          <cell r="D7603" t="str">
            <v>M-WhtSpYr</v>
          </cell>
          <cell r="E7603">
            <v>66</v>
          </cell>
          <cell r="F7603">
            <v>56</v>
          </cell>
          <cell r="G7603">
            <v>54</v>
          </cell>
          <cell r="H7603" t="str">
            <v>ETRS; includes FW net (FW spt assumed 0)</v>
          </cell>
          <cell r="I7603">
            <v>2013</v>
          </cell>
          <cell r="J7603" t="str">
            <v>M</v>
          </cell>
          <cell r="L7603">
            <v>5</v>
          </cell>
          <cell r="M7603">
            <v>0</v>
          </cell>
        </row>
        <row r="7604">
          <cell r="A7604" t="str">
            <v>2013-75-3-</v>
          </cell>
          <cell r="B7604" t="str">
            <v>JDF</v>
          </cell>
          <cell r="C7604" t="str">
            <v>UnMarked Hoko River</v>
          </cell>
          <cell r="D7604" t="str">
            <v>U-Hoko Rv</v>
          </cell>
          <cell r="E7604">
            <v>75</v>
          </cell>
          <cell r="F7604">
            <v>58</v>
          </cell>
          <cell r="G7604">
            <v>57</v>
          </cell>
          <cell r="H7604" t="str">
            <v>ETRS; esc only, no FW fishery</v>
          </cell>
          <cell r="I7604">
            <v>2013</v>
          </cell>
          <cell r="J7604" t="str">
            <v>UM</v>
          </cell>
          <cell r="L7604">
            <v>3</v>
          </cell>
          <cell r="M7604">
            <v>141.162369057212</v>
          </cell>
        </row>
        <row r="7605">
          <cell r="A7605" t="str">
            <v>2013-75-4-</v>
          </cell>
          <cell r="B7605" t="str">
            <v>JDF</v>
          </cell>
          <cell r="C7605" t="str">
            <v>UnMarked Hoko River</v>
          </cell>
          <cell r="D7605" t="str">
            <v>U-Hoko Rv</v>
          </cell>
          <cell r="E7605">
            <v>75</v>
          </cell>
          <cell r="F7605">
            <v>58</v>
          </cell>
          <cell r="G7605">
            <v>57</v>
          </cell>
          <cell r="H7605" t="str">
            <v>ETRS; esc only, no FW fishery</v>
          </cell>
          <cell r="I7605">
            <v>2013</v>
          </cell>
          <cell r="J7605" t="str">
            <v>UM</v>
          </cell>
          <cell r="L7605">
            <v>4</v>
          </cell>
          <cell r="M7605">
            <v>274.65914585012081</v>
          </cell>
        </row>
        <row r="7606">
          <cell r="A7606" t="str">
            <v>2013-75-5-</v>
          </cell>
          <cell r="B7606" t="str">
            <v>JDF</v>
          </cell>
          <cell r="C7606" t="str">
            <v>UnMarked Hoko River</v>
          </cell>
          <cell r="D7606" t="str">
            <v>U-Hoko Rv</v>
          </cell>
          <cell r="E7606">
            <v>75</v>
          </cell>
          <cell r="F7606">
            <v>58</v>
          </cell>
          <cell r="G7606">
            <v>57</v>
          </cell>
          <cell r="H7606" t="str">
            <v>ETRS; esc only, no FW fishery</v>
          </cell>
          <cell r="I7606">
            <v>2013</v>
          </cell>
          <cell r="J7606" t="str">
            <v>UM</v>
          </cell>
          <cell r="L7606">
            <v>5</v>
          </cell>
          <cell r="M7606">
            <v>155.3460918614021</v>
          </cell>
        </row>
        <row r="7607">
          <cell r="A7607" t="str">
            <v>2013-76-3-</v>
          </cell>
          <cell r="B7607" t="str">
            <v>JDF</v>
          </cell>
          <cell r="C7607" t="str">
            <v>Marked Hoko River</v>
          </cell>
          <cell r="D7607" t="str">
            <v>M-Hoko Rv</v>
          </cell>
          <cell r="E7607">
            <v>76</v>
          </cell>
          <cell r="F7607">
            <v>59</v>
          </cell>
          <cell r="G7607">
            <v>57</v>
          </cell>
          <cell r="H7607" t="str">
            <v>ETRS; esc only, no FW fishery</v>
          </cell>
          <cell r="I7607">
            <v>2013</v>
          </cell>
          <cell r="J7607" t="str">
            <v>M</v>
          </cell>
          <cell r="L7607">
            <v>3</v>
          </cell>
          <cell r="M7607">
            <v>266.58863819500402</v>
          </cell>
        </row>
        <row r="7608">
          <cell r="A7608" t="str">
            <v>2013-76-4-</v>
          </cell>
          <cell r="B7608" t="str">
            <v>JDF</v>
          </cell>
          <cell r="C7608" t="str">
            <v>Marked Hoko River</v>
          </cell>
          <cell r="D7608" t="str">
            <v>M-Hoko Rv</v>
          </cell>
          <cell r="E7608">
            <v>76</v>
          </cell>
          <cell r="F7608">
            <v>59</v>
          </cell>
          <cell r="G7608">
            <v>57</v>
          </cell>
          <cell r="H7608" t="str">
            <v>ETRS; esc only, no FW fishery</v>
          </cell>
          <cell r="I7608">
            <v>2013</v>
          </cell>
          <cell r="J7608" t="str">
            <v>M</v>
          </cell>
          <cell r="L7608">
            <v>4</v>
          </cell>
          <cell r="M7608">
            <v>130.5269943593876</v>
          </cell>
        </row>
        <row r="7609">
          <cell r="A7609" t="str">
            <v>2013-76-5-</v>
          </cell>
          <cell r="B7609" t="str">
            <v>JDF</v>
          </cell>
          <cell r="C7609" t="str">
            <v>Marked Hoko River</v>
          </cell>
          <cell r="D7609" t="str">
            <v>M-Hoko Rv</v>
          </cell>
          <cell r="E7609">
            <v>76</v>
          </cell>
          <cell r="F7609">
            <v>59</v>
          </cell>
          <cell r="G7609">
            <v>57</v>
          </cell>
          <cell r="H7609" t="str">
            <v>ETRS; esc only, no FW fishery</v>
          </cell>
          <cell r="I7609">
            <v>2013</v>
          </cell>
          <cell r="J7609" t="str">
            <v>M</v>
          </cell>
          <cell r="L7609">
            <v>5</v>
          </cell>
          <cell r="M7609">
            <v>6.9520547945205484</v>
          </cell>
        </row>
        <row r="7610">
          <cell r="A7610" t="str">
            <v>2013-37-3-</v>
          </cell>
          <cell r="B7610" t="str">
            <v>ColR</v>
          </cell>
          <cell r="C7610" t="str">
            <v>UnMarked CR Oregon Hatchery Tule</v>
          </cell>
          <cell r="D7610" t="str">
            <v>U-OR Tule</v>
          </cell>
          <cell r="E7610">
            <v>37</v>
          </cell>
          <cell r="F7610">
            <v>61</v>
          </cell>
          <cell r="G7610">
            <v>60</v>
          </cell>
          <cell r="I7610">
            <v>2013</v>
          </cell>
          <cell r="J7610" t="str">
            <v>UM</v>
          </cell>
          <cell r="L7610">
            <v>3</v>
          </cell>
          <cell r="M7610">
            <v>145.5272095237803</v>
          </cell>
        </row>
        <row r="7611">
          <cell r="A7611" t="str">
            <v>2013-37-4-</v>
          </cell>
          <cell r="B7611" t="str">
            <v>ColR</v>
          </cell>
          <cell r="C7611" t="str">
            <v>UnMarked CR Oregon Hatchery Tule</v>
          </cell>
          <cell r="D7611" t="str">
            <v>U-OR Tule</v>
          </cell>
          <cell r="E7611">
            <v>37</v>
          </cell>
          <cell r="F7611">
            <v>61</v>
          </cell>
          <cell r="G7611">
            <v>60</v>
          </cell>
          <cell r="I7611">
            <v>2013</v>
          </cell>
          <cell r="J7611" t="str">
            <v>UM</v>
          </cell>
          <cell r="L7611">
            <v>4</v>
          </cell>
          <cell r="M7611">
            <v>48.452325177951323</v>
          </cell>
        </row>
        <row r="7612">
          <cell r="A7612" t="str">
            <v>2013-37-5-</v>
          </cell>
          <cell r="B7612" t="str">
            <v>ColR</v>
          </cell>
          <cell r="C7612" t="str">
            <v>UnMarked CR Oregon Hatchery Tule</v>
          </cell>
          <cell r="D7612" t="str">
            <v>U-OR Tule</v>
          </cell>
          <cell r="E7612">
            <v>37</v>
          </cell>
          <cell r="F7612">
            <v>61</v>
          </cell>
          <cell r="G7612">
            <v>60</v>
          </cell>
          <cell r="I7612">
            <v>2013</v>
          </cell>
          <cell r="J7612" t="str">
            <v>UM</v>
          </cell>
          <cell r="L7612">
            <v>5</v>
          </cell>
          <cell r="M7612">
            <v>0</v>
          </cell>
        </row>
        <row r="7613">
          <cell r="A7613" t="str">
            <v>2013-38-3-</v>
          </cell>
          <cell r="B7613" t="str">
            <v>ColR</v>
          </cell>
          <cell r="C7613" t="str">
            <v>Marked CR Oregon Hatchery Tule</v>
          </cell>
          <cell r="D7613" t="str">
            <v>M-OR Tule</v>
          </cell>
          <cell r="E7613">
            <v>38</v>
          </cell>
          <cell r="F7613">
            <v>62</v>
          </cell>
          <cell r="G7613">
            <v>60</v>
          </cell>
          <cell r="I7613">
            <v>2013</v>
          </cell>
          <cell r="J7613" t="str">
            <v>M</v>
          </cell>
          <cell r="L7613">
            <v>3</v>
          </cell>
          <cell r="M7613">
            <v>8473.62279047622</v>
          </cell>
        </row>
        <row r="7614">
          <cell r="A7614" t="str">
            <v>2013-38-4-</v>
          </cell>
          <cell r="B7614" t="str">
            <v>ColR</v>
          </cell>
          <cell r="C7614" t="str">
            <v>Marked CR Oregon Hatchery Tule</v>
          </cell>
          <cell r="D7614" t="str">
            <v>M-OR Tule</v>
          </cell>
          <cell r="E7614">
            <v>38</v>
          </cell>
          <cell r="F7614">
            <v>62</v>
          </cell>
          <cell r="G7614">
            <v>60</v>
          </cell>
          <cell r="I7614">
            <v>2013</v>
          </cell>
          <cell r="J7614" t="str">
            <v>M</v>
          </cell>
          <cell r="L7614">
            <v>4</v>
          </cell>
          <cell r="M7614">
            <v>3458.2226748220492</v>
          </cell>
        </row>
        <row r="7615">
          <cell r="A7615" t="str">
            <v>2013-38-5-</v>
          </cell>
          <cell r="B7615" t="str">
            <v>ColR</v>
          </cell>
          <cell r="C7615" t="str">
            <v>Marked CR Oregon Hatchery Tule</v>
          </cell>
          <cell r="D7615" t="str">
            <v>M-OR Tule</v>
          </cell>
          <cell r="E7615">
            <v>38</v>
          </cell>
          <cell r="F7615">
            <v>62</v>
          </cell>
          <cell r="G7615">
            <v>60</v>
          </cell>
          <cell r="I7615">
            <v>2013</v>
          </cell>
          <cell r="J7615" t="str">
            <v>M</v>
          </cell>
          <cell r="L7615">
            <v>5</v>
          </cell>
          <cell r="M7615">
            <v>0</v>
          </cell>
        </row>
        <row r="7616">
          <cell r="A7616" t="str">
            <v>2013-39-3-</v>
          </cell>
          <cell r="B7616" t="str">
            <v>ColR</v>
          </cell>
          <cell r="C7616" t="str">
            <v>UnMarked CR Washington Hatchery Tule</v>
          </cell>
          <cell r="D7616" t="str">
            <v>U-WA Tule</v>
          </cell>
          <cell r="E7616">
            <v>39</v>
          </cell>
          <cell r="F7616">
            <v>64</v>
          </cell>
          <cell r="G7616">
            <v>63</v>
          </cell>
          <cell r="I7616">
            <v>2013</v>
          </cell>
          <cell r="J7616" t="str">
            <v>UM</v>
          </cell>
          <cell r="L7616">
            <v>3</v>
          </cell>
          <cell r="M7616">
            <v>611.55600020467773</v>
          </cell>
        </row>
        <row r="7617">
          <cell r="A7617" t="str">
            <v>2013-39-4-</v>
          </cell>
          <cell r="B7617" t="str">
            <v>ColR</v>
          </cell>
          <cell r="C7617" t="str">
            <v>UnMarked CR Washington Hatchery Tule</v>
          </cell>
          <cell r="D7617" t="str">
            <v>U-WA Tule</v>
          </cell>
          <cell r="E7617">
            <v>39</v>
          </cell>
          <cell r="F7617">
            <v>64</v>
          </cell>
          <cell r="G7617">
            <v>63</v>
          </cell>
          <cell r="I7617">
            <v>2013</v>
          </cell>
          <cell r="J7617" t="str">
            <v>UM</v>
          </cell>
          <cell r="L7617">
            <v>4</v>
          </cell>
          <cell r="M7617">
            <v>554.18075280887194</v>
          </cell>
        </row>
        <row r="7618">
          <cell r="A7618" t="str">
            <v>2013-39-5-</v>
          </cell>
          <cell r="B7618" t="str">
            <v>ColR</v>
          </cell>
          <cell r="C7618" t="str">
            <v>UnMarked CR Washington Hatchery Tule</v>
          </cell>
          <cell r="D7618" t="str">
            <v>U-WA Tule</v>
          </cell>
          <cell r="E7618">
            <v>39</v>
          </cell>
          <cell r="F7618">
            <v>64</v>
          </cell>
          <cell r="G7618">
            <v>63</v>
          </cell>
          <cell r="I7618">
            <v>2013</v>
          </cell>
          <cell r="J7618" t="str">
            <v>UM</v>
          </cell>
          <cell r="L7618">
            <v>5</v>
          </cell>
          <cell r="M7618">
            <v>90.000773063363383</v>
          </cell>
        </row>
        <row r="7619">
          <cell r="A7619" t="str">
            <v>2013-40-3-</v>
          </cell>
          <cell r="B7619" t="str">
            <v>ColR</v>
          </cell>
          <cell r="C7619" t="str">
            <v>Marked CR Washington Hatchery Tule</v>
          </cell>
          <cell r="D7619" t="str">
            <v>M-WA Tule</v>
          </cell>
          <cell r="E7619">
            <v>40</v>
          </cell>
          <cell r="F7619">
            <v>65</v>
          </cell>
          <cell r="G7619">
            <v>63</v>
          </cell>
          <cell r="I7619">
            <v>2013</v>
          </cell>
          <cell r="J7619" t="str">
            <v>M</v>
          </cell>
          <cell r="L7619">
            <v>3</v>
          </cell>
          <cell r="M7619">
            <v>35095.293999795322</v>
          </cell>
        </row>
        <row r="7620">
          <cell r="A7620" t="str">
            <v>2013-40-4-</v>
          </cell>
          <cell r="B7620" t="str">
            <v>ColR</v>
          </cell>
          <cell r="C7620" t="str">
            <v>Marked CR Washington Hatchery Tule</v>
          </cell>
          <cell r="D7620" t="str">
            <v>M-WA Tule</v>
          </cell>
          <cell r="E7620">
            <v>40</v>
          </cell>
          <cell r="F7620">
            <v>65</v>
          </cell>
          <cell r="G7620">
            <v>63</v>
          </cell>
          <cell r="I7620">
            <v>2013</v>
          </cell>
          <cell r="J7620" t="str">
            <v>M</v>
          </cell>
          <cell r="L7620">
            <v>4</v>
          </cell>
          <cell r="M7620">
            <v>41733.119247191127</v>
          </cell>
        </row>
        <row r="7621">
          <cell r="A7621" t="str">
            <v>2013-40-5-</v>
          </cell>
          <cell r="B7621" t="str">
            <v>ColR</v>
          </cell>
          <cell r="C7621" t="str">
            <v>Marked CR Washington Hatchery Tule</v>
          </cell>
          <cell r="D7621" t="str">
            <v>M-WA Tule</v>
          </cell>
          <cell r="E7621">
            <v>40</v>
          </cell>
          <cell r="F7621">
            <v>65</v>
          </cell>
          <cell r="G7621">
            <v>63</v>
          </cell>
          <cell r="I7621">
            <v>2013</v>
          </cell>
          <cell r="J7621" t="str">
            <v>M</v>
          </cell>
          <cell r="L7621">
            <v>5</v>
          </cell>
          <cell r="M7621">
            <v>3815.349226936637</v>
          </cell>
        </row>
        <row r="7622">
          <cell r="A7622" t="str">
            <v>2013-41-3-</v>
          </cell>
          <cell r="B7622" t="str">
            <v>ColR</v>
          </cell>
          <cell r="C7622" t="str">
            <v>UnMarked Lower Columbia River Wild</v>
          </cell>
          <cell r="D7622" t="str">
            <v>U-LCRWild</v>
          </cell>
          <cell r="E7622">
            <v>41</v>
          </cell>
          <cell r="F7622">
            <v>67</v>
          </cell>
          <cell r="G7622">
            <v>66</v>
          </cell>
          <cell r="I7622">
            <v>2013</v>
          </cell>
          <cell r="J7622" t="str">
            <v>UM</v>
          </cell>
          <cell r="L7622">
            <v>3</v>
          </cell>
          <cell r="M7622">
            <v>9399.0697637863304</v>
          </cell>
        </row>
        <row r="7623">
          <cell r="A7623" t="str">
            <v>2013-41-4-</v>
          </cell>
          <cell r="B7623" t="str">
            <v>ColR</v>
          </cell>
          <cell r="C7623" t="str">
            <v>UnMarked Lower Columbia River Wild</v>
          </cell>
          <cell r="D7623" t="str">
            <v>U-LCRWild</v>
          </cell>
          <cell r="E7623">
            <v>41</v>
          </cell>
          <cell r="F7623">
            <v>67</v>
          </cell>
          <cell r="G7623">
            <v>66</v>
          </cell>
          <cell r="I7623">
            <v>2013</v>
          </cell>
          <cell r="J7623" t="str">
            <v>UM</v>
          </cell>
          <cell r="L7623">
            <v>4</v>
          </cell>
          <cell r="M7623">
            <v>12733.484889480989</v>
          </cell>
        </row>
        <row r="7624">
          <cell r="A7624" t="str">
            <v>2013-41-5-</v>
          </cell>
          <cell r="B7624" t="str">
            <v>ColR</v>
          </cell>
          <cell r="C7624" t="str">
            <v>UnMarked Lower Columbia River Wild</v>
          </cell>
          <cell r="D7624" t="str">
            <v>U-LCRWild</v>
          </cell>
          <cell r="E7624">
            <v>41</v>
          </cell>
          <cell r="F7624">
            <v>67</v>
          </cell>
          <cell r="G7624">
            <v>66</v>
          </cell>
          <cell r="I7624">
            <v>2013</v>
          </cell>
          <cell r="J7624" t="str">
            <v>UM</v>
          </cell>
          <cell r="L7624">
            <v>5</v>
          </cell>
          <cell r="M7624">
            <v>3193.5887112848241</v>
          </cell>
        </row>
        <row r="7625">
          <cell r="A7625" t="str">
            <v>2013-42-3-</v>
          </cell>
          <cell r="B7625" t="str">
            <v>ColR</v>
          </cell>
          <cell r="C7625" t="str">
            <v>Marked Lower Columbia River Wild</v>
          </cell>
          <cell r="D7625" t="str">
            <v>M-LCRWild</v>
          </cell>
          <cell r="E7625">
            <v>42</v>
          </cell>
          <cell r="F7625">
            <v>68</v>
          </cell>
          <cell r="G7625">
            <v>66</v>
          </cell>
          <cell r="I7625">
            <v>2013</v>
          </cell>
          <cell r="J7625" t="str">
            <v>M</v>
          </cell>
          <cell r="L7625">
            <v>3</v>
          </cell>
          <cell r="M7625">
            <v>190.93023621366959</v>
          </cell>
        </row>
        <row r="7626">
          <cell r="A7626" t="str">
            <v>2013-42-4-</v>
          </cell>
          <cell r="B7626" t="str">
            <v>ColR</v>
          </cell>
          <cell r="C7626" t="str">
            <v>Marked Lower Columbia River Wild</v>
          </cell>
          <cell r="D7626" t="str">
            <v>M-LCRWild</v>
          </cell>
          <cell r="E7626">
            <v>42</v>
          </cell>
          <cell r="F7626">
            <v>68</v>
          </cell>
          <cell r="G7626">
            <v>66</v>
          </cell>
          <cell r="I7626">
            <v>2013</v>
          </cell>
          <cell r="J7626" t="str">
            <v>M</v>
          </cell>
          <cell r="L7626">
            <v>4</v>
          </cell>
          <cell r="M7626">
            <v>258.51511051900889</v>
          </cell>
        </row>
        <row r="7627">
          <cell r="A7627" t="str">
            <v>2013-42-5-</v>
          </cell>
          <cell r="B7627" t="str">
            <v>ColR</v>
          </cell>
          <cell r="C7627" t="str">
            <v>Marked Lower Columbia River Wild</v>
          </cell>
          <cell r="D7627" t="str">
            <v>M-LCRWild</v>
          </cell>
          <cell r="E7627">
            <v>42</v>
          </cell>
          <cell r="F7627">
            <v>68</v>
          </cell>
          <cell r="G7627">
            <v>66</v>
          </cell>
          <cell r="I7627">
            <v>2013</v>
          </cell>
          <cell r="J7627" t="str">
            <v>M</v>
          </cell>
          <cell r="L7627">
            <v>5</v>
          </cell>
          <cell r="M7627">
            <v>65.411288715175942</v>
          </cell>
        </row>
        <row r="7628">
          <cell r="A7628" t="str">
            <v>2013-43-3-</v>
          </cell>
          <cell r="B7628" t="str">
            <v>ColR</v>
          </cell>
          <cell r="C7628" t="str">
            <v>UnMarked CR Bonneville Pool Hatchery</v>
          </cell>
          <cell r="D7628" t="str">
            <v>U-BPHTule</v>
          </cell>
          <cell r="E7628">
            <v>43</v>
          </cell>
          <cell r="F7628">
            <v>70</v>
          </cell>
          <cell r="G7628">
            <v>69</v>
          </cell>
          <cell r="I7628">
            <v>2013</v>
          </cell>
          <cell r="J7628" t="str">
            <v>UM</v>
          </cell>
          <cell r="L7628">
            <v>3</v>
          </cell>
          <cell r="M7628">
            <v>5534.4781953216179</v>
          </cell>
        </row>
        <row r="7629">
          <cell r="A7629" t="str">
            <v>2013-43-4-</v>
          </cell>
          <cell r="B7629" t="str">
            <v>ColR</v>
          </cell>
          <cell r="C7629" t="str">
            <v>UnMarked CR Bonneville Pool Hatchery</v>
          </cell>
          <cell r="D7629" t="str">
            <v>U-BPHTule</v>
          </cell>
          <cell r="E7629">
            <v>43</v>
          </cell>
          <cell r="F7629">
            <v>70</v>
          </cell>
          <cell r="G7629">
            <v>69</v>
          </cell>
          <cell r="I7629">
            <v>2013</v>
          </cell>
          <cell r="J7629" t="str">
            <v>UM</v>
          </cell>
          <cell r="L7629">
            <v>4</v>
          </cell>
          <cell r="M7629">
            <v>1275.1880214629521</v>
          </cell>
        </row>
        <row r="7630">
          <cell r="A7630" t="str">
            <v>2013-43-5-</v>
          </cell>
          <cell r="B7630" t="str">
            <v>ColR</v>
          </cell>
          <cell r="C7630" t="str">
            <v>UnMarked CR Bonneville Pool Hatchery</v>
          </cell>
          <cell r="D7630" t="str">
            <v>U-BPHTule</v>
          </cell>
          <cell r="E7630">
            <v>43</v>
          </cell>
          <cell r="F7630">
            <v>70</v>
          </cell>
          <cell r="G7630">
            <v>69</v>
          </cell>
          <cell r="I7630">
            <v>2013</v>
          </cell>
          <cell r="J7630" t="str">
            <v>UM</v>
          </cell>
          <cell r="L7630">
            <v>5</v>
          </cell>
          <cell r="M7630">
            <v>10.00640671876881</v>
          </cell>
        </row>
        <row r="7631">
          <cell r="A7631" t="str">
            <v>2013-44-3-</v>
          </cell>
          <cell r="B7631" t="str">
            <v>ColR</v>
          </cell>
          <cell r="C7631" t="str">
            <v>Marked CR Bonneville Pool Hatchery</v>
          </cell>
          <cell r="D7631" t="str">
            <v>M-BPHTule</v>
          </cell>
          <cell r="E7631">
            <v>44</v>
          </cell>
          <cell r="F7631">
            <v>71</v>
          </cell>
          <cell r="G7631">
            <v>69</v>
          </cell>
          <cell r="I7631">
            <v>2013</v>
          </cell>
          <cell r="J7631" t="str">
            <v>M</v>
          </cell>
          <cell r="L7631">
            <v>3</v>
          </cell>
          <cell r="M7631">
            <v>64115.521804678392</v>
          </cell>
        </row>
        <row r="7632">
          <cell r="A7632" t="str">
            <v>2013-44-4-</v>
          </cell>
          <cell r="B7632" t="str">
            <v>ColR</v>
          </cell>
          <cell r="C7632" t="str">
            <v>Marked CR Bonneville Pool Hatchery</v>
          </cell>
          <cell r="D7632" t="str">
            <v>M-BPHTule</v>
          </cell>
          <cell r="E7632">
            <v>44</v>
          </cell>
          <cell r="F7632">
            <v>71</v>
          </cell>
          <cell r="G7632">
            <v>69</v>
          </cell>
          <cell r="I7632">
            <v>2013</v>
          </cell>
          <cell r="J7632" t="str">
            <v>M</v>
          </cell>
          <cell r="L7632">
            <v>4</v>
          </cell>
          <cell r="M7632">
            <v>15635.811978537051</v>
          </cell>
        </row>
        <row r="7633">
          <cell r="A7633" t="str">
            <v>2013-44-5-</v>
          </cell>
          <cell r="B7633" t="str">
            <v>ColR</v>
          </cell>
          <cell r="C7633" t="str">
            <v>Marked CR Bonneville Pool Hatchery</v>
          </cell>
          <cell r="D7633" t="str">
            <v>M-BPHTule</v>
          </cell>
          <cell r="E7633">
            <v>44</v>
          </cell>
          <cell r="F7633">
            <v>71</v>
          </cell>
          <cell r="G7633">
            <v>69</v>
          </cell>
          <cell r="I7633">
            <v>2013</v>
          </cell>
          <cell r="J7633" t="str">
            <v>M</v>
          </cell>
          <cell r="L7633">
            <v>5</v>
          </cell>
          <cell r="M7633">
            <v>131.9935932812312</v>
          </cell>
        </row>
        <row r="7634">
          <cell r="A7634" t="str">
            <v>2013-45-3-</v>
          </cell>
          <cell r="B7634" t="str">
            <v>ColR</v>
          </cell>
          <cell r="C7634" t="str">
            <v>UnMarked Columbia R Upriver Summer</v>
          </cell>
          <cell r="D7634" t="str">
            <v>U-UpCR Su</v>
          </cell>
          <cell r="E7634">
            <v>45</v>
          </cell>
          <cell r="F7634">
            <v>73</v>
          </cell>
          <cell r="G7634">
            <v>72</v>
          </cell>
          <cell r="I7634">
            <v>2013</v>
          </cell>
          <cell r="J7634" t="str">
            <v>UM</v>
          </cell>
          <cell r="L7634">
            <v>3</v>
          </cell>
          <cell r="M7634">
            <v>6551.372973106204</v>
          </cell>
        </row>
        <row r="7635">
          <cell r="A7635" t="str">
            <v>2013-45-4-</v>
          </cell>
          <cell r="B7635" t="str">
            <v>ColR</v>
          </cell>
          <cell r="C7635" t="str">
            <v>UnMarked Columbia R Upriver Summer</v>
          </cell>
          <cell r="D7635" t="str">
            <v>U-UpCR Su</v>
          </cell>
          <cell r="E7635">
            <v>45</v>
          </cell>
          <cell r="F7635">
            <v>73</v>
          </cell>
          <cell r="G7635">
            <v>72</v>
          </cell>
          <cell r="I7635">
            <v>2013</v>
          </cell>
          <cell r="J7635" t="str">
            <v>UM</v>
          </cell>
          <cell r="L7635">
            <v>4</v>
          </cell>
          <cell r="M7635">
            <v>17001.01372667103</v>
          </cell>
        </row>
        <row r="7636">
          <cell r="A7636" t="str">
            <v>2013-45-5-</v>
          </cell>
          <cell r="B7636" t="str">
            <v>ColR</v>
          </cell>
          <cell r="C7636" t="str">
            <v>UnMarked Columbia R Upriver Summer</v>
          </cell>
          <cell r="D7636" t="str">
            <v>U-UpCR Su</v>
          </cell>
          <cell r="E7636">
            <v>45</v>
          </cell>
          <cell r="F7636">
            <v>73</v>
          </cell>
          <cell r="G7636">
            <v>72</v>
          </cell>
          <cell r="I7636">
            <v>2013</v>
          </cell>
          <cell r="J7636" t="str">
            <v>UM</v>
          </cell>
          <cell r="L7636">
            <v>5</v>
          </cell>
          <cell r="M7636">
            <v>10988.568788133931</v>
          </cell>
        </row>
        <row r="7637">
          <cell r="A7637" t="str">
            <v>2013-46-3-</v>
          </cell>
          <cell r="B7637" t="str">
            <v>ColR</v>
          </cell>
          <cell r="C7637" t="str">
            <v>Marked Columbia R Upriver Summer</v>
          </cell>
          <cell r="D7637" t="str">
            <v>M-UpCR Su</v>
          </cell>
          <cell r="E7637">
            <v>46</v>
          </cell>
          <cell r="F7637">
            <v>74</v>
          </cell>
          <cell r="G7637">
            <v>72</v>
          </cell>
          <cell r="I7637">
            <v>2013</v>
          </cell>
          <cell r="J7637" t="str">
            <v>M</v>
          </cell>
          <cell r="L7637">
            <v>3</v>
          </cell>
          <cell r="M7637">
            <v>6555.3745171067067</v>
          </cell>
        </row>
        <row r="7638">
          <cell r="A7638" t="str">
            <v>2013-46-4-</v>
          </cell>
          <cell r="B7638" t="str">
            <v>ColR</v>
          </cell>
          <cell r="C7638" t="str">
            <v>Marked Columbia R Upriver Summer</v>
          </cell>
          <cell r="D7638" t="str">
            <v>M-UpCR Su</v>
          </cell>
          <cell r="E7638">
            <v>46</v>
          </cell>
          <cell r="F7638">
            <v>74</v>
          </cell>
          <cell r="G7638">
            <v>72</v>
          </cell>
          <cell r="I7638">
            <v>2013</v>
          </cell>
          <cell r="J7638" t="str">
            <v>M</v>
          </cell>
          <cell r="L7638">
            <v>4</v>
          </cell>
          <cell r="M7638">
            <v>15955.3453963292</v>
          </cell>
        </row>
        <row r="7639">
          <cell r="A7639" t="str">
            <v>2013-46-5-</v>
          </cell>
          <cell r="B7639" t="str">
            <v>ColR</v>
          </cell>
          <cell r="C7639" t="str">
            <v>Marked Columbia R Upriver Summer</v>
          </cell>
          <cell r="D7639" t="str">
            <v>M-UpCR Su</v>
          </cell>
          <cell r="E7639">
            <v>46</v>
          </cell>
          <cell r="F7639">
            <v>74</v>
          </cell>
          <cell r="G7639">
            <v>72</v>
          </cell>
          <cell r="I7639">
            <v>2013</v>
          </cell>
          <cell r="J7639" t="str">
            <v>M</v>
          </cell>
          <cell r="L7639">
            <v>5</v>
          </cell>
          <cell r="M7639">
            <v>10551.32459865294</v>
          </cell>
        </row>
        <row r="7640">
          <cell r="A7640" t="str">
            <v>2013-47-3-</v>
          </cell>
          <cell r="B7640" t="str">
            <v>ColR</v>
          </cell>
          <cell r="C7640" t="str">
            <v>UnMarked Columbia R Upriver Bright</v>
          </cell>
          <cell r="D7640" t="str">
            <v>U-UpCR Br</v>
          </cell>
          <cell r="E7640">
            <v>47</v>
          </cell>
          <cell r="F7640">
            <v>76</v>
          </cell>
          <cell r="G7640">
            <v>75</v>
          </cell>
          <cell r="I7640">
            <v>2013</v>
          </cell>
          <cell r="J7640" t="str">
            <v>UM</v>
          </cell>
          <cell r="L7640">
            <v>3</v>
          </cell>
          <cell r="M7640">
            <v>283624.4979578749</v>
          </cell>
        </row>
        <row r="7641">
          <cell r="A7641" t="str">
            <v>2013-47-4-</v>
          </cell>
          <cell r="B7641" t="str">
            <v>ColR</v>
          </cell>
          <cell r="C7641" t="str">
            <v>UnMarked Columbia R Upriver Bright</v>
          </cell>
          <cell r="D7641" t="str">
            <v>U-UpCR Br</v>
          </cell>
          <cell r="E7641">
            <v>47</v>
          </cell>
          <cell r="F7641">
            <v>76</v>
          </cell>
          <cell r="G7641">
            <v>75</v>
          </cell>
          <cell r="I7641">
            <v>2013</v>
          </cell>
          <cell r="J7641" t="str">
            <v>UM</v>
          </cell>
          <cell r="L7641">
            <v>4</v>
          </cell>
          <cell r="M7641">
            <v>277464.17665468651</v>
          </cell>
        </row>
        <row r="7642">
          <cell r="A7642" t="str">
            <v>2013-47-5-</v>
          </cell>
          <cell r="B7642" t="str">
            <v>ColR</v>
          </cell>
          <cell r="C7642" t="str">
            <v>UnMarked Columbia R Upriver Bright</v>
          </cell>
          <cell r="D7642" t="str">
            <v>U-UpCR Br</v>
          </cell>
          <cell r="E7642">
            <v>47</v>
          </cell>
          <cell r="F7642">
            <v>76</v>
          </cell>
          <cell r="G7642">
            <v>75</v>
          </cell>
          <cell r="I7642">
            <v>2013</v>
          </cell>
          <cell r="J7642" t="str">
            <v>UM</v>
          </cell>
          <cell r="L7642">
            <v>5</v>
          </cell>
          <cell r="M7642">
            <v>24916.57668438978</v>
          </cell>
        </row>
        <row r="7643">
          <cell r="A7643" t="str">
            <v>2013-48-3-</v>
          </cell>
          <cell r="B7643" t="str">
            <v>ColR</v>
          </cell>
          <cell r="C7643" t="str">
            <v>Marked Columbia R Upriver Bright</v>
          </cell>
          <cell r="D7643" t="str">
            <v>M-UpCR Br</v>
          </cell>
          <cell r="E7643">
            <v>48</v>
          </cell>
          <cell r="F7643">
            <v>77</v>
          </cell>
          <cell r="G7643">
            <v>75</v>
          </cell>
          <cell r="I7643">
            <v>2013</v>
          </cell>
          <cell r="J7643" t="str">
            <v>M</v>
          </cell>
          <cell r="L7643">
            <v>3</v>
          </cell>
          <cell r="M7643">
            <v>189613.08087507859</v>
          </cell>
        </row>
        <row r="7644">
          <cell r="A7644" t="str">
            <v>2013-48-4-</v>
          </cell>
          <cell r="B7644" t="str">
            <v>ColR</v>
          </cell>
          <cell r="C7644" t="str">
            <v>Marked Columbia R Upriver Bright</v>
          </cell>
          <cell r="D7644" t="str">
            <v>M-UpCR Br</v>
          </cell>
          <cell r="E7644">
            <v>48</v>
          </cell>
          <cell r="F7644">
            <v>77</v>
          </cell>
          <cell r="G7644">
            <v>75</v>
          </cell>
          <cell r="I7644">
            <v>2013</v>
          </cell>
          <cell r="J7644" t="str">
            <v>M</v>
          </cell>
          <cell r="L7644">
            <v>4</v>
          </cell>
          <cell r="M7644">
            <v>149467.0714005545</v>
          </cell>
        </row>
        <row r="7645">
          <cell r="A7645" t="str">
            <v>2013-48-5-</v>
          </cell>
          <cell r="B7645" t="str">
            <v>ColR</v>
          </cell>
          <cell r="C7645" t="str">
            <v>Marked Columbia R Upriver Bright</v>
          </cell>
          <cell r="D7645" t="str">
            <v>M-UpCR Br</v>
          </cell>
          <cell r="E7645">
            <v>48</v>
          </cell>
          <cell r="F7645">
            <v>77</v>
          </cell>
          <cell r="G7645">
            <v>75</v>
          </cell>
          <cell r="I7645">
            <v>2013</v>
          </cell>
          <cell r="J7645" t="str">
            <v>M</v>
          </cell>
          <cell r="L7645">
            <v>5</v>
          </cell>
          <cell r="M7645">
            <v>10701.387705311799</v>
          </cell>
        </row>
        <row r="7646">
          <cell r="A7646" t="str">
            <v>2013-49-3-</v>
          </cell>
          <cell r="B7646" t="str">
            <v>ColR</v>
          </cell>
          <cell r="C7646" t="str">
            <v>UnMarked Cowlitz River Spring</v>
          </cell>
          <cell r="D7646" t="str">
            <v>U-Cowl Sp</v>
          </cell>
          <cell r="E7646">
            <v>49</v>
          </cell>
          <cell r="F7646">
            <v>79</v>
          </cell>
          <cell r="G7646">
            <v>78</v>
          </cell>
          <cell r="I7646">
            <v>2013</v>
          </cell>
          <cell r="J7646" t="str">
            <v>UM</v>
          </cell>
          <cell r="L7646">
            <v>3</v>
          </cell>
          <cell r="M7646">
            <v>477.87207940372002</v>
          </cell>
        </row>
        <row r="7647">
          <cell r="A7647" t="str">
            <v>2013-49-4-</v>
          </cell>
          <cell r="B7647" t="str">
            <v>ColR</v>
          </cell>
          <cell r="C7647" t="str">
            <v>UnMarked Cowlitz River Spring</v>
          </cell>
          <cell r="D7647" t="str">
            <v>U-Cowl Sp</v>
          </cell>
          <cell r="E7647">
            <v>49</v>
          </cell>
          <cell r="F7647">
            <v>79</v>
          </cell>
          <cell r="G7647">
            <v>78</v>
          </cell>
          <cell r="I7647">
            <v>2013</v>
          </cell>
          <cell r="J7647" t="str">
            <v>UM</v>
          </cell>
          <cell r="L7647">
            <v>4</v>
          </cell>
          <cell r="M7647">
            <v>184.1850948228907</v>
          </cell>
        </row>
        <row r="7648">
          <cell r="A7648" t="str">
            <v>2013-49-5-</v>
          </cell>
          <cell r="B7648" t="str">
            <v>ColR</v>
          </cell>
          <cell r="C7648" t="str">
            <v>UnMarked Cowlitz River Spring</v>
          </cell>
          <cell r="D7648" t="str">
            <v>U-Cowl Sp</v>
          </cell>
          <cell r="E7648">
            <v>49</v>
          </cell>
          <cell r="F7648">
            <v>79</v>
          </cell>
          <cell r="G7648">
            <v>78</v>
          </cell>
          <cell r="I7648">
            <v>2013</v>
          </cell>
          <cell r="J7648" t="str">
            <v>UM</v>
          </cell>
          <cell r="L7648">
            <v>5</v>
          </cell>
          <cell r="M7648">
            <v>0.71285009604667149</v>
          </cell>
        </row>
        <row r="7649">
          <cell r="A7649" t="str">
            <v>2013-50-3-</v>
          </cell>
          <cell r="B7649" t="str">
            <v>ColR</v>
          </cell>
          <cell r="C7649" t="str">
            <v>Marked Cowlitz River Spring</v>
          </cell>
          <cell r="D7649" t="str">
            <v>M-Cowl Sp</v>
          </cell>
          <cell r="E7649">
            <v>50</v>
          </cell>
          <cell r="F7649">
            <v>80</v>
          </cell>
          <cell r="G7649">
            <v>78</v>
          </cell>
          <cell r="I7649">
            <v>2013</v>
          </cell>
          <cell r="J7649" t="str">
            <v>M</v>
          </cell>
          <cell r="L7649">
            <v>3</v>
          </cell>
          <cell r="M7649">
            <v>6606.2199783580127</v>
          </cell>
        </row>
        <row r="7650">
          <cell r="A7650" t="str">
            <v>2013-50-4-</v>
          </cell>
          <cell r="B7650" t="str">
            <v>ColR</v>
          </cell>
          <cell r="C7650" t="str">
            <v>Marked Cowlitz River Spring</v>
          </cell>
          <cell r="D7650" t="str">
            <v>M-Cowl Sp</v>
          </cell>
          <cell r="E7650">
            <v>50</v>
          </cell>
          <cell r="F7650">
            <v>80</v>
          </cell>
          <cell r="G7650">
            <v>78</v>
          </cell>
          <cell r="I7650">
            <v>2013</v>
          </cell>
          <cell r="J7650" t="str">
            <v>M</v>
          </cell>
          <cell r="L7650">
            <v>4</v>
          </cell>
          <cell r="M7650">
            <v>3437.7228474153758</v>
          </cell>
        </row>
        <row r="7651">
          <cell r="A7651" t="str">
            <v>2013-50-5-</v>
          </cell>
          <cell r="B7651" t="str">
            <v>ColR</v>
          </cell>
          <cell r="C7651" t="str">
            <v>Marked Cowlitz River Spring</v>
          </cell>
          <cell r="D7651" t="str">
            <v>M-Cowl Sp</v>
          </cell>
          <cell r="E7651">
            <v>50</v>
          </cell>
          <cell r="F7651">
            <v>80</v>
          </cell>
          <cell r="G7651">
            <v>78</v>
          </cell>
          <cell r="I7651">
            <v>2013</v>
          </cell>
          <cell r="J7651" t="str">
            <v>M</v>
          </cell>
          <cell r="L7651">
            <v>5</v>
          </cell>
          <cell r="M7651">
            <v>11.287149903953329</v>
          </cell>
        </row>
        <row r="7652">
          <cell r="A7652" t="str">
            <v>2013-51-3-</v>
          </cell>
          <cell r="B7652" t="str">
            <v>ColR</v>
          </cell>
          <cell r="C7652" t="str">
            <v>UnMarked Willamette River Spring</v>
          </cell>
          <cell r="D7652" t="str">
            <v>U-Will Sp</v>
          </cell>
          <cell r="E7652">
            <v>51</v>
          </cell>
          <cell r="F7652">
            <v>82</v>
          </cell>
          <cell r="G7652">
            <v>81</v>
          </cell>
          <cell r="I7652">
            <v>2013</v>
          </cell>
          <cell r="J7652" t="str">
            <v>UM</v>
          </cell>
          <cell r="L7652">
            <v>3</v>
          </cell>
          <cell r="M7652">
            <v>7166.7199999999993</v>
          </cell>
        </row>
        <row r="7653">
          <cell r="A7653" t="str">
            <v>2013-51-4-</v>
          </cell>
          <cell r="B7653" t="str">
            <v>ColR</v>
          </cell>
          <cell r="C7653" t="str">
            <v>UnMarked Willamette River Spring</v>
          </cell>
          <cell r="D7653" t="str">
            <v>U-Will Sp</v>
          </cell>
          <cell r="E7653">
            <v>51</v>
          </cell>
          <cell r="F7653">
            <v>82</v>
          </cell>
          <cell r="G7653">
            <v>81</v>
          </cell>
          <cell r="I7653">
            <v>2013</v>
          </cell>
          <cell r="J7653" t="str">
            <v>UM</v>
          </cell>
          <cell r="L7653">
            <v>4</v>
          </cell>
          <cell r="M7653">
            <v>2669.48</v>
          </cell>
        </row>
        <row r="7654">
          <cell r="A7654" t="str">
            <v>2013-51-5-</v>
          </cell>
          <cell r="B7654" t="str">
            <v>ColR</v>
          </cell>
          <cell r="C7654" t="str">
            <v>UnMarked Willamette River Spring</v>
          </cell>
          <cell r="D7654" t="str">
            <v>U-Will Sp</v>
          </cell>
          <cell r="E7654">
            <v>51</v>
          </cell>
          <cell r="F7654">
            <v>82</v>
          </cell>
          <cell r="G7654">
            <v>81</v>
          </cell>
          <cell r="I7654">
            <v>2013</v>
          </cell>
          <cell r="J7654" t="str">
            <v>UM</v>
          </cell>
          <cell r="L7654">
            <v>5</v>
          </cell>
          <cell r="M7654">
            <v>37.4</v>
          </cell>
        </row>
        <row r="7655">
          <cell r="A7655" t="str">
            <v>2013-52-3-</v>
          </cell>
          <cell r="B7655" t="str">
            <v>ColR</v>
          </cell>
          <cell r="C7655" t="str">
            <v>Marked Willamette River Spring</v>
          </cell>
          <cell r="D7655" t="str">
            <v>M-Will Sp</v>
          </cell>
          <cell r="E7655">
            <v>52</v>
          </cell>
          <cell r="F7655">
            <v>83</v>
          </cell>
          <cell r="G7655">
            <v>81</v>
          </cell>
          <cell r="I7655">
            <v>2013</v>
          </cell>
          <cell r="J7655" t="str">
            <v>M</v>
          </cell>
          <cell r="L7655">
            <v>3</v>
          </cell>
          <cell r="M7655">
            <v>25409.279999999999</v>
          </cell>
        </row>
        <row r="7656">
          <cell r="A7656" t="str">
            <v>2013-52-4-</v>
          </cell>
          <cell r="B7656" t="str">
            <v>ColR</v>
          </cell>
          <cell r="C7656" t="str">
            <v>Marked Willamette River Spring</v>
          </cell>
          <cell r="D7656" t="str">
            <v>M-Will Sp</v>
          </cell>
          <cell r="E7656">
            <v>52</v>
          </cell>
          <cell r="F7656">
            <v>83</v>
          </cell>
          <cell r="G7656">
            <v>81</v>
          </cell>
          <cell r="I7656">
            <v>2013</v>
          </cell>
          <cell r="J7656" t="str">
            <v>M</v>
          </cell>
          <cell r="L7656">
            <v>4</v>
          </cell>
          <cell r="M7656">
            <v>9464.52</v>
          </cell>
        </row>
        <row r="7657">
          <cell r="A7657" t="str">
            <v>2013-52-5-</v>
          </cell>
          <cell r="B7657" t="str">
            <v>ColR</v>
          </cell>
          <cell r="C7657" t="str">
            <v>Marked Willamette River Spring</v>
          </cell>
          <cell r="D7657" t="str">
            <v>M-Will Sp</v>
          </cell>
          <cell r="E7657">
            <v>52</v>
          </cell>
          <cell r="F7657">
            <v>83</v>
          </cell>
          <cell r="G7657">
            <v>81</v>
          </cell>
          <cell r="I7657">
            <v>2013</v>
          </cell>
          <cell r="J7657" t="str">
            <v>M</v>
          </cell>
          <cell r="L7657">
            <v>5</v>
          </cell>
          <cell r="M7657">
            <v>132.6</v>
          </cell>
        </row>
        <row r="7658">
          <cell r="A7658" t="str">
            <v>2013-53-3-</v>
          </cell>
          <cell r="B7658" t="str">
            <v>ColR</v>
          </cell>
          <cell r="C7658" t="str">
            <v>UnMarked Snake River Fall</v>
          </cell>
          <cell r="D7658" t="str">
            <v>U-Snake F</v>
          </cell>
          <cell r="E7658">
            <v>53</v>
          </cell>
          <cell r="F7658">
            <v>85</v>
          </cell>
          <cell r="G7658">
            <v>84</v>
          </cell>
          <cell r="I7658">
            <v>2013</v>
          </cell>
          <cell r="J7658" t="str">
            <v>UM</v>
          </cell>
          <cell r="L7658">
            <v>3</v>
          </cell>
          <cell r="M7658">
            <v>49386.230497129487</v>
          </cell>
        </row>
        <row r="7659">
          <cell r="A7659" t="str">
            <v>2013-53-4-</v>
          </cell>
          <cell r="B7659" t="str">
            <v>ColR</v>
          </cell>
          <cell r="C7659" t="str">
            <v>UnMarked Snake River Fall</v>
          </cell>
          <cell r="D7659" t="str">
            <v>U-Snake F</v>
          </cell>
          <cell r="E7659">
            <v>53</v>
          </cell>
          <cell r="F7659">
            <v>85</v>
          </cell>
          <cell r="G7659">
            <v>84</v>
          </cell>
          <cell r="I7659">
            <v>2013</v>
          </cell>
          <cell r="J7659" t="str">
            <v>UM</v>
          </cell>
          <cell r="L7659">
            <v>4</v>
          </cell>
          <cell r="M7659">
            <v>19344.69083594099</v>
          </cell>
        </row>
        <row r="7660">
          <cell r="A7660" t="str">
            <v>2013-53-5-</v>
          </cell>
          <cell r="B7660" t="str">
            <v>ColR</v>
          </cell>
          <cell r="C7660" t="str">
            <v>UnMarked Snake River Fall</v>
          </cell>
          <cell r="D7660" t="str">
            <v>U-Snake F</v>
          </cell>
          <cell r="E7660">
            <v>53</v>
          </cell>
          <cell r="F7660">
            <v>85</v>
          </cell>
          <cell r="G7660">
            <v>84</v>
          </cell>
          <cell r="I7660">
            <v>2013</v>
          </cell>
          <cell r="J7660" t="str">
            <v>UM</v>
          </cell>
          <cell r="L7660">
            <v>5</v>
          </cell>
          <cell r="M7660">
            <v>967.32605445415629</v>
          </cell>
        </row>
        <row r="7661">
          <cell r="A7661" t="str">
            <v>2013-54-3-</v>
          </cell>
          <cell r="B7661" t="str">
            <v>ColR</v>
          </cell>
          <cell r="C7661" t="str">
            <v>Marked Snake River Fall</v>
          </cell>
          <cell r="D7661" t="str">
            <v>M-Snake F</v>
          </cell>
          <cell r="E7661">
            <v>54</v>
          </cell>
          <cell r="F7661">
            <v>86</v>
          </cell>
          <cell r="G7661">
            <v>84</v>
          </cell>
          <cell r="I7661">
            <v>2013</v>
          </cell>
          <cell r="J7661" t="str">
            <v>M</v>
          </cell>
          <cell r="L7661">
            <v>3</v>
          </cell>
          <cell r="M7661">
            <v>13902.19066991705</v>
          </cell>
        </row>
        <row r="7662">
          <cell r="A7662" t="str">
            <v>2013-54-4-</v>
          </cell>
          <cell r="B7662" t="str">
            <v>ColR</v>
          </cell>
          <cell r="C7662" t="str">
            <v>Marked Snake River Fall</v>
          </cell>
          <cell r="D7662" t="str">
            <v>M-Snake F</v>
          </cell>
          <cell r="E7662">
            <v>54</v>
          </cell>
          <cell r="F7662">
            <v>86</v>
          </cell>
          <cell r="G7662">
            <v>84</v>
          </cell>
          <cell r="I7662">
            <v>2013</v>
          </cell>
          <cell r="J7662" t="str">
            <v>M</v>
          </cell>
          <cell r="L7662">
            <v>4</v>
          </cell>
          <cell r="M7662">
            <v>7996.0611088180103</v>
          </cell>
        </row>
        <row r="7663">
          <cell r="A7663" t="str">
            <v>2013-54-5-</v>
          </cell>
          <cell r="B7663" t="str">
            <v>ColR</v>
          </cell>
          <cell r="C7663" t="str">
            <v>Marked Snake River Fall</v>
          </cell>
          <cell r="D7663" t="str">
            <v>M-Snake F</v>
          </cell>
          <cell r="E7663">
            <v>54</v>
          </cell>
          <cell r="F7663">
            <v>86</v>
          </cell>
          <cell r="G7663">
            <v>84</v>
          </cell>
          <cell r="I7663">
            <v>2013</v>
          </cell>
          <cell r="J7663" t="str">
            <v>M</v>
          </cell>
          <cell r="L7663">
            <v>5</v>
          </cell>
          <cell r="M7663">
            <v>458.70955584426662</v>
          </cell>
        </row>
        <row r="7664">
          <cell r="A7664" t="str">
            <v>2013-55-3-</v>
          </cell>
          <cell r="B7664" t="str">
            <v>WA_NCoast_OR_CA</v>
          </cell>
          <cell r="C7664" t="str">
            <v>UnMarked Oregon North Coast Fall</v>
          </cell>
          <cell r="D7664" t="str">
            <v>U-OR No F</v>
          </cell>
          <cell r="E7664">
            <v>55</v>
          </cell>
          <cell r="F7664">
            <v>88</v>
          </cell>
          <cell r="G7664">
            <v>87</v>
          </cell>
          <cell r="I7664">
            <v>2013</v>
          </cell>
          <cell r="J7664" t="str">
            <v>UM</v>
          </cell>
          <cell r="L7664">
            <v>3</v>
          </cell>
          <cell r="M7664">
            <v>30616.293217064271</v>
          </cell>
        </row>
        <row r="7665">
          <cell r="A7665" t="str">
            <v>2013-55-4-</v>
          </cell>
          <cell r="B7665" t="str">
            <v>WA_NCoast_OR_CA</v>
          </cell>
          <cell r="C7665" t="str">
            <v>UnMarked Oregon North Coast Fall</v>
          </cell>
          <cell r="D7665" t="str">
            <v>U-OR No F</v>
          </cell>
          <cell r="E7665">
            <v>55</v>
          </cell>
          <cell r="F7665">
            <v>88</v>
          </cell>
          <cell r="G7665">
            <v>87</v>
          </cell>
          <cell r="I7665">
            <v>2013</v>
          </cell>
          <cell r="J7665" t="str">
            <v>UM</v>
          </cell>
          <cell r="L7665">
            <v>4</v>
          </cell>
          <cell r="M7665">
            <v>81852.516979613501</v>
          </cell>
        </row>
        <row r="7666">
          <cell r="A7666" t="str">
            <v>2013-55-5-</v>
          </cell>
          <cell r="B7666" t="str">
            <v>WA_NCoast_OR_CA</v>
          </cell>
          <cell r="C7666" t="str">
            <v>UnMarked Oregon North Coast Fall</v>
          </cell>
          <cell r="D7666" t="str">
            <v>U-OR No F</v>
          </cell>
          <cell r="E7666">
            <v>55</v>
          </cell>
          <cell r="F7666">
            <v>88</v>
          </cell>
          <cell r="G7666">
            <v>87</v>
          </cell>
          <cell r="I7666">
            <v>2013</v>
          </cell>
          <cell r="J7666" t="str">
            <v>UM</v>
          </cell>
          <cell r="L7666">
            <v>5</v>
          </cell>
          <cell r="M7666">
            <v>32160.701655563571</v>
          </cell>
        </row>
        <row r="7667">
          <cell r="A7667" t="str">
            <v>2013-56-3-</v>
          </cell>
          <cell r="B7667" t="str">
            <v>WA_NCoast_OR_CA</v>
          </cell>
          <cell r="C7667" t="str">
            <v>Marked Oregon North Coast Fall</v>
          </cell>
          <cell r="D7667" t="str">
            <v>M-OR No F</v>
          </cell>
          <cell r="E7667">
            <v>56</v>
          </cell>
          <cell r="F7667">
            <v>89</v>
          </cell>
          <cell r="G7667">
            <v>87</v>
          </cell>
          <cell r="I7667">
            <v>2013</v>
          </cell>
          <cell r="J7667" t="str">
            <v>M</v>
          </cell>
          <cell r="L7667">
            <v>3</v>
          </cell>
          <cell r="M7667">
            <v>1034.2715948426489</v>
          </cell>
        </row>
        <row r="7668">
          <cell r="A7668" t="str">
            <v>2013-56-4-</v>
          </cell>
          <cell r="B7668" t="str">
            <v>WA_NCoast_OR_CA</v>
          </cell>
          <cell r="C7668" t="str">
            <v>Marked Oregon North Coast Fall</v>
          </cell>
          <cell r="D7668" t="str">
            <v>M-OR No F</v>
          </cell>
          <cell r="E7668">
            <v>56</v>
          </cell>
          <cell r="F7668">
            <v>89</v>
          </cell>
          <cell r="G7668">
            <v>87</v>
          </cell>
          <cell r="I7668">
            <v>2013</v>
          </cell>
          <cell r="J7668" t="str">
            <v>M</v>
          </cell>
          <cell r="L7668">
            <v>4</v>
          </cell>
          <cell r="M7668">
            <v>2767.3312532554119</v>
          </cell>
        </row>
        <row r="7669">
          <cell r="A7669" t="str">
            <v>2013-56-5-</v>
          </cell>
          <cell r="B7669" t="str">
            <v>WA_NCoast_OR_CA</v>
          </cell>
          <cell r="C7669" t="str">
            <v>Marked Oregon North Coast Fall</v>
          </cell>
          <cell r="D7669" t="str">
            <v>M-OR No F</v>
          </cell>
          <cell r="E7669">
            <v>56</v>
          </cell>
          <cell r="F7669">
            <v>89</v>
          </cell>
          <cell r="G7669">
            <v>87</v>
          </cell>
          <cell r="I7669">
            <v>2013</v>
          </cell>
          <cell r="J7669" t="str">
            <v>M</v>
          </cell>
          <cell r="L7669">
            <v>5</v>
          </cell>
          <cell r="M7669">
            <v>1086.514936736228</v>
          </cell>
        </row>
        <row r="7670">
          <cell r="A7670" t="str">
            <v>2013-57-3-</v>
          </cell>
          <cell r="B7670" t="str">
            <v>Canada</v>
          </cell>
          <cell r="C7670" t="str">
            <v>UnMarked WCVI Total Fall</v>
          </cell>
          <cell r="D7670" t="str">
            <v>U-WCVI Tl</v>
          </cell>
          <cell r="E7670">
            <v>57</v>
          </cell>
          <cell r="F7670">
            <v>91</v>
          </cell>
          <cell r="G7670">
            <v>90</v>
          </cell>
          <cell r="I7670">
            <v>2013</v>
          </cell>
          <cell r="J7670" t="str">
            <v>UM</v>
          </cell>
          <cell r="L7670">
            <v>3</v>
          </cell>
          <cell r="M7670">
            <v>83321.029019851034</v>
          </cell>
        </row>
        <row r="7671">
          <cell r="A7671" t="str">
            <v>2013-57-4-</v>
          </cell>
          <cell r="B7671" t="str">
            <v>Canada</v>
          </cell>
          <cell r="C7671" t="str">
            <v>UnMarked WCVI Total Fall</v>
          </cell>
          <cell r="D7671" t="str">
            <v>U-WCVI Tl</v>
          </cell>
          <cell r="E7671">
            <v>57</v>
          </cell>
          <cell r="F7671">
            <v>91</v>
          </cell>
          <cell r="G7671">
            <v>90</v>
          </cell>
          <cell r="I7671">
            <v>2013</v>
          </cell>
          <cell r="J7671" t="str">
            <v>UM</v>
          </cell>
          <cell r="L7671">
            <v>4</v>
          </cell>
          <cell r="M7671">
            <v>67502.005412459665</v>
          </cell>
        </row>
        <row r="7672">
          <cell r="A7672" t="str">
            <v>2013-57-5-</v>
          </cell>
          <cell r="B7672" t="str">
            <v>Canada</v>
          </cell>
          <cell r="C7672" t="str">
            <v>UnMarked WCVI Total Fall</v>
          </cell>
          <cell r="D7672" t="str">
            <v>U-WCVI Tl</v>
          </cell>
          <cell r="E7672">
            <v>57</v>
          </cell>
          <cell r="F7672">
            <v>91</v>
          </cell>
          <cell r="G7672">
            <v>90</v>
          </cell>
          <cell r="I7672">
            <v>2013</v>
          </cell>
          <cell r="J7672" t="str">
            <v>UM</v>
          </cell>
          <cell r="L7672">
            <v>5</v>
          </cell>
          <cell r="M7672">
            <v>19664.05811222587</v>
          </cell>
        </row>
        <row r="7673">
          <cell r="A7673" t="str">
            <v>2013-58-3-</v>
          </cell>
          <cell r="B7673" t="str">
            <v>Canada</v>
          </cell>
          <cell r="C7673" t="str">
            <v>Marked WCVI Total Fall</v>
          </cell>
          <cell r="D7673" t="str">
            <v>M-WCVI Tl</v>
          </cell>
          <cell r="E7673">
            <v>58</v>
          </cell>
          <cell r="F7673">
            <v>92</v>
          </cell>
          <cell r="G7673">
            <v>90</v>
          </cell>
          <cell r="I7673">
            <v>2013</v>
          </cell>
          <cell r="J7673" t="str">
            <v>M</v>
          </cell>
          <cell r="L7673">
            <v>3</v>
          </cell>
          <cell r="M7673">
            <v>2460.9709801489598</v>
          </cell>
        </row>
        <row r="7674">
          <cell r="A7674" t="str">
            <v>2013-58-4-</v>
          </cell>
          <cell r="B7674" t="str">
            <v>Canada</v>
          </cell>
          <cell r="C7674" t="str">
            <v>Marked WCVI Total Fall</v>
          </cell>
          <cell r="D7674" t="str">
            <v>M-WCVI Tl</v>
          </cell>
          <cell r="E7674">
            <v>58</v>
          </cell>
          <cell r="F7674">
            <v>92</v>
          </cell>
          <cell r="G7674">
            <v>90</v>
          </cell>
          <cell r="I7674">
            <v>2013</v>
          </cell>
          <cell r="J7674" t="str">
            <v>M</v>
          </cell>
          <cell r="L7674">
            <v>4</v>
          </cell>
          <cell r="M7674">
            <v>1875.9945875403409</v>
          </cell>
        </row>
        <row r="7675">
          <cell r="A7675" t="str">
            <v>2013-58-5-</v>
          </cell>
          <cell r="B7675" t="str">
            <v>Canada</v>
          </cell>
          <cell r="C7675" t="str">
            <v>Marked WCVI Total Fall</v>
          </cell>
          <cell r="D7675" t="str">
            <v>M-WCVI Tl</v>
          </cell>
          <cell r="E7675">
            <v>58</v>
          </cell>
          <cell r="F7675">
            <v>92</v>
          </cell>
          <cell r="G7675">
            <v>90</v>
          </cell>
          <cell r="I7675">
            <v>2013</v>
          </cell>
          <cell r="J7675" t="str">
            <v>M</v>
          </cell>
          <cell r="L7675">
            <v>5</v>
          </cell>
          <cell r="M7675">
            <v>615.94188777412376</v>
          </cell>
        </row>
        <row r="7676">
          <cell r="A7676" t="str">
            <v>2013-59-3-</v>
          </cell>
          <cell r="B7676" t="str">
            <v>Canada</v>
          </cell>
          <cell r="C7676" t="str">
            <v>UnMarked Fraser River Late</v>
          </cell>
          <cell r="D7676" t="str">
            <v>U-FrasRLt</v>
          </cell>
          <cell r="E7676">
            <v>59</v>
          </cell>
          <cell r="F7676">
            <v>94</v>
          </cell>
          <cell r="G7676">
            <v>93</v>
          </cell>
          <cell r="I7676">
            <v>2013</v>
          </cell>
          <cell r="J7676" t="str">
            <v>UM</v>
          </cell>
          <cell r="L7676">
            <v>3</v>
          </cell>
          <cell r="M7676">
            <v>54033.690012926891</v>
          </cell>
        </row>
        <row r="7677">
          <cell r="A7677" t="str">
            <v>2013-59-4-</v>
          </cell>
          <cell r="B7677" t="str">
            <v>Canada</v>
          </cell>
          <cell r="C7677" t="str">
            <v>UnMarked Fraser River Late</v>
          </cell>
          <cell r="D7677" t="str">
            <v>U-FrasRLt</v>
          </cell>
          <cell r="E7677">
            <v>59</v>
          </cell>
          <cell r="F7677">
            <v>94</v>
          </cell>
          <cell r="G7677">
            <v>93</v>
          </cell>
          <cell r="I7677">
            <v>2013</v>
          </cell>
          <cell r="J7677" t="str">
            <v>UM</v>
          </cell>
          <cell r="L7677">
            <v>4</v>
          </cell>
          <cell r="M7677">
            <v>40140.971061059579</v>
          </cell>
        </row>
        <row r="7678">
          <cell r="A7678" t="str">
            <v>2013-59-5-</v>
          </cell>
          <cell r="B7678" t="str">
            <v>Canada</v>
          </cell>
          <cell r="C7678" t="str">
            <v>UnMarked Fraser River Late</v>
          </cell>
          <cell r="D7678" t="str">
            <v>U-FrasRLt</v>
          </cell>
          <cell r="E7678">
            <v>59</v>
          </cell>
          <cell r="F7678">
            <v>94</v>
          </cell>
          <cell r="G7678">
            <v>93</v>
          </cell>
          <cell r="I7678">
            <v>2013</v>
          </cell>
          <cell r="J7678" t="str">
            <v>UM</v>
          </cell>
          <cell r="L7678">
            <v>5</v>
          </cell>
          <cell r="M7678">
            <v>993.55963835663181</v>
          </cell>
        </row>
        <row r="7679">
          <cell r="A7679" t="str">
            <v>2013-60-3-</v>
          </cell>
          <cell r="B7679" t="str">
            <v>Canada</v>
          </cell>
          <cell r="C7679" t="str">
            <v>Marked Fraser River Late</v>
          </cell>
          <cell r="D7679" t="str">
            <v>M-FrasRLt</v>
          </cell>
          <cell r="E7679">
            <v>60</v>
          </cell>
          <cell r="F7679">
            <v>95</v>
          </cell>
          <cell r="G7679">
            <v>93</v>
          </cell>
          <cell r="I7679">
            <v>2013</v>
          </cell>
          <cell r="J7679" t="str">
            <v>M</v>
          </cell>
          <cell r="L7679">
            <v>3</v>
          </cell>
          <cell r="M7679">
            <v>9871.2502919985454</v>
          </cell>
        </row>
        <row r="7680">
          <cell r="A7680" t="str">
            <v>2013-60-4-</v>
          </cell>
          <cell r="B7680" t="str">
            <v>Canada</v>
          </cell>
          <cell r="C7680" t="str">
            <v>Marked Fraser River Late</v>
          </cell>
          <cell r="D7680" t="str">
            <v>M-FrasRLt</v>
          </cell>
          <cell r="E7680">
            <v>60</v>
          </cell>
          <cell r="F7680">
            <v>95</v>
          </cell>
          <cell r="G7680">
            <v>93</v>
          </cell>
          <cell r="I7680">
            <v>2013</v>
          </cell>
          <cell r="J7680" t="str">
            <v>M</v>
          </cell>
          <cell r="L7680">
            <v>4</v>
          </cell>
          <cell r="M7680">
            <v>2780.4315747159121</v>
          </cell>
        </row>
        <row r="7681">
          <cell r="A7681" t="str">
            <v>2013-60-5-</v>
          </cell>
          <cell r="B7681" t="str">
            <v>Canada</v>
          </cell>
          <cell r="C7681" t="str">
            <v>Marked Fraser River Late</v>
          </cell>
          <cell r="D7681" t="str">
            <v>M-FrasRLt</v>
          </cell>
          <cell r="E7681">
            <v>60</v>
          </cell>
          <cell r="F7681">
            <v>95</v>
          </cell>
          <cell r="G7681">
            <v>93</v>
          </cell>
          <cell r="I7681">
            <v>2013</v>
          </cell>
          <cell r="J7681" t="str">
            <v>M</v>
          </cell>
          <cell r="L7681">
            <v>5</v>
          </cell>
          <cell r="M7681">
            <v>19.674288383213639</v>
          </cell>
        </row>
        <row r="7682">
          <cell r="A7682" t="str">
            <v>2013-61-3-</v>
          </cell>
          <cell r="B7682" t="str">
            <v>Canada</v>
          </cell>
          <cell r="C7682" t="str">
            <v>UnMarked Fraser River Early</v>
          </cell>
          <cell r="D7682" t="str">
            <v>U-FrasREr</v>
          </cell>
          <cell r="E7682">
            <v>61</v>
          </cell>
          <cell r="F7682">
            <v>97</v>
          </cell>
          <cell r="G7682">
            <v>96</v>
          </cell>
          <cell r="I7682">
            <v>2013</v>
          </cell>
          <cell r="J7682" t="str">
            <v>UM</v>
          </cell>
          <cell r="L7682">
            <v>3</v>
          </cell>
          <cell r="M7682">
            <v>78521.958154243315</v>
          </cell>
        </row>
        <row r="7683">
          <cell r="A7683" t="str">
            <v>2013-61-4-</v>
          </cell>
          <cell r="B7683" t="str">
            <v>Canada</v>
          </cell>
          <cell r="C7683" t="str">
            <v>UnMarked Fraser River Early</v>
          </cell>
          <cell r="D7683" t="str">
            <v>U-FrasREr</v>
          </cell>
          <cell r="E7683">
            <v>61</v>
          </cell>
          <cell r="F7683">
            <v>97</v>
          </cell>
          <cell r="G7683">
            <v>96</v>
          </cell>
          <cell r="I7683">
            <v>2013</v>
          </cell>
          <cell r="J7683" t="str">
            <v>UM</v>
          </cell>
          <cell r="L7683">
            <v>4</v>
          </cell>
          <cell r="M7683">
            <v>97874.836094959523</v>
          </cell>
        </row>
        <row r="7684">
          <cell r="A7684" t="str">
            <v>2013-61-5-</v>
          </cell>
          <cell r="B7684" t="str">
            <v>Canada</v>
          </cell>
          <cell r="C7684" t="str">
            <v>UnMarked Fraser River Early</v>
          </cell>
          <cell r="D7684" t="str">
            <v>U-FrasREr</v>
          </cell>
          <cell r="E7684">
            <v>61</v>
          </cell>
          <cell r="F7684">
            <v>97</v>
          </cell>
          <cell r="G7684">
            <v>96</v>
          </cell>
          <cell r="I7684">
            <v>2013</v>
          </cell>
          <cell r="J7684" t="str">
            <v>UM</v>
          </cell>
          <cell r="L7684">
            <v>5</v>
          </cell>
          <cell r="M7684">
            <v>5104.7434601220612</v>
          </cell>
        </row>
        <row r="7685">
          <cell r="A7685" t="str">
            <v>2013-62-3-</v>
          </cell>
          <cell r="B7685" t="str">
            <v>Canada</v>
          </cell>
          <cell r="C7685" t="str">
            <v>Marked Fraser River Early</v>
          </cell>
          <cell r="D7685" t="str">
            <v>M-FrasREr</v>
          </cell>
          <cell r="E7685">
            <v>62</v>
          </cell>
          <cell r="F7685">
            <v>98</v>
          </cell>
          <cell r="G7685">
            <v>96</v>
          </cell>
          <cell r="I7685">
            <v>2013</v>
          </cell>
          <cell r="J7685" t="str">
            <v>M</v>
          </cell>
          <cell r="L7685">
            <v>3</v>
          </cell>
          <cell r="M7685">
            <v>1602.665242548042</v>
          </cell>
        </row>
        <row r="7686">
          <cell r="A7686" t="str">
            <v>2013-62-4-</v>
          </cell>
          <cell r="B7686" t="str">
            <v>Canada</v>
          </cell>
          <cell r="C7686" t="str">
            <v>Marked Fraser River Early</v>
          </cell>
          <cell r="D7686" t="str">
            <v>M-FrasREr</v>
          </cell>
          <cell r="E7686">
            <v>62</v>
          </cell>
          <cell r="F7686">
            <v>98</v>
          </cell>
          <cell r="G7686">
            <v>96</v>
          </cell>
          <cell r="I7686">
            <v>2013</v>
          </cell>
          <cell r="J7686" t="str">
            <v>M</v>
          </cell>
          <cell r="L7686">
            <v>4</v>
          </cell>
          <cell r="M7686">
            <v>2007.771580102519</v>
          </cell>
        </row>
        <row r="7687">
          <cell r="A7687" t="str">
            <v>2013-62-5-</v>
          </cell>
          <cell r="B7687" t="str">
            <v>Canada</v>
          </cell>
          <cell r="C7687" t="str">
            <v>Marked Fraser River Early</v>
          </cell>
          <cell r="D7687" t="str">
            <v>M-FrasREr</v>
          </cell>
          <cell r="E7687">
            <v>62</v>
          </cell>
          <cell r="F7687">
            <v>98</v>
          </cell>
          <cell r="G7687">
            <v>96</v>
          </cell>
          <cell r="I7687">
            <v>2013</v>
          </cell>
          <cell r="J7687" t="str">
            <v>M</v>
          </cell>
          <cell r="L7687">
            <v>5</v>
          </cell>
          <cell r="M7687">
            <v>111.446800118224</v>
          </cell>
        </row>
        <row r="7688">
          <cell r="A7688" t="str">
            <v>2013-63-3-</v>
          </cell>
          <cell r="B7688" t="str">
            <v>Canada</v>
          </cell>
          <cell r="C7688" t="str">
            <v>UnMarked Lower Georgia Strait</v>
          </cell>
          <cell r="D7688" t="str">
            <v>U-LwGeo S</v>
          </cell>
          <cell r="E7688">
            <v>63</v>
          </cell>
          <cell r="F7688">
            <v>100</v>
          </cell>
          <cell r="G7688">
            <v>99</v>
          </cell>
          <cell r="I7688">
            <v>2013</v>
          </cell>
          <cell r="J7688" t="str">
            <v>UM</v>
          </cell>
          <cell r="L7688">
            <v>3</v>
          </cell>
          <cell r="M7688">
            <v>8284.6046860765673</v>
          </cell>
        </row>
        <row r="7689">
          <cell r="A7689" t="str">
            <v>2013-63-4-</v>
          </cell>
          <cell r="B7689" t="str">
            <v>Canada</v>
          </cell>
          <cell r="C7689" t="str">
            <v>UnMarked Lower Georgia Strait</v>
          </cell>
          <cell r="D7689" t="str">
            <v>U-LwGeo S</v>
          </cell>
          <cell r="E7689">
            <v>63</v>
          </cell>
          <cell r="F7689">
            <v>100</v>
          </cell>
          <cell r="G7689">
            <v>99</v>
          </cell>
          <cell r="I7689">
            <v>2013</v>
          </cell>
          <cell r="J7689" t="str">
            <v>UM</v>
          </cell>
          <cell r="L7689">
            <v>4</v>
          </cell>
          <cell r="M7689">
            <v>6637.6882395408284</v>
          </cell>
        </row>
        <row r="7690">
          <cell r="A7690" t="str">
            <v>2013-63-5-</v>
          </cell>
          <cell r="B7690" t="str">
            <v>Canada</v>
          </cell>
          <cell r="C7690" t="str">
            <v>UnMarked Lower Georgia Strait</v>
          </cell>
          <cell r="D7690" t="str">
            <v>U-LwGeo S</v>
          </cell>
          <cell r="E7690">
            <v>63</v>
          </cell>
          <cell r="F7690">
            <v>100</v>
          </cell>
          <cell r="G7690">
            <v>99</v>
          </cell>
          <cell r="I7690">
            <v>2013</v>
          </cell>
          <cell r="J7690" t="str">
            <v>UM</v>
          </cell>
          <cell r="L7690">
            <v>5</v>
          </cell>
          <cell r="M7690">
            <v>641.31696590914021</v>
          </cell>
        </row>
        <row r="7691">
          <cell r="A7691" t="str">
            <v>2013-64-3-</v>
          </cell>
          <cell r="B7691" t="str">
            <v>Canada</v>
          </cell>
          <cell r="C7691" t="str">
            <v>Marked Lower Georgia Strait</v>
          </cell>
          <cell r="D7691" t="str">
            <v>M-LwGeo S</v>
          </cell>
          <cell r="E7691">
            <v>64</v>
          </cell>
          <cell r="F7691">
            <v>101</v>
          </cell>
          <cell r="G7691">
            <v>99</v>
          </cell>
          <cell r="I7691">
            <v>2013</v>
          </cell>
          <cell r="J7691" t="str">
            <v>M</v>
          </cell>
          <cell r="L7691">
            <v>3</v>
          </cell>
          <cell r="M7691">
            <v>703.8980871909971</v>
          </cell>
        </row>
        <row r="7692">
          <cell r="A7692" t="str">
            <v>2013-64-4-</v>
          </cell>
          <cell r="B7692" t="str">
            <v>Canada</v>
          </cell>
          <cell r="C7692" t="str">
            <v>Marked Lower Georgia Strait</v>
          </cell>
          <cell r="D7692" t="str">
            <v>M-LwGeo S</v>
          </cell>
          <cell r="E7692">
            <v>64</v>
          </cell>
          <cell r="F7692">
            <v>101</v>
          </cell>
          <cell r="G7692">
            <v>99</v>
          </cell>
          <cell r="I7692">
            <v>2013</v>
          </cell>
          <cell r="J7692" t="str">
            <v>M</v>
          </cell>
          <cell r="L7692">
            <v>4</v>
          </cell>
          <cell r="M7692">
            <v>567.98202483662044</v>
          </cell>
        </row>
        <row r="7693">
          <cell r="A7693" t="str">
            <v>2013-64-5-</v>
          </cell>
          <cell r="B7693" t="str">
            <v>Canada</v>
          </cell>
          <cell r="C7693" t="str">
            <v>Marked Lower Georgia Strait</v>
          </cell>
          <cell r="D7693" t="str">
            <v>M-LwGeo S</v>
          </cell>
          <cell r="E7693">
            <v>64</v>
          </cell>
          <cell r="F7693">
            <v>101</v>
          </cell>
          <cell r="G7693">
            <v>99</v>
          </cell>
          <cell r="I7693">
            <v>2013</v>
          </cell>
          <cell r="J7693" t="str">
            <v>M</v>
          </cell>
          <cell r="L7693">
            <v>5</v>
          </cell>
          <cell r="M7693">
            <v>55.912859547272767</v>
          </cell>
        </row>
        <row r="7694">
          <cell r="A7694" t="str">
            <v>2013-67-3-</v>
          </cell>
          <cell r="B7694" t="str">
            <v>ColR</v>
          </cell>
          <cell r="C7694" t="str">
            <v>UnMarked Lower Columbia Naturals</v>
          </cell>
          <cell r="D7694" t="str">
            <v>U-LColNat</v>
          </cell>
          <cell r="E7694">
            <v>67</v>
          </cell>
          <cell r="F7694">
            <v>103</v>
          </cell>
          <cell r="G7694">
            <v>102</v>
          </cell>
          <cell r="I7694">
            <v>2013</v>
          </cell>
          <cell r="J7694" t="str">
            <v>UM</v>
          </cell>
          <cell r="L7694">
            <v>3</v>
          </cell>
          <cell r="M7694">
            <v>3594</v>
          </cell>
        </row>
        <row r="7695">
          <cell r="A7695" t="str">
            <v>2013-67-4-</v>
          </cell>
          <cell r="B7695" t="str">
            <v>ColR</v>
          </cell>
          <cell r="C7695" t="str">
            <v>UnMarked Lower Columbia Naturals</v>
          </cell>
          <cell r="D7695" t="str">
            <v>U-LColNat</v>
          </cell>
          <cell r="E7695">
            <v>67</v>
          </cell>
          <cell r="F7695">
            <v>103</v>
          </cell>
          <cell r="G7695">
            <v>102</v>
          </cell>
          <cell r="I7695">
            <v>2013</v>
          </cell>
          <cell r="J7695" t="str">
            <v>UM</v>
          </cell>
          <cell r="L7695">
            <v>4</v>
          </cell>
          <cell r="M7695">
            <v>3713.0249999999942</v>
          </cell>
        </row>
        <row r="7696">
          <cell r="A7696" t="str">
            <v>2013-67-5-</v>
          </cell>
          <cell r="B7696" t="str">
            <v>ColR</v>
          </cell>
          <cell r="C7696" t="str">
            <v>UnMarked Lower Columbia Naturals</v>
          </cell>
          <cell r="D7696" t="str">
            <v>U-LColNat</v>
          </cell>
          <cell r="E7696">
            <v>67</v>
          </cell>
          <cell r="F7696">
            <v>103</v>
          </cell>
          <cell r="G7696">
            <v>102</v>
          </cell>
          <cell r="I7696">
            <v>2013</v>
          </cell>
          <cell r="J7696" t="str">
            <v>UM</v>
          </cell>
          <cell r="L7696">
            <v>5</v>
          </cell>
          <cell r="M7696">
            <v>316.64999999999958</v>
          </cell>
        </row>
        <row r="7697">
          <cell r="A7697" t="str">
            <v>2013-68-3-</v>
          </cell>
          <cell r="B7697" t="str">
            <v>ColR</v>
          </cell>
          <cell r="C7697" t="str">
            <v>Marked Lower Columbia Naturals</v>
          </cell>
          <cell r="D7697" t="str">
            <v>M-LColNat</v>
          </cell>
          <cell r="E7697">
            <v>68</v>
          </cell>
          <cell r="F7697">
            <v>104</v>
          </cell>
          <cell r="G7697">
            <v>102</v>
          </cell>
          <cell r="I7697">
            <v>2013</v>
          </cell>
          <cell r="J7697" t="str">
            <v>M</v>
          </cell>
          <cell r="L7697">
            <v>3</v>
          </cell>
          <cell r="M7697">
            <v>0</v>
          </cell>
        </row>
        <row r="7698">
          <cell r="A7698" t="str">
            <v>2013-68-4-</v>
          </cell>
          <cell r="B7698" t="str">
            <v>ColR</v>
          </cell>
          <cell r="C7698" t="str">
            <v>Marked Lower Columbia Naturals</v>
          </cell>
          <cell r="D7698" t="str">
            <v>M-LColNat</v>
          </cell>
          <cell r="E7698">
            <v>68</v>
          </cell>
          <cell r="F7698">
            <v>104</v>
          </cell>
          <cell r="G7698">
            <v>102</v>
          </cell>
          <cell r="I7698">
            <v>2013</v>
          </cell>
          <cell r="J7698" t="str">
            <v>M</v>
          </cell>
          <cell r="L7698">
            <v>4</v>
          </cell>
          <cell r="M7698">
            <v>0</v>
          </cell>
        </row>
        <row r="7699">
          <cell r="A7699" t="str">
            <v>2013-68-5-</v>
          </cell>
          <cell r="B7699" t="str">
            <v>ColR</v>
          </cell>
          <cell r="C7699" t="str">
            <v>Marked Lower Columbia Naturals</v>
          </cell>
          <cell r="D7699" t="str">
            <v>M-LColNat</v>
          </cell>
          <cell r="E7699">
            <v>68</v>
          </cell>
          <cell r="F7699">
            <v>104</v>
          </cell>
          <cell r="G7699">
            <v>102</v>
          </cell>
          <cell r="I7699">
            <v>2013</v>
          </cell>
          <cell r="J7699" t="str">
            <v>M</v>
          </cell>
          <cell r="L7699">
            <v>5</v>
          </cell>
          <cell r="M7699">
            <v>0</v>
          </cell>
        </row>
        <row r="7700">
          <cell r="A7700" t="str">
            <v>2013-69-3-</v>
          </cell>
          <cell r="B7700" t="str">
            <v>WA_NCoast_OR_CA</v>
          </cell>
          <cell r="C7700" t="str">
            <v>UnMarked Central Valley Fall</v>
          </cell>
          <cell r="D7700" t="str">
            <v>U-CentVal</v>
          </cell>
          <cell r="E7700">
            <v>69</v>
          </cell>
          <cell r="F7700">
            <v>106</v>
          </cell>
          <cell r="G7700">
            <v>105</v>
          </cell>
          <cell r="I7700">
            <v>2013</v>
          </cell>
          <cell r="J7700" t="str">
            <v>UM</v>
          </cell>
          <cell r="L7700">
            <v>3</v>
          </cell>
          <cell r="M7700">
            <v>296977.65658904117</v>
          </cell>
        </row>
        <row r="7701">
          <cell r="A7701" t="str">
            <v>2013-69-4-</v>
          </cell>
          <cell r="B7701" t="str">
            <v>WA_NCoast_OR_CA</v>
          </cell>
          <cell r="C7701" t="str">
            <v>UnMarked Central Valley Fall</v>
          </cell>
          <cell r="D7701" t="str">
            <v>U-CentVal</v>
          </cell>
          <cell r="E7701">
            <v>69</v>
          </cell>
          <cell r="F7701">
            <v>106</v>
          </cell>
          <cell r="G7701">
            <v>105</v>
          </cell>
          <cell r="I7701">
            <v>2013</v>
          </cell>
          <cell r="J7701" t="str">
            <v>UM</v>
          </cell>
          <cell r="L7701">
            <v>4</v>
          </cell>
          <cell r="M7701">
            <v>60594.943410958869</v>
          </cell>
        </row>
        <row r="7702">
          <cell r="A7702" t="str">
            <v>2013-69-5-</v>
          </cell>
          <cell r="B7702" t="str">
            <v>WA_NCoast_OR_CA</v>
          </cell>
          <cell r="C7702" t="str">
            <v>UnMarked Central Valley Fall</v>
          </cell>
          <cell r="D7702" t="str">
            <v>U-CentVal</v>
          </cell>
          <cell r="E7702">
            <v>69</v>
          </cell>
          <cell r="F7702">
            <v>106</v>
          </cell>
          <cell r="G7702">
            <v>105</v>
          </cell>
          <cell r="I7702">
            <v>2013</v>
          </cell>
          <cell r="J7702" t="str">
            <v>UM</v>
          </cell>
          <cell r="L7702">
            <v>5</v>
          </cell>
          <cell r="M7702">
            <v>0</v>
          </cell>
        </row>
        <row r="7703">
          <cell r="A7703" t="str">
            <v>2013-70-3-</v>
          </cell>
          <cell r="B7703" t="str">
            <v>WA_NCoast_OR_CA</v>
          </cell>
          <cell r="C7703" t="str">
            <v>Marked Central Valley Fall</v>
          </cell>
          <cell r="D7703" t="str">
            <v>M-CentVal</v>
          </cell>
          <cell r="E7703">
            <v>70</v>
          </cell>
          <cell r="F7703">
            <v>107</v>
          </cell>
          <cell r="G7703">
            <v>105</v>
          </cell>
          <cell r="I7703">
            <v>2013</v>
          </cell>
          <cell r="J7703" t="str">
            <v>M</v>
          </cell>
          <cell r="L7703">
            <v>3</v>
          </cell>
          <cell r="M7703">
            <v>88707.611708414857</v>
          </cell>
        </row>
        <row r="7704">
          <cell r="A7704" t="str">
            <v>2013-70-4-</v>
          </cell>
          <cell r="B7704" t="str">
            <v>WA_NCoast_OR_CA</v>
          </cell>
          <cell r="C7704" t="str">
            <v>Marked Central Valley Fall</v>
          </cell>
          <cell r="D7704" t="str">
            <v>M-CentVal</v>
          </cell>
          <cell r="E7704">
            <v>70</v>
          </cell>
          <cell r="F7704">
            <v>107</v>
          </cell>
          <cell r="G7704">
            <v>105</v>
          </cell>
          <cell r="I7704">
            <v>2013</v>
          </cell>
          <cell r="J7704" t="str">
            <v>M</v>
          </cell>
          <cell r="L7704">
            <v>4</v>
          </cell>
          <cell r="M7704">
            <v>18099.788291585119</v>
          </cell>
        </row>
        <row r="7705">
          <cell r="A7705" t="str">
            <v>2013-70-5-</v>
          </cell>
          <cell r="B7705" t="str">
            <v>WA_NCoast_OR_CA</v>
          </cell>
          <cell r="C7705" t="str">
            <v>Marked Central Valley Fall</v>
          </cell>
          <cell r="D7705" t="str">
            <v>M-CentVal</v>
          </cell>
          <cell r="E7705">
            <v>70</v>
          </cell>
          <cell r="F7705">
            <v>107</v>
          </cell>
          <cell r="G7705">
            <v>105</v>
          </cell>
          <cell r="I7705">
            <v>2013</v>
          </cell>
          <cell r="J7705" t="str">
            <v>M</v>
          </cell>
          <cell r="L7705">
            <v>5</v>
          </cell>
          <cell r="M7705">
            <v>0</v>
          </cell>
        </row>
        <row r="7706">
          <cell r="A7706" t="str">
            <v>2013-71-3-</v>
          </cell>
          <cell r="B7706" t="str">
            <v>WA_NCoast_OR_CA</v>
          </cell>
          <cell r="C7706" t="str">
            <v>UnMarked WA North Coast Fall</v>
          </cell>
          <cell r="D7706" t="str">
            <v>U-WA NCst</v>
          </cell>
          <cell r="E7706">
            <v>71</v>
          </cell>
          <cell r="F7706">
            <v>109</v>
          </cell>
          <cell r="G7706">
            <v>108</v>
          </cell>
          <cell r="I7706">
            <v>2013</v>
          </cell>
          <cell r="J7706" t="str">
            <v>UM</v>
          </cell>
          <cell r="L7706">
            <v>3</v>
          </cell>
          <cell r="M7706">
            <v>10358.515898116741</v>
          </cell>
        </row>
        <row r="7707">
          <cell r="A7707" t="str">
            <v>2013-71-4-</v>
          </cell>
          <cell r="B7707" t="str">
            <v>WA_NCoast_OR_CA</v>
          </cell>
          <cell r="C7707" t="str">
            <v>UnMarked WA North Coast Fall</v>
          </cell>
          <cell r="D7707" t="str">
            <v>U-WA NCst</v>
          </cell>
          <cell r="E7707">
            <v>71</v>
          </cell>
          <cell r="F7707">
            <v>109</v>
          </cell>
          <cell r="G7707">
            <v>108</v>
          </cell>
          <cell r="I7707">
            <v>2013</v>
          </cell>
          <cell r="J7707" t="str">
            <v>UM</v>
          </cell>
          <cell r="L7707">
            <v>4</v>
          </cell>
          <cell r="M7707">
            <v>14838.607198532191</v>
          </cell>
        </row>
        <row r="7708">
          <cell r="A7708" t="str">
            <v>2013-71-5-</v>
          </cell>
          <cell r="B7708" t="str">
            <v>WA_NCoast_OR_CA</v>
          </cell>
          <cell r="C7708" t="str">
            <v>UnMarked WA North Coast Fall</v>
          </cell>
          <cell r="D7708" t="str">
            <v>U-WA NCst</v>
          </cell>
          <cell r="E7708">
            <v>71</v>
          </cell>
          <cell r="F7708">
            <v>109</v>
          </cell>
          <cell r="G7708">
            <v>108</v>
          </cell>
          <cell r="I7708">
            <v>2013</v>
          </cell>
          <cell r="J7708" t="str">
            <v>UM</v>
          </cell>
          <cell r="L7708">
            <v>5</v>
          </cell>
          <cell r="M7708">
            <v>14488.942329811471</v>
          </cell>
        </row>
        <row r="7709">
          <cell r="A7709" t="str">
            <v>2013-72-3-</v>
          </cell>
          <cell r="B7709" t="str">
            <v>WA_NCoast_OR_CA</v>
          </cell>
          <cell r="C7709" t="str">
            <v>Marked WA North Coast Fall</v>
          </cell>
          <cell r="D7709" t="str">
            <v>M-WA NCst</v>
          </cell>
          <cell r="E7709">
            <v>72</v>
          </cell>
          <cell r="F7709">
            <v>110</v>
          </cell>
          <cell r="G7709">
            <v>108</v>
          </cell>
          <cell r="I7709">
            <v>2013</v>
          </cell>
          <cell r="J7709" t="str">
            <v>M</v>
          </cell>
          <cell r="L7709">
            <v>3</v>
          </cell>
          <cell r="M7709">
            <v>1044.317891322979</v>
          </cell>
        </row>
        <row r="7710">
          <cell r="A7710" t="str">
            <v>2013-72-4-</v>
          </cell>
          <cell r="B7710" t="str">
            <v>WA_NCoast_OR_CA</v>
          </cell>
          <cell r="C7710" t="str">
            <v>Marked WA North Coast Fall</v>
          </cell>
          <cell r="D7710" t="str">
            <v>M-WA NCst</v>
          </cell>
          <cell r="E7710">
            <v>72</v>
          </cell>
          <cell r="F7710">
            <v>110</v>
          </cell>
          <cell r="G7710">
            <v>108</v>
          </cell>
          <cell r="I7710">
            <v>2013</v>
          </cell>
          <cell r="J7710" t="str">
            <v>M</v>
          </cell>
          <cell r="L7710">
            <v>4</v>
          </cell>
          <cell r="M7710">
            <v>2233.8529939020468</v>
          </cell>
        </row>
        <row r="7711">
          <cell r="A7711" t="str">
            <v>2013-72-5-</v>
          </cell>
          <cell r="B7711" t="str">
            <v>WA_NCoast_OR_CA</v>
          </cell>
          <cell r="C7711" t="str">
            <v>Marked WA North Coast Fall</v>
          </cell>
          <cell r="D7711" t="str">
            <v>M-WA NCst</v>
          </cell>
          <cell r="E7711">
            <v>72</v>
          </cell>
          <cell r="F7711">
            <v>110</v>
          </cell>
          <cell r="G7711">
            <v>108</v>
          </cell>
          <cell r="I7711">
            <v>2013</v>
          </cell>
          <cell r="J7711" t="str">
            <v>M</v>
          </cell>
          <cell r="L7711">
            <v>5</v>
          </cell>
          <cell r="M7711">
            <v>3340.018708346654</v>
          </cell>
        </row>
        <row r="7712">
          <cell r="A7712" t="str">
            <v>2013-73-3-</v>
          </cell>
          <cell r="B7712" t="str">
            <v>WA_NCoast_OR_CA</v>
          </cell>
          <cell r="C7712" t="str">
            <v>UnMarked Willapa Bay</v>
          </cell>
          <cell r="D7712" t="str">
            <v>U-Willapa</v>
          </cell>
          <cell r="E7712">
            <v>73</v>
          </cell>
          <cell r="F7712">
            <v>112</v>
          </cell>
          <cell r="G7712">
            <v>111</v>
          </cell>
          <cell r="I7712">
            <v>2013</v>
          </cell>
          <cell r="J7712" t="str">
            <v>UM</v>
          </cell>
          <cell r="K7712" t="str">
            <v>H</v>
          </cell>
          <cell r="L7712">
            <v>3</v>
          </cell>
          <cell r="M7712">
            <v>451.36564598198032</v>
          </cell>
        </row>
        <row r="7713">
          <cell r="A7713" t="str">
            <v>2013-73-3-</v>
          </cell>
          <cell r="B7713" t="str">
            <v>WA_NCoast_OR_CA</v>
          </cell>
          <cell r="C7713" t="str">
            <v>UnMarked Willapa Bay</v>
          </cell>
          <cell r="D7713" t="str">
            <v>U-Willapa</v>
          </cell>
          <cell r="E7713">
            <v>73</v>
          </cell>
          <cell r="F7713">
            <v>112</v>
          </cell>
          <cell r="G7713">
            <v>111</v>
          </cell>
          <cell r="I7713">
            <v>2013</v>
          </cell>
          <cell r="J7713" t="str">
            <v>UM</v>
          </cell>
          <cell r="K7713" t="str">
            <v>N</v>
          </cell>
          <cell r="L7713">
            <v>3</v>
          </cell>
          <cell r="M7713">
            <v>895.41088900322939</v>
          </cell>
        </row>
        <row r="7714">
          <cell r="A7714" t="str">
            <v>2013-73-4-</v>
          </cell>
          <cell r="B7714" t="str">
            <v>WA_NCoast_OR_CA</v>
          </cell>
          <cell r="C7714" t="str">
            <v>UnMarked Willapa Bay</v>
          </cell>
          <cell r="D7714" t="str">
            <v>U-Willapa</v>
          </cell>
          <cell r="E7714">
            <v>73</v>
          </cell>
          <cell r="F7714">
            <v>112</v>
          </cell>
          <cell r="G7714">
            <v>111</v>
          </cell>
          <cell r="I7714">
            <v>2013</v>
          </cell>
          <cell r="J7714" t="str">
            <v>UM</v>
          </cell>
          <cell r="K7714" t="str">
            <v>H</v>
          </cell>
          <cell r="L7714">
            <v>4</v>
          </cell>
          <cell r="M7714">
            <v>983.51683258918786</v>
          </cell>
        </row>
        <row r="7715">
          <cell r="A7715" t="str">
            <v>2013-73-4-</v>
          </cell>
          <cell r="B7715" t="str">
            <v>WA_NCoast_OR_CA</v>
          </cell>
          <cell r="C7715" t="str">
            <v>UnMarked Willapa Bay</v>
          </cell>
          <cell r="D7715" t="str">
            <v>U-Willapa</v>
          </cell>
          <cell r="E7715">
            <v>73</v>
          </cell>
          <cell r="F7715">
            <v>112</v>
          </cell>
          <cell r="G7715">
            <v>111</v>
          </cell>
          <cell r="I7715">
            <v>2013</v>
          </cell>
          <cell r="J7715" t="str">
            <v>UM</v>
          </cell>
          <cell r="K7715" t="str">
            <v>N</v>
          </cell>
          <cell r="L7715">
            <v>4</v>
          </cell>
          <cell r="M7715">
            <v>1459.028522697274</v>
          </cell>
        </row>
        <row r="7716">
          <cell r="A7716" t="str">
            <v>2013-73-5-</v>
          </cell>
          <cell r="B7716" t="str">
            <v>WA_NCoast_OR_CA</v>
          </cell>
          <cell r="C7716" t="str">
            <v>UnMarked Willapa Bay</v>
          </cell>
          <cell r="D7716" t="str">
            <v>U-Willapa</v>
          </cell>
          <cell r="E7716">
            <v>73</v>
          </cell>
          <cell r="F7716">
            <v>112</v>
          </cell>
          <cell r="G7716">
            <v>111</v>
          </cell>
          <cell r="I7716">
            <v>2013</v>
          </cell>
          <cell r="J7716" t="str">
            <v>UM</v>
          </cell>
          <cell r="K7716" t="str">
            <v>H</v>
          </cell>
          <cell r="L7716">
            <v>5</v>
          </cell>
          <cell r="M7716">
            <v>156.7419854613299</v>
          </cell>
        </row>
        <row r="7717">
          <cell r="A7717" t="str">
            <v>2013-73-5-</v>
          </cell>
          <cell r="B7717" t="str">
            <v>WA_NCoast_OR_CA</v>
          </cell>
          <cell r="C7717" t="str">
            <v>UnMarked Willapa Bay</v>
          </cell>
          <cell r="D7717" t="str">
            <v>U-Willapa</v>
          </cell>
          <cell r="E7717">
            <v>73</v>
          </cell>
          <cell r="F7717">
            <v>112</v>
          </cell>
          <cell r="G7717">
            <v>111</v>
          </cell>
          <cell r="I7717">
            <v>2013</v>
          </cell>
          <cell r="J7717" t="str">
            <v>UM</v>
          </cell>
          <cell r="K7717" t="str">
            <v>N</v>
          </cell>
          <cell r="L7717">
            <v>5</v>
          </cell>
          <cell r="M7717">
            <v>281.80881684702217</v>
          </cell>
        </row>
        <row r="7718">
          <cell r="A7718" t="str">
            <v>2013-74-3-</v>
          </cell>
          <cell r="B7718" t="str">
            <v>WA_NCoast_OR_CA</v>
          </cell>
          <cell r="C7718" t="str">
            <v>Marked Willapa Bay</v>
          </cell>
          <cell r="D7718" t="str">
            <v>M-Willapa</v>
          </cell>
          <cell r="E7718">
            <v>74</v>
          </cell>
          <cell r="F7718">
            <v>113</v>
          </cell>
          <cell r="G7718">
            <v>111</v>
          </cell>
          <cell r="I7718">
            <v>2013</v>
          </cell>
          <cell r="J7718" t="str">
            <v>M</v>
          </cell>
          <cell r="K7718" t="str">
            <v>H</v>
          </cell>
          <cell r="L7718">
            <v>3</v>
          </cell>
          <cell r="M7718">
            <v>11348.65278097571</v>
          </cell>
        </row>
        <row r="7719">
          <cell r="A7719" t="str">
            <v>2013-74-4-</v>
          </cell>
          <cell r="B7719" t="str">
            <v>WA_NCoast_OR_CA</v>
          </cell>
          <cell r="C7719" t="str">
            <v>Marked Willapa Bay</v>
          </cell>
          <cell r="D7719" t="str">
            <v>M-Willapa</v>
          </cell>
          <cell r="E7719">
            <v>74</v>
          </cell>
          <cell r="F7719">
            <v>113</v>
          </cell>
          <cell r="G7719">
            <v>111</v>
          </cell>
          <cell r="I7719">
            <v>2013</v>
          </cell>
          <cell r="J7719" t="str">
            <v>M</v>
          </cell>
          <cell r="K7719" t="str">
            <v>H</v>
          </cell>
          <cell r="L7719">
            <v>4</v>
          </cell>
          <cell r="M7719">
            <v>18244.039661000192</v>
          </cell>
        </row>
        <row r="7720">
          <cell r="A7720" t="str">
            <v>2013-74-5-</v>
          </cell>
          <cell r="B7720" t="str">
            <v>WA_NCoast_OR_CA</v>
          </cell>
          <cell r="C7720" t="str">
            <v>Marked Willapa Bay</v>
          </cell>
          <cell r="D7720" t="str">
            <v>M-Willapa</v>
          </cell>
          <cell r="E7720">
            <v>74</v>
          </cell>
          <cell r="F7720">
            <v>113</v>
          </cell>
          <cell r="G7720">
            <v>111</v>
          </cell>
          <cell r="I7720">
            <v>2013</v>
          </cell>
          <cell r="J7720" t="str">
            <v>M</v>
          </cell>
          <cell r="K7720" t="str">
            <v>H</v>
          </cell>
          <cell r="L7720">
            <v>5</v>
          </cell>
          <cell r="M7720">
            <v>3557.0270478545149</v>
          </cell>
        </row>
        <row r="7721">
          <cell r="A7721" t="str">
            <v>2013-77-3-</v>
          </cell>
          <cell r="B7721" t="str">
            <v>WA_NCoast_OR_CA</v>
          </cell>
          <cell r="C7721" t="str">
            <v>UnMarked OR Mid Coast Fall</v>
          </cell>
          <cell r="D7721" t="str">
            <v>U-MidORCst</v>
          </cell>
          <cell r="E7721">
            <v>77</v>
          </cell>
          <cell r="F7721">
            <v>115</v>
          </cell>
          <cell r="G7721">
            <v>114</v>
          </cell>
          <cell r="I7721">
            <v>2013</v>
          </cell>
          <cell r="J7721" t="str">
            <v>UM</v>
          </cell>
          <cell r="L7721">
            <v>3</v>
          </cell>
          <cell r="M7721">
            <v>26063.810305383438</v>
          </cell>
        </row>
        <row r="7722">
          <cell r="A7722" t="str">
            <v>2013-77-4-</v>
          </cell>
          <cell r="B7722" t="str">
            <v>WA_NCoast_OR_CA</v>
          </cell>
          <cell r="C7722" t="str">
            <v>UnMarked OR Mid Coast Fall</v>
          </cell>
          <cell r="D7722" t="str">
            <v>U-MidORCst</v>
          </cell>
          <cell r="E7722">
            <v>77</v>
          </cell>
          <cell r="F7722">
            <v>115</v>
          </cell>
          <cell r="G7722">
            <v>114</v>
          </cell>
          <cell r="I7722">
            <v>2013</v>
          </cell>
          <cell r="J7722" t="str">
            <v>UM</v>
          </cell>
          <cell r="L7722">
            <v>4</v>
          </cell>
          <cell r="M7722">
            <v>33444.407628793422</v>
          </cell>
        </row>
        <row r="7723">
          <cell r="A7723" t="str">
            <v>2013-77-5-</v>
          </cell>
          <cell r="B7723" t="str">
            <v>WA_NCoast_OR_CA</v>
          </cell>
          <cell r="C7723" t="str">
            <v>UnMarked OR Mid Coast Fall</v>
          </cell>
          <cell r="D7723" t="str">
            <v>U-MidORCst</v>
          </cell>
          <cell r="E7723">
            <v>77</v>
          </cell>
          <cell r="F7723">
            <v>115</v>
          </cell>
          <cell r="G7723">
            <v>114</v>
          </cell>
          <cell r="I7723">
            <v>2013</v>
          </cell>
          <cell r="J7723" t="str">
            <v>UM</v>
          </cell>
          <cell r="L7723">
            <v>5</v>
          </cell>
          <cell r="M7723">
            <v>8865.0936665143599</v>
          </cell>
        </row>
        <row r="7724">
          <cell r="A7724" t="str">
            <v>2013-78-3-</v>
          </cell>
          <cell r="B7724" t="str">
            <v>WA_NCoast_OR_CA</v>
          </cell>
          <cell r="C7724" t="str">
            <v>Marked OR Mid Coast Fall</v>
          </cell>
          <cell r="D7724" t="str">
            <v>M-MidORCst</v>
          </cell>
          <cell r="E7724">
            <v>78</v>
          </cell>
          <cell r="F7724">
            <v>116</v>
          </cell>
          <cell r="G7724">
            <v>114</v>
          </cell>
          <cell r="I7724">
            <v>2013</v>
          </cell>
          <cell r="J7724" t="str">
            <v>M</v>
          </cell>
          <cell r="L7724">
            <v>3</v>
          </cell>
          <cell r="M7724">
            <v>880.4808100413793</v>
          </cell>
        </row>
        <row r="7725">
          <cell r="A7725" t="str">
            <v>2013-78-4-</v>
          </cell>
          <cell r="B7725" t="str">
            <v>WA_NCoast_OR_CA</v>
          </cell>
          <cell r="C7725" t="str">
            <v>Marked OR Mid Coast Fall</v>
          </cell>
          <cell r="D7725" t="str">
            <v>M-MidORCst</v>
          </cell>
          <cell r="E7725">
            <v>78</v>
          </cell>
          <cell r="F7725">
            <v>116</v>
          </cell>
          <cell r="G7725">
            <v>114</v>
          </cell>
          <cell r="I7725">
            <v>2013</v>
          </cell>
          <cell r="J7725" t="str">
            <v>M</v>
          </cell>
          <cell r="L7725">
            <v>4</v>
          </cell>
          <cell r="M7725">
            <v>1130.713604088982</v>
          </cell>
        </row>
        <row r="7726">
          <cell r="A7726" t="str">
            <v>2013-78-5-</v>
          </cell>
          <cell r="B7726" t="str">
            <v>WA_NCoast_OR_CA</v>
          </cell>
          <cell r="C7726" t="str">
            <v>Marked OR Mid Coast Fall</v>
          </cell>
          <cell r="D7726" t="str">
            <v>M-MidORCst</v>
          </cell>
          <cell r="E7726">
            <v>78</v>
          </cell>
          <cell r="F7726">
            <v>116</v>
          </cell>
          <cell r="G7726">
            <v>114</v>
          </cell>
          <cell r="I7726">
            <v>2013</v>
          </cell>
          <cell r="J7726" t="str">
            <v>M</v>
          </cell>
          <cell r="L7726">
            <v>5</v>
          </cell>
          <cell r="M7726">
            <v>299.49771579586559</v>
          </cell>
        </row>
        <row r="7727">
          <cell r="A7727" t="str">
            <v>2014-1-3-</v>
          </cell>
          <cell r="B7727" t="str">
            <v>NookSam</v>
          </cell>
          <cell r="C7727" t="str">
            <v>UnMarked Nooksack/Samish Fall</v>
          </cell>
          <cell r="D7727" t="str">
            <v>U-NkSm FF</v>
          </cell>
          <cell r="E7727">
            <v>1</v>
          </cell>
          <cell r="F7727">
            <v>2</v>
          </cell>
          <cell r="G7727">
            <v>1</v>
          </cell>
          <cell r="H7727" t="str">
            <v>TRS; includes 7B-D</v>
          </cell>
          <cell r="I7727">
            <v>2014</v>
          </cell>
          <cell r="J7727" t="str">
            <v>UM</v>
          </cell>
          <cell r="L7727">
            <v>3</v>
          </cell>
          <cell r="M7727">
            <v>851.98657399639421</v>
          </cell>
        </row>
        <row r="7728">
          <cell r="A7728" t="str">
            <v>2014-1-4-</v>
          </cell>
          <cell r="B7728" t="str">
            <v>NookSam</v>
          </cell>
          <cell r="C7728" t="str">
            <v>UnMarked Nooksack/Samish Fall</v>
          </cell>
          <cell r="D7728" t="str">
            <v>U-NkSm FF</v>
          </cell>
          <cell r="E7728">
            <v>1</v>
          </cell>
          <cell r="F7728">
            <v>2</v>
          </cell>
          <cell r="G7728">
            <v>1</v>
          </cell>
          <cell r="H7728" t="str">
            <v>TRS; includes 7B-D</v>
          </cell>
          <cell r="I7728">
            <v>2014</v>
          </cell>
          <cell r="J7728" t="str">
            <v>UM</v>
          </cell>
          <cell r="L7728">
            <v>4</v>
          </cell>
          <cell r="M7728">
            <v>380.88811543368217</v>
          </cell>
        </row>
        <row r="7729">
          <cell r="A7729" t="str">
            <v>2014-1-5-</v>
          </cell>
          <cell r="B7729" t="str">
            <v>NookSam</v>
          </cell>
          <cell r="C7729" t="str">
            <v>UnMarked Nooksack/Samish Fall</v>
          </cell>
          <cell r="D7729" t="str">
            <v>U-NkSm FF</v>
          </cell>
          <cell r="E7729">
            <v>1</v>
          </cell>
          <cell r="F7729">
            <v>2</v>
          </cell>
          <cell r="G7729">
            <v>1</v>
          </cell>
          <cell r="H7729" t="str">
            <v>TRS; includes 7B-D</v>
          </cell>
          <cell r="I7729">
            <v>2014</v>
          </cell>
          <cell r="J7729" t="str">
            <v>UM</v>
          </cell>
          <cell r="L7729">
            <v>5</v>
          </cell>
          <cell r="M7729">
            <v>0</v>
          </cell>
        </row>
        <row r="7730">
          <cell r="A7730" t="str">
            <v>2014-2-3-</v>
          </cell>
          <cell r="B7730" t="str">
            <v>NookSam</v>
          </cell>
          <cell r="C7730" t="str">
            <v>Marked Nooksack/Samish Fall</v>
          </cell>
          <cell r="D7730" t="str">
            <v>M-NkSm FF</v>
          </cell>
          <cell r="E7730">
            <v>2</v>
          </cell>
          <cell r="F7730">
            <v>3</v>
          </cell>
          <cell r="G7730">
            <v>1</v>
          </cell>
          <cell r="H7730" t="str">
            <v>TRS; includes 7B-D</v>
          </cell>
          <cell r="I7730">
            <v>2014</v>
          </cell>
          <cell r="J7730" t="str">
            <v>M</v>
          </cell>
          <cell r="L7730">
            <v>3</v>
          </cell>
          <cell r="M7730">
            <v>19202.562532359381</v>
          </cell>
        </row>
        <row r="7731">
          <cell r="A7731" t="str">
            <v>2014-2-4-</v>
          </cell>
          <cell r="B7731" t="str">
            <v>NookSam</v>
          </cell>
          <cell r="C7731" t="str">
            <v>Marked Nooksack/Samish Fall</v>
          </cell>
          <cell r="D7731" t="str">
            <v>M-NkSm FF</v>
          </cell>
          <cell r="E7731">
            <v>2</v>
          </cell>
          <cell r="F7731">
            <v>3</v>
          </cell>
          <cell r="G7731">
            <v>1</v>
          </cell>
          <cell r="H7731" t="str">
            <v>TRS; includes 7B-D</v>
          </cell>
          <cell r="I7731">
            <v>2014</v>
          </cell>
          <cell r="J7731" t="str">
            <v>M</v>
          </cell>
          <cell r="L7731">
            <v>4</v>
          </cell>
          <cell r="M7731">
            <v>8584.6750144665457</v>
          </cell>
        </row>
        <row r="7732">
          <cell r="A7732" t="str">
            <v>2014-2-5-</v>
          </cell>
          <cell r="B7732" t="str">
            <v>NookSam</v>
          </cell>
          <cell r="C7732" t="str">
            <v>Marked Nooksack/Samish Fall</v>
          </cell>
          <cell r="D7732" t="str">
            <v>M-NkSm FF</v>
          </cell>
          <cell r="E7732">
            <v>2</v>
          </cell>
          <cell r="F7732">
            <v>3</v>
          </cell>
          <cell r="G7732">
            <v>1</v>
          </cell>
          <cell r="H7732" t="str">
            <v>TRS; includes 7B-D</v>
          </cell>
          <cell r="I7732">
            <v>2014</v>
          </cell>
          <cell r="J7732" t="str">
            <v>M</v>
          </cell>
          <cell r="L7732">
            <v>5</v>
          </cell>
          <cell r="M7732">
            <v>0</v>
          </cell>
        </row>
        <row r="7733">
          <cell r="A7733" t="str">
            <v>2014-3-3-</v>
          </cell>
          <cell r="B7733" t="str">
            <v>NookSam</v>
          </cell>
          <cell r="C7733" t="str">
            <v>UnMarked NF Nooksack Spr</v>
          </cell>
          <cell r="D7733" t="str">
            <v>U-NFNK Sp</v>
          </cell>
          <cell r="E7733">
            <v>3</v>
          </cell>
          <cell r="F7733">
            <v>5</v>
          </cell>
          <cell r="G7733">
            <v>4</v>
          </cell>
          <cell r="H7733" t="str">
            <v>TRS; includes 7B-D</v>
          </cell>
          <cell r="I7733">
            <v>2014</v>
          </cell>
          <cell r="J7733" t="str">
            <v>UM</v>
          </cell>
          <cell r="L7733">
            <v>3</v>
          </cell>
          <cell r="M7733">
            <v>48.930554931486967</v>
          </cell>
        </row>
        <row r="7734">
          <cell r="A7734" t="str">
            <v>2014-3-4-</v>
          </cell>
          <cell r="B7734" t="str">
            <v>NookSam</v>
          </cell>
          <cell r="C7734" t="str">
            <v>UnMarked NF Nooksack Spr</v>
          </cell>
          <cell r="D7734" t="str">
            <v>U-NFNK Sp</v>
          </cell>
          <cell r="E7734">
            <v>3</v>
          </cell>
          <cell r="F7734">
            <v>5</v>
          </cell>
          <cell r="G7734">
            <v>4</v>
          </cell>
          <cell r="H7734" t="str">
            <v>TRS; includes 7B-D</v>
          </cell>
          <cell r="I7734">
            <v>2014</v>
          </cell>
          <cell r="J7734" t="str">
            <v>UM</v>
          </cell>
          <cell r="L7734">
            <v>4</v>
          </cell>
          <cell r="M7734">
            <v>111.77818816784649</v>
          </cell>
        </row>
        <row r="7735">
          <cell r="A7735" t="str">
            <v>2014-3-5-</v>
          </cell>
          <cell r="B7735" t="str">
            <v>NookSam</v>
          </cell>
          <cell r="C7735" t="str">
            <v>UnMarked NF Nooksack Spr</v>
          </cell>
          <cell r="D7735" t="str">
            <v>U-NFNK Sp</v>
          </cell>
          <cell r="E7735">
            <v>3</v>
          </cell>
          <cell r="F7735">
            <v>5</v>
          </cell>
          <cell r="G7735">
            <v>4</v>
          </cell>
          <cell r="H7735" t="str">
            <v>TRS; includes 7B-D</v>
          </cell>
          <cell r="I7735">
            <v>2014</v>
          </cell>
          <cell r="J7735" t="str">
            <v>UM</v>
          </cell>
          <cell r="L7735">
            <v>5</v>
          </cell>
          <cell r="M7735">
            <v>20.18032751742485</v>
          </cell>
        </row>
        <row r="7736">
          <cell r="A7736" t="str">
            <v>2014-4-3-</v>
          </cell>
          <cell r="B7736" t="str">
            <v>NookSam</v>
          </cell>
          <cell r="C7736" t="str">
            <v>Marked NF Nooksack Spr</v>
          </cell>
          <cell r="D7736" t="str">
            <v>M-NFNK Sp</v>
          </cell>
          <cell r="E7736">
            <v>4</v>
          </cell>
          <cell r="F7736">
            <v>6</v>
          </cell>
          <cell r="G7736">
            <v>4</v>
          </cell>
          <cell r="H7736" t="str">
            <v>TRS; includes 7B-D</v>
          </cell>
          <cell r="I7736">
            <v>2014</v>
          </cell>
          <cell r="J7736" t="str">
            <v>M</v>
          </cell>
          <cell r="L7736">
            <v>3</v>
          </cell>
          <cell r="M7736">
            <v>1249.98553753685</v>
          </cell>
        </row>
        <row r="7737">
          <cell r="A7737" t="str">
            <v>2014-4-4-</v>
          </cell>
          <cell r="B7737" t="str">
            <v>NookSam</v>
          </cell>
          <cell r="C7737" t="str">
            <v>Marked NF Nooksack Spr</v>
          </cell>
          <cell r="D7737" t="str">
            <v>M-NFNK Sp</v>
          </cell>
          <cell r="E7737">
            <v>4</v>
          </cell>
          <cell r="F7737">
            <v>6</v>
          </cell>
          <cell r="G7737">
            <v>4</v>
          </cell>
          <cell r="H7737" t="str">
            <v>TRS; includes 7B-D</v>
          </cell>
          <cell r="I7737">
            <v>2014</v>
          </cell>
          <cell r="J7737" t="str">
            <v>M</v>
          </cell>
          <cell r="L7737">
            <v>4</v>
          </cell>
          <cell r="M7737">
            <v>1366.2422846222989</v>
          </cell>
        </row>
        <row r="7738">
          <cell r="A7738" t="str">
            <v>2014-4-5-</v>
          </cell>
          <cell r="B7738" t="str">
            <v>NookSam</v>
          </cell>
          <cell r="C7738" t="str">
            <v>Marked NF Nooksack Spr</v>
          </cell>
          <cell r="D7738" t="str">
            <v>M-NFNK Sp</v>
          </cell>
          <cell r="E7738">
            <v>4</v>
          </cell>
          <cell r="F7738">
            <v>6</v>
          </cell>
          <cell r="G7738">
            <v>4</v>
          </cell>
          <cell r="H7738" t="str">
            <v>TRS; includes 7B-D</v>
          </cell>
          <cell r="I7738">
            <v>2014</v>
          </cell>
          <cell r="J7738" t="str">
            <v>M</v>
          </cell>
          <cell r="L7738">
            <v>5</v>
          </cell>
          <cell r="M7738">
            <v>140.00792951425379</v>
          </cell>
        </row>
        <row r="7739">
          <cell r="A7739" t="str">
            <v>2014-5-3-</v>
          </cell>
          <cell r="B7739" t="str">
            <v>NookSam</v>
          </cell>
          <cell r="C7739" t="str">
            <v>UnMarked SF Nooksack Spr</v>
          </cell>
          <cell r="D7739" t="str">
            <v>U-SFNK Sp</v>
          </cell>
          <cell r="E7739">
            <v>5</v>
          </cell>
          <cell r="F7739">
            <v>7</v>
          </cell>
          <cell r="G7739">
            <v>4</v>
          </cell>
          <cell r="H7739" t="str">
            <v>TRS; includes 7B-D</v>
          </cell>
          <cell r="I7739">
            <v>2014</v>
          </cell>
          <cell r="J7739" t="str">
            <v>UM</v>
          </cell>
          <cell r="L7739">
            <v>3</v>
          </cell>
          <cell r="M7739">
            <v>381.04992817697882</v>
          </cell>
        </row>
        <row r="7740">
          <cell r="A7740" t="str">
            <v>2014-5-4-</v>
          </cell>
          <cell r="B7740" t="str">
            <v>NookSam</v>
          </cell>
          <cell r="C7740" t="str">
            <v>UnMarked SF Nooksack Spr</v>
          </cell>
          <cell r="D7740" t="str">
            <v>U-SFNK Sp</v>
          </cell>
          <cell r="E7740">
            <v>5</v>
          </cell>
          <cell r="F7740">
            <v>7</v>
          </cell>
          <cell r="G7740">
            <v>4</v>
          </cell>
          <cell r="H7740" t="str">
            <v>TRS; includes 7B-D</v>
          </cell>
          <cell r="I7740">
            <v>2014</v>
          </cell>
          <cell r="J7740" t="str">
            <v>UM</v>
          </cell>
          <cell r="L7740">
            <v>4</v>
          </cell>
          <cell r="M7740">
            <v>395.06858188443613</v>
          </cell>
        </row>
        <row r="7741">
          <cell r="A7741" t="str">
            <v>2014-5-5-</v>
          </cell>
          <cell r="B7741" t="str">
            <v>NookSam</v>
          </cell>
          <cell r="C7741" t="str">
            <v>UnMarked SF Nooksack Spr</v>
          </cell>
          <cell r="D7741" t="str">
            <v>U-SFNK Sp</v>
          </cell>
          <cell r="E7741">
            <v>5</v>
          </cell>
          <cell r="F7741">
            <v>7</v>
          </cell>
          <cell r="G7741">
            <v>4</v>
          </cell>
          <cell r="H7741" t="str">
            <v>TRS; includes 7B-D</v>
          </cell>
          <cell r="I7741">
            <v>2014</v>
          </cell>
          <cell r="J7741" t="str">
            <v>UM</v>
          </cell>
          <cell r="L7741">
            <v>5</v>
          </cell>
          <cell r="M7741">
            <v>61.130994180364041</v>
          </cell>
        </row>
        <row r="7742">
          <cell r="A7742" t="str">
            <v>2014-6-3-</v>
          </cell>
          <cell r="B7742" t="str">
            <v>NookSam</v>
          </cell>
          <cell r="C7742" t="str">
            <v>Marked SF Nooksack Spr</v>
          </cell>
          <cell r="D7742" t="str">
            <v>M-SFNK Sp</v>
          </cell>
          <cell r="E7742">
            <v>6</v>
          </cell>
          <cell r="F7742">
            <v>8</v>
          </cell>
          <cell r="G7742">
            <v>4</v>
          </cell>
          <cell r="H7742" t="str">
            <v>TRS; includes 7B-D</v>
          </cell>
          <cell r="I7742">
            <v>2014</v>
          </cell>
          <cell r="J7742" t="str">
            <v>M</v>
          </cell>
          <cell r="L7742">
            <v>3</v>
          </cell>
          <cell r="M7742">
            <v>0</v>
          </cell>
        </row>
        <row r="7743">
          <cell r="A7743" t="str">
            <v>2014-6-4-</v>
          </cell>
          <cell r="B7743" t="str">
            <v>NookSam</v>
          </cell>
          <cell r="C7743" t="str">
            <v>Marked SF Nooksack Spr</v>
          </cell>
          <cell r="D7743" t="str">
            <v>M-SFNK Sp</v>
          </cell>
          <cell r="E7743">
            <v>6</v>
          </cell>
          <cell r="F7743">
            <v>8</v>
          </cell>
          <cell r="G7743">
            <v>4</v>
          </cell>
          <cell r="H7743" t="str">
            <v>TRS; includes 7B-D</v>
          </cell>
          <cell r="I7743">
            <v>2014</v>
          </cell>
          <cell r="J7743" t="str">
            <v>M</v>
          </cell>
          <cell r="L7743">
            <v>4</v>
          </cell>
          <cell r="M7743">
            <v>0</v>
          </cell>
        </row>
        <row r="7744">
          <cell r="A7744" t="str">
            <v>2014-6-5-</v>
          </cell>
          <cell r="B7744" t="str">
            <v>NookSam</v>
          </cell>
          <cell r="C7744" t="str">
            <v>Marked SF Nooksack Spr</v>
          </cell>
          <cell r="D7744" t="str">
            <v>M-SFNK Sp</v>
          </cell>
          <cell r="E7744">
            <v>6</v>
          </cell>
          <cell r="F7744">
            <v>8</v>
          </cell>
          <cell r="G7744">
            <v>4</v>
          </cell>
          <cell r="H7744" t="str">
            <v>TRS; includes 7B-D</v>
          </cell>
          <cell r="I7744">
            <v>2014</v>
          </cell>
          <cell r="J7744" t="str">
            <v>M</v>
          </cell>
          <cell r="L7744">
            <v>5</v>
          </cell>
          <cell r="M7744">
            <v>0</v>
          </cell>
        </row>
        <row r="7745">
          <cell r="A7745" t="str">
            <v>2014-7-3-SkagitSF_F_h_um</v>
          </cell>
          <cell r="B7745" t="str">
            <v>Skagit</v>
          </cell>
          <cell r="C7745" t="str">
            <v>UnMarked Skagit Summer/Fall Fing</v>
          </cell>
          <cell r="D7745" t="str">
            <v>U-Skag FF</v>
          </cell>
          <cell r="E7745">
            <v>7</v>
          </cell>
          <cell r="F7745">
            <v>10</v>
          </cell>
          <cell r="G7745">
            <v>9</v>
          </cell>
          <cell r="H7745" t="str">
            <v>TRS; includes Area 8 Net</v>
          </cell>
          <cell r="I7745">
            <v>2014</v>
          </cell>
          <cell r="J7745" t="str">
            <v>UM</v>
          </cell>
          <cell r="K7745" t="str">
            <v>H</v>
          </cell>
          <cell r="L7745">
            <v>3</v>
          </cell>
          <cell r="M7745">
            <v>0</v>
          </cell>
        </row>
        <row r="7746">
          <cell r="A7746" t="str">
            <v>2014-7-3-SkagitSF_F_n_um</v>
          </cell>
          <cell r="B7746" t="str">
            <v>Skagit</v>
          </cell>
          <cell r="C7746" t="str">
            <v>UnMarked Skagit Summer/Fall Fing</v>
          </cell>
          <cell r="D7746" t="str">
            <v>U-Skag FF</v>
          </cell>
          <cell r="E7746">
            <v>7</v>
          </cell>
          <cell r="F7746">
            <v>10</v>
          </cell>
          <cell r="G7746">
            <v>9</v>
          </cell>
          <cell r="H7746" t="str">
            <v>TRS; includes Area 8 Net</v>
          </cell>
          <cell r="I7746">
            <v>2014</v>
          </cell>
          <cell r="J7746" t="str">
            <v>UM</v>
          </cell>
          <cell r="K7746" t="str">
            <v>N</v>
          </cell>
          <cell r="L7746">
            <v>3</v>
          </cell>
          <cell r="M7746">
            <v>3049.866928104575</v>
          </cell>
        </row>
        <row r="7747">
          <cell r="A7747" t="str">
            <v>2014-7-4-SkagitSF_F_h_um</v>
          </cell>
          <cell r="B7747" t="str">
            <v>Skagit</v>
          </cell>
          <cell r="C7747" t="str">
            <v>UnMarked Skagit Summer/Fall Fing</v>
          </cell>
          <cell r="D7747" t="str">
            <v>U-Skag FF</v>
          </cell>
          <cell r="E7747">
            <v>7</v>
          </cell>
          <cell r="F7747">
            <v>10</v>
          </cell>
          <cell r="G7747">
            <v>9</v>
          </cell>
          <cell r="H7747" t="str">
            <v>TRS; includes Area 8 Net</v>
          </cell>
          <cell r="I7747">
            <v>2014</v>
          </cell>
          <cell r="J7747" t="str">
            <v>UM</v>
          </cell>
          <cell r="K7747" t="str">
            <v>H</v>
          </cell>
          <cell r="L7747">
            <v>4</v>
          </cell>
          <cell r="M7747">
            <v>0</v>
          </cell>
        </row>
        <row r="7748">
          <cell r="A7748" t="str">
            <v>2014-7-4-SkagitSF_F_n_um</v>
          </cell>
          <cell r="B7748" t="str">
            <v>Skagit</v>
          </cell>
          <cell r="C7748" t="str">
            <v>UnMarked Skagit Summer/Fall Fing</v>
          </cell>
          <cell r="D7748" t="str">
            <v>U-Skag FF</v>
          </cell>
          <cell r="E7748">
            <v>7</v>
          </cell>
          <cell r="F7748">
            <v>10</v>
          </cell>
          <cell r="G7748">
            <v>9</v>
          </cell>
          <cell r="H7748" t="str">
            <v>TRS; includes Area 8 Net</v>
          </cell>
          <cell r="I7748">
            <v>2014</v>
          </cell>
          <cell r="J7748" t="str">
            <v>UM</v>
          </cell>
          <cell r="K7748" t="str">
            <v>N</v>
          </cell>
          <cell r="L7748">
            <v>4</v>
          </cell>
          <cell r="M7748">
            <v>5596.2059607843139</v>
          </cell>
        </row>
        <row r="7749">
          <cell r="A7749" t="str">
            <v>2014-7-5-SkagitSF_F_h_um</v>
          </cell>
          <cell r="B7749" t="str">
            <v>Skagit</v>
          </cell>
          <cell r="C7749" t="str">
            <v>UnMarked Skagit Summer/Fall Fing</v>
          </cell>
          <cell r="D7749" t="str">
            <v>U-Skag FF</v>
          </cell>
          <cell r="E7749">
            <v>7</v>
          </cell>
          <cell r="F7749">
            <v>10</v>
          </cell>
          <cell r="G7749">
            <v>9</v>
          </cell>
          <cell r="H7749" t="str">
            <v>TRS; includes Area 8 Net</v>
          </cell>
          <cell r="I7749">
            <v>2014</v>
          </cell>
          <cell r="J7749" t="str">
            <v>UM</v>
          </cell>
          <cell r="K7749" t="str">
            <v>H</v>
          </cell>
          <cell r="L7749">
            <v>5</v>
          </cell>
          <cell r="M7749">
            <v>0</v>
          </cell>
        </row>
        <row r="7750">
          <cell r="A7750" t="str">
            <v>2014-7-5-SkagitSF_F_n_um</v>
          </cell>
          <cell r="B7750" t="str">
            <v>Skagit</v>
          </cell>
          <cell r="C7750" t="str">
            <v>UnMarked Skagit Summer/Fall Fing</v>
          </cell>
          <cell r="D7750" t="str">
            <v>U-Skag FF</v>
          </cell>
          <cell r="E7750">
            <v>7</v>
          </cell>
          <cell r="F7750">
            <v>10</v>
          </cell>
          <cell r="G7750">
            <v>9</v>
          </cell>
          <cell r="H7750" t="str">
            <v>TRS; includes Area 8 Net</v>
          </cell>
          <cell r="I7750">
            <v>2014</v>
          </cell>
          <cell r="J7750" t="str">
            <v>UM</v>
          </cell>
          <cell r="K7750" t="str">
            <v>N</v>
          </cell>
          <cell r="L7750">
            <v>5</v>
          </cell>
          <cell r="M7750">
            <v>2787.6550326797392</v>
          </cell>
        </row>
        <row r="7751">
          <cell r="A7751" t="str">
            <v>2014-8-3-SkagitSF_F_h_m</v>
          </cell>
          <cell r="B7751" t="str">
            <v>Skagit</v>
          </cell>
          <cell r="C7751" t="str">
            <v>Marked Skagit Summer/Fall Fing</v>
          </cell>
          <cell r="D7751" t="str">
            <v>M-Skag FF</v>
          </cell>
          <cell r="E7751">
            <v>8</v>
          </cell>
          <cell r="F7751">
            <v>11</v>
          </cell>
          <cell r="G7751">
            <v>9</v>
          </cell>
          <cell r="H7751" t="str">
            <v>TRS; includes Area 8 Net</v>
          </cell>
          <cell r="I7751">
            <v>2014</v>
          </cell>
          <cell r="J7751" t="str">
            <v>M</v>
          </cell>
          <cell r="K7751" t="str">
            <v>H</v>
          </cell>
          <cell r="L7751">
            <v>3</v>
          </cell>
          <cell r="M7751">
            <v>95.291786055396372</v>
          </cell>
        </row>
        <row r="7752">
          <cell r="A7752" t="str">
            <v>2014-8-3-SkagitSF_F_n_m</v>
          </cell>
          <cell r="B7752" t="str">
            <v>Skagit</v>
          </cell>
          <cell r="C7752" t="str">
            <v>Marked Skagit Summer/Fall Fing</v>
          </cell>
          <cell r="D7752" t="str">
            <v>M-Skag FF</v>
          </cell>
          <cell r="E7752">
            <v>8</v>
          </cell>
          <cell r="F7752">
            <v>11</v>
          </cell>
          <cell r="G7752">
            <v>9</v>
          </cell>
          <cell r="H7752" t="str">
            <v>TRS; includes Area 8 Net</v>
          </cell>
          <cell r="I7752">
            <v>2014</v>
          </cell>
          <cell r="J7752" t="str">
            <v>M</v>
          </cell>
          <cell r="K7752" t="str">
            <v>N</v>
          </cell>
          <cell r="L7752">
            <v>3</v>
          </cell>
        </row>
        <row r="7753">
          <cell r="A7753" t="str">
            <v>2014-8-4-SkagitSF_F_h_m</v>
          </cell>
          <cell r="B7753" t="str">
            <v>Skagit</v>
          </cell>
          <cell r="C7753" t="str">
            <v>Marked Skagit Summer/Fall Fing</v>
          </cell>
          <cell r="D7753" t="str">
            <v>M-Skag FF</v>
          </cell>
          <cell r="E7753">
            <v>8</v>
          </cell>
          <cell r="F7753">
            <v>11</v>
          </cell>
          <cell r="G7753">
            <v>9</v>
          </cell>
          <cell r="H7753" t="str">
            <v>TRS; includes Area 8 Net</v>
          </cell>
          <cell r="I7753">
            <v>2014</v>
          </cell>
          <cell r="J7753" t="str">
            <v>M</v>
          </cell>
          <cell r="K7753" t="str">
            <v>H</v>
          </cell>
          <cell r="L7753">
            <v>4</v>
          </cell>
          <cell r="M7753">
            <v>50.797994269340982</v>
          </cell>
        </row>
        <row r="7754">
          <cell r="A7754" t="str">
            <v>2014-8-4-SkagitSF_F_n_m</v>
          </cell>
          <cell r="B7754" t="str">
            <v>Skagit</v>
          </cell>
          <cell r="C7754" t="str">
            <v>Marked Skagit Summer/Fall Fing</v>
          </cell>
          <cell r="D7754" t="str">
            <v>M-Skag FF</v>
          </cell>
          <cell r="E7754">
            <v>8</v>
          </cell>
          <cell r="F7754">
            <v>11</v>
          </cell>
          <cell r="G7754">
            <v>9</v>
          </cell>
          <cell r="H7754" t="str">
            <v>TRS; includes Area 8 Net</v>
          </cell>
          <cell r="I7754">
            <v>2014</v>
          </cell>
          <cell r="J7754" t="str">
            <v>M</v>
          </cell>
          <cell r="K7754" t="str">
            <v>N</v>
          </cell>
          <cell r="L7754">
            <v>4</v>
          </cell>
        </row>
        <row r="7755">
          <cell r="A7755" t="str">
            <v>2014-8-5-SkagitSF_F_h_m</v>
          </cell>
          <cell r="B7755" t="str">
            <v>Skagit</v>
          </cell>
          <cell r="C7755" t="str">
            <v>Marked Skagit Summer/Fall Fing</v>
          </cell>
          <cell r="D7755" t="str">
            <v>M-Skag FF</v>
          </cell>
          <cell r="E7755">
            <v>8</v>
          </cell>
          <cell r="F7755">
            <v>11</v>
          </cell>
          <cell r="G7755">
            <v>9</v>
          </cell>
          <cell r="H7755" t="str">
            <v>TRS; includes Area 8 Net</v>
          </cell>
          <cell r="I7755">
            <v>2014</v>
          </cell>
          <cell r="J7755" t="str">
            <v>M</v>
          </cell>
          <cell r="K7755" t="str">
            <v>H</v>
          </cell>
          <cell r="L7755">
            <v>5</v>
          </cell>
          <cell r="M7755">
            <v>32.910219675262653</v>
          </cell>
        </row>
        <row r="7756">
          <cell r="A7756" t="str">
            <v>2014-8-5-SkagitSF_F_n_m</v>
          </cell>
          <cell r="B7756" t="str">
            <v>Skagit</v>
          </cell>
          <cell r="C7756" t="str">
            <v>Marked Skagit Summer/Fall Fing</v>
          </cell>
          <cell r="D7756" t="str">
            <v>M-Skag FF</v>
          </cell>
          <cell r="E7756">
            <v>8</v>
          </cell>
          <cell r="F7756">
            <v>11</v>
          </cell>
          <cell r="G7756">
            <v>9</v>
          </cell>
          <cell r="H7756" t="str">
            <v>TRS; includes Area 8 Net</v>
          </cell>
          <cell r="I7756">
            <v>2014</v>
          </cell>
          <cell r="J7756" t="str">
            <v>M</v>
          </cell>
          <cell r="K7756" t="str">
            <v>N</v>
          </cell>
          <cell r="L7756">
            <v>5</v>
          </cell>
        </row>
        <row r="7757">
          <cell r="A7757" t="str">
            <v>2014-9-3-SkagitSF_Y_h_um</v>
          </cell>
          <cell r="B7757" t="str">
            <v>Skagit</v>
          </cell>
          <cell r="C7757" t="str">
            <v>UnMarked Skagit Summer/Fall Year</v>
          </cell>
          <cell r="D7757" t="str">
            <v>U-SkagFYr</v>
          </cell>
          <cell r="E7757">
            <v>9</v>
          </cell>
          <cell r="F7757">
            <v>13</v>
          </cell>
          <cell r="G7757">
            <v>12</v>
          </cell>
          <cell r="H7757" t="str">
            <v>TRS; includes Area 8 Net</v>
          </cell>
          <cell r="I7757">
            <v>2014</v>
          </cell>
          <cell r="J7757" t="str">
            <v>UM</v>
          </cell>
          <cell r="K7757" t="str">
            <v>H</v>
          </cell>
          <cell r="L7757">
            <v>3</v>
          </cell>
        </row>
        <row r="7758">
          <cell r="A7758" t="str">
            <v>2014-9-3-SkagitSF_Y_n_um</v>
          </cell>
          <cell r="B7758" t="str">
            <v>Skagit</v>
          </cell>
          <cell r="C7758" t="str">
            <v>UnMarked Skagit Summer/Fall Year</v>
          </cell>
          <cell r="D7758" t="str">
            <v>U-SkagFYr</v>
          </cell>
          <cell r="E7758">
            <v>9</v>
          </cell>
          <cell r="F7758">
            <v>13</v>
          </cell>
          <cell r="G7758">
            <v>12</v>
          </cell>
          <cell r="H7758" t="str">
            <v>TRS; includes Area 8 Net</v>
          </cell>
          <cell r="I7758">
            <v>2014</v>
          </cell>
          <cell r="J7758" t="str">
            <v>UM</v>
          </cell>
          <cell r="K7758" t="str">
            <v>N</v>
          </cell>
          <cell r="L7758">
            <v>3</v>
          </cell>
          <cell r="M7758">
            <v>22.448</v>
          </cell>
        </row>
        <row r="7759">
          <cell r="A7759" t="str">
            <v>2014-9-4-SkagitSF_Y_h_um</v>
          </cell>
          <cell r="B7759" t="str">
            <v>Skagit</v>
          </cell>
          <cell r="C7759" t="str">
            <v>UnMarked Skagit Summer/Fall Year</v>
          </cell>
          <cell r="D7759" t="str">
            <v>U-SkagFYr</v>
          </cell>
          <cell r="E7759">
            <v>9</v>
          </cell>
          <cell r="F7759">
            <v>13</v>
          </cell>
          <cell r="G7759">
            <v>12</v>
          </cell>
          <cell r="H7759" t="str">
            <v>TRS; includes Area 8 Net</v>
          </cell>
          <cell r="I7759">
            <v>2014</v>
          </cell>
          <cell r="J7759" t="str">
            <v>UM</v>
          </cell>
          <cell r="K7759" t="str">
            <v>H</v>
          </cell>
          <cell r="L7759">
            <v>4</v>
          </cell>
        </row>
        <row r="7760">
          <cell r="A7760" t="str">
            <v>2014-9-4-SkagitSF_Y_n_um</v>
          </cell>
          <cell r="B7760" t="str">
            <v>Skagit</v>
          </cell>
          <cell r="C7760" t="str">
            <v>UnMarked Skagit Summer/Fall Year</v>
          </cell>
          <cell r="D7760" t="str">
            <v>U-SkagFYr</v>
          </cell>
          <cell r="E7760">
            <v>9</v>
          </cell>
          <cell r="F7760">
            <v>13</v>
          </cell>
          <cell r="G7760">
            <v>12</v>
          </cell>
          <cell r="H7760" t="str">
            <v>TRS; includes Area 8 Net</v>
          </cell>
          <cell r="I7760">
            <v>2014</v>
          </cell>
          <cell r="J7760" t="str">
            <v>UM</v>
          </cell>
          <cell r="K7760" t="str">
            <v>N</v>
          </cell>
          <cell r="L7760">
            <v>4</v>
          </cell>
          <cell r="M7760">
            <v>151.91202614379091</v>
          </cell>
        </row>
        <row r="7761">
          <cell r="A7761" t="str">
            <v>2014-9-5-SkagitSF_Y_h_um</v>
          </cell>
          <cell r="B7761" t="str">
            <v>Skagit</v>
          </cell>
          <cell r="C7761" t="str">
            <v>UnMarked Skagit Summer/Fall Year</v>
          </cell>
          <cell r="D7761" t="str">
            <v>U-SkagFYr</v>
          </cell>
          <cell r="E7761">
            <v>9</v>
          </cell>
          <cell r="F7761">
            <v>13</v>
          </cell>
          <cell r="G7761">
            <v>12</v>
          </cell>
          <cell r="H7761" t="str">
            <v>TRS; includes Area 8 Net</v>
          </cell>
          <cell r="I7761">
            <v>2014</v>
          </cell>
          <cell r="J7761" t="str">
            <v>UM</v>
          </cell>
          <cell r="K7761" t="str">
            <v>H</v>
          </cell>
          <cell r="L7761">
            <v>5</v>
          </cell>
        </row>
        <row r="7762">
          <cell r="A7762" t="str">
            <v>2014-9-5-SkagitSF_Y_n_um</v>
          </cell>
          <cell r="B7762" t="str">
            <v>Skagit</v>
          </cell>
          <cell r="C7762" t="str">
            <v>UnMarked Skagit Summer/Fall Year</v>
          </cell>
          <cell r="D7762" t="str">
            <v>U-SkagFYr</v>
          </cell>
          <cell r="E7762">
            <v>9</v>
          </cell>
          <cell r="F7762">
            <v>13</v>
          </cell>
          <cell r="G7762">
            <v>12</v>
          </cell>
          <cell r="H7762" t="str">
            <v>TRS; includes Area 8 Net</v>
          </cell>
          <cell r="I7762">
            <v>2014</v>
          </cell>
          <cell r="J7762" t="str">
            <v>UM</v>
          </cell>
          <cell r="K7762" t="str">
            <v>N</v>
          </cell>
          <cell r="L7762">
            <v>5</v>
          </cell>
          <cell r="M7762">
            <v>33.866013071895424</v>
          </cell>
        </row>
        <row r="7763">
          <cell r="A7763" t="str">
            <v>2014-10-3-SkagitSF_Y_h_m</v>
          </cell>
          <cell r="B7763" t="str">
            <v>Skagit</v>
          </cell>
          <cell r="C7763" t="str">
            <v>Marked Skagit Summer/Fall Year</v>
          </cell>
          <cell r="D7763" t="str">
            <v>M-SkagFYr</v>
          </cell>
          <cell r="E7763">
            <v>10</v>
          </cell>
          <cell r="F7763">
            <v>14</v>
          </cell>
          <cell r="G7763">
            <v>12</v>
          </cell>
          <cell r="H7763" t="str">
            <v>TRS; includes Area 8 Net</v>
          </cell>
          <cell r="I7763">
            <v>2014</v>
          </cell>
          <cell r="J7763" t="str">
            <v>M</v>
          </cell>
          <cell r="K7763" t="str">
            <v>H</v>
          </cell>
          <cell r="L7763">
            <v>3</v>
          </cell>
        </row>
        <row r="7764">
          <cell r="A7764" t="str">
            <v>2014-10-3-SkagitSF_Y_n_m</v>
          </cell>
          <cell r="B7764" t="str">
            <v>Skagit</v>
          </cell>
          <cell r="C7764" t="str">
            <v>Marked Skagit Summer/Fall Year</v>
          </cell>
          <cell r="D7764" t="str">
            <v>M-SkagFYr</v>
          </cell>
          <cell r="E7764">
            <v>10</v>
          </cell>
          <cell r="F7764">
            <v>14</v>
          </cell>
          <cell r="G7764">
            <v>12</v>
          </cell>
          <cell r="H7764" t="str">
            <v>TRS; includes Area 8 Net</v>
          </cell>
          <cell r="I7764">
            <v>2014</v>
          </cell>
          <cell r="J7764" t="str">
            <v>M</v>
          </cell>
          <cell r="K7764" t="str">
            <v>N</v>
          </cell>
          <cell r="L7764">
            <v>3</v>
          </cell>
        </row>
        <row r="7765">
          <cell r="A7765" t="str">
            <v>2014-10-4-SkagitSF_Y_h_m</v>
          </cell>
          <cell r="B7765" t="str">
            <v>Skagit</v>
          </cell>
          <cell r="C7765" t="str">
            <v>Marked Skagit Summer/Fall Year</v>
          </cell>
          <cell r="D7765" t="str">
            <v>M-SkagFYr</v>
          </cell>
          <cell r="E7765">
            <v>10</v>
          </cell>
          <cell r="F7765">
            <v>14</v>
          </cell>
          <cell r="G7765">
            <v>12</v>
          </cell>
          <cell r="H7765" t="str">
            <v>TRS; includes Area 8 Net</v>
          </cell>
          <cell r="I7765">
            <v>2014</v>
          </cell>
          <cell r="J7765" t="str">
            <v>M</v>
          </cell>
          <cell r="K7765" t="str">
            <v>H</v>
          </cell>
          <cell r="L7765">
            <v>4</v>
          </cell>
        </row>
        <row r="7766">
          <cell r="A7766" t="str">
            <v>2014-10-4-SkagitSF_Y_n_m</v>
          </cell>
          <cell r="B7766" t="str">
            <v>Skagit</v>
          </cell>
          <cell r="C7766" t="str">
            <v>Marked Skagit Summer/Fall Year</v>
          </cell>
          <cell r="D7766" t="str">
            <v>M-SkagFYr</v>
          </cell>
          <cell r="E7766">
            <v>10</v>
          </cell>
          <cell r="F7766">
            <v>14</v>
          </cell>
          <cell r="G7766">
            <v>12</v>
          </cell>
          <cell r="H7766" t="str">
            <v>TRS; includes Area 8 Net</v>
          </cell>
          <cell r="I7766">
            <v>2014</v>
          </cell>
          <cell r="J7766" t="str">
            <v>M</v>
          </cell>
          <cell r="K7766" t="str">
            <v>N</v>
          </cell>
          <cell r="L7766">
            <v>4</v>
          </cell>
        </row>
        <row r="7767">
          <cell r="A7767" t="str">
            <v>2014-10-5-SkagitSF_Y_h_m</v>
          </cell>
          <cell r="B7767" t="str">
            <v>Skagit</v>
          </cell>
          <cell r="C7767" t="str">
            <v>Marked Skagit Summer/Fall Year</v>
          </cell>
          <cell r="D7767" t="str">
            <v>M-SkagFYr</v>
          </cell>
          <cell r="E7767">
            <v>10</v>
          </cell>
          <cell r="F7767">
            <v>14</v>
          </cell>
          <cell r="G7767">
            <v>12</v>
          </cell>
          <cell r="H7767" t="str">
            <v>TRS; includes Area 8 Net</v>
          </cell>
          <cell r="I7767">
            <v>2014</v>
          </cell>
          <cell r="J7767" t="str">
            <v>M</v>
          </cell>
          <cell r="K7767" t="str">
            <v>H</v>
          </cell>
          <cell r="L7767">
            <v>5</v>
          </cell>
        </row>
        <row r="7768">
          <cell r="A7768" t="str">
            <v>2014-10-5-SkagitSF_Y_n_m</v>
          </cell>
          <cell r="B7768" t="str">
            <v>Skagit</v>
          </cell>
          <cell r="C7768" t="str">
            <v>Marked Skagit Summer/Fall Year</v>
          </cell>
          <cell r="D7768" t="str">
            <v>M-SkagFYr</v>
          </cell>
          <cell r="E7768">
            <v>10</v>
          </cell>
          <cell r="F7768">
            <v>14</v>
          </cell>
          <cell r="G7768">
            <v>12</v>
          </cell>
          <cell r="H7768" t="str">
            <v>TRS; includes Area 8 Net</v>
          </cell>
          <cell r="I7768">
            <v>2014</v>
          </cell>
          <cell r="J7768" t="str">
            <v>M</v>
          </cell>
          <cell r="K7768" t="str">
            <v>N</v>
          </cell>
          <cell r="L7768">
            <v>5</v>
          </cell>
        </row>
        <row r="7769">
          <cell r="A7769" t="str">
            <v>2014-11-3-SkagitSpring_h_um</v>
          </cell>
          <cell r="B7769" t="str">
            <v>Skagit</v>
          </cell>
          <cell r="C7769" t="str">
            <v>UnMarked Skagit Spring Year</v>
          </cell>
          <cell r="D7769" t="str">
            <v>U-SkagSpY</v>
          </cell>
          <cell r="E7769">
            <v>11</v>
          </cell>
          <cell r="F7769">
            <v>16</v>
          </cell>
          <cell r="G7769">
            <v>15</v>
          </cell>
          <cell r="H7769" t="str">
            <v>TRS; includes Area 8 Net</v>
          </cell>
          <cell r="I7769">
            <v>2014</v>
          </cell>
          <cell r="J7769" t="str">
            <v>UM</v>
          </cell>
          <cell r="K7769" t="str">
            <v>H</v>
          </cell>
          <cell r="L7769">
            <v>3</v>
          </cell>
          <cell r="M7769">
            <v>117.08920458471189</v>
          </cell>
        </row>
        <row r="7770">
          <cell r="A7770" t="str">
            <v>2014-11-3-SkagitSpring_n_um</v>
          </cell>
          <cell r="B7770" t="str">
            <v>Skagit</v>
          </cell>
          <cell r="C7770" t="str">
            <v>UnMarked Skagit Spring Year</v>
          </cell>
          <cell r="D7770" t="str">
            <v>U-SkagSpY</v>
          </cell>
          <cell r="E7770">
            <v>11</v>
          </cell>
          <cell r="F7770">
            <v>16</v>
          </cell>
          <cell r="G7770">
            <v>15</v>
          </cell>
          <cell r="H7770" t="str">
            <v>TRS; includes Area 8 Net</v>
          </cell>
          <cell r="I7770">
            <v>2014</v>
          </cell>
          <cell r="J7770" t="str">
            <v>UM</v>
          </cell>
          <cell r="K7770" t="str">
            <v>N</v>
          </cell>
          <cell r="L7770">
            <v>3</v>
          </cell>
          <cell r="M7770">
            <v>158.34121320249781</v>
          </cell>
        </row>
        <row r="7771">
          <cell r="A7771" t="str">
            <v>2014-11-4-SkagitSpring_h_um</v>
          </cell>
          <cell r="B7771" t="str">
            <v>Skagit</v>
          </cell>
          <cell r="C7771" t="str">
            <v>UnMarked Skagit Spring Year</v>
          </cell>
          <cell r="D7771" t="str">
            <v>U-SkagSpY</v>
          </cell>
          <cell r="E7771">
            <v>11</v>
          </cell>
          <cell r="F7771">
            <v>16</v>
          </cell>
          <cell r="G7771">
            <v>15</v>
          </cell>
          <cell r="H7771" t="str">
            <v>TRS; includes Area 8 Net</v>
          </cell>
          <cell r="I7771">
            <v>2014</v>
          </cell>
          <cell r="J7771" t="str">
            <v>UM</v>
          </cell>
          <cell r="K7771" t="str">
            <v>H</v>
          </cell>
          <cell r="L7771">
            <v>4</v>
          </cell>
          <cell r="M7771">
            <v>384.68059551720057</v>
          </cell>
        </row>
        <row r="7772">
          <cell r="A7772" t="str">
            <v>2014-11-4-SkagitSpring_n_um</v>
          </cell>
          <cell r="B7772" t="str">
            <v>Skagit</v>
          </cell>
          <cell r="C7772" t="str">
            <v>UnMarked Skagit Spring Year</v>
          </cell>
          <cell r="D7772" t="str">
            <v>U-SkagSpY</v>
          </cell>
          <cell r="E7772">
            <v>11</v>
          </cell>
          <cell r="F7772">
            <v>16</v>
          </cell>
          <cell r="G7772">
            <v>15</v>
          </cell>
          <cell r="H7772" t="str">
            <v>TRS; includes Area 8 Net</v>
          </cell>
          <cell r="I7772">
            <v>2014</v>
          </cell>
          <cell r="J7772" t="str">
            <v>UM</v>
          </cell>
          <cell r="K7772" t="str">
            <v>N</v>
          </cell>
          <cell r="L7772">
            <v>4</v>
          </cell>
          <cell r="M7772">
            <v>722.55203687184064</v>
          </cell>
        </row>
        <row r="7773">
          <cell r="A7773" t="str">
            <v>2014-11-5-SkagitSpring_h_um</v>
          </cell>
          <cell r="B7773" t="str">
            <v>Skagit</v>
          </cell>
          <cell r="C7773" t="str">
            <v>UnMarked Skagit Spring Year</v>
          </cell>
          <cell r="D7773" t="str">
            <v>U-SkagSpY</v>
          </cell>
          <cell r="E7773">
            <v>11</v>
          </cell>
          <cell r="F7773">
            <v>16</v>
          </cell>
          <cell r="G7773">
            <v>15</v>
          </cell>
          <cell r="H7773" t="str">
            <v>TRS; includes Area 8 Net</v>
          </cell>
          <cell r="I7773">
            <v>2014</v>
          </cell>
          <cell r="J7773" t="str">
            <v>UM</v>
          </cell>
          <cell r="K7773" t="str">
            <v>H</v>
          </cell>
          <cell r="L7773">
            <v>5</v>
          </cell>
          <cell r="M7773">
            <v>46.128126855916108</v>
          </cell>
        </row>
        <row r="7774">
          <cell r="A7774" t="str">
            <v>2014-11-5-SkagitSpring_n_um</v>
          </cell>
          <cell r="B7774" t="str">
            <v>Skagit</v>
          </cell>
          <cell r="C7774" t="str">
            <v>UnMarked Skagit Spring Year</v>
          </cell>
          <cell r="D7774" t="str">
            <v>U-SkagSpY</v>
          </cell>
          <cell r="E7774">
            <v>11</v>
          </cell>
          <cell r="F7774">
            <v>16</v>
          </cell>
          <cell r="G7774">
            <v>15</v>
          </cell>
          <cell r="H7774" t="str">
            <v>TRS; includes Area 8 Net</v>
          </cell>
          <cell r="I7774">
            <v>2014</v>
          </cell>
          <cell r="J7774" t="str">
            <v>UM</v>
          </cell>
          <cell r="K7774" t="str">
            <v>N</v>
          </cell>
          <cell r="L7774">
            <v>5</v>
          </cell>
          <cell r="M7774">
            <v>868.27341659232832</v>
          </cell>
        </row>
        <row r="7775">
          <cell r="A7775" t="str">
            <v>2014-12-3-SkagitSpring_h_m</v>
          </cell>
          <cell r="B7775" t="str">
            <v>Skagit</v>
          </cell>
          <cell r="C7775" t="str">
            <v>Marked Skagit Spring Year</v>
          </cell>
          <cell r="D7775" t="str">
            <v>M-SkagSpY</v>
          </cell>
          <cell r="E7775">
            <v>12</v>
          </cell>
          <cell r="F7775">
            <v>17</v>
          </cell>
          <cell r="G7775">
            <v>15</v>
          </cell>
          <cell r="H7775" t="str">
            <v>TRS; includes Area 8 Net</v>
          </cell>
          <cell r="I7775">
            <v>2014</v>
          </cell>
          <cell r="J7775" t="str">
            <v>M</v>
          </cell>
          <cell r="K7775" t="str">
            <v>H</v>
          </cell>
          <cell r="L7775">
            <v>3</v>
          </cell>
          <cell r="M7775">
            <v>74.199887984343462</v>
          </cell>
        </row>
        <row r="7776">
          <cell r="A7776" t="str">
            <v>2014-12-3-SkagitSpring_n_m</v>
          </cell>
          <cell r="B7776" t="str">
            <v>Skagit</v>
          </cell>
          <cell r="C7776" t="str">
            <v>Marked Skagit Spring Year</v>
          </cell>
          <cell r="D7776" t="str">
            <v>M-SkagSpY</v>
          </cell>
          <cell r="E7776">
            <v>12</v>
          </cell>
          <cell r="F7776">
            <v>17</v>
          </cell>
          <cell r="G7776">
            <v>15</v>
          </cell>
          <cell r="H7776" t="str">
            <v>TRS; includes Area 8 Net</v>
          </cell>
          <cell r="I7776">
            <v>2014</v>
          </cell>
          <cell r="J7776" t="str">
            <v>M</v>
          </cell>
          <cell r="K7776" t="str">
            <v>N</v>
          </cell>
          <cell r="L7776">
            <v>3</v>
          </cell>
        </row>
        <row r="7777">
          <cell r="A7777" t="str">
            <v>2014-12-4-SkagitSpring_h_m</v>
          </cell>
          <cell r="B7777" t="str">
            <v>Skagit</v>
          </cell>
          <cell r="C7777" t="str">
            <v>Marked Skagit Spring Year</v>
          </cell>
          <cell r="D7777" t="str">
            <v>M-SkagSpY</v>
          </cell>
          <cell r="E7777">
            <v>12</v>
          </cell>
          <cell r="F7777">
            <v>17</v>
          </cell>
          <cell r="G7777">
            <v>15</v>
          </cell>
          <cell r="H7777" t="str">
            <v>TRS; includes Area 8 Net</v>
          </cell>
          <cell r="I7777">
            <v>2014</v>
          </cell>
          <cell r="J7777" t="str">
            <v>M</v>
          </cell>
          <cell r="K7777" t="str">
            <v>H</v>
          </cell>
          <cell r="L7777">
            <v>4</v>
          </cell>
          <cell r="M7777">
            <v>1086.1366114787361</v>
          </cell>
        </row>
        <row r="7778">
          <cell r="A7778" t="str">
            <v>2014-12-4-SkagitSpring_n_m</v>
          </cell>
          <cell r="B7778" t="str">
            <v>Skagit</v>
          </cell>
          <cell r="C7778" t="str">
            <v>Marked Skagit Spring Year</v>
          </cell>
          <cell r="D7778" t="str">
            <v>M-SkagSpY</v>
          </cell>
          <cell r="E7778">
            <v>12</v>
          </cell>
          <cell r="F7778">
            <v>17</v>
          </cell>
          <cell r="G7778">
            <v>15</v>
          </cell>
          <cell r="H7778" t="str">
            <v>TRS; includes Area 8 Net</v>
          </cell>
          <cell r="I7778">
            <v>2014</v>
          </cell>
          <cell r="J7778" t="str">
            <v>M</v>
          </cell>
          <cell r="K7778" t="str">
            <v>N</v>
          </cell>
          <cell r="L7778">
            <v>4</v>
          </cell>
        </row>
        <row r="7779">
          <cell r="A7779" t="str">
            <v>2014-12-5-SkagitSpring_h_m</v>
          </cell>
          <cell r="B7779" t="str">
            <v>Skagit</v>
          </cell>
          <cell r="C7779" t="str">
            <v>Marked Skagit Spring Year</v>
          </cell>
          <cell r="D7779" t="str">
            <v>M-SkagSpY</v>
          </cell>
          <cell r="E7779">
            <v>12</v>
          </cell>
          <cell r="F7779">
            <v>17</v>
          </cell>
          <cell r="G7779">
            <v>15</v>
          </cell>
          <cell r="H7779" t="str">
            <v>TRS; includes Area 8 Net</v>
          </cell>
          <cell r="I7779">
            <v>2014</v>
          </cell>
          <cell r="J7779" t="str">
            <v>M</v>
          </cell>
          <cell r="K7779" t="str">
            <v>H</v>
          </cell>
          <cell r="L7779">
            <v>5</v>
          </cell>
          <cell r="M7779">
            <v>142.7528455577536</v>
          </cell>
        </row>
        <row r="7780">
          <cell r="A7780" t="str">
            <v>2014-12-5-SkagitSpring_n_m</v>
          </cell>
          <cell r="B7780" t="str">
            <v>Skagit</v>
          </cell>
          <cell r="C7780" t="str">
            <v>Marked Skagit Spring Year</v>
          </cell>
          <cell r="D7780" t="str">
            <v>M-SkagSpY</v>
          </cell>
          <cell r="E7780">
            <v>12</v>
          </cell>
          <cell r="F7780">
            <v>17</v>
          </cell>
          <cell r="G7780">
            <v>15</v>
          </cell>
          <cell r="H7780" t="str">
            <v>TRS; includes Area 8 Net</v>
          </cell>
          <cell r="I7780">
            <v>2014</v>
          </cell>
          <cell r="J7780" t="str">
            <v>M</v>
          </cell>
          <cell r="K7780" t="str">
            <v>N</v>
          </cell>
          <cell r="L7780">
            <v>5</v>
          </cell>
        </row>
        <row r="7781">
          <cell r="A7781" t="str">
            <v>2014-13-3-</v>
          </cell>
          <cell r="B7781" t="str">
            <v>StSno</v>
          </cell>
          <cell r="C7781" t="str">
            <v>UnMarked Snohomish Fall Fing</v>
          </cell>
          <cell r="D7781" t="str">
            <v>U-Snoh FF</v>
          </cell>
          <cell r="E7781">
            <v>13</v>
          </cell>
          <cell r="F7781">
            <v>19</v>
          </cell>
          <cell r="G7781">
            <v>18</v>
          </cell>
          <cell r="H7781" t="str">
            <v>ETRS; includes FW sport, no FW net</v>
          </cell>
          <cell r="I7781">
            <v>2014</v>
          </cell>
          <cell r="J7781" t="str">
            <v>UM</v>
          </cell>
          <cell r="L7781">
            <v>3</v>
          </cell>
          <cell r="M7781">
            <v>558.79731218330028</v>
          </cell>
        </row>
        <row r="7782">
          <cell r="A7782" t="str">
            <v>2014-13-4-</v>
          </cell>
          <cell r="B7782" t="str">
            <v>StSno</v>
          </cell>
          <cell r="C7782" t="str">
            <v>UnMarked Snohomish Fall Fing</v>
          </cell>
          <cell r="D7782" t="str">
            <v>U-Snoh FF</v>
          </cell>
          <cell r="E7782">
            <v>13</v>
          </cell>
          <cell r="F7782">
            <v>19</v>
          </cell>
          <cell r="G7782">
            <v>18</v>
          </cell>
          <cell r="H7782" t="str">
            <v>ETRS; includes FW sport, no FW net</v>
          </cell>
          <cell r="I7782">
            <v>2014</v>
          </cell>
          <cell r="J7782" t="str">
            <v>UM</v>
          </cell>
          <cell r="L7782">
            <v>4</v>
          </cell>
          <cell r="M7782">
            <v>1126.449328045825</v>
          </cell>
        </row>
        <row r="7783">
          <cell r="A7783" t="str">
            <v>2014-13-5-</v>
          </cell>
          <cell r="B7783" t="str">
            <v>StSno</v>
          </cell>
          <cell r="C7783" t="str">
            <v>UnMarked Snohomish Fall Fing</v>
          </cell>
          <cell r="D7783" t="str">
            <v>U-Snoh FF</v>
          </cell>
          <cell r="E7783">
            <v>13</v>
          </cell>
          <cell r="F7783">
            <v>19</v>
          </cell>
          <cell r="G7783">
            <v>18</v>
          </cell>
          <cell r="H7783" t="str">
            <v>ETRS; includes FW sport, no FW net</v>
          </cell>
          <cell r="I7783">
            <v>2014</v>
          </cell>
          <cell r="J7783" t="str">
            <v>UM</v>
          </cell>
          <cell r="L7783">
            <v>5</v>
          </cell>
          <cell r="M7783">
            <v>813.44348975545279</v>
          </cell>
        </row>
        <row r="7784">
          <cell r="A7784" t="str">
            <v>2014-14-3-</v>
          </cell>
          <cell r="B7784" t="str">
            <v>StSno</v>
          </cell>
          <cell r="C7784" t="str">
            <v>Marked Snohomish Fall Fing</v>
          </cell>
          <cell r="D7784" t="str">
            <v>M-Snoh FF</v>
          </cell>
          <cell r="E7784">
            <v>14</v>
          </cell>
          <cell r="F7784">
            <v>20</v>
          </cell>
          <cell r="G7784">
            <v>18</v>
          </cell>
          <cell r="H7784" t="str">
            <v>ETRS; includes FW sport, no FW net</v>
          </cell>
          <cell r="I7784">
            <v>2014</v>
          </cell>
          <cell r="J7784" t="str">
            <v>M</v>
          </cell>
          <cell r="L7784">
            <v>3</v>
          </cell>
          <cell r="M7784">
            <v>521.54907975460128</v>
          </cell>
        </row>
        <row r="7785">
          <cell r="A7785" t="str">
            <v>2014-14-4-</v>
          </cell>
          <cell r="B7785" t="str">
            <v>StSno</v>
          </cell>
          <cell r="C7785" t="str">
            <v>Marked Snohomish Fall Fing</v>
          </cell>
          <cell r="D7785" t="str">
            <v>M-Snoh FF</v>
          </cell>
          <cell r="E7785">
            <v>14</v>
          </cell>
          <cell r="F7785">
            <v>20</v>
          </cell>
          <cell r="G7785">
            <v>18</v>
          </cell>
          <cell r="H7785" t="str">
            <v>ETRS; includes FW sport, no FW net</v>
          </cell>
          <cell r="I7785">
            <v>2014</v>
          </cell>
          <cell r="J7785" t="str">
            <v>M</v>
          </cell>
          <cell r="L7785">
            <v>4</v>
          </cell>
          <cell r="M7785">
            <v>799.70858895705521</v>
          </cell>
        </row>
        <row r="7786">
          <cell r="A7786" t="str">
            <v>2014-14-5-</v>
          </cell>
          <cell r="B7786" t="str">
            <v>StSno</v>
          </cell>
          <cell r="C7786" t="str">
            <v>Marked Snohomish Fall Fing</v>
          </cell>
          <cell r="D7786" t="str">
            <v>M-Snoh FF</v>
          </cell>
          <cell r="E7786">
            <v>14</v>
          </cell>
          <cell r="F7786">
            <v>20</v>
          </cell>
          <cell r="G7786">
            <v>18</v>
          </cell>
          <cell r="H7786" t="str">
            <v>ETRS; includes FW sport, no FW net</v>
          </cell>
          <cell r="I7786">
            <v>2014</v>
          </cell>
          <cell r="J7786" t="str">
            <v>M</v>
          </cell>
          <cell r="L7786">
            <v>5</v>
          </cell>
          <cell r="M7786">
            <v>521.54907975460128</v>
          </cell>
        </row>
        <row r="7787">
          <cell r="A7787" t="str">
            <v>2014-15-3-</v>
          </cell>
          <cell r="B7787" t="str">
            <v>StSno</v>
          </cell>
          <cell r="C7787" t="str">
            <v>UnMarked Snohomish Fall Year</v>
          </cell>
          <cell r="D7787" t="str">
            <v>U-SnohFYr</v>
          </cell>
          <cell r="E7787">
            <v>15</v>
          </cell>
          <cell r="F7787">
            <v>22</v>
          </cell>
          <cell r="G7787">
            <v>21</v>
          </cell>
          <cell r="H7787" t="str">
            <v>ETRS; includes FW sport, no FW net</v>
          </cell>
          <cell r="I7787">
            <v>2014</v>
          </cell>
          <cell r="J7787" t="str">
            <v>UM</v>
          </cell>
          <cell r="L7787">
            <v>3</v>
          </cell>
          <cell r="M7787">
            <v>80.548138356466183</v>
          </cell>
        </row>
        <row r="7788">
          <cell r="A7788" t="str">
            <v>2014-15-4-</v>
          </cell>
          <cell r="B7788" t="str">
            <v>StSno</v>
          </cell>
          <cell r="C7788" t="str">
            <v>UnMarked Snohomish Fall Year</v>
          </cell>
          <cell r="D7788" t="str">
            <v>U-SnohFYr</v>
          </cell>
          <cell r="E7788">
            <v>15</v>
          </cell>
          <cell r="F7788">
            <v>22</v>
          </cell>
          <cell r="G7788">
            <v>21</v>
          </cell>
          <cell r="H7788" t="str">
            <v>ETRS; includes FW sport, no FW net</v>
          </cell>
          <cell r="I7788">
            <v>2014</v>
          </cell>
          <cell r="J7788" t="str">
            <v>UM</v>
          </cell>
          <cell r="L7788">
            <v>4</v>
          </cell>
          <cell r="M7788">
            <v>255.73892927957701</v>
          </cell>
        </row>
        <row r="7789">
          <cell r="A7789" t="str">
            <v>2014-15-5-</v>
          </cell>
          <cell r="B7789" t="str">
            <v>StSno</v>
          </cell>
          <cell r="C7789" t="str">
            <v>UnMarked Snohomish Fall Year</v>
          </cell>
          <cell r="D7789" t="str">
            <v>U-SnohFYr</v>
          </cell>
          <cell r="E7789">
            <v>15</v>
          </cell>
          <cell r="F7789">
            <v>22</v>
          </cell>
          <cell r="G7789">
            <v>21</v>
          </cell>
          <cell r="H7789" t="str">
            <v>ETRS; includes FW sport, no FW net</v>
          </cell>
          <cell r="I7789">
            <v>2014</v>
          </cell>
          <cell r="J7789" t="str">
            <v>UM</v>
          </cell>
          <cell r="L7789">
            <v>5</v>
          </cell>
          <cell r="M7789">
            <v>304.3859881031064</v>
          </cell>
        </row>
        <row r="7790">
          <cell r="A7790" t="str">
            <v>2014-16-3-</v>
          </cell>
          <cell r="B7790" t="str">
            <v>StSno</v>
          </cell>
          <cell r="C7790" t="str">
            <v>Marked Snohomish Fall Year</v>
          </cell>
          <cell r="D7790" t="str">
            <v>M-SnohFYr</v>
          </cell>
          <cell r="E7790">
            <v>16</v>
          </cell>
          <cell r="F7790">
            <v>23</v>
          </cell>
          <cell r="G7790">
            <v>21</v>
          </cell>
          <cell r="H7790" t="str">
            <v>ETRS; includes FW sport, no FW net</v>
          </cell>
          <cell r="I7790">
            <v>2014</v>
          </cell>
          <cell r="J7790" t="str">
            <v>M</v>
          </cell>
          <cell r="L7790">
            <v>3</v>
          </cell>
          <cell r="M7790">
            <v>69.539877300613497</v>
          </cell>
        </row>
        <row r="7791">
          <cell r="A7791" t="str">
            <v>2014-16-4-</v>
          </cell>
          <cell r="B7791" t="str">
            <v>StSno</v>
          </cell>
          <cell r="C7791" t="str">
            <v>Marked Snohomish Fall Year</v>
          </cell>
          <cell r="D7791" t="str">
            <v>M-SnohFYr</v>
          </cell>
          <cell r="E7791">
            <v>16</v>
          </cell>
          <cell r="F7791">
            <v>23</v>
          </cell>
          <cell r="G7791">
            <v>21</v>
          </cell>
          <cell r="H7791" t="str">
            <v>ETRS; includes FW sport, no FW net</v>
          </cell>
          <cell r="I7791">
            <v>2014</v>
          </cell>
          <cell r="J7791" t="str">
            <v>M</v>
          </cell>
          <cell r="L7791">
            <v>4</v>
          </cell>
          <cell r="M7791">
            <v>2260.0460122699392</v>
          </cell>
        </row>
        <row r="7792">
          <cell r="A7792" t="str">
            <v>2014-16-5-</v>
          </cell>
          <cell r="B7792" t="str">
            <v>StSno</v>
          </cell>
          <cell r="C7792" t="str">
            <v>Marked Snohomish Fall Year</v>
          </cell>
          <cell r="D7792" t="str">
            <v>M-SnohFYr</v>
          </cell>
          <cell r="E7792">
            <v>16</v>
          </cell>
          <cell r="F7792">
            <v>23</v>
          </cell>
          <cell r="G7792">
            <v>21</v>
          </cell>
          <cell r="H7792" t="str">
            <v>ETRS; includes FW sport, no FW net</v>
          </cell>
          <cell r="I7792">
            <v>2014</v>
          </cell>
          <cell r="J7792" t="str">
            <v>M</v>
          </cell>
          <cell r="L7792">
            <v>5</v>
          </cell>
          <cell r="M7792">
            <v>1495.10736196319</v>
          </cell>
        </row>
        <row r="7793">
          <cell r="A7793" t="str">
            <v>2014-17-3-StillySF_F_h_um</v>
          </cell>
          <cell r="B7793" t="str">
            <v>StSno</v>
          </cell>
          <cell r="C7793" t="str">
            <v>UnMarked Stillaguamish Fall Fing</v>
          </cell>
          <cell r="D7793" t="str">
            <v>U-Stil FF</v>
          </cell>
          <cell r="E7793">
            <v>17</v>
          </cell>
          <cell r="F7793">
            <v>25</v>
          </cell>
          <cell r="G7793">
            <v>24</v>
          </cell>
          <cell r="H7793" t="str">
            <v>ETRS</v>
          </cell>
          <cell r="I7793">
            <v>2014</v>
          </cell>
          <cell r="J7793" t="str">
            <v>UM</v>
          </cell>
          <cell r="K7793" t="str">
            <v>H</v>
          </cell>
          <cell r="L7793">
            <v>3</v>
          </cell>
          <cell r="M7793">
            <v>7.851064</v>
          </cell>
        </row>
        <row r="7794">
          <cell r="A7794" t="str">
            <v>2014-17-3-StillySF_F_n_um</v>
          </cell>
          <cell r="B7794" t="str">
            <v>StSno</v>
          </cell>
          <cell r="C7794" t="str">
            <v>UnMarked Stillaguamish Fall Fing</v>
          </cell>
          <cell r="D7794" t="str">
            <v>U-Stil FF</v>
          </cell>
          <cell r="E7794">
            <v>17</v>
          </cell>
          <cell r="F7794">
            <v>25</v>
          </cell>
          <cell r="G7794">
            <v>24</v>
          </cell>
          <cell r="H7794" t="str">
            <v>ETRS</v>
          </cell>
          <cell r="I7794">
            <v>2014</v>
          </cell>
          <cell r="J7794" t="str">
            <v>UM</v>
          </cell>
          <cell r="K7794" t="str">
            <v>N</v>
          </cell>
          <cell r="L7794">
            <v>3</v>
          </cell>
          <cell r="M7794">
            <v>79.791039999999995</v>
          </cell>
        </row>
        <row r="7795">
          <cell r="A7795" t="str">
            <v>2014-17-4-StillySF_F_h_um</v>
          </cell>
          <cell r="B7795" t="str">
            <v>StSno</v>
          </cell>
          <cell r="C7795" t="str">
            <v>UnMarked Stillaguamish Fall Fing</v>
          </cell>
          <cell r="D7795" t="str">
            <v>U-Stil FF</v>
          </cell>
          <cell r="E7795">
            <v>17</v>
          </cell>
          <cell r="F7795">
            <v>25</v>
          </cell>
          <cell r="G7795">
            <v>24</v>
          </cell>
          <cell r="H7795" t="str">
            <v>ETRS</v>
          </cell>
          <cell r="I7795">
            <v>2014</v>
          </cell>
          <cell r="J7795" t="str">
            <v>UM</v>
          </cell>
          <cell r="K7795" t="str">
            <v>H</v>
          </cell>
          <cell r="L7795">
            <v>4</v>
          </cell>
          <cell r="M7795">
            <v>2.6170209999999998</v>
          </cell>
        </row>
        <row r="7796">
          <cell r="A7796" t="str">
            <v>2014-17-4-StillySF_F_n_um</v>
          </cell>
          <cell r="B7796" t="str">
            <v>StSno</v>
          </cell>
          <cell r="C7796" t="str">
            <v>UnMarked Stillaguamish Fall Fing</v>
          </cell>
          <cell r="D7796" t="str">
            <v>U-Stil FF</v>
          </cell>
          <cell r="E7796">
            <v>17</v>
          </cell>
          <cell r="F7796">
            <v>25</v>
          </cell>
          <cell r="G7796">
            <v>24</v>
          </cell>
          <cell r="H7796" t="str">
            <v>ETRS</v>
          </cell>
          <cell r="I7796">
            <v>2014</v>
          </cell>
          <cell r="J7796" t="str">
            <v>UM</v>
          </cell>
          <cell r="K7796" t="str">
            <v>N</v>
          </cell>
          <cell r="L7796">
            <v>4</v>
          </cell>
          <cell r="M7796">
            <v>73.880600000000001</v>
          </cell>
        </row>
        <row r="7797">
          <cell r="A7797" t="str">
            <v>2014-17-5-StillySF_F_h_um</v>
          </cell>
          <cell r="B7797" t="str">
            <v>StSno</v>
          </cell>
          <cell r="C7797" t="str">
            <v>UnMarked Stillaguamish Fall Fing</v>
          </cell>
          <cell r="D7797" t="str">
            <v>U-Stil FF</v>
          </cell>
          <cell r="E7797">
            <v>17</v>
          </cell>
          <cell r="F7797">
            <v>25</v>
          </cell>
          <cell r="G7797">
            <v>24</v>
          </cell>
          <cell r="H7797" t="str">
            <v>ETRS</v>
          </cell>
          <cell r="I7797">
            <v>2014</v>
          </cell>
          <cell r="J7797" t="str">
            <v>UM</v>
          </cell>
          <cell r="K7797" t="str">
            <v>H</v>
          </cell>
          <cell r="L7797">
            <v>5</v>
          </cell>
          <cell r="M7797">
            <v>2.6170209999999998</v>
          </cell>
        </row>
        <row r="7798">
          <cell r="A7798" t="str">
            <v>2014-17-5-StillySF_F_n_um</v>
          </cell>
          <cell r="B7798" t="str">
            <v>StSno</v>
          </cell>
          <cell r="C7798" t="str">
            <v>UnMarked Stillaguamish Fall Fing</v>
          </cell>
          <cell r="D7798" t="str">
            <v>U-Stil FF</v>
          </cell>
          <cell r="E7798">
            <v>17</v>
          </cell>
          <cell r="F7798">
            <v>25</v>
          </cell>
          <cell r="G7798">
            <v>24</v>
          </cell>
          <cell r="H7798" t="str">
            <v>ETRS</v>
          </cell>
          <cell r="I7798">
            <v>2014</v>
          </cell>
          <cell r="J7798" t="str">
            <v>UM</v>
          </cell>
          <cell r="K7798" t="str">
            <v>N</v>
          </cell>
          <cell r="L7798">
            <v>5</v>
          </cell>
          <cell r="M7798">
            <v>38.417909999999999</v>
          </cell>
        </row>
        <row r="7799">
          <cell r="A7799" t="str">
            <v>2014-18-3-StillySF_F_h_m</v>
          </cell>
          <cell r="B7799" t="str">
            <v>StSno</v>
          </cell>
          <cell r="C7799" t="str">
            <v>Marked Stillaguamish Fall Fing</v>
          </cell>
          <cell r="D7799" t="str">
            <v>M-Stil FF</v>
          </cell>
          <cell r="E7799">
            <v>18</v>
          </cell>
          <cell r="F7799">
            <v>26</v>
          </cell>
          <cell r="G7799">
            <v>24</v>
          </cell>
          <cell r="H7799" t="str">
            <v>ETRS</v>
          </cell>
          <cell r="I7799">
            <v>2014</v>
          </cell>
          <cell r="J7799" t="str">
            <v>M</v>
          </cell>
          <cell r="K7799" t="str">
            <v>H</v>
          </cell>
          <cell r="L7799">
            <v>3</v>
          </cell>
          <cell r="M7799">
            <v>169.3494</v>
          </cell>
        </row>
        <row r="7800">
          <cell r="A7800" t="str">
            <v>2014-18-4-StillySF_F_h_m</v>
          </cell>
          <cell r="B7800" t="str">
            <v>StSno</v>
          </cell>
          <cell r="C7800" t="str">
            <v>Marked Stillaguamish Fall Fing</v>
          </cell>
          <cell r="D7800" t="str">
            <v>M-Stil FF</v>
          </cell>
          <cell r="E7800">
            <v>18</v>
          </cell>
          <cell r="F7800">
            <v>26</v>
          </cell>
          <cell r="G7800">
            <v>24</v>
          </cell>
          <cell r="H7800" t="str">
            <v>ETRS</v>
          </cell>
          <cell r="I7800">
            <v>2014</v>
          </cell>
          <cell r="J7800" t="str">
            <v>M</v>
          </cell>
          <cell r="K7800" t="str">
            <v>H</v>
          </cell>
          <cell r="L7800">
            <v>4</v>
          </cell>
          <cell r="M7800">
            <v>145.99090000000001</v>
          </cell>
        </row>
        <row r="7801">
          <cell r="A7801" t="str">
            <v>2014-18-5-StillySF_F_h_m</v>
          </cell>
          <cell r="B7801" t="str">
            <v>StSno</v>
          </cell>
          <cell r="C7801" t="str">
            <v>Marked Stillaguamish Fall Fing</v>
          </cell>
          <cell r="D7801" t="str">
            <v>M-Stil FF</v>
          </cell>
          <cell r="E7801">
            <v>18</v>
          </cell>
          <cell r="F7801">
            <v>26</v>
          </cell>
          <cell r="G7801">
            <v>24</v>
          </cell>
          <cell r="H7801" t="str">
            <v>ETRS</v>
          </cell>
          <cell r="I7801">
            <v>2014</v>
          </cell>
          <cell r="J7801" t="str">
            <v>M</v>
          </cell>
          <cell r="K7801" t="str">
            <v>H</v>
          </cell>
          <cell r="L7801">
            <v>5</v>
          </cell>
          <cell r="M7801">
            <v>23.358540000000001</v>
          </cell>
        </row>
        <row r="7802">
          <cell r="A7802" t="str">
            <v>2014-19-3-</v>
          </cell>
          <cell r="B7802" t="str">
            <v>StSno</v>
          </cell>
          <cell r="C7802" t="str">
            <v>UnMarked Tulalip Fall Fing</v>
          </cell>
          <cell r="D7802" t="str">
            <v>U-Tula FF</v>
          </cell>
          <cell r="E7802">
            <v>19</v>
          </cell>
          <cell r="F7802">
            <v>28</v>
          </cell>
          <cell r="G7802">
            <v>27</v>
          </cell>
          <cell r="H7802" t="str">
            <v>TRS; includes 8D catch (excludes 8A)</v>
          </cell>
          <cell r="I7802">
            <v>2014</v>
          </cell>
          <cell r="J7802" t="str">
            <v>UM</v>
          </cell>
          <cell r="L7802">
            <v>3</v>
          </cell>
          <cell r="M7802">
            <v>20.575392618922969</v>
          </cell>
        </row>
        <row r="7803">
          <cell r="A7803" t="str">
            <v>2014-19-4-</v>
          </cell>
          <cell r="B7803" t="str">
            <v>StSno</v>
          </cell>
          <cell r="C7803" t="str">
            <v>UnMarked Tulalip Fall Fing</v>
          </cell>
          <cell r="D7803" t="str">
            <v>U-Tula FF</v>
          </cell>
          <cell r="E7803">
            <v>19</v>
          </cell>
          <cell r="F7803">
            <v>28</v>
          </cell>
          <cell r="G7803">
            <v>27</v>
          </cell>
          <cell r="H7803" t="str">
            <v>TRS; includes 8D catch (excludes 8A)</v>
          </cell>
          <cell r="I7803">
            <v>2014</v>
          </cell>
          <cell r="J7803" t="str">
            <v>UM</v>
          </cell>
          <cell r="L7803">
            <v>4</v>
          </cell>
          <cell r="M7803">
            <v>59.496744627165043</v>
          </cell>
        </row>
        <row r="7804">
          <cell r="A7804" t="str">
            <v>2014-19-5-</v>
          </cell>
          <cell r="B7804" t="str">
            <v>StSno</v>
          </cell>
          <cell r="C7804" t="str">
            <v>UnMarked Tulalip Fall Fing</v>
          </cell>
          <cell r="D7804" t="str">
            <v>U-Tula FF</v>
          </cell>
          <cell r="E7804">
            <v>19</v>
          </cell>
          <cell r="F7804">
            <v>28</v>
          </cell>
          <cell r="G7804">
            <v>27</v>
          </cell>
          <cell r="H7804" t="str">
            <v>TRS; includes 8D catch (excludes 8A)</v>
          </cell>
          <cell r="I7804">
            <v>2014</v>
          </cell>
          <cell r="J7804" t="str">
            <v>UM</v>
          </cell>
          <cell r="L7804">
            <v>5</v>
          </cell>
          <cell r="M7804">
            <v>16.165440396695519</v>
          </cell>
        </row>
        <row r="7805">
          <cell r="A7805" t="str">
            <v>2014-20-3-</v>
          </cell>
          <cell r="B7805" t="str">
            <v>StSno</v>
          </cell>
          <cell r="C7805" t="str">
            <v>Marked Tulalip Fall Fing</v>
          </cell>
          <cell r="D7805" t="str">
            <v>M-Tula FF</v>
          </cell>
          <cell r="E7805">
            <v>20</v>
          </cell>
          <cell r="F7805">
            <v>29</v>
          </cell>
          <cell r="G7805">
            <v>27</v>
          </cell>
          <cell r="H7805" t="str">
            <v>TRS; includes 8D catch (excludes 8A)</v>
          </cell>
          <cell r="I7805">
            <v>2014</v>
          </cell>
          <cell r="J7805" t="str">
            <v>M</v>
          </cell>
          <cell r="L7805">
            <v>3</v>
          </cell>
          <cell r="M7805">
            <v>459.39777704550659</v>
          </cell>
        </row>
        <row r="7806">
          <cell r="A7806" t="str">
            <v>2014-20-4-</v>
          </cell>
          <cell r="B7806" t="str">
            <v>StSno</v>
          </cell>
          <cell r="C7806" t="str">
            <v>Marked Tulalip Fall Fing</v>
          </cell>
          <cell r="D7806" t="str">
            <v>M-Tula FF</v>
          </cell>
          <cell r="E7806">
            <v>20</v>
          </cell>
          <cell r="F7806">
            <v>29</v>
          </cell>
          <cell r="G7806">
            <v>27</v>
          </cell>
          <cell r="H7806" t="str">
            <v>TRS; includes 8D catch (excludes 8A)</v>
          </cell>
          <cell r="I7806">
            <v>2014</v>
          </cell>
          <cell r="J7806" t="str">
            <v>M</v>
          </cell>
          <cell r="L7806">
            <v>4</v>
          </cell>
          <cell r="M7806">
            <v>1266.7449083929689</v>
          </cell>
        </row>
        <row r="7807">
          <cell r="A7807" t="str">
            <v>2014-20-5-</v>
          </cell>
          <cell r="B7807" t="str">
            <v>StSno</v>
          </cell>
          <cell r="C7807" t="str">
            <v>Marked Tulalip Fall Fing</v>
          </cell>
          <cell r="D7807" t="str">
            <v>M-Tula FF</v>
          </cell>
          <cell r="E7807">
            <v>20</v>
          </cell>
          <cell r="F7807">
            <v>29</v>
          </cell>
          <cell r="G7807">
            <v>27</v>
          </cell>
          <cell r="H7807" t="str">
            <v>TRS; includes 8D catch (excludes 8A)</v>
          </cell>
          <cell r="I7807">
            <v>2014</v>
          </cell>
          <cell r="J7807" t="str">
            <v>M</v>
          </cell>
          <cell r="L7807">
            <v>5</v>
          </cell>
          <cell r="M7807">
            <v>59.619796918740732</v>
          </cell>
        </row>
        <row r="7808">
          <cell r="A7808" t="str">
            <v>2014-21-3-GroversCk_hat_h_um</v>
          </cell>
          <cell r="B7808" t="str">
            <v>MPS</v>
          </cell>
          <cell r="C7808" t="str">
            <v>UnMarked Mid PS Fall Fing</v>
          </cell>
          <cell r="D7808" t="str">
            <v>U-MidPSFF</v>
          </cell>
          <cell r="E7808">
            <v>21</v>
          </cell>
          <cell r="F7808">
            <v>31</v>
          </cell>
          <cell r="G7808">
            <v>30</v>
          </cell>
          <cell r="H7808" t="str">
            <v>TRS; includes 10A, 10E, 11A</v>
          </cell>
          <cell r="I7808">
            <v>2014</v>
          </cell>
          <cell r="J7808" t="str">
            <v>UM</v>
          </cell>
          <cell r="K7808" t="str">
            <v>H</v>
          </cell>
          <cell r="L7808">
            <v>3</v>
          </cell>
          <cell r="M7808">
            <v>1051.54</v>
          </cell>
        </row>
        <row r="7809">
          <cell r="A7809" t="str">
            <v>2014-21-3-LkWa_hat_h_um</v>
          </cell>
          <cell r="B7809" t="str">
            <v>MPS</v>
          </cell>
          <cell r="C7809" t="str">
            <v>UnMarked Mid PS Fall Fing</v>
          </cell>
          <cell r="D7809" t="str">
            <v>U-MidPSFF</v>
          </cell>
          <cell r="E7809">
            <v>21</v>
          </cell>
          <cell r="F7809">
            <v>31</v>
          </cell>
          <cell r="G7809">
            <v>30</v>
          </cell>
          <cell r="H7809" t="str">
            <v>TRS; includes 10A, 10E, 11A</v>
          </cell>
          <cell r="I7809">
            <v>2014</v>
          </cell>
          <cell r="J7809" t="str">
            <v>UM</v>
          </cell>
          <cell r="K7809" t="str">
            <v>H</v>
          </cell>
          <cell r="L7809">
            <v>3</v>
          </cell>
          <cell r="M7809">
            <v>53</v>
          </cell>
        </row>
        <row r="7810">
          <cell r="A7810" t="str">
            <v>2014-21-3-CedarR_nat_n_um</v>
          </cell>
          <cell r="B7810" t="str">
            <v>MPS</v>
          </cell>
          <cell r="C7810" t="str">
            <v>UnMarked Mid PS Fall Fing</v>
          </cell>
          <cell r="D7810" t="str">
            <v>U-MidPSFF</v>
          </cell>
          <cell r="E7810">
            <v>21</v>
          </cell>
          <cell r="F7810">
            <v>31</v>
          </cell>
          <cell r="G7810">
            <v>30</v>
          </cell>
          <cell r="H7810" t="str">
            <v>TRS; includes 10A, 10E, 11A</v>
          </cell>
          <cell r="I7810">
            <v>2014</v>
          </cell>
          <cell r="J7810" t="str">
            <v>UM</v>
          </cell>
          <cell r="K7810" t="str">
            <v>N</v>
          </cell>
          <cell r="L7810">
            <v>3</v>
          </cell>
          <cell r="M7810">
            <v>201</v>
          </cell>
        </row>
        <row r="7811">
          <cell r="A7811" t="str">
            <v>2014-21-3-SammamBearCottageIssaq_nat_n_um</v>
          </cell>
          <cell r="B7811" t="str">
            <v>MPS</v>
          </cell>
          <cell r="C7811" t="str">
            <v>UnMarked Mid PS Fall Fing</v>
          </cell>
          <cell r="D7811" t="str">
            <v>U-MidPSFF</v>
          </cell>
          <cell r="E7811">
            <v>21</v>
          </cell>
          <cell r="F7811">
            <v>31</v>
          </cell>
          <cell r="G7811">
            <v>30</v>
          </cell>
          <cell r="H7811" t="str">
            <v>TRS; includes 10A, 10E, 11A</v>
          </cell>
          <cell r="I7811">
            <v>2014</v>
          </cell>
          <cell r="J7811" t="str">
            <v>UM</v>
          </cell>
          <cell r="K7811" t="str">
            <v>N</v>
          </cell>
          <cell r="L7811">
            <v>3</v>
          </cell>
          <cell r="M7811">
            <v>24</v>
          </cell>
        </row>
        <row r="7812">
          <cell r="A7812" t="str">
            <v>2014-21-3-DuwamishGreen_hat_h_um</v>
          </cell>
          <cell r="B7812" t="str">
            <v>MPS</v>
          </cell>
          <cell r="C7812" t="str">
            <v>UnMarked Mid PS Fall Fing</v>
          </cell>
          <cell r="D7812" t="str">
            <v>U-MidPSFF</v>
          </cell>
          <cell r="E7812">
            <v>21</v>
          </cell>
          <cell r="F7812">
            <v>31</v>
          </cell>
          <cell r="G7812">
            <v>30</v>
          </cell>
          <cell r="H7812" t="str">
            <v>TRS; includes 10A, 10E, 11A</v>
          </cell>
          <cell r="I7812">
            <v>2014</v>
          </cell>
          <cell r="J7812" t="str">
            <v>UM</v>
          </cell>
          <cell r="K7812" t="str">
            <v>H</v>
          </cell>
          <cell r="L7812">
            <v>3</v>
          </cell>
          <cell r="M7812">
            <v>29</v>
          </cell>
        </row>
        <row r="7813">
          <cell r="A7813" t="str">
            <v>2014-21-3-DuwamishGreen_nat_n_um</v>
          </cell>
          <cell r="B7813" t="str">
            <v>MPS</v>
          </cell>
          <cell r="C7813" t="str">
            <v>UnMarked Mid PS Fall Fing</v>
          </cell>
          <cell r="D7813" t="str">
            <v>U-MidPSFF</v>
          </cell>
          <cell r="E7813">
            <v>21</v>
          </cell>
          <cell r="F7813">
            <v>31</v>
          </cell>
          <cell r="G7813">
            <v>30</v>
          </cell>
          <cell r="H7813" t="str">
            <v>TRS; includes 10A, 10E, 11A</v>
          </cell>
          <cell r="I7813">
            <v>2014</v>
          </cell>
          <cell r="J7813" t="str">
            <v>UM</v>
          </cell>
          <cell r="K7813" t="str">
            <v>N</v>
          </cell>
          <cell r="L7813">
            <v>3</v>
          </cell>
          <cell r="M7813">
            <v>183</v>
          </cell>
        </row>
        <row r="7814">
          <cell r="A7814" t="str">
            <v>2014-21-3-GorstCk_hat_h_um</v>
          </cell>
          <cell r="B7814" t="str">
            <v>MPS</v>
          </cell>
          <cell r="C7814" t="str">
            <v>UnMarked Mid PS Fall Fing</v>
          </cell>
          <cell r="D7814" t="str">
            <v>U-MidPSFF</v>
          </cell>
          <cell r="E7814">
            <v>21</v>
          </cell>
          <cell r="F7814">
            <v>31</v>
          </cell>
          <cell r="G7814">
            <v>30</v>
          </cell>
          <cell r="H7814" t="str">
            <v>TRS; includes 10A, 10E, 11A</v>
          </cell>
          <cell r="I7814">
            <v>2014</v>
          </cell>
          <cell r="J7814" t="str">
            <v>UM</v>
          </cell>
          <cell r="K7814" t="str">
            <v>H</v>
          </cell>
          <cell r="L7814">
            <v>3</v>
          </cell>
          <cell r="M7814">
            <v>44.023422680412303</v>
          </cell>
        </row>
        <row r="7815">
          <cell r="A7815" t="str">
            <v>2014-21-3-PuyallupR_hat_h_um</v>
          </cell>
          <cell r="B7815" t="str">
            <v>MPS</v>
          </cell>
          <cell r="C7815" t="str">
            <v>UnMarked Mid PS Fall Fing</v>
          </cell>
          <cell r="D7815" t="str">
            <v>U-MidPSFF</v>
          </cell>
          <cell r="E7815">
            <v>21</v>
          </cell>
          <cell r="F7815">
            <v>31</v>
          </cell>
          <cell r="G7815">
            <v>30</v>
          </cell>
          <cell r="H7815" t="str">
            <v>TRS; includes 10A, 10E, 11A</v>
          </cell>
          <cell r="I7815">
            <v>2014</v>
          </cell>
          <cell r="J7815" t="str">
            <v>UM</v>
          </cell>
          <cell r="K7815" t="str">
            <v>H</v>
          </cell>
          <cell r="L7815">
            <v>3</v>
          </cell>
          <cell r="M7815">
            <v>41.326384033874717</v>
          </cell>
        </row>
        <row r="7816">
          <cell r="A7816" t="str">
            <v>2014-21-3-PuyallupR_nat_n_um</v>
          </cell>
          <cell r="B7816" t="str">
            <v>MPS</v>
          </cell>
          <cell r="C7816" t="str">
            <v>UnMarked Mid PS Fall Fing</v>
          </cell>
          <cell r="D7816" t="str">
            <v>U-MidPSFF</v>
          </cell>
          <cell r="E7816">
            <v>21</v>
          </cell>
          <cell r="F7816">
            <v>31</v>
          </cell>
          <cell r="G7816">
            <v>30</v>
          </cell>
          <cell r="H7816" t="str">
            <v>TRS; includes 10A, 10E, 11A</v>
          </cell>
          <cell r="I7816">
            <v>2014</v>
          </cell>
          <cell r="J7816" t="str">
            <v>UM</v>
          </cell>
          <cell r="K7816" t="str">
            <v>N</v>
          </cell>
          <cell r="L7816">
            <v>3</v>
          </cell>
          <cell r="M7816">
            <v>114.681601876057</v>
          </cell>
        </row>
        <row r="7817">
          <cell r="A7817" t="str">
            <v>2014-21-4-GroversCk_hat_h_um</v>
          </cell>
          <cell r="B7817" t="str">
            <v>MPS</v>
          </cell>
          <cell r="C7817" t="str">
            <v>UnMarked Mid PS Fall Fing</v>
          </cell>
          <cell r="D7817" t="str">
            <v>U-MidPSFF</v>
          </cell>
          <cell r="E7817">
            <v>21</v>
          </cell>
          <cell r="F7817">
            <v>31</v>
          </cell>
          <cell r="G7817">
            <v>30</v>
          </cell>
          <cell r="H7817" t="str">
            <v>TRS; includes 10A, 10E, 11A</v>
          </cell>
          <cell r="I7817">
            <v>2014</v>
          </cell>
          <cell r="J7817" t="str">
            <v>UM</v>
          </cell>
          <cell r="K7817" t="str">
            <v>H</v>
          </cell>
          <cell r="L7817">
            <v>4</v>
          </cell>
          <cell r="M7817">
            <v>174.96</v>
          </cell>
        </row>
        <row r="7818">
          <cell r="A7818" t="str">
            <v>2014-21-4-LkWa_hat_h_um</v>
          </cell>
          <cell r="B7818" t="str">
            <v>MPS</v>
          </cell>
          <cell r="C7818" t="str">
            <v>UnMarked Mid PS Fall Fing</v>
          </cell>
          <cell r="D7818" t="str">
            <v>U-MidPSFF</v>
          </cell>
          <cell r="E7818">
            <v>21</v>
          </cell>
          <cell r="F7818">
            <v>31</v>
          </cell>
          <cell r="G7818">
            <v>30</v>
          </cell>
          <cell r="H7818" t="str">
            <v>TRS; includes 10A, 10E, 11A</v>
          </cell>
          <cell r="I7818">
            <v>2014</v>
          </cell>
          <cell r="J7818" t="str">
            <v>UM</v>
          </cell>
          <cell r="K7818" t="str">
            <v>H</v>
          </cell>
          <cell r="L7818">
            <v>4</v>
          </cell>
          <cell r="M7818">
            <v>29</v>
          </cell>
        </row>
        <row r="7819">
          <cell r="A7819" t="str">
            <v>2014-21-4-CedarR_nat_n_um</v>
          </cell>
          <cell r="B7819" t="str">
            <v>MPS</v>
          </cell>
          <cell r="C7819" t="str">
            <v>UnMarked Mid PS Fall Fing</v>
          </cell>
          <cell r="D7819" t="str">
            <v>U-MidPSFF</v>
          </cell>
          <cell r="E7819">
            <v>21</v>
          </cell>
          <cell r="F7819">
            <v>31</v>
          </cell>
          <cell r="G7819">
            <v>30</v>
          </cell>
          <cell r="H7819" t="str">
            <v>TRS; includes 10A, 10E, 11A</v>
          </cell>
          <cell r="I7819">
            <v>2014</v>
          </cell>
          <cell r="J7819" t="str">
            <v>UM</v>
          </cell>
          <cell r="K7819" t="str">
            <v>N</v>
          </cell>
          <cell r="L7819">
            <v>4</v>
          </cell>
          <cell r="M7819">
            <v>122</v>
          </cell>
        </row>
        <row r="7820">
          <cell r="A7820" t="str">
            <v>2014-21-4-SammamBearCottageIssaq_nat_n_um</v>
          </cell>
          <cell r="B7820" t="str">
            <v>MPS</v>
          </cell>
          <cell r="C7820" t="str">
            <v>UnMarked Mid PS Fall Fing</v>
          </cell>
          <cell r="D7820" t="str">
            <v>U-MidPSFF</v>
          </cell>
          <cell r="E7820">
            <v>21</v>
          </cell>
          <cell r="F7820">
            <v>31</v>
          </cell>
          <cell r="G7820">
            <v>30</v>
          </cell>
          <cell r="H7820" t="str">
            <v>TRS; includes 10A, 10E, 11A</v>
          </cell>
          <cell r="I7820">
            <v>2014</v>
          </cell>
          <cell r="J7820" t="str">
            <v>UM</v>
          </cell>
          <cell r="K7820" t="str">
            <v>N</v>
          </cell>
          <cell r="L7820">
            <v>4</v>
          </cell>
          <cell r="M7820">
            <v>36</v>
          </cell>
        </row>
        <row r="7821">
          <cell r="A7821" t="str">
            <v>2014-21-4-DuwamishGreen_hat_h_um</v>
          </cell>
          <cell r="B7821" t="str">
            <v>MPS</v>
          </cell>
          <cell r="C7821" t="str">
            <v>UnMarked Mid PS Fall Fing</v>
          </cell>
          <cell r="D7821" t="str">
            <v>U-MidPSFF</v>
          </cell>
          <cell r="E7821">
            <v>21</v>
          </cell>
          <cell r="F7821">
            <v>31</v>
          </cell>
          <cell r="G7821">
            <v>30</v>
          </cell>
          <cell r="H7821" t="str">
            <v>TRS; includes 10A, 10E, 11A</v>
          </cell>
          <cell r="I7821">
            <v>2014</v>
          </cell>
          <cell r="J7821" t="str">
            <v>UM</v>
          </cell>
          <cell r="K7821" t="str">
            <v>H</v>
          </cell>
          <cell r="L7821">
            <v>4</v>
          </cell>
          <cell r="M7821">
            <v>16</v>
          </cell>
        </row>
        <row r="7822">
          <cell r="A7822" t="str">
            <v>2014-21-4-DuwamishGreen_nat_n_um</v>
          </cell>
          <cell r="B7822" t="str">
            <v>MPS</v>
          </cell>
          <cell r="C7822" t="str">
            <v>UnMarked Mid PS Fall Fing</v>
          </cell>
          <cell r="D7822" t="str">
            <v>U-MidPSFF</v>
          </cell>
          <cell r="E7822">
            <v>21</v>
          </cell>
          <cell r="F7822">
            <v>31</v>
          </cell>
          <cell r="G7822">
            <v>30</v>
          </cell>
          <cell r="H7822" t="str">
            <v>TRS; includes 10A, 10E, 11A</v>
          </cell>
          <cell r="I7822">
            <v>2014</v>
          </cell>
          <cell r="J7822" t="str">
            <v>UM</v>
          </cell>
          <cell r="K7822" t="str">
            <v>N</v>
          </cell>
          <cell r="L7822">
            <v>4</v>
          </cell>
          <cell r="M7822">
            <v>577</v>
          </cell>
        </row>
        <row r="7823">
          <cell r="A7823" t="str">
            <v>2014-21-4-GorstCk_hat_h_um</v>
          </cell>
          <cell r="B7823" t="str">
            <v>MPS</v>
          </cell>
          <cell r="C7823" t="str">
            <v>UnMarked Mid PS Fall Fing</v>
          </cell>
          <cell r="D7823" t="str">
            <v>U-MidPSFF</v>
          </cell>
          <cell r="E7823">
            <v>21</v>
          </cell>
          <cell r="F7823">
            <v>31</v>
          </cell>
          <cell r="G7823">
            <v>30</v>
          </cell>
          <cell r="H7823" t="str">
            <v>TRS; includes 10A, 10E, 11A</v>
          </cell>
          <cell r="I7823">
            <v>2014</v>
          </cell>
          <cell r="J7823" t="str">
            <v>UM</v>
          </cell>
          <cell r="K7823" t="str">
            <v>H</v>
          </cell>
          <cell r="L7823">
            <v>4</v>
          </cell>
          <cell r="M7823">
            <v>43.863917525773097</v>
          </cell>
        </row>
        <row r="7824">
          <cell r="A7824" t="str">
            <v>2014-21-4-PuyallupR_hat_h_um</v>
          </cell>
          <cell r="B7824" t="str">
            <v>MPS</v>
          </cell>
          <cell r="C7824" t="str">
            <v>UnMarked Mid PS Fall Fing</v>
          </cell>
          <cell r="D7824" t="str">
            <v>U-MidPSFF</v>
          </cell>
          <cell r="E7824">
            <v>21</v>
          </cell>
          <cell r="F7824">
            <v>31</v>
          </cell>
          <cell r="G7824">
            <v>30</v>
          </cell>
          <cell r="H7824" t="str">
            <v>TRS; includes 10A, 10E, 11A</v>
          </cell>
          <cell r="I7824">
            <v>2014</v>
          </cell>
          <cell r="J7824" t="str">
            <v>UM</v>
          </cell>
          <cell r="K7824" t="str">
            <v>H</v>
          </cell>
          <cell r="L7824">
            <v>4</v>
          </cell>
          <cell r="M7824">
            <v>45.914771754958423</v>
          </cell>
        </row>
        <row r="7825">
          <cell r="A7825" t="str">
            <v>2014-21-4-PuyallupR_nat_n_um</v>
          </cell>
          <cell r="B7825" t="str">
            <v>MPS</v>
          </cell>
          <cell r="C7825" t="str">
            <v>UnMarked Mid PS Fall Fing</v>
          </cell>
          <cell r="D7825" t="str">
            <v>U-MidPSFF</v>
          </cell>
          <cell r="E7825">
            <v>21</v>
          </cell>
          <cell r="F7825">
            <v>31</v>
          </cell>
          <cell r="G7825">
            <v>30</v>
          </cell>
          <cell r="H7825" t="str">
            <v>TRS; includes 10A, 10E, 11A</v>
          </cell>
          <cell r="I7825">
            <v>2014</v>
          </cell>
          <cell r="J7825" t="str">
            <v>UM</v>
          </cell>
          <cell r="K7825" t="str">
            <v>N</v>
          </cell>
          <cell r="L7825">
            <v>4</v>
          </cell>
          <cell r="M7825">
            <v>570.24542722217473</v>
          </cell>
        </row>
        <row r="7826">
          <cell r="A7826" t="str">
            <v>2014-21-5-GroversCk_hat_h_um</v>
          </cell>
          <cell r="B7826" t="str">
            <v>MPS</v>
          </cell>
          <cell r="C7826" t="str">
            <v>UnMarked Mid PS Fall Fing</v>
          </cell>
          <cell r="D7826" t="str">
            <v>U-MidPSFF</v>
          </cell>
          <cell r="E7826">
            <v>21</v>
          </cell>
          <cell r="F7826">
            <v>31</v>
          </cell>
          <cell r="G7826">
            <v>30</v>
          </cell>
          <cell r="H7826" t="str">
            <v>TRS; includes 10A, 10E, 11A</v>
          </cell>
          <cell r="I7826">
            <v>2014</v>
          </cell>
          <cell r="J7826" t="str">
            <v>UM</v>
          </cell>
          <cell r="K7826" t="str">
            <v>H</v>
          </cell>
          <cell r="L7826">
            <v>5</v>
          </cell>
          <cell r="M7826">
            <v>21.56</v>
          </cell>
        </row>
        <row r="7827">
          <cell r="A7827" t="str">
            <v>2014-21-5-LkWa_hat_h_um</v>
          </cell>
          <cell r="B7827" t="str">
            <v>MPS</v>
          </cell>
          <cell r="C7827" t="str">
            <v>UnMarked Mid PS Fall Fing</v>
          </cell>
          <cell r="D7827" t="str">
            <v>U-MidPSFF</v>
          </cell>
          <cell r="E7827">
            <v>21</v>
          </cell>
          <cell r="F7827">
            <v>31</v>
          </cell>
          <cell r="G7827">
            <v>30</v>
          </cell>
          <cell r="H7827" t="str">
            <v>TRS; includes 10A, 10E, 11A</v>
          </cell>
          <cell r="I7827">
            <v>2014</v>
          </cell>
          <cell r="J7827" t="str">
            <v>UM</v>
          </cell>
          <cell r="K7827" t="str">
            <v>H</v>
          </cell>
          <cell r="L7827">
            <v>5</v>
          </cell>
          <cell r="M7827">
            <v>6</v>
          </cell>
        </row>
        <row r="7828">
          <cell r="A7828" t="str">
            <v>2014-21-5-CedarR_nat_n_um</v>
          </cell>
          <cell r="B7828" t="str">
            <v>MPS</v>
          </cell>
          <cell r="C7828" t="str">
            <v>UnMarked Mid PS Fall Fing</v>
          </cell>
          <cell r="D7828" t="str">
            <v>U-MidPSFF</v>
          </cell>
          <cell r="E7828">
            <v>21</v>
          </cell>
          <cell r="F7828">
            <v>31</v>
          </cell>
          <cell r="G7828">
            <v>30</v>
          </cell>
          <cell r="H7828" t="str">
            <v>TRS; includes 10A, 10E, 11A</v>
          </cell>
          <cell r="I7828">
            <v>2014</v>
          </cell>
          <cell r="J7828" t="str">
            <v>UM</v>
          </cell>
          <cell r="K7828" t="str">
            <v>N</v>
          </cell>
          <cell r="L7828">
            <v>5</v>
          </cell>
          <cell r="M7828">
            <v>13</v>
          </cell>
        </row>
        <row r="7829">
          <cell r="A7829" t="str">
            <v>2014-21-5-SammamBearCottageIssaq_nat_n_um</v>
          </cell>
          <cell r="B7829" t="str">
            <v>MPS</v>
          </cell>
          <cell r="C7829" t="str">
            <v>UnMarked Mid PS Fall Fing</v>
          </cell>
          <cell r="D7829" t="str">
            <v>U-MidPSFF</v>
          </cell>
          <cell r="E7829">
            <v>21</v>
          </cell>
          <cell r="F7829">
            <v>31</v>
          </cell>
          <cell r="G7829">
            <v>30</v>
          </cell>
          <cell r="H7829" t="str">
            <v>TRS; includes 10A, 10E, 11A</v>
          </cell>
          <cell r="I7829">
            <v>2014</v>
          </cell>
          <cell r="J7829" t="str">
            <v>UM</v>
          </cell>
          <cell r="K7829" t="str">
            <v>N</v>
          </cell>
          <cell r="L7829">
            <v>5</v>
          </cell>
          <cell r="M7829">
            <v>6</v>
          </cell>
        </row>
        <row r="7830">
          <cell r="A7830" t="str">
            <v>2014-21-5-DuwamishGreen_hat_h_um</v>
          </cell>
          <cell r="B7830" t="str">
            <v>MPS</v>
          </cell>
          <cell r="C7830" t="str">
            <v>UnMarked Mid PS Fall Fing</v>
          </cell>
          <cell r="D7830" t="str">
            <v>U-MidPSFF</v>
          </cell>
          <cell r="E7830">
            <v>21</v>
          </cell>
          <cell r="F7830">
            <v>31</v>
          </cell>
          <cell r="G7830">
            <v>30</v>
          </cell>
          <cell r="H7830" t="str">
            <v>TRS; includes 10A, 10E, 11A</v>
          </cell>
          <cell r="I7830">
            <v>2014</v>
          </cell>
          <cell r="J7830" t="str">
            <v>UM</v>
          </cell>
          <cell r="K7830" t="str">
            <v>H</v>
          </cell>
          <cell r="L7830">
            <v>5</v>
          </cell>
          <cell r="M7830">
            <v>1</v>
          </cell>
        </row>
        <row r="7831">
          <cell r="A7831" t="str">
            <v>2014-21-5-DuwamishGreen_nat_n_um</v>
          </cell>
          <cell r="B7831" t="str">
            <v>MPS</v>
          </cell>
          <cell r="C7831" t="str">
            <v>UnMarked Mid PS Fall Fing</v>
          </cell>
          <cell r="D7831" t="str">
            <v>U-MidPSFF</v>
          </cell>
          <cell r="E7831">
            <v>21</v>
          </cell>
          <cell r="F7831">
            <v>31</v>
          </cell>
          <cell r="G7831">
            <v>30</v>
          </cell>
          <cell r="H7831" t="str">
            <v>TRS; includes 10A, 10E, 11A</v>
          </cell>
          <cell r="I7831">
            <v>2014</v>
          </cell>
          <cell r="J7831" t="str">
            <v>UM</v>
          </cell>
          <cell r="K7831" t="str">
            <v>N</v>
          </cell>
          <cell r="L7831">
            <v>5</v>
          </cell>
          <cell r="M7831">
            <v>62</v>
          </cell>
        </row>
        <row r="7832">
          <cell r="A7832" t="str">
            <v>2014-21-5-GorstCk_hat_h_um</v>
          </cell>
          <cell r="B7832" t="str">
            <v>MPS</v>
          </cell>
          <cell r="C7832" t="str">
            <v>UnMarked Mid PS Fall Fing</v>
          </cell>
          <cell r="D7832" t="str">
            <v>U-MidPSFF</v>
          </cell>
          <cell r="E7832">
            <v>21</v>
          </cell>
          <cell r="F7832">
            <v>31</v>
          </cell>
          <cell r="G7832">
            <v>30</v>
          </cell>
          <cell r="H7832" t="str">
            <v>TRS; includes 10A, 10E, 11A</v>
          </cell>
          <cell r="I7832">
            <v>2014</v>
          </cell>
          <cell r="J7832" t="str">
            <v>UM</v>
          </cell>
          <cell r="K7832" t="str">
            <v>H</v>
          </cell>
          <cell r="L7832">
            <v>5</v>
          </cell>
          <cell r="M7832">
            <v>6.2207010309278417</v>
          </cell>
        </row>
        <row r="7833">
          <cell r="A7833" t="str">
            <v>2014-21-5-PuyallupR_hat_h_um</v>
          </cell>
          <cell r="B7833" t="str">
            <v>MPS</v>
          </cell>
          <cell r="C7833" t="str">
            <v>UnMarked Mid PS Fall Fing</v>
          </cell>
          <cell r="D7833" t="str">
            <v>U-MidPSFF</v>
          </cell>
          <cell r="E7833">
            <v>21</v>
          </cell>
          <cell r="F7833">
            <v>31</v>
          </cell>
          <cell r="G7833">
            <v>30</v>
          </cell>
          <cell r="H7833" t="str">
            <v>TRS; includes 10A, 10E, 11A</v>
          </cell>
          <cell r="I7833">
            <v>2014</v>
          </cell>
          <cell r="J7833" t="str">
            <v>UM</v>
          </cell>
          <cell r="K7833" t="str">
            <v>H</v>
          </cell>
          <cell r="L7833">
            <v>5</v>
          </cell>
          <cell r="M7833">
            <v>0.2874781356341356</v>
          </cell>
        </row>
        <row r="7834">
          <cell r="A7834" t="str">
            <v>2014-21-5-PuyallupR_nat_n_um</v>
          </cell>
          <cell r="B7834" t="str">
            <v>MPS</v>
          </cell>
          <cell r="C7834" t="str">
            <v>UnMarked Mid PS Fall Fing</v>
          </cell>
          <cell r="D7834" t="str">
            <v>U-MidPSFF</v>
          </cell>
          <cell r="E7834">
            <v>21</v>
          </cell>
          <cell r="F7834">
            <v>31</v>
          </cell>
          <cell r="G7834">
            <v>30</v>
          </cell>
          <cell r="H7834" t="str">
            <v>TRS; includes 10A, 10E, 11A</v>
          </cell>
          <cell r="I7834">
            <v>2014</v>
          </cell>
          <cell r="J7834" t="str">
            <v>UM</v>
          </cell>
          <cell r="K7834" t="str">
            <v>N</v>
          </cell>
          <cell r="L7834">
            <v>5</v>
          </cell>
          <cell r="M7834">
            <v>24.12975492948663</v>
          </cell>
        </row>
        <row r="7835">
          <cell r="A7835" t="str">
            <v>2014-22-3-GroversCk_hat_h_m</v>
          </cell>
          <cell r="B7835" t="str">
            <v>MPS</v>
          </cell>
          <cell r="C7835" t="str">
            <v>Marked Mid PS Fall Fing</v>
          </cell>
          <cell r="D7835" t="str">
            <v>M-MidPSFF</v>
          </cell>
          <cell r="E7835">
            <v>22</v>
          </cell>
          <cell r="F7835">
            <v>32</v>
          </cell>
          <cell r="G7835">
            <v>30</v>
          </cell>
          <cell r="H7835" t="str">
            <v>TRS; includes 10A, 10E, 11A</v>
          </cell>
          <cell r="I7835">
            <v>2014</v>
          </cell>
          <cell r="J7835" t="str">
            <v>M</v>
          </cell>
          <cell r="K7835" t="str">
            <v>H</v>
          </cell>
          <cell r="L7835">
            <v>3</v>
          </cell>
          <cell r="M7835">
            <v>1094.46</v>
          </cell>
        </row>
        <row r="7836">
          <cell r="A7836" t="str">
            <v>2014-22-3-LkWa_hat_h_m</v>
          </cell>
          <cell r="B7836" t="str">
            <v>MPS</v>
          </cell>
          <cell r="C7836" t="str">
            <v>Marked Mid PS Fall Fing</v>
          </cell>
          <cell r="D7836" t="str">
            <v>M-MidPSFF</v>
          </cell>
          <cell r="E7836">
            <v>22</v>
          </cell>
          <cell r="F7836">
            <v>32</v>
          </cell>
          <cell r="G7836">
            <v>30</v>
          </cell>
          <cell r="H7836" t="str">
            <v>TRS; includes 10A, 10E, 11A</v>
          </cell>
          <cell r="I7836">
            <v>2014</v>
          </cell>
          <cell r="J7836" t="str">
            <v>M</v>
          </cell>
          <cell r="K7836" t="str">
            <v>H</v>
          </cell>
          <cell r="L7836">
            <v>3</v>
          </cell>
          <cell r="M7836">
            <v>1445</v>
          </cell>
        </row>
        <row r="7837">
          <cell r="A7837" t="str">
            <v>2014-22-3-DuwamishGreen_hat_h_m</v>
          </cell>
          <cell r="B7837" t="str">
            <v>MPS</v>
          </cell>
          <cell r="C7837" t="str">
            <v>Marked Mid PS Fall Fing</v>
          </cell>
          <cell r="D7837" t="str">
            <v>M-MidPSFF</v>
          </cell>
          <cell r="E7837">
            <v>22</v>
          </cell>
          <cell r="F7837">
            <v>32</v>
          </cell>
          <cell r="G7837">
            <v>30</v>
          </cell>
          <cell r="H7837" t="str">
            <v>TRS; includes 10A, 10E, 11A</v>
          </cell>
          <cell r="I7837">
            <v>2014</v>
          </cell>
          <cell r="J7837" t="str">
            <v>M</v>
          </cell>
          <cell r="K7837" t="str">
            <v>H</v>
          </cell>
          <cell r="L7837">
            <v>3</v>
          </cell>
          <cell r="M7837">
            <v>1866</v>
          </cell>
        </row>
        <row r="7838">
          <cell r="A7838" t="str">
            <v>2014-22-3-GorstCk_hat_h_m</v>
          </cell>
          <cell r="B7838" t="str">
            <v>MPS</v>
          </cell>
          <cell r="C7838" t="str">
            <v>Marked Mid PS Fall Fing</v>
          </cell>
          <cell r="D7838" t="str">
            <v>M-MidPSFF</v>
          </cell>
          <cell r="E7838">
            <v>22</v>
          </cell>
          <cell r="F7838">
            <v>32</v>
          </cell>
          <cell r="G7838">
            <v>30</v>
          </cell>
          <cell r="H7838" t="str">
            <v>TRS; includes 10A, 10E, 11A</v>
          </cell>
          <cell r="I7838">
            <v>2014</v>
          </cell>
          <cell r="J7838" t="str">
            <v>M</v>
          </cell>
          <cell r="K7838" t="str">
            <v>H</v>
          </cell>
          <cell r="L7838">
            <v>3</v>
          </cell>
          <cell r="M7838">
            <v>1423.424</v>
          </cell>
        </row>
        <row r="7839">
          <cell r="A7839" t="str">
            <v>2014-22-3-PuyallupR_hat_h_m</v>
          </cell>
          <cell r="B7839" t="str">
            <v>MPS</v>
          </cell>
          <cell r="C7839" t="str">
            <v>Marked Mid PS Fall Fing</v>
          </cell>
          <cell r="D7839" t="str">
            <v>M-MidPSFF</v>
          </cell>
          <cell r="E7839">
            <v>22</v>
          </cell>
          <cell r="F7839">
            <v>32</v>
          </cell>
          <cell r="G7839">
            <v>30</v>
          </cell>
          <cell r="H7839" t="str">
            <v>TRS; includes 10A, 10E, 11A</v>
          </cell>
          <cell r="I7839">
            <v>2014</v>
          </cell>
          <cell r="J7839" t="str">
            <v>M</v>
          </cell>
          <cell r="K7839" t="str">
            <v>H</v>
          </cell>
          <cell r="L7839">
            <v>3</v>
          </cell>
          <cell r="M7839">
            <v>1144.58210288858</v>
          </cell>
        </row>
        <row r="7840">
          <cell r="A7840" t="str">
            <v>2014-22-4-GroversCk_hat_h_m</v>
          </cell>
          <cell r="B7840" t="str">
            <v>MPS</v>
          </cell>
          <cell r="C7840" t="str">
            <v>Marked Mid PS Fall Fing</v>
          </cell>
          <cell r="D7840" t="str">
            <v>M-MidPSFF</v>
          </cell>
          <cell r="E7840">
            <v>22</v>
          </cell>
          <cell r="F7840">
            <v>32</v>
          </cell>
          <cell r="G7840">
            <v>30</v>
          </cell>
          <cell r="H7840" t="str">
            <v>TRS; includes 10A, 10E, 11A</v>
          </cell>
          <cell r="I7840">
            <v>2014</v>
          </cell>
          <cell r="J7840" t="str">
            <v>M</v>
          </cell>
          <cell r="K7840" t="str">
            <v>H</v>
          </cell>
          <cell r="L7840">
            <v>4</v>
          </cell>
          <cell r="M7840">
            <v>311.04000000000002</v>
          </cell>
        </row>
        <row r="7841">
          <cell r="A7841" t="str">
            <v>2014-22-4-LkWa_hat_h_m</v>
          </cell>
          <cell r="B7841" t="str">
            <v>MPS</v>
          </cell>
          <cell r="C7841" t="str">
            <v>Marked Mid PS Fall Fing</v>
          </cell>
          <cell r="D7841" t="str">
            <v>M-MidPSFF</v>
          </cell>
          <cell r="E7841">
            <v>22</v>
          </cell>
          <cell r="F7841">
            <v>32</v>
          </cell>
          <cell r="G7841">
            <v>30</v>
          </cell>
          <cell r="H7841" t="str">
            <v>TRS; includes 10A, 10E, 11A</v>
          </cell>
          <cell r="I7841">
            <v>2014</v>
          </cell>
          <cell r="J7841" t="str">
            <v>M</v>
          </cell>
          <cell r="K7841" t="str">
            <v>H</v>
          </cell>
          <cell r="L7841">
            <v>4</v>
          </cell>
          <cell r="M7841">
            <v>1117</v>
          </cell>
        </row>
        <row r="7842">
          <cell r="A7842" t="str">
            <v>2014-22-4-DuwamishGreen_hat_h_m</v>
          </cell>
          <cell r="B7842" t="str">
            <v>MPS</v>
          </cell>
          <cell r="C7842" t="str">
            <v>Marked Mid PS Fall Fing</v>
          </cell>
          <cell r="D7842" t="str">
            <v>M-MidPSFF</v>
          </cell>
          <cell r="E7842">
            <v>22</v>
          </cell>
          <cell r="F7842">
            <v>32</v>
          </cell>
          <cell r="G7842">
            <v>30</v>
          </cell>
          <cell r="H7842" t="str">
            <v>TRS; includes 10A, 10E, 11A</v>
          </cell>
          <cell r="I7842">
            <v>2014</v>
          </cell>
          <cell r="J7842" t="str">
            <v>M</v>
          </cell>
          <cell r="K7842" t="str">
            <v>H</v>
          </cell>
          <cell r="L7842">
            <v>4</v>
          </cell>
          <cell r="M7842">
            <v>3355</v>
          </cell>
        </row>
        <row r="7843">
          <cell r="A7843" t="str">
            <v>2014-22-4-GorstCk_hat_h_m</v>
          </cell>
          <cell r="B7843" t="str">
            <v>MPS</v>
          </cell>
          <cell r="C7843" t="str">
            <v>Marked Mid PS Fall Fing</v>
          </cell>
          <cell r="D7843" t="str">
            <v>M-MidPSFF</v>
          </cell>
          <cell r="E7843">
            <v>22</v>
          </cell>
          <cell r="F7843">
            <v>32</v>
          </cell>
          <cell r="G7843">
            <v>30</v>
          </cell>
          <cell r="H7843" t="str">
            <v>TRS; includes 10A, 10E, 11A</v>
          </cell>
          <cell r="I7843">
            <v>2014</v>
          </cell>
          <cell r="J7843" t="str">
            <v>M</v>
          </cell>
          <cell r="K7843" t="str">
            <v>H</v>
          </cell>
          <cell r="L7843">
            <v>4</v>
          </cell>
          <cell r="M7843">
            <v>2149.3319587628871</v>
          </cell>
        </row>
        <row r="7844">
          <cell r="A7844" t="str">
            <v>2014-22-4-PuyallupR_hat_h_m</v>
          </cell>
          <cell r="B7844" t="str">
            <v>MPS</v>
          </cell>
          <cell r="C7844" t="str">
            <v>Marked Mid PS Fall Fing</v>
          </cell>
          <cell r="D7844" t="str">
            <v>M-MidPSFF</v>
          </cell>
          <cell r="E7844">
            <v>22</v>
          </cell>
          <cell r="F7844">
            <v>32</v>
          </cell>
          <cell r="G7844">
            <v>30</v>
          </cell>
          <cell r="H7844" t="str">
            <v>TRS; includes 10A, 10E, 11A</v>
          </cell>
          <cell r="I7844">
            <v>2014</v>
          </cell>
          <cell r="J7844" t="str">
            <v>M</v>
          </cell>
          <cell r="K7844" t="str">
            <v>H</v>
          </cell>
          <cell r="L7844">
            <v>4</v>
          </cell>
          <cell r="M7844">
            <v>5077.3143669521114</v>
          </cell>
        </row>
        <row r="7845">
          <cell r="A7845" t="str">
            <v>2014-22-5-GroversCk_hat_h_m</v>
          </cell>
          <cell r="B7845" t="str">
            <v>MPS</v>
          </cell>
          <cell r="C7845" t="str">
            <v>Marked Mid PS Fall Fing</v>
          </cell>
          <cell r="D7845" t="str">
            <v>M-MidPSFF</v>
          </cell>
          <cell r="E7845">
            <v>22</v>
          </cell>
          <cell r="F7845">
            <v>32</v>
          </cell>
          <cell r="G7845">
            <v>30</v>
          </cell>
          <cell r="H7845" t="str">
            <v>TRS; includes 10A, 10E, 11A</v>
          </cell>
          <cell r="I7845">
            <v>2014</v>
          </cell>
          <cell r="J7845" t="str">
            <v>M</v>
          </cell>
          <cell r="K7845" t="str">
            <v>H</v>
          </cell>
          <cell r="L7845">
            <v>5</v>
          </cell>
          <cell r="M7845">
            <v>27.44</v>
          </cell>
        </row>
        <row r="7846">
          <cell r="A7846" t="str">
            <v>2014-22-5-LkWa_hat_h_m</v>
          </cell>
          <cell r="B7846" t="str">
            <v>MPS</v>
          </cell>
          <cell r="C7846" t="str">
            <v>Marked Mid PS Fall Fing</v>
          </cell>
          <cell r="D7846" t="str">
            <v>M-MidPSFF</v>
          </cell>
          <cell r="E7846">
            <v>22</v>
          </cell>
          <cell r="F7846">
            <v>32</v>
          </cell>
          <cell r="G7846">
            <v>30</v>
          </cell>
          <cell r="H7846" t="str">
            <v>TRS; includes 10A, 10E, 11A</v>
          </cell>
          <cell r="I7846">
            <v>2014</v>
          </cell>
          <cell r="J7846" t="str">
            <v>M</v>
          </cell>
          <cell r="K7846" t="str">
            <v>H</v>
          </cell>
          <cell r="L7846">
            <v>5</v>
          </cell>
          <cell r="M7846">
            <v>66</v>
          </cell>
        </row>
        <row r="7847">
          <cell r="A7847" t="str">
            <v>2014-22-5-DuwamishGreen_hat_h_m</v>
          </cell>
          <cell r="B7847" t="str">
            <v>MPS</v>
          </cell>
          <cell r="C7847" t="str">
            <v>Marked Mid PS Fall Fing</v>
          </cell>
          <cell r="D7847" t="str">
            <v>M-MidPSFF</v>
          </cell>
          <cell r="E7847">
            <v>22</v>
          </cell>
          <cell r="F7847">
            <v>32</v>
          </cell>
          <cell r="G7847">
            <v>30</v>
          </cell>
          <cell r="H7847" t="str">
            <v>TRS; includes 10A, 10E, 11A</v>
          </cell>
          <cell r="I7847">
            <v>2014</v>
          </cell>
          <cell r="J7847" t="str">
            <v>M</v>
          </cell>
          <cell r="K7847" t="str">
            <v>H</v>
          </cell>
          <cell r="L7847">
            <v>5</v>
          </cell>
          <cell r="M7847">
            <v>230</v>
          </cell>
        </row>
        <row r="7848">
          <cell r="A7848" t="str">
            <v>2014-22-5-GorstCk_hat_h_m</v>
          </cell>
          <cell r="B7848" t="str">
            <v>MPS</v>
          </cell>
          <cell r="C7848" t="str">
            <v>Marked Mid PS Fall Fing</v>
          </cell>
          <cell r="D7848" t="str">
            <v>M-MidPSFF</v>
          </cell>
          <cell r="E7848">
            <v>22</v>
          </cell>
          <cell r="F7848">
            <v>32</v>
          </cell>
          <cell r="G7848">
            <v>30</v>
          </cell>
          <cell r="H7848" t="str">
            <v>TRS; includes 10A, 10E, 11A</v>
          </cell>
          <cell r="I7848">
            <v>2014</v>
          </cell>
          <cell r="J7848" t="str">
            <v>M</v>
          </cell>
          <cell r="K7848" t="str">
            <v>H</v>
          </cell>
          <cell r="L7848">
            <v>5</v>
          </cell>
          <cell r="M7848">
            <v>201.136</v>
          </cell>
        </row>
        <row r="7849">
          <cell r="A7849" t="str">
            <v>2014-22-5-PuyallupR_hat_h_m</v>
          </cell>
          <cell r="B7849" t="str">
            <v>MPS</v>
          </cell>
          <cell r="C7849" t="str">
            <v>Marked Mid PS Fall Fing</v>
          </cell>
          <cell r="D7849" t="str">
            <v>M-MidPSFF</v>
          </cell>
          <cell r="E7849">
            <v>22</v>
          </cell>
          <cell r="F7849">
            <v>32</v>
          </cell>
          <cell r="G7849">
            <v>30</v>
          </cell>
          <cell r="H7849" t="str">
            <v>TRS; includes 10A, 10E, 11A</v>
          </cell>
          <cell r="I7849">
            <v>2014</v>
          </cell>
          <cell r="J7849" t="str">
            <v>M</v>
          </cell>
          <cell r="K7849" t="str">
            <v>H</v>
          </cell>
          <cell r="L7849">
            <v>5</v>
          </cell>
          <cell r="M7849">
            <v>88.111319618678195</v>
          </cell>
        </row>
        <row r="7850">
          <cell r="A7850" t="str">
            <v>2014-23-3-</v>
          </cell>
          <cell r="B7850" t="str">
            <v>MPS</v>
          </cell>
          <cell r="C7850" t="str">
            <v>UnMarked UW Accelerated</v>
          </cell>
          <cell r="D7850" t="str">
            <v>U-UWAc FF</v>
          </cell>
          <cell r="E7850">
            <v>23</v>
          </cell>
          <cell r="F7850">
            <v>34</v>
          </cell>
          <cell r="G7850">
            <v>33</v>
          </cell>
          <cell r="H7850" t="str">
            <v>ETRS</v>
          </cell>
          <cell r="I7850">
            <v>2014</v>
          </cell>
          <cell r="J7850" t="str">
            <v>UM</v>
          </cell>
          <cell r="L7850">
            <v>3</v>
          </cell>
          <cell r="M7850">
            <v>0</v>
          </cell>
        </row>
        <row r="7851">
          <cell r="A7851" t="str">
            <v>2014-23-4-</v>
          </cell>
          <cell r="B7851" t="str">
            <v>MPS</v>
          </cell>
          <cell r="C7851" t="str">
            <v>UnMarked UW Accelerated</v>
          </cell>
          <cell r="D7851" t="str">
            <v>U-UWAc FF</v>
          </cell>
          <cell r="E7851">
            <v>23</v>
          </cell>
          <cell r="F7851">
            <v>34</v>
          </cell>
          <cell r="G7851">
            <v>33</v>
          </cell>
          <cell r="H7851" t="str">
            <v>ETRS</v>
          </cell>
          <cell r="I7851">
            <v>2014</v>
          </cell>
          <cell r="J7851" t="str">
            <v>UM</v>
          </cell>
          <cell r="L7851">
            <v>4</v>
          </cell>
          <cell r="M7851">
            <v>0</v>
          </cell>
        </row>
        <row r="7852">
          <cell r="A7852" t="str">
            <v>2014-23-5-</v>
          </cell>
          <cell r="B7852" t="str">
            <v>MPS</v>
          </cell>
          <cell r="C7852" t="str">
            <v>UnMarked UW Accelerated</v>
          </cell>
          <cell r="D7852" t="str">
            <v>U-UWAc FF</v>
          </cell>
          <cell r="E7852">
            <v>23</v>
          </cell>
          <cell r="F7852">
            <v>34</v>
          </cell>
          <cell r="G7852">
            <v>33</v>
          </cell>
          <cell r="H7852" t="str">
            <v>ETRS</v>
          </cell>
          <cell r="I7852">
            <v>2014</v>
          </cell>
          <cell r="J7852" t="str">
            <v>UM</v>
          </cell>
          <cell r="L7852">
            <v>5</v>
          </cell>
          <cell r="M7852">
            <v>0</v>
          </cell>
        </row>
        <row r="7853">
          <cell r="A7853" t="str">
            <v>2014-24-3-UW_ACC_h_m</v>
          </cell>
          <cell r="B7853" t="str">
            <v>MPS</v>
          </cell>
          <cell r="C7853" t="str">
            <v>Marked UW Accelerated</v>
          </cell>
          <cell r="D7853" t="str">
            <v>M-UWAc FF</v>
          </cell>
          <cell r="E7853">
            <v>24</v>
          </cell>
          <cell r="F7853">
            <v>35</v>
          </cell>
          <cell r="G7853">
            <v>33</v>
          </cell>
          <cell r="H7853" t="str">
            <v>ETRS</v>
          </cell>
          <cell r="I7853">
            <v>2014</v>
          </cell>
          <cell r="J7853" t="str">
            <v>M</v>
          </cell>
          <cell r="K7853" t="str">
            <v>H</v>
          </cell>
          <cell r="L7853">
            <v>3</v>
          </cell>
          <cell r="M7853">
            <v>0</v>
          </cell>
        </row>
        <row r="7854">
          <cell r="A7854" t="str">
            <v>2014-24-4-UW_ACC_h_m</v>
          </cell>
          <cell r="B7854" t="str">
            <v>MPS</v>
          </cell>
          <cell r="C7854" t="str">
            <v>Marked UW Accelerated</v>
          </cell>
          <cell r="D7854" t="str">
            <v>M-UWAc FF</v>
          </cell>
          <cell r="E7854">
            <v>24</v>
          </cell>
          <cell r="F7854">
            <v>35</v>
          </cell>
          <cell r="G7854">
            <v>33</v>
          </cell>
          <cell r="H7854" t="str">
            <v>ETRS</v>
          </cell>
          <cell r="I7854">
            <v>2014</v>
          </cell>
          <cell r="J7854" t="str">
            <v>M</v>
          </cell>
          <cell r="K7854" t="str">
            <v>H</v>
          </cell>
          <cell r="L7854">
            <v>4</v>
          </cell>
          <cell r="M7854">
            <v>0</v>
          </cell>
        </row>
        <row r="7855">
          <cell r="A7855" t="str">
            <v>2014-24-5-UW_ACC_h_m</v>
          </cell>
          <cell r="B7855" t="str">
            <v>MPS</v>
          </cell>
          <cell r="C7855" t="str">
            <v>Marked UW Accelerated</v>
          </cell>
          <cell r="D7855" t="str">
            <v>M-UWAc FF</v>
          </cell>
          <cell r="E7855">
            <v>24</v>
          </cell>
          <cell r="F7855">
            <v>35</v>
          </cell>
          <cell r="G7855">
            <v>33</v>
          </cell>
          <cell r="H7855" t="str">
            <v>ETRS</v>
          </cell>
          <cell r="I7855">
            <v>2014</v>
          </cell>
          <cell r="J7855" t="str">
            <v>M</v>
          </cell>
          <cell r="K7855" t="str">
            <v>H</v>
          </cell>
          <cell r="L7855">
            <v>5</v>
          </cell>
          <cell r="M7855">
            <v>0</v>
          </cell>
        </row>
        <row r="7856">
          <cell r="A7856" t="str">
            <v>2014-25-3-CarrMinter_hat_h_um</v>
          </cell>
          <cell r="B7856" t="str">
            <v>SPS</v>
          </cell>
          <cell r="C7856" t="str">
            <v>UnMarked South Puget Sound Fall Fing</v>
          </cell>
          <cell r="D7856" t="str">
            <v>U-SPSd FF</v>
          </cell>
          <cell r="E7856">
            <v>25</v>
          </cell>
          <cell r="F7856">
            <v>37</v>
          </cell>
          <cell r="G7856">
            <v>36</v>
          </cell>
          <cell r="H7856" t="str">
            <v>TRS; includes 13A, 13C, and 13D-K</v>
          </cell>
          <cell r="I7856">
            <v>2014</v>
          </cell>
          <cell r="J7856" t="str">
            <v>UM</v>
          </cell>
          <cell r="K7856" t="str">
            <v>H</v>
          </cell>
          <cell r="L7856">
            <v>3</v>
          </cell>
          <cell r="M7856">
            <v>25.43104392516614</v>
          </cell>
        </row>
        <row r="7857">
          <cell r="A7857" t="str">
            <v>2014-25-3-ChambersCk_hat_h_um</v>
          </cell>
          <cell r="B7857" t="str">
            <v>SPS</v>
          </cell>
          <cell r="C7857" t="str">
            <v>UnMarked South Puget Sound Fall Fing</v>
          </cell>
          <cell r="D7857" t="str">
            <v>U-SPSd FF</v>
          </cell>
          <cell r="E7857">
            <v>25</v>
          </cell>
          <cell r="F7857">
            <v>37</v>
          </cell>
          <cell r="G7857">
            <v>36</v>
          </cell>
          <cell r="H7857" t="str">
            <v>TRS; includes 13A, 13C, and 13D-K</v>
          </cell>
          <cell r="I7857">
            <v>2014</v>
          </cell>
          <cell r="J7857" t="str">
            <v>UM</v>
          </cell>
          <cell r="K7857" t="str">
            <v>H</v>
          </cell>
          <cell r="L7857">
            <v>3</v>
          </cell>
          <cell r="M7857">
            <v>1.7908004147518</v>
          </cell>
        </row>
        <row r="7858">
          <cell r="A7858" t="str">
            <v>2014-25-3-NisquallyR_hat_h_um</v>
          </cell>
          <cell r="B7858" t="str">
            <v>SPS</v>
          </cell>
          <cell r="C7858" t="str">
            <v>UnMarked South Puget Sound Fall Fing</v>
          </cell>
          <cell r="D7858" t="str">
            <v>U-SPSd FF</v>
          </cell>
          <cell r="E7858">
            <v>25</v>
          </cell>
          <cell r="F7858">
            <v>37</v>
          </cell>
          <cell r="G7858">
            <v>36</v>
          </cell>
          <cell r="H7858" t="str">
            <v>TRS; includes 13A, 13C, and 13D-K</v>
          </cell>
          <cell r="I7858">
            <v>2014</v>
          </cell>
          <cell r="J7858" t="str">
            <v>UM</v>
          </cell>
          <cell r="K7858" t="str">
            <v>H</v>
          </cell>
          <cell r="L7858">
            <v>3</v>
          </cell>
          <cell r="M7858">
            <v>428.16056337162701</v>
          </cell>
        </row>
        <row r="7859">
          <cell r="A7859" t="str">
            <v>2014-25-3-NisquallyR_nat_n_um</v>
          </cell>
          <cell r="B7859" t="str">
            <v>SPS</v>
          </cell>
          <cell r="C7859" t="str">
            <v>UnMarked South Puget Sound Fall Fing</v>
          </cell>
          <cell r="D7859" t="str">
            <v>U-SPSd FF</v>
          </cell>
          <cell r="E7859">
            <v>25</v>
          </cell>
          <cell r="F7859">
            <v>37</v>
          </cell>
          <cell r="G7859">
            <v>36</v>
          </cell>
          <cell r="H7859" t="str">
            <v>TRS; includes 13A, 13C, and 13D-K</v>
          </cell>
          <cell r="I7859">
            <v>2014</v>
          </cell>
          <cell r="J7859" t="str">
            <v>UM</v>
          </cell>
          <cell r="K7859" t="str">
            <v>N</v>
          </cell>
          <cell r="L7859">
            <v>3</v>
          </cell>
          <cell r="M7859">
            <v>373.3380096296903</v>
          </cell>
        </row>
        <row r="7860">
          <cell r="A7860" t="str">
            <v>2014-25-3-McAllisterCk_hat_h_um</v>
          </cell>
          <cell r="B7860" t="str">
            <v>SPS</v>
          </cell>
          <cell r="C7860" t="str">
            <v>UnMarked South Puget Sound Fall Fing</v>
          </cell>
          <cell r="D7860" t="str">
            <v>U-SPSd FF</v>
          </cell>
          <cell r="E7860">
            <v>25</v>
          </cell>
          <cell r="F7860">
            <v>37</v>
          </cell>
          <cell r="G7860">
            <v>36</v>
          </cell>
          <cell r="H7860" t="str">
            <v>TRS; includes 13A, 13C, and 13D-K</v>
          </cell>
          <cell r="I7860">
            <v>2014</v>
          </cell>
          <cell r="J7860" t="str">
            <v>UM</v>
          </cell>
          <cell r="K7860" t="str">
            <v>H</v>
          </cell>
          <cell r="L7860">
            <v>3</v>
          </cell>
          <cell r="M7860">
            <v>0</v>
          </cell>
        </row>
        <row r="7861">
          <cell r="A7861" t="str">
            <v>2014-25-3-Deschutes_hat_h_um</v>
          </cell>
          <cell r="B7861" t="str">
            <v>SPS</v>
          </cell>
          <cell r="C7861" t="str">
            <v>UnMarked South Puget Sound Fall Fing</v>
          </cell>
          <cell r="D7861" t="str">
            <v>U-SPSd FF</v>
          </cell>
          <cell r="E7861">
            <v>25</v>
          </cell>
          <cell r="F7861">
            <v>37</v>
          </cell>
          <cell r="G7861">
            <v>36</v>
          </cell>
          <cell r="H7861" t="str">
            <v>TRS; includes 13A, 13C, and 13D-K</v>
          </cell>
          <cell r="I7861">
            <v>2014</v>
          </cell>
          <cell r="J7861" t="str">
            <v>UM</v>
          </cell>
          <cell r="K7861" t="str">
            <v>H</v>
          </cell>
          <cell r="L7861">
            <v>3</v>
          </cell>
          <cell r="M7861">
            <v>32.493371788472359</v>
          </cell>
        </row>
        <row r="7862">
          <cell r="A7862" t="str">
            <v>2014-25-3-Misc13D_K_Coulter_hat_h_um</v>
          </cell>
          <cell r="B7862" t="str">
            <v>SPS</v>
          </cell>
          <cell r="C7862" t="str">
            <v>UnMarked South Puget Sound Fall Fing</v>
          </cell>
          <cell r="D7862" t="str">
            <v>U-SPSd FF</v>
          </cell>
          <cell r="E7862">
            <v>25</v>
          </cell>
          <cell r="F7862">
            <v>37</v>
          </cell>
          <cell r="G7862">
            <v>36</v>
          </cell>
          <cell r="H7862" t="str">
            <v>TRS; includes 13A, 13C, and 13D-K</v>
          </cell>
          <cell r="I7862">
            <v>2014</v>
          </cell>
          <cell r="J7862" t="str">
            <v>UM</v>
          </cell>
          <cell r="K7862" t="str">
            <v>H</v>
          </cell>
          <cell r="L7862">
            <v>3</v>
          </cell>
          <cell r="M7862">
            <v>1.9944424150149079E-5</v>
          </cell>
        </row>
        <row r="7863">
          <cell r="A7863" t="str">
            <v>2014-25-4-CarrMinter_hat_h_um</v>
          </cell>
          <cell r="B7863" t="str">
            <v>SPS</v>
          </cell>
          <cell r="C7863" t="str">
            <v>UnMarked South Puget Sound Fall Fing</v>
          </cell>
          <cell r="D7863" t="str">
            <v>U-SPSd FF</v>
          </cell>
          <cell r="E7863">
            <v>25</v>
          </cell>
          <cell r="F7863">
            <v>37</v>
          </cell>
          <cell r="G7863">
            <v>36</v>
          </cell>
          <cell r="H7863" t="str">
            <v>TRS; includes 13A, 13C, and 13D-K</v>
          </cell>
          <cell r="I7863">
            <v>2014</v>
          </cell>
          <cell r="J7863" t="str">
            <v>UM</v>
          </cell>
          <cell r="K7863" t="str">
            <v>H</v>
          </cell>
          <cell r="L7863">
            <v>4</v>
          </cell>
          <cell r="M7863">
            <v>21.240526971762389</v>
          </cell>
        </row>
        <row r="7864">
          <cell r="A7864" t="str">
            <v>2014-25-4-ChambersCk_hat_h_um</v>
          </cell>
          <cell r="B7864" t="str">
            <v>SPS</v>
          </cell>
          <cell r="C7864" t="str">
            <v>UnMarked South Puget Sound Fall Fing</v>
          </cell>
          <cell r="D7864" t="str">
            <v>U-SPSd FF</v>
          </cell>
          <cell r="E7864">
            <v>25</v>
          </cell>
          <cell r="F7864">
            <v>37</v>
          </cell>
          <cell r="G7864">
            <v>36</v>
          </cell>
          <cell r="H7864" t="str">
            <v>TRS; includes 13A, 13C, and 13D-K</v>
          </cell>
          <cell r="I7864">
            <v>2014</v>
          </cell>
          <cell r="J7864" t="str">
            <v>UM</v>
          </cell>
          <cell r="K7864" t="str">
            <v>H</v>
          </cell>
          <cell r="L7864">
            <v>4</v>
          </cell>
          <cell r="M7864">
            <v>1.811967845256959</v>
          </cell>
        </row>
        <row r="7865">
          <cell r="A7865" t="str">
            <v>2014-25-4-NisquallyR_hat_h_um</v>
          </cell>
          <cell r="B7865" t="str">
            <v>SPS</v>
          </cell>
          <cell r="C7865" t="str">
            <v>UnMarked South Puget Sound Fall Fing</v>
          </cell>
          <cell r="D7865" t="str">
            <v>U-SPSd FF</v>
          </cell>
          <cell r="E7865">
            <v>25</v>
          </cell>
          <cell r="F7865">
            <v>37</v>
          </cell>
          <cell r="G7865">
            <v>36</v>
          </cell>
          <cell r="H7865" t="str">
            <v>TRS; includes 13A, 13C, and 13D-K</v>
          </cell>
          <cell r="I7865">
            <v>2014</v>
          </cell>
          <cell r="J7865" t="str">
            <v>UM</v>
          </cell>
          <cell r="K7865" t="str">
            <v>H</v>
          </cell>
          <cell r="L7865">
            <v>4</v>
          </cell>
          <cell r="M7865">
            <v>337.19327431603722</v>
          </cell>
        </row>
        <row r="7866">
          <cell r="A7866" t="str">
            <v>2014-25-4-NisquallyR_nat_n_um</v>
          </cell>
          <cell r="B7866" t="str">
            <v>SPS</v>
          </cell>
          <cell r="C7866" t="str">
            <v>UnMarked South Puget Sound Fall Fing</v>
          </cell>
          <cell r="D7866" t="str">
            <v>U-SPSd FF</v>
          </cell>
          <cell r="E7866">
            <v>25</v>
          </cell>
          <cell r="F7866">
            <v>37</v>
          </cell>
          <cell r="G7866">
            <v>36</v>
          </cell>
          <cell r="H7866" t="str">
            <v>TRS; includes 13A, 13C, and 13D-K</v>
          </cell>
          <cell r="I7866">
            <v>2014</v>
          </cell>
          <cell r="J7866" t="str">
            <v>UM</v>
          </cell>
          <cell r="K7866" t="str">
            <v>N</v>
          </cell>
          <cell r="L7866">
            <v>4</v>
          </cell>
          <cell r="M7866">
            <v>294.01835821203912</v>
          </cell>
        </row>
        <row r="7867">
          <cell r="A7867" t="str">
            <v>2014-25-4-McAllisterCk_hat_h_um</v>
          </cell>
          <cell r="B7867" t="str">
            <v>SPS</v>
          </cell>
          <cell r="C7867" t="str">
            <v>UnMarked South Puget Sound Fall Fing</v>
          </cell>
          <cell r="D7867" t="str">
            <v>U-SPSd FF</v>
          </cell>
          <cell r="E7867">
            <v>25</v>
          </cell>
          <cell r="F7867">
            <v>37</v>
          </cell>
          <cell r="G7867">
            <v>36</v>
          </cell>
          <cell r="H7867" t="str">
            <v>TRS; includes 13A, 13C, and 13D-K</v>
          </cell>
          <cell r="I7867">
            <v>2014</v>
          </cell>
          <cell r="J7867" t="str">
            <v>UM</v>
          </cell>
          <cell r="K7867" t="str">
            <v>H</v>
          </cell>
          <cell r="L7867">
            <v>4</v>
          </cell>
          <cell r="M7867">
            <v>0</v>
          </cell>
        </row>
        <row r="7868">
          <cell r="A7868" t="str">
            <v>2014-25-4-Deschutes_hat_h_um</v>
          </cell>
          <cell r="B7868" t="str">
            <v>SPS</v>
          </cell>
          <cell r="C7868" t="str">
            <v>UnMarked South Puget Sound Fall Fing</v>
          </cell>
          <cell r="D7868" t="str">
            <v>U-SPSd FF</v>
          </cell>
          <cell r="E7868">
            <v>25</v>
          </cell>
          <cell r="F7868">
            <v>37</v>
          </cell>
          <cell r="G7868">
            <v>36</v>
          </cell>
          <cell r="H7868" t="str">
            <v>TRS; includes 13A, 13C, and 13D-K</v>
          </cell>
          <cell r="I7868">
            <v>2014</v>
          </cell>
          <cell r="J7868" t="str">
            <v>UM</v>
          </cell>
          <cell r="K7868" t="str">
            <v>H</v>
          </cell>
          <cell r="L7868">
            <v>4</v>
          </cell>
          <cell r="M7868">
            <v>76.921701095443041</v>
          </cell>
        </row>
        <row r="7869">
          <cell r="A7869" t="str">
            <v>2014-25-4-Misc13D_K_Coulter_hat_h_um</v>
          </cell>
          <cell r="B7869" t="str">
            <v>SPS</v>
          </cell>
          <cell r="C7869" t="str">
            <v>UnMarked South Puget Sound Fall Fing</v>
          </cell>
          <cell r="D7869" t="str">
            <v>U-SPSd FF</v>
          </cell>
          <cell r="E7869">
            <v>25</v>
          </cell>
          <cell r="F7869">
            <v>37</v>
          </cell>
          <cell r="G7869">
            <v>36</v>
          </cell>
          <cell r="H7869" t="str">
            <v>TRS; includes 13A, 13C, and 13D-K</v>
          </cell>
          <cell r="I7869">
            <v>2014</v>
          </cell>
          <cell r="J7869" t="str">
            <v>UM</v>
          </cell>
          <cell r="K7869" t="str">
            <v>H</v>
          </cell>
          <cell r="L7869">
            <v>4</v>
          </cell>
          <cell r="M7869">
            <v>3.9297614083822123E-5</v>
          </cell>
        </row>
        <row r="7870">
          <cell r="A7870" t="str">
            <v>2014-25-5-CarrMinter_hat_h_um</v>
          </cell>
          <cell r="B7870" t="str">
            <v>SPS</v>
          </cell>
          <cell r="C7870" t="str">
            <v>UnMarked South Puget Sound Fall Fing</v>
          </cell>
          <cell r="D7870" t="str">
            <v>U-SPSd FF</v>
          </cell>
          <cell r="E7870">
            <v>25</v>
          </cell>
          <cell r="F7870">
            <v>37</v>
          </cell>
          <cell r="G7870">
            <v>36</v>
          </cell>
          <cell r="H7870" t="str">
            <v>TRS; includes 13A, 13C, and 13D-K</v>
          </cell>
          <cell r="I7870">
            <v>2014</v>
          </cell>
          <cell r="J7870" t="str">
            <v>UM</v>
          </cell>
          <cell r="K7870" t="str">
            <v>H</v>
          </cell>
          <cell r="L7870">
            <v>5</v>
          </cell>
          <cell r="M7870">
            <v>3.1020390993041791</v>
          </cell>
        </row>
        <row r="7871">
          <cell r="A7871" t="str">
            <v>2014-25-5-ChambersCk_hat_h_um</v>
          </cell>
          <cell r="B7871" t="str">
            <v>SPS</v>
          </cell>
          <cell r="C7871" t="str">
            <v>UnMarked South Puget Sound Fall Fing</v>
          </cell>
          <cell r="D7871" t="str">
            <v>U-SPSd FF</v>
          </cell>
          <cell r="E7871">
            <v>25</v>
          </cell>
          <cell r="F7871">
            <v>37</v>
          </cell>
          <cell r="G7871">
            <v>36</v>
          </cell>
          <cell r="H7871" t="str">
            <v>TRS; includes 13A, 13C, and 13D-K</v>
          </cell>
          <cell r="I7871">
            <v>2014</v>
          </cell>
          <cell r="J7871" t="str">
            <v>UM</v>
          </cell>
          <cell r="K7871" t="str">
            <v>H</v>
          </cell>
          <cell r="L7871">
            <v>5</v>
          </cell>
          <cell r="M7871">
            <v>2.1700343797869729E-2</v>
          </cell>
        </row>
        <row r="7872">
          <cell r="A7872" t="str">
            <v>2014-25-5-NisquallyR_hat_h_um</v>
          </cell>
          <cell r="B7872" t="str">
            <v>SPS</v>
          </cell>
          <cell r="C7872" t="str">
            <v>UnMarked South Puget Sound Fall Fing</v>
          </cell>
          <cell r="D7872" t="str">
            <v>U-SPSd FF</v>
          </cell>
          <cell r="E7872">
            <v>25</v>
          </cell>
          <cell r="F7872">
            <v>37</v>
          </cell>
          <cell r="G7872">
            <v>36</v>
          </cell>
          <cell r="H7872" t="str">
            <v>TRS; includes 13A, 13C, and 13D-K</v>
          </cell>
          <cell r="I7872">
            <v>2014</v>
          </cell>
          <cell r="J7872" t="str">
            <v>UM</v>
          </cell>
          <cell r="K7872" t="str">
            <v>H</v>
          </cell>
          <cell r="L7872">
            <v>5</v>
          </cell>
          <cell r="M7872">
            <v>33.712378580777219</v>
          </cell>
        </row>
        <row r="7873">
          <cell r="A7873" t="str">
            <v>2014-25-5-NisquallyR_nat_n_um</v>
          </cell>
          <cell r="B7873" t="str">
            <v>SPS</v>
          </cell>
          <cell r="C7873" t="str">
            <v>UnMarked South Puget Sound Fall Fing</v>
          </cell>
          <cell r="D7873" t="str">
            <v>U-SPSd FF</v>
          </cell>
          <cell r="E7873">
            <v>25</v>
          </cell>
          <cell r="F7873">
            <v>37</v>
          </cell>
          <cell r="G7873">
            <v>36</v>
          </cell>
          <cell r="H7873" t="str">
            <v>TRS; includes 13A, 13C, and 13D-K</v>
          </cell>
          <cell r="I7873">
            <v>2014</v>
          </cell>
          <cell r="J7873" t="str">
            <v>UM</v>
          </cell>
          <cell r="K7873" t="str">
            <v>N</v>
          </cell>
          <cell r="L7873">
            <v>5</v>
          </cell>
          <cell r="M7873">
            <v>29.39577671544146</v>
          </cell>
        </row>
        <row r="7874">
          <cell r="A7874" t="str">
            <v>2014-25-5-McAllisterCk_hat_h_um</v>
          </cell>
          <cell r="B7874" t="str">
            <v>SPS</v>
          </cell>
          <cell r="C7874" t="str">
            <v>UnMarked South Puget Sound Fall Fing</v>
          </cell>
          <cell r="D7874" t="str">
            <v>U-SPSd FF</v>
          </cell>
          <cell r="E7874">
            <v>25</v>
          </cell>
          <cell r="F7874">
            <v>37</v>
          </cell>
          <cell r="G7874">
            <v>36</v>
          </cell>
          <cell r="H7874" t="str">
            <v>TRS; includes 13A, 13C, and 13D-K</v>
          </cell>
          <cell r="I7874">
            <v>2014</v>
          </cell>
          <cell r="J7874" t="str">
            <v>UM</v>
          </cell>
          <cell r="K7874" t="str">
            <v>H</v>
          </cell>
          <cell r="L7874">
            <v>5</v>
          </cell>
          <cell r="M7874">
            <v>0</v>
          </cell>
        </row>
        <row r="7875">
          <cell r="A7875" t="str">
            <v>2014-25-5-Deschutes_hat_h_um</v>
          </cell>
          <cell r="B7875" t="str">
            <v>SPS</v>
          </cell>
          <cell r="C7875" t="str">
            <v>UnMarked South Puget Sound Fall Fing</v>
          </cell>
          <cell r="D7875" t="str">
            <v>U-SPSd FF</v>
          </cell>
          <cell r="E7875">
            <v>25</v>
          </cell>
          <cell r="F7875">
            <v>37</v>
          </cell>
          <cell r="G7875">
            <v>36</v>
          </cell>
          <cell r="H7875" t="str">
            <v>TRS; includes 13A, 13C, and 13D-K</v>
          </cell>
          <cell r="I7875">
            <v>2014</v>
          </cell>
          <cell r="J7875" t="str">
            <v>UM</v>
          </cell>
          <cell r="K7875" t="str">
            <v>H</v>
          </cell>
          <cell r="L7875">
            <v>5</v>
          </cell>
          <cell r="M7875">
            <v>4.1490776049222688</v>
          </cell>
        </row>
        <row r="7876">
          <cell r="A7876" t="str">
            <v>2014-25-5-Misc13D_K_Coulter_hat_h_um</v>
          </cell>
          <cell r="B7876" t="str">
            <v>SPS</v>
          </cell>
          <cell r="C7876" t="str">
            <v>UnMarked South Puget Sound Fall Fing</v>
          </cell>
          <cell r="D7876" t="str">
            <v>U-SPSd FF</v>
          </cell>
          <cell r="E7876">
            <v>25</v>
          </cell>
          <cell r="F7876">
            <v>37</v>
          </cell>
          <cell r="G7876">
            <v>36</v>
          </cell>
          <cell r="H7876" t="str">
            <v>TRS; includes 13A, 13C, and 13D-K</v>
          </cell>
          <cell r="I7876">
            <v>2014</v>
          </cell>
          <cell r="J7876" t="str">
            <v>UM</v>
          </cell>
          <cell r="K7876" t="str">
            <v>H</v>
          </cell>
          <cell r="L7876">
            <v>5</v>
          </cell>
          <cell r="M7876">
            <v>2.60290777705965E-6</v>
          </cell>
        </row>
        <row r="7877">
          <cell r="A7877" t="str">
            <v>2014-26-3-CarrMinter_hat_h_m</v>
          </cell>
          <cell r="B7877" t="str">
            <v>SPS</v>
          </cell>
          <cell r="C7877" t="str">
            <v>Marked South Puget Sound Fall Fing</v>
          </cell>
          <cell r="D7877" t="str">
            <v>M-SPSd FF</v>
          </cell>
          <cell r="E7877">
            <v>26</v>
          </cell>
          <cell r="F7877">
            <v>38</v>
          </cell>
          <cell r="G7877">
            <v>36</v>
          </cell>
          <cell r="H7877" t="str">
            <v>TRS; includes 13A, 13C, and 13D-K</v>
          </cell>
          <cell r="I7877">
            <v>2014</v>
          </cell>
          <cell r="J7877" t="str">
            <v>M</v>
          </cell>
          <cell r="K7877" t="str">
            <v>H</v>
          </cell>
          <cell r="L7877">
            <v>3</v>
          </cell>
          <cell r="M7877">
            <v>938.13878584893416</v>
          </cell>
        </row>
        <row r="7878">
          <cell r="A7878" t="str">
            <v>2014-26-3-ChambersCk_hat_h_m</v>
          </cell>
          <cell r="B7878" t="str">
            <v>SPS</v>
          </cell>
          <cell r="C7878" t="str">
            <v>Marked South Puget Sound Fall Fing</v>
          </cell>
          <cell r="D7878" t="str">
            <v>M-SPSd FF</v>
          </cell>
          <cell r="E7878">
            <v>26</v>
          </cell>
          <cell r="F7878">
            <v>38</v>
          </cell>
          <cell r="G7878">
            <v>36</v>
          </cell>
          <cell r="H7878" t="str">
            <v>TRS; includes 13A, 13C, and 13D-K</v>
          </cell>
          <cell r="I7878">
            <v>2014</v>
          </cell>
          <cell r="J7878" t="str">
            <v>M</v>
          </cell>
          <cell r="K7878" t="str">
            <v>H</v>
          </cell>
          <cell r="L7878">
            <v>3</v>
          </cell>
          <cell r="M7878">
            <v>265.43826155310558</v>
          </cell>
        </row>
        <row r="7879">
          <cell r="A7879" t="str">
            <v>2014-26-3-NisquallyR_hat_h_m</v>
          </cell>
          <cell r="B7879" t="str">
            <v>SPS</v>
          </cell>
          <cell r="C7879" t="str">
            <v>Marked South Puget Sound Fall Fing</v>
          </cell>
          <cell r="D7879" t="str">
            <v>M-SPSd FF</v>
          </cell>
          <cell r="E7879">
            <v>26</v>
          </cell>
          <cell r="F7879">
            <v>38</v>
          </cell>
          <cell r="G7879">
            <v>36</v>
          </cell>
          <cell r="H7879" t="str">
            <v>TRS; includes 13A, 13C, and 13D-K</v>
          </cell>
          <cell r="I7879">
            <v>2014</v>
          </cell>
          <cell r="J7879" t="str">
            <v>M</v>
          </cell>
          <cell r="K7879" t="str">
            <v>H</v>
          </cell>
          <cell r="L7879">
            <v>3</v>
          </cell>
          <cell r="M7879">
            <v>5732.6807733359528</v>
          </cell>
        </row>
        <row r="7880">
          <cell r="A7880" t="str">
            <v>2014-26-3-McAllisterCk_hat_h_m</v>
          </cell>
          <cell r="B7880" t="str">
            <v>SPS</v>
          </cell>
          <cell r="C7880" t="str">
            <v>Marked South Puget Sound Fall Fing</v>
          </cell>
          <cell r="D7880" t="str">
            <v>M-SPSd FF</v>
          </cell>
          <cell r="E7880">
            <v>26</v>
          </cell>
          <cell r="F7880">
            <v>38</v>
          </cell>
          <cell r="G7880">
            <v>36</v>
          </cell>
          <cell r="H7880" t="str">
            <v>TRS; includes 13A, 13C, and 13D-K</v>
          </cell>
          <cell r="I7880">
            <v>2014</v>
          </cell>
          <cell r="J7880" t="str">
            <v>M</v>
          </cell>
          <cell r="K7880" t="str">
            <v>H</v>
          </cell>
          <cell r="L7880">
            <v>3</v>
          </cell>
          <cell r="M7880">
            <v>0</v>
          </cell>
        </row>
        <row r="7881">
          <cell r="A7881" t="str">
            <v>2014-26-3-Deschutes_hat_h_m</v>
          </cell>
          <cell r="B7881" t="str">
            <v>SPS</v>
          </cell>
          <cell r="C7881" t="str">
            <v>Marked South Puget Sound Fall Fing</v>
          </cell>
          <cell r="D7881" t="str">
            <v>M-SPSd FF</v>
          </cell>
          <cell r="E7881">
            <v>26</v>
          </cell>
          <cell r="F7881">
            <v>38</v>
          </cell>
          <cell r="G7881">
            <v>36</v>
          </cell>
          <cell r="H7881" t="str">
            <v>TRS; includes 13A, 13C, and 13D-K</v>
          </cell>
          <cell r="I7881">
            <v>2014</v>
          </cell>
          <cell r="J7881" t="str">
            <v>M</v>
          </cell>
          <cell r="K7881" t="str">
            <v>H</v>
          </cell>
          <cell r="L7881">
            <v>3</v>
          </cell>
          <cell r="M7881">
            <v>2295.8465935541358</v>
          </cell>
        </row>
        <row r="7882">
          <cell r="A7882" t="str">
            <v>2014-26-3-Misc13D_K_Coulter_hat_h_m</v>
          </cell>
          <cell r="B7882" t="str">
            <v>SPS</v>
          </cell>
          <cell r="C7882" t="str">
            <v>Marked South Puget Sound Fall Fing</v>
          </cell>
          <cell r="D7882" t="str">
            <v>M-SPSd FF</v>
          </cell>
          <cell r="E7882">
            <v>26</v>
          </cell>
          <cell r="F7882">
            <v>38</v>
          </cell>
          <cell r="G7882">
            <v>36</v>
          </cell>
          <cell r="H7882" t="str">
            <v>TRS; includes 13A, 13C, and 13D-K</v>
          </cell>
          <cell r="I7882">
            <v>2014</v>
          </cell>
          <cell r="J7882" t="str">
            <v>M</v>
          </cell>
          <cell r="K7882" t="str">
            <v>H</v>
          </cell>
          <cell r="L7882">
            <v>3</v>
          </cell>
          <cell r="M7882">
            <v>0</v>
          </cell>
        </row>
        <row r="7883">
          <cell r="A7883" t="str">
            <v>2014-26-4-CarrMinter_hat_h_m</v>
          </cell>
          <cell r="B7883" t="str">
            <v>SPS</v>
          </cell>
          <cell r="C7883" t="str">
            <v>Marked South Puget Sound Fall Fing</v>
          </cell>
          <cell r="D7883" t="str">
            <v>M-SPSd FF</v>
          </cell>
          <cell r="E7883">
            <v>26</v>
          </cell>
          <cell r="F7883">
            <v>38</v>
          </cell>
          <cell r="G7883">
            <v>36</v>
          </cell>
          <cell r="H7883" t="str">
            <v>TRS; includes 13A, 13C, and 13D-K</v>
          </cell>
          <cell r="I7883">
            <v>2014</v>
          </cell>
          <cell r="J7883" t="str">
            <v>M</v>
          </cell>
          <cell r="K7883" t="str">
            <v>H</v>
          </cell>
          <cell r="L7883">
            <v>4</v>
          </cell>
          <cell r="M7883">
            <v>1174.8377992014241</v>
          </cell>
        </row>
        <row r="7884">
          <cell r="A7884" t="str">
            <v>2014-26-4-ChambersCk_hat_h_m</v>
          </cell>
          <cell r="B7884" t="str">
            <v>SPS</v>
          </cell>
          <cell r="C7884" t="str">
            <v>Marked South Puget Sound Fall Fing</v>
          </cell>
          <cell r="D7884" t="str">
            <v>M-SPSd FF</v>
          </cell>
          <cell r="E7884">
            <v>26</v>
          </cell>
          <cell r="F7884">
            <v>38</v>
          </cell>
          <cell r="G7884">
            <v>36</v>
          </cell>
          <cell r="H7884" t="str">
            <v>TRS; includes 13A, 13C, and 13D-K</v>
          </cell>
          <cell r="I7884">
            <v>2014</v>
          </cell>
          <cell r="J7884" t="str">
            <v>M</v>
          </cell>
          <cell r="K7884" t="str">
            <v>H</v>
          </cell>
          <cell r="L7884">
            <v>4</v>
          </cell>
          <cell r="M7884">
            <v>218.88112234767499</v>
          </cell>
        </row>
        <row r="7885">
          <cell r="A7885" t="str">
            <v>2014-26-4-NisquallyR_hat_h_m</v>
          </cell>
          <cell r="B7885" t="str">
            <v>SPS</v>
          </cell>
          <cell r="C7885" t="str">
            <v>Marked South Puget Sound Fall Fing</v>
          </cell>
          <cell r="D7885" t="str">
            <v>M-SPSd FF</v>
          </cell>
          <cell r="E7885">
            <v>26</v>
          </cell>
          <cell r="F7885">
            <v>38</v>
          </cell>
          <cell r="G7885">
            <v>36</v>
          </cell>
          <cell r="H7885" t="str">
            <v>TRS; includes 13A, 13C, and 13D-K</v>
          </cell>
          <cell r="I7885">
            <v>2014</v>
          </cell>
          <cell r="J7885" t="str">
            <v>M</v>
          </cell>
          <cell r="K7885" t="str">
            <v>H</v>
          </cell>
          <cell r="L7885">
            <v>4</v>
          </cell>
          <cell r="M7885">
            <v>6190.8708786721272</v>
          </cell>
        </row>
        <row r="7886">
          <cell r="A7886" t="str">
            <v>2014-26-4-McAllisterCk_hat_h_m</v>
          </cell>
          <cell r="B7886" t="str">
            <v>SPS</v>
          </cell>
          <cell r="C7886" t="str">
            <v>Marked South Puget Sound Fall Fing</v>
          </cell>
          <cell r="D7886" t="str">
            <v>M-SPSd FF</v>
          </cell>
          <cell r="E7886">
            <v>26</v>
          </cell>
          <cell r="F7886">
            <v>38</v>
          </cell>
          <cell r="G7886">
            <v>36</v>
          </cell>
          <cell r="H7886" t="str">
            <v>TRS; includes 13A, 13C, and 13D-K</v>
          </cell>
          <cell r="I7886">
            <v>2014</v>
          </cell>
          <cell r="J7886" t="str">
            <v>M</v>
          </cell>
          <cell r="K7886" t="str">
            <v>H</v>
          </cell>
          <cell r="L7886">
            <v>4</v>
          </cell>
          <cell r="M7886">
            <v>0</v>
          </cell>
        </row>
        <row r="7887">
          <cell r="A7887" t="str">
            <v>2014-26-4-Deschutes_hat_h_m</v>
          </cell>
          <cell r="B7887" t="str">
            <v>SPS</v>
          </cell>
          <cell r="C7887" t="str">
            <v>Marked South Puget Sound Fall Fing</v>
          </cell>
          <cell r="D7887" t="str">
            <v>M-SPSd FF</v>
          </cell>
          <cell r="E7887">
            <v>26</v>
          </cell>
          <cell r="F7887">
            <v>38</v>
          </cell>
          <cell r="G7887">
            <v>36</v>
          </cell>
          <cell r="H7887" t="str">
            <v>TRS; includes 13A, 13C, and 13D-K</v>
          </cell>
          <cell r="I7887">
            <v>2014</v>
          </cell>
          <cell r="J7887" t="str">
            <v>M</v>
          </cell>
          <cell r="K7887" t="str">
            <v>H</v>
          </cell>
          <cell r="L7887">
            <v>4</v>
          </cell>
          <cell r="M7887">
            <v>2719.8732610876718</v>
          </cell>
        </row>
        <row r="7888">
          <cell r="A7888" t="str">
            <v>2014-26-4-Misc13D_K_Coulter_hat_h_m</v>
          </cell>
          <cell r="B7888" t="str">
            <v>SPS</v>
          </cell>
          <cell r="C7888" t="str">
            <v>Marked South Puget Sound Fall Fing</v>
          </cell>
          <cell r="D7888" t="str">
            <v>M-SPSd FF</v>
          </cell>
          <cell r="E7888">
            <v>26</v>
          </cell>
          <cell r="F7888">
            <v>38</v>
          </cell>
          <cell r="G7888">
            <v>36</v>
          </cell>
          <cell r="H7888" t="str">
            <v>TRS; includes 13A, 13C, and 13D-K</v>
          </cell>
          <cell r="I7888">
            <v>2014</v>
          </cell>
          <cell r="J7888" t="str">
            <v>M</v>
          </cell>
          <cell r="K7888" t="str">
            <v>H</v>
          </cell>
          <cell r="L7888">
            <v>4</v>
          </cell>
          <cell r="M7888">
            <v>0</v>
          </cell>
        </row>
        <row r="7889">
          <cell r="A7889" t="str">
            <v>2014-26-5-CarrMinter_hat_h_m</v>
          </cell>
          <cell r="B7889" t="str">
            <v>SPS</v>
          </cell>
          <cell r="C7889" t="str">
            <v>Marked South Puget Sound Fall Fing</v>
          </cell>
          <cell r="D7889" t="str">
            <v>M-SPSd FF</v>
          </cell>
          <cell r="E7889">
            <v>26</v>
          </cell>
          <cell r="F7889">
            <v>38</v>
          </cell>
          <cell r="G7889">
            <v>36</v>
          </cell>
          <cell r="H7889" t="str">
            <v>TRS; includes 13A, 13C, and 13D-K</v>
          </cell>
          <cell r="I7889">
            <v>2014</v>
          </cell>
          <cell r="J7889" t="str">
            <v>M</v>
          </cell>
          <cell r="K7889" t="str">
            <v>H</v>
          </cell>
          <cell r="L7889">
            <v>5</v>
          </cell>
          <cell r="M7889">
            <v>74.249864953408604</v>
          </cell>
        </row>
        <row r="7890">
          <cell r="A7890" t="str">
            <v>2014-26-5-ChambersCk_hat_h_m</v>
          </cell>
          <cell r="B7890" t="str">
            <v>SPS</v>
          </cell>
          <cell r="C7890" t="str">
            <v>Marked South Puget Sound Fall Fing</v>
          </cell>
          <cell r="D7890" t="str">
            <v>M-SPSd FF</v>
          </cell>
          <cell r="E7890">
            <v>26</v>
          </cell>
          <cell r="F7890">
            <v>38</v>
          </cell>
          <cell r="G7890">
            <v>36</v>
          </cell>
          <cell r="H7890" t="str">
            <v>TRS; includes 13A, 13C, and 13D-K</v>
          </cell>
          <cell r="I7890">
            <v>2014</v>
          </cell>
          <cell r="J7890" t="str">
            <v>M</v>
          </cell>
          <cell r="K7890" t="str">
            <v>H</v>
          </cell>
          <cell r="L7890">
            <v>5</v>
          </cell>
          <cell r="M7890">
            <v>5.5329073161693678</v>
          </cell>
        </row>
        <row r="7891">
          <cell r="A7891" t="str">
            <v>2014-26-5-NisquallyR_hat_h_m</v>
          </cell>
          <cell r="B7891" t="str">
            <v>SPS</v>
          </cell>
          <cell r="C7891" t="str">
            <v>Marked South Puget Sound Fall Fing</v>
          </cell>
          <cell r="D7891" t="str">
            <v>M-SPSd FF</v>
          </cell>
          <cell r="E7891">
            <v>26</v>
          </cell>
          <cell r="F7891">
            <v>38</v>
          </cell>
          <cell r="G7891">
            <v>36</v>
          </cell>
          <cell r="H7891" t="str">
            <v>TRS; includes 13A, 13C, and 13D-K</v>
          </cell>
          <cell r="I7891">
            <v>2014</v>
          </cell>
          <cell r="J7891" t="str">
            <v>M</v>
          </cell>
          <cell r="K7891" t="str">
            <v>H</v>
          </cell>
          <cell r="L7891">
            <v>5</v>
          </cell>
          <cell r="M7891">
            <v>393.91807705394763</v>
          </cell>
        </row>
        <row r="7892">
          <cell r="A7892" t="str">
            <v>2014-26-5-McAllisterCk_hat_h_m</v>
          </cell>
          <cell r="B7892" t="str">
            <v>SPS</v>
          </cell>
          <cell r="C7892" t="str">
            <v>Marked South Puget Sound Fall Fing</v>
          </cell>
          <cell r="D7892" t="str">
            <v>M-SPSd FF</v>
          </cell>
          <cell r="E7892">
            <v>26</v>
          </cell>
          <cell r="F7892">
            <v>38</v>
          </cell>
          <cell r="G7892">
            <v>36</v>
          </cell>
          <cell r="H7892" t="str">
            <v>TRS; includes 13A, 13C, and 13D-K</v>
          </cell>
          <cell r="I7892">
            <v>2014</v>
          </cell>
          <cell r="J7892" t="str">
            <v>M</v>
          </cell>
          <cell r="K7892" t="str">
            <v>H</v>
          </cell>
          <cell r="L7892">
            <v>5</v>
          </cell>
          <cell r="M7892">
            <v>0</v>
          </cell>
        </row>
        <row r="7893">
          <cell r="A7893" t="str">
            <v>2014-26-5-Deschutes_hat_h_m</v>
          </cell>
          <cell r="B7893" t="str">
            <v>SPS</v>
          </cell>
          <cell r="C7893" t="str">
            <v>Marked South Puget Sound Fall Fing</v>
          </cell>
          <cell r="D7893" t="str">
            <v>M-SPSd FF</v>
          </cell>
          <cell r="E7893">
            <v>26</v>
          </cell>
          <cell r="F7893">
            <v>38</v>
          </cell>
          <cell r="G7893">
            <v>36</v>
          </cell>
          <cell r="H7893" t="str">
            <v>TRS; includes 13A, 13C, and 13D-K</v>
          </cell>
          <cell r="I7893">
            <v>2014</v>
          </cell>
          <cell r="J7893" t="str">
            <v>M</v>
          </cell>
          <cell r="K7893" t="str">
            <v>H</v>
          </cell>
          <cell r="L7893">
            <v>5</v>
          </cell>
          <cell r="M7893">
            <v>204.71604349558041</v>
          </cell>
        </row>
        <row r="7894">
          <cell r="A7894" t="str">
            <v>2014-26-5-Misc13D_K_Coulter_hat_h_m</v>
          </cell>
          <cell r="B7894" t="str">
            <v>SPS</v>
          </cell>
          <cell r="C7894" t="str">
            <v>Marked South Puget Sound Fall Fing</v>
          </cell>
          <cell r="D7894" t="str">
            <v>M-SPSd FF</v>
          </cell>
          <cell r="E7894">
            <v>26</v>
          </cell>
          <cell r="F7894">
            <v>38</v>
          </cell>
          <cell r="G7894">
            <v>36</v>
          </cell>
          <cell r="H7894" t="str">
            <v>TRS; includes 13A, 13C, and 13D-K</v>
          </cell>
          <cell r="I7894">
            <v>2014</v>
          </cell>
          <cell r="J7894" t="str">
            <v>M</v>
          </cell>
          <cell r="K7894" t="str">
            <v>H</v>
          </cell>
          <cell r="L7894">
            <v>5</v>
          </cell>
          <cell r="M7894">
            <v>0</v>
          </cell>
        </row>
        <row r="7895">
          <cell r="A7895" t="str">
            <v>2014-27-3-DuwamishGreen_hat_Y_h_um</v>
          </cell>
          <cell r="B7895" t="str">
            <v>SPS</v>
          </cell>
          <cell r="C7895" t="str">
            <v>UnMarked South Puget Sound Fall Year</v>
          </cell>
          <cell r="D7895" t="str">
            <v>U-SPS Fyr</v>
          </cell>
          <cell r="E7895">
            <v>27</v>
          </cell>
          <cell r="F7895">
            <v>40</v>
          </cell>
          <cell r="G7895">
            <v>39</v>
          </cell>
          <cell r="H7895" t="str">
            <v>TRS</v>
          </cell>
          <cell r="I7895">
            <v>2014</v>
          </cell>
          <cell r="J7895" t="str">
            <v>UM</v>
          </cell>
          <cell r="K7895" t="str">
            <v>H</v>
          </cell>
          <cell r="L7895">
            <v>3</v>
          </cell>
          <cell r="M7895">
            <v>0</v>
          </cell>
        </row>
        <row r="7896">
          <cell r="A7896" t="str">
            <v>2014-27-3-GorstCk_hat_Y_h_um</v>
          </cell>
          <cell r="B7896" t="str">
            <v>SPS</v>
          </cell>
          <cell r="C7896" t="str">
            <v>UnMarked South Puget Sound Fall Year</v>
          </cell>
          <cell r="D7896" t="str">
            <v>U-SPS Fyr</v>
          </cell>
          <cell r="E7896">
            <v>27</v>
          </cell>
          <cell r="F7896">
            <v>40</v>
          </cell>
          <cell r="G7896">
            <v>39</v>
          </cell>
          <cell r="H7896" t="str">
            <v>TRS</v>
          </cell>
          <cell r="I7896">
            <v>2014</v>
          </cell>
          <cell r="J7896" t="str">
            <v>UM</v>
          </cell>
          <cell r="K7896" t="str">
            <v>H</v>
          </cell>
          <cell r="L7896">
            <v>3</v>
          </cell>
          <cell r="M7896">
            <v>0</v>
          </cell>
        </row>
        <row r="7897">
          <cell r="A7897" t="str">
            <v>2014-27-3-CarrMinter_hat_Y_h_um</v>
          </cell>
          <cell r="B7897" t="str">
            <v>SPS</v>
          </cell>
          <cell r="C7897" t="str">
            <v>UnMarked South Puget Sound Fall Year</v>
          </cell>
          <cell r="D7897" t="str">
            <v>U-SPS Fyr</v>
          </cell>
          <cell r="E7897">
            <v>27</v>
          </cell>
          <cell r="F7897">
            <v>40</v>
          </cell>
          <cell r="G7897">
            <v>39</v>
          </cell>
          <cell r="H7897" t="str">
            <v>TRS</v>
          </cell>
          <cell r="I7897">
            <v>2014</v>
          </cell>
          <cell r="J7897" t="str">
            <v>UM</v>
          </cell>
          <cell r="K7897" t="str">
            <v>H</v>
          </cell>
          <cell r="L7897">
            <v>3</v>
          </cell>
          <cell r="M7897">
            <v>0</v>
          </cell>
        </row>
        <row r="7898">
          <cell r="A7898" t="str">
            <v>2014-27-3-ChambersCk_hat_Y_h_um</v>
          </cell>
          <cell r="B7898" t="str">
            <v>SPS</v>
          </cell>
          <cell r="C7898" t="str">
            <v>UnMarked South Puget Sound Fall Year</v>
          </cell>
          <cell r="D7898" t="str">
            <v>U-SPS Fyr</v>
          </cell>
          <cell r="E7898">
            <v>27</v>
          </cell>
          <cell r="F7898">
            <v>40</v>
          </cell>
          <cell r="G7898">
            <v>39</v>
          </cell>
          <cell r="H7898" t="str">
            <v>TRS</v>
          </cell>
          <cell r="I7898">
            <v>2014</v>
          </cell>
          <cell r="J7898" t="str">
            <v>UM</v>
          </cell>
          <cell r="K7898" t="str">
            <v>H</v>
          </cell>
          <cell r="L7898">
            <v>3</v>
          </cell>
          <cell r="M7898">
            <v>0</v>
          </cell>
        </row>
        <row r="7899">
          <cell r="A7899" t="str">
            <v>2014-27-3-Deschutes_hat_Y_h_um</v>
          </cell>
          <cell r="B7899" t="str">
            <v>SPS</v>
          </cell>
          <cell r="C7899" t="str">
            <v>UnMarked South Puget Sound Fall Year</v>
          </cell>
          <cell r="D7899" t="str">
            <v>U-SPS Fyr</v>
          </cell>
          <cell r="E7899">
            <v>27</v>
          </cell>
          <cell r="F7899">
            <v>40</v>
          </cell>
          <cell r="G7899">
            <v>39</v>
          </cell>
          <cell r="H7899" t="str">
            <v>TRS</v>
          </cell>
          <cell r="I7899">
            <v>2014</v>
          </cell>
          <cell r="J7899" t="str">
            <v>UM</v>
          </cell>
          <cell r="K7899" t="str">
            <v>H</v>
          </cell>
          <cell r="L7899">
            <v>3</v>
          </cell>
          <cell r="M7899">
            <v>0</v>
          </cell>
        </row>
        <row r="7900">
          <cell r="A7900" t="str">
            <v>2014-27-4-DuwamishGreen_hat_Y_h_um</v>
          </cell>
          <cell r="B7900" t="str">
            <v>SPS</v>
          </cell>
          <cell r="C7900" t="str">
            <v>UnMarked South Puget Sound Fall Year</v>
          </cell>
          <cell r="D7900" t="str">
            <v>U-SPS Fyr</v>
          </cell>
          <cell r="E7900">
            <v>27</v>
          </cell>
          <cell r="F7900">
            <v>40</v>
          </cell>
          <cell r="G7900">
            <v>39</v>
          </cell>
          <cell r="H7900" t="str">
            <v>TRS</v>
          </cell>
          <cell r="I7900">
            <v>2014</v>
          </cell>
          <cell r="J7900" t="str">
            <v>UM</v>
          </cell>
          <cell r="K7900" t="str">
            <v>H</v>
          </cell>
          <cell r="L7900">
            <v>4</v>
          </cell>
          <cell r="M7900">
            <v>3</v>
          </cell>
        </row>
        <row r="7901">
          <cell r="A7901" t="str">
            <v>2014-27-4-GorstCk_hat_Y_h_um</v>
          </cell>
          <cell r="B7901" t="str">
            <v>SPS</v>
          </cell>
          <cell r="C7901" t="str">
            <v>UnMarked South Puget Sound Fall Year</v>
          </cell>
          <cell r="D7901" t="str">
            <v>U-SPS Fyr</v>
          </cell>
          <cell r="E7901">
            <v>27</v>
          </cell>
          <cell r="F7901">
            <v>40</v>
          </cell>
          <cell r="G7901">
            <v>39</v>
          </cell>
          <cell r="H7901" t="str">
            <v>TRS</v>
          </cell>
          <cell r="I7901">
            <v>2014</v>
          </cell>
          <cell r="J7901" t="str">
            <v>UM</v>
          </cell>
          <cell r="K7901" t="str">
            <v>H</v>
          </cell>
          <cell r="L7901">
            <v>4</v>
          </cell>
          <cell r="M7901">
            <v>0</v>
          </cell>
        </row>
        <row r="7902">
          <cell r="A7902" t="str">
            <v>2014-27-4-CarrMinter_hat_Y_h_um</v>
          </cell>
          <cell r="B7902" t="str">
            <v>SPS</v>
          </cell>
          <cell r="C7902" t="str">
            <v>UnMarked South Puget Sound Fall Year</v>
          </cell>
          <cell r="D7902" t="str">
            <v>U-SPS Fyr</v>
          </cell>
          <cell r="E7902">
            <v>27</v>
          </cell>
          <cell r="F7902">
            <v>40</v>
          </cell>
          <cell r="G7902">
            <v>39</v>
          </cell>
          <cell r="H7902" t="str">
            <v>TRS</v>
          </cell>
          <cell r="I7902">
            <v>2014</v>
          </cell>
          <cell r="J7902" t="str">
            <v>UM</v>
          </cell>
          <cell r="K7902" t="str">
            <v>H</v>
          </cell>
          <cell r="L7902">
            <v>4</v>
          </cell>
          <cell r="M7902">
            <v>1.509879697510496E-2</v>
          </cell>
        </row>
        <row r="7903">
          <cell r="A7903" t="str">
            <v>2014-27-4-ChambersCk_hat_Y_h_um</v>
          </cell>
          <cell r="B7903" t="str">
            <v>SPS</v>
          </cell>
          <cell r="C7903" t="str">
            <v>UnMarked South Puget Sound Fall Year</v>
          </cell>
          <cell r="D7903" t="str">
            <v>U-SPS Fyr</v>
          </cell>
          <cell r="E7903">
            <v>27</v>
          </cell>
          <cell r="F7903">
            <v>40</v>
          </cell>
          <cell r="G7903">
            <v>39</v>
          </cell>
          <cell r="H7903" t="str">
            <v>TRS</v>
          </cell>
          <cell r="I7903">
            <v>2014</v>
          </cell>
          <cell r="J7903" t="str">
            <v>UM</v>
          </cell>
          <cell r="K7903" t="str">
            <v>H</v>
          </cell>
          <cell r="L7903">
            <v>4</v>
          </cell>
          <cell r="M7903">
            <v>0</v>
          </cell>
        </row>
        <row r="7904">
          <cell r="A7904" t="str">
            <v>2014-27-4-Deschutes_hat_Y_h_um</v>
          </cell>
          <cell r="B7904" t="str">
            <v>SPS</v>
          </cell>
          <cell r="C7904" t="str">
            <v>UnMarked South Puget Sound Fall Year</v>
          </cell>
          <cell r="D7904" t="str">
            <v>U-SPS Fyr</v>
          </cell>
          <cell r="E7904">
            <v>27</v>
          </cell>
          <cell r="F7904">
            <v>40</v>
          </cell>
          <cell r="G7904">
            <v>39</v>
          </cell>
          <cell r="H7904" t="str">
            <v>TRS</v>
          </cell>
          <cell r="I7904">
            <v>2014</v>
          </cell>
          <cell r="J7904" t="str">
            <v>UM</v>
          </cell>
          <cell r="K7904" t="str">
            <v>H</v>
          </cell>
          <cell r="L7904">
            <v>4</v>
          </cell>
          <cell r="M7904">
            <v>0</v>
          </cell>
        </row>
        <row r="7905">
          <cell r="A7905" t="str">
            <v>2014-27-5-DuwamishGreen_hat_Y_h_um</v>
          </cell>
          <cell r="B7905" t="str">
            <v>SPS</v>
          </cell>
          <cell r="C7905" t="str">
            <v>UnMarked South Puget Sound Fall Year</v>
          </cell>
          <cell r="D7905" t="str">
            <v>U-SPS Fyr</v>
          </cell>
          <cell r="E7905">
            <v>27</v>
          </cell>
          <cell r="F7905">
            <v>40</v>
          </cell>
          <cell r="G7905">
            <v>39</v>
          </cell>
          <cell r="H7905" t="str">
            <v>TRS</v>
          </cell>
          <cell r="I7905">
            <v>2014</v>
          </cell>
          <cell r="J7905" t="str">
            <v>UM</v>
          </cell>
          <cell r="K7905" t="str">
            <v>H</v>
          </cell>
          <cell r="L7905">
            <v>5</v>
          </cell>
          <cell r="M7905">
            <v>0</v>
          </cell>
        </row>
        <row r="7906">
          <cell r="A7906" t="str">
            <v>2014-27-5-GorstCk_hat_Y_h_um</v>
          </cell>
          <cell r="B7906" t="str">
            <v>SPS</v>
          </cell>
          <cell r="C7906" t="str">
            <v>UnMarked South Puget Sound Fall Year</v>
          </cell>
          <cell r="D7906" t="str">
            <v>U-SPS Fyr</v>
          </cell>
          <cell r="E7906">
            <v>27</v>
          </cell>
          <cell r="F7906">
            <v>40</v>
          </cell>
          <cell r="G7906">
            <v>39</v>
          </cell>
          <cell r="H7906" t="str">
            <v>TRS</v>
          </cell>
          <cell r="I7906">
            <v>2014</v>
          </cell>
          <cell r="J7906" t="str">
            <v>UM</v>
          </cell>
          <cell r="K7906" t="str">
            <v>H</v>
          </cell>
          <cell r="L7906">
            <v>5</v>
          </cell>
          <cell r="M7906">
            <v>0</v>
          </cell>
        </row>
        <row r="7907">
          <cell r="A7907" t="str">
            <v>2014-27-5-CarrMinter_hat_Y_h_um</v>
          </cell>
          <cell r="B7907" t="str">
            <v>SPS</v>
          </cell>
          <cell r="C7907" t="str">
            <v>UnMarked South Puget Sound Fall Year</v>
          </cell>
          <cell r="D7907" t="str">
            <v>U-SPS Fyr</v>
          </cell>
          <cell r="E7907">
            <v>27</v>
          </cell>
          <cell r="F7907">
            <v>40</v>
          </cell>
          <cell r="G7907">
            <v>39</v>
          </cell>
          <cell r="H7907" t="str">
            <v>TRS</v>
          </cell>
          <cell r="I7907">
            <v>2014</v>
          </cell>
          <cell r="J7907" t="str">
            <v>UM</v>
          </cell>
          <cell r="K7907" t="str">
            <v>H</v>
          </cell>
          <cell r="L7907">
            <v>5</v>
          </cell>
          <cell r="M7907">
            <v>0</v>
          </cell>
        </row>
        <row r="7908">
          <cell r="A7908" t="str">
            <v>2014-27-5-ChambersCk_hat_Y_h_um</v>
          </cell>
          <cell r="B7908" t="str">
            <v>SPS</v>
          </cell>
          <cell r="C7908" t="str">
            <v>UnMarked South Puget Sound Fall Year</v>
          </cell>
          <cell r="D7908" t="str">
            <v>U-SPS Fyr</v>
          </cell>
          <cell r="E7908">
            <v>27</v>
          </cell>
          <cell r="F7908">
            <v>40</v>
          </cell>
          <cell r="G7908">
            <v>39</v>
          </cell>
          <cell r="H7908" t="str">
            <v>TRS</v>
          </cell>
          <cell r="I7908">
            <v>2014</v>
          </cell>
          <cell r="J7908" t="str">
            <v>UM</v>
          </cell>
          <cell r="K7908" t="str">
            <v>H</v>
          </cell>
          <cell r="L7908">
            <v>5</v>
          </cell>
          <cell r="M7908">
            <v>7.1088562583250303E-2</v>
          </cell>
        </row>
        <row r="7909">
          <cell r="A7909" t="str">
            <v>2014-27-5-Deschutes_hat_Y_h_um</v>
          </cell>
          <cell r="B7909" t="str">
            <v>SPS</v>
          </cell>
          <cell r="C7909" t="str">
            <v>UnMarked South Puget Sound Fall Year</v>
          </cell>
          <cell r="D7909" t="str">
            <v>U-SPS Fyr</v>
          </cell>
          <cell r="E7909">
            <v>27</v>
          </cell>
          <cell r="F7909">
            <v>40</v>
          </cell>
          <cell r="G7909">
            <v>39</v>
          </cell>
          <cell r="H7909" t="str">
            <v>TRS</v>
          </cell>
          <cell r="I7909">
            <v>2014</v>
          </cell>
          <cell r="J7909" t="str">
            <v>UM</v>
          </cell>
          <cell r="K7909" t="str">
            <v>H</v>
          </cell>
          <cell r="L7909">
            <v>5</v>
          </cell>
          <cell r="M7909">
            <v>0</v>
          </cell>
        </row>
        <row r="7910">
          <cell r="A7910" t="str">
            <v>2014-28-3-DuwamishGreen_hat_Y_h_m</v>
          </cell>
          <cell r="B7910" t="str">
            <v>SPS</v>
          </cell>
          <cell r="C7910" t="str">
            <v>Marked South Puget Sound Fall Year</v>
          </cell>
          <cell r="D7910" t="str">
            <v>M-SPS Fyr</v>
          </cell>
          <cell r="E7910">
            <v>28</v>
          </cell>
          <cell r="F7910">
            <v>41</v>
          </cell>
          <cell r="G7910">
            <v>39</v>
          </cell>
          <cell r="H7910" t="str">
            <v>TRS</v>
          </cell>
          <cell r="I7910">
            <v>2014</v>
          </cell>
          <cell r="J7910" t="str">
            <v>M</v>
          </cell>
          <cell r="K7910" t="str">
            <v>H</v>
          </cell>
          <cell r="L7910">
            <v>3</v>
          </cell>
          <cell r="M7910">
            <v>29</v>
          </cell>
        </row>
        <row r="7911">
          <cell r="A7911" t="str">
            <v>2014-28-3-GorstCk_hat_Y_h_m</v>
          </cell>
          <cell r="B7911" t="str">
            <v>SPS</v>
          </cell>
          <cell r="C7911" t="str">
            <v>Marked South Puget Sound Fall Year</v>
          </cell>
          <cell r="D7911" t="str">
            <v>M-SPS Fyr</v>
          </cell>
          <cell r="E7911">
            <v>28</v>
          </cell>
          <cell r="F7911">
            <v>41</v>
          </cell>
          <cell r="G7911">
            <v>39</v>
          </cell>
          <cell r="H7911" t="str">
            <v>TRS</v>
          </cell>
          <cell r="I7911">
            <v>2014</v>
          </cell>
          <cell r="J7911" t="str">
            <v>M</v>
          </cell>
          <cell r="K7911" t="str">
            <v>H</v>
          </cell>
          <cell r="L7911">
            <v>3</v>
          </cell>
          <cell r="M7911">
            <v>0</v>
          </cell>
        </row>
        <row r="7912">
          <cell r="A7912" t="str">
            <v>2014-28-3-CarrMinter_hat_Y_h_m</v>
          </cell>
          <cell r="B7912" t="str">
            <v>SPS</v>
          </cell>
          <cell r="C7912" t="str">
            <v>Marked South Puget Sound Fall Year</v>
          </cell>
          <cell r="D7912" t="str">
            <v>M-SPS Fyr</v>
          </cell>
          <cell r="E7912">
            <v>28</v>
          </cell>
          <cell r="F7912">
            <v>41</v>
          </cell>
          <cell r="G7912">
            <v>39</v>
          </cell>
          <cell r="H7912" t="str">
            <v>TRS</v>
          </cell>
          <cell r="I7912">
            <v>2014</v>
          </cell>
          <cell r="J7912" t="str">
            <v>M</v>
          </cell>
          <cell r="K7912" t="str">
            <v>H</v>
          </cell>
          <cell r="L7912">
            <v>3</v>
          </cell>
          <cell r="M7912">
            <v>0</v>
          </cell>
        </row>
        <row r="7913">
          <cell r="A7913" t="str">
            <v>2014-28-3-ChambersCk_hat_Y_h_m</v>
          </cell>
          <cell r="B7913" t="str">
            <v>SPS</v>
          </cell>
          <cell r="C7913" t="str">
            <v>Marked South Puget Sound Fall Year</v>
          </cell>
          <cell r="D7913" t="str">
            <v>M-SPS Fyr</v>
          </cell>
          <cell r="E7913">
            <v>28</v>
          </cell>
          <cell r="F7913">
            <v>41</v>
          </cell>
          <cell r="G7913">
            <v>39</v>
          </cell>
          <cell r="H7913" t="str">
            <v>TRS</v>
          </cell>
          <cell r="I7913">
            <v>2014</v>
          </cell>
          <cell r="J7913" t="str">
            <v>M</v>
          </cell>
          <cell r="K7913" t="str">
            <v>H</v>
          </cell>
          <cell r="L7913">
            <v>3</v>
          </cell>
          <cell r="M7913">
            <v>0</v>
          </cell>
        </row>
        <row r="7914">
          <cell r="A7914" t="str">
            <v>2014-28-3-Deschutes_hat_Y_h_m</v>
          </cell>
          <cell r="B7914" t="str">
            <v>SPS</v>
          </cell>
          <cell r="C7914" t="str">
            <v>Marked South Puget Sound Fall Year</v>
          </cell>
          <cell r="D7914" t="str">
            <v>M-SPS Fyr</v>
          </cell>
          <cell r="E7914">
            <v>28</v>
          </cell>
          <cell r="F7914">
            <v>41</v>
          </cell>
          <cell r="G7914">
            <v>39</v>
          </cell>
          <cell r="H7914" t="str">
            <v>TRS</v>
          </cell>
          <cell r="I7914">
            <v>2014</v>
          </cell>
          <cell r="J7914" t="str">
            <v>M</v>
          </cell>
          <cell r="K7914" t="str">
            <v>H</v>
          </cell>
          <cell r="L7914">
            <v>3</v>
          </cell>
          <cell r="M7914">
            <v>0</v>
          </cell>
        </row>
        <row r="7915">
          <cell r="A7915" t="str">
            <v>2014-28-4-DuwamishGreen_hat_Y_h_m</v>
          </cell>
          <cell r="B7915" t="str">
            <v>SPS</v>
          </cell>
          <cell r="C7915" t="str">
            <v>Marked South Puget Sound Fall Year</v>
          </cell>
          <cell r="D7915" t="str">
            <v>M-SPS Fyr</v>
          </cell>
          <cell r="E7915">
            <v>28</v>
          </cell>
          <cell r="F7915">
            <v>41</v>
          </cell>
          <cell r="G7915">
            <v>39</v>
          </cell>
          <cell r="H7915" t="str">
            <v>TRS</v>
          </cell>
          <cell r="I7915">
            <v>2014</v>
          </cell>
          <cell r="J7915" t="str">
            <v>M</v>
          </cell>
          <cell r="K7915" t="str">
            <v>H</v>
          </cell>
          <cell r="L7915">
            <v>4</v>
          </cell>
          <cell r="M7915">
            <v>516</v>
          </cell>
        </row>
        <row r="7916">
          <cell r="A7916" t="str">
            <v>2014-28-4-GorstCk_hat_Y_h_m</v>
          </cell>
          <cell r="B7916" t="str">
            <v>SPS</v>
          </cell>
          <cell r="C7916" t="str">
            <v>Marked South Puget Sound Fall Year</v>
          </cell>
          <cell r="D7916" t="str">
            <v>M-SPS Fyr</v>
          </cell>
          <cell r="E7916">
            <v>28</v>
          </cell>
          <cell r="F7916">
            <v>41</v>
          </cell>
          <cell r="G7916">
            <v>39</v>
          </cell>
          <cell r="H7916" t="str">
            <v>TRS</v>
          </cell>
          <cell r="I7916">
            <v>2014</v>
          </cell>
          <cell r="J7916" t="str">
            <v>M</v>
          </cell>
          <cell r="K7916" t="str">
            <v>H</v>
          </cell>
          <cell r="L7916">
            <v>4</v>
          </cell>
          <cell r="M7916">
            <v>0</v>
          </cell>
        </row>
        <row r="7917">
          <cell r="A7917" t="str">
            <v>2014-28-4-CarrMinter_hat_Y_h_m</v>
          </cell>
          <cell r="B7917" t="str">
            <v>SPS</v>
          </cell>
          <cell r="C7917" t="str">
            <v>Marked South Puget Sound Fall Year</v>
          </cell>
          <cell r="D7917" t="str">
            <v>M-SPS Fyr</v>
          </cell>
          <cell r="E7917">
            <v>28</v>
          </cell>
          <cell r="F7917">
            <v>41</v>
          </cell>
          <cell r="G7917">
            <v>39</v>
          </cell>
          <cell r="H7917" t="str">
            <v>TRS</v>
          </cell>
          <cell r="I7917">
            <v>2014</v>
          </cell>
          <cell r="J7917" t="str">
            <v>M</v>
          </cell>
          <cell r="K7917" t="str">
            <v>H</v>
          </cell>
          <cell r="L7917">
            <v>4</v>
          </cell>
          <cell r="M7917">
            <v>3.759600446801135</v>
          </cell>
        </row>
        <row r="7918">
          <cell r="A7918" t="str">
            <v>2014-28-4-ChambersCk_hat_Y_h_m</v>
          </cell>
          <cell r="B7918" t="str">
            <v>SPS</v>
          </cell>
          <cell r="C7918" t="str">
            <v>Marked South Puget Sound Fall Year</v>
          </cell>
          <cell r="D7918" t="str">
            <v>M-SPS Fyr</v>
          </cell>
          <cell r="E7918">
            <v>28</v>
          </cell>
          <cell r="F7918">
            <v>41</v>
          </cell>
          <cell r="G7918">
            <v>39</v>
          </cell>
          <cell r="H7918" t="str">
            <v>TRS</v>
          </cell>
          <cell r="I7918">
            <v>2014</v>
          </cell>
          <cell r="J7918" t="str">
            <v>M</v>
          </cell>
          <cell r="K7918" t="str">
            <v>H</v>
          </cell>
          <cell r="L7918">
            <v>4</v>
          </cell>
          <cell r="M7918">
            <v>0</v>
          </cell>
        </row>
        <row r="7919">
          <cell r="A7919" t="str">
            <v>2014-28-4-Deschutes_hat_Y_h_m</v>
          </cell>
          <cell r="B7919" t="str">
            <v>SPS</v>
          </cell>
          <cell r="C7919" t="str">
            <v>Marked South Puget Sound Fall Year</v>
          </cell>
          <cell r="D7919" t="str">
            <v>M-SPS Fyr</v>
          </cell>
          <cell r="E7919">
            <v>28</v>
          </cell>
          <cell r="F7919">
            <v>41</v>
          </cell>
          <cell r="G7919">
            <v>39</v>
          </cell>
          <cell r="H7919" t="str">
            <v>TRS</v>
          </cell>
          <cell r="I7919">
            <v>2014</v>
          </cell>
          <cell r="J7919" t="str">
            <v>M</v>
          </cell>
          <cell r="K7919" t="str">
            <v>H</v>
          </cell>
          <cell r="L7919">
            <v>4</v>
          </cell>
          <cell r="M7919">
            <v>0</v>
          </cell>
        </row>
        <row r="7920">
          <cell r="A7920" t="str">
            <v>2014-28-5-DuwamishGreen_hat_Y_h_m</v>
          </cell>
          <cell r="B7920" t="str">
            <v>SPS</v>
          </cell>
          <cell r="C7920" t="str">
            <v>Marked South Puget Sound Fall Year</v>
          </cell>
          <cell r="D7920" t="str">
            <v>M-SPS Fyr</v>
          </cell>
          <cell r="E7920">
            <v>28</v>
          </cell>
          <cell r="F7920">
            <v>41</v>
          </cell>
          <cell r="G7920">
            <v>39</v>
          </cell>
          <cell r="H7920" t="str">
            <v>TRS</v>
          </cell>
          <cell r="I7920">
            <v>2014</v>
          </cell>
          <cell r="J7920" t="str">
            <v>M</v>
          </cell>
          <cell r="K7920" t="str">
            <v>H</v>
          </cell>
          <cell r="L7920">
            <v>5</v>
          </cell>
          <cell r="M7920">
            <v>52</v>
          </cell>
        </row>
        <row r="7921">
          <cell r="A7921" t="str">
            <v>2014-28-5-GorstCk_hat_Y_h_m</v>
          </cell>
          <cell r="B7921" t="str">
            <v>SPS</v>
          </cell>
          <cell r="C7921" t="str">
            <v>Marked South Puget Sound Fall Year</v>
          </cell>
          <cell r="D7921" t="str">
            <v>M-SPS Fyr</v>
          </cell>
          <cell r="E7921">
            <v>28</v>
          </cell>
          <cell r="F7921">
            <v>41</v>
          </cell>
          <cell r="G7921">
            <v>39</v>
          </cell>
          <cell r="H7921" t="str">
            <v>TRS</v>
          </cell>
          <cell r="I7921">
            <v>2014</v>
          </cell>
          <cell r="J7921" t="str">
            <v>M</v>
          </cell>
          <cell r="K7921" t="str">
            <v>H</v>
          </cell>
          <cell r="L7921">
            <v>5</v>
          </cell>
          <cell r="M7921">
            <v>0</v>
          </cell>
        </row>
        <row r="7922">
          <cell r="A7922" t="str">
            <v>2014-28-5-CarrMinter_hat_Y_h_m</v>
          </cell>
          <cell r="B7922" t="str">
            <v>SPS</v>
          </cell>
          <cell r="C7922" t="str">
            <v>Marked South Puget Sound Fall Year</v>
          </cell>
          <cell r="D7922" t="str">
            <v>M-SPS Fyr</v>
          </cell>
          <cell r="E7922">
            <v>28</v>
          </cell>
          <cell r="F7922">
            <v>41</v>
          </cell>
          <cell r="G7922">
            <v>39</v>
          </cell>
          <cell r="H7922" t="str">
            <v>TRS</v>
          </cell>
          <cell r="I7922">
            <v>2014</v>
          </cell>
          <cell r="J7922" t="str">
            <v>M</v>
          </cell>
          <cell r="K7922" t="str">
            <v>H</v>
          </cell>
          <cell r="L7922">
            <v>5</v>
          </cell>
          <cell r="M7922">
            <v>0</v>
          </cell>
        </row>
        <row r="7923">
          <cell r="A7923" t="str">
            <v>2014-28-5-ChambersCk_hat_Y_h_m</v>
          </cell>
          <cell r="B7923" t="str">
            <v>SPS</v>
          </cell>
          <cell r="C7923" t="str">
            <v>Marked South Puget Sound Fall Year</v>
          </cell>
          <cell r="D7923" t="str">
            <v>M-SPS Fyr</v>
          </cell>
          <cell r="E7923">
            <v>28</v>
          </cell>
          <cell r="F7923">
            <v>41</v>
          </cell>
          <cell r="G7923">
            <v>39</v>
          </cell>
          <cell r="H7923" t="str">
            <v>TRS</v>
          </cell>
          <cell r="I7923">
            <v>2014</v>
          </cell>
          <cell r="J7923" t="str">
            <v>M</v>
          </cell>
          <cell r="K7923" t="str">
            <v>H</v>
          </cell>
          <cell r="L7923">
            <v>5</v>
          </cell>
          <cell r="M7923">
            <v>6.4522116166600654</v>
          </cell>
        </row>
        <row r="7924">
          <cell r="A7924" t="str">
            <v>2014-28-5-Deschutes_hat_Y_h_m</v>
          </cell>
          <cell r="B7924" t="str">
            <v>SPS</v>
          </cell>
          <cell r="C7924" t="str">
            <v>Marked South Puget Sound Fall Year</v>
          </cell>
          <cell r="D7924" t="str">
            <v>M-SPS Fyr</v>
          </cell>
          <cell r="E7924">
            <v>28</v>
          </cell>
          <cell r="F7924">
            <v>41</v>
          </cell>
          <cell r="G7924">
            <v>39</v>
          </cell>
          <cell r="H7924" t="str">
            <v>TRS</v>
          </cell>
          <cell r="I7924">
            <v>2014</v>
          </cell>
          <cell r="J7924" t="str">
            <v>M</v>
          </cell>
          <cell r="K7924" t="str">
            <v>H</v>
          </cell>
          <cell r="L7924">
            <v>5</v>
          </cell>
          <cell r="M7924">
            <v>0</v>
          </cell>
        </row>
        <row r="7925">
          <cell r="A7925" t="str">
            <v>2014-29-3-</v>
          </cell>
          <cell r="B7925" t="str">
            <v>MPS</v>
          </cell>
          <cell r="C7925" t="str">
            <v>UnMarked White River Spring Fing</v>
          </cell>
          <cell r="D7925" t="str">
            <v>U-WhiteSp</v>
          </cell>
          <cell r="E7925">
            <v>29</v>
          </cell>
          <cell r="F7925">
            <v>43</v>
          </cell>
          <cell r="G7925">
            <v>42</v>
          </cell>
          <cell r="H7925" t="str">
            <v>ETRS; includes FW net (FW spt assumed 0)</v>
          </cell>
          <cell r="I7925">
            <v>2014</v>
          </cell>
          <cell r="J7925" t="str">
            <v>UM</v>
          </cell>
          <cell r="L7925">
            <v>3</v>
          </cell>
          <cell r="M7925">
            <v>713</v>
          </cell>
        </row>
        <row r="7926">
          <cell r="A7926" t="str">
            <v>2014-29-4-</v>
          </cell>
          <cell r="B7926" t="str">
            <v>MPS</v>
          </cell>
          <cell r="C7926" t="str">
            <v>UnMarked White River Spring Fing</v>
          </cell>
          <cell r="D7926" t="str">
            <v>U-WhiteSp</v>
          </cell>
          <cell r="E7926">
            <v>29</v>
          </cell>
          <cell r="F7926">
            <v>43</v>
          </cell>
          <cell r="G7926">
            <v>42</v>
          </cell>
          <cell r="H7926" t="str">
            <v>ETRS; includes FW net (FW spt assumed 0)</v>
          </cell>
          <cell r="I7926">
            <v>2014</v>
          </cell>
          <cell r="J7926" t="str">
            <v>UM</v>
          </cell>
          <cell r="L7926">
            <v>4</v>
          </cell>
          <cell r="M7926">
            <v>878</v>
          </cell>
        </row>
        <row r="7927">
          <cell r="A7927" t="str">
            <v>2014-29-5-</v>
          </cell>
          <cell r="B7927" t="str">
            <v>MPS</v>
          </cell>
          <cell r="C7927" t="str">
            <v>UnMarked White River Spring Fing</v>
          </cell>
          <cell r="D7927" t="str">
            <v>U-WhiteSp</v>
          </cell>
          <cell r="E7927">
            <v>29</v>
          </cell>
          <cell r="F7927">
            <v>43</v>
          </cell>
          <cell r="G7927">
            <v>42</v>
          </cell>
          <cell r="H7927" t="str">
            <v>ETRS; includes FW net (FW spt assumed 0)</v>
          </cell>
          <cell r="I7927">
            <v>2014</v>
          </cell>
          <cell r="J7927" t="str">
            <v>UM</v>
          </cell>
          <cell r="L7927">
            <v>5</v>
          </cell>
          <cell r="M7927">
            <v>103</v>
          </cell>
        </row>
        <row r="7928">
          <cell r="A7928" t="str">
            <v>2014-30-3-</v>
          </cell>
          <cell r="B7928" t="str">
            <v>MPS</v>
          </cell>
          <cell r="C7928" t="str">
            <v>Marked White River Spring Fing</v>
          </cell>
          <cell r="D7928" t="str">
            <v>M-WhiteSp</v>
          </cell>
          <cell r="E7928">
            <v>30</v>
          </cell>
          <cell r="F7928">
            <v>44</v>
          </cell>
          <cell r="G7928">
            <v>42</v>
          </cell>
          <cell r="H7928" t="str">
            <v>ETRS; includes FW net (FW spt assumed 0)</v>
          </cell>
          <cell r="I7928">
            <v>2014</v>
          </cell>
          <cell r="J7928" t="str">
            <v>M</v>
          </cell>
          <cell r="L7928">
            <v>3</v>
          </cell>
          <cell r="M7928">
            <v>0</v>
          </cell>
        </row>
        <row r="7929">
          <cell r="A7929" t="str">
            <v>2014-30-4-</v>
          </cell>
          <cell r="B7929" t="str">
            <v>MPS</v>
          </cell>
          <cell r="C7929" t="str">
            <v>Marked White River Spring Fing</v>
          </cell>
          <cell r="D7929" t="str">
            <v>M-WhiteSp</v>
          </cell>
          <cell r="E7929">
            <v>30</v>
          </cell>
          <cell r="F7929">
            <v>44</v>
          </cell>
          <cell r="G7929">
            <v>42</v>
          </cell>
          <cell r="H7929" t="str">
            <v>ETRS; includes FW net (FW spt assumed 0)</v>
          </cell>
          <cell r="I7929">
            <v>2014</v>
          </cell>
          <cell r="J7929" t="str">
            <v>M</v>
          </cell>
          <cell r="L7929">
            <v>4</v>
          </cell>
          <cell r="M7929">
            <v>0</v>
          </cell>
        </row>
        <row r="7930">
          <cell r="A7930" t="str">
            <v>2014-30-5-</v>
          </cell>
          <cell r="B7930" t="str">
            <v>MPS</v>
          </cell>
          <cell r="C7930" t="str">
            <v>Marked White River Spring Fing</v>
          </cell>
          <cell r="D7930" t="str">
            <v>M-WhiteSp</v>
          </cell>
          <cell r="E7930">
            <v>30</v>
          </cell>
          <cell r="F7930">
            <v>44</v>
          </cell>
          <cell r="G7930">
            <v>42</v>
          </cell>
          <cell r="H7930" t="str">
            <v>ETRS; includes FW net (FW spt assumed 0)</v>
          </cell>
          <cell r="I7930">
            <v>2014</v>
          </cell>
          <cell r="J7930" t="str">
            <v>M</v>
          </cell>
          <cell r="L7930">
            <v>5</v>
          </cell>
          <cell r="M7930">
            <v>0</v>
          </cell>
        </row>
        <row r="7931">
          <cell r="A7931" t="str">
            <v>2014-31-3-Area12B_tribs_nat_F_n_um</v>
          </cell>
          <cell r="B7931" t="str">
            <v>HC</v>
          </cell>
          <cell r="C7931" t="str">
            <v>UnMarked Hood Canal Fall Fing</v>
          </cell>
          <cell r="D7931" t="str">
            <v>U-HdCl FF</v>
          </cell>
          <cell r="E7931">
            <v>31</v>
          </cell>
          <cell r="F7931">
            <v>46</v>
          </cell>
          <cell r="G7931">
            <v>45</v>
          </cell>
          <cell r="H7931" t="str">
            <v>TRS; incl FW net, FW sport, 12H, HC net</v>
          </cell>
          <cell r="I7931">
            <v>2014</v>
          </cell>
          <cell r="J7931" t="str">
            <v>UM</v>
          </cell>
          <cell r="K7931" t="str">
            <v>N</v>
          </cell>
          <cell r="L7931">
            <v>3</v>
          </cell>
          <cell r="M7931">
            <v>65.744783657914581</v>
          </cell>
        </row>
        <row r="7932">
          <cell r="A7932" t="str">
            <v>2014-31-3-HoodsportHat_F_h_um</v>
          </cell>
          <cell r="B7932" t="str">
            <v>HC</v>
          </cell>
          <cell r="C7932" t="str">
            <v>UnMarked Hood Canal Fall Fing</v>
          </cell>
          <cell r="D7932" t="str">
            <v>U-HdCl FF</v>
          </cell>
          <cell r="E7932">
            <v>31</v>
          </cell>
          <cell r="F7932">
            <v>46</v>
          </cell>
          <cell r="G7932">
            <v>45</v>
          </cell>
          <cell r="H7932" t="str">
            <v>TRS; incl FW net, FW sport, 12H, HC net</v>
          </cell>
          <cell r="I7932">
            <v>2014</v>
          </cell>
          <cell r="J7932" t="str">
            <v>UM</v>
          </cell>
          <cell r="K7932" t="str">
            <v>H</v>
          </cell>
          <cell r="L7932">
            <v>3</v>
          </cell>
          <cell r="M7932">
            <v>1.0282681734389829</v>
          </cell>
        </row>
        <row r="7933">
          <cell r="A7933" t="str">
            <v>2014-31-3-SkokR_nat_n_um</v>
          </cell>
          <cell r="B7933" t="str">
            <v>HC</v>
          </cell>
          <cell r="C7933" t="str">
            <v>UnMarked Hood Canal Fall Fing</v>
          </cell>
          <cell r="D7933" t="str">
            <v>U-HdCl FF</v>
          </cell>
          <cell r="E7933">
            <v>31</v>
          </cell>
          <cell r="F7933">
            <v>46</v>
          </cell>
          <cell r="G7933">
            <v>45</v>
          </cell>
          <cell r="H7933" t="str">
            <v>TRS; incl FW net, FW sport, 12H, HC net</v>
          </cell>
          <cell r="I7933">
            <v>2014</v>
          </cell>
          <cell r="J7933" t="str">
            <v>UM</v>
          </cell>
          <cell r="K7933" t="str">
            <v>N</v>
          </cell>
          <cell r="L7933">
            <v>3</v>
          </cell>
          <cell r="M7933">
            <v>91.800035830913089</v>
          </cell>
        </row>
        <row r="7934">
          <cell r="A7934" t="str">
            <v>2014-31-3-SkokR_hat_h_um</v>
          </cell>
          <cell r="B7934" t="str">
            <v>HC</v>
          </cell>
          <cell r="C7934" t="str">
            <v>UnMarked Hood Canal Fall Fing</v>
          </cell>
          <cell r="D7934" t="str">
            <v>U-HdCl FF</v>
          </cell>
          <cell r="E7934">
            <v>31</v>
          </cell>
          <cell r="F7934">
            <v>46</v>
          </cell>
          <cell r="G7934">
            <v>45</v>
          </cell>
          <cell r="H7934" t="str">
            <v>TRS; incl FW net, FW sport, 12H, HC net</v>
          </cell>
          <cell r="I7934">
            <v>2014</v>
          </cell>
          <cell r="J7934" t="str">
            <v>UM</v>
          </cell>
          <cell r="K7934" t="str">
            <v>H</v>
          </cell>
          <cell r="L7934">
            <v>3</v>
          </cell>
          <cell r="M7934">
            <v>426.74994887172232</v>
          </cell>
        </row>
        <row r="7935">
          <cell r="A7935" t="str">
            <v>2014-31-3-Area12CD_tribs_nat_n_um</v>
          </cell>
          <cell r="B7935" t="str">
            <v>HC</v>
          </cell>
          <cell r="C7935" t="str">
            <v>UnMarked Hood Canal Fall Fing</v>
          </cell>
          <cell r="D7935" t="str">
            <v>U-HdCl FF</v>
          </cell>
          <cell r="E7935">
            <v>31</v>
          </cell>
          <cell r="F7935">
            <v>46</v>
          </cell>
          <cell r="G7935">
            <v>45</v>
          </cell>
          <cell r="H7935" t="str">
            <v>TRS; incl FW net, FW sport, 12H, HC net</v>
          </cell>
          <cell r="I7935">
            <v>2014</v>
          </cell>
          <cell r="J7935" t="str">
            <v>UM</v>
          </cell>
          <cell r="K7935" t="str">
            <v>N</v>
          </cell>
          <cell r="L7935">
            <v>3</v>
          </cell>
          <cell r="M7935">
            <v>29.482004266083148</v>
          </cell>
        </row>
        <row r="7936">
          <cell r="A7936" t="str">
            <v>2014-31-4-Area12B_tribs_nat_F_n_um</v>
          </cell>
          <cell r="B7936" t="str">
            <v>HC</v>
          </cell>
          <cell r="C7936" t="str">
            <v>UnMarked Hood Canal Fall Fing</v>
          </cell>
          <cell r="D7936" t="str">
            <v>U-HdCl FF</v>
          </cell>
          <cell r="E7936">
            <v>31</v>
          </cell>
          <cell r="F7936">
            <v>46</v>
          </cell>
          <cell r="G7936">
            <v>45</v>
          </cell>
          <cell r="H7936" t="str">
            <v>TRS; incl FW net, FW sport, 12H, HC net</v>
          </cell>
          <cell r="I7936">
            <v>2014</v>
          </cell>
          <cell r="J7936" t="str">
            <v>UM</v>
          </cell>
          <cell r="K7936" t="str">
            <v>N</v>
          </cell>
          <cell r="L7936">
            <v>4</v>
          </cell>
          <cell r="M7936">
            <v>73.575061262115639</v>
          </cell>
        </row>
        <row r="7937">
          <cell r="A7937" t="str">
            <v>2014-31-4-HoodsportHat_F_h_um</v>
          </cell>
          <cell r="B7937" t="str">
            <v>HC</v>
          </cell>
          <cell r="C7937" t="str">
            <v>UnMarked Hood Canal Fall Fing</v>
          </cell>
          <cell r="D7937" t="str">
            <v>U-HdCl FF</v>
          </cell>
          <cell r="E7937">
            <v>31</v>
          </cell>
          <cell r="F7937">
            <v>46</v>
          </cell>
          <cell r="G7937">
            <v>45</v>
          </cell>
          <cell r="H7937" t="str">
            <v>TRS; incl FW net, FW sport, 12H, HC net</v>
          </cell>
          <cell r="I7937">
            <v>2014</v>
          </cell>
          <cell r="J7937" t="str">
            <v>UM</v>
          </cell>
          <cell r="K7937" t="str">
            <v>H</v>
          </cell>
          <cell r="L7937">
            <v>4</v>
          </cell>
          <cell r="M7937">
            <v>13.120868389342879</v>
          </cell>
        </row>
        <row r="7938">
          <cell r="A7938" t="str">
            <v>2014-31-4-SkokR_nat_n_um</v>
          </cell>
          <cell r="B7938" t="str">
            <v>HC</v>
          </cell>
          <cell r="C7938" t="str">
            <v>UnMarked Hood Canal Fall Fing</v>
          </cell>
          <cell r="D7938" t="str">
            <v>U-HdCl FF</v>
          </cell>
          <cell r="E7938">
            <v>31</v>
          </cell>
          <cell r="F7938">
            <v>46</v>
          </cell>
          <cell r="G7938">
            <v>45</v>
          </cell>
          <cell r="H7938" t="str">
            <v>TRS; incl FW net, FW sport, 12H, HC net</v>
          </cell>
          <cell r="I7938">
            <v>2014</v>
          </cell>
          <cell r="J7938" t="str">
            <v>UM</v>
          </cell>
          <cell r="K7938" t="str">
            <v>N</v>
          </cell>
          <cell r="L7938">
            <v>4</v>
          </cell>
          <cell r="M7938">
            <v>102.7335232444825</v>
          </cell>
        </row>
        <row r="7939">
          <cell r="A7939" t="str">
            <v>2014-31-4-SkokR_hat_h_um</v>
          </cell>
          <cell r="B7939" t="str">
            <v>HC</v>
          </cell>
          <cell r="C7939" t="str">
            <v>UnMarked Hood Canal Fall Fing</v>
          </cell>
          <cell r="D7939" t="str">
            <v>U-HdCl FF</v>
          </cell>
          <cell r="E7939">
            <v>31</v>
          </cell>
          <cell r="F7939">
            <v>46</v>
          </cell>
          <cell r="G7939">
            <v>45</v>
          </cell>
          <cell r="H7939" t="str">
            <v>TRS; incl FW net, FW sport, 12H, HC net</v>
          </cell>
          <cell r="I7939">
            <v>2014</v>
          </cell>
          <cell r="J7939" t="str">
            <v>UM</v>
          </cell>
          <cell r="K7939" t="str">
            <v>H</v>
          </cell>
          <cell r="L7939">
            <v>4</v>
          </cell>
          <cell r="M7939">
            <v>503.54020565151262</v>
          </cell>
        </row>
        <row r="7940">
          <cell r="A7940" t="str">
            <v>2014-31-4-Area12CD_tribs_nat_n_um</v>
          </cell>
          <cell r="B7940" t="str">
            <v>HC</v>
          </cell>
          <cell r="C7940" t="str">
            <v>UnMarked Hood Canal Fall Fing</v>
          </cell>
          <cell r="D7940" t="str">
            <v>U-HdCl FF</v>
          </cell>
          <cell r="E7940">
            <v>31</v>
          </cell>
          <cell r="F7940">
            <v>46</v>
          </cell>
          <cell r="G7940">
            <v>45</v>
          </cell>
          <cell r="H7940" t="str">
            <v>TRS; incl FW net, FW sport, 12H, HC net</v>
          </cell>
          <cell r="I7940">
            <v>2014</v>
          </cell>
          <cell r="J7940" t="str">
            <v>UM</v>
          </cell>
          <cell r="K7940" t="str">
            <v>N</v>
          </cell>
          <cell r="L7940">
            <v>4</v>
          </cell>
          <cell r="M7940">
            <v>32.993344100021133</v>
          </cell>
        </row>
        <row r="7941">
          <cell r="A7941" t="str">
            <v>2014-31-5-Area12B_tribs_nat_F_n_um</v>
          </cell>
          <cell r="B7941" t="str">
            <v>HC</v>
          </cell>
          <cell r="C7941" t="str">
            <v>UnMarked Hood Canal Fall Fing</v>
          </cell>
          <cell r="D7941" t="str">
            <v>U-HdCl FF</v>
          </cell>
          <cell r="E7941">
            <v>31</v>
          </cell>
          <cell r="F7941">
            <v>46</v>
          </cell>
          <cell r="G7941">
            <v>45</v>
          </cell>
          <cell r="H7941" t="str">
            <v>TRS; incl FW net, FW sport, 12H, HC net</v>
          </cell>
          <cell r="I7941">
            <v>2014</v>
          </cell>
          <cell r="J7941" t="str">
            <v>UM</v>
          </cell>
          <cell r="K7941" t="str">
            <v>N</v>
          </cell>
          <cell r="L7941">
            <v>5</v>
          </cell>
          <cell r="M7941">
            <v>2.2161163030757729</v>
          </cell>
        </row>
        <row r="7942">
          <cell r="A7942" t="str">
            <v>2014-31-5-HoodsportHat_F_h_um</v>
          </cell>
          <cell r="B7942" t="str">
            <v>HC</v>
          </cell>
          <cell r="C7942" t="str">
            <v>UnMarked Hood Canal Fall Fing</v>
          </cell>
          <cell r="D7942" t="str">
            <v>U-HdCl FF</v>
          </cell>
          <cell r="E7942">
            <v>31</v>
          </cell>
          <cell r="F7942">
            <v>46</v>
          </cell>
          <cell r="G7942">
            <v>45</v>
          </cell>
          <cell r="H7942" t="str">
            <v>TRS; incl FW net, FW sport, 12H, HC net</v>
          </cell>
          <cell r="I7942">
            <v>2014</v>
          </cell>
          <cell r="J7942" t="str">
            <v>UM</v>
          </cell>
          <cell r="K7942" t="str">
            <v>H</v>
          </cell>
          <cell r="L7942">
            <v>5</v>
          </cell>
          <cell r="M7942">
            <v>0</v>
          </cell>
        </row>
        <row r="7943">
          <cell r="A7943" t="str">
            <v>2014-31-5-SkokR_nat_n_um</v>
          </cell>
          <cell r="B7943" t="str">
            <v>HC</v>
          </cell>
          <cell r="C7943" t="str">
            <v>UnMarked Hood Canal Fall Fing</v>
          </cell>
          <cell r="D7943" t="str">
            <v>U-HdCl FF</v>
          </cell>
          <cell r="E7943">
            <v>31</v>
          </cell>
          <cell r="F7943">
            <v>46</v>
          </cell>
          <cell r="G7943">
            <v>45</v>
          </cell>
          <cell r="H7943" t="str">
            <v>TRS; incl FW net, FW sport, 12H, HC net</v>
          </cell>
          <cell r="I7943">
            <v>2014</v>
          </cell>
          <cell r="J7943" t="str">
            <v>UM</v>
          </cell>
          <cell r="K7943" t="str">
            <v>N</v>
          </cell>
          <cell r="L7943">
            <v>5</v>
          </cell>
          <cell r="M7943">
            <v>3.094383230255497</v>
          </cell>
        </row>
        <row r="7944">
          <cell r="A7944" t="str">
            <v>2014-31-5-SkokR_hat_h_um</v>
          </cell>
          <cell r="B7944" t="str">
            <v>HC</v>
          </cell>
          <cell r="C7944" t="str">
            <v>UnMarked Hood Canal Fall Fing</v>
          </cell>
          <cell r="D7944" t="str">
            <v>U-HdCl FF</v>
          </cell>
          <cell r="E7944">
            <v>31</v>
          </cell>
          <cell r="F7944">
            <v>46</v>
          </cell>
          <cell r="G7944">
            <v>45</v>
          </cell>
          <cell r="H7944" t="str">
            <v>TRS; incl FW net, FW sport, 12H, HC net</v>
          </cell>
          <cell r="I7944">
            <v>2014</v>
          </cell>
          <cell r="J7944" t="str">
            <v>UM</v>
          </cell>
          <cell r="K7944" t="str">
            <v>H</v>
          </cell>
          <cell r="L7944">
            <v>5</v>
          </cell>
          <cell r="M7944">
            <v>14.663096605198371</v>
          </cell>
        </row>
        <row r="7945">
          <cell r="A7945" t="str">
            <v>2014-31-5-Area12CD_tribs_nat_n_um</v>
          </cell>
          <cell r="B7945" t="str">
            <v>HC</v>
          </cell>
          <cell r="C7945" t="str">
            <v>UnMarked Hood Canal Fall Fing</v>
          </cell>
          <cell r="D7945" t="str">
            <v>U-HdCl FF</v>
          </cell>
          <cell r="E7945">
            <v>31</v>
          </cell>
          <cell r="F7945">
            <v>46</v>
          </cell>
          <cell r="G7945">
            <v>45</v>
          </cell>
          <cell r="H7945" t="str">
            <v>TRS; incl FW net, FW sport, 12H, HC net</v>
          </cell>
          <cell r="I7945">
            <v>2014</v>
          </cell>
          <cell r="J7945" t="str">
            <v>UM</v>
          </cell>
          <cell r="K7945" t="str">
            <v>N</v>
          </cell>
          <cell r="L7945">
            <v>5</v>
          </cell>
          <cell r="M7945">
            <v>0.99377542469943181</v>
          </cell>
        </row>
        <row r="7946">
          <cell r="A7946" t="str">
            <v>2014-32-3-HoodsportHat_F_h_m</v>
          </cell>
          <cell r="B7946" t="str">
            <v>HC</v>
          </cell>
          <cell r="C7946" t="str">
            <v>Marked Hood Canal Fall Fing</v>
          </cell>
          <cell r="D7946" t="str">
            <v>M-HdCl FF</v>
          </cell>
          <cell r="E7946">
            <v>32</v>
          </cell>
          <cell r="F7946">
            <v>47</v>
          </cell>
          <cell r="G7946">
            <v>45</v>
          </cell>
          <cell r="H7946" t="str">
            <v>TRS; incl FW net, FW sport, 12H, HC net</v>
          </cell>
          <cell r="I7946">
            <v>2014</v>
          </cell>
          <cell r="J7946" t="str">
            <v>M</v>
          </cell>
          <cell r="K7946" t="str">
            <v>H</v>
          </cell>
          <cell r="L7946">
            <v>3</v>
          </cell>
          <cell r="M7946">
            <v>3321.3481443992232</v>
          </cell>
        </row>
        <row r="7947">
          <cell r="A7947" t="str">
            <v>2014-32-3-SkokR_hat_h_m</v>
          </cell>
          <cell r="B7947" t="str">
            <v>HC</v>
          </cell>
          <cell r="C7947" t="str">
            <v>Marked Hood Canal Fall Fing</v>
          </cell>
          <cell r="D7947" t="str">
            <v>M-HdCl FF</v>
          </cell>
          <cell r="E7947">
            <v>32</v>
          </cell>
          <cell r="F7947">
            <v>47</v>
          </cell>
          <cell r="G7947">
            <v>45</v>
          </cell>
          <cell r="H7947" t="str">
            <v>TRS; incl FW net, FW sport, 12H, HC net</v>
          </cell>
          <cell r="I7947">
            <v>2014</v>
          </cell>
          <cell r="J7947" t="str">
            <v>M</v>
          </cell>
          <cell r="K7947" t="str">
            <v>H</v>
          </cell>
          <cell r="L7947">
            <v>3</v>
          </cell>
          <cell r="M7947">
            <v>6670.0526781387307</v>
          </cell>
        </row>
        <row r="7948">
          <cell r="A7948" t="str">
            <v>2014-32-4-HoodsportHat_F_h_m</v>
          </cell>
          <cell r="B7948" t="str">
            <v>HC</v>
          </cell>
          <cell r="C7948" t="str">
            <v>Marked Hood Canal Fall Fing</v>
          </cell>
          <cell r="D7948" t="str">
            <v>M-HdCl FF</v>
          </cell>
          <cell r="E7948">
            <v>32</v>
          </cell>
          <cell r="F7948">
            <v>47</v>
          </cell>
          <cell r="G7948">
            <v>45</v>
          </cell>
          <cell r="H7948" t="str">
            <v>TRS; incl FW net, FW sport, 12H, HC net</v>
          </cell>
          <cell r="I7948">
            <v>2014</v>
          </cell>
          <cell r="J7948" t="str">
            <v>M</v>
          </cell>
          <cell r="K7948" t="str">
            <v>H</v>
          </cell>
          <cell r="L7948">
            <v>4</v>
          </cell>
          <cell r="M7948">
            <v>7067.9036068917849</v>
          </cell>
        </row>
        <row r="7949">
          <cell r="A7949" t="str">
            <v>2014-32-4-SkokR_hat_h_m</v>
          </cell>
          <cell r="B7949" t="str">
            <v>HC</v>
          </cell>
          <cell r="C7949" t="str">
            <v>Marked Hood Canal Fall Fing</v>
          </cell>
          <cell r="D7949" t="str">
            <v>M-HdCl FF</v>
          </cell>
          <cell r="E7949">
            <v>32</v>
          </cell>
          <cell r="F7949">
            <v>47</v>
          </cell>
          <cell r="G7949">
            <v>45</v>
          </cell>
          <cell r="H7949" t="str">
            <v>TRS; incl FW net, FW sport, 12H, HC net</v>
          </cell>
          <cell r="I7949">
            <v>2014</v>
          </cell>
          <cell r="J7949" t="str">
            <v>M</v>
          </cell>
          <cell r="K7949" t="str">
            <v>H</v>
          </cell>
          <cell r="L7949">
            <v>4</v>
          </cell>
          <cell r="M7949">
            <v>7438.4995881714212</v>
          </cell>
        </row>
        <row r="7950">
          <cell r="A7950" t="str">
            <v>2014-32-5-HoodsportHat_F_h_m</v>
          </cell>
          <cell r="B7950" t="str">
            <v>HC</v>
          </cell>
          <cell r="C7950" t="str">
            <v>Marked Hood Canal Fall Fing</v>
          </cell>
          <cell r="D7950" t="str">
            <v>M-HdCl FF</v>
          </cell>
          <cell r="E7950">
            <v>32</v>
          </cell>
          <cell r="F7950">
            <v>47</v>
          </cell>
          <cell r="G7950">
            <v>45</v>
          </cell>
          <cell r="H7950" t="str">
            <v>TRS; incl FW net, FW sport, 12H, HC net</v>
          </cell>
          <cell r="I7950">
            <v>2014</v>
          </cell>
          <cell r="J7950" t="str">
            <v>M</v>
          </cell>
          <cell r="K7950" t="str">
            <v>H</v>
          </cell>
          <cell r="L7950">
            <v>5</v>
          </cell>
          <cell r="M7950">
            <v>671.18715405508317</v>
          </cell>
        </row>
        <row r="7951">
          <cell r="A7951" t="str">
            <v>2014-32-5-SkokR_hat_h_m</v>
          </cell>
          <cell r="B7951" t="str">
            <v>HC</v>
          </cell>
          <cell r="C7951" t="str">
            <v>Marked Hood Canal Fall Fing</v>
          </cell>
          <cell r="D7951" t="str">
            <v>M-HdCl FF</v>
          </cell>
          <cell r="E7951">
            <v>32</v>
          </cell>
          <cell r="F7951">
            <v>47</v>
          </cell>
          <cell r="G7951">
            <v>45</v>
          </cell>
          <cell r="H7951" t="str">
            <v>TRS; incl FW net, FW sport, 12H, HC net</v>
          </cell>
          <cell r="I7951">
            <v>2014</v>
          </cell>
          <cell r="J7951" t="str">
            <v>M</v>
          </cell>
          <cell r="K7951" t="str">
            <v>H</v>
          </cell>
          <cell r="L7951">
            <v>5</v>
          </cell>
          <cell r="M7951">
            <v>224.5549694738057</v>
          </cell>
        </row>
        <row r="7952">
          <cell r="A7952" t="str">
            <v>2014-33-3-HoodsportHat_Y_h_um</v>
          </cell>
          <cell r="B7952" t="str">
            <v>HC</v>
          </cell>
          <cell r="C7952" t="str">
            <v>UnMarked Hood Canal Fall Year</v>
          </cell>
          <cell r="D7952" t="str">
            <v>U-HdCl FY</v>
          </cell>
          <cell r="E7952">
            <v>33</v>
          </cell>
          <cell r="F7952">
            <v>49</v>
          </cell>
          <cell r="G7952">
            <v>48</v>
          </cell>
          <cell r="H7952" t="str">
            <v>TRS; incl FW net, FW sport, 12H, HC net</v>
          </cell>
          <cell r="I7952">
            <v>2014</v>
          </cell>
          <cell r="J7952" t="str">
            <v>UM</v>
          </cell>
          <cell r="K7952" t="str">
            <v>H</v>
          </cell>
          <cell r="L7952">
            <v>3</v>
          </cell>
          <cell r="M7952">
            <v>0</v>
          </cell>
        </row>
        <row r="7953">
          <cell r="A7953" t="str">
            <v>2014-33-4-HoodsportHat_Y_h_um</v>
          </cell>
          <cell r="B7953" t="str">
            <v>HC</v>
          </cell>
          <cell r="C7953" t="str">
            <v>UnMarked Hood Canal Fall Year</v>
          </cell>
          <cell r="D7953" t="str">
            <v>U-HdCl FY</v>
          </cell>
          <cell r="E7953">
            <v>33</v>
          </cell>
          <cell r="F7953">
            <v>49</v>
          </cell>
          <cell r="G7953">
            <v>48</v>
          </cell>
          <cell r="H7953" t="str">
            <v>TRS; incl FW net, FW sport, 12H, HC net</v>
          </cell>
          <cell r="I7953">
            <v>2014</v>
          </cell>
          <cell r="J7953" t="str">
            <v>UM</v>
          </cell>
          <cell r="K7953" t="str">
            <v>H</v>
          </cell>
          <cell r="L7953">
            <v>4</v>
          </cell>
          <cell r="M7953">
            <v>0</v>
          </cell>
        </row>
        <row r="7954">
          <cell r="A7954" t="str">
            <v>2014-33-5-HoodsportHat_Y_h_um</v>
          </cell>
          <cell r="B7954" t="str">
            <v>HC</v>
          </cell>
          <cell r="C7954" t="str">
            <v>UnMarked Hood Canal Fall Year</v>
          </cell>
          <cell r="D7954" t="str">
            <v>U-HdCl FY</v>
          </cell>
          <cell r="E7954">
            <v>33</v>
          </cell>
          <cell r="F7954">
            <v>49</v>
          </cell>
          <cell r="G7954">
            <v>48</v>
          </cell>
          <cell r="H7954" t="str">
            <v>TRS; incl FW net, FW sport, 12H, HC net</v>
          </cell>
          <cell r="I7954">
            <v>2014</v>
          </cell>
          <cell r="J7954" t="str">
            <v>UM</v>
          </cell>
          <cell r="K7954" t="str">
            <v>H</v>
          </cell>
          <cell r="L7954">
            <v>5</v>
          </cell>
          <cell r="M7954">
            <v>0</v>
          </cell>
        </row>
        <row r="7955">
          <cell r="A7955" t="str">
            <v>2014-34-3-HoodsportHat_Y_h_m</v>
          </cell>
          <cell r="B7955" t="str">
            <v>HC</v>
          </cell>
          <cell r="C7955" t="str">
            <v>Marked Hood Canal Fall Year</v>
          </cell>
          <cell r="D7955" t="str">
            <v>M-HdCl FY</v>
          </cell>
          <cell r="E7955">
            <v>34</v>
          </cell>
          <cell r="F7955">
            <v>50</v>
          </cell>
          <cell r="G7955">
            <v>48</v>
          </cell>
          <cell r="H7955" t="str">
            <v>TRS; incl FW net, FW sport, 12H, HC net</v>
          </cell>
          <cell r="I7955">
            <v>2014</v>
          </cell>
          <cell r="J7955" t="str">
            <v>M</v>
          </cell>
          <cell r="K7955" t="str">
            <v>H</v>
          </cell>
          <cell r="L7955">
            <v>3</v>
          </cell>
          <cell r="M7955">
            <v>51.340397375309919</v>
          </cell>
        </row>
        <row r="7956">
          <cell r="A7956" t="str">
            <v>2014-34-4-HoodsportHat_Y_h_m</v>
          </cell>
          <cell r="B7956" t="str">
            <v>HC</v>
          </cell>
          <cell r="C7956" t="str">
            <v>Marked Hood Canal Fall Year</v>
          </cell>
          <cell r="D7956" t="str">
            <v>M-HdCl FY</v>
          </cell>
          <cell r="E7956">
            <v>34</v>
          </cell>
          <cell r="F7956">
            <v>50</v>
          </cell>
          <cell r="G7956">
            <v>48</v>
          </cell>
          <cell r="H7956" t="str">
            <v>TRS; incl FW net, FW sport, 12H, HC net</v>
          </cell>
          <cell r="I7956">
            <v>2014</v>
          </cell>
          <cell r="J7956" t="str">
            <v>M</v>
          </cell>
          <cell r="K7956" t="str">
            <v>H</v>
          </cell>
          <cell r="L7956">
            <v>4</v>
          </cell>
          <cell r="M7956">
            <v>261.71765017547261</v>
          </cell>
        </row>
        <row r="7957">
          <cell r="A7957" t="str">
            <v>2014-34-5-HoodsportHat_Y_h_m</v>
          </cell>
          <cell r="B7957" t="str">
            <v>HC</v>
          </cell>
          <cell r="C7957" t="str">
            <v>Marked Hood Canal Fall Year</v>
          </cell>
          <cell r="D7957" t="str">
            <v>M-HdCl FY</v>
          </cell>
          <cell r="E7957">
            <v>34</v>
          </cell>
          <cell r="F7957">
            <v>50</v>
          </cell>
          <cell r="G7957">
            <v>48</v>
          </cell>
          <cell r="H7957" t="str">
            <v>TRS; incl FW net, FW sport, 12H, HC net</v>
          </cell>
          <cell r="I7957">
            <v>2014</v>
          </cell>
          <cell r="J7957" t="str">
            <v>M</v>
          </cell>
          <cell r="K7957" t="str">
            <v>H</v>
          </cell>
          <cell r="L7957">
            <v>5</v>
          </cell>
          <cell r="M7957">
            <v>5.6603963083925706</v>
          </cell>
        </row>
        <row r="7958">
          <cell r="A7958" t="str">
            <v>2014-35-3-Dungeness_n_um</v>
          </cell>
          <cell r="B7958" t="str">
            <v>JDF</v>
          </cell>
          <cell r="C7958" t="str">
            <v>UnMarked JDF Tribs. Fall</v>
          </cell>
          <cell r="D7958" t="str">
            <v>U-SJDF FF</v>
          </cell>
          <cell r="E7958">
            <v>35</v>
          </cell>
          <cell r="F7958">
            <v>52</v>
          </cell>
          <cell r="G7958">
            <v>51</v>
          </cell>
          <cell r="H7958" t="str">
            <v>ETRS; includes 6D</v>
          </cell>
          <cell r="I7958">
            <v>2014</v>
          </cell>
          <cell r="J7958" t="str">
            <v>UM</v>
          </cell>
          <cell r="K7958" t="str">
            <v>N</v>
          </cell>
          <cell r="L7958">
            <v>3</v>
          </cell>
          <cell r="M7958">
            <v>87</v>
          </cell>
        </row>
        <row r="7959">
          <cell r="A7959" t="str">
            <v>2014-35-3-Elwha_n_um</v>
          </cell>
          <cell r="B7959" t="str">
            <v>JDF</v>
          </cell>
          <cell r="C7959" t="str">
            <v>UnMarked JDF Tribs. Fall</v>
          </cell>
          <cell r="D7959" t="str">
            <v>U-SJDF FF</v>
          </cell>
          <cell r="E7959">
            <v>35</v>
          </cell>
          <cell r="F7959">
            <v>52</v>
          </cell>
          <cell r="G7959">
            <v>51</v>
          </cell>
          <cell r="H7959" t="str">
            <v>ETRS; includes 6D</v>
          </cell>
          <cell r="I7959">
            <v>2014</v>
          </cell>
          <cell r="J7959" t="str">
            <v>UM</v>
          </cell>
          <cell r="K7959" t="str">
            <v>N</v>
          </cell>
          <cell r="L7959">
            <v>3</v>
          </cell>
          <cell r="M7959">
            <v>1011</v>
          </cell>
        </row>
        <row r="7960">
          <cell r="A7960" t="str">
            <v>2014-35-4-Dungeness_n_um</v>
          </cell>
          <cell r="B7960" t="str">
            <v>JDF</v>
          </cell>
          <cell r="C7960" t="str">
            <v>UnMarked JDF Tribs. Fall</v>
          </cell>
          <cell r="D7960" t="str">
            <v>U-SJDF FF</v>
          </cell>
          <cell r="E7960">
            <v>35</v>
          </cell>
          <cell r="F7960">
            <v>52</v>
          </cell>
          <cell r="G7960">
            <v>51</v>
          </cell>
          <cell r="H7960" t="str">
            <v>ETRS; includes 6D</v>
          </cell>
          <cell r="I7960">
            <v>2014</v>
          </cell>
          <cell r="J7960" t="str">
            <v>UM</v>
          </cell>
          <cell r="K7960" t="str">
            <v>N</v>
          </cell>
          <cell r="L7960">
            <v>4</v>
          </cell>
          <cell r="M7960">
            <v>95</v>
          </cell>
        </row>
        <row r="7961">
          <cell r="A7961" t="str">
            <v>2014-35-4-Elwha_n_um</v>
          </cell>
          <cell r="B7961" t="str">
            <v>JDF</v>
          </cell>
          <cell r="C7961" t="str">
            <v>UnMarked JDF Tribs. Fall</v>
          </cell>
          <cell r="D7961" t="str">
            <v>U-SJDF FF</v>
          </cell>
          <cell r="E7961">
            <v>35</v>
          </cell>
          <cell r="F7961">
            <v>52</v>
          </cell>
          <cell r="G7961">
            <v>51</v>
          </cell>
          <cell r="H7961" t="str">
            <v>ETRS; includes 6D</v>
          </cell>
          <cell r="I7961">
            <v>2014</v>
          </cell>
          <cell r="J7961" t="str">
            <v>UM</v>
          </cell>
          <cell r="K7961" t="str">
            <v>N</v>
          </cell>
          <cell r="L7961">
            <v>4</v>
          </cell>
          <cell r="M7961">
            <v>2481</v>
          </cell>
        </row>
        <row r="7962">
          <cell r="A7962" t="str">
            <v>2014-35-5-Dungeness_n_um</v>
          </cell>
          <cell r="B7962" t="str">
            <v>JDF</v>
          </cell>
          <cell r="C7962" t="str">
            <v>UnMarked JDF Tribs. Fall</v>
          </cell>
          <cell r="D7962" t="str">
            <v>U-SJDF FF</v>
          </cell>
          <cell r="E7962">
            <v>35</v>
          </cell>
          <cell r="F7962">
            <v>52</v>
          </cell>
          <cell r="G7962">
            <v>51</v>
          </cell>
          <cell r="H7962" t="str">
            <v>ETRS; includes 6D</v>
          </cell>
          <cell r="I7962">
            <v>2014</v>
          </cell>
          <cell r="J7962" t="str">
            <v>UM</v>
          </cell>
          <cell r="K7962" t="str">
            <v>N</v>
          </cell>
          <cell r="L7962">
            <v>5</v>
          </cell>
          <cell r="M7962">
            <v>22</v>
          </cell>
        </row>
        <row r="7963">
          <cell r="A7963" t="str">
            <v>2014-35-5-Elwha_n_um</v>
          </cell>
          <cell r="B7963" t="str">
            <v>JDF</v>
          </cell>
          <cell r="C7963" t="str">
            <v>UnMarked JDF Tribs. Fall</v>
          </cell>
          <cell r="D7963" t="str">
            <v>U-SJDF FF</v>
          </cell>
          <cell r="E7963">
            <v>35</v>
          </cell>
          <cell r="F7963">
            <v>52</v>
          </cell>
          <cell r="G7963">
            <v>51</v>
          </cell>
          <cell r="H7963" t="str">
            <v>ETRS; includes 6D</v>
          </cell>
          <cell r="I7963">
            <v>2014</v>
          </cell>
          <cell r="J7963" t="str">
            <v>UM</v>
          </cell>
          <cell r="K7963" t="str">
            <v>N</v>
          </cell>
          <cell r="L7963">
            <v>5</v>
          </cell>
          <cell r="M7963">
            <v>851</v>
          </cell>
        </row>
        <row r="7964">
          <cell r="A7964" t="str">
            <v>2014-36-3-Dungeness_n_m</v>
          </cell>
          <cell r="B7964" t="str">
            <v>JDF</v>
          </cell>
          <cell r="C7964" t="str">
            <v>Marked JDF Tribs. Fall</v>
          </cell>
          <cell r="D7964" t="str">
            <v>M-SJDF FF</v>
          </cell>
          <cell r="E7964">
            <v>36</v>
          </cell>
          <cell r="F7964">
            <v>53</v>
          </cell>
          <cell r="G7964">
            <v>51</v>
          </cell>
          <cell r="H7964" t="str">
            <v>ETRS; includes 6D</v>
          </cell>
          <cell r="I7964">
            <v>2014</v>
          </cell>
          <cell r="J7964" t="str">
            <v>M</v>
          </cell>
          <cell r="K7964" t="str">
            <v>N</v>
          </cell>
          <cell r="L7964">
            <v>3</v>
          </cell>
          <cell r="M7964">
            <v>0</v>
          </cell>
        </row>
        <row r="7965">
          <cell r="A7965" t="str">
            <v>2014-36-3-Elwha_n_m</v>
          </cell>
          <cell r="B7965" t="str">
            <v>JDF</v>
          </cell>
          <cell r="C7965" t="str">
            <v>Marked JDF Tribs. Fall</v>
          </cell>
          <cell r="D7965" t="str">
            <v>M-SJDF FF</v>
          </cell>
          <cell r="E7965">
            <v>36</v>
          </cell>
          <cell r="F7965">
            <v>53</v>
          </cell>
          <cell r="G7965">
            <v>51</v>
          </cell>
          <cell r="H7965" t="str">
            <v>ETRS; includes 6D</v>
          </cell>
          <cell r="I7965">
            <v>2014</v>
          </cell>
          <cell r="J7965" t="str">
            <v>M</v>
          </cell>
          <cell r="K7965" t="str">
            <v>N</v>
          </cell>
          <cell r="L7965">
            <v>3</v>
          </cell>
          <cell r="M7965">
            <v>0</v>
          </cell>
        </row>
        <row r="7966">
          <cell r="A7966" t="str">
            <v>2014-36-4-Dungeness_n_m</v>
          </cell>
          <cell r="B7966" t="str">
            <v>JDF</v>
          </cell>
          <cell r="C7966" t="str">
            <v>Marked JDF Tribs. Fall</v>
          </cell>
          <cell r="D7966" t="str">
            <v>M-SJDF FF</v>
          </cell>
          <cell r="E7966">
            <v>36</v>
          </cell>
          <cell r="F7966">
            <v>53</v>
          </cell>
          <cell r="G7966">
            <v>51</v>
          </cell>
          <cell r="H7966" t="str">
            <v>ETRS; includes 6D</v>
          </cell>
          <cell r="I7966">
            <v>2014</v>
          </cell>
          <cell r="J7966" t="str">
            <v>M</v>
          </cell>
          <cell r="K7966" t="str">
            <v>N</v>
          </cell>
          <cell r="L7966">
            <v>4</v>
          </cell>
          <cell r="M7966">
            <v>0</v>
          </cell>
        </row>
        <row r="7967">
          <cell r="A7967" t="str">
            <v>2014-36-4-Elwha_n_m</v>
          </cell>
          <cell r="B7967" t="str">
            <v>JDF</v>
          </cell>
          <cell r="C7967" t="str">
            <v>Marked JDF Tribs. Fall</v>
          </cell>
          <cell r="D7967" t="str">
            <v>M-SJDF FF</v>
          </cell>
          <cell r="E7967">
            <v>36</v>
          </cell>
          <cell r="F7967">
            <v>53</v>
          </cell>
          <cell r="G7967">
            <v>51</v>
          </cell>
          <cell r="H7967" t="str">
            <v>ETRS; includes 6D</v>
          </cell>
          <cell r="I7967">
            <v>2014</v>
          </cell>
          <cell r="J7967" t="str">
            <v>M</v>
          </cell>
          <cell r="K7967" t="str">
            <v>N</v>
          </cell>
          <cell r="L7967">
            <v>4</v>
          </cell>
          <cell r="M7967">
            <v>17.22758620689655</v>
          </cell>
        </row>
        <row r="7968">
          <cell r="A7968" t="str">
            <v>2014-36-5-Dungeness_n_m</v>
          </cell>
          <cell r="B7968" t="str">
            <v>JDF</v>
          </cell>
          <cell r="C7968" t="str">
            <v>Marked JDF Tribs. Fall</v>
          </cell>
          <cell r="D7968" t="str">
            <v>M-SJDF FF</v>
          </cell>
          <cell r="E7968">
            <v>36</v>
          </cell>
          <cell r="F7968">
            <v>53</v>
          </cell>
          <cell r="G7968">
            <v>51</v>
          </cell>
          <cell r="H7968" t="str">
            <v>ETRS; includes 6D</v>
          </cell>
          <cell r="I7968">
            <v>2014</v>
          </cell>
          <cell r="J7968" t="str">
            <v>M</v>
          </cell>
          <cell r="K7968" t="str">
            <v>N</v>
          </cell>
          <cell r="L7968">
            <v>5</v>
          </cell>
          <cell r="M7968">
            <v>0</v>
          </cell>
        </row>
        <row r="7969">
          <cell r="A7969" t="str">
            <v>2014-36-5-Elwha_n_m</v>
          </cell>
          <cell r="B7969" t="str">
            <v>JDF</v>
          </cell>
          <cell r="C7969" t="str">
            <v>Marked JDF Tribs. Fall</v>
          </cell>
          <cell r="D7969" t="str">
            <v>M-SJDF FF</v>
          </cell>
          <cell r="E7969">
            <v>36</v>
          </cell>
          <cell r="F7969">
            <v>53</v>
          </cell>
          <cell r="G7969">
            <v>51</v>
          </cell>
          <cell r="H7969" t="str">
            <v>ETRS; includes 6D</v>
          </cell>
          <cell r="I7969">
            <v>2014</v>
          </cell>
          <cell r="J7969" t="str">
            <v>M</v>
          </cell>
          <cell r="K7969" t="str">
            <v>N</v>
          </cell>
          <cell r="L7969">
            <v>5</v>
          </cell>
          <cell r="M7969">
            <v>0</v>
          </cell>
        </row>
        <row r="7970">
          <cell r="A7970" t="str">
            <v>2014-65-3-</v>
          </cell>
          <cell r="B7970" t="str">
            <v>MPS</v>
          </cell>
          <cell r="C7970" t="str">
            <v>UnMarked White Sp Year</v>
          </cell>
          <cell r="D7970" t="str">
            <v>U-WhtSpYr</v>
          </cell>
          <cell r="E7970">
            <v>65</v>
          </cell>
          <cell r="F7970">
            <v>55</v>
          </cell>
          <cell r="G7970">
            <v>54</v>
          </cell>
          <cell r="H7970" t="str">
            <v>ETRS; includes FW net (FW spt assumed 0)</v>
          </cell>
          <cell r="I7970">
            <v>2014</v>
          </cell>
          <cell r="J7970" t="str">
            <v>UM</v>
          </cell>
          <cell r="L7970">
            <v>3</v>
          </cell>
          <cell r="M7970">
            <v>28</v>
          </cell>
        </row>
        <row r="7971">
          <cell r="A7971" t="str">
            <v>2014-65-4-</v>
          </cell>
          <cell r="B7971" t="str">
            <v>MPS</v>
          </cell>
          <cell r="C7971" t="str">
            <v>UnMarked White Sp Year</v>
          </cell>
          <cell r="D7971" t="str">
            <v>U-WhtSpYr</v>
          </cell>
          <cell r="E7971">
            <v>65</v>
          </cell>
          <cell r="F7971">
            <v>55</v>
          </cell>
          <cell r="G7971">
            <v>54</v>
          </cell>
          <cell r="H7971" t="str">
            <v>ETRS; includes FW net (FW spt assumed 0)</v>
          </cell>
          <cell r="I7971">
            <v>2014</v>
          </cell>
          <cell r="J7971" t="str">
            <v>UM</v>
          </cell>
          <cell r="L7971">
            <v>4</v>
          </cell>
          <cell r="M7971">
            <v>38</v>
          </cell>
        </row>
        <row r="7972">
          <cell r="A7972" t="str">
            <v>2014-65-5-</v>
          </cell>
          <cell r="B7972" t="str">
            <v>MPS</v>
          </cell>
          <cell r="C7972" t="str">
            <v>UnMarked White Sp Year</v>
          </cell>
          <cell r="D7972" t="str">
            <v>U-WhtSpYr</v>
          </cell>
          <cell r="E7972">
            <v>65</v>
          </cell>
          <cell r="F7972">
            <v>55</v>
          </cell>
          <cell r="G7972">
            <v>54</v>
          </cell>
          <cell r="H7972" t="str">
            <v>ETRS; includes FW net (FW spt assumed 0)</v>
          </cell>
          <cell r="I7972">
            <v>2014</v>
          </cell>
          <cell r="J7972" t="str">
            <v>UM</v>
          </cell>
          <cell r="L7972">
            <v>5</v>
          </cell>
          <cell r="M7972">
            <v>0</v>
          </cell>
        </row>
        <row r="7973">
          <cell r="A7973" t="str">
            <v>2014-66-3-</v>
          </cell>
          <cell r="B7973" t="str">
            <v>MPS</v>
          </cell>
          <cell r="C7973" t="str">
            <v>Marked White Sp Year</v>
          </cell>
          <cell r="D7973" t="str">
            <v>M-WhtSpYr</v>
          </cell>
          <cell r="E7973">
            <v>66</v>
          </cell>
          <cell r="F7973">
            <v>56</v>
          </cell>
          <cell r="G7973">
            <v>54</v>
          </cell>
          <cell r="H7973" t="str">
            <v>ETRS; includes FW net (FW spt assumed 0)</v>
          </cell>
          <cell r="I7973">
            <v>2014</v>
          </cell>
          <cell r="J7973" t="str">
            <v>M</v>
          </cell>
          <cell r="L7973">
            <v>3</v>
          </cell>
          <cell r="M7973">
            <v>0</v>
          </cell>
        </row>
        <row r="7974">
          <cell r="A7974" t="str">
            <v>2014-66-4-</v>
          </cell>
          <cell r="B7974" t="str">
            <v>MPS</v>
          </cell>
          <cell r="C7974" t="str">
            <v>Marked White Sp Year</v>
          </cell>
          <cell r="D7974" t="str">
            <v>M-WhtSpYr</v>
          </cell>
          <cell r="E7974">
            <v>66</v>
          </cell>
          <cell r="F7974">
            <v>56</v>
          </cell>
          <cell r="G7974">
            <v>54</v>
          </cell>
          <cell r="H7974" t="str">
            <v>ETRS; includes FW net (FW spt assumed 0)</v>
          </cell>
          <cell r="I7974">
            <v>2014</v>
          </cell>
          <cell r="J7974" t="str">
            <v>M</v>
          </cell>
          <cell r="L7974">
            <v>4</v>
          </cell>
          <cell r="M7974">
            <v>0</v>
          </cell>
        </row>
        <row r="7975">
          <cell r="A7975" t="str">
            <v>2014-66-5-</v>
          </cell>
          <cell r="B7975" t="str">
            <v>MPS</v>
          </cell>
          <cell r="C7975" t="str">
            <v>Marked White Sp Year</v>
          </cell>
          <cell r="D7975" t="str">
            <v>M-WhtSpYr</v>
          </cell>
          <cell r="E7975">
            <v>66</v>
          </cell>
          <cell r="F7975">
            <v>56</v>
          </cell>
          <cell r="G7975">
            <v>54</v>
          </cell>
          <cell r="H7975" t="str">
            <v>ETRS; includes FW net (FW spt assumed 0)</v>
          </cell>
          <cell r="I7975">
            <v>2014</v>
          </cell>
          <cell r="J7975" t="str">
            <v>M</v>
          </cell>
          <cell r="L7975">
            <v>5</v>
          </cell>
          <cell r="M7975">
            <v>0</v>
          </cell>
        </row>
        <row r="7976">
          <cell r="A7976" t="str">
            <v>2014-75-3-</v>
          </cell>
          <cell r="B7976" t="str">
            <v>JDF</v>
          </cell>
          <cell r="C7976" t="str">
            <v>UnMarked Hoko River</v>
          </cell>
          <cell r="D7976" t="str">
            <v>U-Hoko Rv</v>
          </cell>
          <cell r="E7976">
            <v>75</v>
          </cell>
          <cell r="F7976">
            <v>58</v>
          </cell>
          <cell r="G7976">
            <v>57</v>
          </cell>
          <cell r="H7976" t="str">
            <v>ETRS; esc only, no FW fishery</v>
          </cell>
          <cell r="I7976">
            <v>2014</v>
          </cell>
          <cell r="J7976" t="str">
            <v>UM</v>
          </cell>
          <cell r="L7976">
            <v>3</v>
          </cell>
          <cell r="M7976">
            <v>1009.083403787542</v>
          </cell>
        </row>
        <row r="7977">
          <cell r="A7977" t="str">
            <v>2014-75-4-</v>
          </cell>
          <cell r="B7977" t="str">
            <v>JDF</v>
          </cell>
          <cell r="C7977" t="str">
            <v>UnMarked Hoko River</v>
          </cell>
          <cell r="D7977" t="str">
            <v>U-Hoko Rv</v>
          </cell>
          <cell r="E7977">
            <v>75</v>
          </cell>
          <cell r="F7977">
            <v>58</v>
          </cell>
          <cell r="G7977">
            <v>57</v>
          </cell>
          <cell r="H7977" t="str">
            <v>ETRS; esc only, no FW fishery</v>
          </cell>
          <cell r="I7977">
            <v>2014</v>
          </cell>
          <cell r="J7977" t="str">
            <v>UM</v>
          </cell>
          <cell r="L7977">
            <v>4</v>
          </cell>
          <cell r="M7977">
            <v>423.47116458911211</v>
          </cell>
        </row>
        <row r="7978">
          <cell r="A7978" t="str">
            <v>2014-75-5-</v>
          </cell>
          <cell r="B7978" t="str">
            <v>JDF</v>
          </cell>
          <cell r="C7978" t="str">
            <v>UnMarked Hoko River</v>
          </cell>
          <cell r="D7978" t="str">
            <v>U-Hoko Rv</v>
          </cell>
          <cell r="E7978">
            <v>75</v>
          </cell>
          <cell r="F7978">
            <v>58</v>
          </cell>
          <cell r="G7978">
            <v>57</v>
          </cell>
          <cell r="H7978" t="str">
            <v>ETRS; esc only, no FW fishery</v>
          </cell>
          <cell r="I7978">
            <v>2014</v>
          </cell>
          <cell r="J7978" t="str">
            <v>UM</v>
          </cell>
          <cell r="L7978">
            <v>5</v>
          </cell>
          <cell r="M7978">
            <v>75.121261396331946</v>
          </cell>
        </row>
        <row r="7979">
          <cell r="A7979" t="str">
            <v>2014-76-3-</v>
          </cell>
          <cell r="B7979" t="str">
            <v>JDF</v>
          </cell>
          <cell r="C7979" t="str">
            <v>Marked Hoko River</v>
          </cell>
          <cell r="D7979" t="str">
            <v>M-Hoko Rv</v>
          </cell>
          <cell r="E7979">
            <v>76</v>
          </cell>
          <cell r="F7979">
            <v>59</v>
          </cell>
          <cell r="G7979">
            <v>57</v>
          </cell>
          <cell r="H7979" t="str">
            <v>ETRS; esc only, no FW fishery</v>
          </cell>
          <cell r="I7979">
            <v>2014</v>
          </cell>
          <cell r="J7979" t="str">
            <v>M</v>
          </cell>
          <cell r="L7979">
            <v>3</v>
          </cell>
          <cell r="M7979">
            <v>44.092661375365168</v>
          </cell>
        </row>
        <row r="7980">
          <cell r="A7980" t="str">
            <v>2014-76-4-</v>
          </cell>
          <cell r="B7980" t="str">
            <v>JDF</v>
          </cell>
          <cell r="C7980" t="str">
            <v>Marked Hoko River</v>
          </cell>
          <cell r="D7980" t="str">
            <v>M-Hoko Rv</v>
          </cell>
          <cell r="E7980">
            <v>76</v>
          </cell>
          <cell r="F7980">
            <v>59</v>
          </cell>
          <cell r="G7980">
            <v>57</v>
          </cell>
          <cell r="H7980" t="str">
            <v>ETRS; esc only, no FW fishery</v>
          </cell>
          <cell r="I7980">
            <v>2014</v>
          </cell>
          <cell r="J7980" t="str">
            <v>M</v>
          </cell>
          <cell r="L7980">
            <v>4</v>
          </cell>
          <cell r="M7980">
            <v>48.788860473544567</v>
          </cell>
        </row>
        <row r="7981">
          <cell r="A7981" t="str">
            <v>2014-76-5-</v>
          </cell>
          <cell r="B7981" t="str">
            <v>JDF</v>
          </cell>
          <cell r="C7981" t="str">
            <v>Marked Hoko River</v>
          </cell>
          <cell r="D7981" t="str">
            <v>M-Hoko Rv</v>
          </cell>
          <cell r="E7981">
            <v>76</v>
          </cell>
          <cell r="F7981">
            <v>59</v>
          </cell>
          <cell r="G7981">
            <v>57</v>
          </cell>
          <cell r="H7981" t="str">
            <v>ETRS; esc only, no FW fishery</v>
          </cell>
          <cell r="I7981">
            <v>2014</v>
          </cell>
          <cell r="J7981" t="str">
            <v>M</v>
          </cell>
          <cell r="L7981">
            <v>5</v>
          </cell>
          <cell r="M7981">
            <v>7.942648378104149</v>
          </cell>
        </row>
        <row r="7982">
          <cell r="A7982" t="str">
            <v>2014-37-3-</v>
          </cell>
          <cell r="B7982" t="str">
            <v>ColR</v>
          </cell>
          <cell r="C7982" t="str">
            <v>UnMarked CR Oregon Hatchery Tule</v>
          </cell>
          <cell r="D7982" t="str">
            <v>U-OR Tule</v>
          </cell>
          <cell r="E7982">
            <v>37</v>
          </cell>
          <cell r="F7982">
            <v>61</v>
          </cell>
          <cell r="G7982">
            <v>60</v>
          </cell>
          <cell r="I7982">
            <v>2014</v>
          </cell>
          <cell r="J7982" t="str">
            <v>UM</v>
          </cell>
          <cell r="L7982">
            <v>3</v>
          </cell>
          <cell r="M7982">
            <v>256.28906506602652</v>
          </cell>
        </row>
        <row r="7983">
          <cell r="A7983" t="str">
            <v>2014-37-4-</v>
          </cell>
          <cell r="B7983" t="str">
            <v>ColR</v>
          </cell>
          <cell r="C7983" t="str">
            <v>UnMarked CR Oregon Hatchery Tule</v>
          </cell>
          <cell r="D7983" t="str">
            <v>U-OR Tule</v>
          </cell>
          <cell r="E7983">
            <v>37</v>
          </cell>
          <cell r="F7983">
            <v>61</v>
          </cell>
          <cell r="G7983">
            <v>60</v>
          </cell>
          <cell r="I7983">
            <v>2014</v>
          </cell>
          <cell r="J7983" t="str">
            <v>UM</v>
          </cell>
          <cell r="L7983">
            <v>4</v>
          </cell>
          <cell r="M7983">
            <v>114.8234474805367</v>
          </cell>
        </row>
        <row r="7984">
          <cell r="A7984" t="str">
            <v>2014-37-5-</v>
          </cell>
          <cell r="B7984" t="str">
            <v>ColR</v>
          </cell>
          <cell r="C7984" t="str">
            <v>UnMarked CR Oregon Hatchery Tule</v>
          </cell>
          <cell r="D7984" t="str">
            <v>U-OR Tule</v>
          </cell>
          <cell r="E7984">
            <v>37</v>
          </cell>
          <cell r="F7984">
            <v>61</v>
          </cell>
          <cell r="G7984">
            <v>60</v>
          </cell>
          <cell r="I7984">
            <v>2014</v>
          </cell>
          <cell r="J7984" t="str">
            <v>UM</v>
          </cell>
          <cell r="L7984">
            <v>5</v>
          </cell>
          <cell r="M7984">
            <v>0.35148993048324723</v>
          </cell>
        </row>
        <row r="7985">
          <cell r="A7985" t="str">
            <v>2014-38-3-</v>
          </cell>
          <cell r="B7985" t="str">
            <v>ColR</v>
          </cell>
          <cell r="C7985" t="str">
            <v>Marked CR Oregon Hatchery Tule</v>
          </cell>
          <cell r="D7985" t="str">
            <v>M-OR Tule</v>
          </cell>
          <cell r="E7985">
            <v>38</v>
          </cell>
          <cell r="F7985">
            <v>62</v>
          </cell>
          <cell r="G7985">
            <v>60</v>
          </cell>
          <cell r="I7985">
            <v>2014</v>
          </cell>
          <cell r="J7985" t="str">
            <v>M</v>
          </cell>
          <cell r="L7985">
            <v>3</v>
          </cell>
          <cell r="M7985">
            <v>14922.96093493397</v>
          </cell>
        </row>
        <row r="7986">
          <cell r="A7986" t="str">
            <v>2014-38-4-</v>
          </cell>
          <cell r="B7986" t="str">
            <v>ColR</v>
          </cell>
          <cell r="C7986" t="str">
            <v>Marked CR Oregon Hatchery Tule</v>
          </cell>
          <cell r="D7986" t="str">
            <v>M-OR Tule</v>
          </cell>
          <cell r="E7986">
            <v>38</v>
          </cell>
          <cell r="F7986">
            <v>62</v>
          </cell>
          <cell r="G7986">
            <v>60</v>
          </cell>
          <cell r="I7986">
            <v>2014</v>
          </cell>
          <cell r="J7986" t="str">
            <v>M</v>
          </cell>
          <cell r="L7986">
            <v>4</v>
          </cell>
          <cell r="M7986">
            <v>8195.3765525194649</v>
          </cell>
        </row>
        <row r="7987">
          <cell r="A7987" t="str">
            <v>2014-38-5-</v>
          </cell>
          <cell r="B7987" t="str">
            <v>ColR</v>
          </cell>
          <cell r="C7987" t="str">
            <v>Marked CR Oregon Hatchery Tule</v>
          </cell>
          <cell r="D7987" t="str">
            <v>M-OR Tule</v>
          </cell>
          <cell r="E7987">
            <v>38</v>
          </cell>
          <cell r="F7987">
            <v>62</v>
          </cell>
          <cell r="G7987">
            <v>60</v>
          </cell>
          <cell r="I7987">
            <v>2014</v>
          </cell>
          <cell r="J7987" t="str">
            <v>M</v>
          </cell>
          <cell r="L7987">
            <v>5</v>
          </cell>
          <cell r="M7987">
            <v>13.52351006951675</v>
          </cell>
        </row>
        <row r="7988">
          <cell r="A7988" t="str">
            <v>2014-39-3-</v>
          </cell>
          <cell r="B7988" t="str">
            <v>ColR</v>
          </cell>
          <cell r="C7988" t="str">
            <v>UnMarked CR Washington Hatchery Tule</v>
          </cell>
          <cell r="D7988" t="str">
            <v>U-WA Tule</v>
          </cell>
          <cell r="E7988">
            <v>39</v>
          </cell>
          <cell r="F7988">
            <v>64</v>
          </cell>
          <cell r="G7988">
            <v>63</v>
          </cell>
          <cell r="I7988">
            <v>2014</v>
          </cell>
          <cell r="J7988" t="str">
            <v>UM</v>
          </cell>
          <cell r="L7988">
            <v>3</v>
          </cell>
          <cell r="M7988">
            <v>281.06354592070852</v>
          </cell>
        </row>
        <row r="7989">
          <cell r="A7989" t="str">
            <v>2014-39-4-</v>
          </cell>
          <cell r="B7989" t="str">
            <v>ColR</v>
          </cell>
          <cell r="C7989" t="str">
            <v>UnMarked CR Washington Hatchery Tule</v>
          </cell>
          <cell r="D7989" t="str">
            <v>U-WA Tule</v>
          </cell>
          <cell r="E7989">
            <v>39</v>
          </cell>
          <cell r="F7989">
            <v>64</v>
          </cell>
          <cell r="G7989">
            <v>63</v>
          </cell>
          <cell r="I7989">
            <v>2014</v>
          </cell>
          <cell r="J7989" t="str">
            <v>UM</v>
          </cell>
          <cell r="L7989">
            <v>4</v>
          </cell>
          <cell r="M7989">
            <v>623.16847404947248</v>
          </cell>
        </row>
        <row r="7990">
          <cell r="A7990" t="str">
            <v>2014-39-5-</v>
          </cell>
          <cell r="B7990" t="str">
            <v>ColR</v>
          </cell>
          <cell r="C7990" t="str">
            <v>UnMarked CR Washington Hatchery Tule</v>
          </cell>
          <cell r="D7990" t="str">
            <v>U-WA Tule</v>
          </cell>
          <cell r="E7990">
            <v>39</v>
          </cell>
          <cell r="F7990">
            <v>64</v>
          </cell>
          <cell r="G7990">
            <v>63</v>
          </cell>
          <cell r="I7990">
            <v>2014</v>
          </cell>
          <cell r="J7990" t="str">
            <v>UM</v>
          </cell>
          <cell r="L7990">
            <v>5</v>
          </cell>
          <cell r="M7990">
            <v>153.29122669318949</v>
          </cell>
        </row>
        <row r="7991">
          <cell r="A7991" t="str">
            <v>2014-40-3-</v>
          </cell>
          <cell r="B7991" t="str">
            <v>ColR</v>
          </cell>
          <cell r="C7991" t="str">
            <v>Marked CR Washington Hatchery Tule</v>
          </cell>
          <cell r="D7991" t="str">
            <v>M-WA Tule</v>
          </cell>
          <cell r="E7991">
            <v>40</v>
          </cell>
          <cell r="F7991">
            <v>65</v>
          </cell>
          <cell r="G7991">
            <v>63</v>
          </cell>
          <cell r="I7991">
            <v>2014</v>
          </cell>
          <cell r="J7991" t="str">
            <v>M</v>
          </cell>
          <cell r="L7991">
            <v>3</v>
          </cell>
          <cell r="M7991">
            <v>16129.36145407929</v>
          </cell>
        </row>
        <row r="7992">
          <cell r="A7992" t="str">
            <v>2014-40-4-</v>
          </cell>
          <cell r="B7992" t="str">
            <v>ColR</v>
          </cell>
          <cell r="C7992" t="str">
            <v>Marked CR Washington Hatchery Tule</v>
          </cell>
          <cell r="D7992" t="str">
            <v>M-WA Tule</v>
          </cell>
          <cell r="E7992">
            <v>40</v>
          </cell>
          <cell r="F7992">
            <v>65</v>
          </cell>
          <cell r="G7992">
            <v>63</v>
          </cell>
          <cell r="I7992">
            <v>2014</v>
          </cell>
          <cell r="J7992" t="str">
            <v>M</v>
          </cell>
          <cell r="L7992">
            <v>4</v>
          </cell>
          <cell r="M7992">
            <v>46928.306525950531</v>
          </cell>
        </row>
        <row r="7993">
          <cell r="A7993" t="str">
            <v>2014-40-5-</v>
          </cell>
          <cell r="B7993" t="str">
            <v>ColR</v>
          </cell>
          <cell r="C7993" t="str">
            <v>Marked CR Washington Hatchery Tule</v>
          </cell>
          <cell r="D7993" t="str">
            <v>M-WA Tule</v>
          </cell>
          <cell r="E7993">
            <v>40</v>
          </cell>
          <cell r="F7993">
            <v>65</v>
          </cell>
          <cell r="G7993">
            <v>63</v>
          </cell>
          <cell r="I7993">
            <v>2014</v>
          </cell>
          <cell r="J7993" t="str">
            <v>M</v>
          </cell>
          <cell r="L7993">
            <v>5</v>
          </cell>
          <cell r="M7993">
            <v>6498.3837733068103</v>
          </cell>
        </row>
        <row r="7994">
          <cell r="A7994" t="str">
            <v>2014-41-3-</v>
          </cell>
          <cell r="B7994" t="str">
            <v>ColR</v>
          </cell>
          <cell r="C7994" t="str">
            <v>UnMarked Lower Columbia River Wild</v>
          </cell>
          <cell r="D7994" t="str">
            <v>U-LCRWild</v>
          </cell>
          <cell r="E7994">
            <v>41</v>
          </cell>
          <cell r="F7994">
            <v>67</v>
          </cell>
          <cell r="G7994">
            <v>66</v>
          </cell>
          <cell r="I7994">
            <v>2014</v>
          </cell>
          <cell r="J7994" t="str">
            <v>UM</v>
          </cell>
          <cell r="L7994">
            <v>3</v>
          </cell>
          <cell r="M7994">
            <v>1997.4248361414541</v>
          </cell>
        </row>
        <row r="7995">
          <cell r="A7995" t="str">
            <v>2014-41-4-</v>
          </cell>
          <cell r="B7995" t="str">
            <v>ColR</v>
          </cell>
          <cell r="C7995" t="str">
            <v>UnMarked Lower Columbia River Wild</v>
          </cell>
          <cell r="D7995" t="str">
            <v>U-LCRWild</v>
          </cell>
          <cell r="E7995">
            <v>41</v>
          </cell>
          <cell r="F7995">
            <v>67</v>
          </cell>
          <cell r="G7995">
            <v>66</v>
          </cell>
          <cell r="I7995">
            <v>2014</v>
          </cell>
          <cell r="J7995" t="str">
            <v>UM</v>
          </cell>
          <cell r="L7995">
            <v>4</v>
          </cell>
          <cell r="M7995">
            <v>21266.25270412242</v>
          </cell>
        </row>
        <row r="7996">
          <cell r="A7996" t="str">
            <v>2014-41-5-</v>
          </cell>
          <cell r="B7996" t="str">
            <v>ColR</v>
          </cell>
          <cell r="C7996" t="str">
            <v>UnMarked Lower Columbia River Wild</v>
          </cell>
          <cell r="D7996" t="str">
            <v>U-LCRWild</v>
          </cell>
          <cell r="E7996">
            <v>41</v>
          </cell>
          <cell r="F7996">
            <v>67</v>
          </cell>
          <cell r="G7996">
            <v>66</v>
          </cell>
          <cell r="I7996">
            <v>2014</v>
          </cell>
          <cell r="J7996" t="str">
            <v>UM</v>
          </cell>
          <cell r="L7996">
            <v>5</v>
          </cell>
          <cell r="M7996">
            <v>1997.095364712633</v>
          </cell>
        </row>
        <row r="7997">
          <cell r="A7997" t="str">
            <v>2014-42-3-</v>
          </cell>
          <cell r="B7997" t="str">
            <v>ColR</v>
          </cell>
          <cell r="C7997" t="str">
            <v>Marked Lower Columbia River Wild</v>
          </cell>
          <cell r="D7997" t="str">
            <v>M-LCRWild</v>
          </cell>
          <cell r="E7997">
            <v>42</v>
          </cell>
          <cell r="F7997">
            <v>68</v>
          </cell>
          <cell r="G7997">
            <v>66</v>
          </cell>
          <cell r="I7997">
            <v>2014</v>
          </cell>
          <cell r="J7997" t="str">
            <v>M</v>
          </cell>
          <cell r="L7997">
            <v>3</v>
          </cell>
          <cell r="M7997">
            <v>40.575163858546148</v>
          </cell>
        </row>
        <row r="7998">
          <cell r="A7998" t="str">
            <v>2014-42-4-</v>
          </cell>
          <cell r="B7998" t="str">
            <v>ColR</v>
          </cell>
          <cell r="C7998" t="str">
            <v>Marked Lower Columbia River Wild</v>
          </cell>
          <cell r="D7998" t="str">
            <v>M-LCRWild</v>
          </cell>
          <cell r="E7998">
            <v>42</v>
          </cell>
          <cell r="F7998">
            <v>68</v>
          </cell>
          <cell r="G7998">
            <v>66</v>
          </cell>
          <cell r="I7998">
            <v>2014</v>
          </cell>
          <cell r="J7998" t="str">
            <v>M</v>
          </cell>
          <cell r="L7998">
            <v>4</v>
          </cell>
          <cell r="M7998">
            <v>431.74729587757611</v>
          </cell>
        </row>
        <row r="7999">
          <cell r="A7999" t="str">
            <v>2014-42-5-</v>
          </cell>
          <cell r="B7999" t="str">
            <v>ColR</v>
          </cell>
          <cell r="C7999" t="str">
            <v>Marked Lower Columbia River Wild</v>
          </cell>
          <cell r="D7999" t="str">
            <v>M-LCRWild</v>
          </cell>
          <cell r="E7999">
            <v>42</v>
          </cell>
          <cell r="F7999">
            <v>68</v>
          </cell>
          <cell r="G7999">
            <v>66</v>
          </cell>
          <cell r="I7999">
            <v>2014</v>
          </cell>
          <cell r="J7999" t="str">
            <v>M</v>
          </cell>
          <cell r="L7999">
            <v>5</v>
          </cell>
          <cell r="M7999">
            <v>40.904635287366773</v>
          </cell>
        </row>
        <row r="8000">
          <cell r="A8000" t="str">
            <v>2014-43-3-</v>
          </cell>
          <cell r="B8000" t="str">
            <v>ColR</v>
          </cell>
          <cell r="C8000" t="str">
            <v>UnMarked CR Bonneville Pool Hatchery</v>
          </cell>
          <cell r="D8000" t="str">
            <v>U-BPHTule</v>
          </cell>
          <cell r="E8000">
            <v>43</v>
          </cell>
          <cell r="F8000">
            <v>70</v>
          </cell>
          <cell r="G8000">
            <v>69</v>
          </cell>
          <cell r="I8000">
            <v>2014</v>
          </cell>
          <cell r="J8000" t="str">
            <v>UM</v>
          </cell>
          <cell r="L8000">
            <v>3</v>
          </cell>
          <cell r="M8000">
            <v>8305.7698182941476</v>
          </cell>
        </row>
        <row r="8001">
          <cell r="A8001" t="str">
            <v>2014-43-4-</v>
          </cell>
          <cell r="B8001" t="str">
            <v>ColR</v>
          </cell>
          <cell r="C8001" t="str">
            <v>UnMarked CR Bonneville Pool Hatchery</v>
          </cell>
          <cell r="D8001" t="str">
            <v>U-BPHTule</v>
          </cell>
          <cell r="E8001">
            <v>43</v>
          </cell>
          <cell r="F8001">
            <v>70</v>
          </cell>
          <cell r="G8001">
            <v>69</v>
          </cell>
          <cell r="I8001">
            <v>2014</v>
          </cell>
          <cell r="J8001" t="str">
            <v>UM</v>
          </cell>
          <cell r="L8001">
            <v>4</v>
          </cell>
          <cell r="M8001">
            <v>1673.4062191653859</v>
          </cell>
        </row>
        <row r="8002">
          <cell r="A8002" t="str">
            <v>2014-43-5-</v>
          </cell>
          <cell r="B8002" t="str">
            <v>ColR</v>
          </cell>
          <cell r="C8002" t="str">
            <v>UnMarked CR Bonneville Pool Hatchery</v>
          </cell>
          <cell r="D8002" t="str">
            <v>U-BPHTule</v>
          </cell>
          <cell r="E8002">
            <v>43</v>
          </cell>
          <cell r="F8002">
            <v>70</v>
          </cell>
          <cell r="G8002">
            <v>69</v>
          </cell>
          <cell r="I8002">
            <v>2014</v>
          </cell>
          <cell r="J8002" t="str">
            <v>UM</v>
          </cell>
          <cell r="L8002">
            <v>5</v>
          </cell>
          <cell r="M8002">
            <v>19.237669255097771</v>
          </cell>
        </row>
        <row r="8003">
          <cell r="A8003" t="str">
            <v>2014-44-3-</v>
          </cell>
          <cell r="B8003" t="str">
            <v>ColR</v>
          </cell>
          <cell r="C8003" t="str">
            <v>Marked CR Bonneville Pool Hatchery</v>
          </cell>
          <cell r="D8003" t="str">
            <v>M-BPHTule</v>
          </cell>
          <cell r="E8003">
            <v>44</v>
          </cell>
          <cell r="F8003">
            <v>71</v>
          </cell>
          <cell r="G8003">
            <v>69</v>
          </cell>
          <cell r="I8003">
            <v>2014</v>
          </cell>
          <cell r="J8003" t="str">
            <v>M</v>
          </cell>
          <cell r="L8003">
            <v>3</v>
          </cell>
          <cell r="M8003">
            <v>96220.230181705847</v>
          </cell>
        </row>
        <row r="8004">
          <cell r="A8004" t="str">
            <v>2014-44-4-</v>
          </cell>
          <cell r="B8004" t="str">
            <v>ColR</v>
          </cell>
          <cell r="C8004" t="str">
            <v>Marked CR Bonneville Pool Hatchery</v>
          </cell>
          <cell r="D8004" t="str">
            <v>M-BPHTule</v>
          </cell>
          <cell r="E8004">
            <v>44</v>
          </cell>
          <cell r="F8004">
            <v>71</v>
          </cell>
          <cell r="G8004">
            <v>69</v>
          </cell>
          <cell r="I8004">
            <v>2014</v>
          </cell>
          <cell r="J8004" t="str">
            <v>M</v>
          </cell>
          <cell r="L8004">
            <v>4</v>
          </cell>
          <cell r="M8004">
            <v>20518.59378083461</v>
          </cell>
        </row>
        <row r="8005">
          <cell r="A8005" t="str">
            <v>2014-44-5-</v>
          </cell>
          <cell r="B8005" t="str">
            <v>ColR</v>
          </cell>
          <cell r="C8005" t="str">
            <v>Marked CR Bonneville Pool Hatchery</v>
          </cell>
          <cell r="D8005" t="str">
            <v>M-BPHTule</v>
          </cell>
          <cell r="E8005">
            <v>44</v>
          </cell>
          <cell r="F8005">
            <v>71</v>
          </cell>
          <cell r="G8005">
            <v>69</v>
          </cell>
          <cell r="I8005">
            <v>2014</v>
          </cell>
          <cell r="J8005" t="str">
            <v>M</v>
          </cell>
          <cell r="L8005">
            <v>5</v>
          </cell>
          <cell r="M8005">
            <v>253.76233074490219</v>
          </cell>
        </row>
        <row r="8006">
          <cell r="A8006" t="str">
            <v>2014-45-3-</v>
          </cell>
          <cell r="B8006" t="str">
            <v>ColR</v>
          </cell>
          <cell r="C8006" t="str">
            <v>UnMarked Columbia R Upriver Summer</v>
          </cell>
          <cell r="D8006" t="str">
            <v>U-UpCR Su</v>
          </cell>
          <cell r="E8006">
            <v>45</v>
          </cell>
          <cell r="F8006">
            <v>73</v>
          </cell>
          <cell r="G8006">
            <v>72</v>
          </cell>
          <cell r="I8006">
            <v>2014</v>
          </cell>
          <cell r="J8006" t="str">
            <v>UM</v>
          </cell>
          <cell r="L8006">
            <v>3</v>
          </cell>
          <cell r="M8006">
            <v>4974.3531581480111</v>
          </cell>
        </row>
        <row r="8007">
          <cell r="A8007" t="str">
            <v>2014-45-4-</v>
          </cell>
          <cell r="B8007" t="str">
            <v>ColR</v>
          </cell>
          <cell r="C8007" t="str">
            <v>UnMarked Columbia R Upriver Summer</v>
          </cell>
          <cell r="D8007" t="str">
            <v>U-UpCR Su</v>
          </cell>
          <cell r="E8007">
            <v>45</v>
          </cell>
          <cell r="F8007">
            <v>73</v>
          </cell>
          <cell r="G8007">
            <v>72</v>
          </cell>
          <cell r="I8007">
            <v>2014</v>
          </cell>
          <cell r="J8007" t="str">
            <v>UM</v>
          </cell>
          <cell r="L8007">
            <v>4</v>
          </cell>
          <cell r="M8007">
            <v>27569.67628612378</v>
          </cell>
        </row>
        <row r="8008">
          <cell r="A8008" t="str">
            <v>2014-45-5-</v>
          </cell>
          <cell r="B8008" t="str">
            <v>ColR</v>
          </cell>
          <cell r="C8008" t="str">
            <v>UnMarked Columbia R Upriver Summer</v>
          </cell>
          <cell r="D8008" t="str">
            <v>U-UpCR Su</v>
          </cell>
          <cell r="E8008">
            <v>45</v>
          </cell>
          <cell r="F8008">
            <v>73</v>
          </cell>
          <cell r="G8008">
            <v>72</v>
          </cell>
          <cell r="I8008">
            <v>2014</v>
          </cell>
          <cell r="J8008" t="str">
            <v>UM</v>
          </cell>
          <cell r="L8008">
            <v>5</v>
          </cell>
          <cell r="M8008">
            <v>17966.18631398497</v>
          </cell>
        </row>
        <row r="8009">
          <cell r="A8009" t="str">
            <v>2014-46-3-</v>
          </cell>
          <cell r="B8009" t="str">
            <v>ColR</v>
          </cell>
          <cell r="C8009" t="str">
            <v>Marked Columbia R Upriver Summer</v>
          </cell>
          <cell r="D8009" t="str">
            <v>M-UpCR Su</v>
          </cell>
          <cell r="E8009">
            <v>46</v>
          </cell>
          <cell r="F8009">
            <v>74</v>
          </cell>
          <cell r="G8009">
            <v>72</v>
          </cell>
          <cell r="I8009">
            <v>2014</v>
          </cell>
          <cell r="J8009" t="str">
            <v>M</v>
          </cell>
          <cell r="L8009">
            <v>3</v>
          </cell>
          <cell r="M8009">
            <v>2493.2616208245649</v>
          </cell>
        </row>
        <row r="8010">
          <cell r="A8010" t="str">
            <v>2014-46-4-</v>
          </cell>
          <cell r="B8010" t="str">
            <v>ColR</v>
          </cell>
          <cell r="C8010" t="str">
            <v>Marked Columbia R Upriver Summer</v>
          </cell>
          <cell r="D8010" t="str">
            <v>M-UpCR Su</v>
          </cell>
          <cell r="E8010">
            <v>46</v>
          </cell>
          <cell r="F8010">
            <v>74</v>
          </cell>
          <cell r="G8010">
            <v>72</v>
          </cell>
          <cell r="I8010">
            <v>2014</v>
          </cell>
          <cell r="J8010" t="str">
            <v>M</v>
          </cell>
          <cell r="L8010">
            <v>4</v>
          </cell>
          <cell r="M8010">
            <v>15621.91613983501</v>
          </cell>
        </row>
        <row r="8011">
          <cell r="A8011" t="str">
            <v>2014-46-5-</v>
          </cell>
          <cell r="B8011" t="str">
            <v>ColR</v>
          </cell>
          <cell r="C8011" t="str">
            <v>Marked Columbia R Upriver Summer</v>
          </cell>
          <cell r="D8011" t="str">
            <v>M-UpCR Su</v>
          </cell>
          <cell r="E8011">
            <v>46</v>
          </cell>
          <cell r="F8011">
            <v>74</v>
          </cell>
          <cell r="G8011">
            <v>72</v>
          </cell>
          <cell r="I8011">
            <v>2014</v>
          </cell>
          <cell r="J8011" t="str">
            <v>M</v>
          </cell>
          <cell r="L8011">
            <v>5</v>
          </cell>
          <cell r="M8011">
            <v>9678.6064810836506</v>
          </cell>
        </row>
        <row r="8012">
          <cell r="A8012" t="str">
            <v>2014-47-3-</v>
          </cell>
          <cell r="B8012" t="str">
            <v>ColR</v>
          </cell>
          <cell r="C8012" t="str">
            <v>UnMarked Columbia R Upriver Bright</v>
          </cell>
          <cell r="D8012" t="str">
            <v>U-UpCR Br</v>
          </cell>
          <cell r="E8012">
            <v>47</v>
          </cell>
          <cell r="F8012">
            <v>76</v>
          </cell>
          <cell r="G8012">
            <v>75</v>
          </cell>
          <cell r="I8012">
            <v>2014</v>
          </cell>
          <cell r="J8012" t="str">
            <v>UM</v>
          </cell>
          <cell r="L8012">
            <v>3</v>
          </cell>
          <cell r="M8012">
            <v>59759.642195099099</v>
          </cell>
        </row>
        <row r="8013">
          <cell r="A8013" t="str">
            <v>2014-47-4-</v>
          </cell>
          <cell r="B8013" t="str">
            <v>ColR</v>
          </cell>
          <cell r="C8013" t="str">
            <v>UnMarked Columbia R Upriver Bright</v>
          </cell>
          <cell r="D8013" t="str">
            <v>U-UpCR Br</v>
          </cell>
          <cell r="E8013">
            <v>47</v>
          </cell>
          <cell r="F8013">
            <v>76</v>
          </cell>
          <cell r="G8013">
            <v>75</v>
          </cell>
          <cell r="I8013">
            <v>2014</v>
          </cell>
          <cell r="J8013" t="str">
            <v>UM</v>
          </cell>
          <cell r="L8013">
            <v>4</v>
          </cell>
          <cell r="M8013">
            <v>398271.02644119441</v>
          </cell>
        </row>
        <row r="8014">
          <cell r="A8014" t="str">
            <v>2014-47-5-</v>
          </cell>
          <cell r="B8014" t="str">
            <v>ColR</v>
          </cell>
          <cell r="C8014" t="str">
            <v>UnMarked Columbia R Upriver Bright</v>
          </cell>
          <cell r="D8014" t="str">
            <v>U-UpCR Br</v>
          </cell>
          <cell r="E8014">
            <v>47</v>
          </cell>
          <cell r="F8014">
            <v>76</v>
          </cell>
          <cell r="G8014">
            <v>75</v>
          </cell>
          <cell r="I8014">
            <v>2014</v>
          </cell>
          <cell r="J8014" t="str">
            <v>UM</v>
          </cell>
          <cell r="L8014">
            <v>5</v>
          </cell>
          <cell r="M8014">
            <v>59904.94585781308</v>
          </cell>
        </row>
        <row r="8015">
          <cell r="A8015" t="str">
            <v>2014-48-3-</v>
          </cell>
          <cell r="B8015" t="str">
            <v>ColR</v>
          </cell>
          <cell r="C8015" t="str">
            <v>Marked Columbia R Upriver Bright</v>
          </cell>
          <cell r="D8015" t="str">
            <v>M-UpCR Br</v>
          </cell>
          <cell r="E8015">
            <v>48</v>
          </cell>
          <cell r="F8015">
            <v>77</v>
          </cell>
          <cell r="G8015">
            <v>75</v>
          </cell>
          <cell r="I8015">
            <v>2014</v>
          </cell>
          <cell r="J8015" t="str">
            <v>M</v>
          </cell>
          <cell r="L8015">
            <v>3</v>
          </cell>
          <cell r="M8015">
            <v>39951.449716759103</v>
          </cell>
        </row>
        <row r="8016">
          <cell r="A8016" t="str">
            <v>2014-48-4-</v>
          </cell>
          <cell r="B8016" t="str">
            <v>ColR</v>
          </cell>
          <cell r="C8016" t="str">
            <v>Marked Columbia R Upriver Bright</v>
          </cell>
          <cell r="D8016" t="str">
            <v>M-UpCR Br</v>
          </cell>
          <cell r="E8016">
            <v>48</v>
          </cell>
          <cell r="F8016">
            <v>77</v>
          </cell>
          <cell r="G8016">
            <v>75</v>
          </cell>
          <cell r="I8016">
            <v>2014</v>
          </cell>
          <cell r="J8016" t="str">
            <v>M</v>
          </cell>
          <cell r="L8016">
            <v>4</v>
          </cell>
          <cell r="M8016">
            <v>214544.46719420361</v>
          </cell>
        </row>
        <row r="8017">
          <cell r="A8017" t="str">
            <v>2014-48-5-</v>
          </cell>
          <cell r="B8017" t="str">
            <v>ColR</v>
          </cell>
          <cell r="C8017" t="str">
            <v>Marked Columbia R Upriver Bright</v>
          </cell>
          <cell r="D8017" t="str">
            <v>M-UpCR Br</v>
          </cell>
          <cell r="E8017">
            <v>48</v>
          </cell>
          <cell r="F8017">
            <v>77</v>
          </cell>
          <cell r="G8017">
            <v>75</v>
          </cell>
          <cell r="I8017">
            <v>2014</v>
          </cell>
          <cell r="J8017" t="str">
            <v>M</v>
          </cell>
          <cell r="L8017">
            <v>5</v>
          </cell>
          <cell r="M8017">
            <v>25728.49630229492</v>
          </cell>
        </row>
        <row r="8018">
          <cell r="A8018" t="str">
            <v>2014-49-3-</v>
          </cell>
          <cell r="B8018" t="str">
            <v>ColR</v>
          </cell>
          <cell r="C8018" t="str">
            <v>UnMarked Cowlitz River Spring</v>
          </cell>
          <cell r="D8018" t="str">
            <v>U-Cowl Sp</v>
          </cell>
          <cell r="E8018">
            <v>49</v>
          </cell>
          <cell r="F8018">
            <v>79</v>
          </cell>
          <cell r="G8018">
            <v>78</v>
          </cell>
          <cell r="I8018">
            <v>2014</v>
          </cell>
          <cell r="J8018" t="str">
            <v>UM</v>
          </cell>
          <cell r="L8018">
            <v>3</v>
          </cell>
          <cell r="M8018">
            <v>348.76688719181442</v>
          </cell>
        </row>
        <row r="8019">
          <cell r="A8019" t="str">
            <v>2014-49-4-</v>
          </cell>
          <cell r="B8019" t="str">
            <v>ColR</v>
          </cell>
          <cell r="C8019" t="str">
            <v>UnMarked Cowlitz River Spring</v>
          </cell>
          <cell r="D8019" t="str">
            <v>U-Cowl Sp</v>
          </cell>
          <cell r="E8019">
            <v>49</v>
          </cell>
          <cell r="F8019">
            <v>79</v>
          </cell>
          <cell r="G8019">
            <v>78</v>
          </cell>
          <cell r="I8019">
            <v>2014</v>
          </cell>
          <cell r="J8019" t="str">
            <v>UM</v>
          </cell>
          <cell r="L8019">
            <v>4</v>
          </cell>
          <cell r="M8019">
            <v>197.71495090909701</v>
          </cell>
        </row>
        <row r="8020">
          <cell r="A8020" t="str">
            <v>2014-49-5-</v>
          </cell>
          <cell r="B8020" t="str">
            <v>ColR</v>
          </cell>
          <cell r="C8020" t="str">
            <v>UnMarked Cowlitz River Spring</v>
          </cell>
          <cell r="D8020" t="str">
            <v>U-Cowl Sp</v>
          </cell>
          <cell r="E8020">
            <v>49</v>
          </cell>
          <cell r="F8020">
            <v>79</v>
          </cell>
          <cell r="G8020">
            <v>78</v>
          </cell>
          <cell r="I8020">
            <v>2014</v>
          </cell>
          <cell r="J8020" t="str">
            <v>UM</v>
          </cell>
          <cell r="L8020">
            <v>5</v>
          </cell>
          <cell r="M8020">
            <v>0</v>
          </cell>
        </row>
        <row r="8021">
          <cell r="A8021" t="str">
            <v>2014-50-3-</v>
          </cell>
          <cell r="B8021" t="str">
            <v>ColR</v>
          </cell>
          <cell r="C8021" t="str">
            <v>Marked Cowlitz River Spring</v>
          </cell>
          <cell r="D8021" t="str">
            <v>M-Cowl Sp</v>
          </cell>
          <cell r="E8021">
            <v>50</v>
          </cell>
          <cell r="F8021">
            <v>80</v>
          </cell>
          <cell r="G8021">
            <v>78</v>
          </cell>
          <cell r="I8021">
            <v>2014</v>
          </cell>
          <cell r="J8021" t="str">
            <v>M</v>
          </cell>
          <cell r="L8021">
            <v>3</v>
          </cell>
          <cell r="M8021">
            <v>8346.1411587851981</v>
          </cell>
        </row>
        <row r="8022">
          <cell r="A8022" t="str">
            <v>2014-50-4-</v>
          </cell>
          <cell r="B8022" t="str">
            <v>ColR</v>
          </cell>
          <cell r="C8022" t="str">
            <v>Marked Cowlitz River Spring</v>
          </cell>
          <cell r="D8022" t="str">
            <v>M-Cowl Sp</v>
          </cell>
          <cell r="E8022">
            <v>50</v>
          </cell>
          <cell r="F8022">
            <v>80</v>
          </cell>
          <cell r="G8022">
            <v>78</v>
          </cell>
          <cell r="I8022">
            <v>2014</v>
          </cell>
          <cell r="J8022" t="str">
            <v>M</v>
          </cell>
          <cell r="L8022">
            <v>4</v>
          </cell>
          <cell r="M8022">
            <v>1783.509187021938</v>
          </cell>
        </row>
        <row r="8023">
          <cell r="A8023" t="str">
            <v>2014-50-5-</v>
          </cell>
          <cell r="B8023" t="str">
            <v>ColR</v>
          </cell>
          <cell r="C8023" t="str">
            <v>Marked Cowlitz River Spring</v>
          </cell>
          <cell r="D8023" t="str">
            <v>M-Cowl Sp</v>
          </cell>
          <cell r="E8023">
            <v>50</v>
          </cell>
          <cell r="F8023">
            <v>80</v>
          </cell>
          <cell r="G8023">
            <v>78</v>
          </cell>
          <cell r="I8023">
            <v>2014</v>
          </cell>
          <cell r="J8023" t="str">
            <v>M</v>
          </cell>
          <cell r="L8023">
            <v>5</v>
          </cell>
          <cell r="M8023">
            <v>26.867816091954019</v>
          </cell>
        </row>
        <row r="8024">
          <cell r="A8024" t="str">
            <v>2014-51-3-</v>
          </cell>
          <cell r="B8024" t="str">
            <v>ColR</v>
          </cell>
          <cell r="C8024" t="str">
            <v>UnMarked Willamette River Spring</v>
          </cell>
          <cell r="D8024" t="str">
            <v>U-Will Sp</v>
          </cell>
          <cell r="E8024">
            <v>51</v>
          </cell>
          <cell r="F8024">
            <v>82</v>
          </cell>
          <cell r="G8024">
            <v>81</v>
          </cell>
          <cell r="I8024">
            <v>2014</v>
          </cell>
          <cell r="J8024" t="str">
            <v>UM</v>
          </cell>
          <cell r="L8024">
            <v>3</v>
          </cell>
          <cell r="M8024">
            <v>6659.9200000000019</v>
          </cell>
        </row>
        <row r="8025">
          <cell r="A8025" t="str">
            <v>2014-51-4-</v>
          </cell>
          <cell r="B8025" t="str">
            <v>ColR</v>
          </cell>
          <cell r="C8025" t="str">
            <v>UnMarked Willamette River Spring</v>
          </cell>
          <cell r="D8025" t="str">
            <v>U-Will Sp</v>
          </cell>
          <cell r="E8025">
            <v>51</v>
          </cell>
          <cell r="F8025">
            <v>82</v>
          </cell>
          <cell r="G8025">
            <v>81</v>
          </cell>
          <cell r="I8025">
            <v>2014</v>
          </cell>
          <cell r="J8025" t="str">
            <v>UM</v>
          </cell>
          <cell r="L8025">
            <v>4</v>
          </cell>
          <cell r="M8025">
            <v>1790.440000000001</v>
          </cell>
        </row>
        <row r="8026">
          <cell r="A8026" t="str">
            <v>2014-51-5-</v>
          </cell>
          <cell r="B8026" t="str">
            <v>ColR</v>
          </cell>
          <cell r="C8026" t="str">
            <v>UnMarked Willamette River Spring</v>
          </cell>
          <cell r="D8026" t="str">
            <v>U-Will Sp</v>
          </cell>
          <cell r="E8026">
            <v>51</v>
          </cell>
          <cell r="F8026">
            <v>82</v>
          </cell>
          <cell r="G8026">
            <v>81</v>
          </cell>
          <cell r="I8026">
            <v>2014</v>
          </cell>
          <cell r="J8026" t="str">
            <v>UM</v>
          </cell>
          <cell r="L8026">
            <v>5</v>
          </cell>
          <cell r="M8026">
            <v>9.6900000000000031</v>
          </cell>
        </row>
        <row r="8027">
          <cell r="A8027" t="str">
            <v>2014-52-3-</v>
          </cell>
          <cell r="B8027" t="str">
            <v>ColR</v>
          </cell>
          <cell r="C8027" t="str">
            <v>Marked Willamette River Spring</v>
          </cell>
          <cell r="D8027" t="str">
            <v>M-Will Sp</v>
          </cell>
          <cell r="E8027">
            <v>52</v>
          </cell>
          <cell r="F8027">
            <v>83</v>
          </cell>
          <cell r="G8027">
            <v>81</v>
          </cell>
          <cell r="I8027">
            <v>2014</v>
          </cell>
          <cell r="J8027" t="str">
            <v>M</v>
          </cell>
          <cell r="L8027">
            <v>3</v>
          </cell>
          <cell r="M8027">
            <v>32516.080000000002</v>
          </cell>
        </row>
        <row r="8028">
          <cell r="A8028" t="str">
            <v>2014-52-4-</v>
          </cell>
          <cell r="B8028" t="str">
            <v>ColR</v>
          </cell>
          <cell r="C8028" t="str">
            <v>Marked Willamette River Spring</v>
          </cell>
          <cell r="D8028" t="str">
            <v>M-Will Sp</v>
          </cell>
          <cell r="E8028">
            <v>52</v>
          </cell>
          <cell r="F8028">
            <v>83</v>
          </cell>
          <cell r="G8028">
            <v>81</v>
          </cell>
          <cell r="I8028">
            <v>2014</v>
          </cell>
          <cell r="J8028" t="str">
            <v>M</v>
          </cell>
          <cell r="L8028">
            <v>4</v>
          </cell>
          <cell r="M8028">
            <v>8741.56</v>
          </cell>
        </row>
        <row r="8029">
          <cell r="A8029" t="str">
            <v>2014-52-5-</v>
          </cell>
          <cell r="B8029" t="str">
            <v>ColR</v>
          </cell>
          <cell r="C8029" t="str">
            <v>Marked Willamette River Spring</v>
          </cell>
          <cell r="D8029" t="str">
            <v>M-Will Sp</v>
          </cell>
          <cell r="E8029">
            <v>52</v>
          </cell>
          <cell r="F8029">
            <v>83</v>
          </cell>
          <cell r="G8029">
            <v>81</v>
          </cell>
          <cell r="I8029">
            <v>2014</v>
          </cell>
          <cell r="J8029" t="str">
            <v>M</v>
          </cell>
          <cell r="L8029">
            <v>5</v>
          </cell>
          <cell r="M8029">
            <v>47.31</v>
          </cell>
        </row>
        <row r="8030">
          <cell r="A8030" t="str">
            <v>2014-53-3-</v>
          </cell>
          <cell r="B8030" t="str">
            <v>ColR</v>
          </cell>
          <cell r="C8030" t="str">
            <v>UnMarked Snake River Fall</v>
          </cell>
          <cell r="D8030" t="str">
            <v>U-Snake F</v>
          </cell>
          <cell r="E8030">
            <v>53</v>
          </cell>
          <cell r="F8030">
            <v>85</v>
          </cell>
          <cell r="G8030">
            <v>84</v>
          </cell>
          <cell r="I8030">
            <v>2014</v>
          </cell>
          <cell r="J8030" t="str">
            <v>UM</v>
          </cell>
          <cell r="L8030">
            <v>3</v>
          </cell>
          <cell r="M8030">
            <v>20779.337711276319</v>
          </cell>
        </row>
        <row r="8031">
          <cell r="A8031" t="str">
            <v>2014-53-4-</v>
          </cell>
          <cell r="B8031" t="str">
            <v>ColR</v>
          </cell>
          <cell r="C8031" t="str">
            <v>UnMarked Snake River Fall</v>
          </cell>
          <cell r="D8031" t="str">
            <v>U-Snake F</v>
          </cell>
          <cell r="E8031">
            <v>53</v>
          </cell>
          <cell r="F8031">
            <v>85</v>
          </cell>
          <cell r="G8031">
            <v>84</v>
          </cell>
          <cell r="I8031">
            <v>2014</v>
          </cell>
          <cell r="J8031" t="str">
            <v>UM</v>
          </cell>
          <cell r="L8031">
            <v>4</v>
          </cell>
          <cell r="M8031">
            <v>39278.936360591259</v>
          </cell>
        </row>
        <row r="8032">
          <cell r="A8032" t="str">
            <v>2014-53-5-</v>
          </cell>
          <cell r="B8032" t="str">
            <v>ColR</v>
          </cell>
          <cell r="C8032" t="str">
            <v>UnMarked Snake River Fall</v>
          </cell>
          <cell r="D8032" t="str">
            <v>U-Snake F</v>
          </cell>
          <cell r="E8032">
            <v>53</v>
          </cell>
          <cell r="F8032">
            <v>85</v>
          </cell>
          <cell r="G8032">
            <v>84</v>
          </cell>
          <cell r="I8032">
            <v>2014</v>
          </cell>
          <cell r="J8032" t="str">
            <v>UM</v>
          </cell>
          <cell r="L8032">
            <v>5</v>
          </cell>
          <cell r="M8032">
            <v>2718.1108716456852</v>
          </cell>
        </row>
        <row r="8033">
          <cell r="A8033" t="str">
            <v>2014-54-3-</v>
          </cell>
          <cell r="B8033" t="str">
            <v>ColR</v>
          </cell>
          <cell r="C8033" t="str">
            <v>Marked Snake River Fall</v>
          </cell>
          <cell r="D8033" t="str">
            <v>M-Snake F</v>
          </cell>
          <cell r="E8033">
            <v>54</v>
          </cell>
          <cell r="F8033">
            <v>86</v>
          </cell>
          <cell r="G8033">
            <v>84</v>
          </cell>
          <cell r="I8033">
            <v>2014</v>
          </cell>
          <cell r="J8033" t="str">
            <v>M</v>
          </cell>
          <cell r="L8033">
            <v>3</v>
          </cell>
          <cell r="M8033">
            <v>10177.57037686548</v>
          </cell>
        </row>
        <row r="8034">
          <cell r="A8034" t="str">
            <v>2014-54-4-</v>
          </cell>
          <cell r="B8034" t="str">
            <v>ColR</v>
          </cell>
          <cell r="C8034" t="str">
            <v>Marked Snake River Fall</v>
          </cell>
          <cell r="D8034" t="str">
            <v>M-Snake F</v>
          </cell>
          <cell r="E8034">
            <v>54</v>
          </cell>
          <cell r="F8034">
            <v>86</v>
          </cell>
          <cell r="G8034">
            <v>84</v>
          </cell>
          <cell r="I8034">
            <v>2014</v>
          </cell>
          <cell r="J8034" t="str">
            <v>M</v>
          </cell>
          <cell r="L8034">
            <v>4</v>
          </cell>
          <cell r="M8034">
            <v>16050.57000401078</v>
          </cell>
        </row>
        <row r="8035">
          <cell r="A8035" t="str">
            <v>2014-54-5-</v>
          </cell>
          <cell r="B8035" t="str">
            <v>ColR</v>
          </cell>
          <cell r="C8035" t="str">
            <v>Marked Snake River Fall</v>
          </cell>
          <cell r="D8035" t="str">
            <v>M-Snake F</v>
          </cell>
          <cell r="E8035">
            <v>54</v>
          </cell>
          <cell r="F8035">
            <v>86</v>
          </cell>
          <cell r="G8035">
            <v>84</v>
          </cell>
          <cell r="I8035">
            <v>2014</v>
          </cell>
          <cell r="J8035" t="str">
            <v>M</v>
          </cell>
          <cell r="L8035">
            <v>5</v>
          </cell>
          <cell r="M8035">
            <v>808.4469682463141</v>
          </cell>
        </row>
        <row r="8036">
          <cell r="A8036" t="str">
            <v>2014-55-3-</v>
          </cell>
          <cell r="B8036" t="str">
            <v>WA_NCoast_OR_CA</v>
          </cell>
          <cell r="C8036" t="str">
            <v>UnMarked Oregon North Coast Fall</v>
          </cell>
          <cell r="D8036" t="str">
            <v>U-OR No F</v>
          </cell>
          <cell r="E8036">
            <v>55</v>
          </cell>
          <cell r="F8036">
            <v>88</v>
          </cell>
          <cell r="G8036">
            <v>87</v>
          </cell>
          <cell r="I8036">
            <v>2014</v>
          </cell>
          <cell r="J8036" t="str">
            <v>UM</v>
          </cell>
          <cell r="L8036">
            <v>3</v>
          </cell>
          <cell r="M8036">
            <v>18058.24205084112</v>
          </cell>
        </row>
        <row r="8037">
          <cell r="A8037" t="str">
            <v>2014-55-4-</v>
          </cell>
          <cell r="B8037" t="str">
            <v>WA_NCoast_OR_CA</v>
          </cell>
          <cell r="C8037" t="str">
            <v>UnMarked Oregon North Coast Fall</v>
          </cell>
          <cell r="D8037" t="str">
            <v>U-OR No F</v>
          </cell>
          <cell r="E8037">
            <v>55</v>
          </cell>
          <cell r="F8037">
            <v>88</v>
          </cell>
          <cell r="G8037">
            <v>87</v>
          </cell>
          <cell r="I8037">
            <v>2014</v>
          </cell>
          <cell r="J8037" t="str">
            <v>UM</v>
          </cell>
          <cell r="L8037">
            <v>4</v>
          </cell>
          <cell r="M8037">
            <v>83531.677627154364</v>
          </cell>
        </row>
        <row r="8038">
          <cell r="A8038" t="str">
            <v>2014-55-5-</v>
          </cell>
          <cell r="B8038" t="str">
            <v>WA_NCoast_OR_CA</v>
          </cell>
          <cell r="C8038" t="str">
            <v>UnMarked Oregon North Coast Fall</v>
          </cell>
          <cell r="D8038" t="str">
            <v>U-OR No F</v>
          </cell>
          <cell r="E8038">
            <v>55</v>
          </cell>
          <cell r="F8038">
            <v>88</v>
          </cell>
          <cell r="G8038">
            <v>87</v>
          </cell>
          <cell r="I8038">
            <v>2014</v>
          </cell>
          <cell r="J8038" t="str">
            <v>UM</v>
          </cell>
          <cell r="L8038">
            <v>5</v>
          </cell>
          <cell r="M8038">
            <v>44073.168638376257</v>
          </cell>
        </row>
        <row r="8039">
          <cell r="A8039" t="str">
            <v>2014-56-3-</v>
          </cell>
          <cell r="B8039" t="str">
            <v>WA_NCoast_OR_CA</v>
          </cell>
          <cell r="C8039" t="str">
            <v>Marked Oregon North Coast Fall</v>
          </cell>
          <cell r="D8039" t="str">
            <v>M-OR No F</v>
          </cell>
          <cell r="E8039">
            <v>56</v>
          </cell>
          <cell r="F8039">
            <v>89</v>
          </cell>
          <cell r="G8039">
            <v>87</v>
          </cell>
          <cell r="I8039">
            <v>2014</v>
          </cell>
          <cell r="J8039" t="str">
            <v>M</v>
          </cell>
          <cell r="L8039">
            <v>3</v>
          </cell>
          <cell r="M8039">
            <v>610.03880102533731</v>
          </cell>
        </row>
        <row r="8040">
          <cell r="A8040" t="str">
            <v>2014-56-4-</v>
          </cell>
          <cell r="B8040" t="str">
            <v>WA_NCoast_OR_CA</v>
          </cell>
          <cell r="C8040" t="str">
            <v>Marked Oregon North Coast Fall</v>
          </cell>
          <cell r="D8040" t="str">
            <v>M-OR No F</v>
          </cell>
          <cell r="E8040">
            <v>56</v>
          </cell>
          <cell r="F8040">
            <v>89</v>
          </cell>
          <cell r="G8040">
            <v>87</v>
          </cell>
          <cell r="I8040">
            <v>2014</v>
          </cell>
          <cell r="J8040" t="str">
            <v>M</v>
          </cell>
          <cell r="L8040">
            <v>4</v>
          </cell>
          <cell r="M8040">
            <v>2824.1015751788509</v>
          </cell>
        </row>
        <row r="8041">
          <cell r="A8041" t="str">
            <v>2014-56-5-</v>
          </cell>
          <cell r="B8041" t="str">
            <v>WA_NCoast_OR_CA</v>
          </cell>
          <cell r="C8041" t="str">
            <v>Marked Oregon North Coast Fall</v>
          </cell>
          <cell r="D8041" t="str">
            <v>M-OR No F</v>
          </cell>
          <cell r="E8041">
            <v>56</v>
          </cell>
          <cell r="F8041">
            <v>89</v>
          </cell>
          <cell r="G8041">
            <v>87</v>
          </cell>
          <cell r="I8041">
            <v>2014</v>
          </cell>
          <cell r="J8041" t="str">
            <v>M</v>
          </cell>
          <cell r="L8041">
            <v>5</v>
          </cell>
          <cell r="M8041">
            <v>1488.964903432279</v>
          </cell>
        </row>
        <row r="8042">
          <cell r="A8042" t="str">
            <v>2014-57-3-</v>
          </cell>
          <cell r="B8042" t="str">
            <v>Canada</v>
          </cell>
          <cell r="C8042" t="str">
            <v>UnMarked WCVI Total Fall</v>
          </cell>
          <cell r="D8042" t="str">
            <v>U-WCVI Tl</v>
          </cell>
          <cell r="E8042">
            <v>57</v>
          </cell>
          <cell r="F8042">
            <v>91</v>
          </cell>
          <cell r="G8042">
            <v>90</v>
          </cell>
          <cell r="I8042">
            <v>2014</v>
          </cell>
          <cell r="J8042" t="str">
            <v>UM</v>
          </cell>
          <cell r="L8042">
            <v>3</v>
          </cell>
          <cell r="M8042">
            <v>16477.51074982962</v>
          </cell>
        </row>
        <row r="8043">
          <cell r="A8043" t="str">
            <v>2014-57-4-</v>
          </cell>
          <cell r="B8043" t="str">
            <v>Canada</v>
          </cell>
          <cell r="C8043" t="str">
            <v>UnMarked WCVI Total Fall</v>
          </cell>
          <cell r="D8043" t="str">
            <v>U-WCVI Tl</v>
          </cell>
          <cell r="E8043">
            <v>57</v>
          </cell>
          <cell r="F8043">
            <v>91</v>
          </cell>
          <cell r="G8043">
            <v>90</v>
          </cell>
          <cell r="I8043">
            <v>2014</v>
          </cell>
          <cell r="J8043" t="str">
            <v>UM</v>
          </cell>
          <cell r="L8043">
            <v>4</v>
          </cell>
          <cell r="M8043">
            <v>86088.944428330287</v>
          </cell>
        </row>
        <row r="8044">
          <cell r="A8044" t="str">
            <v>2014-57-5-</v>
          </cell>
          <cell r="B8044" t="str">
            <v>Canada</v>
          </cell>
          <cell r="C8044" t="str">
            <v>UnMarked WCVI Total Fall</v>
          </cell>
          <cell r="D8044" t="str">
            <v>U-WCVI Tl</v>
          </cell>
          <cell r="E8044">
            <v>57</v>
          </cell>
          <cell r="F8044">
            <v>91</v>
          </cell>
          <cell r="G8044">
            <v>90</v>
          </cell>
          <cell r="I8044">
            <v>2014</v>
          </cell>
          <cell r="J8044" t="str">
            <v>UM</v>
          </cell>
          <cell r="L8044">
            <v>5</v>
          </cell>
          <cell r="M8044">
            <v>9402.3352575249082</v>
          </cell>
        </row>
        <row r="8045">
          <cell r="A8045" t="str">
            <v>2014-58-3-</v>
          </cell>
          <cell r="B8045" t="str">
            <v>Canada</v>
          </cell>
          <cell r="C8045" t="str">
            <v>Marked WCVI Total Fall</v>
          </cell>
          <cell r="D8045" t="str">
            <v>M-WCVI Tl</v>
          </cell>
          <cell r="E8045">
            <v>58</v>
          </cell>
          <cell r="F8045">
            <v>92</v>
          </cell>
          <cell r="G8045">
            <v>90</v>
          </cell>
          <cell r="I8045">
            <v>2014</v>
          </cell>
          <cell r="J8045" t="str">
            <v>M</v>
          </cell>
          <cell r="L8045">
            <v>3</v>
          </cell>
          <cell r="M8045">
            <v>429.48925017038027</v>
          </cell>
        </row>
        <row r="8046">
          <cell r="A8046" t="str">
            <v>2014-58-4-</v>
          </cell>
          <cell r="B8046" t="str">
            <v>Canada</v>
          </cell>
          <cell r="C8046" t="str">
            <v>Marked WCVI Total Fall</v>
          </cell>
          <cell r="D8046" t="str">
            <v>M-WCVI Tl</v>
          </cell>
          <cell r="E8046">
            <v>58</v>
          </cell>
          <cell r="F8046">
            <v>92</v>
          </cell>
          <cell r="G8046">
            <v>90</v>
          </cell>
          <cell r="I8046">
            <v>2014</v>
          </cell>
          <cell r="J8046" t="str">
            <v>M</v>
          </cell>
          <cell r="L8046">
            <v>4</v>
          </cell>
          <cell r="M8046">
            <v>2492.055571669709</v>
          </cell>
        </row>
        <row r="8047">
          <cell r="A8047" t="str">
            <v>2014-58-5-</v>
          </cell>
          <cell r="B8047" t="str">
            <v>Canada</v>
          </cell>
          <cell r="C8047" t="str">
            <v>Marked WCVI Total Fall</v>
          </cell>
          <cell r="D8047" t="str">
            <v>M-WCVI Tl</v>
          </cell>
          <cell r="E8047">
            <v>58</v>
          </cell>
          <cell r="F8047">
            <v>92</v>
          </cell>
          <cell r="G8047">
            <v>90</v>
          </cell>
          <cell r="I8047">
            <v>2014</v>
          </cell>
          <cell r="J8047" t="str">
            <v>M</v>
          </cell>
          <cell r="L8047">
            <v>5</v>
          </cell>
          <cell r="M8047">
            <v>258.66474247509188</v>
          </cell>
        </row>
        <row r="8048">
          <cell r="A8048" t="str">
            <v>2014-59-3-</v>
          </cell>
          <cell r="B8048" t="str">
            <v>Canada</v>
          </cell>
          <cell r="C8048" t="str">
            <v>UnMarked Fraser River Late</v>
          </cell>
          <cell r="D8048" t="str">
            <v>U-FrasRLt</v>
          </cell>
          <cell r="E8048">
            <v>59</v>
          </cell>
          <cell r="F8048">
            <v>94</v>
          </cell>
          <cell r="G8048">
            <v>93</v>
          </cell>
          <cell r="I8048">
            <v>2014</v>
          </cell>
          <cell r="J8048" t="str">
            <v>UM</v>
          </cell>
          <cell r="L8048">
            <v>3</v>
          </cell>
          <cell r="M8048">
            <v>49481.597893081111</v>
          </cell>
        </row>
        <row r="8049">
          <cell r="A8049" t="str">
            <v>2014-59-4-</v>
          </cell>
          <cell r="B8049" t="str">
            <v>Canada</v>
          </cell>
          <cell r="C8049" t="str">
            <v>UnMarked Fraser River Late</v>
          </cell>
          <cell r="D8049" t="str">
            <v>U-FrasRLt</v>
          </cell>
          <cell r="E8049">
            <v>59</v>
          </cell>
          <cell r="F8049">
            <v>94</v>
          </cell>
          <cell r="G8049">
            <v>93</v>
          </cell>
          <cell r="I8049">
            <v>2014</v>
          </cell>
          <cell r="J8049" t="str">
            <v>UM</v>
          </cell>
          <cell r="L8049">
            <v>4</v>
          </cell>
          <cell r="M8049">
            <v>51148.302926519231</v>
          </cell>
        </row>
        <row r="8050">
          <cell r="A8050" t="str">
            <v>2014-59-5-</v>
          </cell>
          <cell r="B8050" t="str">
            <v>Canada</v>
          </cell>
          <cell r="C8050" t="str">
            <v>UnMarked Fraser River Late</v>
          </cell>
          <cell r="D8050" t="str">
            <v>U-FrasRLt</v>
          </cell>
          <cell r="E8050">
            <v>59</v>
          </cell>
          <cell r="F8050">
            <v>94</v>
          </cell>
          <cell r="G8050">
            <v>93</v>
          </cell>
          <cell r="I8050">
            <v>2014</v>
          </cell>
          <cell r="J8050" t="str">
            <v>UM</v>
          </cell>
          <cell r="L8050">
            <v>5</v>
          </cell>
          <cell r="M8050">
            <v>2661.2434392427008</v>
          </cell>
        </row>
        <row r="8051">
          <cell r="A8051" t="str">
            <v>2014-60-3-</v>
          </cell>
          <cell r="B8051" t="str">
            <v>Canada</v>
          </cell>
          <cell r="C8051" t="str">
            <v>Marked Fraser River Late</v>
          </cell>
          <cell r="D8051" t="str">
            <v>M-FrasRLt</v>
          </cell>
          <cell r="E8051">
            <v>60</v>
          </cell>
          <cell r="F8051">
            <v>95</v>
          </cell>
          <cell r="G8051">
            <v>93</v>
          </cell>
          <cell r="I8051">
            <v>2014</v>
          </cell>
          <cell r="J8051" t="str">
            <v>M</v>
          </cell>
          <cell r="L8051">
            <v>3</v>
          </cell>
          <cell r="M8051">
            <v>13826.98853345407</v>
          </cell>
        </row>
        <row r="8052">
          <cell r="A8052" t="str">
            <v>2014-60-4-</v>
          </cell>
          <cell r="B8052" t="str">
            <v>Canada</v>
          </cell>
          <cell r="C8052" t="str">
            <v>Marked Fraser River Late</v>
          </cell>
          <cell r="D8052" t="str">
            <v>M-FrasRLt</v>
          </cell>
          <cell r="E8052">
            <v>60</v>
          </cell>
          <cell r="F8052">
            <v>95</v>
          </cell>
          <cell r="G8052">
            <v>93</v>
          </cell>
          <cell r="I8052">
            <v>2014</v>
          </cell>
          <cell r="J8052" t="str">
            <v>M</v>
          </cell>
          <cell r="L8052">
            <v>4</v>
          </cell>
          <cell r="M8052">
            <v>5930.1417896512103</v>
          </cell>
        </row>
        <row r="8053">
          <cell r="A8053" t="str">
            <v>2014-60-5-</v>
          </cell>
          <cell r="B8053" t="str">
            <v>Canada</v>
          </cell>
          <cell r="C8053" t="str">
            <v>Marked Fraser River Late</v>
          </cell>
          <cell r="D8053" t="str">
            <v>M-FrasRLt</v>
          </cell>
          <cell r="E8053">
            <v>60</v>
          </cell>
          <cell r="F8053">
            <v>95</v>
          </cell>
          <cell r="G8053">
            <v>93</v>
          </cell>
          <cell r="I8053">
            <v>2014</v>
          </cell>
          <cell r="J8053" t="str">
            <v>M</v>
          </cell>
          <cell r="L8053">
            <v>5</v>
          </cell>
          <cell r="M8053">
            <v>43.317662354023589</v>
          </cell>
        </row>
        <row r="8054">
          <cell r="A8054" t="str">
            <v>2014-61-3-</v>
          </cell>
          <cell r="B8054" t="str">
            <v>Canada</v>
          </cell>
          <cell r="C8054" t="str">
            <v>UnMarked Fraser River Early</v>
          </cell>
          <cell r="D8054" t="str">
            <v>U-FrasREr</v>
          </cell>
          <cell r="E8054">
            <v>61</v>
          </cell>
          <cell r="F8054">
            <v>97</v>
          </cell>
          <cell r="G8054">
            <v>96</v>
          </cell>
          <cell r="I8054">
            <v>2014</v>
          </cell>
          <cell r="J8054" t="str">
            <v>UM</v>
          </cell>
          <cell r="L8054">
            <v>3</v>
          </cell>
          <cell r="M8054">
            <v>87024.166235277327</v>
          </cell>
        </row>
        <row r="8055">
          <cell r="A8055" t="str">
            <v>2014-61-4-</v>
          </cell>
          <cell r="B8055" t="str">
            <v>Canada</v>
          </cell>
          <cell r="C8055" t="str">
            <v>UnMarked Fraser River Early</v>
          </cell>
          <cell r="D8055" t="str">
            <v>U-FrasREr</v>
          </cell>
          <cell r="E8055">
            <v>61</v>
          </cell>
          <cell r="F8055">
            <v>97</v>
          </cell>
          <cell r="G8055">
            <v>96</v>
          </cell>
          <cell r="I8055">
            <v>2014</v>
          </cell>
          <cell r="J8055" t="str">
            <v>UM</v>
          </cell>
          <cell r="L8055">
            <v>4</v>
          </cell>
          <cell r="M8055">
            <v>158650.10832210031</v>
          </cell>
        </row>
        <row r="8056">
          <cell r="A8056" t="str">
            <v>2014-61-5-</v>
          </cell>
          <cell r="B8056" t="str">
            <v>Canada</v>
          </cell>
          <cell r="C8056" t="str">
            <v>UnMarked Fraser River Early</v>
          </cell>
          <cell r="D8056" t="str">
            <v>U-FrasREr</v>
          </cell>
          <cell r="E8056">
            <v>61</v>
          </cell>
          <cell r="F8056">
            <v>97</v>
          </cell>
          <cell r="G8056">
            <v>96</v>
          </cell>
          <cell r="I8056">
            <v>2014</v>
          </cell>
          <cell r="J8056" t="str">
            <v>UM</v>
          </cell>
          <cell r="L8056">
            <v>5</v>
          </cell>
          <cell r="M8056">
            <v>4048.3572539546471</v>
          </cell>
        </row>
        <row r="8057">
          <cell r="A8057" t="str">
            <v>2014-62-3-</v>
          </cell>
          <cell r="B8057" t="str">
            <v>Canada</v>
          </cell>
          <cell r="C8057" t="str">
            <v>Marked Fraser River Early</v>
          </cell>
          <cell r="D8057" t="str">
            <v>M-FrasREr</v>
          </cell>
          <cell r="E8057">
            <v>62</v>
          </cell>
          <cell r="F8057">
            <v>98</v>
          </cell>
          <cell r="G8057">
            <v>96</v>
          </cell>
          <cell r="I8057">
            <v>2014</v>
          </cell>
          <cell r="J8057" t="str">
            <v>M</v>
          </cell>
          <cell r="L8057">
            <v>3</v>
          </cell>
          <cell r="M8057">
            <v>1776.1987826772529</v>
          </cell>
        </row>
        <row r="8058">
          <cell r="A8058" t="str">
            <v>2014-62-4-</v>
          </cell>
          <cell r="B8058" t="str">
            <v>Canada</v>
          </cell>
          <cell r="C8058" t="str">
            <v>Marked Fraser River Early</v>
          </cell>
          <cell r="D8058" t="str">
            <v>M-FrasREr</v>
          </cell>
          <cell r="E8058">
            <v>62</v>
          </cell>
          <cell r="F8058">
            <v>98</v>
          </cell>
          <cell r="G8058">
            <v>96</v>
          </cell>
          <cell r="I8058">
            <v>2014</v>
          </cell>
          <cell r="J8058" t="str">
            <v>M</v>
          </cell>
          <cell r="L8058">
            <v>4</v>
          </cell>
          <cell r="M8058">
            <v>3254.4951427581841</v>
          </cell>
        </row>
        <row r="8059">
          <cell r="A8059" t="str">
            <v>2014-62-5-</v>
          </cell>
          <cell r="B8059" t="str">
            <v>Canada</v>
          </cell>
          <cell r="C8059" t="str">
            <v>Marked Fraser River Early</v>
          </cell>
          <cell r="D8059" t="str">
            <v>M-FrasREr</v>
          </cell>
          <cell r="E8059">
            <v>62</v>
          </cell>
          <cell r="F8059">
            <v>98</v>
          </cell>
          <cell r="G8059">
            <v>96</v>
          </cell>
          <cell r="I8059">
            <v>2014</v>
          </cell>
          <cell r="J8059" t="str">
            <v>M</v>
          </cell>
          <cell r="L8059">
            <v>5</v>
          </cell>
          <cell r="M8059">
            <v>88.383768001900535</v>
          </cell>
        </row>
        <row r="8060">
          <cell r="A8060" t="str">
            <v>2014-63-3-</v>
          </cell>
          <cell r="B8060" t="str">
            <v>Canada</v>
          </cell>
          <cell r="C8060" t="str">
            <v>UnMarked Lower Georgia Strait</v>
          </cell>
          <cell r="D8060" t="str">
            <v>U-LwGeo S</v>
          </cell>
          <cell r="E8060">
            <v>63</v>
          </cell>
          <cell r="F8060">
            <v>100</v>
          </cell>
          <cell r="G8060">
            <v>99</v>
          </cell>
          <cell r="I8060">
            <v>2014</v>
          </cell>
          <cell r="J8060" t="str">
            <v>UM</v>
          </cell>
          <cell r="L8060">
            <v>3</v>
          </cell>
          <cell r="M8060">
            <v>20204.931519958009</v>
          </cell>
        </row>
        <row r="8061">
          <cell r="A8061" t="str">
            <v>2014-63-4-</v>
          </cell>
          <cell r="B8061" t="str">
            <v>Canada</v>
          </cell>
          <cell r="C8061" t="str">
            <v>UnMarked Lower Georgia Strait</v>
          </cell>
          <cell r="D8061" t="str">
            <v>U-LwGeo S</v>
          </cell>
          <cell r="E8061">
            <v>63</v>
          </cell>
          <cell r="F8061">
            <v>100</v>
          </cell>
          <cell r="G8061">
            <v>99</v>
          </cell>
          <cell r="I8061">
            <v>2014</v>
          </cell>
          <cell r="J8061" t="str">
            <v>UM</v>
          </cell>
          <cell r="L8061">
            <v>4</v>
          </cell>
          <cell r="M8061">
            <v>7224.17114988093</v>
          </cell>
        </row>
        <row r="8062">
          <cell r="A8062" t="str">
            <v>2014-63-5-</v>
          </cell>
          <cell r="B8062" t="str">
            <v>Canada</v>
          </cell>
          <cell r="C8062" t="str">
            <v>UnMarked Lower Georgia Strait</v>
          </cell>
          <cell r="D8062" t="str">
            <v>U-LwGeo S</v>
          </cell>
          <cell r="E8062">
            <v>63</v>
          </cell>
          <cell r="F8062">
            <v>100</v>
          </cell>
          <cell r="G8062">
            <v>99</v>
          </cell>
          <cell r="I8062">
            <v>2014</v>
          </cell>
          <cell r="J8062" t="str">
            <v>UM</v>
          </cell>
          <cell r="L8062">
            <v>5</v>
          </cell>
          <cell r="M8062">
            <v>308.34355181273872</v>
          </cell>
        </row>
        <row r="8063">
          <cell r="A8063" t="str">
            <v>2014-64-3-</v>
          </cell>
          <cell r="B8063" t="str">
            <v>Canada</v>
          </cell>
          <cell r="C8063" t="str">
            <v>Marked Lower Georgia Strait</v>
          </cell>
          <cell r="D8063" t="str">
            <v>M-LwGeo S</v>
          </cell>
          <cell r="E8063">
            <v>64</v>
          </cell>
          <cell r="F8063">
            <v>101</v>
          </cell>
          <cell r="G8063">
            <v>99</v>
          </cell>
          <cell r="I8063">
            <v>2014</v>
          </cell>
          <cell r="J8063" t="str">
            <v>M</v>
          </cell>
          <cell r="L8063">
            <v>3</v>
          </cell>
          <cell r="M8063">
            <v>1716.703836530178</v>
          </cell>
        </row>
        <row r="8064">
          <cell r="A8064" t="str">
            <v>2014-64-4-</v>
          </cell>
          <cell r="B8064" t="str">
            <v>Canada</v>
          </cell>
          <cell r="C8064" t="str">
            <v>Marked Lower Georgia Strait</v>
          </cell>
          <cell r="D8064" t="str">
            <v>M-LwGeo S</v>
          </cell>
          <cell r="E8064">
            <v>64</v>
          </cell>
          <cell r="F8064">
            <v>101</v>
          </cell>
          <cell r="G8064">
            <v>99</v>
          </cell>
          <cell r="I8064">
            <v>2014</v>
          </cell>
          <cell r="J8064" t="str">
            <v>M</v>
          </cell>
          <cell r="L8064">
            <v>4</v>
          </cell>
          <cell r="M8064">
            <v>618.16692941871406</v>
          </cell>
        </row>
        <row r="8065">
          <cell r="A8065" t="str">
            <v>2014-64-5-</v>
          </cell>
          <cell r="B8065" t="str">
            <v>Canada</v>
          </cell>
          <cell r="C8065" t="str">
            <v>Marked Lower Georgia Strait</v>
          </cell>
          <cell r="D8065" t="str">
            <v>M-LwGeo S</v>
          </cell>
          <cell r="E8065">
            <v>64</v>
          </cell>
          <cell r="F8065">
            <v>101</v>
          </cell>
          <cell r="G8065">
            <v>99</v>
          </cell>
          <cell r="I8065">
            <v>2014</v>
          </cell>
          <cell r="J8065" t="str">
            <v>M</v>
          </cell>
          <cell r="L8065">
            <v>5</v>
          </cell>
          <cell r="M8065">
            <v>26.882759417369641</v>
          </cell>
        </row>
        <row r="8066">
          <cell r="A8066" t="str">
            <v>2014-67-3-</v>
          </cell>
          <cell r="B8066" t="str">
            <v>ColR</v>
          </cell>
          <cell r="C8066" t="str">
            <v>UnMarked Lower Columbia Naturals</v>
          </cell>
          <cell r="D8066" t="str">
            <v>U-LColNat</v>
          </cell>
          <cell r="E8066">
            <v>67</v>
          </cell>
          <cell r="F8066">
            <v>103</v>
          </cell>
          <cell r="G8066">
            <v>102</v>
          </cell>
          <cell r="I8066">
            <v>2014</v>
          </cell>
          <cell r="J8066" t="str">
            <v>UM</v>
          </cell>
          <cell r="L8066">
            <v>3</v>
          </cell>
          <cell r="M8066">
            <v>2561.3250000000012</v>
          </cell>
        </row>
        <row r="8067">
          <cell r="A8067" t="str">
            <v>2014-67-4-</v>
          </cell>
          <cell r="B8067" t="str">
            <v>ColR</v>
          </cell>
          <cell r="C8067" t="str">
            <v>UnMarked Lower Columbia Naturals</v>
          </cell>
          <cell r="D8067" t="str">
            <v>U-LColNat</v>
          </cell>
          <cell r="E8067">
            <v>67</v>
          </cell>
          <cell r="F8067">
            <v>103</v>
          </cell>
          <cell r="G8067">
            <v>102</v>
          </cell>
          <cell r="I8067">
            <v>2014</v>
          </cell>
          <cell r="J8067" t="str">
            <v>UM</v>
          </cell>
          <cell r="L8067">
            <v>4</v>
          </cell>
          <cell r="M8067">
            <v>4529.3249999999971</v>
          </cell>
        </row>
        <row r="8068">
          <cell r="A8068" t="str">
            <v>2014-67-5-</v>
          </cell>
          <cell r="B8068" t="str">
            <v>ColR</v>
          </cell>
          <cell r="C8068" t="str">
            <v>UnMarked Lower Columbia Naturals</v>
          </cell>
          <cell r="D8068" t="str">
            <v>U-LColNat</v>
          </cell>
          <cell r="E8068">
            <v>67</v>
          </cell>
          <cell r="F8068">
            <v>103</v>
          </cell>
          <cell r="G8068">
            <v>102</v>
          </cell>
          <cell r="I8068">
            <v>2014</v>
          </cell>
          <cell r="J8068" t="str">
            <v>UM</v>
          </cell>
          <cell r="L8068">
            <v>5</v>
          </cell>
          <cell r="M8068">
            <v>540.44999999999982</v>
          </cell>
        </row>
        <row r="8069">
          <cell r="A8069" t="str">
            <v>2014-68-3-</v>
          </cell>
          <cell r="B8069" t="str">
            <v>ColR</v>
          </cell>
          <cell r="C8069" t="str">
            <v>Marked Lower Columbia Naturals</v>
          </cell>
          <cell r="D8069" t="str">
            <v>M-LColNat</v>
          </cell>
          <cell r="E8069">
            <v>68</v>
          </cell>
          <cell r="F8069">
            <v>104</v>
          </cell>
          <cell r="G8069">
            <v>102</v>
          </cell>
          <cell r="I8069">
            <v>2014</v>
          </cell>
          <cell r="J8069" t="str">
            <v>M</v>
          </cell>
          <cell r="L8069">
            <v>3</v>
          </cell>
          <cell r="M8069">
            <v>0</v>
          </cell>
        </row>
        <row r="8070">
          <cell r="A8070" t="str">
            <v>2014-68-4-</v>
          </cell>
          <cell r="B8070" t="str">
            <v>ColR</v>
          </cell>
          <cell r="C8070" t="str">
            <v>Marked Lower Columbia Naturals</v>
          </cell>
          <cell r="D8070" t="str">
            <v>M-LColNat</v>
          </cell>
          <cell r="E8070">
            <v>68</v>
          </cell>
          <cell r="F8070">
            <v>104</v>
          </cell>
          <cell r="G8070">
            <v>102</v>
          </cell>
          <cell r="I8070">
            <v>2014</v>
          </cell>
          <cell r="J8070" t="str">
            <v>M</v>
          </cell>
          <cell r="L8070">
            <v>4</v>
          </cell>
          <cell r="M8070">
            <v>0</v>
          </cell>
        </row>
        <row r="8071">
          <cell r="A8071" t="str">
            <v>2014-68-5-</v>
          </cell>
          <cell r="B8071" t="str">
            <v>ColR</v>
          </cell>
          <cell r="C8071" t="str">
            <v>Marked Lower Columbia Naturals</v>
          </cell>
          <cell r="D8071" t="str">
            <v>M-LColNat</v>
          </cell>
          <cell r="E8071">
            <v>68</v>
          </cell>
          <cell r="F8071">
            <v>104</v>
          </cell>
          <cell r="G8071">
            <v>102</v>
          </cell>
          <cell r="I8071">
            <v>2014</v>
          </cell>
          <cell r="J8071" t="str">
            <v>M</v>
          </cell>
          <cell r="L8071">
            <v>5</v>
          </cell>
          <cell r="M8071">
            <v>0</v>
          </cell>
        </row>
        <row r="8072">
          <cell r="A8072" t="str">
            <v>2014-69-3-</v>
          </cell>
          <cell r="B8072" t="str">
            <v>WA_NCoast_OR_CA</v>
          </cell>
          <cell r="C8072" t="str">
            <v>UnMarked Central Valley Fall</v>
          </cell>
          <cell r="D8072" t="str">
            <v>U-CentVal</v>
          </cell>
          <cell r="E8072">
            <v>69</v>
          </cell>
          <cell r="F8072">
            <v>106</v>
          </cell>
          <cell r="G8072">
            <v>105</v>
          </cell>
          <cell r="I8072">
            <v>2014</v>
          </cell>
          <cell r="J8072" t="str">
            <v>UM</v>
          </cell>
          <cell r="L8072">
            <v>3</v>
          </cell>
          <cell r="M8072">
            <v>101692.9871384756</v>
          </cell>
        </row>
        <row r="8073">
          <cell r="A8073" t="str">
            <v>2014-69-4-</v>
          </cell>
          <cell r="B8073" t="str">
            <v>WA_NCoast_OR_CA</v>
          </cell>
          <cell r="C8073" t="str">
            <v>UnMarked Central Valley Fall</v>
          </cell>
          <cell r="D8073" t="str">
            <v>U-CentVal</v>
          </cell>
          <cell r="E8073">
            <v>69</v>
          </cell>
          <cell r="F8073">
            <v>106</v>
          </cell>
          <cell r="G8073">
            <v>105</v>
          </cell>
          <cell r="I8073">
            <v>2014</v>
          </cell>
          <cell r="J8073" t="str">
            <v>UM</v>
          </cell>
          <cell r="L8073">
            <v>4</v>
          </cell>
          <cell r="M8073">
            <v>89340.158181519146</v>
          </cell>
        </row>
        <row r="8074">
          <cell r="A8074" t="str">
            <v>2014-69-5-</v>
          </cell>
          <cell r="B8074" t="str">
            <v>WA_NCoast_OR_CA</v>
          </cell>
          <cell r="C8074" t="str">
            <v>UnMarked Central Valley Fall</v>
          </cell>
          <cell r="D8074" t="str">
            <v>U-CentVal</v>
          </cell>
          <cell r="E8074">
            <v>69</v>
          </cell>
          <cell r="F8074">
            <v>106</v>
          </cell>
          <cell r="G8074">
            <v>105</v>
          </cell>
          <cell r="I8074">
            <v>2014</v>
          </cell>
          <cell r="J8074" t="str">
            <v>UM</v>
          </cell>
          <cell r="L8074">
            <v>5</v>
          </cell>
          <cell r="M8074">
            <v>81.6246800052553</v>
          </cell>
        </row>
        <row r="8075">
          <cell r="A8075" t="str">
            <v>2014-70-3-</v>
          </cell>
          <cell r="B8075" t="str">
            <v>WA_NCoast_OR_CA</v>
          </cell>
          <cell r="C8075" t="str">
            <v>Marked Central Valley Fall</v>
          </cell>
          <cell r="D8075" t="str">
            <v>M-CentVal</v>
          </cell>
          <cell r="E8075">
            <v>70</v>
          </cell>
          <cell r="F8075">
            <v>107</v>
          </cell>
          <cell r="G8075">
            <v>105</v>
          </cell>
          <cell r="I8075">
            <v>2014</v>
          </cell>
          <cell r="J8075" t="str">
            <v>M</v>
          </cell>
          <cell r="L8075">
            <v>3</v>
          </cell>
          <cell r="M8075">
            <v>30375.827327077131</v>
          </cell>
        </row>
        <row r="8076">
          <cell r="A8076" t="str">
            <v>2014-70-4-</v>
          </cell>
          <cell r="B8076" t="str">
            <v>WA_NCoast_OR_CA</v>
          </cell>
          <cell r="C8076" t="str">
            <v>Marked Central Valley Fall</v>
          </cell>
          <cell r="D8076" t="str">
            <v>M-CentVal</v>
          </cell>
          <cell r="E8076">
            <v>70</v>
          </cell>
          <cell r="F8076">
            <v>107</v>
          </cell>
          <cell r="G8076">
            <v>105</v>
          </cell>
          <cell r="I8076">
            <v>2014</v>
          </cell>
          <cell r="J8076" t="str">
            <v>M</v>
          </cell>
          <cell r="L8076">
            <v>4</v>
          </cell>
          <cell r="M8076">
            <v>26686.021274999221</v>
          </cell>
        </row>
        <row r="8077">
          <cell r="A8077" t="str">
            <v>2014-70-5-</v>
          </cell>
          <cell r="B8077" t="str">
            <v>WA_NCoast_OR_CA</v>
          </cell>
          <cell r="C8077" t="str">
            <v>Marked Central Valley Fall</v>
          </cell>
          <cell r="D8077" t="str">
            <v>M-CentVal</v>
          </cell>
          <cell r="E8077">
            <v>70</v>
          </cell>
          <cell r="F8077">
            <v>107</v>
          </cell>
          <cell r="G8077">
            <v>105</v>
          </cell>
          <cell r="I8077">
            <v>2014</v>
          </cell>
          <cell r="J8077" t="str">
            <v>M</v>
          </cell>
          <cell r="L8077">
            <v>5</v>
          </cell>
          <cell r="M8077">
            <v>24.381397923647679</v>
          </cell>
        </row>
        <row r="8078">
          <cell r="A8078" t="str">
            <v>2014-71-3-</v>
          </cell>
          <cell r="B8078" t="str">
            <v>WA_NCoast_OR_CA</v>
          </cell>
          <cell r="C8078" t="str">
            <v>UnMarked WA North Coast Fall</v>
          </cell>
          <cell r="D8078" t="str">
            <v>U-WA NCst</v>
          </cell>
          <cell r="E8078">
            <v>71</v>
          </cell>
          <cell r="F8078">
            <v>109</v>
          </cell>
          <cell r="G8078">
            <v>108</v>
          </cell>
          <cell r="I8078">
            <v>2014</v>
          </cell>
          <cell r="J8078" t="str">
            <v>UM</v>
          </cell>
          <cell r="L8078">
            <v>3</v>
          </cell>
          <cell r="M8078">
            <v>4478.8758870449847</v>
          </cell>
        </row>
        <row r="8079">
          <cell r="A8079" t="str">
            <v>2014-71-4-</v>
          </cell>
          <cell r="B8079" t="str">
            <v>WA_NCoast_OR_CA</v>
          </cell>
          <cell r="C8079" t="str">
            <v>UnMarked WA North Coast Fall</v>
          </cell>
          <cell r="D8079" t="str">
            <v>U-WA NCst</v>
          </cell>
          <cell r="E8079">
            <v>71</v>
          </cell>
          <cell r="F8079">
            <v>109</v>
          </cell>
          <cell r="G8079">
            <v>108</v>
          </cell>
          <cell r="I8079">
            <v>2014</v>
          </cell>
          <cell r="J8079" t="str">
            <v>UM</v>
          </cell>
          <cell r="L8079">
            <v>4</v>
          </cell>
          <cell r="M8079">
            <v>29954.59152779049</v>
          </cell>
        </row>
        <row r="8080">
          <cell r="A8080" t="str">
            <v>2014-71-5-</v>
          </cell>
          <cell r="B8080" t="str">
            <v>WA_NCoast_OR_CA</v>
          </cell>
          <cell r="C8080" t="str">
            <v>UnMarked WA North Coast Fall</v>
          </cell>
          <cell r="D8080" t="str">
            <v>U-WA NCst</v>
          </cell>
          <cell r="E8080">
            <v>71</v>
          </cell>
          <cell r="F8080">
            <v>109</v>
          </cell>
          <cell r="G8080">
            <v>108</v>
          </cell>
          <cell r="I8080">
            <v>2014</v>
          </cell>
          <cell r="J8080" t="str">
            <v>UM</v>
          </cell>
          <cell r="L8080">
            <v>5</v>
          </cell>
          <cell r="M8080">
            <v>10036.29234599526</v>
          </cell>
        </row>
        <row r="8081">
          <cell r="A8081" t="str">
            <v>2014-72-3-</v>
          </cell>
          <cell r="B8081" t="str">
            <v>WA_NCoast_OR_CA</v>
          </cell>
          <cell r="C8081" t="str">
            <v>Marked WA North Coast Fall</v>
          </cell>
          <cell r="D8081" t="str">
            <v>M-WA NCst</v>
          </cell>
          <cell r="E8081">
            <v>72</v>
          </cell>
          <cell r="F8081">
            <v>110</v>
          </cell>
          <cell r="G8081">
            <v>108</v>
          </cell>
          <cell r="I8081">
            <v>2014</v>
          </cell>
          <cell r="J8081" t="str">
            <v>M</v>
          </cell>
          <cell r="L8081">
            <v>3</v>
          </cell>
          <cell r="M8081">
            <v>575.68255252856261</v>
          </cell>
        </row>
        <row r="8082">
          <cell r="A8082" t="str">
            <v>2014-72-4-</v>
          </cell>
          <cell r="B8082" t="str">
            <v>WA_NCoast_OR_CA</v>
          </cell>
          <cell r="C8082" t="str">
            <v>Marked WA North Coast Fall</v>
          </cell>
          <cell r="D8082" t="str">
            <v>M-WA NCst</v>
          </cell>
          <cell r="E8082">
            <v>72</v>
          </cell>
          <cell r="F8082">
            <v>110</v>
          </cell>
          <cell r="G8082">
            <v>108</v>
          </cell>
          <cell r="I8082">
            <v>2014</v>
          </cell>
          <cell r="J8082" t="str">
            <v>M</v>
          </cell>
          <cell r="L8082">
            <v>4</v>
          </cell>
          <cell r="M8082">
            <v>6181.912473167924</v>
          </cell>
        </row>
        <row r="8083">
          <cell r="A8083" t="str">
            <v>2014-72-5-</v>
          </cell>
          <cell r="B8083" t="str">
            <v>WA_NCoast_OR_CA</v>
          </cell>
          <cell r="C8083" t="str">
            <v>Marked WA North Coast Fall</v>
          </cell>
          <cell r="D8083" t="str">
            <v>M-WA NCst</v>
          </cell>
          <cell r="E8083">
            <v>72</v>
          </cell>
          <cell r="F8083">
            <v>110</v>
          </cell>
          <cell r="G8083">
            <v>108</v>
          </cell>
          <cell r="I8083">
            <v>2014</v>
          </cell>
          <cell r="J8083" t="str">
            <v>M</v>
          </cell>
          <cell r="L8083">
            <v>5</v>
          </cell>
          <cell r="M8083">
            <v>1659.1166131880721</v>
          </cell>
        </row>
        <row r="8084">
          <cell r="A8084" t="str">
            <v>2014-73-3-</v>
          </cell>
          <cell r="B8084" t="str">
            <v>WA_NCoast_OR_CA</v>
          </cell>
          <cell r="C8084" t="str">
            <v>UnMarked Willapa Bay</v>
          </cell>
          <cell r="D8084" t="str">
            <v>U-Willapa</v>
          </cell>
          <cell r="E8084">
            <v>73</v>
          </cell>
          <cell r="F8084">
            <v>112</v>
          </cell>
          <cell r="G8084">
            <v>111</v>
          </cell>
          <cell r="I8084">
            <v>2014</v>
          </cell>
          <cell r="J8084" t="str">
            <v>UM</v>
          </cell>
          <cell r="K8084" t="str">
            <v>H</v>
          </cell>
          <cell r="L8084">
            <v>3</v>
          </cell>
          <cell r="M8084">
            <v>281.54942237620111</v>
          </cell>
        </row>
        <row r="8085">
          <cell r="A8085" t="str">
            <v>2014-73-3-</v>
          </cell>
          <cell r="B8085" t="str">
            <v>WA_NCoast_OR_CA</v>
          </cell>
          <cell r="C8085" t="str">
            <v>UnMarked Willapa Bay</v>
          </cell>
          <cell r="D8085" t="str">
            <v>U-Willapa</v>
          </cell>
          <cell r="E8085">
            <v>73</v>
          </cell>
          <cell r="F8085">
            <v>112</v>
          </cell>
          <cell r="G8085">
            <v>111</v>
          </cell>
          <cell r="I8085">
            <v>2014</v>
          </cell>
          <cell r="J8085" t="str">
            <v>UM</v>
          </cell>
          <cell r="K8085" t="str">
            <v>N</v>
          </cell>
          <cell r="L8085">
            <v>3</v>
          </cell>
          <cell r="M8085">
            <v>1036.939016776083</v>
          </cell>
        </row>
        <row r="8086">
          <cell r="A8086" t="str">
            <v>2014-73-4-</v>
          </cell>
          <cell r="B8086" t="str">
            <v>WA_NCoast_OR_CA</v>
          </cell>
          <cell r="C8086" t="str">
            <v>UnMarked Willapa Bay</v>
          </cell>
          <cell r="D8086" t="str">
            <v>U-Willapa</v>
          </cell>
          <cell r="E8086">
            <v>73</v>
          </cell>
          <cell r="F8086">
            <v>112</v>
          </cell>
          <cell r="G8086">
            <v>111</v>
          </cell>
          <cell r="I8086">
            <v>2014</v>
          </cell>
          <cell r="J8086" t="str">
            <v>UM</v>
          </cell>
          <cell r="K8086" t="str">
            <v>H</v>
          </cell>
          <cell r="L8086">
            <v>4</v>
          </cell>
          <cell r="M8086">
            <v>971.09421778074943</v>
          </cell>
        </row>
        <row r="8087">
          <cell r="A8087" t="str">
            <v>2014-73-4-</v>
          </cell>
          <cell r="B8087" t="str">
            <v>WA_NCoast_OR_CA</v>
          </cell>
          <cell r="C8087" t="str">
            <v>UnMarked Willapa Bay</v>
          </cell>
          <cell r="D8087" t="str">
            <v>U-Willapa</v>
          </cell>
          <cell r="E8087">
            <v>73</v>
          </cell>
          <cell r="F8087">
            <v>112</v>
          </cell>
          <cell r="G8087">
            <v>111</v>
          </cell>
          <cell r="I8087">
            <v>2014</v>
          </cell>
          <cell r="J8087" t="str">
            <v>UM</v>
          </cell>
          <cell r="K8087" t="str">
            <v>N</v>
          </cell>
          <cell r="L8087">
            <v>4</v>
          </cell>
          <cell r="M8087">
            <v>3288.4060256251678</v>
          </cell>
        </row>
        <row r="8088">
          <cell r="A8088" t="str">
            <v>2014-73-5-</v>
          </cell>
          <cell r="B8088" t="str">
            <v>WA_NCoast_OR_CA</v>
          </cell>
          <cell r="C8088" t="str">
            <v>UnMarked Willapa Bay</v>
          </cell>
          <cell r="D8088" t="str">
            <v>U-Willapa</v>
          </cell>
          <cell r="E8088">
            <v>73</v>
          </cell>
          <cell r="F8088">
            <v>112</v>
          </cell>
          <cell r="G8088">
            <v>111</v>
          </cell>
          <cell r="I8088">
            <v>2014</v>
          </cell>
          <cell r="J8088" t="str">
            <v>UM</v>
          </cell>
          <cell r="K8088" t="str">
            <v>H</v>
          </cell>
          <cell r="L8088">
            <v>5</v>
          </cell>
          <cell r="M8088">
            <v>191.96600836996819</v>
          </cell>
        </row>
        <row r="8089">
          <cell r="A8089" t="str">
            <v>2014-73-5-</v>
          </cell>
          <cell r="B8089" t="str">
            <v>WA_NCoast_OR_CA</v>
          </cell>
          <cell r="C8089" t="str">
            <v>UnMarked Willapa Bay</v>
          </cell>
          <cell r="D8089" t="str">
            <v>U-Willapa</v>
          </cell>
          <cell r="E8089">
            <v>73</v>
          </cell>
          <cell r="F8089">
            <v>112</v>
          </cell>
          <cell r="G8089">
            <v>111</v>
          </cell>
          <cell r="I8089">
            <v>2014</v>
          </cell>
          <cell r="J8089" t="str">
            <v>UM</v>
          </cell>
          <cell r="K8089" t="str">
            <v>N</v>
          </cell>
          <cell r="L8089">
            <v>5</v>
          </cell>
          <cell r="M8089">
            <v>486.11219509241607</v>
          </cell>
        </row>
        <row r="8090">
          <cell r="A8090" t="str">
            <v>2014-74-3-</v>
          </cell>
          <cell r="B8090" t="str">
            <v>WA_NCoast_OR_CA</v>
          </cell>
          <cell r="C8090" t="str">
            <v>Marked Willapa Bay</v>
          </cell>
          <cell r="D8090" t="str">
            <v>M-Willapa</v>
          </cell>
          <cell r="E8090">
            <v>74</v>
          </cell>
          <cell r="F8090">
            <v>113</v>
          </cell>
          <cell r="G8090">
            <v>111</v>
          </cell>
          <cell r="I8090">
            <v>2014</v>
          </cell>
          <cell r="J8090" t="str">
            <v>M</v>
          </cell>
          <cell r="K8090" t="str">
            <v>H</v>
          </cell>
          <cell r="L8090">
            <v>3</v>
          </cell>
          <cell r="M8090">
            <v>7723.8560363287834</v>
          </cell>
        </row>
        <row r="8091">
          <cell r="A8091" t="str">
            <v>2014-74-4-</v>
          </cell>
          <cell r="B8091" t="str">
            <v>WA_NCoast_OR_CA</v>
          </cell>
          <cell r="C8091" t="str">
            <v>Marked Willapa Bay</v>
          </cell>
          <cell r="D8091" t="str">
            <v>M-Willapa</v>
          </cell>
          <cell r="E8091">
            <v>74</v>
          </cell>
          <cell r="F8091">
            <v>113</v>
          </cell>
          <cell r="G8091">
            <v>111</v>
          </cell>
          <cell r="I8091">
            <v>2014</v>
          </cell>
          <cell r="J8091" t="str">
            <v>M</v>
          </cell>
          <cell r="K8091" t="str">
            <v>H</v>
          </cell>
          <cell r="L8091">
            <v>4</v>
          </cell>
          <cell r="M8091">
            <v>24416.149508301089</v>
          </cell>
        </row>
        <row r="8092">
          <cell r="A8092" t="str">
            <v>2014-74-5-</v>
          </cell>
          <cell r="B8092" t="str">
            <v>WA_NCoast_OR_CA</v>
          </cell>
          <cell r="C8092" t="str">
            <v>Marked Willapa Bay</v>
          </cell>
          <cell r="D8092" t="str">
            <v>M-Willapa</v>
          </cell>
          <cell r="E8092">
            <v>74</v>
          </cell>
          <cell r="F8092">
            <v>113</v>
          </cell>
          <cell r="G8092">
            <v>111</v>
          </cell>
          <cell r="I8092">
            <v>2014</v>
          </cell>
          <cell r="J8092" t="str">
            <v>M</v>
          </cell>
          <cell r="K8092" t="str">
            <v>H</v>
          </cell>
          <cell r="L8092">
            <v>5</v>
          </cell>
          <cell r="M8092">
            <v>3560.9308902682169</v>
          </cell>
        </row>
        <row r="8093">
          <cell r="A8093" t="str">
            <v>2014-77-3-</v>
          </cell>
          <cell r="B8093" t="str">
            <v>WA_NCoast_OR_CA</v>
          </cell>
          <cell r="C8093" t="str">
            <v>UnMarked OR Mid Coast Fall</v>
          </cell>
          <cell r="D8093" t="str">
            <v>U-MidORCst</v>
          </cell>
          <cell r="E8093">
            <v>77</v>
          </cell>
          <cell r="F8093">
            <v>115</v>
          </cell>
          <cell r="G8093">
            <v>114</v>
          </cell>
          <cell r="I8093">
            <v>2014</v>
          </cell>
          <cell r="J8093" t="str">
            <v>UM</v>
          </cell>
          <cell r="L8093">
            <v>3</v>
          </cell>
          <cell r="M8093">
            <v>15990.844172133709</v>
          </cell>
        </row>
        <row r="8094">
          <cell r="A8094" t="str">
            <v>2014-77-4-</v>
          </cell>
          <cell r="B8094" t="str">
            <v>WA_NCoast_OR_CA</v>
          </cell>
          <cell r="C8094" t="str">
            <v>UnMarked OR Mid Coast Fall</v>
          </cell>
          <cell r="D8094" t="str">
            <v>U-MidORCst</v>
          </cell>
          <cell r="E8094">
            <v>77</v>
          </cell>
          <cell r="F8094">
            <v>115</v>
          </cell>
          <cell r="G8094">
            <v>114</v>
          </cell>
          <cell r="I8094">
            <v>2014</v>
          </cell>
          <cell r="J8094" t="str">
            <v>UM</v>
          </cell>
          <cell r="L8094">
            <v>4</v>
          </cell>
          <cell r="M8094">
            <v>47828.368448444817</v>
          </cell>
        </row>
        <row r="8095">
          <cell r="A8095" t="str">
            <v>2014-77-5-</v>
          </cell>
          <cell r="B8095" t="str">
            <v>WA_NCoast_OR_CA</v>
          </cell>
          <cell r="C8095" t="str">
            <v>UnMarked OR Mid Coast Fall</v>
          </cell>
          <cell r="D8095" t="str">
            <v>U-MidORCst</v>
          </cell>
          <cell r="E8095">
            <v>77</v>
          </cell>
          <cell r="F8095">
            <v>115</v>
          </cell>
          <cell r="G8095">
            <v>114</v>
          </cell>
          <cell r="I8095">
            <v>2014</v>
          </cell>
          <cell r="J8095" t="str">
            <v>UM</v>
          </cell>
          <cell r="L8095">
            <v>5</v>
          </cell>
          <cell r="M8095">
            <v>7276.202673878629</v>
          </cell>
        </row>
        <row r="8096">
          <cell r="A8096" t="str">
            <v>2014-78-3-</v>
          </cell>
          <cell r="B8096" t="str">
            <v>WA_NCoast_OR_CA</v>
          </cell>
          <cell r="C8096" t="str">
            <v>Marked OR Mid Coast Fall</v>
          </cell>
          <cell r="D8096" t="str">
            <v>M-MidORCst</v>
          </cell>
          <cell r="E8096">
            <v>78</v>
          </cell>
          <cell r="F8096">
            <v>116</v>
          </cell>
          <cell r="G8096">
            <v>114</v>
          </cell>
          <cell r="I8096">
            <v>2014</v>
          </cell>
          <cell r="J8096" t="str">
            <v>M</v>
          </cell>
          <cell r="L8096">
            <v>3</v>
          </cell>
          <cell r="M8096">
            <v>540.19850762256647</v>
          </cell>
        </row>
        <row r="8097">
          <cell r="A8097" t="str">
            <v>2014-78-4-</v>
          </cell>
          <cell r="B8097" t="str">
            <v>WA_NCoast_OR_CA</v>
          </cell>
          <cell r="C8097" t="str">
            <v>Marked OR Mid Coast Fall</v>
          </cell>
          <cell r="D8097" t="str">
            <v>M-MidORCst</v>
          </cell>
          <cell r="E8097">
            <v>78</v>
          </cell>
          <cell r="F8097">
            <v>116</v>
          </cell>
          <cell r="G8097">
            <v>114</v>
          </cell>
          <cell r="I8097">
            <v>2014</v>
          </cell>
          <cell r="J8097" t="str">
            <v>M</v>
          </cell>
          <cell r="L8097">
            <v>4</v>
          </cell>
          <cell r="M8097">
            <v>1617.0173341469931</v>
          </cell>
        </row>
        <row r="8098">
          <cell r="A8098" t="str">
            <v>2014-78-5-</v>
          </cell>
          <cell r="B8098" t="str">
            <v>WA_NCoast_OR_CA</v>
          </cell>
          <cell r="C8098" t="str">
            <v>Marked OR Mid Coast Fall</v>
          </cell>
          <cell r="D8098" t="str">
            <v>M-MidORCst</v>
          </cell>
          <cell r="E8098">
            <v>78</v>
          </cell>
          <cell r="F8098">
            <v>116</v>
          </cell>
          <cell r="G8098">
            <v>114</v>
          </cell>
          <cell r="I8098">
            <v>2014</v>
          </cell>
          <cell r="J8098" t="str">
            <v>M</v>
          </cell>
          <cell r="L8098">
            <v>5</v>
          </cell>
          <cell r="M8098">
            <v>245.8187315860869</v>
          </cell>
        </row>
        <row r="8099">
          <cell r="A8099" t="str">
            <v>2015-1-3-</v>
          </cell>
          <cell r="B8099" t="str">
            <v>NookSam</v>
          </cell>
          <cell r="C8099" t="str">
            <v>UnMarked Nooksack/Samish Fall</v>
          </cell>
          <cell r="D8099" t="str">
            <v>U-NkSm FF</v>
          </cell>
          <cell r="E8099">
            <v>1</v>
          </cell>
          <cell r="F8099">
            <v>2</v>
          </cell>
          <cell r="G8099">
            <v>1</v>
          </cell>
          <cell r="H8099" t="str">
            <v>TRS; includes 7B-D</v>
          </cell>
          <cell r="I8099">
            <v>2015</v>
          </cell>
          <cell r="J8099" t="str">
            <v>UM</v>
          </cell>
          <cell r="L8099">
            <v>3</v>
          </cell>
          <cell r="M8099">
            <v>465.63995759002592</v>
          </cell>
        </row>
        <row r="8100">
          <cell r="A8100" t="str">
            <v>2015-1-4-</v>
          </cell>
          <cell r="B8100" t="str">
            <v>NookSam</v>
          </cell>
          <cell r="C8100" t="str">
            <v>UnMarked Nooksack/Samish Fall</v>
          </cell>
          <cell r="D8100" t="str">
            <v>U-NkSm FF</v>
          </cell>
          <cell r="E8100">
            <v>1</v>
          </cell>
          <cell r="F8100">
            <v>2</v>
          </cell>
          <cell r="G8100">
            <v>1</v>
          </cell>
          <cell r="H8100" t="str">
            <v>TRS; includes 7B-D</v>
          </cell>
          <cell r="I8100">
            <v>2015</v>
          </cell>
          <cell r="J8100" t="str">
            <v>UM</v>
          </cell>
          <cell r="L8100">
            <v>4</v>
          </cell>
          <cell r="M8100">
            <v>1048.8657630563209</v>
          </cell>
        </row>
        <row r="8101">
          <cell r="A8101" t="str">
            <v>2015-1-5-</v>
          </cell>
          <cell r="B8101" t="str">
            <v>NookSam</v>
          </cell>
          <cell r="C8101" t="str">
            <v>UnMarked Nooksack/Samish Fall</v>
          </cell>
          <cell r="D8101" t="str">
            <v>U-NkSm FF</v>
          </cell>
          <cell r="E8101">
            <v>1</v>
          </cell>
          <cell r="F8101">
            <v>2</v>
          </cell>
          <cell r="G8101">
            <v>1</v>
          </cell>
          <cell r="H8101" t="str">
            <v>TRS; includes 7B-D</v>
          </cell>
          <cell r="I8101">
            <v>2015</v>
          </cell>
          <cell r="J8101" t="str">
            <v>UM</v>
          </cell>
          <cell r="L8101">
            <v>5</v>
          </cell>
          <cell r="M8101">
            <v>4.7034339150507662</v>
          </cell>
        </row>
        <row r="8102">
          <cell r="A8102" t="str">
            <v>2015-2-3-</v>
          </cell>
          <cell r="B8102" t="str">
            <v>NookSam</v>
          </cell>
          <cell r="C8102" t="str">
            <v>Marked Nooksack/Samish Fall</v>
          </cell>
          <cell r="D8102" t="str">
            <v>M-NkSm FF</v>
          </cell>
          <cell r="E8102">
            <v>2</v>
          </cell>
          <cell r="F8102">
            <v>3</v>
          </cell>
          <cell r="G8102">
            <v>1</v>
          </cell>
          <cell r="H8102" t="str">
            <v>TRS; includes 7B-D</v>
          </cell>
          <cell r="I8102">
            <v>2015</v>
          </cell>
          <cell r="J8102" t="str">
            <v>M</v>
          </cell>
          <cell r="L8102">
            <v>3</v>
          </cell>
          <cell r="M8102">
            <v>11195.55418280224</v>
          </cell>
        </row>
        <row r="8103">
          <cell r="A8103" t="str">
            <v>2015-2-4-</v>
          </cell>
          <cell r="B8103" t="str">
            <v>NookSam</v>
          </cell>
          <cell r="C8103" t="str">
            <v>Marked Nooksack/Samish Fall</v>
          </cell>
          <cell r="D8103" t="str">
            <v>M-NkSm FF</v>
          </cell>
          <cell r="E8103">
            <v>2</v>
          </cell>
          <cell r="F8103">
            <v>3</v>
          </cell>
          <cell r="G8103">
            <v>1</v>
          </cell>
          <cell r="H8103" t="str">
            <v>TRS; includes 7B-D</v>
          </cell>
          <cell r="I8103">
            <v>2015</v>
          </cell>
          <cell r="J8103" t="str">
            <v>M</v>
          </cell>
          <cell r="L8103">
            <v>4</v>
          </cell>
          <cell r="M8103">
            <v>25218.268512776762</v>
          </cell>
        </row>
        <row r="8104">
          <cell r="A8104" t="str">
            <v>2015-2-5-</v>
          </cell>
          <cell r="B8104" t="str">
            <v>NookSam</v>
          </cell>
          <cell r="C8104" t="str">
            <v>Marked Nooksack/Samish Fall</v>
          </cell>
          <cell r="D8104" t="str">
            <v>M-NkSm FF</v>
          </cell>
          <cell r="E8104">
            <v>2</v>
          </cell>
          <cell r="F8104">
            <v>3</v>
          </cell>
          <cell r="G8104">
            <v>1</v>
          </cell>
          <cell r="H8104" t="str">
            <v>TRS; includes 7B-D</v>
          </cell>
          <cell r="I8104">
            <v>2015</v>
          </cell>
          <cell r="J8104" t="str">
            <v>M</v>
          </cell>
          <cell r="L8104">
            <v>5</v>
          </cell>
          <cell r="M8104">
            <v>113.0864058868913</v>
          </cell>
        </row>
        <row r="8105">
          <cell r="A8105" t="str">
            <v>2015-3-3-</v>
          </cell>
          <cell r="B8105" t="str">
            <v>NookSam</v>
          </cell>
          <cell r="C8105" t="str">
            <v>UnMarked NF Nooksack Spr</v>
          </cell>
          <cell r="D8105" t="str">
            <v>U-NFNK Sp</v>
          </cell>
          <cell r="E8105">
            <v>3</v>
          </cell>
          <cell r="F8105">
            <v>5</v>
          </cell>
          <cell r="G8105">
            <v>4</v>
          </cell>
          <cell r="H8105" t="str">
            <v>TRS; includes 7B-D</v>
          </cell>
          <cell r="I8105">
            <v>2015</v>
          </cell>
          <cell r="J8105" t="str">
            <v>UM</v>
          </cell>
          <cell r="L8105">
            <v>3</v>
          </cell>
          <cell r="M8105">
            <v>36.70921413403822</v>
          </cell>
        </row>
        <row r="8106">
          <cell r="A8106" t="str">
            <v>2015-3-4-</v>
          </cell>
          <cell r="B8106" t="str">
            <v>NookSam</v>
          </cell>
          <cell r="C8106" t="str">
            <v>UnMarked NF Nooksack Spr</v>
          </cell>
          <cell r="D8106" t="str">
            <v>U-NFNK Sp</v>
          </cell>
          <cell r="E8106">
            <v>3</v>
          </cell>
          <cell r="F8106">
            <v>5</v>
          </cell>
          <cell r="G8106">
            <v>4</v>
          </cell>
          <cell r="H8106" t="str">
            <v>TRS; includes 7B-D</v>
          </cell>
          <cell r="I8106">
            <v>2015</v>
          </cell>
          <cell r="J8106" t="str">
            <v>UM</v>
          </cell>
          <cell r="L8106">
            <v>4</v>
          </cell>
          <cell r="M8106">
            <v>391.00978759096228</v>
          </cell>
        </row>
        <row r="8107">
          <cell r="A8107" t="str">
            <v>2015-3-5-</v>
          </cell>
          <cell r="B8107" t="str">
            <v>NookSam</v>
          </cell>
          <cell r="C8107" t="str">
            <v>UnMarked NF Nooksack Spr</v>
          </cell>
          <cell r="D8107" t="str">
            <v>U-NFNK Sp</v>
          </cell>
          <cell r="E8107">
            <v>3</v>
          </cell>
          <cell r="F8107">
            <v>5</v>
          </cell>
          <cell r="G8107">
            <v>4</v>
          </cell>
          <cell r="H8107" t="str">
            <v>TRS; includes 7B-D</v>
          </cell>
          <cell r="I8107">
            <v>2015</v>
          </cell>
          <cell r="J8107" t="str">
            <v>UM</v>
          </cell>
          <cell r="L8107">
            <v>5</v>
          </cell>
          <cell r="M8107">
            <v>26.670647186258972</v>
          </cell>
        </row>
        <row r="8108">
          <cell r="A8108" t="str">
            <v>2015-4-3-</v>
          </cell>
          <cell r="B8108" t="str">
            <v>NookSam</v>
          </cell>
          <cell r="C8108" t="str">
            <v>Marked NF Nooksack Spr</v>
          </cell>
          <cell r="D8108" t="str">
            <v>M-NFNK Sp</v>
          </cell>
          <cell r="E8108">
            <v>4</v>
          </cell>
          <cell r="F8108">
            <v>6</v>
          </cell>
          <cell r="G8108">
            <v>4</v>
          </cell>
          <cell r="H8108" t="str">
            <v>TRS; includes 7B-D</v>
          </cell>
          <cell r="I8108">
            <v>2015</v>
          </cell>
          <cell r="J8108" t="str">
            <v>M</v>
          </cell>
          <cell r="L8108">
            <v>3</v>
          </cell>
          <cell r="M8108">
            <v>598.30529791001129</v>
          </cell>
        </row>
        <row r="8109">
          <cell r="A8109" t="str">
            <v>2015-4-4-</v>
          </cell>
          <cell r="B8109" t="str">
            <v>NookSam</v>
          </cell>
          <cell r="C8109" t="str">
            <v>Marked NF Nooksack Spr</v>
          </cell>
          <cell r="D8109" t="str">
            <v>M-NFNK Sp</v>
          </cell>
          <cell r="E8109">
            <v>4</v>
          </cell>
          <cell r="F8109">
            <v>6</v>
          </cell>
          <cell r="G8109">
            <v>4</v>
          </cell>
          <cell r="H8109" t="str">
            <v>TRS; includes 7B-D</v>
          </cell>
          <cell r="I8109">
            <v>2015</v>
          </cell>
          <cell r="J8109" t="str">
            <v>M</v>
          </cell>
          <cell r="L8109">
            <v>4</v>
          </cell>
          <cell r="M8109">
            <v>1332.963628844584</v>
          </cell>
        </row>
        <row r="8110">
          <cell r="A8110" t="str">
            <v>2015-4-5-</v>
          </cell>
          <cell r="B8110" t="str">
            <v>NookSam</v>
          </cell>
          <cell r="C8110" t="str">
            <v>Marked NF Nooksack Spr</v>
          </cell>
          <cell r="D8110" t="str">
            <v>M-NFNK Sp</v>
          </cell>
          <cell r="E8110">
            <v>4</v>
          </cell>
          <cell r="F8110">
            <v>6</v>
          </cell>
          <cell r="G8110">
            <v>4</v>
          </cell>
          <cell r="H8110" t="str">
            <v>TRS; includes 7B-D</v>
          </cell>
          <cell r="I8110">
            <v>2015</v>
          </cell>
          <cell r="J8110" t="str">
            <v>M</v>
          </cell>
          <cell r="L8110">
            <v>5</v>
          </cell>
          <cell r="M8110">
            <v>57.503290052990231</v>
          </cell>
        </row>
        <row r="8111">
          <cell r="A8111" t="str">
            <v>2015-5-3-</v>
          </cell>
          <cell r="B8111" t="str">
            <v>NookSam</v>
          </cell>
          <cell r="C8111" t="str">
            <v>UnMarked SF Nooksack Spr</v>
          </cell>
          <cell r="D8111" t="str">
            <v>U-SFNK Sp</v>
          </cell>
          <cell r="E8111">
            <v>5</v>
          </cell>
          <cell r="F8111">
            <v>7</v>
          </cell>
          <cell r="G8111">
            <v>4</v>
          </cell>
          <cell r="H8111" t="str">
            <v>TRS; includes 7B-D</v>
          </cell>
          <cell r="I8111">
            <v>2015</v>
          </cell>
          <cell r="J8111" t="str">
            <v>UM</v>
          </cell>
          <cell r="L8111">
            <v>3</v>
          </cell>
          <cell r="M8111">
            <v>783.07605033981633</v>
          </cell>
        </row>
        <row r="8112">
          <cell r="A8112" t="str">
            <v>2015-5-4-</v>
          </cell>
          <cell r="B8112" t="str">
            <v>NookSam</v>
          </cell>
          <cell r="C8112" t="str">
            <v>UnMarked SF Nooksack Spr</v>
          </cell>
          <cell r="D8112" t="str">
            <v>U-SFNK Sp</v>
          </cell>
          <cell r="E8112">
            <v>5</v>
          </cell>
          <cell r="F8112">
            <v>7</v>
          </cell>
          <cell r="G8112">
            <v>4</v>
          </cell>
          <cell r="H8112" t="str">
            <v>TRS; includes 7B-D</v>
          </cell>
          <cell r="I8112">
            <v>2015</v>
          </cell>
          <cell r="J8112" t="str">
            <v>UM</v>
          </cell>
          <cell r="L8112">
            <v>4</v>
          </cell>
          <cell r="M8112">
            <v>1611.1490529099419</v>
          </cell>
        </row>
        <row r="8113">
          <cell r="A8113" t="str">
            <v>2015-5-5-</v>
          </cell>
          <cell r="B8113" t="str">
            <v>NookSam</v>
          </cell>
          <cell r="C8113" t="str">
            <v>UnMarked SF Nooksack Spr</v>
          </cell>
          <cell r="D8113" t="str">
            <v>U-SFNK Sp</v>
          </cell>
          <cell r="E8113">
            <v>5</v>
          </cell>
          <cell r="F8113">
            <v>7</v>
          </cell>
          <cell r="G8113">
            <v>4</v>
          </cell>
          <cell r="H8113" t="str">
            <v>TRS; includes 7B-D</v>
          </cell>
          <cell r="I8113">
            <v>2015</v>
          </cell>
          <cell r="J8113" t="str">
            <v>UM</v>
          </cell>
          <cell r="L8113">
            <v>5</v>
          </cell>
          <cell r="M8113">
            <v>69.112211620142077</v>
          </cell>
        </row>
        <row r="8114">
          <cell r="A8114" t="str">
            <v>2015-6-3-</v>
          </cell>
          <cell r="B8114" t="str">
            <v>NookSam</v>
          </cell>
          <cell r="C8114" t="str">
            <v>Marked SF Nooksack Spr</v>
          </cell>
          <cell r="D8114" t="str">
            <v>M-SFNK Sp</v>
          </cell>
          <cell r="E8114">
            <v>6</v>
          </cell>
          <cell r="F8114">
            <v>8</v>
          </cell>
          <cell r="G8114">
            <v>4</v>
          </cell>
          <cell r="H8114" t="str">
            <v>TRS; includes 7B-D</v>
          </cell>
          <cell r="I8114">
            <v>2015</v>
          </cell>
          <cell r="J8114" t="str">
            <v>M</v>
          </cell>
          <cell r="L8114">
            <v>3</v>
          </cell>
          <cell r="M8114">
            <v>0</v>
          </cell>
        </row>
        <row r="8115">
          <cell r="A8115" t="str">
            <v>2015-6-4-</v>
          </cell>
          <cell r="B8115" t="str">
            <v>NookSam</v>
          </cell>
          <cell r="C8115" t="str">
            <v>Marked SF Nooksack Spr</v>
          </cell>
          <cell r="D8115" t="str">
            <v>M-SFNK Sp</v>
          </cell>
          <cell r="E8115">
            <v>6</v>
          </cell>
          <cell r="F8115">
            <v>8</v>
          </cell>
          <cell r="G8115">
            <v>4</v>
          </cell>
          <cell r="H8115" t="str">
            <v>TRS; includes 7B-D</v>
          </cell>
          <cell r="I8115">
            <v>2015</v>
          </cell>
          <cell r="J8115" t="str">
            <v>M</v>
          </cell>
          <cell r="L8115">
            <v>4</v>
          </cell>
          <cell r="M8115">
            <v>0</v>
          </cell>
        </row>
        <row r="8116">
          <cell r="A8116" t="str">
            <v>2015-6-5-</v>
          </cell>
          <cell r="B8116" t="str">
            <v>NookSam</v>
          </cell>
          <cell r="C8116" t="str">
            <v>Marked SF Nooksack Spr</v>
          </cell>
          <cell r="D8116" t="str">
            <v>M-SFNK Sp</v>
          </cell>
          <cell r="E8116">
            <v>6</v>
          </cell>
          <cell r="F8116">
            <v>8</v>
          </cell>
          <cell r="G8116">
            <v>4</v>
          </cell>
          <cell r="H8116" t="str">
            <v>TRS; includes 7B-D</v>
          </cell>
          <cell r="I8116">
            <v>2015</v>
          </cell>
          <cell r="J8116" t="str">
            <v>M</v>
          </cell>
          <cell r="L8116">
            <v>5</v>
          </cell>
          <cell r="M8116">
            <v>0</v>
          </cell>
        </row>
        <row r="8117">
          <cell r="A8117" t="str">
            <v>2015-7-3-SkagitSF_F_h_um</v>
          </cell>
          <cell r="B8117" t="str">
            <v>Skagit</v>
          </cell>
          <cell r="C8117" t="str">
            <v>UnMarked Skagit Summer/Fall Fing</v>
          </cell>
          <cell r="D8117" t="str">
            <v>U-Skag FF</v>
          </cell>
          <cell r="E8117">
            <v>7</v>
          </cell>
          <cell r="F8117">
            <v>10</v>
          </cell>
          <cell r="G8117">
            <v>9</v>
          </cell>
          <cell r="H8117" t="str">
            <v>TRS; includes Area 8 Net</v>
          </cell>
          <cell r="I8117">
            <v>2015</v>
          </cell>
          <cell r="J8117" t="str">
            <v>UM</v>
          </cell>
          <cell r="K8117" t="str">
            <v>H</v>
          </cell>
          <cell r="L8117">
            <v>3</v>
          </cell>
          <cell r="M8117">
            <v>1.4349677062992221</v>
          </cell>
        </row>
        <row r="8118">
          <cell r="A8118" t="str">
            <v>2015-7-3-SkagitSF_F_n_um</v>
          </cell>
          <cell r="B8118" t="str">
            <v>Skagit</v>
          </cell>
          <cell r="C8118" t="str">
            <v>UnMarked Skagit Summer/Fall Fing</v>
          </cell>
          <cell r="D8118" t="str">
            <v>U-Skag FF</v>
          </cell>
          <cell r="E8118">
            <v>7</v>
          </cell>
          <cell r="F8118">
            <v>10</v>
          </cell>
          <cell r="G8118">
            <v>9</v>
          </cell>
          <cell r="H8118" t="str">
            <v>TRS; includes Area 8 Net</v>
          </cell>
          <cell r="I8118">
            <v>2015</v>
          </cell>
          <cell r="J8118" t="str">
            <v>UM</v>
          </cell>
          <cell r="K8118" t="str">
            <v>N</v>
          </cell>
          <cell r="L8118">
            <v>3</v>
          </cell>
          <cell r="M8118">
            <v>2118.364186327889</v>
          </cell>
        </row>
        <row r="8119">
          <cell r="A8119" t="str">
            <v>2015-7-4-SkagitSF_F_h_um</v>
          </cell>
          <cell r="B8119" t="str">
            <v>Skagit</v>
          </cell>
          <cell r="C8119" t="str">
            <v>UnMarked Skagit Summer/Fall Fing</v>
          </cell>
          <cell r="D8119" t="str">
            <v>U-Skag FF</v>
          </cell>
          <cell r="E8119">
            <v>7</v>
          </cell>
          <cell r="F8119">
            <v>10</v>
          </cell>
          <cell r="G8119">
            <v>9</v>
          </cell>
          <cell r="H8119" t="str">
            <v>TRS; includes Area 8 Net</v>
          </cell>
          <cell r="I8119">
            <v>2015</v>
          </cell>
          <cell r="J8119" t="str">
            <v>UM</v>
          </cell>
          <cell r="K8119" t="str">
            <v>H</v>
          </cell>
          <cell r="L8119">
            <v>4</v>
          </cell>
          <cell r="M8119">
            <v>0.6361055191528171</v>
          </cell>
        </row>
        <row r="8120">
          <cell r="A8120" t="str">
            <v>2015-7-4-SkagitSF_F_n_um</v>
          </cell>
          <cell r="B8120" t="str">
            <v>Skagit</v>
          </cell>
          <cell r="C8120" t="str">
            <v>UnMarked Skagit Summer/Fall Fing</v>
          </cell>
          <cell r="D8120" t="str">
            <v>U-Skag FF</v>
          </cell>
          <cell r="E8120">
            <v>7</v>
          </cell>
          <cell r="F8120">
            <v>10</v>
          </cell>
          <cell r="G8120">
            <v>9</v>
          </cell>
          <cell r="H8120" t="str">
            <v>TRS; includes Area 8 Net</v>
          </cell>
          <cell r="I8120">
            <v>2015</v>
          </cell>
          <cell r="J8120" t="str">
            <v>UM</v>
          </cell>
          <cell r="K8120" t="str">
            <v>N</v>
          </cell>
          <cell r="L8120">
            <v>4</v>
          </cell>
          <cell r="M8120">
            <v>10251.22444041137</v>
          </cell>
        </row>
        <row r="8121">
          <cell r="A8121" t="str">
            <v>2015-7-5-SkagitSF_F_h_um</v>
          </cell>
          <cell r="B8121" t="str">
            <v>Skagit</v>
          </cell>
          <cell r="C8121" t="str">
            <v>UnMarked Skagit Summer/Fall Fing</v>
          </cell>
          <cell r="D8121" t="str">
            <v>U-Skag FF</v>
          </cell>
          <cell r="E8121">
            <v>7</v>
          </cell>
          <cell r="F8121">
            <v>10</v>
          </cell>
          <cell r="G8121">
            <v>9</v>
          </cell>
          <cell r="H8121" t="str">
            <v>TRS; includes Area 8 Net</v>
          </cell>
          <cell r="I8121">
            <v>2015</v>
          </cell>
          <cell r="J8121" t="str">
            <v>UM</v>
          </cell>
          <cell r="K8121" t="str">
            <v>H</v>
          </cell>
          <cell r="L8121">
            <v>5</v>
          </cell>
          <cell r="M8121">
            <v>0</v>
          </cell>
        </row>
        <row r="8122">
          <cell r="A8122" t="str">
            <v>2015-7-5-SkagitSF_F_n_um</v>
          </cell>
          <cell r="B8122" t="str">
            <v>Skagit</v>
          </cell>
          <cell r="C8122" t="str">
            <v>UnMarked Skagit Summer/Fall Fing</v>
          </cell>
          <cell r="D8122" t="str">
            <v>U-Skag FF</v>
          </cell>
          <cell r="E8122">
            <v>7</v>
          </cell>
          <cell r="F8122">
            <v>10</v>
          </cell>
          <cell r="G8122">
            <v>9</v>
          </cell>
          <cell r="H8122" t="str">
            <v>TRS; includes Area 8 Net</v>
          </cell>
          <cell r="I8122">
            <v>2015</v>
          </cell>
          <cell r="J8122" t="str">
            <v>UM</v>
          </cell>
          <cell r="K8122" t="str">
            <v>N</v>
          </cell>
          <cell r="L8122">
            <v>5</v>
          </cell>
          <cell r="M8122">
            <v>1581.4202826816261</v>
          </cell>
        </row>
        <row r="8123">
          <cell r="A8123" t="str">
            <v>2015-8-3-SkagitSF_F_h_m</v>
          </cell>
          <cell r="B8123" t="str">
            <v>Skagit</v>
          </cell>
          <cell r="C8123" t="str">
            <v>Marked Skagit Summer/Fall Fing</v>
          </cell>
          <cell r="D8123" t="str">
            <v>M-Skag FF</v>
          </cell>
          <cell r="E8123">
            <v>8</v>
          </cell>
          <cell r="F8123">
            <v>11</v>
          </cell>
          <cell r="G8123">
            <v>9</v>
          </cell>
          <cell r="H8123" t="str">
            <v>TRS; includes Area 8 Net</v>
          </cell>
          <cell r="I8123">
            <v>2015</v>
          </cell>
          <cell r="J8123" t="str">
            <v>M</v>
          </cell>
          <cell r="K8123" t="str">
            <v>H</v>
          </cell>
          <cell r="L8123">
            <v>3</v>
          </cell>
          <cell r="M8123">
            <v>38.687297665869082</v>
          </cell>
        </row>
        <row r="8124">
          <cell r="A8124" t="str">
            <v>2015-8-3-SkagitSF_F_n_m</v>
          </cell>
          <cell r="B8124" t="str">
            <v>Skagit</v>
          </cell>
          <cell r="C8124" t="str">
            <v>Marked Skagit Summer/Fall Fing</v>
          </cell>
          <cell r="D8124" t="str">
            <v>M-Skag FF</v>
          </cell>
          <cell r="E8124">
            <v>8</v>
          </cell>
          <cell r="F8124">
            <v>11</v>
          </cell>
          <cell r="G8124">
            <v>9</v>
          </cell>
          <cell r="H8124" t="str">
            <v>TRS; includes Area 8 Net</v>
          </cell>
          <cell r="I8124">
            <v>2015</v>
          </cell>
          <cell r="J8124" t="str">
            <v>M</v>
          </cell>
          <cell r="K8124" t="str">
            <v>N</v>
          </cell>
          <cell r="L8124">
            <v>3</v>
          </cell>
        </row>
        <row r="8125">
          <cell r="A8125" t="str">
            <v>2015-8-4-SkagitSF_F_h_m</v>
          </cell>
          <cell r="B8125" t="str">
            <v>Skagit</v>
          </cell>
          <cell r="C8125" t="str">
            <v>Marked Skagit Summer/Fall Fing</v>
          </cell>
          <cell r="D8125" t="str">
            <v>M-Skag FF</v>
          </cell>
          <cell r="E8125">
            <v>8</v>
          </cell>
          <cell r="F8125">
            <v>11</v>
          </cell>
          <cell r="G8125">
            <v>9</v>
          </cell>
          <cell r="H8125" t="str">
            <v>TRS; includes Area 8 Net</v>
          </cell>
          <cell r="I8125">
            <v>2015</v>
          </cell>
          <cell r="J8125" t="str">
            <v>M</v>
          </cell>
          <cell r="K8125" t="str">
            <v>H</v>
          </cell>
          <cell r="L8125">
            <v>4</v>
          </cell>
          <cell r="M8125">
            <v>181.80531842906731</v>
          </cell>
        </row>
        <row r="8126">
          <cell r="A8126" t="str">
            <v>2015-8-4-SkagitSF_F_n_m</v>
          </cell>
          <cell r="B8126" t="str">
            <v>Skagit</v>
          </cell>
          <cell r="C8126" t="str">
            <v>Marked Skagit Summer/Fall Fing</v>
          </cell>
          <cell r="D8126" t="str">
            <v>M-Skag FF</v>
          </cell>
          <cell r="E8126">
            <v>8</v>
          </cell>
          <cell r="F8126">
            <v>11</v>
          </cell>
          <cell r="G8126">
            <v>9</v>
          </cell>
          <cell r="H8126" t="str">
            <v>TRS; includes Area 8 Net</v>
          </cell>
          <cell r="I8126">
            <v>2015</v>
          </cell>
          <cell r="J8126" t="str">
            <v>M</v>
          </cell>
          <cell r="K8126" t="str">
            <v>N</v>
          </cell>
          <cell r="L8126">
            <v>4</v>
          </cell>
        </row>
        <row r="8127">
          <cell r="A8127" t="str">
            <v>2015-8-5-SkagitSF_F_h_m</v>
          </cell>
          <cell r="B8127" t="str">
            <v>Skagit</v>
          </cell>
          <cell r="C8127" t="str">
            <v>Marked Skagit Summer/Fall Fing</v>
          </cell>
          <cell r="D8127" t="str">
            <v>M-Skag FF</v>
          </cell>
          <cell r="E8127">
            <v>8</v>
          </cell>
          <cell r="F8127">
            <v>11</v>
          </cell>
          <cell r="G8127">
            <v>9</v>
          </cell>
          <cell r="H8127" t="str">
            <v>TRS; includes Area 8 Net</v>
          </cell>
          <cell r="I8127">
            <v>2015</v>
          </cell>
          <cell r="J8127" t="str">
            <v>M</v>
          </cell>
          <cell r="K8127" t="str">
            <v>H</v>
          </cell>
          <cell r="L8127">
            <v>5</v>
          </cell>
          <cell r="M8127">
            <v>0</v>
          </cell>
        </row>
        <row r="8128">
          <cell r="A8128" t="str">
            <v>2015-8-5-SkagitSF_F_n_m</v>
          </cell>
          <cell r="B8128" t="str">
            <v>Skagit</v>
          </cell>
          <cell r="C8128" t="str">
            <v>Marked Skagit Summer/Fall Fing</v>
          </cell>
          <cell r="D8128" t="str">
            <v>M-Skag FF</v>
          </cell>
          <cell r="E8128">
            <v>8</v>
          </cell>
          <cell r="F8128">
            <v>11</v>
          </cell>
          <cell r="G8128">
            <v>9</v>
          </cell>
          <cell r="H8128" t="str">
            <v>TRS; includes Area 8 Net</v>
          </cell>
          <cell r="I8128">
            <v>2015</v>
          </cell>
          <cell r="J8128" t="str">
            <v>M</v>
          </cell>
          <cell r="K8128" t="str">
            <v>N</v>
          </cell>
          <cell r="L8128">
            <v>5</v>
          </cell>
        </row>
        <row r="8129">
          <cell r="A8129" t="str">
            <v>2015-9-3-SkagitSF_Y_h_um</v>
          </cell>
          <cell r="B8129" t="str">
            <v>Skagit</v>
          </cell>
          <cell r="C8129" t="str">
            <v>UnMarked Skagit Summer/Fall Year</v>
          </cell>
          <cell r="D8129" t="str">
            <v>U-SkagFYr</v>
          </cell>
          <cell r="E8129">
            <v>9</v>
          </cell>
          <cell r="F8129">
            <v>13</v>
          </cell>
          <cell r="G8129">
            <v>12</v>
          </cell>
          <cell r="H8129" t="str">
            <v>TRS; includes Area 8 Net</v>
          </cell>
          <cell r="I8129">
            <v>2015</v>
          </cell>
          <cell r="J8129" t="str">
            <v>UM</v>
          </cell>
          <cell r="K8129" t="str">
            <v>H</v>
          </cell>
          <cell r="L8129">
            <v>3</v>
          </cell>
        </row>
        <row r="8130">
          <cell r="A8130" t="str">
            <v>2015-9-3-SkagitSF_Y_n_um</v>
          </cell>
          <cell r="B8130" t="str">
            <v>Skagit</v>
          </cell>
          <cell r="C8130" t="str">
            <v>UnMarked Skagit Summer/Fall Year</v>
          </cell>
          <cell r="D8130" t="str">
            <v>U-SkagFYr</v>
          </cell>
          <cell r="E8130">
            <v>9</v>
          </cell>
          <cell r="F8130">
            <v>13</v>
          </cell>
          <cell r="G8130">
            <v>12</v>
          </cell>
          <cell r="H8130" t="str">
            <v>TRS; includes Area 8 Net</v>
          </cell>
          <cell r="I8130">
            <v>2015</v>
          </cell>
          <cell r="J8130" t="str">
            <v>UM</v>
          </cell>
          <cell r="K8130" t="str">
            <v>N</v>
          </cell>
          <cell r="L8130">
            <v>3</v>
          </cell>
          <cell r="M8130">
            <v>6.1483253588516744</v>
          </cell>
        </row>
        <row r="8131">
          <cell r="A8131" t="str">
            <v>2015-9-4-SkagitSF_Y_h_um</v>
          </cell>
          <cell r="B8131" t="str">
            <v>Skagit</v>
          </cell>
          <cell r="C8131" t="str">
            <v>UnMarked Skagit Summer/Fall Year</v>
          </cell>
          <cell r="D8131" t="str">
            <v>U-SkagFYr</v>
          </cell>
          <cell r="E8131">
            <v>9</v>
          </cell>
          <cell r="F8131">
            <v>13</v>
          </cell>
          <cell r="G8131">
            <v>12</v>
          </cell>
          <cell r="H8131" t="str">
            <v>TRS; includes Area 8 Net</v>
          </cell>
          <cell r="I8131">
            <v>2015</v>
          </cell>
          <cell r="J8131" t="str">
            <v>UM</v>
          </cell>
          <cell r="K8131" t="str">
            <v>H</v>
          </cell>
          <cell r="L8131">
            <v>4</v>
          </cell>
        </row>
        <row r="8132">
          <cell r="A8132" t="str">
            <v>2015-9-4-SkagitSF_Y_n_um</v>
          </cell>
          <cell r="B8132" t="str">
            <v>Skagit</v>
          </cell>
          <cell r="C8132" t="str">
            <v>UnMarked Skagit Summer/Fall Year</v>
          </cell>
          <cell r="D8132" t="str">
            <v>U-SkagFYr</v>
          </cell>
          <cell r="E8132">
            <v>9</v>
          </cell>
          <cell r="F8132">
            <v>13</v>
          </cell>
          <cell r="G8132">
            <v>12</v>
          </cell>
          <cell r="H8132" t="str">
            <v>TRS; includes Area 8 Net</v>
          </cell>
          <cell r="I8132">
            <v>2015</v>
          </cell>
          <cell r="J8132" t="str">
            <v>UM</v>
          </cell>
          <cell r="K8132" t="str">
            <v>N</v>
          </cell>
          <cell r="L8132">
            <v>4</v>
          </cell>
          <cell r="M8132">
            <v>30.741626794258369</v>
          </cell>
        </row>
        <row r="8133">
          <cell r="A8133" t="str">
            <v>2015-9-5-SkagitSF_Y_h_um</v>
          </cell>
          <cell r="B8133" t="str">
            <v>Skagit</v>
          </cell>
          <cell r="C8133" t="str">
            <v>UnMarked Skagit Summer/Fall Year</v>
          </cell>
          <cell r="D8133" t="str">
            <v>U-SkagFYr</v>
          </cell>
          <cell r="E8133">
            <v>9</v>
          </cell>
          <cell r="F8133">
            <v>13</v>
          </cell>
          <cell r="G8133">
            <v>12</v>
          </cell>
          <cell r="H8133" t="str">
            <v>TRS; includes Area 8 Net</v>
          </cell>
          <cell r="I8133">
            <v>2015</v>
          </cell>
          <cell r="J8133" t="str">
            <v>UM</v>
          </cell>
          <cell r="K8133" t="str">
            <v>H</v>
          </cell>
          <cell r="L8133">
            <v>5</v>
          </cell>
        </row>
        <row r="8134">
          <cell r="A8134" t="str">
            <v>2015-9-5-SkagitSF_Y_n_um</v>
          </cell>
          <cell r="B8134" t="str">
            <v>Skagit</v>
          </cell>
          <cell r="C8134" t="str">
            <v>UnMarked Skagit Summer/Fall Year</v>
          </cell>
          <cell r="D8134" t="str">
            <v>U-SkagFYr</v>
          </cell>
          <cell r="E8134">
            <v>9</v>
          </cell>
          <cell r="F8134">
            <v>13</v>
          </cell>
          <cell r="G8134">
            <v>12</v>
          </cell>
          <cell r="H8134" t="str">
            <v>TRS; includes Area 8 Net</v>
          </cell>
          <cell r="I8134">
            <v>2015</v>
          </cell>
          <cell r="J8134" t="str">
            <v>UM</v>
          </cell>
          <cell r="K8134" t="str">
            <v>N</v>
          </cell>
          <cell r="L8134">
            <v>5</v>
          </cell>
          <cell r="M8134">
            <v>74.459770114942529</v>
          </cell>
        </row>
        <row r="8135">
          <cell r="A8135" t="str">
            <v>2015-10-3-SkagitSF_Y_h_m</v>
          </cell>
          <cell r="B8135" t="str">
            <v>Skagit</v>
          </cell>
          <cell r="C8135" t="str">
            <v>Marked Skagit Summer/Fall Year</v>
          </cell>
          <cell r="D8135" t="str">
            <v>M-SkagFYr</v>
          </cell>
          <cell r="E8135">
            <v>10</v>
          </cell>
          <cell r="F8135">
            <v>14</v>
          </cell>
          <cell r="G8135">
            <v>12</v>
          </cell>
          <cell r="H8135" t="str">
            <v>TRS; includes Area 8 Net</v>
          </cell>
          <cell r="I8135">
            <v>2015</v>
          </cell>
          <cell r="J8135" t="str">
            <v>M</v>
          </cell>
          <cell r="K8135" t="str">
            <v>H</v>
          </cell>
          <cell r="L8135">
            <v>3</v>
          </cell>
        </row>
        <row r="8136">
          <cell r="A8136" t="str">
            <v>2015-10-3-SkagitSF_Y_n_m</v>
          </cell>
          <cell r="B8136" t="str">
            <v>Skagit</v>
          </cell>
          <cell r="C8136" t="str">
            <v>Marked Skagit Summer/Fall Year</v>
          </cell>
          <cell r="D8136" t="str">
            <v>M-SkagFYr</v>
          </cell>
          <cell r="E8136">
            <v>10</v>
          </cell>
          <cell r="F8136">
            <v>14</v>
          </cell>
          <cell r="G8136">
            <v>12</v>
          </cell>
          <cell r="H8136" t="str">
            <v>TRS; includes Area 8 Net</v>
          </cell>
          <cell r="I8136">
            <v>2015</v>
          </cell>
          <cell r="J8136" t="str">
            <v>M</v>
          </cell>
          <cell r="K8136" t="str">
            <v>N</v>
          </cell>
          <cell r="L8136">
            <v>3</v>
          </cell>
        </row>
        <row r="8137">
          <cell r="A8137" t="str">
            <v>2015-10-4-SkagitSF_Y_h_m</v>
          </cell>
          <cell r="B8137" t="str">
            <v>Skagit</v>
          </cell>
          <cell r="C8137" t="str">
            <v>Marked Skagit Summer/Fall Year</v>
          </cell>
          <cell r="D8137" t="str">
            <v>M-SkagFYr</v>
          </cell>
          <cell r="E8137">
            <v>10</v>
          </cell>
          <cell r="F8137">
            <v>14</v>
          </cell>
          <cell r="G8137">
            <v>12</v>
          </cell>
          <cell r="H8137" t="str">
            <v>TRS; includes Area 8 Net</v>
          </cell>
          <cell r="I8137">
            <v>2015</v>
          </cell>
          <cell r="J8137" t="str">
            <v>M</v>
          </cell>
          <cell r="K8137" t="str">
            <v>H</v>
          </cell>
          <cell r="L8137">
            <v>4</v>
          </cell>
        </row>
        <row r="8138">
          <cell r="A8138" t="str">
            <v>2015-10-4-SkagitSF_Y_n_m</v>
          </cell>
          <cell r="B8138" t="str">
            <v>Skagit</v>
          </cell>
          <cell r="C8138" t="str">
            <v>Marked Skagit Summer/Fall Year</v>
          </cell>
          <cell r="D8138" t="str">
            <v>M-SkagFYr</v>
          </cell>
          <cell r="E8138">
            <v>10</v>
          </cell>
          <cell r="F8138">
            <v>14</v>
          </cell>
          <cell r="G8138">
            <v>12</v>
          </cell>
          <cell r="H8138" t="str">
            <v>TRS; includes Area 8 Net</v>
          </cell>
          <cell r="I8138">
            <v>2015</v>
          </cell>
          <cell r="J8138" t="str">
            <v>M</v>
          </cell>
          <cell r="K8138" t="str">
            <v>N</v>
          </cell>
          <cell r="L8138">
            <v>4</v>
          </cell>
        </row>
        <row r="8139">
          <cell r="A8139" t="str">
            <v>2015-10-5-SkagitSF_Y_h_m</v>
          </cell>
          <cell r="B8139" t="str">
            <v>Skagit</v>
          </cell>
          <cell r="C8139" t="str">
            <v>Marked Skagit Summer/Fall Year</v>
          </cell>
          <cell r="D8139" t="str">
            <v>M-SkagFYr</v>
          </cell>
          <cell r="E8139">
            <v>10</v>
          </cell>
          <cell r="F8139">
            <v>14</v>
          </cell>
          <cell r="G8139">
            <v>12</v>
          </cell>
          <cell r="H8139" t="str">
            <v>TRS; includes Area 8 Net</v>
          </cell>
          <cell r="I8139">
            <v>2015</v>
          </cell>
          <cell r="J8139" t="str">
            <v>M</v>
          </cell>
          <cell r="K8139" t="str">
            <v>H</v>
          </cell>
          <cell r="L8139">
            <v>5</v>
          </cell>
        </row>
        <row r="8140">
          <cell r="A8140" t="str">
            <v>2015-10-5-SkagitSF_Y_n_m</v>
          </cell>
          <cell r="B8140" t="str">
            <v>Skagit</v>
          </cell>
          <cell r="C8140" t="str">
            <v>Marked Skagit Summer/Fall Year</v>
          </cell>
          <cell r="D8140" t="str">
            <v>M-SkagFYr</v>
          </cell>
          <cell r="E8140">
            <v>10</v>
          </cell>
          <cell r="F8140">
            <v>14</v>
          </cell>
          <cell r="G8140">
            <v>12</v>
          </cell>
          <cell r="H8140" t="str">
            <v>TRS; includes Area 8 Net</v>
          </cell>
          <cell r="I8140">
            <v>2015</v>
          </cell>
          <cell r="J8140" t="str">
            <v>M</v>
          </cell>
          <cell r="K8140" t="str">
            <v>N</v>
          </cell>
          <cell r="L8140">
            <v>5</v>
          </cell>
        </row>
        <row r="8141">
          <cell r="A8141" t="str">
            <v>2015-11-3-SkagitSpring_h_um</v>
          </cell>
          <cell r="B8141" t="str">
            <v>Skagit</v>
          </cell>
          <cell r="C8141" t="str">
            <v>UnMarked Skagit Spring Year</v>
          </cell>
          <cell r="D8141" t="str">
            <v>U-SkagSpY</v>
          </cell>
          <cell r="E8141">
            <v>11</v>
          </cell>
          <cell r="F8141">
            <v>16</v>
          </cell>
          <cell r="G8141">
            <v>15</v>
          </cell>
          <cell r="H8141" t="str">
            <v>TRS; includes Area 8 Net</v>
          </cell>
          <cell r="I8141">
            <v>2015</v>
          </cell>
          <cell r="J8141" t="str">
            <v>UM</v>
          </cell>
          <cell r="K8141" t="str">
            <v>H</v>
          </cell>
          <cell r="L8141">
            <v>3</v>
          </cell>
          <cell r="M8141">
            <v>197.6013991263751</v>
          </cell>
        </row>
        <row r="8142">
          <cell r="A8142" t="str">
            <v>2015-11-3-SkagitSpring_n_um</v>
          </cell>
          <cell r="B8142" t="str">
            <v>Skagit</v>
          </cell>
          <cell r="C8142" t="str">
            <v>UnMarked Skagit Spring Year</v>
          </cell>
          <cell r="D8142" t="str">
            <v>U-SkagSpY</v>
          </cell>
          <cell r="E8142">
            <v>11</v>
          </cell>
          <cell r="F8142">
            <v>16</v>
          </cell>
          <cell r="G8142">
            <v>15</v>
          </cell>
          <cell r="H8142" t="str">
            <v>TRS; includes Area 8 Net</v>
          </cell>
          <cell r="I8142">
            <v>2015</v>
          </cell>
          <cell r="J8142" t="str">
            <v>UM</v>
          </cell>
          <cell r="K8142" t="str">
            <v>N</v>
          </cell>
          <cell r="L8142">
            <v>3</v>
          </cell>
          <cell r="M8142">
            <v>296.9375</v>
          </cell>
        </row>
        <row r="8143">
          <cell r="A8143" t="str">
            <v>2015-11-4-SkagitSpring_h_um</v>
          </cell>
          <cell r="B8143" t="str">
            <v>Skagit</v>
          </cell>
          <cell r="C8143" t="str">
            <v>UnMarked Skagit Spring Year</v>
          </cell>
          <cell r="D8143" t="str">
            <v>U-SkagSpY</v>
          </cell>
          <cell r="E8143">
            <v>11</v>
          </cell>
          <cell r="F8143">
            <v>16</v>
          </cell>
          <cell r="G8143">
            <v>15</v>
          </cell>
          <cell r="H8143" t="str">
            <v>TRS; includes Area 8 Net</v>
          </cell>
          <cell r="I8143">
            <v>2015</v>
          </cell>
          <cell r="J8143" t="str">
            <v>UM</v>
          </cell>
          <cell r="K8143" t="str">
            <v>H</v>
          </cell>
          <cell r="L8143">
            <v>4</v>
          </cell>
          <cell r="M8143">
            <v>972.62346924679093</v>
          </cell>
        </row>
        <row r="8144">
          <cell r="A8144" t="str">
            <v>2015-11-4-SkagitSpring_n_um</v>
          </cell>
          <cell r="B8144" t="str">
            <v>Skagit</v>
          </cell>
          <cell r="C8144" t="str">
            <v>UnMarked Skagit Spring Year</v>
          </cell>
          <cell r="D8144" t="str">
            <v>U-SkagSpY</v>
          </cell>
          <cell r="E8144">
            <v>11</v>
          </cell>
          <cell r="F8144">
            <v>16</v>
          </cell>
          <cell r="G8144">
            <v>15</v>
          </cell>
          <cell r="H8144" t="str">
            <v>TRS; includes Area 8 Net</v>
          </cell>
          <cell r="I8144">
            <v>2015</v>
          </cell>
          <cell r="J8144" t="str">
            <v>UM</v>
          </cell>
          <cell r="K8144" t="str">
            <v>N</v>
          </cell>
          <cell r="L8144">
            <v>4</v>
          </cell>
          <cell r="M8144">
            <v>1104.6375</v>
          </cell>
        </row>
        <row r="8145">
          <cell r="A8145" t="str">
            <v>2015-11-5-SkagitSpring_h_um</v>
          </cell>
          <cell r="B8145" t="str">
            <v>Skagit</v>
          </cell>
          <cell r="C8145" t="str">
            <v>UnMarked Skagit Spring Year</v>
          </cell>
          <cell r="D8145" t="str">
            <v>U-SkagSpY</v>
          </cell>
          <cell r="E8145">
            <v>11</v>
          </cell>
          <cell r="F8145">
            <v>16</v>
          </cell>
          <cell r="G8145">
            <v>15</v>
          </cell>
          <cell r="H8145" t="str">
            <v>TRS; includes Area 8 Net</v>
          </cell>
          <cell r="I8145">
            <v>2015</v>
          </cell>
          <cell r="J8145" t="str">
            <v>UM</v>
          </cell>
          <cell r="K8145" t="str">
            <v>H</v>
          </cell>
          <cell r="L8145">
            <v>5</v>
          </cell>
          <cell r="M8145">
            <v>79.655821885070168</v>
          </cell>
        </row>
        <row r="8146">
          <cell r="A8146" t="str">
            <v>2015-11-5-SkagitSpring_n_um</v>
          </cell>
          <cell r="B8146" t="str">
            <v>Skagit</v>
          </cell>
          <cell r="C8146" t="str">
            <v>UnMarked Skagit Spring Year</v>
          </cell>
          <cell r="D8146" t="str">
            <v>U-SkagSpY</v>
          </cell>
          <cell r="E8146">
            <v>11</v>
          </cell>
          <cell r="F8146">
            <v>16</v>
          </cell>
          <cell r="G8146">
            <v>15</v>
          </cell>
          <cell r="H8146" t="str">
            <v>TRS; includes Area 8 Net</v>
          </cell>
          <cell r="I8146">
            <v>2015</v>
          </cell>
          <cell r="J8146" t="str">
            <v>UM</v>
          </cell>
          <cell r="K8146" t="str">
            <v>N</v>
          </cell>
          <cell r="L8146">
            <v>5</v>
          </cell>
          <cell r="M8146">
            <v>98.979166666666657</v>
          </cell>
        </row>
        <row r="8147">
          <cell r="A8147" t="str">
            <v>2015-12-3-SkagitSpring_h_m</v>
          </cell>
          <cell r="B8147" t="str">
            <v>Skagit</v>
          </cell>
          <cell r="C8147" t="str">
            <v>Marked Skagit Spring Year</v>
          </cell>
          <cell r="D8147" t="str">
            <v>M-SkagSpY</v>
          </cell>
          <cell r="E8147">
            <v>12</v>
          </cell>
          <cell r="F8147">
            <v>17</v>
          </cell>
          <cell r="G8147">
            <v>15</v>
          </cell>
          <cell r="H8147" t="str">
            <v>TRS; includes Area 8 Net</v>
          </cell>
          <cell r="I8147">
            <v>2015</v>
          </cell>
          <cell r="J8147" t="str">
            <v>M</v>
          </cell>
          <cell r="K8147" t="str">
            <v>H</v>
          </cell>
          <cell r="L8147">
            <v>3</v>
          </cell>
          <cell r="M8147">
            <v>212.75910756703141</v>
          </cell>
        </row>
        <row r="8148">
          <cell r="A8148" t="str">
            <v>2015-12-3-SkagitSpring_n_m</v>
          </cell>
          <cell r="B8148" t="str">
            <v>Skagit</v>
          </cell>
          <cell r="C8148" t="str">
            <v>Marked Skagit Spring Year</v>
          </cell>
          <cell r="D8148" t="str">
            <v>M-SkagSpY</v>
          </cell>
          <cell r="E8148">
            <v>12</v>
          </cell>
          <cell r="F8148">
            <v>17</v>
          </cell>
          <cell r="G8148">
            <v>15</v>
          </cell>
          <cell r="H8148" t="str">
            <v>TRS; includes Area 8 Net</v>
          </cell>
          <cell r="I8148">
            <v>2015</v>
          </cell>
          <cell r="J8148" t="str">
            <v>M</v>
          </cell>
          <cell r="K8148" t="str">
            <v>N</v>
          </cell>
          <cell r="L8148">
            <v>3</v>
          </cell>
        </row>
        <row r="8149">
          <cell r="A8149" t="str">
            <v>2015-12-4-SkagitSpring_h_m</v>
          </cell>
          <cell r="B8149" t="str">
            <v>Skagit</v>
          </cell>
          <cell r="C8149" t="str">
            <v>Marked Skagit Spring Year</v>
          </cell>
          <cell r="D8149" t="str">
            <v>M-SkagSpY</v>
          </cell>
          <cell r="E8149">
            <v>12</v>
          </cell>
          <cell r="F8149">
            <v>17</v>
          </cell>
          <cell r="G8149">
            <v>15</v>
          </cell>
          <cell r="H8149" t="str">
            <v>TRS; includes Area 8 Net</v>
          </cell>
          <cell r="I8149">
            <v>2015</v>
          </cell>
          <cell r="J8149" t="str">
            <v>M</v>
          </cell>
          <cell r="K8149" t="str">
            <v>H</v>
          </cell>
          <cell r="L8149">
            <v>4</v>
          </cell>
          <cell r="M8149">
            <v>765.91186719257928</v>
          </cell>
        </row>
        <row r="8150">
          <cell r="A8150" t="str">
            <v>2015-12-4-SkagitSpring_n_m</v>
          </cell>
          <cell r="B8150" t="str">
            <v>Skagit</v>
          </cell>
          <cell r="C8150" t="str">
            <v>Marked Skagit Spring Year</v>
          </cell>
          <cell r="D8150" t="str">
            <v>M-SkagSpY</v>
          </cell>
          <cell r="E8150">
            <v>12</v>
          </cell>
          <cell r="F8150">
            <v>17</v>
          </cell>
          <cell r="G8150">
            <v>15</v>
          </cell>
          <cell r="H8150" t="str">
            <v>TRS; includes Area 8 Net</v>
          </cell>
          <cell r="I8150">
            <v>2015</v>
          </cell>
          <cell r="J8150" t="str">
            <v>M</v>
          </cell>
          <cell r="K8150" t="str">
            <v>N</v>
          </cell>
          <cell r="L8150">
            <v>4</v>
          </cell>
        </row>
        <row r="8151">
          <cell r="A8151" t="str">
            <v>2015-12-5-SkagitSpring_h_m</v>
          </cell>
          <cell r="B8151" t="str">
            <v>Skagit</v>
          </cell>
          <cell r="C8151" t="str">
            <v>Marked Skagit Spring Year</v>
          </cell>
          <cell r="D8151" t="str">
            <v>M-SkagSpY</v>
          </cell>
          <cell r="E8151">
            <v>12</v>
          </cell>
          <cell r="F8151">
            <v>17</v>
          </cell>
          <cell r="G8151">
            <v>15</v>
          </cell>
          <cell r="H8151" t="str">
            <v>TRS; includes Area 8 Net</v>
          </cell>
          <cell r="I8151">
            <v>2015</v>
          </cell>
          <cell r="J8151" t="str">
            <v>M</v>
          </cell>
          <cell r="K8151" t="str">
            <v>H</v>
          </cell>
          <cell r="L8151">
            <v>5</v>
          </cell>
          <cell r="M8151">
            <v>255.17982171989189</v>
          </cell>
        </row>
        <row r="8152">
          <cell r="A8152" t="str">
            <v>2015-12-5-SkagitSpring_n_m</v>
          </cell>
          <cell r="B8152" t="str">
            <v>Skagit</v>
          </cell>
          <cell r="C8152" t="str">
            <v>Marked Skagit Spring Year</v>
          </cell>
          <cell r="D8152" t="str">
            <v>M-SkagSpY</v>
          </cell>
          <cell r="E8152">
            <v>12</v>
          </cell>
          <cell r="F8152">
            <v>17</v>
          </cell>
          <cell r="G8152">
            <v>15</v>
          </cell>
          <cell r="H8152" t="str">
            <v>TRS; includes Area 8 Net</v>
          </cell>
          <cell r="I8152">
            <v>2015</v>
          </cell>
          <cell r="J8152" t="str">
            <v>M</v>
          </cell>
          <cell r="K8152" t="str">
            <v>N</v>
          </cell>
          <cell r="L8152">
            <v>5</v>
          </cell>
        </row>
        <row r="8153">
          <cell r="A8153" t="str">
            <v>2015-13-3-</v>
          </cell>
          <cell r="B8153" t="str">
            <v>StSno</v>
          </cell>
          <cell r="C8153" t="str">
            <v>UnMarked Snohomish Fall Fing</v>
          </cell>
          <cell r="D8153" t="str">
            <v>U-Snoh FF</v>
          </cell>
          <cell r="E8153">
            <v>13</v>
          </cell>
          <cell r="F8153">
            <v>19</v>
          </cell>
          <cell r="G8153">
            <v>18</v>
          </cell>
          <cell r="H8153" t="str">
            <v>ETRS; includes FW sport, no FW net</v>
          </cell>
          <cell r="I8153">
            <v>2015</v>
          </cell>
          <cell r="J8153" t="str">
            <v>UM</v>
          </cell>
          <cell r="L8153">
            <v>3</v>
          </cell>
          <cell r="M8153">
            <v>497.05396003376347</v>
          </cell>
        </row>
        <row r="8154">
          <cell r="A8154" t="str">
            <v>2015-13-4-</v>
          </cell>
          <cell r="B8154" t="str">
            <v>StSno</v>
          </cell>
          <cell r="C8154" t="str">
            <v>UnMarked Snohomish Fall Fing</v>
          </cell>
          <cell r="D8154" t="str">
            <v>U-Snoh FF</v>
          </cell>
          <cell r="E8154">
            <v>13</v>
          </cell>
          <cell r="F8154">
            <v>19</v>
          </cell>
          <cell r="G8154">
            <v>18</v>
          </cell>
          <cell r="H8154" t="str">
            <v>ETRS; includes FW sport, no FW net</v>
          </cell>
          <cell r="I8154">
            <v>2015</v>
          </cell>
          <cell r="J8154" t="str">
            <v>UM</v>
          </cell>
          <cell r="L8154">
            <v>4</v>
          </cell>
          <cell r="M8154">
            <v>1521.1777669606879</v>
          </cell>
        </row>
        <row r="8155">
          <cell r="A8155" t="str">
            <v>2015-13-5-</v>
          </cell>
          <cell r="B8155" t="str">
            <v>StSno</v>
          </cell>
          <cell r="C8155" t="str">
            <v>UnMarked Snohomish Fall Fing</v>
          </cell>
          <cell r="D8155" t="str">
            <v>U-Snoh FF</v>
          </cell>
          <cell r="E8155">
            <v>13</v>
          </cell>
          <cell r="F8155">
            <v>19</v>
          </cell>
          <cell r="G8155">
            <v>18</v>
          </cell>
          <cell r="H8155" t="str">
            <v>ETRS; includes FW sport, no FW net</v>
          </cell>
          <cell r="I8155">
            <v>2015</v>
          </cell>
          <cell r="J8155" t="str">
            <v>UM</v>
          </cell>
          <cell r="L8155">
            <v>5</v>
          </cell>
          <cell r="M8155">
            <v>213.44502284982099</v>
          </cell>
        </row>
        <row r="8156">
          <cell r="A8156" t="str">
            <v>2015-14-3-</v>
          </cell>
          <cell r="B8156" t="str">
            <v>StSno</v>
          </cell>
          <cell r="C8156" t="str">
            <v>Marked Snohomish Fall Fing</v>
          </cell>
          <cell r="D8156" t="str">
            <v>M-Snoh FF</v>
          </cell>
          <cell r="E8156">
            <v>14</v>
          </cell>
          <cell r="F8156">
            <v>20</v>
          </cell>
          <cell r="G8156">
            <v>18</v>
          </cell>
          <cell r="H8156" t="str">
            <v>ETRS; includes FW sport, no FW net</v>
          </cell>
          <cell r="I8156">
            <v>2015</v>
          </cell>
          <cell r="J8156" t="str">
            <v>M</v>
          </cell>
          <cell r="L8156">
            <v>3</v>
          </cell>
          <cell r="M8156">
            <v>406.18888858126201</v>
          </cell>
        </row>
        <row r="8157">
          <cell r="A8157" t="str">
            <v>2015-14-4-</v>
          </cell>
          <cell r="B8157" t="str">
            <v>StSno</v>
          </cell>
          <cell r="C8157" t="str">
            <v>Marked Snohomish Fall Fing</v>
          </cell>
          <cell r="D8157" t="str">
            <v>M-Snoh FF</v>
          </cell>
          <cell r="E8157">
            <v>14</v>
          </cell>
          <cell r="F8157">
            <v>20</v>
          </cell>
          <cell r="G8157">
            <v>18</v>
          </cell>
          <cell r="H8157" t="str">
            <v>ETRS; includes FW sport, no FW net</v>
          </cell>
          <cell r="I8157">
            <v>2015</v>
          </cell>
          <cell r="J8157" t="str">
            <v>M</v>
          </cell>
          <cell r="L8157">
            <v>4</v>
          </cell>
          <cell r="M8157">
            <v>3177.8307165475198</v>
          </cell>
        </row>
        <row r="8158">
          <cell r="A8158" t="str">
            <v>2015-14-5-</v>
          </cell>
          <cell r="B8158" t="str">
            <v>StSno</v>
          </cell>
          <cell r="C8158" t="str">
            <v>Marked Snohomish Fall Fing</v>
          </cell>
          <cell r="D8158" t="str">
            <v>M-Snoh FF</v>
          </cell>
          <cell r="E8158">
            <v>14</v>
          </cell>
          <cell r="F8158">
            <v>20</v>
          </cell>
          <cell r="G8158">
            <v>18</v>
          </cell>
          <cell r="H8158" t="str">
            <v>ETRS; includes FW sport, no FW net</v>
          </cell>
          <cell r="I8158">
            <v>2015</v>
          </cell>
          <cell r="J8158" t="str">
            <v>M</v>
          </cell>
          <cell r="L8158">
            <v>5</v>
          </cell>
          <cell r="M8158">
            <v>167.25424823934321</v>
          </cell>
        </row>
        <row r="8159">
          <cell r="A8159" t="str">
            <v>2015-15-3-</v>
          </cell>
          <cell r="B8159" t="str">
            <v>StSno</v>
          </cell>
          <cell r="C8159" t="str">
            <v>UnMarked Snohomish Fall Year</v>
          </cell>
          <cell r="D8159" t="str">
            <v>U-SnohFYr</v>
          </cell>
          <cell r="E8159">
            <v>15</v>
          </cell>
          <cell r="F8159">
            <v>22</v>
          </cell>
          <cell r="G8159">
            <v>21</v>
          </cell>
          <cell r="H8159" t="str">
            <v>ETRS; includes FW sport, no FW net</v>
          </cell>
          <cell r="I8159">
            <v>2015</v>
          </cell>
          <cell r="J8159" t="str">
            <v>UM</v>
          </cell>
          <cell r="L8159">
            <v>3</v>
          </cell>
          <cell r="M8159">
            <v>98.013239672722435</v>
          </cell>
        </row>
        <row r="8160">
          <cell r="A8160" t="str">
            <v>2015-15-4-</v>
          </cell>
          <cell r="B8160" t="str">
            <v>StSno</v>
          </cell>
          <cell r="C8160" t="str">
            <v>UnMarked Snohomish Fall Year</v>
          </cell>
          <cell r="D8160" t="str">
            <v>U-SnohFYr</v>
          </cell>
          <cell r="E8160">
            <v>15</v>
          </cell>
          <cell r="F8160">
            <v>22</v>
          </cell>
          <cell r="G8160">
            <v>21</v>
          </cell>
          <cell r="H8160" t="str">
            <v>ETRS; includes FW sport, no FW net</v>
          </cell>
          <cell r="I8160">
            <v>2015</v>
          </cell>
          <cell r="J8160" t="str">
            <v>UM</v>
          </cell>
          <cell r="L8160">
            <v>4</v>
          </cell>
          <cell r="M8160">
            <v>194.84465089310731</v>
          </cell>
        </row>
        <row r="8161">
          <cell r="A8161" t="str">
            <v>2015-15-5-</v>
          </cell>
          <cell r="B8161" t="str">
            <v>StSno</v>
          </cell>
          <cell r="C8161" t="str">
            <v>UnMarked Snohomish Fall Year</v>
          </cell>
          <cell r="D8161" t="str">
            <v>U-SnohFYr</v>
          </cell>
          <cell r="E8161">
            <v>15</v>
          </cell>
          <cell r="F8161">
            <v>22</v>
          </cell>
          <cell r="G8161">
            <v>21</v>
          </cell>
          <cell r="H8161" t="str">
            <v>ETRS; includes FW sport, no FW net</v>
          </cell>
          <cell r="I8161">
            <v>2015</v>
          </cell>
          <cell r="J8161" t="str">
            <v>UM</v>
          </cell>
          <cell r="L8161">
            <v>5</v>
          </cell>
          <cell r="M8161">
            <v>314.81439974418453</v>
          </cell>
        </row>
        <row r="8162">
          <cell r="A8162" t="str">
            <v>2015-16-3-</v>
          </cell>
          <cell r="B8162" t="str">
            <v>StSno</v>
          </cell>
          <cell r="C8162" t="str">
            <v>Marked Snohomish Fall Year</v>
          </cell>
          <cell r="D8162" t="str">
            <v>M-SnohFYr</v>
          </cell>
          <cell r="E8162">
            <v>16</v>
          </cell>
          <cell r="F8162">
            <v>23</v>
          </cell>
          <cell r="G8162">
            <v>21</v>
          </cell>
          <cell r="H8162" t="str">
            <v>ETRS; includes FW sport, no FW net</v>
          </cell>
          <cell r="I8162">
            <v>2015</v>
          </cell>
          <cell r="J8162" t="str">
            <v>M</v>
          </cell>
          <cell r="L8162">
            <v>3</v>
          </cell>
          <cell r="M8162">
            <v>0</v>
          </cell>
        </row>
        <row r="8163">
          <cell r="A8163" t="str">
            <v>2015-16-4-</v>
          </cell>
          <cell r="B8163" t="str">
            <v>StSno</v>
          </cell>
          <cell r="C8163" t="str">
            <v>Marked Snohomish Fall Year</v>
          </cell>
          <cell r="D8163" t="str">
            <v>M-SnohFYr</v>
          </cell>
          <cell r="E8163">
            <v>16</v>
          </cell>
          <cell r="F8163">
            <v>23</v>
          </cell>
          <cell r="G8163">
            <v>21</v>
          </cell>
          <cell r="H8163" t="str">
            <v>ETRS; includes FW sport, no FW net</v>
          </cell>
          <cell r="I8163">
            <v>2015</v>
          </cell>
          <cell r="J8163" t="str">
            <v>M</v>
          </cell>
          <cell r="L8163">
            <v>4</v>
          </cell>
          <cell r="M8163">
            <v>585.3898688377011</v>
          </cell>
        </row>
        <row r="8164">
          <cell r="A8164" t="str">
            <v>2015-16-5-</v>
          </cell>
          <cell r="B8164" t="str">
            <v>StSno</v>
          </cell>
          <cell r="C8164" t="str">
            <v>Marked Snohomish Fall Year</v>
          </cell>
          <cell r="D8164" t="str">
            <v>M-SnohFYr</v>
          </cell>
          <cell r="E8164">
            <v>16</v>
          </cell>
          <cell r="F8164">
            <v>23</v>
          </cell>
          <cell r="G8164">
            <v>21</v>
          </cell>
          <cell r="H8164" t="str">
            <v>ETRS; includes FW sport, no FW net</v>
          </cell>
          <cell r="I8164">
            <v>2015</v>
          </cell>
          <cell r="J8164" t="str">
            <v>M</v>
          </cell>
          <cell r="L8164">
            <v>5</v>
          </cell>
          <cell r="M8164">
            <v>191.14771227353501</v>
          </cell>
        </row>
        <row r="8165">
          <cell r="A8165" t="str">
            <v>2015-17-3-StillySF_F_h_um</v>
          </cell>
          <cell r="B8165" t="str">
            <v>StSno</v>
          </cell>
          <cell r="C8165" t="str">
            <v>UnMarked Stillaguamish Fall Fing</v>
          </cell>
          <cell r="D8165" t="str">
            <v>U-Stil FF</v>
          </cell>
          <cell r="E8165">
            <v>17</v>
          </cell>
          <cell r="F8165">
            <v>25</v>
          </cell>
          <cell r="G8165">
            <v>24</v>
          </cell>
          <cell r="H8165" t="str">
            <v>ETRS</v>
          </cell>
          <cell r="I8165">
            <v>2015</v>
          </cell>
          <cell r="J8165" t="str">
            <v>UM</v>
          </cell>
          <cell r="K8165" t="str">
            <v>H</v>
          </cell>
          <cell r="L8165">
            <v>3</v>
          </cell>
          <cell r="M8165">
            <v>3.0102039999999999</v>
          </cell>
        </row>
        <row r="8166">
          <cell r="A8166" t="str">
            <v>2015-17-3-StillySF_F_n_um</v>
          </cell>
          <cell r="B8166" t="str">
            <v>StSno</v>
          </cell>
          <cell r="C8166" t="str">
            <v>UnMarked Stillaguamish Fall Fing</v>
          </cell>
          <cell r="D8166" t="str">
            <v>U-Stil FF</v>
          </cell>
          <cell r="E8166">
            <v>17</v>
          </cell>
          <cell r="F8166">
            <v>25</v>
          </cell>
          <cell r="G8166">
            <v>24</v>
          </cell>
          <cell r="H8166" t="str">
            <v>ETRS</v>
          </cell>
          <cell r="I8166">
            <v>2015</v>
          </cell>
          <cell r="J8166" t="str">
            <v>UM</v>
          </cell>
          <cell r="K8166" t="str">
            <v>N</v>
          </cell>
          <cell r="L8166">
            <v>3</v>
          </cell>
          <cell r="M8166">
            <v>336.1429</v>
          </cell>
        </row>
        <row r="8167">
          <cell r="A8167" t="str">
            <v>2015-17-4-StillySF_F_h_um</v>
          </cell>
          <cell r="B8167" t="str">
            <v>StSno</v>
          </cell>
          <cell r="C8167" t="str">
            <v>UnMarked Stillaguamish Fall Fing</v>
          </cell>
          <cell r="D8167" t="str">
            <v>U-Stil FF</v>
          </cell>
          <cell r="E8167">
            <v>17</v>
          </cell>
          <cell r="F8167">
            <v>25</v>
          </cell>
          <cell r="G8167">
            <v>24</v>
          </cell>
          <cell r="H8167" t="str">
            <v>ETRS</v>
          </cell>
          <cell r="I8167">
            <v>2015</v>
          </cell>
          <cell r="J8167" t="str">
            <v>UM</v>
          </cell>
          <cell r="K8167" t="str">
            <v>H</v>
          </cell>
          <cell r="L8167">
            <v>4</v>
          </cell>
          <cell r="M8167">
            <v>12.04082</v>
          </cell>
        </row>
        <row r="8168">
          <cell r="A8168" t="str">
            <v>2015-17-4-StillySF_F_n_um</v>
          </cell>
          <cell r="B8168" t="str">
            <v>StSno</v>
          </cell>
          <cell r="C8168" t="str">
            <v>UnMarked Stillaguamish Fall Fing</v>
          </cell>
          <cell r="D8168" t="str">
            <v>U-Stil FF</v>
          </cell>
          <cell r="E8168">
            <v>17</v>
          </cell>
          <cell r="F8168">
            <v>25</v>
          </cell>
          <cell r="G8168">
            <v>24</v>
          </cell>
          <cell r="H8168" t="str">
            <v>ETRS</v>
          </cell>
          <cell r="I8168">
            <v>2015</v>
          </cell>
          <cell r="J8168" t="str">
            <v>UM</v>
          </cell>
          <cell r="K8168" t="str">
            <v>N</v>
          </cell>
          <cell r="L8168">
            <v>4</v>
          </cell>
          <cell r="M8168">
            <v>155.1429</v>
          </cell>
        </row>
        <row r="8169">
          <cell r="A8169" t="str">
            <v>2015-17-5-StillySF_F_h_um</v>
          </cell>
          <cell r="B8169" t="str">
            <v>StSno</v>
          </cell>
          <cell r="C8169" t="str">
            <v>UnMarked Stillaguamish Fall Fing</v>
          </cell>
          <cell r="D8169" t="str">
            <v>U-Stil FF</v>
          </cell>
          <cell r="E8169">
            <v>17</v>
          </cell>
          <cell r="F8169">
            <v>25</v>
          </cell>
          <cell r="G8169">
            <v>24</v>
          </cell>
          <cell r="H8169" t="str">
            <v>ETRS</v>
          </cell>
          <cell r="I8169">
            <v>2015</v>
          </cell>
          <cell r="J8169" t="str">
            <v>UM</v>
          </cell>
          <cell r="K8169" t="str">
            <v>H</v>
          </cell>
          <cell r="L8169">
            <v>5</v>
          </cell>
          <cell r="M8169">
            <v>0</v>
          </cell>
        </row>
        <row r="8170">
          <cell r="A8170" t="str">
            <v>2015-17-5-StillySF_F_n_um</v>
          </cell>
          <cell r="B8170" t="str">
            <v>StSno</v>
          </cell>
          <cell r="C8170" t="str">
            <v>UnMarked Stillaguamish Fall Fing</v>
          </cell>
          <cell r="D8170" t="str">
            <v>U-Stil FF</v>
          </cell>
          <cell r="E8170">
            <v>17</v>
          </cell>
          <cell r="F8170">
            <v>25</v>
          </cell>
          <cell r="G8170">
            <v>24</v>
          </cell>
          <cell r="H8170" t="str">
            <v>ETRS</v>
          </cell>
          <cell r="I8170">
            <v>2015</v>
          </cell>
          <cell r="J8170" t="str">
            <v>UM</v>
          </cell>
          <cell r="K8170" t="str">
            <v>N</v>
          </cell>
          <cell r="L8170">
            <v>5</v>
          </cell>
          <cell r="M8170">
            <v>19.392859999999999</v>
          </cell>
        </row>
        <row r="8171">
          <cell r="A8171" t="str">
            <v>2015-18-3-StillySF_F_h_m</v>
          </cell>
          <cell r="B8171" t="str">
            <v>StSno</v>
          </cell>
          <cell r="C8171" t="str">
            <v>Marked Stillaguamish Fall Fing</v>
          </cell>
          <cell r="D8171" t="str">
            <v>M-Stil FF</v>
          </cell>
          <cell r="E8171">
            <v>18</v>
          </cell>
          <cell r="F8171">
            <v>26</v>
          </cell>
          <cell r="G8171">
            <v>24</v>
          </cell>
          <cell r="H8171" t="str">
            <v>ETRS</v>
          </cell>
          <cell r="I8171">
            <v>2015</v>
          </cell>
          <cell r="J8171" t="str">
            <v>M</v>
          </cell>
          <cell r="K8171" t="str">
            <v>H</v>
          </cell>
          <cell r="L8171">
            <v>3</v>
          </cell>
          <cell r="M8171">
            <v>81.380520000000004</v>
          </cell>
        </row>
        <row r="8172">
          <cell r="A8172" t="str">
            <v>2015-18-4-StillySF_F_h_m</v>
          </cell>
          <cell r="B8172" t="str">
            <v>StSno</v>
          </cell>
          <cell r="C8172" t="str">
            <v>Marked Stillaguamish Fall Fing</v>
          </cell>
          <cell r="D8172" t="str">
            <v>M-Stil FF</v>
          </cell>
          <cell r="E8172">
            <v>18</v>
          </cell>
          <cell r="F8172">
            <v>26</v>
          </cell>
          <cell r="G8172">
            <v>24</v>
          </cell>
          <cell r="H8172" t="str">
            <v>ETRS</v>
          </cell>
          <cell r="I8172">
            <v>2015</v>
          </cell>
          <cell r="J8172" t="str">
            <v>M</v>
          </cell>
          <cell r="K8172" t="str">
            <v>H</v>
          </cell>
          <cell r="L8172">
            <v>4</v>
          </cell>
          <cell r="M8172">
            <v>175.78190000000001</v>
          </cell>
        </row>
        <row r="8173">
          <cell r="A8173" t="str">
            <v>2015-18-5-StillySF_F_h_m</v>
          </cell>
          <cell r="B8173" t="str">
            <v>StSno</v>
          </cell>
          <cell r="C8173" t="str">
            <v>Marked Stillaguamish Fall Fing</v>
          </cell>
          <cell r="D8173" t="str">
            <v>M-Stil FF</v>
          </cell>
          <cell r="E8173">
            <v>18</v>
          </cell>
          <cell r="F8173">
            <v>26</v>
          </cell>
          <cell r="G8173">
            <v>24</v>
          </cell>
          <cell r="H8173" t="str">
            <v>ETRS</v>
          </cell>
          <cell r="I8173">
            <v>2015</v>
          </cell>
          <cell r="J8173" t="str">
            <v>M</v>
          </cell>
          <cell r="K8173" t="str">
            <v>H</v>
          </cell>
          <cell r="L8173">
            <v>5</v>
          </cell>
          <cell r="M8173">
            <v>3.2552210000000001</v>
          </cell>
        </row>
        <row r="8174">
          <cell r="A8174" t="str">
            <v>2015-19-3-</v>
          </cell>
          <cell r="B8174" t="str">
            <v>StSno</v>
          </cell>
          <cell r="C8174" t="str">
            <v>UnMarked Tulalip Fall Fing</v>
          </cell>
          <cell r="D8174" t="str">
            <v>U-Tula FF</v>
          </cell>
          <cell r="E8174">
            <v>19</v>
          </cell>
          <cell r="F8174">
            <v>28</v>
          </cell>
          <cell r="G8174">
            <v>27</v>
          </cell>
          <cell r="H8174" t="str">
            <v>TRS; includes 8D catch (excludes 8A)</v>
          </cell>
          <cell r="I8174">
            <v>2015</v>
          </cell>
          <cell r="J8174" t="str">
            <v>UM</v>
          </cell>
          <cell r="L8174">
            <v>3</v>
          </cell>
          <cell r="M8174">
            <v>50.672920823798897</v>
          </cell>
        </row>
        <row r="8175">
          <cell r="A8175" t="str">
            <v>2015-19-4-</v>
          </cell>
          <cell r="B8175" t="str">
            <v>StSno</v>
          </cell>
          <cell r="C8175" t="str">
            <v>UnMarked Tulalip Fall Fing</v>
          </cell>
          <cell r="D8175" t="str">
            <v>U-Tula FF</v>
          </cell>
          <cell r="E8175">
            <v>19</v>
          </cell>
          <cell r="F8175">
            <v>28</v>
          </cell>
          <cell r="G8175">
            <v>27</v>
          </cell>
          <cell r="H8175" t="str">
            <v>TRS; includes 8D catch (excludes 8A)</v>
          </cell>
          <cell r="I8175">
            <v>2015</v>
          </cell>
          <cell r="J8175" t="str">
            <v>UM</v>
          </cell>
          <cell r="L8175">
            <v>4</v>
          </cell>
          <cell r="M8175">
            <v>471.94885240699068</v>
          </cell>
        </row>
        <row r="8176">
          <cell r="A8176" t="str">
            <v>2015-19-5-</v>
          </cell>
          <cell r="B8176" t="str">
            <v>StSno</v>
          </cell>
          <cell r="C8176" t="str">
            <v>UnMarked Tulalip Fall Fing</v>
          </cell>
          <cell r="D8176" t="str">
            <v>U-Tula FF</v>
          </cell>
          <cell r="E8176">
            <v>19</v>
          </cell>
          <cell r="F8176">
            <v>28</v>
          </cell>
          <cell r="G8176">
            <v>27</v>
          </cell>
          <cell r="H8176" t="str">
            <v>TRS; includes 8D catch (excludes 8A)</v>
          </cell>
          <cell r="I8176">
            <v>2015</v>
          </cell>
          <cell r="J8176" t="str">
            <v>UM</v>
          </cell>
          <cell r="L8176">
            <v>5</v>
          </cell>
          <cell r="M8176">
            <v>36.427995853555963</v>
          </cell>
        </row>
        <row r="8177">
          <cell r="A8177" t="str">
            <v>2015-20-3-</v>
          </cell>
          <cell r="B8177" t="str">
            <v>StSno</v>
          </cell>
          <cell r="C8177" t="str">
            <v>Marked Tulalip Fall Fing</v>
          </cell>
          <cell r="D8177" t="str">
            <v>M-Tula FF</v>
          </cell>
          <cell r="E8177">
            <v>20</v>
          </cell>
          <cell r="F8177">
            <v>29</v>
          </cell>
          <cell r="G8177">
            <v>27</v>
          </cell>
          <cell r="H8177" t="str">
            <v>TRS; includes 8D catch (excludes 8A)</v>
          </cell>
          <cell r="I8177">
            <v>2015</v>
          </cell>
          <cell r="J8177" t="str">
            <v>M</v>
          </cell>
          <cell r="L8177">
            <v>3</v>
          </cell>
          <cell r="M8177">
            <v>992.56291792156162</v>
          </cell>
        </row>
        <row r="8178">
          <cell r="A8178" t="str">
            <v>2015-20-4-</v>
          </cell>
          <cell r="B8178" t="str">
            <v>StSno</v>
          </cell>
          <cell r="C8178" t="str">
            <v>Marked Tulalip Fall Fing</v>
          </cell>
          <cell r="D8178" t="str">
            <v>M-Tula FF</v>
          </cell>
          <cell r="E8178">
            <v>20</v>
          </cell>
          <cell r="F8178">
            <v>29</v>
          </cell>
          <cell r="G8178">
            <v>27</v>
          </cell>
          <cell r="H8178" t="str">
            <v>TRS; includes 8D catch (excludes 8A)</v>
          </cell>
          <cell r="I8178">
            <v>2015</v>
          </cell>
          <cell r="J8178" t="str">
            <v>M</v>
          </cell>
          <cell r="L8178">
            <v>4</v>
          </cell>
          <cell r="M8178">
            <v>2513.2175844305821</v>
          </cell>
        </row>
        <row r="8179">
          <cell r="A8179" t="str">
            <v>2015-20-5-</v>
          </cell>
          <cell r="B8179" t="str">
            <v>StSno</v>
          </cell>
          <cell r="C8179" t="str">
            <v>Marked Tulalip Fall Fing</v>
          </cell>
          <cell r="D8179" t="str">
            <v>M-Tula FF</v>
          </cell>
          <cell r="E8179">
            <v>20</v>
          </cell>
          <cell r="F8179">
            <v>29</v>
          </cell>
          <cell r="G8179">
            <v>27</v>
          </cell>
          <cell r="H8179" t="str">
            <v>TRS; includes 8D catch (excludes 8A)</v>
          </cell>
          <cell r="I8179">
            <v>2015</v>
          </cell>
          <cell r="J8179" t="str">
            <v>M</v>
          </cell>
          <cell r="L8179">
            <v>5</v>
          </cell>
          <cell r="M8179">
            <v>165.47361150365251</v>
          </cell>
        </row>
        <row r="8180">
          <cell r="A8180" t="str">
            <v>2015-21-3-GroversCk_hat_h_um</v>
          </cell>
          <cell r="B8180" t="str">
            <v>MPS</v>
          </cell>
          <cell r="C8180" t="str">
            <v>UnMarked Mid PS Fall Fing</v>
          </cell>
          <cell r="D8180" t="str">
            <v>U-MidPSFF</v>
          </cell>
          <cell r="E8180">
            <v>21</v>
          </cell>
          <cell r="F8180">
            <v>31</v>
          </cell>
          <cell r="G8180">
            <v>30</v>
          </cell>
          <cell r="H8180" t="str">
            <v>TRS; includes 10A, 10E, 11A</v>
          </cell>
          <cell r="I8180">
            <v>2015</v>
          </cell>
          <cell r="J8180" t="str">
            <v>UM</v>
          </cell>
          <cell r="K8180" t="str">
            <v>H</v>
          </cell>
          <cell r="L8180">
            <v>3</v>
          </cell>
          <cell r="M8180">
            <v>275.5</v>
          </cell>
        </row>
        <row r="8181">
          <cell r="A8181" t="str">
            <v>2015-21-3-LkWa_hat_h_um</v>
          </cell>
          <cell r="B8181" t="str">
            <v>MPS</v>
          </cell>
          <cell r="C8181" t="str">
            <v>UnMarked Mid PS Fall Fing</v>
          </cell>
          <cell r="D8181" t="str">
            <v>U-MidPSFF</v>
          </cell>
          <cell r="E8181">
            <v>21</v>
          </cell>
          <cell r="F8181">
            <v>31</v>
          </cell>
          <cell r="G8181">
            <v>30</v>
          </cell>
          <cell r="H8181" t="str">
            <v>TRS; includes 10A, 10E, 11A</v>
          </cell>
          <cell r="I8181">
            <v>2015</v>
          </cell>
          <cell r="J8181" t="str">
            <v>UM</v>
          </cell>
          <cell r="K8181" t="str">
            <v>H</v>
          </cell>
          <cell r="L8181">
            <v>3</v>
          </cell>
          <cell r="M8181">
            <v>36</v>
          </cell>
        </row>
        <row r="8182">
          <cell r="A8182" t="str">
            <v>2015-21-3-CedarR_nat_n_um</v>
          </cell>
          <cell r="B8182" t="str">
            <v>MPS</v>
          </cell>
          <cell r="C8182" t="str">
            <v>UnMarked Mid PS Fall Fing</v>
          </cell>
          <cell r="D8182" t="str">
            <v>U-MidPSFF</v>
          </cell>
          <cell r="E8182">
            <v>21</v>
          </cell>
          <cell r="F8182">
            <v>31</v>
          </cell>
          <cell r="G8182">
            <v>30</v>
          </cell>
          <cell r="H8182" t="str">
            <v>TRS; includes 10A, 10E, 11A</v>
          </cell>
          <cell r="I8182">
            <v>2015</v>
          </cell>
          <cell r="J8182" t="str">
            <v>UM</v>
          </cell>
          <cell r="K8182" t="str">
            <v>N</v>
          </cell>
          <cell r="L8182">
            <v>3</v>
          </cell>
          <cell r="M8182">
            <v>179</v>
          </cell>
        </row>
        <row r="8183">
          <cell r="A8183" t="str">
            <v>2015-21-3-SammamBearCottageIssaq_nat_n_um</v>
          </cell>
          <cell r="B8183" t="str">
            <v>MPS</v>
          </cell>
          <cell r="C8183" t="str">
            <v>UnMarked Mid PS Fall Fing</v>
          </cell>
          <cell r="D8183" t="str">
            <v>U-MidPSFF</v>
          </cell>
          <cell r="E8183">
            <v>21</v>
          </cell>
          <cell r="F8183">
            <v>31</v>
          </cell>
          <cell r="G8183">
            <v>30</v>
          </cell>
          <cell r="H8183" t="str">
            <v>TRS; includes 10A, 10E, 11A</v>
          </cell>
          <cell r="I8183">
            <v>2015</v>
          </cell>
          <cell r="J8183" t="str">
            <v>UM</v>
          </cell>
          <cell r="K8183" t="str">
            <v>N</v>
          </cell>
          <cell r="L8183">
            <v>3</v>
          </cell>
          <cell r="M8183">
            <v>57</v>
          </cell>
        </row>
        <row r="8184">
          <cell r="A8184" t="str">
            <v>2015-21-3-DuwamishGreen_hat_h_um</v>
          </cell>
          <cell r="B8184" t="str">
            <v>MPS</v>
          </cell>
          <cell r="C8184" t="str">
            <v>UnMarked Mid PS Fall Fing</v>
          </cell>
          <cell r="D8184" t="str">
            <v>U-MidPSFF</v>
          </cell>
          <cell r="E8184">
            <v>21</v>
          </cell>
          <cell r="F8184">
            <v>31</v>
          </cell>
          <cell r="G8184">
            <v>30</v>
          </cell>
          <cell r="H8184" t="str">
            <v>TRS; includes 10A, 10E, 11A</v>
          </cell>
          <cell r="I8184">
            <v>2015</v>
          </cell>
          <cell r="J8184" t="str">
            <v>UM</v>
          </cell>
          <cell r="K8184" t="str">
            <v>H</v>
          </cell>
          <cell r="L8184">
            <v>3</v>
          </cell>
          <cell r="M8184">
            <v>26</v>
          </cell>
        </row>
        <row r="8185">
          <cell r="A8185" t="str">
            <v>2015-21-3-DuwamishGreen_nat_n_um</v>
          </cell>
          <cell r="B8185" t="str">
            <v>MPS</v>
          </cell>
          <cell r="C8185" t="str">
            <v>UnMarked Mid PS Fall Fing</v>
          </cell>
          <cell r="D8185" t="str">
            <v>U-MidPSFF</v>
          </cell>
          <cell r="E8185">
            <v>21</v>
          </cell>
          <cell r="F8185">
            <v>31</v>
          </cell>
          <cell r="G8185">
            <v>30</v>
          </cell>
          <cell r="H8185" t="str">
            <v>TRS; includes 10A, 10E, 11A</v>
          </cell>
          <cell r="I8185">
            <v>2015</v>
          </cell>
          <cell r="J8185" t="str">
            <v>UM</v>
          </cell>
          <cell r="K8185" t="str">
            <v>N</v>
          </cell>
          <cell r="L8185">
            <v>3</v>
          </cell>
          <cell r="M8185">
            <v>506</v>
          </cell>
        </row>
        <row r="8186">
          <cell r="A8186" t="str">
            <v>2015-21-3-GorstCk_hat_h_um</v>
          </cell>
          <cell r="B8186" t="str">
            <v>MPS</v>
          </cell>
          <cell r="C8186" t="str">
            <v>UnMarked Mid PS Fall Fing</v>
          </cell>
          <cell r="D8186" t="str">
            <v>U-MidPSFF</v>
          </cell>
          <cell r="E8186">
            <v>21</v>
          </cell>
          <cell r="F8186">
            <v>31</v>
          </cell>
          <cell r="G8186">
            <v>30</v>
          </cell>
          <cell r="H8186" t="str">
            <v>TRS; includes 10A, 10E, 11A</v>
          </cell>
          <cell r="I8186">
            <v>2015</v>
          </cell>
          <cell r="J8186" t="str">
            <v>UM</v>
          </cell>
          <cell r="K8186" t="str">
            <v>H</v>
          </cell>
          <cell r="L8186">
            <v>3</v>
          </cell>
          <cell r="M8186">
            <v>97.076716417910575</v>
          </cell>
        </row>
        <row r="8187">
          <cell r="A8187" t="str">
            <v>2015-21-3-PuyallupR_hat_h_um</v>
          </cell>
          <cell r="B8187" t="str">
            <v>MPS</v>
          </cell>
          <cell r="C8187" t="str">
            <v>UnMarked Mid PS Fall Fing</v>
          </cell>
          <cell r="D8187" t="str">
            <v>U-MidPSFF</v>
          </cell>
          <cell r="E8187">
            <v>21</v>
          </cell>
          <cell r="F8187">
            <v>31</v>
          </cell>
          <cell r="G8187">
            <v>30</v>
          </cell>
          <cell r="H8187" t="str">
            <v>TRS; includes 10A, 10E, 11A</v>
          </cell>
          <cell r="I8187">
            <v>2015</v>
          </cell>
          <cell r="J8187" t="str">
            <v>UM</v>
          </cell>
          <cell r="K8187" t="str">
            <v>H</v>
          </cell>
          <cell r="L8187">
            <v>3</v>
          </cell>
          <cell r="M8187">
            <v>54.866857286979851</v>
          </cell>
        </row>
        <row r="8188">
          <cell r="A8188" t="str">
            <v>2015-21-3-PuyallupR_nat_n_um</v>
          </cell>
          <cell r="B8188" t="str">
            <v>MPS</v>
          </cell>
          <cell r="C8188" t="str">
            <v>UnMarked Mid PS Fall Fing</v>
          </cell>
          <cell r="D8188" t="str">
            <v>U-MidPSFF</v>
          </cell>
          <cell r="E8188">
            <v>21</v>
          </cell>
          <cell r="F8188">
            <v>31</v>
          </cell>
          <cell r="G8188">
            <v>30</v>
          </cell>
          <cell r="H8188" t="str">
            <v>TRS; includes 10A, 10E, 11A</v>
          </cell>
          <cell r="I8188">
            <v>2015</v>
          </cell>
          <cell r="J8188" t="str">
            <v>UM</v>
          </cell>
          <cell r="K8188" t="str">
            <v>N</v>
          </cell>
          <cell r="L8188">
            <v>3</v>
          </cell>
          <cell r="M8188">
            <v>134.44914335502131</v>
          </cell>
        </row>
        <row r="8189">
          <cell r="A8189" t="str">
            <v>2015-21-4-GroversCk_hat_h_um</v>
          </cell>
          <cell r="B8189" t="str">
            <v>MPS</v>
          </cell>
          <cell r="C8189" t="str">
            <v>UnMarked Mid PS Fall Fing</v>
          </cell>
          <cell r="D8189" t="str">
            <v>U-MidPSFF</v>
          </cell>
          <cell r="E8189">
            <v>21</v>
          </cell>
          <cell r="F8189">
            <v>31</v>
          </cell>
          <cell r="G8189">
            <v>30</v>
          </cell>
          <cell r="H8189" t="str">
            <v>TRS; includes 10A, 10E, 11A</v>
          </cell>
          <cell r="I8189">
            <v>2015</v>
          </cell>
          <cell r="J8189" t="str">
            <v>UM</v>
          </cell>
          <cell r="K8189" t="str">
            <v>H</v>
          </cell>
          <cell r="L8189">
            <v>4</v>
          </cell>
          <cell r="M8189">
            <v>411.11</v>
          </cell>
        </row>
        <row r="8190">
          <cell r="A8190" t="str">
            <v>2015-21-4-LkWa_hat_h_um</v>
          </cell>
          <cell r="B8190" t="str">
            <v>MPS</v>
          </cell>
          <cell r="C8190" t="str">
            <v>UnMarked Mid PS Fall Fing</v>
          </cell>
          <cell r="D8190" t="str">
            <v>U-MidPSFF</v>
          </cell>
          <cell r="E8190">
            <v>21</v>
          </cell>
          <cell r="F8190">
            <v>31</v>
          </cell>
          <cell r="G8190">
            <v>30</v>
          </cell>
          <cell r="H8190" t="str">
            <v>TRS; includes 10A, 10E, 11A</v>
          </cell>
          <cell r="I8190">
            <v>2015</v>
          </cell>
          <cell r="J8190" t="str">
            <v>UM</v>
          </cell>
          <cell r="K8190" t="str">
            <v>H</v>
          </cell>
          <cell r="L8190">
            <v>4</v>
          </cell>
          <cell r="M8190">
            <v>137</v>
          </cell>
        </row>
        <row r="8191">
          <cell r="A8191" t="str">
            <v>2015-21-4-CedarR_nat_n_um</v>
          </cell>
          <cell r="B8191" t="str">
            <v>MPS</v>
          </cell>
          <cell r="C8191" t="str">
            <v>UnMarked Mid PS Fall Fing</v>
          </cell>
          <cell r="D8191" t="str">
            <v>U-MidPSFF</v>
          </cell>
          <cell r="E8191">
            <v>21</v>
          </cell>
          <cell r="F8191">
            <v>31</v>
          </cell>
          <cell r="G8191">
            <v>30</v>
          </cell>
          <cell r="H8191" t="str">
            <v>TRS; includes 10A, 10E, 11A</v>
          </cell>
          <cell r="I8191">
            <v>2015</v>
          </cell>
          <cell r="J8191" t="str">
            <v>UM</v>
          </cell>
          <cell r="K8191" t="str">
            <v>N</v>
          </cell>
          <cell r="L8191">
            <v>4</v>
          </cell>
          <cell r="M8191">
            <v>973</v>
          </cell>
        </row>
        <row r="8192">
          <cell r="A8192" t="str">
            <v>2015-21-4-SammamBearCottageIssaq_nat_n_um</v>
          </cell>
          <cell r="B8192" t="str">
            <v>MPS</v>
          </cell>
          <cell r="C8192" t="str">
            <v>UnMarked Mid PS Fall Fing</v>
          </cell>
          <cell r="D8192" t="str">
            <v>U-MidPSFF</v>
          </cell>
          <cell r="E8192">
            <v>21</v>
          </cell>
          <cell r="F8192">
            <v>31</v>
          </cell>
          <cell r="G8192">
            <v>30</v>
          </cell>
          <cell r="H8192" t="str">
            <v>TRS; includes 10A, 10E, 11A</v>
          </cell>
          <cell r="I8192">
            <v>2015</v>
          </cell>
          <cell r="J8192" t="str">
            <v>UM</v>
          </cell>
          <cell r="K8192" t="str">
            <v>N</v>
          </cell>
          <cell r="L8192">
            <v>4</v>
          </cell>
          <cell r="M8192">
            <v>121</v>
          </cell>
        </row>
        <row r="8193">
          <cell r="A8193" t="str">
            <v>2015-21-4-DuwamishGreen_hat_h_um</v>
          </cell>
          <cell r="B8193" t="str">
            <v>MPS</v>
          </cell>
          <cell r="C8193" t="str">
            <v>UnMarked Mid PS Fall Fing</v>
          </cell>
          <cell r="D8193" t="str">
            <v>U-MidPSFF</v>
          </cell>
          <cell r="E8193">
            <v>21</v>
          </cell>
          <cell r="F8193">
            <v>31</v>
          </cell>
          <cell r="G8193">
            <v>30</v>
          </cell>
          <cell r="H8193" t="str">
            <v>TRS; includes 10A, 10E, 11A</v>
          </cell>
          <cell r="I8193">
            <v>2015</v>
          </cell>
          <cell r="J8193" t="str">
            <v>UM</v>
          </cell>
          <cell r="K8193" t="str">
            <v>H</v>
          </cell>
          <cell r="L8193">
            <v>4</v>
          </cell>
          <cell r="M8193">
            <v>109</v>
          </cell>
        </row>
        <row r="8194">
          <cell r="A8194" t="str">
            <v>2015-21-4-DuwamishGreen_nat_n_um</v>
          </cell>
          <cell r="B8194" t="str">
            <v>MPS</v>
          </cell>
          <cell r="C8194" t="str">
            <v>UnMarked Mid PS Fall Fing</v>
          </cell>
          <cell r="D8194" t="str">
            <v>U-MidPSFF</v>
          </cell>
          <cell r="E8194">
            <v>21</v>
          </cell>
          <cell r="F8194">
            <v>31</v>
          </cell>
          <cell r="G8194">
            <v>30</v>
          </cell>
          <cell r="H8194" t="str">
            <v>TRS; includes 10A, 10E, 11A</v>
          </cell>
          <cell r="I8194">
            <v>2015</v>
          </cell>
          <cell r="J8194" t="str">
            <v>UM</v>
          </cell>
          <cell r="K8194" t="str">
            <v>N</v>
          </cell>
          <cell r="L8194">
            <v>4</v>
          </cell>
          <cell r="M8194">
            <v>664</v>
          </cell>
        </row>
        <row r="8195">
          <cell r="A8195" t="str">
            <v>2015-21-4-GorstCk_hat_h_um</v>
          </cell>
          <cell r="B8195" t="str">
            <v>MPS</v>
          </cell>
          <cell r="C8195" t="str">
            <v>UnMarked Mid PS Fall Fing</v>
          </cell>
          <cell r="D8195" t="str">
            <v>U-MidPSFF</v>
          </cell>
          <cell r="E8195">
            <v>21</v>
          </cell>
          <cell r="F8195">
            <v>31</v>
          </cell>
          <cell r="G8195">
            <v>30</v>
          </cell>
          <cell r="H8195" t="str">
            <v>TRS; includes 10A, 10E, 11A</v>
          </cell>
          <cell r="I8195">
            <v>2015</v>
          </cell>
          <cell r="J8195" t="str">
            <v>UM</v>
          </cell>
          <cell r="K8195" t="str">
            <v>H</v>
          </cell>
          <cell r="L8195">
            <v>4</v>
          </cell>
          <cell r="M8195">
            <v>103.1246268656719</v>
          </cell>
        </row>
        <row r="8196">
          <cell r="A8196" t="str">
            <v>2015-21-4-PuyallupR_hat_h_um</v>
          </cell>
          <cell r="B8196" t="str">
            <v>MPS</v>
          </cell>
          <cell r="C8196" t="str">
            <v>UnMarked Mid PS Fall Fing</v>
          </cell>
          <cell r="D8196" t="str">
            <v>U-MidPSFF</v>
          </cell>
          <cell r="E8196">
            <v>21</v>
          </cell>
          <cell r="F8196">
            <v>31</v>
          </cell>
          <cell r="G8196">
            <v>30</v>
          </cell>
          <cell r="H8196" t="str">
            <v>TRS; includes 10A, 10E, 11A</v>
          </cell>
          <cell r="I8196">
            <v>2015</v>
          </cell>
          <cell r="J8196" t="str">
            <v>UM</v>
          </cell>
          <cell r="K8196" t="str">
            <v>H</v>
          </cell>
          <cell r="L8196">
            <v>4</v>
          </cell>
          <cell r="M8196">
            <v>184.62686562554489</v>
          </cell>
        </row>
        <row r="8197">
          <cell r="A8197" t="str">
            <v>2015-21-4-PuyallupR_nat_n_um</v>
          </cell>
          <cell r="B8197" t="str">
            <v>MPS</v>
          </cell>
          <cell r="C8197" t="str">
            <v>UnMarked Mid PS Fall Fing</v>
          </cell>
          <cell r="D8197" t="str">
            <v>U-MidPSFF</v>
          </cell>
          <cell r="E8197">
            <v>21</v>
          </cell>
          <cell r="F8197">
            <v>31</v>
          </cell>
          <cell r="G8197">
            <v>30</v>
          </cell>
          <cell r="H8197" t="str">
            <v>TRS; includes 10A, 10E, 11A</v>
          </cell>
          <cell r="I8197">
            <v>2015</v>
          </cell>
          <cell r="J8197" t="str">
            <v>UM</v>
          </cell>
          <cell r="K8197" t="str">
            <v>N</v>
          </cell>
          <cell r="L8197">
            <v>4</v>
          </cell>
          <cell r="M8197">
            <v>919.43826307006418</v>
          </cell>
        </row>
        <row r="8198">
          <cell r="A8198" t="str">
            <v>2015-21-5-GroversCk_hat_h_um</v>
          </cell>
          <cell r="B8198" t="str">
            <v>MPS</v>
          </cell>
          <cell r="C8198" t="str">
            <v>UnMarked Mid PS Fall Fing</v>
          </cell>
          <cell r="D8198" t="str">
            <v>U-MidPSFF</v>
          </cell>
          <cell r="E8198">
            <v>21</v>
          </cell>
          <cell r="F8198">
            <v>31</v>
          </cell>
          <cell r="G8198">
            <v>30</v>
          </cell>
          <cell r="H8198" t="str">
            <v>TRS; includes 10A, 10E, 11A</v>
          </cell>
          <cell r="I8198">
            <v>2015</v>
          </cell>
          <cell r="J8198" t="str">
            <v>UM</v>
          </cell>
          <cell r="K8198" t="str">
            <v>H</v>
          </cell>
          <cell r="L8198">
            <v>5</v>
          </cell>
          <cell r="M8198">
            <v>4.32</v>
          </cell>
        </row>
        <row r="8199">
          <cell r="A8199" t="str">
            <v>2015-21-5-LkWa_hat_h_um</v>
          </cell>
          <cell r="B8199" t="str">
            <v>MPS</v>
          </cell>
          <cell r="C8199" t="str">
            <v>UnMarked Mid PS Fall Fing</v>
          </cell>
          <cell r="D8199" t="str">
            <v>U-MidPSFF</v>
          </cell>
          <cell r="E8199">
            <v>21</v>
          </cell>
          <cell r="F8199">
            <v>31</v>
          </cell>
          <cell r="G8199">
            <v>30</v>
          </cell>
          <cell r="H8199" t="str">
            <v>TRS; includes 10A, 10E, 11A</v>
          </cell>
          <cell r="I8199">
            <v>2015</v>
          </cell>
          <cell r="J8199" t="str">
            <v>UM</v>
          </cell>
          <cell r="K8199" t="str">
            <v>H</v>
          </cell>
          <cell r="L8199">
            <v>5</v>
          </cell>
          <cell r="M8199">
            <v>0</v>
          </cell>
        </row>
        <row r="8200">
          <cell r="A8200" t="str">
            <v>2015-21-5-CedarR_nat_n_um</v>
          </cell>
          <cell r="B8200" t="str">
            <v>MPS</v>
          </cell>
          <cell r="C8200" t="str">
            <v>UnMarked Mid PS Fall Fing</v>
          </cell>
          <cell r="D8200" t="str">
            <v>U-MidPSFF</v>
          </cell>
          <cell r="E8200">
            <v>21</v>
          </cell>
          <cell r="F8200">
            <v>31</v>
          </cell>
          <cell r="G8200">
            <v>30</v>
          </cell>
          <cell r="H8200" t="str">
            <v>TRS; includes 10A, 10E, 11A</v>
          </cell>
          <cell r="I8200">
            <v>2015</v>
          </cell>
          <cell r="J8200" t="str">
            <v>UM</v>
          </cell>
          <cell r="K8200" t="str">
            <v>N</v>
          </cell>
          <cell r="L8200">
            <v>5</v>
          </cell>
          <cell r="M8200">
            <v>6</v>
          </cell>
        </row>
        <row r="8201">
          <cell r="A8201" t="str">
            <v>2015-21-5-SammamBearCottageIssaq_nat_n_um</v>
          </cell>
          <cell r="B8201" t="str">
            <v>MPS</v>
          </cell>
          <cell r="C8201" t="str">
            <v>UnMarked Mid PS Fall Fing</v>
          </cell>
          <cell r="D8201" t="str">
            <v>U-MidPSFF</v>
          </cell>
          <cell r="E8201">
            <v>21</v>
          </cell>
          <cell r="F8201">
            <v>31</v>
          </cell>
          <cell r="G8201">
            <v>30</v>
          </cell>
          <cell r="H8201" t="str">
            <v>TRS; includes 10A, 10E, 11A</v>
          </cell>
          <cell r="I8201">
            <v>2015</v>
          </cell>
          <cell r="J8201" t="str">
            <v>UM</v>
          </cell>
          <cell r="K8201" t="str">
            <v>N</v>
          </cell>
          <cell r="L8201">
            <v>5</v>
          </cell>
          <cell r="M8201">
            <v>0</v>
          </cell>
        </row>
        <row r="8202">
          <cell r="A8202" t="str">
            <v>2015-21-5-DuwamishGreen_hat_h_um</v>
          </cell>
          <cell r="B8202" t="str">
            <v>MPS</v>
          </cell>
          <cell r="C8202" t="str">
            <v>UnMarked Mid PS Fall Fing</v>
          </cell>
          <cell r="D8202" t="str">
            <v>U-MidPSFF</v>
          </cell>
          <cell r="E8202">
            <v>21</v>
          </cell>
          <cell r="F8202">
            <v>31</v>
          </cell>
          <cell r="G8202">
            <v>30</v>
          </cell>
          <cell r="H8202" t="str">
            <v>TRS; includes 10A, 10E, 11A</v>
          </cell>
          <cell r="I8202">
            <v>2015</v>
          </cell>
          <cell r="J8202" t="str">
            <v>UM</v>
          </cell>
          <cell r="K8202" t="str">
            <v>H</v>
          </cell>
          <cell r="L8202">
            <v>5</v>
          </cell>
          <cell r="M8202">
            <v>0</v>
          </cell>
        </row>
        <row r="8203">
          <cell r="A8203" t="str">
            <v>2015-21-5-DuwamishGreen_nat_n_um</v>
          </cell>
          <cell r="B8203" t="str">
            <v>MPS</v>
          </cell>
          <cell r="C8203" t="str">
            <v>UnMarked Mid PS Fall Fing</v>
          </cell>
          <cell r="D8203" t="str">
            <v>U-MidPSFF</v>
          </cell>
          <cell r="E8203">
            <v>21</v>
          </cell>
          <cell r="F8203">
            <v>31</v>
          </cell>
          <cell r="G8203">
            <v>30</v>
          </cell>
          <cell r="H8203" t="str">
            <v>TRS; includes 10A, 10E, 11A</v>
          </cell>
          <cell r="I8203">
            <v>2015</v>
          </cell>
          <cell r="J8203" t="str">
            <v>UM</v>
          </cell>
          <cell r="K8203" t="str">
            <v>N</v>
          </cell>
          <cell r="L8203">
            <v>5</v>
          </cell>
          <cell r="M8203">
            <v>95</v>
          </cell>
        </row>
        <row r="8204">
          <cell r="A8204" t="str">
            <v>2015-21-5-GorstCk_hat_h_um</v>
          </cell>
          <cell r="B8204" t="str">
            <v>MPS</v>
          </cell>
          <cell r="C8204" t="str">
            <v>UnMarked Mid PS Fall Fing</v>
          </cell>
          <cell r="D8204" t="str">
            <v>U-MidPSFF</v>
          </cell>
          <cell r="E8204">
            <v>21</v>
          </cell>
          <cell r="F8204">
            <v>31</v>
          </cell>
          <cell r="G8204">
            <v>30</v>
          </cell>
          <cell r="H8204" t="str">
            <v>TRS; includes 10A, 10E, 11A</v>
          </cell>
          <cell r="I8204">
            <v>2015</v>
          </cell>
          <cell r="J8204" t="str">
            <v>UM</v>
          </cell>
          <cell r="K8204" t="str">
            <v>H</v>
          </cell>
          <cell r="L8204">
            <v>5</v>
          </cell>
          <cell r="M8204">
            <v>2.7913432835820799</v>
          </cell>
        </row>
        <row r="8205">
          <cell r="A8205" t="str">
            <v>2015-21-5-PuyallupR_hat_h_um</v>
          </cell>
          <cell r="B8205" t="str">
            <v>MPS</v>
          </cell>
          <cell r="C8205" t="str">
            <v>UnMarked Mid PS Fall Fing</v>
          </cell>
          <cell r="D8205" t="str">
            <v>U-MidPSFF</v>
          </cell>
          <cell r="E8205">
            <v>21</v>
          </cell>
          <cell r="F8205">
            <v>31</v>
          </cell>
          <cell r="G8205">
            <v>30</v>
          </cell>
          <cell r="H8205" t="str">
            <v>TRS; includes 10A, 10E, 11A</v>
          </cell>
          <cell r="I8205">
            <v>2015</v>
          </cell>
          <cell r="J8205" t="str">
            <v>UM</v>
          </cell>
          <cell r="K8205" t="str">
            <v>H</v>
          </cell>
          <cell r="L8205">
            <v>5</v>
          </cell>
          <cell r="M8205">
            <v>4.0788812938160497</v>
          </cell>
        </row>
        <row r="8206">
          <cell r="A8206" t="str">
            <v>2015-21-5-PuyallupR_nat_n_um</v>
          </cell>
          <cell r="B8206" t="str">
            <v>MPS</v>
          </cell>
          <cell r="C8206" t="str">
            <v>UnMarked Mid PS Fall Fing</v>
          </cell>
          <cell r="D8206" t="str">
            <v>U-MidPSFF</v>
          </cell>
          <cell r="E8206">
            <v>21</v>
          </cell>
          <cell r="F8206">
            <v>31</v>
          </cell>
          <cell r="G8206">
            <v>30</v>
          </cell>
          <cell r="H8206" t="str">
            <v>TRS; includes 10A, 10E, 11A</v>
          </cell>
          <cell r="I8206">
            <v>2015</v>
          </cell>
          <cell r="J8206" t="str">
            <v>UM</v>
          </cell>
          <cell r="K8206" t="str">
            <v>N</v>
          </cell>
          <cell r="L8206">
            <v>5</v>
          </cell>
          <cell r="M8206">
            <v>108.2724990150009</v>
          </cell>
        </row>
        <row r="8207">
          <cell r="A8207" t="str">
            <v>2015-22-3-GroversCk_hat_h_m</v>
          </cell>
          <cell r="B8207" t="str">
            <v>MPS</v>
          </cell>
          <cell r="C8207" t="str">
            <v>Marked Mid PS Fall Fing</v>
          </cell>
          <cell r="D8207" t="str">
            <v>M-MidPSFF</v>
          </cell>
          <cell r="E8207">
            <v>22</v>
          </cell>
          <cell r="F8207">
            <v>32</v>
          </cell>
          <cell r="G8207">
            <v>30</v>
          </cell>
          <cell r="H8207" t="str">
            <v>TRS; includes 10A, 10E, 11A</v>
          </cell>
          <cell r="I8207">
            <v>2015</v>
          </cell>
          <cell r="J8207" t="str">
            <v>M</v>
          </cell>
          <cell r="K8207" t="str">
            <v>H</v>
          </cell>
          <cell r="L8207">
            <v>3</v>
          </cell>
          <cell r="M8207">
            <v>275.5</v>
          </cell>
        </row>
        <row r="8208">
          <cell r="A8208" t="str">
            <v>2015-22-3-LkWa_hat_h_m</v>
          </cell>
          <cell r="B8208" t="str">
            <v>MPS</v>
          </cell>
          <cell r="C8208" t="str">
            <v>Marked Mid PS Fall Fing</v>
          </cell>
          <cell r="D8208" t="str">
            <v>M-MidPSFF</v>
          </cell>
          <cell r="E8208">
            <v>22</v>
          </cell>
          <cell r="F8208">
            <v>32</v>
          </cell>
          <cell r="G8208">
            <v>30</v>
          </cell>
          <cell r="H8208" t="str">
            <v>TRS; includes 10A, 10E, 11A</v>
          </cell>
          <cell r="I8208">
            <v>2015</v>
          </cell>
          <cell r="J8208" t="str">
            <v>M</v>
          </cell>
          <cell r="K8208" t="str">
            <v>H</v>
          </cell>
          <cell r="L8208">
            <v>3</v>
          </cell>
          <cell r="M8208">
            <v>1013</v>
          </cell>
        </row>
        <row r="8209">
          <cell r="A8209" t="str">
            <v>2015-22-3-DuwamishGreen_hat_h_m</v>
          </cell>
          <cell r="B8209" t="str">
            <v>MPS</v>
          </cell>
          <cell r="C8209" t="str">
            <v>Marked Mid PS Fall Fing</v>
          </cell>
          <cell r="D8209" t="str">
            <v>M-MidPSFF</v>
          </cell>
          <cell r="E8209">
            <v>22</v>
          </cell>
          <cell r="F8209">
            <v>32</v>
          </cell>
          <cell r="G8209">
            <v>30</v>
          </cell>
          <cell r="H8209" t="str">
            <v>TRS; includes 10A, 10E, 11A</v>
          </cell>
          <cell r="I8209">
            <v>2015</v>
          </cell>
          <cell r="J8209" t="str">
            <v>M</v>
          </cell>
          <cell r="K8209" t="str">
            <v>H</v>
          </cell>
          <cell r="L8209">
            <v>3</v>
          </cell>
          <cell r="M8209">
            <v>3120</v>
          </cell>
        </row>
        <row r="8210">
          <cell r="A8210" t="str">
            <v>2015-22-3-GorstCk_hat_h_m</v>
          </cell>
          <cell r="B8210" t="str">
            <v>MPS</v>
          </cell>
          <cell r="C8210" t="str">
            <v>Marked Mid PS Fall Fing</v>
          </cell>
          <cell r="D8210" t="str">
            <v>M-MidPSFF</v>
          </cell>
          <cell r="E8210">
            <v>22</v>
          </cell>
          <cell r="F8210">
            <v>32</v>
          </cell>
          <cell r="G8210">
            <v>30</v>
          </cell>
          <cell r="H8210" t="str">
            <v>TRS; includes 10A, 10E, 11A</v>
          </cell>
          <cell r="I8210">
            <v>2015</v>
          </cell>
          <cell r="J8210" t="str">
            <v>M</v>
          </cell>
          <cell r="K8210" t="str">
            <v>H</v>
          </cell>
          <cell r="L8210">
            <v>3</v>
          </cell>
          <cell r="M8210">
            <v>1520.86855721393</v>
          </cell>
        </row>
        <row r="8211">
          <cell r="A8211" t="str">
            <v>2015-22-3-PuyallupR_hat_h_m</v>
          </cell>
          <cell r="B8211" t="str">
            <v>MPS</v>
          </cell>
          <cell r="C8211" t="str">
            <v>Marked Mid PS Fall Fing</v>
          </cell>
          <cell r="D8211" t="str">
            <v>M-MidPSFF</v>
          </cell>
          <cell r="E8211">
            <v>22</v>
          </cell>
          <cell r="F8211">
            <v>32</v>
          </cell>
          <cell r="G8211">
            <v>30</v>
          </cell>
          <cell r="H8211" t="str">
            <v>TRS; includes 10A, 10E, 11A</v>
          </cell>
          <cell r="I8211">
            <v>2015</v>
          </cell>
          <cell r="J8211" t="str">
            <v>M</v>
          </cell>
          <cell r="K8211" t="str">
            <v>H</v>
          </cell>
          <cell r="L8211">
            <v>3</v>
          </cell>
          <cell r="M8211">
            <v>1620.1338974709779</v>
          </cell>
        </row>
        <row r="8212">
          <cell r="A8212" t="str">
            <v>2015-22-4-GroversCk_hat_h_m</v>
          </cell>
          <cell r="B8212" t="str">
            <v>MPS</v>
          </cell>
          <cell r="C8212" t="str">
            <v>Marked Mid PS Fall Fing</v>
          </cell>
          <cell r="D8212" t="str">
            <v>M-MidPSFF</v>
          </cell>
          <cell r="E8212">
            <v>22</v>
          </cell>
          <cell r="F8212">
            <v>32</v>
          </cell>
          <cell r="G8212">
            <v>30</v>
          </cell>
          <cell r="H8212" t="str">
            <v>TRS; includes 10A, 10E, 11A</v>
          </cell>
          <cell r="I8212">
            <v>2015</v>
          </cell>
          <cell r="J8212" t="str">
            <v>M</v>
          </cell>
          <cell r="K8212" t="str">
            <v>H</v>
          </cell>
          <cell r="L8212">
            <v>4</v>
          </cell>
          <cell r="M8212">
            <v>427.89</v>
          </cell>
        </row>
        <row r="8213">
          <cell r="A8213" t="str">
            <v>2015-22-4-LkWa_hat_h_m</v>
          </cell>
          <cell r="B8213" t="str">
            <v>MPS</v>
          </cell>
          <cell r="C8213" t="str">
            <v>Marked Mid PS Fall Fing</v>
          </cell>
          <cell r="D8213" t="str">
            <v>M-MidPSFF</v>
          </cell>
          <cell r="E8213">
            <v>22</v>
          </cell>
          <cell r="F8213">
            <v>32</v>
          </cell>
          <cell r="G8213">
            <v>30</v>
          </cell>
          <cell r="H8213" t="str">
            <v>TRS; includes 10A, 10E, 11A</v>
          </cell>
          <cell r="I8213">
            <v>2015</v>
          </cell>
          <cell r="J8213" t="str">
            <v>M</v>
          </cell>
          <cell r="K8213" t="str">
            <v>H</v>
          </cell>
          <cell r="L8213">
            <v>4</v>
          </cell>
          <cell r="M8213">
            <v>3719</v>
          </cell>
        </row>
        <row r="8214">
          <cell r="A8214" t="str">
            <v>2015-22-4-DuwamishGreen_hat_h_m</v>
          </cell>
          <cell r="B8214" t="str">
            <v>MPS</v>
          </cell>
          <cell r="C8214" t="str">
            <v>Marked Mid PS Fall Fing</v>
          </cell>
          <cell r="D8214" t="str">
            <v>M-MidPSFF</v>
          </cell>
          <cell r="E8214">
            <v>22</v>
          </cell>
          <cell r="F8214">
            <v>32</v>
          </cell>
          <cell r="G8214">
            <v>30</v>
          </cell>
          <cell r="H8214" t="str">
            <v>TRS; includes 10A, 10E, 11A</v>
          </cell>
          <cell r="I8214">
            <v>2015</v>
          </cell>
          <cell r="J8214" t="str">
            <v>M</v>
          </cell>
          <cell r="K8214" t="str">
            <v>H</v>
          </cell>
          <cell r="L8214">
            <v>4</v>
          </cell>
          <cell r="M8214">
            <v>6861</v>
          </cell>
        </row>
        <row r="8215">
          <cell r="A8215" t="str">
            <v>2015-22-4-GorstCk_hat_h_m</v>
          </cell>
          <cell r="B8215" t="str">
            <v>MPS</v>
          </cell>
          <cell r="C8215" t="str">
            <v>Marked Mid PS Fall Fing</v>
          </cell>
          <cell r="D8215" t="str">
            <v>M-MidPSFF</v>
          </cell>
          <cell r="E8215">
            <v>22</v>
          </cell>
          <cell r="F8215">
            <v>32</v>
          </cell>
          <cell r="G8215">
            <v>30</v>
          </cell>
          <cell r="H8215" t="str">
            <v>TRS; includes 10A, 10E, 11A</v>
          </cell>
          <cell r="I8215">
            <v>2015</v>
          </cell>
          <cell r="J8215" t="str">
            <v>M</v>
          </cell>
          <cell r="K8215" t="str">
            <v>H</v>
          </cell>
          <cell r="L8215">
            <v>4</v>
          </cell>
          <cell r="M8215">
            <v>3334.3629353233832</v>
          </cell>
        </row>
        <row r="8216">
          <cell r="A8216" t="str">
            <v>2015-22-4-PuyallupR_hat_h_m</v>
          </cell>
          <cell r="B8216" t="str">
            <v>MPS</v>
          </cell>
          <cell r="C8216" t="str">
            <v>Marked Mid PS Fall Fing</v>
          </cell>
          <cell r="D8216" t="str">
            <v>M-MidPSFF</v>
          </cell>
          <cell r="E8216">
            <v>22</v>
          </cell>
          <cell r="F8216">
            <v>32</v>
          </cell>
          <cell r="G8216">
            <v>30</v>
          </cell>
          <cell r="H8216" t="str">
            <v>TRS; includes 10A, 10E, 11A</v>
          </cell>
          <cell r="I8216">
            <v>2015</v>
          </cell>
          <cell r="J8216" t="str">
            <v>M</v>
          </cell>
          <cell r="K8216" t="str">
            <v>H</v>
          </cell>
          <cell r="L8216">
            <v>4</v>
          </cell>
          <cell r="M8216">
            <v>5132.2486487153419</v>
          </cell>
        </row>
        <row r="8217">
          <cell r="A8217" t="str">
            <v>2015-22-5-GroversCk_hat_h_m</v>
          </cell>
          <cell r="B8217" t="str">
            <v>MPS</v>
          </cell>
          <cell r="C8217" t="str">
            <v>Marked Mid PS Fall Fing</v>
          </cell>
          <cell r="D8217" t="str">
            <v>M-MidPSFF</v>
          </cell>
          <cell r="E8217">
            <v>22</v>
          </cell>
          <cell r="F8217">
            <v>32</v>
          </cell>
          <cell r="G8217">
            <v>30</v>
          </cell>
          <cell r="H8217" t="str">
            <v>TRS; includes 10A, 10E, 11A</v>
          </cell>
          <cell r="I8217">
            <v>2015</v>
          </cell>
          <cell r="J8217" t="str">
            <v>M</v>
          </cell>
          <cell r="K8217" t="str">
            <v>H</v>
          </cell>
          <cell r="L8217">
            <v>5</v>
          </cell>
          <cell r="M8217">
            <v>7.68</v>
          </cell>
        </row>
        <row r="8218">
          <cell r="A8218" t="str">
            <v>2015-22-5-LkWa_hat_h_m</v>
          </cell>
          <cell r="B8218" t="str">
            <v>MPS</v>
          </cell>
          <cell r="C8218" t="str">
            <v>Marked Mid PS Fall Fing</v>
          </cell>
          <cell r="D8218" t="str">
            <v>M-MidPSFF</v>
          </cell>
          <cell r="E8218">
            <v>22</v>
          </cell>
          <cell r="F8218">
            <v>32</v>
          </cell>
          <cell r="G8218">
            <v>30</v>
          </cell>
          <cell r="H8218" t="str">
            <v>TRS; includes 10A, 10E, 11A</v>
          </cell>
          <cell r="I8218">
            <v>2015</v>
          </cell>
          <cell r="J8218" t="str">
            <v>M</v>
          </cell>
          <cell r="K8218" t="str">
            <v>H</v>
          </cell>
          <cell r="L8218">
            <v>5</v>
          </cell>
          <cell r="M8218">
            <v>44</v>
          </cell>
        </row>
        <row r="8219">
          <cell r="A8219" t="str">
            <v>2015-22-5-DuwamishGreen_hat_h_m</v>
          </cell>
          <cell r="B8219" t="str">
            <v>MPS</v>
          </cell>
          <cell r="C8219" t="str">
            <v>Marked Mid PS Fall Fing</v>
          </cell>
          <cell r="D8219" t="str">
            <v>M-MidPSFF</v>
          </cell>
          <cell r="E8219">
            <v>22</v>
          </cell>
          <cell r="F8219">
            <v>32</v>
          </cell>
          <cell r="G8219">
            <v>30</v>
          </cell>
          <cell r="H8219" t="str">
            <v>TRS; includes 10A, 10E, 11A</v>
          </cell>
          <cell r="I8219">
            <v>2015</v>
          </cell>
          <cell r="J8219" t="str">
            <v>M</v>
          </cell>
          <cell r="K8219" t="str">
            <v>H</v>
          </cell>
          <cell r="L8219">
            <v>5</v>
          </cell>
          <cell r="M8219">
            <v>184</v>
          </cell>
        </row>
        <row r="8220">
          <cell r="A8220" t="str">
            <v>2015-22-5-GorstCk_hat_h_m</v>
          </cell>
          <cell r="B8220" t="str">
            <v>MPS</v>
          </cell>
          <cell r="C8220" t="str">
            <v>Marked Mid PS Fall Fing</v>
          </cell>
          <cell r="D8220" t="str">
            <v>M-MidPSFF</v>
          </cell>
          <cell r="E8220">
            <v>22</v>
          </cell>
          <cell r="F8220">
            <v>32</v>
          </cell>
          <cell r="G8220">
            <v>30</v>
          </cell>
          <cell r="H8220" t="str">
            <v>TRS; includes 10A, 10E, 11A</v>
          </cell>
          <cell r="I8220">
            <v>2015</v>
          </cell>
          <cell r="J8220" t="str">
            <v>M</v>
          </cell>
          <cell r="K8220" t="str">
            <v>H</v>
          </cell>
          <cell r="L8220">
            <v>5</v>
          </cell>
          <cell r="M8220">
            <v>136.7758208955224</v>
          </cell>
        </row>
        <row r="8221">
          <cell r="A8221" t="str">
            <v>2015-22-5-PuyallupR_hat_h_m</v>
          </cell>
          <cell r="B8221" t="str">
            <v>MPS</v>
          </cell>
          <cell r="C8221" t="str">
            <v>Marked Mid PS Fall Fing</v>
          </cell>
          <cell r="D8221" t="str">
            <v>M-MidPSFF</v>
          </cell>
          <cell r="E8221">
            <v>22</v>
          </cell>
          <cell r="F8221">
            <v>32</v>
          </cell>
          <cell r="G8221">
            <v>30</v>
          </cell>
          <cell r="H8221" t="str">
            <v>TRS; includes 10A, 10E, 11A</v>
          </cell>
          <cell r="I8221">
            <v>2015</v>
          </cell>
          <cell r="J8221" t="str">
            <v>M</v>
          </cell>
          <cell r="K8221" t="str">
            <v>H</v>
          </cell>
          <cell r="L8221">
            <v>5</v>
          </cell>
          <cell r="M8221">
            <v>383.54086890722442</v>
          </cell>
        </row>
        <row r="8222">
          <cell r="A8222" t="str">
            <v>2015-23-3-</v>
          </cell>
          <cell r="B8222" t="str">
            <v>MPS</v>
          </cell>
          <cell r="C8222" t="str">
            <v>UnMarked UW Accelerated</v>
          </cell>
          <cell r="D8222" t="str">
            <v>U-UWAc FF</v>
          </cell>
          <cell r="E8222">
            <v>23</v>
          </cell>
          <cell r="F8222">
            <v>34</v>
          </cell>
          <cell r="G8222">
            <v>33</v>
          </cell>
          <cell r="H8222" t="str">
            <v>ETRS</v>
          </cell>
          <cell r="I8222">
            <v>2015</v>
          </cell>
          <cell r="J8222" t="str">
            <v>UM</v>
          </cell>
          <cell r="L8222">
            <v>3</v>
          </cell>
          <cell r="M8222">
            <v>0</v>
          </cell>
        </row>
        <row r="8223">
          <cell r="A8223" t="str">
            <v>2015-23-4-</v>
          </cell>
          <cell r="B8223" t="str">
            <v>MPS</v>
          </cell>
          <cell r="C8223" t="str">
            <v>UnMarked UW Accelerated</v>
          </cell>
          <cell r="D8223" t="str">
            <v>U-UWAc FF</v>
          </cell>
          <cell r="E8223">
            <v>23</v>
          </cell>
          <cell r="F8223">
            <v>34</v>
          </cell>
          <cell r="G8223">
            <v>33</v>
          </cell>
          <cell r="H8223" t="str">
            <v>ETRS</v>
          </cell>
          <cell r="I8223">
            <v>2015</v>
          </cell>
          <cell r="J8223" t="str">
            <v>UM</v>
          </cell>
          <cell r="L8223">
            <v>4</v>
          </cell>
          <cell r="M8223">
            <v>0</v>
          </cell>
        </row>
        <row r="8224">
          <cell r="A8224" t="str">
            <v>2015-23-5-</v>
          </cell>
          <cell r="B8224" t="str">
            <v>MPS</v>
          </cell>
          <cell r="C8224" t="str">
            <v>UnMarked UW Accelerated</v>
          </cell>
          <cell r="D8224" t="str">
            <v>U-UWAc FF</v>
          </cell>
          <cell r="E8224">
            <v>23</v>
          </cell>
          <cell r="F8224">
            <v>34</v>
          </cell>
          <cell r="G8224">
            <v>33</v>
          </cell>
          <cell r="H8224" t="str">
            <v>ETRS</v>
          </cell>
          <cell r="I8224">
            <v>2015</v>
          </cell>
          <cell r="J8224" t="str">
            <v>UM</v>
          </cell>
          <cell r="L8224">
            <v>5</v>
          </cell>
          <cell r="M8224">
            <v>0</v>
          </cell>
        </row>
        <row r="8225">
          <cell r="A8225" t="str">
            <v>2015-24-3-UW_ACC_h_m</v>
          </cell>
          <cell r="B8225" t="str">
            <v>MPS</v>
          </cell>
          <cell r="C8225" t="str">
            <v>Marked UW Accelerated</v>
          </cell>
          <cell r="D8225" t="str">
            <v>M-UWAc FF</v>
          </cell>
          <cell r="E8225">
            <v>24</v>
          </cell>
          <cell r="F8225">
            <v>35</v>
          </cell>
          <cell r="G8225">
            <v>33</v>
          </cell>
          <cell r="H8225" t="str">
            <v>ETRS</v>
          </cell>
          <cell r="I8225">
            <v>2015</v>
          </cell>
          <cell r="J8225" t="str">
            <v>M</v>
          </cell>
          <cell r="K8225" t="str">
            <v>H</v>
          </cell>
          <cell r="L8225">
            <v>3</v>
          </cell>
          <cell r="M8225">
            <v>0</v>
          </cell>
        </row>
        <row r="8226">
          <cell r="A8226" t="str">
            <v>2015-24-4-UW_ACC_h_m</v>
          </cell>
          <cell r="B8226" t="str">
            <v>MPS</v>
          </cell>
          <cell r="C8226" t="str">
            <v>Marked UW Accelerated</v>
          </cell>
          <cell r="D8226" t="str">
            <v>M-UWAc FF</v>
          </cell>
          <cell r="E8226">
            <v>24</v>
          </cell>
          <cell r="F8226">
            <v>35</v>
          </cell>
          <cell r="G8226">
            <v>33</v>
          </cell>
          <cell r="H8226" t="str">
            <v>ETRS</v>
          </cell>
          <cell r="I8226">
            <v>2015</v>
          </cell>
          <cell r="J8226" t="str">
            <v>M</v>
          </cell>
          <cell r="K8226" t="str">
            <v>H</v>
          </cell>
          <cell r="L8226">
            <v>4</v>
          </cell>
          <cell r="M8226">
            <v>0</v>
          </cell>
        </row>
        <row r="8227">
          <cell r="A8227" t="str">
            <v>2015-24-5-UW_ACC_h_m</v>
          </cell>
          <cell r="B8227" t="str">
            <v>MPS</v>
          </cell>
          <cell r="C8227" t="str">
            <v>Marked UW Accelerated</v>
          </cell>
          <cell r="D8227" t="str">
            <v>M-UWAc FF</v>
          </cell>
          <cell r="E8227">
            <v>24</v>
          </cell>
          <cell r="F8227">
            <v>35</v>
          </cell>
          <cell r="G8227">
            <v>33</v>
          </cell>
          <cell r="H8227" t="str">
            <v>ETRS</v>
          </cell>
          <cell r="I8227">
            <v>2015</v>
          </cell>
          <cell r="J8227" t="str">
            <v>M</v>
          </cell>
          <cell r="K8227" t="str">
            <v>H</v>
          </cell>
          <cell r="L8227">
            <v>5</v>
          </cell>
          <cell r="M8227">
            <v>0</v>
          </cell>
        </row>
        <row r="8228">
          <cell r="A8228" t="str">
            <v>2015-25-3-CarrMinter_hat_h_um</v>
          </cell>
          <cell r="B8228" t="str">
            <v>SPS</v>
          </cell>
          <cell r="C8228" t="str">
            <v>UnMarked South Puget Sound Fall Fing</v>
          </cell>
          <cell r="D8228" t="str">
            <v>U-SPSd FF</v>
          </cell>
          <cell r="E8228">
            <v>25</v>
          </cell>
          <cell r="F8228">
            <v>37</v>
          </cell>
          <cell r="G8228">
            <v>36</v>
          </cell>
          <cell r="H8228" t="str">
            <v>TRS; includes 13A, 13C, and 13D-K</v>
          </cell>
          <cell r="I8228">
            <v>2015</v>
          </cell>
          <cell r="J8228" t="str">
            <v>UM</v>
          </cell>
          <cell r="K8228" t="str">
            <v>H</v>
          </cell>
          <cell r="L8228">
            <v>3</v>
          </cell>
          <cell r="M8228">
            <v>13.334787033362201</v>
          </cell>
        </row>
        <row r="8229">
          <cell r="A8229" t="str">
            <v>2015-25-3-ChambersCk_hat_h_um</v>
          </cell>
          <cell r="B8229" t="str">
            <v>SPS</v>
          </cell>
          <cell r="C8229" t="str">
            <v>UnMarked South Puget Sound Fall Fing</v>
          </cell>
          <cell r="D8229" t="str">
            <v>U-SPSd FF</v>
          </cell>
          <cell r="E8229">
            <v>25</v>
          </cell>
          <cell r="F8229">
            <v>37</v>
          </cell>
          <cell r="G8229">
            <v>36</v>
          </cell>
          <cell r="H8229" t="str">
            <v>TRS; includes 13A, 13C, and 13D-K</v>
          </cell>
          <cell r="I8229">
            <v>2015</v>
          </cell>
          <cell r="J8229" t="str">
            <v>UM</v>
          </cell>
          <cell r="K8229" t="str">
            <v>H</v>
          </cell>
          <cell r="L8229">
            <v>3</v>
          </cell>
          <cell r="M8229">
            <v>0.27468445850672052</v>
          </cell>
        </row>
        <row r="8230">
          <cell r="A8230" t="str">
            <v>2015-25-3-NisquallyR_hat_h_um</v>
          </cell>
          <cell r="B8230" t="str">
            <v>SPS</v>
          </cell>
          <cell r="C8230" t="str">
            <v>UnMarked South Puget Sound Fall Fing</v>
          </cell>
          <cell r="D8230" t="str">
            <v>U-SPSd FF</v>
          </cell>
          <cell r="E8230">
            <v>25</v>
          </cell>
          <cell r="F8230">
            <v>37</v>
          </cell>
          <cell r="G8230">
            <v>36</v>
          </cell>
          <cell r="H8230" t="str">
            <v>TRS; includes 13A, 13C, and 13D-K</v>
          </cell>
          <cell r="I8230">
            <v>2015</v>
          </cell>
          <cell r="J8230" t="str">
            <v>UM</v>
          </cell>
          <cell r="K8230" t="str">
            <v>H</v>
          </cell>
          <cell r="L8230">
            <v>3</v>
          </cell>
          <cell r="M8230">
            <v>273.34877092035998</v>
          </cell>
        </row>
        <row r="8231">
          <cell r="A8231" t="str">
            <v>2015-25-3-NisquallyR_nat_n_um</v>
          </cell>
          <cell r="B8231" t="str">
            <v>SPS</v>
          </cell>
          <cell r="C8231" t="str">
            <v>UnMarked South Puget Sound Fall Fing</v>
          </cell>
          <cell r="D8231" t="str">
            <v>U-SPSd FF</v>
          </cell>
          <cell r="E8231">
            <v>25</v>
          </cell>
          <cell r="F8231">
            <v>37</v>
          </cell>
          <cell r="G8231">
            <v>36</v>
          </cell>
          <cell r="H8231" t="str">
            <v>TRS; includes 13A, 13C, and 13D-K</v>
          </cell>
          <cell r="I8231">
            <v>2015</v>
          </cell>
          <cell r="J8231" t="str">
            <v>UM</v>
          </cell>
          <cell r="K8231" t="str">
            <v>N</v>
          </cell>
          <cell r="L8231">
            <v>3</v>
          </cell>
          <cell r="M8231">
            <v>486</v>
          </cell>
        </row>
        <row r="8232">
          <cell r="A8232" t="str">
            <v>2015-25-3-McAllisterCk_hat_h_um</v>
          </cell>
          <cell r="B8232" t="str">
            <v>SPS</v>
          </cell>
          <cell r="C8232" t="str">
            <v>UnMarked South Puget Sound Fall Fing</v>
          </cell>
          <cell r="D8232" t="str">
            <v>U-SPSd FF</v>
          </cell>
          <cell r="E8232">
            <v>25</v>
          </cell>
          <cell r="F8232">
            <v>37</v>
          </cell>
          <cell r="G8232">
            <v>36</v>
          </cell>
          <cell r="H8232" t="str">
            <v>TRS; includes 13A, 13C, and 13D-K</v>
          </cell>
          <cell r="I8232">
            <v>2015</v>
          </cell>
          <cell r="J8232" t="str">
            <v>UM</v>
          </cell>
          <cell r="K8232" t="str">
            <v>H</v>
          </cell>
          <cell r="L8232">
            <v>3</v>
          </cell>
          <cell r="M8232">
            <v>0</v>
          </cell>
        </row>
        <row r="8233">
          <cell r="A8233" t="str">
            <v>2015-25-3-Deschutes_hat_h_um</v>
          </cell>
          <cell r="B8233" t="str">
            <v>SPS</v>
          </cell>
          <cell r="C8233" t="str">
            <v>UnMarked South Puget Sound Fall Fing</v>
          </cell>
          <cell r="D8233" t="str">
            <v>U-SPSd FF</v>
          </cell>
          <cell r="E8233">
            <v>25</v>
          </cell>
          <cell r="F8233">
            <v>37</v>
          </cell>
          <cell r="G8233">
            <v>36</v>
          </cell>
          <cell r="H8233" t="str">
            <v>TRS; includes 13A, 13C, and 13D-K</v>
          </cell>
          <cell r="I8233">
            <v>2015</v>
          </cell>
          <cell r="J8233" t="str">
            <v>UM</v>
          </cell>
          <cell r="K8233" t="str">
            <v>H</v>
          </cell>
          <cell r="L8233">
            <v>3</v>
          </cell>
          <cell r="M8233">
            <v>31.0856849736181</v>
          </cell>
        </row>
        <row r="8234">
          <cell r="A8234" t="str">
            <v>2015-25-3-Misc13D_K_Coulter_hat_h_um</v>
          </cell>
          <cell r="B8234" t="str">
            <v>SPS</v>
          </cell>
          <cell r="C8234" t="str">
            <v>UnMarked South Puget Sound Fall Fing</v>
          </cell>
          <cell r="D8234" t="str">
            <v>U-SPSd FF</v>
          </cell>
          <cell r="E8234">
            <v>25</v>
          </cell>
          <cell r="F8234">
            <v>37</v>
          </cell>
          <cell r="G8234">
            <v>36</v>
          </cell>
          <cell r="H8234" t="str">
            <v>TRS; includes 13A, 13C, and 13D-K</v>
          </cell>
          <cell r="I8234">
            <v>2015</v>
          </cell>
          <cell r="J8234" t="str">
            <v>UM</v>
          </cell>
          <cell r="K8234" t="str">
            <v>H</v>
          </cell>
          <cell r="L8234">
            <v>3</v>
          </cell>
          <cell r="M8234">
            <v>0</v>
          </cell>
        </row>
        <row r="8235">
          <cell r="A8235" t="str">
            <v>2015-25-4-CarrMinter_hat_h_um</v>
          </cell>
          <cell r="B8235" t="str">
            <v>SPS</v>
          </cell>
          <cell r="C8235" t="str">
            <v>UnMarked South Puget Sound Fall Fing</v>
          </cell>
          <cell r="D8235" t="str">
            <v>U-SPSd FF</v>
          </cell>
          <cell r="E8235">
            <v>25</v>
          </cell>
          <cell r="F8235">
            <v>37</v>
          </cell>
          <cell r="G8235">
            <v>36</v>
          </cell>
          <cell r="H8235" t="str">
            <v>TRS; includes 13A, 13C, and 13D-K</v>
          </cell>
          <cell r="I8235">
            <v>2015</v>
          </cell>
          <cell r="J8235" t="str">
            <v>UM</v>
          </cell>
          <cell r="K8235" t="str">
            <v>H</v>
          </cell>
          <cell r="L8235">
            <v>4</v>
          </cell>
          <cell r="M8235">
            <v>12.14180104712039</v>
          </cell>
        </row>
        <row r="8236">
          <cell r="A8236" t="str">
            <v>2015-25-4-ChambersCk_hat_h_um</v>
          </cell>
          <cell r="B8236" t="str">
            <v>SPS</v>
          </cell>
          <cell r="C8236" t="str">
            <v>UnMarked South Puget Sound Fall Fing</v>
          </cell>
          <cell r="D8236" t="str">
            <v>U-SPSd FF</v>
          </cell>
          <cell r="E8236">
            <v>25</v>
          </cell>
          <cell r="F8236">
            <v>37</v>
          </cell>
          <cell r="G8236">
            <v>36</v>
          </cell>
          <cell r="H8236" t="str">
            <v>TRS; includes 13A, 13C, and 13D-K</v>
          </cell>
          <cell r="I8236">
            <v>2015</v>
          </cell>
          <cell r="J8236" t="str">
            <v>UM</v>
          </cell>
          <cell r="K8236" t="str">
            <v>H</v>
          </cell>
          <cell r="L8236">
            <v>4</v>
          </cell>
          <cell r="M8236">
            <v>1.239517707395825</v>
          </cell>
        </row>
        <row r="8237">
          <cell r="A8237" t="str">
            <v>2015-25-4-NisquallyR_hat_h_um</v>
          </cell>
          <cell r="B8237" t="str">
            <v>SPS</v>
          </cell>
          <cell r="C8237" t="str">
            <v>UnMarked South Puget Sound Fall Fing</v>
          </cell>
          <cell r="D8237" t="str">
            <v>U-SPSd FF</v>
          </cell>
          <cell r="E8237">
            <v>25</v>
          </cell>
          <cell r="F8237">
            <v>37</v>
          </cell>
          <cell r="G8237">
            <v>36</v>
          </cell>
          <cell r="H8237" t="str">
            <v>TRS; includes 13A, 13C, and 13D-K</v>
          </cell>
          <cell r="I8237">
            <v>2015</v>
          </cell>
          <cell r="J8237" t="str">
            <v>UM</v>
          </cell>
          <cell r="K8237" t="str">
            <v>H</v>
          </cell>
          <cell r="L8237">
            <v>4</v>
          </cell>
          <cell r="M8237">
            <v>515.75239796294341</v>
          </cell>
        </row>
        <row r="8238">
          <cell r="A8238" t="str">
            <v>2015-25-4-NisquallyR_nat_n_um</v>
          </cell>
          <cell r="B8238" t="str">
            <v>SPS</v>
          </cell>
          <cell r="C8238" t="str">
            <v>UnMarked South Puget Sound Fall Fing</v>
          </cell>
          <cell r="D8238" t="str">
            <v>U-SPSd FF</v>
          </cell>
          <cell r="E8238">
            <v>25</v>
          </cell>
          <cell r="F8238">
            <v>37</v>
          </cell>
          <cell r="G8238">
            <v>36</v>
          </cell>
          <cell r="H8238" t="str">
            <v>TRS; includes 13A, 13C, and 13D-K</v>
          </cell>
          <cell r="I8238">
            <v>2015</v>
          </cell>
          <cell r="J8238" t="str">
            <v>UM</v>
          </cell>
          <cell r="K8238" t="str">
            <v>N</v>
          </cell>
          <cell r="L8238">
            <v>4</v>
          </cell>
          <cell r="M8238">
            <v>461</v>
          </cell>
        </row>
        <row r="8239">
          <cell r="A8239" t="str">
            <v>2015-25-4-McAllisterCk_hat_h_um</v>
          </cell>
          <cell r="B8239" t="str">
            <v>SPS</v>
          </cell>
          <cell r="C8239" t="str">
            <v>UnMarked South Puget Sound Fall Fing</v>
          </cell>
          <cell r="D8239" t="str">
            <v>U-SPSd FF</v>
          </cell>
          <cell r="E8239">
            <v>25</v>
          </cell>
          <cell r="F8239">
            <v>37</v>
          </cell>
          <cell r="G8239">
            <v>36</v>
          </cell>
          <cell r="H8239" t="str">
            <v>TRS; includes 13A, 13C, and 13D-K</v>
          </cell>
          <cell r="I8239">
            <v>2015</v>
          </cell>
          <cell r="J8239" t="str">
            <v>UM</v>
          </cell>
          <cell r="K8239" t="str">
            <v>H</v>
          </cell>
          <cell r="L8239">
            <v>4</v>
          </cell>
          <cell r="M8239">
            <v>0</v>
          </cell>
        </row>
        <row r="8240">
          <cell r="A8240" t="str">
            <v>2015-25-4-Deschutes_hat_h_um</v>
          </cell>
          <cell r="B8240" t="str">
            <v>SPS</v>
          </cell>
          <cell r="C8240" t="str">
            <v>UnMarked South Puget Sound Fall Fing</v>
          </cell>
          <cell r="D8240" t="str">
            <v>U-SPSd FF</v>
          </cell>
          <cell r="E8240">
            <v>25</v>
          </cell>
          <cell r="F8240">
            <v>37</v>
          </cell>
          <cell r="G8240">
            <v>36</v>
          </cell>
          <cell r="H8240" t="str">
            <v>TRS; includes 13A, 13C, and 13D-K</v>
          </cell>
          <cell r="I8240">
            <v>2015</v>
          </cell>
          <cell r="J8240" t="str">
            <v>UM</v>
          </cell>
          <cell r="K8240" t="str">
            <v>H</v>
          </cell>
          <cell r="L8240">
            <v>4</v>
          </cell>
          <cell r="M8240">
            <v>56.786475630000623</v>
          </cell>
        </row>
        <row r="8241">
          <cell r="A8241" t="str">
            <v>2015-25-4-Misc13D_K_Coulter_hat_h_um</v>
          </cell>
          <cell r="B8241" t="str">
            <v>SPS</v>
          </cell>
          <cell r="C8241" t="str">
            <v>UnMarked South Puget Sound Fall Fing</v>
          </cell>
          <cell r="D8241" t="str">
            <v>U-SPSd FF</v>
          </cell>
          <cell r="E8241">
            <v>25</v>
          </cell>
          <cell r="F8241">
            <v>37</v>
          </cell>
          <cell r="G8241">
            <v>36</v>
          </cell>
          <cell r="H8241" t="str">
            <v>TRS; includes 13A, 13C, and 13D-K</v>
          </cell>
          <cell r="I8241">
            <v>2015</v>
          </cell>
          <cell r="J8241" t="str">
            <v>UM</v>
          </cell>
          <cell r="K8241" t="str">
            <v>H</v>
          </cell>
          <cell r="L8241">
            <v>4</v>
          </cell>
          <cell r="M8241">
            <v>0</v>
          </cell>
        </row>
        <row r="8242">
          <cell r="A8242" t="str">
            <v>2015-25-5-CarrMinter_hat_h_um</v>
          </cell>
          <cell r="B8242" t="str">
            <v>SPS</v>
          </cell>
          <cell r="C8242" t="str">
            <v>UnMarked South Puget Sound Fall Fing</v>
          </cell>
          <cell r="D8242" t="str">
            <v>U-SPSd FF</v>
          </cell>
          <cell r="E8242">
            <v>25</v>
          </cell>
          <cell r="F8242">
            <v>37</v>
          </cell>
          <cell r="G8242">
            <v>36</v>
          </cell>
          <cell r="H8242" t="str">
            <v>TRS; includes 13A, 13C, and 13D-K</v>
          </cell>
          <cell r="I8242">
            <v>2015</v>
          </cell>
          <cell r="J8242" t="str">
            <v>UM</v>
          </cell>
          <cell r="K8242" t="str">
            <v>H</v>
          </cell>
          <cell r="L8242">
            <v>5</v>
          </cell>
          <cell r="M8242">
            <v>3.513685591449986</v>
          </cell>
        </row>
        <row r="8243">
          <cell r="A8243" t="str">
            <v>2015-25-5-ChambersCk_hat_h_um</v>
          </cell>
          <cell r="B8243" t="str">
            <v>SPS</v>
          </cell>
          <cell r="C8243" t="str">
            <v>UnMarked South Puget Sound Fall Fing</v>
          </cell>
          <cell r="D8243" t="str">
            <v>U-SPSd FF</v>
          </cell>
          <cell r="E8243">
            <v>25</v>
          </cell>
          <cell r="F8243">
            <v>37</v>
          </cell>
          <cell r="G8243">
            <v>36</v>
          </cell>
          <cell r="H8243" t="str">
            <v>TRS; includes 13A, 13C, and 13D-K</v>
          </cell>
          <cell r="I8243">
            <v>2015</v>
          </cell>
          <cell r="J8243" t="str">
            <v>UM</v>
          </cell>
          <cell r="K8243" t="str">
            <v>H</v>
          </cell>
          <cell r="L8243">
            <v>5</v>
          </cell>
          <cell r="M8243">
            <v>5.6776591749572169E-2</v>
          </cell>
        </row>
        <row r="8244">
          <cell r="A8244" t="str">
            <v>2015-25-5-NisquallyR_hat_h_um</v>
          </cell>
          <cell r="B8244" t="str">
            <v>SPS</v>
          </cell>
          <cell r="C8244" t="str">
            <v>UnMarked South Puget Sound Fall Fing</v>
          </cell>
          <cell r="D8244" t="str">
            <v>U-SPSd FF</v>
          </cell>
          <cell r="E8244">
            <v>25</v>
          </cell>
          <cell r="F8244">
            <v>37</v>
          </cell>
          <cell r="G8244">
            <v>36</v>
          </cell>
          <cell r="H8244" t="str">
            <v>TRS; includes 13A, 13C, and 13D-K</v>
          </cell>
          <cell r="I8244">
            <v>2015</v>
          </cell>
          <cell r="J8244" t="str">
            <v>UM</v>
          </cell>
          <cell r="K8244" t="str">
            <v>H</v>
          </cell>
          <cell r="L8244">
            <v>5</v>
          </cell>
          <cell r="M8244">
            <v>22.349270578394218</v>
          </cell>
        </row>
        <row r="8245">
          <cell r="A8245" t="str">
            <v>2015-25-5-NisquallyR_nat_n_um</v>
          </cell>
          <cell r="B8245" t="str">
            <v>SPS</v>
          </cell>
          <cell r="C8245" t="str">
            <v>UnMarked South Puget Sound Fall Fing</v>
          </cell>
          <cell r="D8245" t="str">
            <v>U-SPSd FF</v>
          </cell>
          <cell r="E8245">
            <v>25</v>
          </cell>
          <cell r="F8245">
            <v>37</v>
          </cell>
          <cell r="G8245">
            <v>36</v>
          </cell>
          <cell r="H8245" t="str">
            <v>TRS; includes 13A, 13C, and 13D-K</v>
          </cell>
          <cell r="I8245">
            <v>2015</v>
          </cell>
          <cell r="J8245" t="str">
            <v>UM</v>
          </cell>
          <cell r="K8245" t="str">
            <v>N</v>
          </cell>
          <cell r="L8245">
            <v>5</v>
          </cell>
          <cell r="M8245">
            <v>13</v>
          </cell>
        </row>
        <row r="8246">
          <cell r="A8246" t="str">
            <v>2015-25-5-McAllisterCk_hat_h_um</v>
          </cell>
          <cell r="B8246" t="str">
            <v>SPS</v>
          </cell>
          <cell r="C8246" t="str">
            <v>UnMarked South Puget Sound Fall Fing</v>
          </cell>
          <cell r="D8246" t="str">
            <v>U-SPSd FF</v>
          </cell>
          <cell r="E8246">
            <v>25</v>
          </cell>
          <cell r="F8246">
            <v>37</v>
          </cell>
          <cell r="G8246">
            <v>36</v>
          </cell>
          <cell r="H8246" t="str">
            <v>TRS; includes 13A, 13C, and 13D-K</v>
          </cell>
          <cell r="I8246">
            <v>2015</v>
          </cell>
          <cell r="J8246" t="str">
            <v>UM</v>
          </cell>
          <cell r="K8246" t="str">
            <v>H</v>
          </cell>
          <cell r="L8246">
            <v>5</v>
          </cell>
          <cell r="M8246">
            <v>0</v>
          </cell>
        </row>
        <row r="8247">
          <cell r="A8247" t="str">
            <v>2015-25-5-Deschutes_hat_h_um</v>
          </cell>
          <cell r="B8247" t="str">
            <v>SPS</v>
          </cell>
          <cell r="C8247" t="str">
            <v>UnMarked South Puget Sound Fall Fing</v>
          </cell>
          <cell r="D8247" t="str">
            <v>U-SPSd FF</v>
          </cell>
          <cell r="E8247">
            <v>25</v>
          </cell>
          <cell r="F8247">
            <v>37</v>
          </cell>
          <cell r="G8247">
            <v>36</v>
          </cell>
          <cell r="H8247" t="str">
            <v>TRS; includes 13A, 13C, and 13D-K</v>
          </cell>
          <cell r="I8247">
            <v>2015</v>
          </cell>
          <cell r="J8247" t="str">
            <v>UM</v>
          </cell>
          <cell r="K8247" t="str">
            <v>H</v>
          </cell>
          <cell r="L8247">
            <v>5</v>
          </cell>
          <cell r="M8247">
            <v>4.9291163241742124</v>
          </cell>
        </row>
        <row r="8248">
          <cell r="A8248" t="str">
            <v>2015-25-5-Misc13D_K_Coulter_hat_h_um</v>
          </cell>
          <cell r="B8248" t="str">
            <v>SPS</v>
          </cell>
          <cell r="C8248" t="str">
            <v>UnMarked South Puget Sound Fall Fing</v>
          </cell>
          <cell r="D8248" t="str">
            <v>U-SPSd FF</v>
          </cell>
          <cell r="E8248">
            <v>25</v>
          </cell>
          <cell r="F8248">
            <v>37</v>
          </cell>
          <cell r="G8248">
            <v>36</v>
          </cell>
          <cell r="H8248" t="str">
            <v>TRS; includes 13A, 13C, and 13D-K</v>
          </cell>
          <cell r="I8248">
            <v>2015</v>
          </cell>
          <cell r="J8248" t="str">
            <v>UM</v>
          </cell>
          <cell r="K8248" t="str">
            <v>H</v>
          </cell>
          <cell r="L8248">
            <v>5</v>
          </cell>
          <cell r="M8248">
            <v>0</v>
          </cell>
        </row>
        <row r="8249">
          <cell r="A8249" t="str">
            <v>2015-26-3-CarrMinter_hat_h_m</v>
          </cell>
          <cell r="B8249" t="str">
            <v>SPS</v>
          </cell>
          <cell r="C8249" t="str">
            <v>Marked South Puget Sound Fall Fing</v>
          </cell>
          <cell r="D8249" t="str">
            <v>M-SPSd FF</v>
          </cell>
          <cell r="E8249">
            <v>26</v>
          </cell>
          <cell r="F8249">
            <v>38</v>
          </cell>
          <cell r="G8249">
            <v>36</v>
          </cell>
          <cell r="H8249" t="str">
            <v>TRS; includes 13A, 13C, and 13D-K</v>
          </cell>
          <cell r="I8249">
            <v>2015</v>
          </cell>
          <cell r="J8249" t="str">
            <v>M</v>
          </cell>
          <cell r="K8249" t="str">
            <v>H</v>
          </cell>
          <cell r="L8249">
            <v>3</v>
          </cell>
          <cell r="M8249">
            <v>1691.6652129666379</v>
          </cell>
        </row>
        <row r="8250">
          <cell r="A8250" t="str">
            <v>2015-26-3-ChambersCk_hat_h_m</v>
          </cell>
          <cell r="B8250" t="str">
            <v>SPS</v>
          </cell>
          <cell r="C8250" t="str">
            <v>Marked South Puget Sound Fall Fing</v>
          </cell>
          <cell r="D8250" t="str">
            <v>M-SPSd FF</v>
          </cell>
          <cell r="E8250">
            <v>26</v>
          </cell>
          <cell r="F8250">
            <v>38</v>
          </cell>
          <cell r="G8250">
            <v>36</v>
          </cell>
          <cell r="H8250" t="str">
            <v>TRS; includes 13A, 13C, and 13D-K</v>
          </cell>
          <cell r="I8250">
            <v>2015</v>
          </cell>
          <cell r="J8250" t="str">
            <v>M</v>
          </cell>
          <cell r="K8250" t="str">
            <v>H</v>
          </cell>
          <cell r="L8250">
            <v>3</v>
          </cell>
          <cell r="M8250">
            <v>97.725315541493273</v>
          </cell>
        </row>
        <row r="8251">
          <cell r="A8251" t="str">
            <v>2015-26-3-NisquallyR_hat_h_m</v>
          </cell>
          <cell r="B8251" t="str">
            <v>SPS</v>
          </cell>
          <cell r="C8251" t="str">
            <v>Marked South Puget Sound Fall Fing</v>
          </cell>
          <cell r="D8251" t="str">
            <v>M-SPSd FF</v>
          </cell>
          <cell r="E8251">
            <v>26</v>
          </cell>
          <cell r="F8251">
            <v>38</v>
          </cell>
          <cell r="G8251">
            <v>36</v>
          </cell>
          <cell r="H8251" t="str">
            <v>TRS; includes 13A, 13C, and 13D-K</v>
          </cell>
          <cell r="I8251">
            <v>2015</v>
          </cell>
          <cell r="J8251" t="str">
            <v>M</v>
          </cell>
          <cell r="K8251" t="str">
            <v>H</v>
          </cell>
          <cell r="L8251">
            <v>3</v>
          </cell>
          <cell r="M8251">
            <v>4661.1049336773631</v>
          </cell>
        </row>
        <row r="8252">
          <cell r="A8252" t="str">
            <v>2015-26-3-McAllisterCk_hat_h_m</v>
          </cell>
          <cell r="B8252" t="str">
            <v>SPS</v>
          </cell>
          <cell r="C8252" t="str">
            <v>Marked South Puget Sound Fall Fing</v>
          </cell>
          <cell r="D8252" t="str">
            <v>M-SPSd FF</v>
          </cell>
          <cell r="E8252">
            <v>26</v>
          </cell>
          <cell r="F8252">
            <v>38</v>
          </cell>
          <cell r="G8252">
            <v>36</v>
          </cell>
          <cell r="H8252" t="str">
            <v>TRS; includes 13A, 13C, and 13D-K</v>
          </cell>
          <cell r="I8252">
            <v>2015</v>
          </cell>
          <cell r="J8252" t="str">
            <v>M</v>
          </cell>
          <cell r="K8252" t="str">
            <v>H</v>
          </cell>
          <cell r="L8252">
            <v>3</v>
          </cell>
          <cell r="M8252">
            <v>0</v>
          </cell>
        </row>
        <row r="8253">
          <cell r="A8253" t="str">
            <v>2015-26-3-Deschutes_hat_h_m</v>
          </cell>
          <cell r="B8253" t="str">
            <v>SPS</v>
          </cell>
          <cell r="C8253" t="str">
            <v>Marked South Puget Sound Fall Fing</v>
          </cell>
          <cell r="D8253" t="str">
            <v>M-SPSd FF</v>
          </cell>
          <cell r="E8253">
            <v>26</v>
          </cell>
          <cell r="F8253">
            <v>38</v>
          </cell>
          <cell r="G8253">
            <v>36</v>
          </cell>
          <cell r="H8253" t="str">
            <v>TRS; includes 13A, 13C, and 13D-K</v>
          </cell>
          <cell r="I8253">
            <v>2015</v>
          </cell>
          <cell r="J8253" t="str">
            <v>M</v>
          </cell>
          <cell r="K8253" t="str">
            <v>H</v>
          </cell>
          <cell r="L8253">
            <v>3</v>
          </cell>
          <cell r="M8253">
            <v>2500.9143150263822</v>
          </cell>
        </row>
        <row r="8254">
          <cell r="A8254" t="str">
            <v>2015-26-3-Misc13D_K_Coulter_hat_h_m</v>
          </cell>
          <cell r="B8254" t="str">
            <v>SPS</v>
          </cell>
          <cell r="C8254" t="str">
            <v>Marked South Puget Sound Fall Fing</v>
          </cell>
          <cell r="D8254" t="str">
            <v>M-SPSd FF</v>
          </cell>
          <cell r="E8254">
            <v>26</v>
          </cell>
          <cell r="F8254">
            <v>38</v>
          </cell>
          <cell r="G8254">
            <v>36</v>
          </cell>
          <cell r="H8254" t="str">
            <v>TRS; includes 13A, 13C, and 13D-K</v>
          </cell>
          <cell r="I8254">
            <v>2015</v>
          </cell>
          <cell r="J8254" t="str">
            <v>M</v>
          </cell>
          <cell r="K8254" t="str">
            <v>H</v>
          </cell>
          <cell r="L8254">
            <v>3</v>
          </cell>
          <cell r="M8254">
            <v>0</v>
          </cell>
        </row>
        <row r="8255">
          <cell r="A8255" t="str">
            <v>2015-26-4-CarrMinter_hat_h_m</v>
          </cell>
          <cell r="B8255" t="str">
            <v>SPS</v>
          </cell>
          <cell r="C8255" t="str">
            <v>Marked South Puget Sound Fall Fing</v>
          </cell>
          <cell r="D8255" t="str">
            <v>M-SPSd FF</v>
          </cell>
          <cell r="E8255">
            <v>26</v>
          </cell>
          <cell r="F8255">
            <v>38</v>
          </cell>
          <cell r="G8255">
            <v>36</v>
          </cell>
          <cell r="H8255" t="str">
            <v>TRS; includes 13A, 13C, and 13D-K</v>
          </cell>
          <cell r="I8255">
            <v>2015</v>
          </cell>
          <cell r="J8255" t="str">
            <v>M</v>
          </cell>
          <cell r="K8255" t="str">
            <v>H</v>
          </cell>
          <cell r="L8255">
            <v>4</v>
          </cell>
          <cell r="M8255">
            <v>968.85819895287966</v>
          </cell>
        </row>
        <row r="8256">
          <cell r="A8256" t="str">
            <v>2015-26-4-ChambersCk_hat_h_m</v>
          </cell>
          <cell r="B8256" t="str">
            <v>SPS</v>
          </cell>
          <cell r="C8256" t="str">
            <v>Marked South Puget Sound Fall Fing</v>
          </cell>
          <cell r="D8256" t="str">
            <v>M-SPSd FF</v>
          </cell>
          <cell r="E8256">
            <v>26</v>
          </cell>
          <cell r="F8256">
            <v>38</v>
          </cell>
          <cell r="G8256">
            <v>36</v>
          </cell>
          <cell r="H8256" t="str">
            <v>TRS; includes 13A, 13C, and 13D-K</v>
          </cell>
          <cell r="I8256">
            <v>2015</v>
          </cell>
          <cell r="J8256" t="str">
            <v>M</v>
          </cell>
          <cell r="K8256" t="str">
            <v>H</v>
          </cell>
          <cell r="L8256">
            <v>4</v>
          </cell>
          <cell r="M8256">
            <v>183.76048229260419</v>
          </cell>
        </row>
        <row r="8257">
          <cell r="A8257" t="str">
            <v>2015-26-4-NisquallyR_hat_h_m</v>
          </cell>
          <cell r="B8257" t="str">
            <v>SPS</v>
          </cell>
          <cell r="C8257" t="str">
            <v>Marked South Puget Sound Fall Fing</v>
          </cell>
          <cell r="D8257" t="str">
            <v>M-SPSd FF</v>
          </cell>
          <cell r="E8257">
            <v>26</v>
          </cell>
          <cell r="F8257">
            <v>38</v>
          </cell>
          <cell r="G8257">
            <v>36</v>
          </cell>
          <cell r="H8257" t="str">
            <v>TRS; includes 13A, 13C, and 13D-K</v>
          </cell>
          <cell r="I8257">
            <v>2015</v>
          </cell>
          <cell r="J8257" t="str">
            <v>M</v>
          </cell>
          <cell r="K8257" t="str">
            <v>H</v>
          </cell>
          <cell r="L8257">
            <v>4</v>
          </cell>
          <cell r="M8257">
            <v>8794.5376107120064</v>
          </cell>
        </row>
        <row r="8258">
          <cell r="A8258" t="str">
            <v>2015-26-4-McAllisterCk_hat_h_m</v>
          </cell>
          <cell r="B8258" t="str">
            <v>SPS</v>
          </cell>
          <cell r="C8258" t="str">
            <v>Marked South Puget Sound Fall Fing</v>
          </cell>
          <cell r="D8258" t="str">
            <v>M-SPSd FF</v>
          </cell>
          <cell r="E8258">
            <v>26</v>
          </cell>
          <cell r="F8258">
            <v>38</v>
          </cell>
          <cell r="G8258">
            <v>36</v>
          </cell>
          <cell r="H8258" t="str">
            <v>TRS; includes 13A, 13C, and 13D-K</v>
          </cell>
          <cell r="I8258">
            <v>2015</v>
          </cell>
          <cell r="J8258" t="str">
            <v>M</v>
          </cell>
          <cell r="K8258" t="str">
            <v>H</v>
          </cell>
          <cell r="L8258">
            <v>4</v>
          </cell>
          <cell r="M8258">
            <v>0</v>
          </cell>
        </row>
        <row r="8259">
          <cell r="A8259" t="str">
            <v>2015-26-4-Deschutes_hat_h_m</v>
          </cell>
          <cell r="B8259" t="str">
            <v>SPS</v>
          </cell>
          <cell r="C8259" t="str">
            <v>Marked South Puget Sound Fall Fing</v>
          </cell>
          <cell r="D8259" t="str">
            <v>M-SPSd FF</v>
          </cell>
          <cell r="E8259">
            <v>26</v>
          </cell>
          <cell r="F8259">
            <v>38</v>
          </cell>
          <cell r="G8259">
            <v>36</v>
          </cell>
          <cell r="H8259" t="str">
            <v>TRS; includes 13A, 13C, and 13D-K</v>
          </cell>
          <cell r="I8259">
            <v>2015</v>
          </cell>
          <cell r="J8259" t="str">
            <v>M</v>
          </cell>
          <cell r="K8259" t="str">
            <v>H</v>
          </cell>
          <cell r="L8259">
            <v>4</v>
          </cell>
          <cell r="M8259">
            <v>4720.2135243700004</v>
          </cell>
        </row>
        <row r="8260">
          <cell r="A8260" t="str">
            <v>2015-26-4-Misc13D_K_Coulter_hat_h_m</v>
          </cell>
          <cell r="B8260" t="str">
            <v>SPS</v>
          </cell>
          <cell r="C8260" t="str">
            <v>Marked South Puget Sound Fall Fing</v>
          </cell>
          <cell r="D8260" t="str">
            <v>M-SPSd FF</v>
          </cell>
          <cell r="E8260">
            <v>26</v>
          </cell>
          <cell r="F8260">
            <v>38</v>
          </cell>
          <cell r="G8260">
            <v>36</v>
          </cell>
          <cell r="H8260" t="str">
            <v>TRS; includes 13A, 13C, and 13D-K</v>
          </cell>
          <cell r="I8260">
            <v>2015</v>
          </cell>
          <cell r="J8260" t="str">
            <v>M</v>
          </cell>
          <cell r="K8260" t="str">
            <v>H</v>
          </cell>
          <cell r="L8260">
            <v>4</v>
          </cell>
          <cell r="M8260">
            <v>0</v>
          </cell>
        </row>
        <row r="8261">
          <cell r="A8261" t="str">
            <v>2015-26-5-CarrMinter_hat_h_m</v>
          </cell>
          <cell r="B8261" t="str">
            <v>SPS</v>
          </cell>
          <cell r="C8261" t="str">
            <v>Marked South Puget Sound Fall Fing</v>
          </cell>
          <cell r="D8261" t="str">
            <v>M-SPSd FF</v>
          </cell>
          <cell r="E8261">
            <v>26</v>
          </cell>
          <cell r="F8261">
            <v>38</v>
          </cell>
          <cell r="G8261">
            <v>36</v>
          </cell>
          <cell r="H8261" t="str">
            <v>TRS; includes 13A, 13C, and 13D-K</v>
          </cell>
          <cell r="I8261">
            <v>2015</v>
          </cell>
          <cell r="J8261" t="str">
            <v>M</v>
          </cell>
          <cell r="K8261" t="str">
            <v>H</v>
          </cell>
          <cell r="L8261">
            <v>5</v>
          </cell>
          <cell r="M8261">
            <v>179.48631440854999</v>
          </cell>
        </row>
        <row r="8262">
          <cell r="A8262" t="str">
            <v>2015-26-5-ChambersCk_hat_h_m</v>
          </cell>
          <cell r="B8262" t="str">
            <v>SPS</v>
          </cell>
          <cell r="C8262" t="str">
            <v>Marked South Puget Sound Fall Fing</v>
          </cell>
          <cell r="D8262" t="str">
            <v>M-SPSd FF</v>
          </cell>
          <cell r="E8262">
            <v>26</v>
          </cell>
          <cell r="F8262">
            <v>38</v>
          </cell>
          <cell r="G8262">
            <v>36</v>
          </cell>
          <cell r="H8262" t="str">
            <v>TRS; includes 13A, 13C, and 13D-K</v>
          </cell>
          <cell r="I8262">
            <v>2015</v>
          </cell>
          <cell r="J8262" t="str">
            <v>M</v>
          </cell>
          <cell r="K8262" t="str">
            <v>H</v>
          </cell>
          <cell r="L8262">
            <v>5</v>
          </cell>
          <cell r="M8262">
            <v>7.9432234082504278</v>
          </cell>
        </row>
        <row r="8263">
          <cell r="A8263" t="str">
            <v>2015-26-5-NisquallyR_hat_h_m</v>
          </cell>
          <cell r="B8263" t="str">
            <v>SPS</v>
          </cell>
          <cell r="C8263" t="str">
            <v>Marked South Puget Sound Fall Fing</v>
          </cell>
          <cell r="D8263" t="str">
            <v>M-SPSd FF</v>
          </cell>
          <cell r="E8263">
            <v>26</v>
          </cell>
          <cell r="F8263">
            <v>38</v>
          </cell>
          <cell r="G8263">
            <v>36</v>
          </cell>
          <cell r="H8263" t="str">
            <v>TRS; includes 13A, 13C, and 13D-K</v>
          </cell>
          <cell r="I8263">
            <v>2015</v>
          </cell>
          <cell r="J8263" t="str">
            <v>M</v>
          </cell>
          <cell r="K8263" t="str">
            <v>H</v>
          </cell>
          <cell r="L8263">
            <v>5</v>
          </cell>
          <cell r="M8263">
            <v>381.09662979752028</v>
          </cell>
        </row>
        <row r="8264">
          <cell r="A8264" t="str">
            <v>2015-26-5-McAllisterCk_hat_h_m</v>
          </cell>
          <cell r="B8264" t="str">
            <v>SPS</v>
          </cell>
          <cell r="C8264" t="str">
            <v>Marked South Puget Sound Fall Fing</v>
          </cell>
          <cell r="D8264" t="str">
            <v>M-SPSd FF</v>
          </cell>
          <cell r="E8264">
            <v>26</v>
          </cell>
          <cell r="F8264">
            <v>38</v>
          </cell>
          <cell r="G8264">
            <v>36</v>
          </cell>
          <cell r="H8264" t="str">
            <v>TRS; includes 13A, 13C, and 13D-K</v>
          </cell>
          <cell r="I8264">
            <v>2015</v>
          </cell>
          <cell r="J8264" t="str">
            <v>M</v>
          </cell>
          <cell r="K8264" t="str">
            <v>H</v>
          </cell>
          <cell r="L8264">
            <v>5</v>
          </cell>
          <cell r="M8264">
            <v>0</v>
          </cell>
        </row>
        <row r="8265">
          <cell r="A8265" t="str">
            <v>2015-26-5-Deschutes_hat_h_m</v>
          </cell>
          <cell r="B8265" t="str">
            <v>SPS</v>
          </cell>
          <cell r="C8265" t="str">
            <v>Marked South Puget Sound Fall Fing</v>
          </cell>
          <cell r="D8265" t="str">
            <v>M-SPSd FF</v>
          </cell>
          <cell r="E8265">
            <v>26</v>
          </cell>
          <cell r="F8265">
            <v>38</v>
          </cell>
          <cell r="G8265">
            <v>36</v>
          </cell>
          <cell r="H8265" t="str">
            <v>TRS; includes 13A, 13C, and 13D-K</v>
          </cell>
          <cell r="I8265">
            <v>2015</v>
          </cell>
          <cell r="J8265" t="str">
            <v>M</v>
          </cell>
          <cell r="K8265" t="str">
            <v>H</v>
          </cell>
          <cell r="L8265">
            <v>5</v>
          </cell>
          <cell r="M8265">
            <v>202.0708836758258</v>
          </cell>
        </row>
        <row r="8266">
          <cell r="A8266" t="str">
            <v>2015-26-5-Misc13D_K_Coulter_hat_h_m</v>
          </cell>
          <cell r="B8266" t="str">
            <v>SPS</v>
          </cell>
          <cell r="C8266" t="str">
            <v>Marked South Puget Sound Fall Fing</v>
          </cell>
          <cell r="D8266" t="str">
            <v>M-SPSd FF</v>
          </cell>
          <cell r="E8266">
            <v>26</v>
          </cell>
          <cell r="F8266">
            <v>38</v>
          </cell>
          <cell r="G8266">
            <v>36</v>
          </cell>
          <cell r="H8266" t="str">
            <v>TRS; includes 13A, 13C, and 13D-K</v>
          </cell>
          <cell r="I8266">
            <v>2015</v>
          </cell>
          <cell r="J8266" t="str">
            <v>M</v>
          </cell>
          <cell r="K8266" t="str">
            <v>H</v>
          </cell>
          <cell r="L8266">
            <v>5</v>
          </cell>
          <cell r="M8266">
            <v>0</v>
          </cell>
        </row>
        <row r="8267">
          <cell r="A8267" t="str">
            <v>2015-27-3-DuwamishGreen_hat_Y_h_um</v>
          </cell>
          <cell r="B8267" t="str">
            <v>SPS</v>
          </cell>
          <cell r="C8267" t="str">
            <v>UnMarked South Puget Sound Fall Year</v>
          </cell>
          <cell r="D8267" t="str">
            <v>U-SPS Fyr</v>
          </cell>
          <cell r="E8267">
            <v>27</v>
          </cell>
          <cell r="F8267">
            <v>40</v>
          </cell>
          <cell r="G8267">
            <v>39</v>
          </cell>
          <cell r="H8267" t="str">
            <v>TRS</v>
          </cell>
          <cell r="I8267">
            <v>2015</v>
          </cell>
          <cell r="J8267" t="str">
            <v>UM</v>
          </cell>
          <cell r="K8267" t="str">
            <v>H</v>
          </cell>
          <cell r="L8267">
            <v>3</v>
          </cell>
          <cell r="M8267">
            <v>0</v>
          </cell>
        </row>
        <row r="8268">
          <cell r="A8268" t="str">
            <v>2015-27-3-GorstCk_hat_Y_h_um</v>
          </cell>
          <cell r="B8268" t="str">
            <v>SPS</v>
          </cell>
          <cell r="C8268" t="str">
            <v>UnMarked South Puget Sound Fall Year</v>
          </cell>
          <cell r="D8268" t="str">
            <v>U-SPS Fyr</v>
          </cell>
          <cell r="E8268">
            <v>27</v>
          </cell>
          <cell r="F8268">
            <v>40</v>
          </cell>
          <cell r="G8268">
            <v>39</v>
          </cell>
          <cell r="H8268" t="str">
            <v>TRS</v>
          </cell>
          <cell r="I8268">
            <v>2015</v>
          </cell>
          <cell r="J8268" t="str">
            <v>UM</v>
          </cell>
          <cell r="K8268" t="str">
            <v>H</v>
          </cell>
          <cell r="L8268">
            <v>3</v>
          </cell>
          <cell r="M8268">
            <v>0</v>
          </cell>
        </row>
        <row r="8269">
          <cell r="A8269" t="str">
            <v>2015-27-3-CarrMinter_hat_Y_h_um</v>
          </cell>
          <cell r="B8269" t="str">
            <v>SPS</v>
          </cell>
          <cell r="C8269" t="str">
            <v>UnMarked South Puget Sound Fall Year</v>
          </cell>
          <cell r="D8269" t="str">
            <v>U-SPS Fyr</v>
          </cell>
          <cell r="E8269">
            <v>27</v>
          </cell>
          <cell r="F8269">
            <v>40</v>
          </cell>
          <cell r="G8269">
            <v>39</v>
          </cell>
          <cell r="H8269" t="str">
            <v>TRS</v>
          </cell>
          <cell r="I8269">
            <v>2015</v>
          </cell>
          <cell r="J8269" t="str">
            <v>UM</v>
          </cell>
          <cell r="K8269" t="str">
            <v>H</v>
          </cell>
          <cell r="L8269">
            <v>3</v>
          </cell>
          <cell r="M8269">
            <v>0</v>
          </cell>
        </row>
        <row r="8270">
          <cell r="A8270" t="str">
            <v>2015-27-3-ChambersCk_hat_Y_h_um</v>
          </cell>
          <cell r="B8270" t="str">
            <v>SPS</v>
          </cell>
          <cell r="C8270" t="str">
            <v>UnMarked South Puget Sound Fall Year</v>
          </cell>
          <cell r="D8270" t="str">
            <v>U-SPS Fyr</v>
          </cell>
          <cell r="E8270">
            <v>27</v>
          </cell>
          <cell r="F8270">
            <v>40</v>
          </cell>
          <cell r="G8270">
            <v>39</v>
          </cell>
          <cell r="H8270" t="str">
            <v>TRS</v>
          </cell>
          <cell r="I8270">
            <v>2015</v>
          </cell>
          <cell r="J8270" t="str">
            <v>UM</v>
          </cell>
          <cell r="K8270" t="str">
            <v>H</v>
          </cell>
          <cell r="L8270">
            <v>3</v>
          </cell>
          <cell r="M8270">
            <v>0</v>
          </cell>
        </row>
        <row r="8271">
          <cell r="A8271" t="str">
            <v>2015-27-3-Deschutes_hat_Y_h_um</v>
          </cell>
          <cell r="B8271" t="str">
            <v>SPS</v>
          </cell>
          <cell r="C8271" t="str">
            <v>UnMarked South Puget Sound Fall Year</v>
          </cell>
          <cell r="D8271" t="str">
            <v>U-SPS Fyr</v>
          </cell>
          <cell r="E8271">
            <v>27</v>
          </cell>
          <cell r="F8271">
            <v>40</v>
          </cell>
          <cell r="G8271">
            <v>39</v>
          </cell>
          <cell r="H8271" t="str">
            <v>TRS</v>
          </cell>
          <cell r="I8271">
            <v>2015</v>
          </cell>
          <cell r="J8271" t="str">
            <v>UM</v>
          </cell>
          <cell r="K8271" t="str">
            <v>H</v>
          </cell>
          <cell r="L8271">
            <v>3</v>
          </cell>
          <cell r="M8271">
            <v>0</v>
          </cell>
        </row>
        <row r="8272">
          <cell r="A8272" t="str">
            <v>2015-27-4-DuwamishGreen_hat_Y_h_um</v>
          </cell>
          <cell r="B8272" t="str">
            <v>SPS</v>
          </cell>
          <cell r="C8272" t="str">
            <v>UnMarked South Puget Sound Fall Year</v>
          </cell>
          <cell r="D8272" t="str">
            <v>U-SPS Fyr</v>
          </cell>
          <cell r="E8272">
            <v>27</v>
          </cell>
          <cell r="F8272">
            <v>40</v>
          </cell>
          <cell r="G8272">
            <v>39</v>
          </cell>
          <cell r="H8272" t="str">
            <v>TRS</v>
          </cell>
          <cell r="I8272">
            <v>2015</v>
          </cell>
          <cell r="J8272" t="str">
            <v>UM</v>
          </cell>
          <cell r="K8272" t="str">
            <v>H</v>
          </cell>
          <cell r="L8272">
            <v>4</v>
          </cell>
          <cell r="M8272">
            <v>3</v>
          </cell>
        </row>
        <row r="8273">
          <cell r="A8273" t="str">
            <v>2015-27-4-GorstCk_hat_Y_h_um</v>
          </cell>
          <cell r="B8273" t="str">
            <v>SPS</v>
          </cell>
          <cell r="C8273" t="str">
            <v>UnMarked South Puget Sound Fall Year</v>
          </cell>
          <cell r="D8273" t="str">
            <v>U-SPS Fyr</v>
          </cell>
          <cell r="E8273">
            <v>27</v>
          </cell>
          <cell r="F8273">
            <v>40</v>
          </cell>
          <cell r="G8273">
            <v>39</v>
          </cell>
          <cell r="H8273" t="str">
            <v>TRS</v>
          </cell>
          <cell r="I8273">
            <v>2015</v>
          </cell>
          <cell r="J8273" t="str">
            <v>UM</v>
          </cell>
          <cell r="K8273" t="str">
            <v>H</v>
          </cell>
          <cell r="L8273">
            <v>4</v>
          </cell>
          <cell r="M8273">
            <v>0</v>
          </cell>
        </row>
        <row r="8274">
          <cell r="A8274" t="str">
            <v>2015-27-4-CarrMinter_hat_Y_h_um</v>
          </cell>
          <cell r="B8274" t="str">
            <v>SPS</v>
          </cell>
          <cell r="C8274" t="str">
            <v>UnMarked South Puget Sound Fall Year</v>
          </cell>
          <cell r="D8274" t="str">
            <v>U-SPS Fyr</v>
          </cell>
          <cell r="E8274">
            <v>27</v>
          </cell>
          <cell r="F8274">
            <v>40</v>
          </cell>
          <cell r="G8274">
            <v>39</v>
          </cell>
          <cell r="H8274" t="str">
            <v>TRS</v>
          </cell>
          <cell r="I8274">
            <v>2015</v>
          </cell>
          <cell r="J8274" t="str">
            <v>UM</v>
          </cell>
          <cell r="K8274" t="str">
            <v>H</v>
          </cell>
          <cell r="L8274">
            <v>4</v>
          </cell>
          <cell r="M8274">
            <v>0</v>
          </cell>
        </row>
        <row r="8275">
          <cell r="A8275" t="str">
            <v>2015-27-4-ChambersCk_hat_Y_h_um</v>
          </cell>
          <cell r="B8275" t="str">
            <v>SPS</v>
          </cell>
          <cell r="C8275" t="str">
            <v>UnMarked South Puget Sound Fall Year</v>
          </cell>
          <cell r="D8275" t="str">
            <v>U-SPS Fyr</v>
          </cell>
          <cell r="E8275">
            <v>27</v>
          </cell>
          <cell r="F8275">
            <v>40</v>
          </cell>
          <cell r="G8275">
            <v>39</v>
          </cell>
          <cell r="H8275" t="str">
            <v>TRS</v>
          </cell>
          <cell r="I8275">
            <v>2015</v>
          </cell>
          <cell r="J8275" t="str">
            <v>UM</v>
          </cell>
          <cell r="K8275" t="str">
            <v>H</v>
          </cell>
          <cell r="L8275">
            <v>4</v>
          </cell>
          <cell r="M8275">
            <v>0</v>
          </cell>
        </row>
        <row r="8276">
          <cell r="A8276" t="str">
            <v>2015-27-4-Deschutes_hat_Y_h_um</v>
          </cell>
          <cell r="B8276" t="str">
            <v>SPS</v>
          </cell>
          <cell r="C8276" t="str">
            <v>UnMarked South Puget Sound Fall Year</v>
          </cell>
          <cell r="D8276" t="str">
            <v>U-SPS Fyr</v>
          </cell>
          <cell r="E8276">
            <v>27</v>
          </cell>
          <cell r="F8276">
            <v>40</v>
          </cell>
          <cell r="G8276">
            <v>39</v>
          </cell>
          <cell r="H8276" t="str">
            <v>TRS</v>
          </cell>
          <cell r="I8276">
            <v>2015</v>
          </cell>
          <cell r="J8276" t="str">
            <v>UM</v>
          </cell>
          <cell r="K8276" t="str">
            <v>H</v>
          </cell>
          <cell r="L8276">
            <v>4</v>
          </cell>
          <cell r="M8276">
            <v>0</v>
          </cell>
        </row>
        <row r="8277">
          <cell r="A8277" t="str">
            <v>2015-27-5-DuwamishGreen_hat_Y_h_um</v>
          </cell>
          <cell r="B8277" t="str">
            <v>SPS</v>
          </cell>
          <cell r="C8277" t="str">
            <v>UnMarked South Puget Sound Fall Year</v>
          </cell>
          <cell r="D8277" t="str">
            <v>U-SPS Fyr</v>
          </cell>
          <cell r="E8277">
            <v>27</v>
          </cell>
          <cell r="F8277">
            <v>40</v>
          </cell>
          <cell r="G8277">
            <v>39</v>
          </cell>
          <cell r="H8277" t="str">
            <v>TRS</v>
          </cell>
          <cell r="I8277">
            <v>2015</v>
          </cell>
          <cell r="J8277" t="str">
            <v>UM</v>
          </cell>
          <cell r="K8277" t="str">
            <v>H</v>
          </cell>
          <cell r="L8277">
            <v>5</v>
          </cell>
          <cell r="M8277">
            <v>1</v>
          </cell>
        </row>
        <row r="8278">
          <cell r="A8278" t="str">
            <v>2015-27-5-GorstCk_hat_Y_h_um</v>
          </cell>
          <cell r="B8278" t="str">
            <v>SPS</v>
          </cell>
          <cell r="C8278" t="str">
            <v>UnMarked South Puget Sound Fall Year</v>
          </cell>
          <cell r="D8278" t="str">
            <v>U-SPS Fyr</v>
          </cell>
          <cell r="E8278">
            <v>27</v>
          </cell>
          <cell r="F8278">
            <v>40</v>
          </cell>
          <cell r="G8278">
            <v>39</v>
          </cell>
          <cell r="H8278" t="str">
            <v>TRS</v>
          </cell>
          <cell r="I8278">
            <v>2015</v>
          </cell>
          <cell r="J8278" t="str">
            <v>UM</v>
          </cell>
          <cell r="K8278" t="str">
            <v>H</v>
          </cell>
          <cell r="L8278">
            <v>5</v>
          </cell>
          <cell r="M8278">
            <v>0</v>
          </cell>
        </row>
        <row r="8279">
          <cell r="A8279" t="str">
            <v>2015-27-5-CarrMinter_hat_Y_h_um</v>
          </cell>
          <cell r="B8279" t="str">
            <v>SPS</v>
          </cell>
          <cell r="C8279" t="str">
            <v>UnMarked South Puget Sound Fall Year</v>
          </cell>
          <cell r="D8279" t="str">
            <v>U-SPS Fyr</v>
          </cell>
          <cell r="E8279">
            <v>27</v>
          </cell>
          <cell r="F8279">
            <v>40</v>
          </cell>
          <cell r="G8279">
            <v>39</v>
          </cell>
          <cell r="H8279" t="str">
            <v>TRS</v>
          </cell>
          <cell r="I8279">
            <v>2015</v>
          </cell>
          <cell r="J8279" t="str">
            <v>UM</v>
          </cell>
          <cell r="K8279" t="str">
            <v>H</v>
          </cell>
          <cell r="L8279">
            <v>5</v>
          </cell>
          <cell r="M8279">
            <v>0</v>
          </cell>
        </row>
        <row r="8280">
          <cell r="A8280" t="str">
            <v>2015-27-5-ChambersCk_hat_Y_h_um</v>
          </cell>
          <cell r="B8280" t="str">
            <v>SPS</v>
          </cell>
          <cell r="C8280" t="str">
            <v>UnMarked South Puget Sound Fall Year</v>
          </cell>
          <cell r="D8280" t="str">
            <v>U-SPS Fyr</v>
          </cell>
          <cell r="E8280">
            <v>27</v>
          </cell>
          <cell r="F8280">
            <v>40</v>
          </cell>
          <cell r="G8280">
            <v>39</v>
          </cell>
          <cell r="H8280" t="str">
            <v>TRS</v>
          </cell>
          <cell r="I8280">
            <v>2015</v>
          </cell>
          <cell r="J8280" t="str">
            <v>UM</v>
          </cell>
          <cell r="K8280" t="str">
            <v>H</v>
          </cell>
          <cell r="L8280">
            <v>5</v>
          </cell>
          <cell r="M8280">
            <v>0</v>
          </cell>
        </row>
        <row r="8281">
          <cell r="A8281" t="str">
            <v>2015-27-5-Deschutes_hat_Y_h_um</v>
          </cell>
          <cell r="B8281" t="str">
            <v>SPS</v>
          </cell>
          <cell r="C8281" t="str">
            <v>UnMarked South Puget Sound Fall Year</v>
          </cell>
          <cell r="D8281" t="str">
            <v>U-SPS Fyr</v>
          </cell>
          <cell r="E8281">
            <v>27</v>
          </cell>
          <cell r="F8281">
            <v>40</v>
          </cell>
          <cell r="G8281">
            <v>39</v>
          </cell>
          <cell r="H8281" t="str">
            <v>TRS</v>
          </cell>
          <cell r="I8281">
            <v>2015</v>
          </cell>
          <cell r="J8281" t="str">
            <v>UM</v>
          </cell>
          <cell r="K8281" t="str">
            <v>H</v>
          </cell>
          <cell r="L8281">
            <v>5</v>
          </cell>
          <cell r="M8281">
            <v>0</v>
          </cell>
        </row>
        <row r="8282">
          <cell r="A8282" t="str">
            <v>2015-28-3-DuwamishGreen_hat_Y_h_m</v>
          </cell>
          <cell r="B8282" t="str">
            <v>SPS</v>
          </cell>
          <cell r="C8282" t="str">
            <v>Marked South Puget Sound Fall Year</v>
          </cell>
          <cell r="D8282" t="str">
            <v>M-SPS Fyr</v>
          </cell>
          <cell r="E8282">
            <v>28</v>
          </cell>
          <cell r="F8282">
            <v>41</v>
          </cell>
          <cell r="G8282">
            <v>39</v>
          </cell>
          <cell r="H8282" t="str">
            <v>TRS</v>
          </cell>
          <cell r="I8282">
            <v>2015</v>
          </cell>
          <cell r="J8282" t="str">
            <v>M</v>
          </cell>
          <cell r="K8282" t="str">
            <v>H</v>
          </cell>
          <cell r="L8282">
            <v>3</v>
          </cell>
          <cell r="M8282">
            <v>26</v>
          </cell>
        </row>
        <row r="8283">
          <cell r="A8283" t="str">
            <v>2015-28-3-GorstCk_hat_Y_h_m</v>
          </cell>
          <cell r="B8283" t="str">
            <v>SPS</v>
          </cell>
          <cell r="C8283" t="str">
            <v>Marked South Puget Sound Fall Year</v>
          </cell>
          <cell r="D8283" t="str">
            <v>M-SPS Fyr</v>
          </cell>
          <cell r="E8283">
            <v>28</v>
          </cell>
          <cell r="F8283">
            <v>41</v>
          </cell>
          <cell r="G8283">
            <v>39</v>
          </cell>
          <cell r="H8283" t="str">
            <v>TRS</v>
          </cell>
          <cell r="I8283">
            <v>2015</v>
          </cell>
          <cell r="J8283" t="str">
            <v>M</v>
          </cell>
          <cell r="K8283" t="str">
            <v>H</v>
          </cell>
          <cell r="L8283">
            <v>3</v>
          </cell>
          <cell r="M8283">
            <v>0</v>
          </cell>
        </row>
        <row r="8284">
          <cell r="A8284" t="str">
            <v>2015-28-3-CarrMinter_hat_Y_h_m</v>
          </cell>
          <cell r="B8284" t="str">
            <v>SPS</v>
          </cell>
          <cell r="C8284" t="str">
            <v>Marked South Puget Sound Fall Year</v>
          </cell>
          <cell r="D8284" t="str">
            <v>M-SPS Fyr</v>
          </cell>
          <cell r="E8284">
            <v>28</v>
          </cell>
          <cell r="F8284">
            <v>41</v>
          </cell>
          <cell r="G8284">
            <v>39</v>
          </cell>
          <cell r="H8284" t="str">
            <v>TRS</v>
          </cell>
          <cell r="I8284">
            <v>2015</v>
          </cell>
          <cell r="J8284" t="str">
            <v>M</v>
          </cell>
          <cell r="K8284" t="str">
            <v>H</v>
          </cell>
          <cell r="L8284">
            <v>3</v>
          </cell>
          <cell r="M8284">
            <v>0</v>
          </cell>
        </row>
        <row r="8285">
          <cell r="A8285" t="str">
            <v>2015-28-3-ChambersCk_hat_Y_h_m</v>
          </cell>
          <cell r="B8285" t="str">
            <v>SPS</v>
          </cell>
          <cell r="C8285" t="str">
            <v>Marked South Puget Sound Fall Year</v>
          </cell>
          <cell r="D8285" t="str">
            <v>M-SPS Fyr</v>
          </cell>
          <cell r="E8285">
            <v>28</v>
          </cell>
          <cell r="F8285">
            <v>41</v>
          </cell>
          <cell r="G8285">
            <v>39</v>
          </cell>
          <cell r="H8285" t="str">
            <v>TRS</v>
          </cell>
          <cell r="I8285">
            <v>2015</v>
          </cell>
          <cell r="J8285" t="str">
            <v>M</v>
          </cell>
          <cell r="K8285" t="str">
            <v>H</v>
          </cell>
          <cell r="L8285">
            <v>3</v>
          </cell>
          <cell r="M8285">
            <v>0</v>
          </cell>
        </row>
        <row r="8286">
          <cell r="A8286" t="str">
            <v>2015-28-3-Deschutes_hat_Y_h_m</v>
          </cell>
          <cell r="B8286" t="str">
            <v>SPS</v>
          </cell>
          <cell r="C8286" t="str">
            <v>Marked South Puget Sound Fall Year</v>
          </cell>
          <cell r="D8286" t="str">
            <v>M-SPS Fyr</v>
          </cell>
          <cell r="E8286">
            <v>28</v>
          </cell>
          <cell r="F8286">
            <v>41</v>
          </cell>
          <cell r="G8286">
            <v>39</v>
          </cell>
          <cell r="H8286" t="str">
            <v>TRS</v>
          </cell>
          <cell r="I8286">
            <v>2015</v>
          </cell>
          <cell r="J8286" t="str">
            <v>M</v>
          </cell>
          <cell r="K8286" t="str">
            <v>H</v>
          </cell>
          <cell r="L8286">
            <v>3</v>
          </cell>
          <cell r="M8286">
            <v>0</v>
          </cell>
        </row>
        <row r="8287">
          <cell r="A8287" t="str">
            <v>2015-28-4-DuwamishGreen_hat_Y_h_m</v>
          </cell>
          <cell r="B8287" t="str">
            <v>SPS</v>
          </cell>
          <cell r="C8287" t="str">
            <v>Marked South Puget Sound Fall Year</v>
          </cell>
          <cell r="D8287" t="str">
            <v>M-SPS Fyr</v>
          </cell>
          <cell r="E8287">
            <v>28</v>
          </cell>
          <cell r="F8287">
            <v>41</v>
          </cell>
          <cell r="G8287">
            <v>39</v>
          </cell>
          <cell r="H8287" t="str">
            <v>TRS</v>
          </cell>
          <cell r="I8287">
            <v>2015</v>
          </cell>
          <cell r="J8287" t="str">
            <v>M</v>
          </cell>
          <cell r="K8287" t="str">
            <v>H</v>
          </cell>
          <cell r="L8287">
            <v>4</v>
          </cell>
          <cell r="M8287">
            <v>302</v>
          </cell>
        </row>
        <row r="8288">
          <cell r="A8288" t="str">
            <v>2015-28-4-GorstCk_hat_Y_h_m</v>
          </cell>
          <cell r="B8288" t="str">
            <v>SPS</v>
          </cell>
          <cell r="C8288" t="str">
            <v>Marked South Puget Sound Fall Year</v>
          </cell>
          <cell r="D8288" t="str">
            <v>M-SPS Fyr</v>
          </cell>
          <cell r="E8288">
            <v>28</v>
          </cell>
          <cell r="F8288">
            <v>41</v>
          </cell>
          <cell r="G8288">
            <v>39</v>
          </cell>
          <cell r="H8288" t="str">
            <v>TRS</v>
          </cell>
          <cell r="I8288">
            <v>2015</v>
          </cell>
          <cell r="J8288" t="str">
            <v>M</v>
          </cell>
          <cell r="K8288" t="str">
            <v>H</v>
          </cell>
          <cell r="L8288">
            <v>4</v>
          </cell>
          <cell r="M8288">
            <v>0</v>
          </cell>
        </row>
        <row r="8289">
          <cell r="A8289" t="str">
            <v>2015-28-4-CarrMinter_hat_Y_h_m</v>
          </cell>
          <cell r="B8289" t="str">
            <v>SPS</v>
          </cell>
          <cell r="C8289" t="str">
            <v>Marked South Puget Sound Fall Year</v>
          </cell>
          <cell r="D8289" t="str">
            <v>M-SPS Fyr</v>
          </cell>
          <cell r="E8289">
            <v>28</v>
          </cell>
          <cell r="F8289">
            <v>41</v>
          </cell>
          <cell r="G8289">
            <v>39</v>
          </cell>
          <cell r="H8289" t="str">
            <v>TRS</v>
          </cell>
          <cell r="I8289">
            <v>2015</v>
          </cell>
          <cell r="J8289" t="str">
            <v>M</v>
          </cell>
          <cell r="K8289" t="str">
            <v>H</v>
          </cell>
          <cell r="L8289">
            <v>4</v>
          </cell>
          <cell r="M8289">
            <v>0</v>
          </cell>
        </row>
        <row r="8290">
          <cell r="A8290" t="str">
            <v>2015-28-4-ChambersCk_hat_Y_h_m</v>
          </cell>
          <cell r="B8290" t="str">
            <v>SPS</v>
          </cell>
          <cell r="C8290" t="str">
            <v>Marked South Puget Sound Fall Year</v>
          </cell>
          <cell r="D8290" t="str">
            <v>M-SPS Fyr</v>
          </cell>
          <cell r="E8290">
            <v>28</v>
          </cell>
          <cell r="F8290">
            <v>41</v>
          </cell>
          <cell r="G8290">
            <v>39</v>
          </cell>
          <cell r="H8290" t="str">
            <v>TRS</v>
          </cell>
          <cell r="I8290">
            <v>2015</v>
          </cell>
          <cell r="J8290" t="str">
            <v>M</v>
          </cell>
          <cell r="K8290" t="str">
            <v>H</v>
          </cell>
          <cell r="L8290">
            <v>4</v>
          </cell>
          <cell r="M8290">
            <v>0</v>
          </cell>
        </row>
        <row r="8291">
          <cell r="A8291" t="str">
            <v>2015-28-4-Deschutes_hat_Y_h_m</v>
          </cell>
          <cell r="B8291" t="str">
            <v>SPS</v>
          </cell>
          <cell r="C8291" t="str">
            <v>Marked South Puget Sound Fall Year</v>
          </cell>
          <cell r="D8291" t="str">
            <v>M-SPS Fyr</v>
          </cell>
          <cell r="E8291">
            <v>28</v>
          </cell>
          <cell r="F8291">
            <v>41</v>
          </cell>
          <cell r="G8291">
            <v>39</v>
          </cell>
          <cell r="H8291" t="str">
            <v>TRS</v>
          </cell>
          <cell r="I8291">
            <v>2015</v>
          </cell>
          <cell r="J8291" t="str">
            <v>M</v>
          </cell>
          <cell r="K8291" t="str">
            <v>H</v>
          </cell>
          <cell r="L8291">
            <v>4</v>
          </cell>
          <cell r="M8291">
            <v>0</v>
          </cell>
        </row>
        <row r="8292">
          <cell r="A8292" t="str">
            <v>2015-28-5-DuwamishGreen_hat_Y_h_m</v>
          </cell>
          <cell r="B8292" t="str">
            <v>SPS</v>
          </cell>
          <cell r="C8292" t="str">
            <v>Marked South Puget Sound Fall Year</v>
          </cell>
          <cell r="D8292" t="str">
            <v>M-SPS Fyr</v>
          </cell>
          <cell r="E8292">
            <v>28</v>
          </cell>
          <cell r="F8292">
            <v>41</v>
          </cell>
          <cell r="G8292">
            <v>39</v>
          </cell>
          <cell r="H8292" t="str">
            <v>TRS</v>
          </cell>
          <cell r="I8292">
            <v>2015</v>
          </cell>
          <cell r="J8292" t="str">
            <v>M</v>
          </cell>
          <cell r="K8292" t="str">
            <v>H</v>
          </cell>
          <cell r="L8292">
            <v>5</v>
          </cell>
          <cell r="M8292">
            <v>117</v>
          </cell>
        </row>
        <row r="8293">
          <cell r="A8293" t="str">
            <v>2015-28-5-GorstCk_hat_Y_h_m</v>
          </cell>
          <cell r="B8293" t="str">
            <v>SPS</v>
          </cell>
          <cell r="C8293" t="str">
            <v>Marked South Puget Sound Fall Year</v>
          </cell>
          <cell r="D8293" t="str">
            <v>M-SPS Fyr</v>
          </cell>
          <cell r="E8293">
            <v>28</v>
          </cell>
          <cell r="F8293">
            <v>41</v>
          </cell>
          <cell r="G8293">
            <v>39</v>
          </cell>
          <cell r="H8293" t="str">
            <v>TRS</v>
          </cell>
          <cell r="I8293">
            <v>2015</v>
          </cell>
          <cell r="J8293" t="str">
            <v>M</v>
          </cell>
          <cell r="K8293" t="str">
            <v>H</v>
          </cell>
          <cell r="L8293">
            <v>5</v>
          </cell>
          <cell r="M8293">
            <v>0</v>
          </cell>
        </row>
        <row r="8294">
          <cell r="A8294" t="str">
            <v>2015-28-5-CarrMinter_hat_Y_h_m</v>
          </cell>
          <cell r="B8294" t="str">
            <v>SPS</v>
          </cell>
          <cell r="C8294" t="str">
            <v>Marked South Puget Sound Fall Year</v>
          </cell>
          <cell r="D8294" t="str">
            <v>M-SPS Fyr</v>
          </cell>
          <cell r="E8294">
            <v>28</v>
          </cell>
          <cell r="F8294">
            <v>41</v>
          </cell>
          <cell r="G8294">
            <v>39</v>
          </cell>
          <cell r="H8294" t="str">
            <v>TRS</v>
          </cell>
          <cell r="I8294">
            <v>2015</v>
          </cell>
          <cell r="J8294" t="str">
            <v>M</v>
          </cell>
          <cell r="K8294" t="str">
            <v>H</v>
          </cell>
          <cell r="L8294">
            <v>5</v>
          </cell>
          <cell r="M8294">
            <v>0</v>
          </cell>
        </row>
        <row r="8295">
          <cell r="A8295" t="str">
            <v>2015-28-5-ChambersCk_hat_Y_h_m</v>
          </cell>
          <cell r="B8295" t="str">
            <v>SPS</v>
          </cell>
          <cell r="C8295" t="str">
            <v>Marked South Puget Sound Fall Year</v>
          </cell>
          <cell r="D8295" t="str">
            <v>M-SPS Fyr</v>
          </cell>
          <cell r="E8295">
            <v>28</v>
          </cell>
          <cell r="F8295">
            <v>41</v>
          </cell>
          <cell r="G8295">
            <v>39</v>
          </cell>
          <cell r="H8295" t="str">
            <v>TRS</v>
          </cell>
          <cell r="I8295">
            <v>2015</v>
          </cell>
          <cell r="J8295" t="str">
            <v>M</v>
          </cell>
          <cell r="K8295" t="str">
            <v>H</v>
          </cell>
          <cell r="L8295">
            <v>5</v>
          </cell>
          <cell r="M8295">
            <v>0</v>
          </cell>
        </row>
        <row r="8296">
          <cell r="A8296" t="str">
            <v>2015-28-5-Deschutes_hat_Y_h_m</v>
          </cell>
          <cell r="B8296" t="str">
            <v>SPS</v>
          </cell>
          <cell r="C8296" t="str">
            <v>Marked South Puget Sound Fall Year</v>
          </cell>
          <cell r="D8296" t="str">
            <v>M-SPS Fyr</v>
          </cell>
          <cell r="E8296">
            <v>28</v>
          </cell>
          <cell r="F8296">
            <v>41</v>
          </cell>
          <cell r="G8296">
            <v>39</v>
          </cell>
          <cell r="H8296" t="str">
            <v>TRS</v>
          </cell>
          <cell r="I8296">
            <v>2015</v>
          </cell>
          <cell r="J8296" t="str">
            <v>M</v>
          </cell>
          <cell r="K8296" t="str">
            <v>H</v>
          </cell>
          <cell r="L8296">
            <v>5</v>
          </cell>
          <cell r="M8296">
            <v>0</v>
          </cell>
        </row>
        <row r="8297">
          <cell r="A8297" t="str">
            <v>2015-29-3-</v>
          </cell>
          <cell r="B8297" t="str">
            <v>MPS</v>
          </cell>
          <cell r="C8297" t="str">
            <v>UnMarked White River Spring Fing</v>
          </cell>
          <cell r="D8297" t="str">
            <v>U-WhiteSp</v>
          </cell>
          <cell r="E8297">
            <v>29</v>
          </cell>
          <cell r="F8297">
            <v>43</v>
          </cell>
          <cell r="G8297">
            <v>42</v>
          </cell>
          <cell r="H8297" t="str">
            <v>ETRS; includes FW net (FW spt assumed 0)</v>
          </cell>
          <cell r="I8297">
            <v>2015</v>
          </cell>
          <cell r="J8297" t="str">
            <v>UM</v>
          </cell>
          <cell r="L8297">
            <v>3</v>
          </cell>
          <cell r="M8297">
            <v>1383</v>
          </cell>
        </row>
        <row r="8298">
          <cell r="A8298" t="str">
            <v>2015-29-4-</v>
          </cell>
          <cell r="B8298" t="str">
            <v>MPS</v>
          </cell>
          <cell r="C8298" t="str">
            <v>UnMarked White River Spring Fing</v>
          </cell>
          <cell r="D8298" t="str">
            <v>U-WhiteSp</v>
          </cell>
          <cell r="E8298">
            <v>29</v>
          </cell>
          <cell r="F8298">
            <v>43</v>
          </cell>
          <cell r="G8298">
            <v>42</v>
          </cell>
          <cell r="H8298" t="str">
            <v>ETRS; includes FW net (FW spt assumed 0)</v>
          </cell>
          <cell r="I8298">
            <v>2015</v>
          </cell>
          <cell r="J8298" t="str">
            <v>UM</v>
          </cell>
          <cell r="L8298">
            <v>4</v>
          </cell>
          <cell r="M8298">
            <v>1026</v>
          </cell>
        </row>
        <row r="8299">
          <cell r="A8299" t="str">
            <v>2015-29-5-</v>
          </cell>
          <cell r="B8299" t="str">
            <v>MPS</v>
          </cell>
          <cell r="C8299" t="str">
            <v>UnMarked White River Spring Fing</v>
          </cell>
          <cell r="D8299" t="str">
            <v>U-WhiteSp</v>
          </cell>
          <cell r="E8299">
            <v>29</v>
          </cell>
          <cell r="F8299">
            <v>43</v>
          </cell>
          <cell r="G8299">
            <v>42</v>
          </cell>
          <cell r="H8299" t="str">
            <v>ETRS; includes FW net (FW spt assumed 0)</v>
          </cell>
          <cell r="I8299">
            <v>2015</v>
          </cell>
          <cell r="J8299" t="str">
            <v>UM</v>
          </cell>
          <cell r="L8299">
            <v>5</v>
          </cell>
          <cell r="M8299">
            <v>38</v>
          </cell>
        </row>
        <row r="8300">
          <cell r="A8300" t="str">
            <v>2015-30-3-</v>
          </cell>
          <cell r="B8300" t="str">
            <v>MPS</v>
          </cell>
          <cell r="C8300" t="str">
            <v>Marked White River Spring Fing</v>
          </cell>
          <cell r="D8300" t="str">
            <v>M-WhiteSp</v>
          </cell>
          <cell r="E8300">
            <v>30</v>
          </cell>
          <cell r="F8300">
            <v>44</v>
          </cell>
          <cell r="G8300">
            <v>42</v>
          </cell>
          <cell r="H8300" t="str">
            <v>ETRS; includes FW net (FW spt assumed 0)</v>
          </cell>
          <cell r="I8300">
            <v>2015</v>
          </cell>
          <cell r="J8300" t="str">
            <v>M</v>
          </cell>
          <cell r="L8300">
            <v>3</v>
          </cell>
          <cell r="M8300">
            <v>0</v>
          </cell>
        </row>
        <row r="8301">
          <cell r="A8301" t="str">
            <v>2015-30-4-</v>
          </cell>
          <cell r="B8301" t="str">
            <v>MPS</v>
          </cell>
          <cell r="C8301" t="str">
            <v>Marked White River Spring Fing</v>
          </cell>
          <cell r="D8301" t="str">
            <v>M-WhiteSp</v>
          </cell>
          <cell r="E8301">
            <v>30</v>
          </cell>
          <cell r="F8301">
            <v>44</v>
          </cell>
          <cell r="G8301">
            <v>42</v>
          </cell>
          <cell r="H8301" t="str">
            <v>ETRS; includes FW net (FW spt assumed 0)</v>
          </cell>
          <cell r="I8301">
            <v>2015</v>
          </cell>
          <cell r="J8301" t="str">
            <v>M</v>
          </cell>
          <cell r="L8301">
            <v>4</v>
          </cell>
          <cell r="M8301">
            <v>0</v>
          </cell>
        </row>
        <row r="8302">
          <cell r="A8302" t="str">
            <v>2015-30-5-</v>
          </cell>
          <cell r="B8302" t="str">
            <v>MPS</v>
          </cell>
          <cell r="C8302" t="str">
            <v>Marked White River Spring Fing</v>
          </cell>
          <cell r="D8302" t="str">
            <v>M-WhiteSp</v>
          </cell>
          <cell r="E8302">
            <v>30</v>
          </cell>
          <cell r="F8302">
            <v>44</v>
          </cell>
          <cell r="G8302">
            <v>42</v>
          </cell>
          <cell r="H8302" t="str">
            <v>ETRS; includes FW net (FW spt assumed 0)</v>
          </cell>
          <cell r="I8302">
            <v>2015</v>
          </cell>
          <cell r="J8302" t="str">
            <v>M</v>
          </cell>
          <cell r="L8302">
            <v>5</v>
          </cell>
          <cell r="M8302">
            <v>0</v>
          </cell>
        </row>
        <row r="8303">
          <cell r="A8303" t="str">
            <v>2015-31-3-Area12B_tribs_nat_F_n_um</v>
          </cell>
          <cell r="B8303" t="str">
            <v>HC</v>
          </cell>
          <cell r="C8303" t="str">
            <v>UnMarked Hood Canal Fall Fing</v>
          </cell>
          <cell r="D8303" t="str">
            <v>U-HdCl FF</v>
          </cell>
          <cell r="E8303">
            <v>31</v>
          </cell>
          <cell r="F8303">
            <v>46</v>
          </cell>
          <cell r="G8303">
            <v>45</v>
          </cell>
          <cell r="H8303" t="str">
            <v>TRS; incl FW net, FW sport, 12H, HC net</v>
          </cell>
          <cell r="I8303">
            <v>2015</v>
          </cell>
          <cell r="J8303" t="str">
            <v>UM</v>
          </cell>
          <cell r="K8303" t="str">
            <v>N</v>
          </cell>
          <cell r="L8303">
            <v>3</v>
          </cell>
          <cell r="M8303">
            <v>142.92137968317479</v>
          </cell>
        </row>
        <row r="8304">
          <cell r="A8304" t="str">
            <v>2015-31-3-HoodsportHat_F_h_um</v>
          </cell>
          <cell r="B8304" t="str">
            <v>HC</v>
          </cell>
          <cell r="C8304" t="str">
            <v>UnMarked Hood Canal Fall Fing</v>
          </cell>
          <cell r="D8304" t="str">
            <v>U-HdCl FF</v>
          </cell>
          <cell r="E8304">
            <v>31</v>
          </cell>
          <cell r="F8304">
            <v>46</v>
          </cell>
          <cell r="G8304">
            <v>45</v>
          </cell>
          <cell r="H8304" t="str">
            <v>TRS; incl FW net, FW sport, 12H, HC net</v>
          </cell>
          <cell r="I8304">
            <v>2015</v>
          </cell>
          <cell r="J8304" t="str">
            <v>UM</v>
          </cell>
          <cell r="K8304" t="str">
            <v>H</v>
          </cell>
          <cell r="L8304">
            <v>3</v>
          </cell>
          <cell r="M8304">
            <v>12.27020081613507</v>
          </cell>
        </row>
        <row r="8305">
          <cell r="A8305" t="str">
            <v>2015-31-3-SkokR_nat_n_um</v>
          </cell>
          <cell r="B8305" t="str">
            <v>HC</v>
          </cell>
          <cell r="C8305" t="str">
            <v>UnMarked Hood Canal Fall Fing</v>
          </cell>
          <cell r="D8305" t="str">
            <v>U-HdCl FF</v>
          </cell>
          <cell r="E8305">
            <v>31</v>
          </cell>
          <cell r="F8305">
            <v>46</v>
          </cell>
          <cell r="G8305">
            <v>45</v>
          </cell>
          <cell r="H8305" t="str">
            <v>TRS; incl FW net, FW sport, 12H, HC net</v>
          </cell>
          <cell r="I8305">
            <v>2015</v>
          </cell>
          <cell r="J8305" t="str">
            <v>UM</v>
          </cell>
          <cell r="K8305" t="str">
            <v>N</v>
          </cell>
          <cell r="L8305">
            <v>3</v>
          </cell>
          <cell r="M8305">
            <v>145.70768484584789</v>
          </cell>
        </row>
        <row r="8306">
          <cell r="A8306" t="str">
            <v>2015-31-3-SkokR_hat_h_um</v>
          </cell>
          <cell r="B8306" t="str">
            <v>HC</v>
          </cell>
          <cell r="C8306" t="str">
            <v>UnMarked Hood Canal Fall Fing</v>
          </cell>
          <cell r="D8306" t="str">
            <v>U-HdCl FF</v>
          </cell>
          <cell r="E8306">
            <v>31</v>
          </cell>
          <cell r="F8306">
            <v>46</v>
          </cell>
          <cell r="G8306">
            <v>45</v>
          </cell>
          <cell r="H8306" t="str">
            <v>TRS; incl FW net, FW sport, 12H, HC net</v>
          </cell>
          <cell r="I8306">
            <v>2015</v>
          </cell>
          <cell r="J8306" t="str">
            <v>UM</v>
          </cell>
          <cell r="K8306" t="str">
            <v>H</v>
          </cell>
          <cell r="L8306">
            <v>3</v>
          </cell>
          <cell r="M8306">
            <v>576.03706421539914</v>
          </cell>
        </row>
        <row r="8307">
          <cell r="A8307" t="str">
            <v>2015-31-3-Area12CD_tribs_nat_n_um</v>
          </cell>
          <cell r="B8307" t="str">
            <v>HC</v>
          </cell>
          <cell r="C8307" t="str">
            <v>UnMarked Hood Canal Fall Fing</v>
          </cell>
          <cell r="D8307" t="str">
            <v>U-HdCl FF</v>
          </cell>
          <cell r="E8307">
            <v>31</v>
          </cell>
          <cell r="F8307">
            <v>46</v>
          </cell>
          <cell r="G8307">
            <v>45</v>
          </cell>
          <cell r="H8307" t="str">
            <v>TRS; incl FW net, FW sport, 12H, HC net</v>
          </cell>
          <cell r="I8307">
            <v>2015</v>
          </cell>
          <cell r="J8307" t="str">
            <v>UM</v>
          </cell>
          <cell r="K8307" t="str">
            <v>N</v>
          </cell>
          <cell r="L8307">
            <v>3</v>
          </cell>
          <cell r="M8307">
            <v>15.78468245200642</v>
          </cell>
        </row>
        <row r="8308">
          <cell r="A8308" t="str">
            <v>2015-31-4-Area12B_tribs_nat_F_n_um</v>
          </cell>
          <cell r="B8308" t="str">
            <v>HC</v>
          </cell>
          <cell r="C8308" t="str">
            <v>UnMarked Hood Canal Fall Fing</v>
          </cell>
          <cell r="D8308" t="str">
            <v>U-HdCl FF</v>
          </cell>
          <cell r="E8308">
            <v>31</v>
          </cell>
          <cell r="F8308">
            <v>46</v>
          </cell>
          <cell r="G8308">
            <v>45</v>
          </cell>
          <cell r="H8308" t="str">
            <v>TRS; incl FW net, FW sport, 12H, HC net</v>
          </cell>
          <cell r="I8308">
            <v>2015</v>
          </cell>
          <cell r="J8308" t="str">
            <v>UM</v>
          </cell>
          <cell r="K8308" t="str">
            <v>N</v>
          </cell>
          <cell r="L8308">
            <v>4</v>
          </cell>
          <cell r="M8308">
            <v>111.4585935234127</v>
          </cell>
        </row>
        <row r="8309">
          <cell r="A8309" t="str">
            <v>2015-31-4-HoodsportHat_F_h_um</v>
          </cell>
          <cell r="B8309" t="str">
            <v>HC</v>
          </cell>
          <cell r="C8309" t="str">
            <v>UnMarked Hood Canal Fall Fing</v>
          </cell>
          <cell r="D8309" t="str">
            <v>U-HdCl FF</v>
          </cell>
          <cell r="E8309">
            <v>31</v>
          </cell>
          <cell r="F8309">
            <v>46</v>
          </cell>
          <cell r="G8309">
            <v>45</v>
          </cell>
          <cell r="H8309" t="str">
            <v>TRS; incl FW net, FW sport, 12H, HC net</v>
          </cell>
          <cell r="I8309">
            <v>2015</v>
          </cell>
          <cell r="J8309" t="str">
            <v>UM</v>
          </cell>
          <cell r="K8309" t="str">
            <v>H</v>
          </cell>
          <cell r="L8309">
            <v>4</v>
          </cell>
          <cell r="M8309">
            <v>1.992781070218369</v>
          </cell>
        </row>
        <row r="8310">
          <cell r="A8310" t="str">
            <v>2015-31-4-SkokR_nat_n_um</v>
          </cell>
          <cell r="B8310" t="str">
            <v>HC</v>
          </cell>
          <cell r="C8310" t="str">
            <v>UnMarked Hood Canal Fall Fing</v>
          </cell>
          <cell r="D8310" t="str">
            <v>U-HdCl FF</v>
          </cell>
          <cell r="E8310">
            <v>31</v>
          </cell>
          <cell r="F8310">
            <v>46</v>
          </cell>
          <cell r="G8310">
            <v>45</v>
          </cell>
          <cell r="H8310" t="str">
            <v>TRS; incl FW net, FW sport, 12H, HC net</v>
          </cell>
          <cell r="I8310">
            <v>2015</v>
          </cell>
          <cell r="J8310" t="str">
            <v>UM</v>
          </cell>
          <cell r="K8310" t="str">
            <v>N</v>
          </cell>
          <cell r="L8310">
            <v>4</v>
          </cell>
          <cell r="M8310">
            <v>113.6315200320078</v>
          </cell>
        </row>
        <row r="8311">
          <cell r="A8311" t="str">
            <v>2015-31-4-SkokR_hat_h_um</v>
          </cell>
          <cell r="B8311" t="str">
            <v>HC</v>
          </cell>
          <cell r="C8311" t="str">
            <v>UnMarked Hood Canal Fall Fing</v>
          </cell>
          <cell r="D8311" t="str">
            <v>U-HdCl FF</v>
          </cell>
          <cell r="E8311">
            <v>31</v>
          </cell>
          <cell r="F8311">
            <v>46</v>
          </cell>
          <cell r="G8311">
            <v>45</v>
          </cell>
          <cell r="H8311" t="str">
            <v>TRS; incl FW net, FW sport, 12H, HC net</v>
          </cell>
          <cell r="I8311">
            <v>2015</v>
          </cell>
          <cell r="J8311" t="str">
            <v>UM</v>
          </cell>
          <cell r="K8311" t="str">
            <v>H</v>
          </cell>
          <cell r="L8311">
            <v>4</v>
          </cell>
          <cell r="M8311">
            <v>468.33139680481071</v>
          </cell>
        </row>
        <row r="8312">
          <cell r="A8312" t="str">
            <v>2015-31-4-Area12CD_tribs_nat_n_um</v>
          </cell>
          <cell r="B8312" t="str">
            <v>HC</v>
          </cell>
          <cell r="C8312" t="str">
            <v>UnMarked Hood Canal Fall Fing</v>
          </cell>
          <cell r="D8312" t="str">
            <v>U-HdCl FF</v>
          </cell>
          <cell r="E8312">
            <v>31</v>
          </cell>
          <cell r="F8312">
            <v>46</v>
          </cell>
          <cell r="G8312">
            <v>45</v>
          </cell>
          <cell r="H8312" t="str">
            <v>TRS; incl FW net, FW sport, 12H, HC net</v>
          </cell>
          <cell r="I8312">
            <v>2015</v>
          </cell>
          <cell r="J8312" t="str">
            <v>UM</v>
          </cell>
          <cell r="K8312" t="str">
            <v>N</v>
          </cell>
          <cell r="L8312">
            <v>4</v>
          </cell>
          <cell r="M8312">
            <v>12.30983432439845</v>
          </cell>
        </row>
        <row r="8313">
          <cell r="A8313" t="str">
            <v>2015-31-5-Area12B_tribs_nat_F_n_um</v>
          </cell>
          <cell r="B8313" t="str">
            <v>HC</v>
          </cell>
          <cell r="C8313" t="str">
            <v>UnMarked Hood Canal Fall Fing</v>
          </cell>
          <cell r="D8313" t="str">
            <v>U-HdCl FF</v>
          </cell>
          <cell r="E8313">
            <v>31</v>
          </cell>
          <cell r="F8313">
            <v>46</v>
          </cell>
          <cell r="G8313">
            <v>45</v>
          </cell>
          <cell r="H8313" t="str">
            <v>TRS; incl FW net, FW sport, 12H, HC net</v>
          </cell>
          <cell r="I8313">
            <v>2015</v>
          </cell>
          <cell r="J8313" t="str">
            <v>UM</v>
          </cell>
          <cell r="K8313" t="str">
            <v>N</v>
          </cell>
          <cell r="L8313">
            <v>5</v>
          </cell>
          <cell r="M8313">
            <v>4.6859468748581898</v>
          </cell>
        </row>
        <row r="8314">
          <cell r="A8314" t="str">
            <v>2015-31-5-HoodsportHat_F_h_um</v>
          </cell>
          <cell r="B8314" t="str">
            <v>HC</v>
          </cell>
          <cell r="C8314" t="str">
            <v>UnMarked Hood Canal Fall Fing</v>
          </cell>
          <cell r="D8314" t="str">
            <v>U-HdCl FF</v>
          </cell>
          <cell r="E8314">
            <v>31</v>
          </cell>
          <cell r="F8314">
            <v>46</v>
          </cell>
          <cell r="G8314">
            <v>45</v>
          </cell>
          <cell r="H8314" t="str">
            <v>TRS; incl FW net, FW sport, 12H, HC net</v>
          </cell>
          <cell r="I8314">
            <v>2015</v>
          </cell>
          <cell r="J8314" t="str">
            <v>UM</v>
          </cell>
          <cell r="K8314" t="str">
            <v>H</v>
          </cell>
          <cell r="L8314">
            <v>5</v>
          </cell>
          <cell r="M8314">
            <v>1.38729896583594</v>
          </cell>
        </row>
        <row r="8315">
          <cell r="A8315" t="str">
            <v>2015-31-5-SkokR_nat_n_um</v>
          </cell>
          <cell r="B8315" t="str">
            <v>HC</v>
          </cell>
          <cell r="C8315" t="str">
            <v>UnMarked Hood Canal Fall Fing</v>
          </cell>
          <cell r="D8315" t="str">
            <v>U-HdCl FF</v>
          </cell>
          <cell r="E8315">
            <v>31</v>
          </cell>
          <cell r="F8315">
            <v>46</v>
          </cell>
          <cell r="G8315">
            <v>45</v>
          </cell>
          <cell r="H8315" t="str">
            <v>TRS; incl FW net, FW sport, 12H, HC net</v>
          </cell>
          <cell r="I8315">
            <v>2015</v>
          </cell>
          <cell r="J8315" t="str">
            <v>UM</v>
          </cell>
          <cell r="K8315" t="str">
            <v>N</v>
          </cell>
          <cell r="L8315">
            <v>5</v>
          </cell>
          <cell r="M8315">
            <v>4.7773011424868148</v>
          </cell>
        </row>
        <row r="8316">
          <cell r="A8316" t="str">
            <v>2015-31-5-SkokR_hat_h_um</v>
          </cell>
          <cell r="B8316" t="str">
            <v>HC</v>
          </cell>
          <cell r="C8316" t="str">
            <v>UnMarked Hood Canal Fall Fing</v>
          </cell>
          <cell r="D8316" t="str">
            <v>U-HdCl FF</v>
          </cell>
          <cell r="E8316">
            <v>31</v>
          </cell>
          <cell r="F8316">
            <v>46</v>
          </cell>
          <cell r="G8316">
            <v>45</v>
          </cell>
          <cell r="H8316" t="str">
            <v>TRS; incl FW net, FW sport, 12H, HC net</v>
          </cell>
          <cell r="I8316">
            <v>2015</v>
          </cell>
          <cell r="J8316" t="str">
            <v>UM</v>
          </cell>
          <cell r="K8316" t="str">
            <v>H</v>
          </cell>
          <cell r="L8316">
            <v>5</v>
          </cell>
          <cell r="M8316">
            <v>20.76005115425524</v>
          </cell>
        </row>
        <row r="8317">
          <cell r="A8317" t="str">
            <v>2015-31-5-Area12CD_tribs_nat_n_um</v>
          </cell>
          <cell r="B8317" t="str">
            <v>HC</v>
          </cell>
          <cell r="C8317" t="str">
            <v>UnMarked Hood Canal Fall Fing</v>
          </cell>
          <cell r="D8317" t="str">
            <v>U-HdCl FF</v>
          </cell>
          <cell r="E8317">
            <v>31</v>
          </cell>
          <cell r="F8317">
            <v>46</v>
          </cell>
          <cell r="G8317">
            <v>45</v>
          </cell>
          <cell r="H8317" t="str">
            <v>TRS; incl FW net, FW sport, 12H, HC net</v>
          </cell>
          <cell r="I8317">
            <v>2015</v>
          </cell>
          <cell r="J8317" t="str">
            <v>UM</v>
          </cell>
          <cell r="K8317" t="str">
            <v>N</v>
          </cell>
          <cell r="L8317">
            <v>5</v>
          </cell>
          <cell r="M8317">
            <v>0.51753057219693177</v>
          </cell>
        </row>
        <row r="8318">
          <cell r="A8318" t="str">
            <v>2015-32-3-HoodsportHat_F_h_m</v>
          </cell>
          <cell r="B8318" t="str">
            <v>HC</v>
          </cell>
          <cell r="C8318" t="str">
            <v>Marked Hood Canal Fall Fing</v>
          </cell>
          <cell r="D8318" t="str">
            <v>M-HdCl FF</v>
          </cell>
          <cell r="E8318">
            <v>32</v>
          </cell>
          <cell r="F8318">
            <v>47</v>
          </cell>
          <cell r="G8318">
            <v>45</v>
          </cell>
          <cell r="H8318" t="str">
            <v>TRS; incl FW net, FW sport, 12H, HC net</v>
          </cell>
          <cell r="I8318">
            <v>2015</v>
          </cell>
          <cell r="J8318" t="str">
            <v>M</v>
          </cell>
          <cell r="K8318" t="str">
            <v>H</v>
          </cell>
          <cell r="L8318">
            <v>3</v>
          </cell>
          <cell r="M8318">
            <v>9970.298676098435</v>
          </cell>
        </row>
        <row r="8319">
          <cell r="A8319" t="str">
            <v>2015-32-3-SkokR_hat_h_m</v>
          </cell>
          <cell r="B8319" t="str">
            <v>HC</v>
          </cell>
          <cell r="C8319" t="str">
            <v>Marked Hood Canal Fall Fing</v>
          </cell>
          <cell r="D8319" t="str">
            <v>M-HdCl FF</v>
          </cell>
          <cell r="E8319">
            <v>32</v>
          </cell>
          <cell r="F8319">
            <v>47</v>
          </cell>
          <cell r="G8319">
            <v>45</v>
          </cell>
          <cell r="H8319" t="str">
            <v>TRS; incl FW net, FW sport, 12H, HC net</v>
          </cell>
          <cell r="I8319">
            <v>2015</v>
          </cell>
          <cell r="J8319" t="str">
            <v>M</v>
          </cell>
          <cell r="K8319" t="str">
            <v>H</v>
          </cell>
          <cell r="L8319">
            <v>3</v>
          </cell>
          <cell r="M8319">
            <v>9410.7586105307146</v>
          </cell>
        </row>
        <row r="8320">
          <cell r="A8320" t="str">
            <v>2015-32-4-HoodsportHat_F_h_m</v>
          </cell>
          <cell r="B8320" t="str">
            <v>HC</v>
          </cell>
          <cell r="C8320" t="str">
            <v>Marked Hood Canal Fall Fing</v>
          </cell>
          <cell r="D8320" t="str">
            <v>M-HdCl FF</v>
          </cell>
          <cell r="E8320">
            <v>32</v>
          </cell>
          <cell r="F8320">
            <v>47</v>
          </cell>
          <cell r="G8320">
            <v>45</v>
          </cell>
          <cell r="H8320" t="str">
            <v>TRS; incl FW net, FW sport, 12H, HC net</v>
          </cell>
          <cell r="I8320">
            <v>2015</v>
          </cell>
          <cell r="J8320" t="str">
            <v>M</v>
          </cell>
          <cell r="K8320" t="str">
            <v>H</v>
          </cell>
          <cell r="L8320">
            <v>4</v>
          </cell>
          <cell r="M8320">
            <v>6436.7641445396794</v>
          </cell>
        </row>
        <row r="8321">
          <cell r="A8321" t="str">
            <v>2015-32-4-SkokR_hat_h_m</v>
          </cell>
          <cell r="B8321" t="str">
            <v>HC</v>
          </cell>
          <cell r="C8321" t="str">
            <v>Marked Hood Canal Fall Fing</v>
          </cell>
          <cell r="D8321" t="str">
            <v>M-HdCl FF</v>
          </cell>
          <cell r="E8321">
            <v>32</v>
          </cell>
          <cell r="F8321">
            <v>47</v>
          </cell>
          <cell r="G8321">
            <v>45</v>
          </cell>
          <cell r="H8321" t="str">
            <v>TRS; incl FW net, FW sport, 12H, HC net</v>
          </cell>
          <cell r="I8321">
            <v>2015</v>
          </cell>
          <cell r="J8321" t="str">
            <v>M</v>
          </cell>
          <cell r="K8321" t="str">
            <v>H</v>
          </cell>
          <cell r="L8321">
            <v>4</v>
          </cell>
          <cell r="M8321">
            <v>7319.9659326810333</v>
          </cell>
        </row>
        <row r="8322">
          <cell r="A8322" t="str">
            <v>2015-32-5-HoodsportHat_F_h_m</v>
          </cell>
          <cell r="B8322" t="str">
            <v>HC</v>
          </cell>
          <cell r="C8322" t="str">
            <v>Marked Hood Canal Fall Fing</v>
          </cell>
          <cell r="D8322" t="str">
            <v>M-HdCl FF</v>
          </cell>
          <cell r="E8322">
            <v>32</v>
          </cell>
          <cell r="F8322">
            <v>47</v>
          </cell>
          <cell r="G8322">
            <v>45</v>
          </cell>
          <cell r="H8322" t="str">
            <v>TRS; incl FW net, FW sport, 12H, HC net</v>
          </cell>
          <cell r="I8322">
            <v>2015</v>
          </cell>
          <cell r="J8322" t="str">
            <v>M</v>
          </cell>
          <cell r="K8322" t="str">
            <v>H</v>
          </cell>
          <cell r="L8322">
            <v>5</v>
          </cell>
          <cell r="M8322">
            <v>747.30536680275679</v>
          </cell>
        </row>
        <row r="8323">
          <cell r="A8323" t="str">
            <v>2015-32-5-SkokR_hat_h_m</v>
          </cell>
          <cell r="B8323" t="str">
            <v>HC</v>
          </cell>
          <cell r="C8323" t="str">
            <v>Marked Hood Canal Fall Fing</v>
          </cell>
          <cell r="D8323" t="str">
            <v>M-HdCl FF</v>
          </cell>
          <cell r="E8323">
            <v>32</v>
          </cell>
          <cell r="F8323">
            <v>47</v>
          </cell>
          <cell r="G8323">
            <v>45</v>
          </cell>
          <cell r="H8323" t="str">
            <v>TRS; incl FW net, FW sport, 12H, HC net</v>
          </cell>
          <cell r="I8323">
            <v>2015</v>
          </cell>
          <cell r="J8323" t="str">
            <v>M</v>
          </cell>
          <cell r="K8323" t="str">
            <v>H</v>
          </cell>
          <cell r="L8323">
            <v>5</v>
          </cell>
          <cell r="M8323">
            <v>306.67587260791231</v>
          </cell>
        </row>
        <row r="8324">
          <cell r="A8324" t="str">
            <v>2015-33-3-HoodsportHat_Y_h_um</v>
          </cell>
          <cell r="B8324" t="str">
            <v>HC</v>
          </cell>
          <cell r="C8324" t="str">
            <v>UnMarked Hood Canal Fall Year</v>
          </cell>
          <cell r="D8324" t="str">
            <v>U-HdCl FY</v>
          </cell>
          <cell r="E8324">
            <v>33</v>
          </cell>
          <cell r="F8324">
            <v>49</v>
          </cell>
          <cell r="G8324">
            <v>48</v>
          </cell>
          <cell r="H8324" t="str">
            <v>TRS; incl FW net, FW sport, 12H, HC net</v>
          </cell>
          <cell r="I8324">
            <v>2015</v>
          </cell>
          <cell r="J8324" t="str">
            <v>UM</v>
          </cell>
          <cell r="K8324" t="str">
            <v>H</v>
          </cell>
          <cell r="L8324">
            <v>3</v>
          </cell>
          <cell r="M8324">
            <v>9.3010170622367633E-2</v>
          </cell>
        </row>
        <row r="8325">
          <cell r="A8325" t="str">
            <v>2015-33-4-HoodsportHat_Y_h_um</v>
          </cell>
          <cell r="B8325" t="str">
            <v>HC</v>
          </cell>
          <cell r="C8325" t="str">
            <v>UnMarked Hood Canal Fall Year</v>
          </cell>
          <cell r="D8325" t="str">
            <v>U-HdCl FY</v>
          </cell>
          <cell r="E8325">
            <v>33</v>
          </cell>
          <cell r="F8325">
            <v>49</v>
          </cell>
          <cell r="G8325">
            <v>48</v>
          </cell>
          <cell r="H8325" t="str">
            <v>TRS; incl FW net, FW sport, 12H, HC net</v>
          </cell>
          <cell r="I8325">
            <v>2015</v>
          </cell>
          <cell r="J8325" t="str">
            <v>UM</v>
          </cell>
          <cell r="K8325" t="str">
            <v>H</v>
          </cell>
          <cell r="L8325">
            <v>4</v>
          </cell>
          <cell r="M8325">
            <v>0</v>
          </cell>
        </row>
        <row r="8326">
          <cell r="A8326" t="str">
            <v>2015-33-5-HoodsportHat_Y_h_um</v>
          </cell>
          <cell r="B8326" t="str">
            <v>HC</v>
          </cell>
          <cell r="C8326" t="str">
            <v>UnMarked Hood Canal Fall Year</v>
          </cell>
          <cell r="D8326" t="str">
            <v>U-HdCl FY</v>
          </cell>
          <cell r="E8326">
            <v>33</v>
          </cell>
          <cell r="F8326">
            <v>49</v>
          </cell>
          <cell r="G8326">
            <v>48</v>
          </cell>
          <cell r="H8326" t="str">
            <v>TRS; incl FW net, FW sport, 12H, HC net</v>
          </cell>
          <cell r="I8326">
            <v>2015</v>
          </cell>
          <cell r="J8326" t="str">
            <v>UM</v>
          </cell>
          <cell r="K8326" t="str">
            <v>H</v>
          </cell>
          <cell r="L8326">
            <v>5</v>
          </cell>
          <cell r="M8326">
            <v>0</v>
          </cell>
        </row>
        <row r="8327">
          <cell r="A8327" t="str">
            <v>2015-34-3-HoodsportHat_Y_h_m</v>
          </cell>
          <cell r="B8327" t="str">
            <v>HC</v>
          </cell>
          <cell r="C8327" t="str">
            <v>Marked Hood Canal Fall Year</v>
          </cell>
          <cell r="D8327" t="str">
            <v>M-HdCl FY</v>
          </cell>
          <cell r="E8327">
            <v>34</v>
          </cell>
          <cell r="F8327">
            <v>50</v>
          </cell>
          <cell r="G8327">
            <v>48</v>
          </cell>
          <cell r="H8327" t="str">
            <v>TRS; incl FW net, FW sport, 12H, HC net</v>
          </cell>
          <cell r="I8327">
            <v>2015</v>
          </cell>
          <cell r="J8327" t="str">
            <v>M</v>
          </cell>
          <cell r="K8327" t="str">
            <v>H</v>
          </cell>
          <cell r="L8327">
            <v>3</v>
          </cell>
          <cell r="M8327">
            <v>46.435035810296412</v>
          </cell>
        </row>
        <row r="8328">
          <cell r="A8328" t="str">
            <v>2015-34-4-HoodsportHat_Y_h_m</v>
          </cell>
          <cell r="B8328" t="str">
            <v>HC</v>
          </cell>
          <cell r="C8328" t="str">
            <v>Marked Hood Canal Fall Year</v>
          </cell>
          <cell r="D8328" t="str">
            <v>M-HdCl FY</v>
          </cell>
          <cell r="E8328">
            <v>34</v>
          </cell>
          <cell r="F8328">
            <v>50</v>
          </cell>
          <cell r="G8328">
            <v>48</v>
          </cell>
          <cell r="H8328" t="str">
            <v>TRS; incl FW net, FW sport, 12H, HC net</v>
          </cell>
          <cell r="I8328">
            <v>2015</v>
          </cell>
          <cell r="J8328" t="str">
            <v>M</v>
          </cell>
          <cell r="K8328" t="str">
            <v>H</v>
          </cell>
          <cell r="L8328">
            <v>4</v>
          </cell>
          <cell r="M8328">
            <v>48.409416047086467</v>
          </cell>
        </row>
        <row r="8329">
          <cell r="A8329" t="str">
            <v>2015-34-5-HoodsportHat_Y_h_m</v>
          </cell>
          <cell r="B8329" t="str">
            <v>HC</v>
          </cell>
          <cell r="C8329" t="str">
            <v>Marked Hood Canal Fall Year</v>
          </cell>
          <cell r="D8329" t="str">
            <v>M-HdCl FY</v>
          </cell>
          <cell r="E8329">
            <v>34</v>
          </cell>
          <cell r="F8329">
            <v>50</v>
          </cell>
          <cell r="G8329">
            <v>48</v>
          </cell>
          <cell r="H8329" t="str">
            <v>TRS; incl FW net, FW sport, 12H, HC net</v>
          </cell>
          <cell r="I8329">
            <v>2015</v>
          </cell>
          <cell r="J8329" t="str">
            <v>M</v>
          </cell>
          <cell r="K8329" t="str">
            <v>H</v>
          </cell>
          <cell r="L8329">
            <v>5</v>
          </cell>
          <cell r="M8329">
            <v>16.72066823442114</v>
          </cell>
        </row>
        <row r="8330">
          <cell r="A8330" t="str">
            <v>2015-35-3-Dungeness_n_um</v>
          </cell>
          <cell r="B8330" t="str">
            <v>JDF</v>
          </cell>
          <cell r="C8330" t="str">
            <v>UnMarked JDF Tribs. Fall</v>
          </cell>
          <cell r="D8330" t="str">
            <v>U-SJDF FF</v>
          </cell>
          <cell r="E8330">
            <v>35</v>
          </cell>
          <cell r="F8330">
            <v>52</v>
          </cell>
          <cell r="G8330">
            <v>51</v>
          </cell>
          <cell r="H8330" t="str">
            <v>ETRS; includes 6D</v>
          </cell>
          <cell r="I8330">
            <v>2015</v>
          </cell>
          <cell r="J8330" t="str">
            <v>UM</v>
          </cell>
          <cell r="K8330" t="str">
            <v>N</v>
          </cell>
          <cell r="L8330">
            <v>3</v>
          </cell>
          <cell r="M8330">
            <v>101</v>
          </cell>
        </row>
        <row r="8331">
          <cell r="A8331" t="str">
            <v>2015-35-3-Elwha_n_um</v>
          </cell>
          <cell r="B8331" t="str">
            <v>JDF</v>
          </cell>
          <cell r="C8331" t="str">
            <v>UnMarked JDF Tribs. Fall</v>
          </cell>
          <cell r="D8331" t="str">
            <v>U-SJDF FF</v>
          </cell>
          <cell r="E8331">
            <v>35</v>
          </cell>
          <cell r="F8331">
            <v>52</v>
          </cell>
          <cell r="G8331">
            <v>51</v>
          </cell>
          <cell r="H8331" t="str">
            <v>ETRS; includes 6D</v>
          </cell>
          <cell r="I8331">
            <v>2015</v>
          </cell>
          <cell r="J8331" t="str">
            <v>UM</v>
          </cell>
          <cell r="K8331" t="str">
            <v>N</v>
          </cell>
          <cell r="L8331">
            <v>3</v>
          </cell>
          <cell r="M8331">
            <v>765</v>
          </cell>
        </row>
        <row r="8332">
          <cell r="A8332" t="str">
            <v>2015-35-4-Dungeness_n_um</v>
          </cell>
          <cell r="B8332" t="str">
            <v>JDF</v>
          </cell>
          <cell r="C8332" t="str">
            <v>UnMarked JDF Tribs. Fall</v>
          </cell>
          <cell r="D8332" t="str">
            <v>U-SJDF FF</v>
          </cell>
          <cell r="E8332">
            <v>35</v>
          </cell>
          <cell r="F8332">
            <v>52</v>
          </cell>
          <cell r="G8332">
            <v>51</v>
          </cell>
          <cell r="H8332" t="str">
            <v>ETRS; includes 6D</v>
          </cell>
          <cell r="I8332">
            <v>2015</v>
          </cell>
          <cell r="J8332" t="str">
            <v>UM</v>
          </cell>
          <cell r="K8332" t="str">
            <v>N</v>
          </cell>
          <cell r="L8332">
            <v>4</v>
          </cell>
          <cell r="M8332">
            <v>278</v>
          </cell>
        </row>
        <row r="8333">
          <cell r="A8333" t="str">
            <v>2015-35-4-Elwha_n_um</v>
          </cell>
          <cell r="B8333" t="str">
            <v>JDF</v>
          </cell>
          <cell r="C8333" t="str">
            <v>UnMarked JDF Tribs. Fall</v>
          </cell>
          <cell r="D8333" t="str">
            <v>U-SJDF FF</v>
          </cell>
          <cell r="E8333">
            <v>35</v>
          </cell>
          <cell r="F8333">
            <v>52</v>
          </cell>
          <cell r="G8333">
            <v>51</v>
          </cell>
          <cell r="H8333" t="str">
            <v>ETRS; includes 6D</v>
          </cell>
          <cell r="I8333">
            <v>2015</v>
          </cell>
          <cell r="J8333" t="str">
            <v>UM</v>
          </cell>
          <cell r="K8333" t="str">
            <v>N</v>
          </cell>
          <cell r="L8333">
            <v>4</v>
          </cell>
          <cell r="M8333">
            <v>2670</v>
          </cell>
        </row>
        <row r="8334">
          <cell r="A8334" t="str">
            <v>2015-35-5-Dungeness_n_um</v>
          </cell>
          <cell r="B8334" t="str">
            <v>JDF</v>
          </cell>
          <cell r="C8334" t="str">
            <v>UnMarked JDF Tribs. Fall</v>
          </cell>
          <cell r="D8334" t="str">
            <v>U-SJDF FF</v>
          </cell>
          <cell r="E8334">
            <v>35</v>
          </cell>
          <cell r="F8334">
            <v>52</v>
          </cell>
          <cell r="G8334">
            <v>51</v>
          </cell>
          <cell r="H8334" t="str">
            <v>ETRS; includes 6D</v>
          </cell>
          <cell r="I8334">
            <v>2015</v>
          </cell>
          <cell r="J8334" t="str">
            <v>UM</v>
          </cell>
          <cell r="K8334" t="str">
            <v>N</v>
          </cell>
          <cell r="L8334">
            <v>5</v>
          </cell>
          <cell r="M8334">
            <v>28</v>
          </cell>
        </row>
        <row r="8335">
          <cell r="A8335" t="str">
            <v>2015-35-5-Elwha_n_um</v>
          </cell>
          <cell r="B8335" t="str">
            <v>JDF</v>
          </cell>
          <cell r="C8335" t="str">
            <v>UnMarked JDF Tribs. Fall</v>
          </cell>
          <cell r="D8335" t="str">
            <v>U-SJDF FF</v>
          </cell>
          <cell r="E8335">
            <v>35</v>
          </cell>
          <cell r="F8335">
            <v>52</v>
          </cell>
          <cell r="G8335">
            <v>51</v>
          </cell>
          <cell r="H8335" t="str">
            <v>ETRS; includes 6D</v>
          </cell>
          <cell r="I8335">
            <v>2015</v>
          </cell>
          <cell r="J8335" t="str">
            <v>UM</v>
          </cell>
          <cell r="K8335" t="str">
            <v>N</v>
          </cell>
          <cell r="L8335">
            <v>5</v>
          </cell>
          <cell r="M8335">
            <v>597</v>
          </cell>
        </row>
        <row r="8336">
          <cell r="A8336" t="str">
            <v>2015-36-3-Dungeness_n_m</v>
          </cell>
          <cell r="B8336" t="str">
            <v>JDF</v>
          </cell>
          <cell r="C8336" t="str">
            <v>Marked JDF Tribs. Fall</v>
          </cell>
          <cell r="D8336" t="str">
            <v>M-SJDF FF</v>
          </cell>
          <cell r="E8336">
            <v>36</v>
          </cell>
          <cell r="F8336">
            <v>53</v>
          </cell>
          <cell r="G8336">
            <v>51</v>
          </cell>
          <cell r="H8336" t="str">
            <v>ETRS; includes 6D</v>
          </cell>
          <cell r="I8336">
            <v>2015</v>
          </cell>
          <cell r="J8336" t="str">
            <v>M</v>
          </cell>
          <cell r="K8336" t="str">
            <v>N</v>
          </cell>
          <cell r="L8336">
            <v>3</v>
          </cell>
          <cell r="M8336">
            <v>0</v>
          </cell>
        </row>
        <row r="8337">
          <cell r="A8337" t="str">
            <v>2015-36-3-Elwha_n_m</v>
          </cell>
          <cell r="B8337" t="str">
            <v>JDF</v>
          </cell>
          <cell r="C8337" t="str">
            <v>Marked JDF Tribs. Fall</v>
          </cell>
          <cell r="D8337" t="str">
            <v>M-SJDF FF</v>
          </cell>
          <cell r="E8337">
            <v>36</v>
          </cell>
          <cell r="F8337">
            <v>53</v>
          </cell>
          <cell r="G8337">
            <v>51</v>
          </cell>
          <cell r="H8337" t="str">
            <v>ETRS; includes 6D</v>
          </cell>
          <cell r="I8337">
            <v>2015</v>
          </cell>
          <cell r="J8337" t="str">
            <v>M</v>
          </cell>
          <cell r="K8337" t="str">
            <v>N</v>
          </cell>
          <cell r="L8337">
            <v>3</v>
          </cell>
          <cell r="M8337">
            <v>70</v>
          </cell>
        </row>
        <row r="8338">
          <cell r="A8338" t="str">
            <v>2015-36-4-Dungeness_n_m</v>
          </cell>
          <cell r="B8338" t="str">
            <v>JDF</v>
          </cell>
          <cell r="C8338" t="str">
            <v>Marked JDF Tribs. Fall</v>
          </cell>
          <cell r="D8338" t="str">
            <v>M-SJDF FF</v>
          </cell>
          <cell r="E8338">
            <v>36</v>
          </cell>
          <cell r="F8338">
            <v>53</v>
          </cell>
          <cell r="G8338">
            <v>51</v>
          </cell>
          <cell r="H8338" t="str">
            <v>ETRS; includes 6D</v>
          </cell>
          <cell r="I8338">
            <v>2015</v>
          </cell>
          <cell r="J8338" t="str">
            <v>M</v>
          </cell>
          <cell r="K8338" t="str">
            <v>N</v>
          </cell>
          <cell r="L8338">
            <v>4</v>
          </cell>
          <cell r="M8338">
            <v>0</v>
          </cell>
        </row>
        <row r="8339">
          <cell r="A8339" t="str">
            <v>2015-36-4-Elwha_n_m</v>
          </cell>
          <cell r="B8339" t="str">
            <v>JDF</v>
          </cell>
          <cell r="C8339" t="str">
            <v>Marked JDF Tribs. Fall</v>
          </cell>
          <cell r="D8339" t="str">
            <v>M-SJDF FF</v>
          </cell>
          <cell r="E8339">
            <v>36</v>
          </cell>
          <cell r="F8339">
            <v>53</v>
          </cell>
          <cell r="G8339">
            <v>51</v>
          </cell>
          <cell r="H8339" t="str">
            <v>ETRS; includes 6D</v>
          </cell>
          <cell r="I8339">
            <v>2015</v>
          </cell>
          <cell r="J8339" t="str">
            <v>M</v>
          </cell>
          <cell r="K8339" t="str">
            <v>N</v>
          </cell>
          <cell r="L8339">
            <v>4</v>
          </cell>
          <cell r="M8339">
            <v>10</v>
          </cell>
        </row>
        <row r="8340">
          <cell r="A8340" t="str">
            <v>2015-36-5-Dungeness_n_m</v>
          </cell>
          <cell r="B8340" t="str">
            <v>JDF</v>
          </cell>
          <cell r="C8340" t="str">
            <v>Marked JDF Tribs. Fall</v>
          </cell>
          <cell r="D8340" t="str">
            <v>M-SJDF FF</v>
          </cell>
          <cell r="E8340">
            <v>36</v>
          </cell>
          <cell r="F8340">
            <v>53</v>
          </cell>
          <cell r="G8340">
            <v>51</v>
          </cell>
          <cell r="H8340" t="str">
            <v>ETRS; includes 6D</v>
          </cell>
          <cell r="I8340">
            <v>2015</v>
          </cell>
          <cell r="J8340" t="str">
            <v>M</v>
          </cell>
          <cell r="K8340" t="str">
            <v>N</v>
          </cell>
          <cell r="L8340">
            <v>5</v>
          </cell>
          <cell r="M8340">
            <v>0</v>
          </cell>
        </row>
        <row r="8341">
          <cell r="A8341" t="str">
            <v>2015-36-5-Elwha_n_m</v>
          </cell>
          <cell r="B8341" t="str">
            <v>JDF</v>
          </cell>
          <cell r="C8341" t="str">
            <v>Marked JDF Tribs. Fall</v>
          </cell>
          <cell r="D8341" t="str">
            <v>M-SJDF FF</v>
          </cell>
          <cell r="E8341">
            <v>36</v>
          </cell>
          <cell r="F8341">
            <v>53</v>
          </cell>
          <cell r="G8341">
            <v>51</v>
          </cell>
          <cell r="H8341" t="str">
            <v>ETRS; includes 6D</v>
          </cell>
          <cell r="I8341">
            <v>2015</v>
          </cell>
          <cell r="J8341" t="str">
            <v>M</v>
          </cell>
          <cell r="K8341" t="str">
            <v>N</v>
          </cell>
          <cell r="L8341">
            <v>5</v>
          </cell>
          <cell r="M8341">
            <v>0</v>
          </cell>
        </row>
        <row r="8342">
          <cell r="A8342" t="str">
            <v>2015-65-3-</v>
          </cell>
          <cell r="B8342" t="str">
            <v>MPS</v>
          </cell>
          <cell r="C8342" t="str">
            <v>UnMarked White Sp Year</v>
          </cell>
          <cell r="D8342" t="str">
            <v>U-WhtSpYr</v>
          </cell>
          <cell r="E8342">
            <v>65</v>
          </cell>
          <cell r="F8342">
            <v>55</v>
          </cell>
          <cell r="G8342">
            <v>54</v>
          </cell>
          <cell r="H8342" t="str">
            <v>ETRS; includes FW net (FW spt assumed 0)</v>
          </cell>
          <cell r="I8342">
            <v>2015</v>
          </cell>
          <cell r="J8342" t="str">
            <v>UM</v>
          </cell>
          <cell r="L8342">
            <v>3</v>
          </cell>
          <cell r="M8342">
            <v>99</v>
          </cell>
        </row>
        <row r="8343">
          <cell r="A8343" t="str">
            <v>2015-65-4-</v>
          </cell>
          <cell r="B8343" t="str">
            <v>MPS</v>
          </cell>
          <cell r="C8343" t="str">
            <v>UnMarked White Sp Year</v>
          </cell>
          <cell r="D8343" t="str">
            <v>U-WhtSpYr</v>
          </cell>
          <cell r="E8343">
            <v>65</v>
          </cell>
          <cell r="F8343">
            <v>55</v>
          </cell>
          <cell r="G8343">
            <v>54</v>
          </cell>
          <cell r="H8343" t="str">
            <v>ETRS; includes FW net (FW spt assumed 0)</v>
          </cell>
          <cell r="I8343">
            <v>2015</v>
          </cell>
          <cell r="J8343" t="str">
            <v>UM</v>
          </cell>
          <cell r="L8343">
            <v>4</v>
          </cell>
          <cell r="M8343">
            <v>90</v>
          </cell>
        </row>
        <row r="8344">
          <cell r="A8344" t="str">
            <v>2015-65-5-</v>
          </cell>
          <cell r="B8344" t="str">
            <v>MPS</v>
          </cell>
          <cell r="C8344" t="str">
            <v>UnMarked White Sp Year</v>
          </cell>
          <cell r="D8344" t="str">
            <v>U-WhtSpYr</v>
          </cell>
          <cell r="E8344">
            <v>65</v>
          </cell>
          <cell r="F8344">
            <v>55</v>
          </cell>
          <cell r="G8344">
            <v>54</v>
          </cell>
          <cell r="H8344" t="str">
            <v>ETRS; includes FW net (FW spt assumed 0)</v>
          </cell>
          <cell r="I8344">
            <v>2015</v>
          </cell>
          <cell r="J8344" t="str">
            <v>UM</v>
          </cell>
          <cell r="L8344">
            <v>5</v>
          </cell>
          <cell r="M8344">
            <v>1</v>
          </cell>
        </row>
        <row r="8345">
          <cell r="A8345" t="str">
            <v>2015-66-3-</v>
          </cell>
          <cell r="B8345" t="str">
            <v>MPS</v>
          </cell>
          <cell r="C8345" t="str">
            <v>Marked White Sp Year</v>
          </cell>
          <cell r="D8345" t="str">
            <v>M-WhtSpYr</v>
          </cell>
          <cell r="E8345">
            <v>66</v>
          </cell>
          <cell r="F8345">
            <v>56</v>
          </cell>
          <cell r="G8345">
            <v>54</v>
          </cell>
          <cell r="H8345" t="str">
            <v>ETRS; includes FW net (FW spt assumed 0)</v>
          </cell>
          <cell r="I8345">
            <v>2015</v>
          </cell>
          <cell r="J8345" t="str">
            <v>M</v>
          </cell>
          <cell r="L8345">
            <v>3</v>
          </cell>
          <cell r="M8345">
            <v>0</v>
          </cell>
        </row>
        <row r="8346">
          <cell r="A8346" t="str">
            <v>2015-66-4-</v>
          </cell>
          <cell r="B8346" t="str">
            <v>MPS</v>
          </cell>
          <cell r="C8346" t="str">
            <v>Marked White Sp Year</v>
          </cell>
          <cell r="D8346" t="str">
            <v>M-WhtSpYr</v>
          </cell>
          <cell r="E8346">
            <v>66</v>
          </cell>
          <cell r="F8346">
            <v>56</v>
          </cell>
          <cell r="G8346">
            <v>54</v>
          </cell>
          <cell r="H8346" t="str">
            <v>ETRS; includes FW net (FW spt assumed 0)</v>
          </cell>
          <cell r="I8346">
            <v>2015</v>
          </cell>
          <cell r="J8346" t="str">
            <v>M</v>
          </cell>
          <cell r="L8346">
            <v>4</v>
          </cell>
          <cell r="M8346">
            <v>0</v>
          </cell>
        </row>
        <row r="8347">
          <cell r="A8347" t="str">
            <v>2015-66-5-</v>
          </cell>
          <cell r="B8347" t="str">
            <v>MPS</v>
          </cell>
          <cell r="C8347" t="str">
            <v>Marked White Sp Year</v>
          </cell>
          <cell r="D8347" t="str">
            <v>M-WhtSpYr</v>
          </cell>
          <cell r="E8347">
            <v>66</v>
          </cell>
          <cell r="F8347">
            <v>56</v>
          </cell>
          <cell r="G8347">
            <v>54</v>
          </cell>
          <cell r="H8347" t="str">
            <v>ETRS; includes FW net (FW spt assumed 0)</v>
          </cell>
          <cell r="I8347">
            <v>2015</v>
          </cell>
          <cell r="J8347" t="str">
            <v>M</v>
          </cell>
          <cell r="L8347">
            <v>5</v>
          </cell>
          <cell r="M8347">
            <v>0</v>
          </cell>
        </row>
        <row r="8348">
          <cell r="A8348" t="str">
            <v>2015-75-3-</v>
          </cell>
          <cell r="B8348" t="str">
            <v>JDF</v>
          </cell>
          <cell r="C8348" t="str">
            <v>UnMarked Hoko River</v>
          </cell>
          <cell r="D8348" t="str">
            <v>U-Hoko Rv</v>
          </cell>
          <cell r="E8348">
            <v>75</v>
          </cell>
          <cell r="F8348">
            <v>58</v>
          </cell>
          <cell r="G8348">
            <v>57</v>
          </cell>
          <cell r="H8348" t="str">
            <v>ETRS; esc only, no FW fishery</v>
          </cell>
          <cell r="I8348">
            <v>2015</v>
          </cell>
          <cell r="J8348" t="str">
            <v>UM</v>
          </cell>
          <cell r="L8348">
            <v>3</v>
          </cell>
          <cell r="M8348">
            <v>383.8059785997184</v>
          </cell>
        </row>
        <row r="8349">
          <cell r="A8349" t="str">
            <v>2015-75-4-</v>
          </cell>
          <cell r="B8349" t="str">
            <v>JDF</v>
          </cell>
          <cell r="C8349" t="str">
            <v>UnMarked Hoko River</v>
          </cell>
          <cell r="D8349" t="str">
            <v>U-Hoko Rv</v>
          </cell>
          <cell r="E8349">
            <v>75</v>
          </cell>
          <cell r="F8349">
            <v>58</v>
          </cell>
          <cell r="G8349">
            <v>57</v>
          </cell>
          <cell r="H8349" t="str">
            <v>ETRS; esc only, no FW fishery</v>
          </cell>
          <cell r="I8349">
            <v>2015</v>
          </cell>
          <cell r="J8349" t="str">
            <v>UM</v>
          </cell>
          <cell r="L8349">
            <v>4</v>
          </cell>
          <cell r="M8349">
            <v>1995.7642514493591</v>
          </cell>
        </row>
        <row r="8350">
          <cell r="A8350" t="str">
            <v>2015-75-5-</v>
          </cell>
          <cell r="B8350" t="str">
            <v>JDF</v>
          </cell>
          <cell r="C8350" t="str">
            <v>UnMarked Hoko River</v>
          </cell>
          <cell r="D8350" t="str">
            <v>U-Hoko Rv</v>
          </cell>
          <cell r="E8350">
            <v>75</v>
          </cell>
          <cell r="F8350">
            <v>58</v>
          </cell>
          <cell r="G8350">
            <v>57</v>
          </cell>
          <cell r="H8350" t="str">
            <v>ETRS; esc only, no FW fishery</v>
          </cell>
          <cell r="I8350">
            <v>2015</v>
          </cell>
          <cell r="J8350" t="str">
            <v>UM</v>
          </cell>
          <cell r="L8350">
            <v>5</v>
          </cell>
          <cell r="M8350">
            <v>65.669528715183816</v>
          </cell>
        </row>
        <row r="8351">
          <cell r="A8351" t="str">
            <v>2015-76-3-</v>
          </cell>
          <cell r="B8351" t="str">
            <v>JDF</v>
          </cell>
          <cell r="C8351" t="str">
            <v>Marked Hoko River</v>
          </cell>
          <cell r="D8351" t="str">
            <v>M-Hoko Rv</v>
          </cell>
          <cell r="E8351">
            <v>76</v>
          </cell>
          <cell r="F8351">
            <v>59</v>
          </cell>
          <cell r="G8351">
            <v>57</v>
          </cell>
          <cell r="H8351" t="str">
            <v>ETRS; esc only, no FW fishery</v>
          </cell>
          <cell r="I8351">
            <v>2015</v>
          </cell>
          <cell r="J8351" t="str">
            <v>M</v>
          </cell>
          <cell r="L8351">
            <v>3</v>
          </cell>
          <cell r="M8351">
            <v>53.326424686827337</v>
          </cell>
        </row>
        <row r="8352">
          <cell r="A8352" t="str">
            <v>2015-76-4-</v>
          </cell>
          <cell r="B8352" t="str">
            <v>JDF</v>
          </cell>
          <cell r="C8352" t="str">
            <v>Marked Hoko River</v>
          </cell>
          <cell r="D8352" t="str">
            <v>M-Hoko Rv</v>
          </cell>
          <cell r="E8352">
            <v>76</v>
          </cell>
          <cell r="F8352">
            <v>59</v>
          </cell>
          <cell r="G8352">
            <v>57</v>
          </cell>
          <cell r="H8352" t="str">
            <v>ETRS; esc only, no FW fishery</v>
          </cell>
          <cell r="I8352">
            <v>2015</v>
          </cell>
          <cell r="J8352" t="str">
            <v>M</v>
          </cell>
          <cell r="L8352">
            <v>4</v>
          </cell>
          <cell r="M8352">
            <v>149.5412945965156</v>
          </cell>
        </row>
        <row r="8353">
          <cell r="A8353" t="str">
            <v>2015-76-5-</v>
          </cell>
          <cell r="B8353" t="str">
            <v>JDF</v>
          </cell>
          <cell r="C8353" t="str">
            <v>Marked Hoko River</v>
          </cell>
          <cell r="D8353" t="str">
            <v>M-Hoko Rv</v>
          </cell>
          <cell r="E8353">
            <v>76</v>
          </cell>
          <cell r="F8353">
            <v>59</v>
          </cell>
          <cell r="G8353">
            <v>57</v>
          </cell>
          <cell r="H8353" t="str">
            <v>ETRS; esc only, no FW fishery</v>
          </cell>
          <cell r="I8353">
            <v>2015</v>
          </cell>
          <cell r="J8353" t="str">
            <v>M</v>
          </cell>
          <cell r="L8353">
            <v>5</v>
          </cell>
          <cell r="M8353">
            <v>69.263991483378348</v>
          </cell>
        </row>
        <row r="8354">
          <cell r="A8354" t="str">
            <v>2015-37-3-</v>
          </cell>
          <cell r="B8354" t="str">
            <v>ColR</v>
          </cell>
          <cell r="C8354" t="str">
            <v>UnMarked CR Oregon Hatchery Tule</v>
          </cell>
          <cell r="D8354" t="str">
            <v>U-OR Tule</v>
          </cell>
          <cell r="E8354">
            <v>37</v>
          </cell>
          <cell r="F8354">
            <v>61</v>
          </cell>
          <cell r="G8354">
            <v>60</v>
          </cell>
          <cell r="I8354">
            <v>2015</v>
          </cell>
          <cell r="J8354" t="str">
            <v>UM</v>
          </cell>
          <cell r="L8354">
            <v>3</v>
          </cell>
          <cell r="M8354">
            <v>3343.1227361656979</v>
          </cell>
        </row>
        <row r="8355">
          <cell r="A8355" t="str">
            <v>2015-37-4-</v>
          </cell>
          <cell r="B8355" t="str">
            <v>ColR</v>
          </cell>
          <cell r="C8355" t="str">
            <v>UnMarked CR Oregon Hatchery Tule</v>
          </cell>
          <cell r="D8355" t="str">
            <v>U-OR Tule</v>
          </cell>
          <cell r="E8355">
            <v>37</v>
          </cell>
          <cell r="F8355">
            <v>61</v>
          </cell>
          <cell r="G8355">
            <v>60</v>
          </cell>
          <cell r="I8355">
            <v>2015</v>
          </cell>
          <cell r="J8355" t="str">
            <v>UM</v>
          </cell>
          <cell r="L8355">
            <v>4</v>
          </cell>
          <cell r="M8355">
            <v>1062.7486633434189</v>
          </cell>
        </row>
        <row r="8356">
          <cell r="A8356" t="str">
            <v>2015-37-5-</v>
          </cell>
          <cell r="B8356" t="str">
            <v>ColR</v>
          </cell>
          <cell r="C8356" t="str">
            <v>UnMarked CR Oregon Hatchery Tule</v>
          </cell>
          <cell r="D8356" t="str">
            <v>U-OR Tule</v>
          </cell>
          <cell r="E8356">
            <v>37</v>
          </cell>
          <cell r="F8356">
            <v>61</v>
          </cell>
          <cell r="G8356">
            <v>60</v>
          </cell>
          <cell r="I8356">
            <v>2015</v>
          </cell>
          <cell r="J8356" t="str">
            <v>UM</v>
          </cell>
          <cell r="L8356">
            <v>5</v>
          </cell>
          <cell r="M8356">
            <v>3.9869472400042931</v>
          </cell>
        </row>
        <row r="8357">
          <cell r="A8357" t="str">
            <v>2015-38-3-</v>
          </cell>
          <cell r="B8357" t="str">
            <v>ColR</v>
          </cell>
          <cell r="C8357" t="str">
            <v>Marked CR Oregon Hatchery Tule</v>
          </cell>
          <cell r="D8357" t="str">
            <v>M-OR Tule</v>
          </cell>
          <cell r="E8357">
            <v>38</v>
          </cell>
          <cell r="F8357">
            <v>62</v>
          </cell>
          <cell r="G8357">
            <v>60</v>
          </cell>
          <cell r="I8357">
            <v>2015</v>
          </cell>
          <cell r="J8357" t="str">
            <v>M</v>
          </cell>
          <cell r="L8357">
            <v>3</v>
          </cell>
          <cell r="M8357">
            <v>11529.027263834299</v>
          </cell>
        </row>
        <row r="8358">
          <cell r="A8358" t="str">
            <v>2015-38-4-</v>
          </cell>
          <cell r="B8358" t="str">
            <v>ColR</v>
          </cell>
          <cell r="C8358" t="str">
            <v>Marked CR Oregon Hatchery Tule</v>
          </cell>
          <cell r="D8358" t="str">
            <v>M-OR Tule</v>
          </cell>
          <cell r="E8358">
            <v>38</v>
          </cell>
          <cell r="F8358">
            <v>62</v>
          </cell>
          <cell r="G8358">
            <v>60</v>
          </cell>
          <cell r="I8358">
            <v>2015</v>
          </cell>
          <cell r="J8358" t="str">
            <v>M</v>
          </cell>
          <cell r="L8358">
            <v>4</v>
          </cell>
          <cell r="M8358">
            <v>3627.0013366565809</v>
          </cell>
        </row>
        <row r="8359">
          <cell r="A8359" t="str">
            <v>2015-38-5-</v>
          </cell>
          <cell r="B8359" t="str">
            <v>ColR</v>
          </cell>
          <cell r="C8359" t="str">
            <v>Marked CR Oregon Hatchery Tule</v>
          </cell>
          <cell r="D8359" t="str">
            <v>M-OR Tule</v>
          </cell>
          <cell r="E8359">
            <v>38</v>
          </cell>
          <cell r="F8359">
            <v>62</v>
          </cell>
          <cell r="G8359">
            <v>60</v>
          </cell>
          <cell r="I8359">
            <v>2015</v>
          </cell>
          <cell r="J8359" t="str">
            <v>M</v>
          </cell>
          <cell r="L8359">
            <v>5</v>
          </cell>
          <cell r="M8359">
            <v>28.388052759995709</v>
          </cell>
        </row>
        <row r="8360">
          <cell r="A8360" t="str">
            <v>2015-39-3-</v>
          </cell>
          <cell r="B8360" t="str">
            <v>ColR</v>
          </cell>
          <cell r="C8360" t="str">
            <v>UnMarked CR Washington Hatchery Tule</v>
          </cell>
          <cell r="D8360" t="str">
            <v>U-WA Tule</v>
          </cell>
          <cell r="E8360">
            <v>39</v>
          </cell>
          <cell r="F8360">
            <v>64</v>
          </cell>
          <cell r="G8360">
            <v>63</v>
          </cell>
          <cell r="I8360">
            <v>2015</v>
          </cell>
          <cell r="J8360" t="str">
            <v>UM</v>
          </cell>
          <cell r="L8360">
            <v>3</v>
          </cell>
          <cell r="M8360">
            <v>3481.1156833899959</v>
          </cell>
        </row>
        <row r="8361">
          <cell r="A8361" t="str">
            <v>2015-39-4-</v>
          </cell>
          <cell r="B8361" t="str">
            <v>ColR</v>
          </cell>
          <cell r="C8361" t="str">
            <v>UnMarked CR Washington Hatchery Tule</v>
          </cell>
          <cell r="D8361" t="str">
            <v>U-WA Tule</v>
          </cell>
          <cell r="E8361">
            <v>39</v>
          </cell>
          <cell r="F8361">
            <v>64</v>
          </cell>
          <cell r="G8361">
            <v>63</v>
          </cell>
          <cell r="I8361">
            <v>2015</v>
          </cell>
          <cell r="J8361" t="str">
            <v>UM</v>
          </cell>
          <cell r="L8361">
            <v>4</v>
          </cell>
          <cell r="M8361">
            <v>3240.2867450402509</v>
          </cell>
        </row>
        <row r="8362">
          <cell r="A8362" t="str">
            <v>2015-39-5-</v>
          </cell>
          <cell r="B8362" t="str">
            <v>ColR</v>
          </cell>
          <cell r="C8362" t="str">
            <v>UnMarked CR Washington Hatchery Tule</v>
          </cell>
          <cell r="D8362" t="str">
            <v>U-WA Tule</v>
          </cell>
          <cell r="E8362">
            <v>39</v>
          </cell>
          <cell r="F8362">
            <v>64</v>
          </cell>
          <cell r="G8362">
            <v>63</v>
          </cell>
          <cell r="I8362">
            <v>2015</v>
          </cell>
          <cell r="J8362" t="str">
            <v>UM</v>
          </cell>
          <cell r="L8362">
            <v>5</v>
          </cell>
          <cell r="M8362">
            <v>1230.487296797766</v>
          </cell>
        </row>
        <row r="8363">
          <cell r="A8363" t="str">
            <v>2015-40-3-</v>
          </cell>
          <cell r="B8363" t="str">
            <v>ColR</v>
          </cell>
          <cell r="C8363" t="str">
            <v>Marked CR Washington Hatchery Tule</v>
          </cell>
          <cell r="D8363" t="str">
            <v>M-WA Tule</v>
          </cell>
          <cell r="E8363">
            <v>40</v>
          </cell>
          <cell r="F8363">
            <v>65</v>
          </cell>
          <cell r="G8363">
            <v>63</v>
          </cell>
          <cell r="I8363">
            <v>2015</v>
          </cell>
          <cell r="J8363" t="str">
            <v>M</v>
          </cell>
          <cell r="L8363">
            <v>3</v>
          </cell>
          <cell r="M8363">
            <v>35679.684316610008</v>
          </cell>
        </row>
        <row r="8364">
          <cell r="A8364" t="str">
            <v>2015-40-4-</v>
          </cell>
          <cell r="B8364" t="str">
            <v>ColR</v>
          </cell>
          <cell r="C8364" t="str">
            <v>Marked CR Washington Hatchery Tule</v>
          </cell>
          <cell r="D8364" t="str">
            <v>M-WA Tule</v>
          </cell>
          <cell r="E8364">
            <v>40</v>
          </cell>
          <cell r="F8364">
            <v>65</v>
          </cell>
          <cell r="G8364">
            <v>63</v>
          </cell>
          <cell r="I8364">
            <v>2015</v>
          </cell>
          <cell r="J8364" t="str">
            <v>M</v>
          </cell>
          <cell r="L8364">
            <v>4</v>
          </cell>
          <cell r="M8364">
            <v>41571.338254959752</v>
          </cell>
        </row>
        <row r="8365">
          <cell r="A8365" t="str">
            <v>2015-40-5-</v>
          </cell>
          <cell r="B8365" t="str">
            <v>ColR</v>
          </cell>
          <cell r="C8365" t="str">
            <v>Marked CR Washington Hatchery Tule</v>
          </cell>
          <cell r="D8365" t="str">
            <v>M-WA Tule</v>
          </cell>
          <cell r="E8365">
            <v>40</v>
          </cell>
          <cell r="F8365">
            <v>65</v>
          </cell>
          <cell r="G8365">
            <v>63</v>
          </cell>
          <cell r="I8365">
            <v>2015</v>
          </cell>
          <cell r="J8365" t="str">
            <v>M</v>
          </cell>
          <cell r="L8365">
            <v>5</v>
          </cell>
          <cell r="M8365">
            <v>14096.76270320223</v>
          </cell>
        </row>
        <row r="8366">
          <cell r="A8366" t="str">
            <v>2015-41-3-</v>
          </cell>
          <cell r="B8366" t="str">
            <v>ColR</v>
          </cell>
          <cell r="C8366" t="str">
            <v>UnMarked Lower Columbia River Wild</v>
          </cell>
          <cell r="D8366" t="str">
            <v>U-LCRWild</v>
          </cell>
          <cell r="E8366">
            <v>41</v>
          </cell>
          <cell r="F8366">
            <v>67</v>
          </cell>
          <cell r="G8366">
            <v>66</v>
          </cell>
          <cell r="I8366">
            <v>2015</v>
          </cell>
          <cell r="J8366" t="str">
            <v>UM</v>
          </cell>
          <cell r="L8366">
            <v>3</v>
          </cell>
          <cell r="M8366">
            <v>6218.5057956717474</v>
          </cell>
        </row>
        <row r="8367">
          <cell r="A8367" t="str">
            <v>2015-41-4-</v>
          </cell>
          <cell r="B8367" t="str">
            <v>ColR</v>
          </cell>
          <cell r="C8367" t="str">
            <v>UnMarked Lower Columbia River Wild</v>
          </cell>
          <cell r="D8367" t="str">
            <v>U-LCRWild</v>
          </cell>
          <cell r="E8367">
            <v>41</v>
          </cell>
          <cell r="F8367">
            <v>67</v>
          </cell>
          <cell r="G8367">
            <v>66</v>
          </cell>
          <cell r="I8367">
            <v>2015</v>
          </cell>
          <cell r="J8367" t="str">
            <v>UM</v>
          </cell>
          <cell r="L8367">
            <v>4</v>
          </cell>
          <cell r="M8367">
            <v>10479.9709009291</v>
          </cell>
        </row>
        <row r="8368">
          <cell r="A8368" t="str">
            <v>2015-41-5-</v>
          </cell>
          <cell r="B8368" t="str">
            <v>ColR</v>
          </cell>
          <cell r="C8368" t="str">
            <v>UnMarked Lower Columbia River Wild</v>
          </cell>
          <cell r="D8368" t="str">
            <v>U-LCRWild</v>
          </cell>
          <cell r="E8368">
            <v>41</v>
          </cell>
          <cell r="F8368">
            <v>67</v>
          </cell>
          <cell r="G8368">
            <v>66</v>
          </cell>
          <cell r="I8368">
            <v>2015</v>
          </cell>
          <cell r="J8368" t="str">
            <v>UM</v>
          </cell>
          <cell r="L8368">
            <v>5</v>
          </cell>
          <cell r="M8368">
            <v>15439.034940366681</v>
          </cell>
        </row>
        <row r="8369">
          <cell r="A8369" t="str">
            <v>2015-42-3-</v>
          </cell>
          <cell r="B8369" t="str">
            <v>ColR</v>
          </cell>
          <cell r="C8369" t="str">
            <v>Marked Lower Columbia River Wild</v>
          </cell>
          <cell r="D8369" t="str">
            <v>M-LCRWild</v>
          </cell>
          <cell r="E8369">
            <v>42</v>
          </cell>
          <cell r="F8369">
            <v>68</v>
          </cell>
          <cell r="G8369">
            <v>66</v>
          </cell>
          <cell r="I8369">
            <v>2015</v>
          </cell>
          <cell r="J8369" t="str">
            <v>M</v>
          </cell>
          <cell r="L8369">
            <v>3</v>
          </cell>
          <cell r="M8369">
            <v>23.494204328253549</v>
          </cell>
        </row>
        <row r="8370">
          <cell r="A8370" t="str">
            <v>2015-42-4-</v>
          </cell>
          <cell r="B8370" t="str">
            <v>ColR</v>
          </cell>
          <cell r="C8370" t="str">
            <v>Marked Lower Columbia River Wild</v>
          </cell>
          <cell r="D8370" t="str">
            <v>M-LCRWild</v>
          </cell>
          <cell r="E8370">
            <v>42</v>
          </cell>
          <cell r="F8370">
            <v>68</v>
          </cell>
          <cell r="G8370">
            <v>66</v>
          </cell>
          <cell r="I8370">
            <v>2015</v>
          </cell>
          <cell r="J8370" t="str">
            <v>M</v>
          </cell>
          <cell r="L8370">
            <v>4</v>
          </cell>
          <cell r="M8370">
            <v>85.029099070896336</v>
          </cell>
        </row>
        <row r="8371">
          <cell r="A8371" t="str">
            <v>2015-42-5-</v>
          </cell>
          <cell r="B8371" t="str">
            <v>ColR</v>
          </cell>
          <cell r="C8371" t="str">
            <v>Marked Lower Columbia River Wild</v>
          </cell>
          <cell r="D8371" t="str">
            <v>M-LCRWild</v>
          </cell>
          <cell r="E8371">
            <v>42</v>
          </cell>
          <cell r="F8371">
            <v>68</v>
          </cell>
          <cell r="G8371">
            <v>66</v>
          </cell>
          <cell r="I8371">
            <v>2015</v>
          </cell>
          <cell r="J8371" t="str">
            <v>M</v>
          </cell>
          <cell r="L8371">
            <v>5</v>
          </cell>
          <cell r="M8371">
            <v>156.96505963332129</v>
          </cell>
        </row>
        <row r="8372">
          <cell r="A8372" t="str">
            <v>2015-43-3-</v>
          </cell>
          <cell r="B8372" t="str">
            <v>ColR</v>
          </cell>
          <cell r="C8372" t="str">
            <v>UnMarked CR Bonneville Pool Hatchery</v>
          </cell>
          <cell r="D8372" t="str">
            <v>U-BPHTule</v>
          </cell>
          <cell r="E8372">
            <v>43</v>
          </cell>
          <cell r="F8372">
            <v>70</v>
          </cell>
          <cell r="G8372">
            <v>69</v>
          </cell>
          <cell r="I8372">
            <v>2015</v>
          </cell>
          <cell r="J8372" t="str">
            <v>UM</v>
          </cell>
          <cell r="L8372">
            <v>3</v>
          </cell>
          <cell r="M8372">
            <v>5835.7252903712397</v>
          </cell>
        </row>
        <row r="8373">
          <cell r="A8373" t="str">
            <v>2015-43-4-</v>
          </cell>
          <cell r="B8373" t="str">
            <v>ColR</v>
          </cell>
          <cell r="C8373" t="str">
            <v>UnMarked CR Bonneville Pool Hatchery</v>
          </cell>
          <cell r="D8373" t="str">
            <v>U-BPHTule</v>
          </cell>
          <cell r="E8373">
            <v>43</v>
          </cell>
          <cell r="F8373">
            <v>70</v>
          </cell>
          <cell r="G8373">
            <v>69</v>
          </cell>
          <cell r="I8373">
            <v>2015</v>
          </cell>
          <cell r="J8373" t="str">
            <v>UM</v>
          </cell>
          <cell r="L8373">
            <v>4</v>
          </cell>
          <cell r="M8373">
            <v>2034.0963294813989</v>
          </cell>
        </row>
        <row r="8374">
          <cell r="A8374" t="str">
            <v>2015-43-5-</v>
          </cell>
          <cell r="B8374" t="str">
            <v>ColR</v>
          </cell>
          <cell r="C8374" t="str">
            <v>UnMarked CR Bonneville Pool Hatchery</v>
          </cell>
          <cell r="D8374" t="str">
            <v>U-BPHTule</v>
          </cell>
          <cell r="E8374">
            <v>43</v>
          </cell>
          <cell r="F8374">
            <v>70</v>
          </cell>
          <cell r="G8374">
            <v>69</v>
          </cell>
          <cell r="I8374">
            <v>2015</v>
          </cell>
          <cell r="J8374" t="str">
            <v>UM</v>
          </cell>
          <cell r="L8374">
            <v>5</v>
          </cell>
          <cell r="M8374">
            <v>81.356830047393714</v>
          </cell>
        </row>
        <row r="8375">
          <cell r="A8375" t="str">
            <v>2015-44-3-</v>
          </cell>
          <cell r="B8375" t="str">
            <v>ColR</v>
          </cell>
          <cell r="C8375" t="str">
            <v>Marked CR Bonneville Pool Hatchery</v>
          </cell>
          <cell r="D8375" t="str">
            <v>M-BPHTule</v>
          </cell>
          <cell r="E8375">
            <v>44</v>
          </cell>
          <cell r="F8375">
            <v>71</v>
          </cell>
          <cell r="G8375">
            <v>69</v>
          </cell>
          <cell r="I8375">
            <v>2015</v>
          </cell>
          <cell r="J8375" t="str">
            <v>M</v>
          </cell>
          <cell r="L8375">
            <v>3</v>
          </cell>
          <cell r="M8375">
            <v>140148.27470962881</v>
          </cell>
        </row>
        <row r="8376">
          <cell r="A8376" t="str">
            <v>2015-44-4-</v>
          </cell>
          <cell r="B8376" t="str">
            <v>ColR</v>
          </cell>
          <cell r="C8376" t="str">
            <v>Marked CR Bonneville Pool Hatchery</v>
          </cell>
          <cell r="D8376" t="str">
            <v>M-BPHTule</v>
          </cell>
          <cell r="E8376">
            <v>44</v>
          </cell>
          <cell r="F8376">
            <v>71</v>
          </cell>
          <cell r="G8376">
            <v>69</v>
          </cell>
          <cell r="I8376">
            <v>2015</v>
          </cell>
          <cell r="J8376" t="str">
            <v>M</v>
          </cell>
          <cell r="L8376">
            <v>4</v>
          </cell>
          <cell r="M8376">
            <v>18225.903670518601</v>
          </cell>
        </row>
        <row r="8377">
          <cell r="A8377" t="str">
            <v>2015-44-5-</v>
          </cell>
          <cell r="B8377" t="str">
            <v>ColR</v>
          </cell>
          <cell r="C8377" t="str">
            <v>Marked CR Bonneville Pool Hatchery</v>
          </cell>
          <cell r="D8377" t="str">
            <v>M-BPHTule</v>
          </cell>
          <cell r="E8377">
            <v>44</v>
          </cell>
          <cell r="F8377">
            <v>71</v>
          </cell>
          <cell r="G8377">
            <v>69</v>
          </cell>
          <cell r="I8377">
            <v>2015</v>
          </cell>
          <cell r="J8377" t="str">
            <v>M</v>
          </cell>
          <cell r="L8377">
            <v>5</v>
          </cell>
          <cell r="M8377">
            <v>124.6431699526063</v>
          </cell>
        </row>
        <row r="8378">
          <cell r="A8378" t="str">
            <v>2015-45-3-</v>
          </cell>
          <cell r="B8378" t="str">
            <v>ColR</v>
          </cell>
          <cell r="C8378" t="str">
            <v>UnMarked Columbia R Upriver Summer</v>
          </cell>
          <cell r="D8378" t="str">
            <v>U-UpCR Su</v>
          </cell>
          <cell r="E8378">
            <v>45</v>
          </cell>
          <cell r="F8378">
            <v>73</v>
          </cell>
          <cell r="G8378">
            <v>72</v>
          </cell>
          <cell r="I8378">
            <v>2015</v>
          </cell>
          <cell r="J8378" t="str">
            <v>UM</v>
          </cell>
          <cell r="L8378">
            <v>3</v>
          </cell>
          <cell r="M8378">
            <v>12860.011569736431</v>
          </cell>
        </row>
        <row r="8379">
          <cell r="A8379" t="str">
            <v>2015-45-4-</v>
          </cell>
          <cell r="B8379" t="str">
            <v>ColR</v>
          </cell>
          <cell r="C8379" t="str">
            <v>UnMarked Columbia R Upriver Summer</v>
          </cell>
          <cell r="D8379" t="str">
            <v>U-UpCR Su</v>
          </cell>
          <cell r="E8379">
            <v>45</v>
          </cell>
          <cell r="F8379">
            <v>73</v>
          </cell>
          <cell r="G8379">
            <v>72</v>
          </cell>
          <cell r="I8379">
            <v>2015</v>
          </cell>
          <cell r="J8379" t="str">
            <v>UM</v>
          </cell>
          <cell r="L8379">
            <v>4</v>
          </cell>
          <cell r="M8379">
            <v>32894.957268975173</v>
          </cell>
        </row>
        <row r="8380">
          <cell r="A8380" t="str">
            <v>2015-45-5-</v>
          </cell>
          <cell r="B8380" t="str">
            <v>ColR</v>
          </cell>
          <cell r="C8380" t="str">
            <v>UnMarked Columbia R Upriver Summer</v>
          </cell>
          <cell r="D8380" t="str">
            <v>U-UpCR Su</v>
          </cell>
          <cell r="E8380">
            <v>45</v>
          </cell>
          <cell r="F8380">
            <v>73</v>
          </cell>
          <cell r="G8380">
            <v>72</v>
          </cell>
          <cell r="I8380">
            <v>2015</v>
          </cell>
          <cell r="J8380" t="str">
            <v>UM</v>
          </cell>
          <cell r="L8380">
            <v>5</v>
          </cell>
          <cell r="M8380">
            <v>22286.557746346789</v>
          </cell>
        </row>
        <row r="8381">
          <cell r="A8381" t="str">
            <v>2015-46-3-</v>
          </cell>
          <cell r="B8381" t="str">
            <v>ColR</v>
          </cell>
          <cell r="C8381" t="str">
            <v>Marked Columbia R Upriver Summer</v>
          </cell>
          <cell r="D8381" t="str">
            <v>M-UpCR Su</v>
          </cell>
          <cell r="E8381">
            <v>46</v>
          </cell>
          <cell r="F8381">
            <v>74</v>
          </cell>
          <cell r="G8381">
            <v>72</v>
          </cell>
          <cell r="I8381">
            <v>2015</v>
          </cell>
          <cell r="J8381" t="str">
            <v>M</v>
          </cell>
          <cell r="L8381">
            <v>3</v>
          </cell>
          <cell r="M8381">
            <v>10890.840534842509</v>
          </cell>
        </row>
        <row r="8382">
          <cell r="A8382" t="str">
            <v>2015-46-4-</v>
          </cell>
          <cell r="B8382" t="str">
            <v>ColR</v>
          </cell>
          <cell r="C8382" t="str">
            <v>Marked Columbia R Upriver Summer</v>
          </cell>
          <cell r="D8382" t="str">
            <v>M-UpCR Su</v>
          </cell>
          <cell r="E8382">
            <v>46</v>
          </cell>
          <cell r="F8382">
            <v>74</v>
          </cell>
          <cell r="G8382">
            <v>72</v>
          </cell>
          <cell r="I8382">
            <v>2015</v>
          </cell>
          <cell r="J8382" t="str">
            <v>M</v>
          </cell>
          <cell r="L8382">
            <v>4</v>
          </cell>
          <cell r="M8382">
            <v>26825.929017316888</v>
          </cell>
        </row>
        <row r="8383">
          <cell r="A8383" t="str">
            <v>2015-46-5-</v>
          </cell>
          <cell r="B8383" t="str">
            <v>ColR</v>
          </cell>
          <cell r="C8383" t="str">
            <v>Marked Columbia R Upriver Summer</v>
          </cell>
          <cell r="D8383" t="str">
            <v>M-UpCR Su</v>
          </cell>
          <cell r="E8383">
            <v>46</v>
          </cell>
          <cell r="F8383">
            <v>74</v>
          </cell>
          <cell r="G8383">
            <v>72</v>
          </cell>
          <cell r="I8383">
            <v>2015</v>
          </cell>
          <cell r="J8383" t="str">
            <v>M</v>
          </cell>
          <cell r="L8383">
            <v>5</v>
          </cell>
          <cell r="M8383">
            <v>21123.703862782189</v>
          </cell>
        </row>
        <row r="8384">
          <cell r="A8384" t="str">
            <v>2015-47-3-</v>
          </cell>
          <cell r="B8384" t="str">
            <v>ColR</v>
          </cell>
          <cell r="C8384" t="str">
            <v>UnMarked Columbia R Upriver Bright</v>
          </cell>
          <cell r="D8384" t="str">
            <v>U-UpCR Br</v>
          </cell>
          <cell r="E8384">
            <v>47</v>
          </cell>
          <cell r="F8384">
            <v>76</v>
          </cell>
          <cell r="G8384">
            <v>75</v>
          </cell>
          <cell r="I8384">
            <v>2015</v>
          </cell>
          <cell r="J8384" t="str">
            <v>UM</v>
          </cell>
          <cell r="L8384">
            <v>3</v>
          </cell>
          <cell r="M8384">
            <v>145413.97618959949</v>
          </cell>
        </row>
        <row r="8385">
          <cell r="A8385" t="str">
            <v>2015-47-4-</v>
          </cell>
          <cell r="B8385" t="str">
            <v>ColR</v>
          </cell>
          <cell r="C8385" t="str">
            <v>UnMarked Columbia R Upriver Bright</v>
          </cell>
          <cell r="D8385" t="str">
            <v>U-UpCR Br</v>
          </cell>
          <cell r="E8385">
            <v>47</v>
          </cell>
          <cell r="F8385">
            <v>76</v>
          </cell>
          <cell r="G8385">
            <v>75</v>
          </cell>
          <cell r="I8385">
            <v>2015</v>
          </cell>
          <cell r="J8385" t="str">
            <v>UM</v>
          </cell>
          <cell r="L8385">
            <v>4</v>
          </cell>
          <cell r="M8385">
            <v>300013.05491498741</v>
          </cell>
        </row>
        <row r="8386">
          <cell r="A8386" t="str">
            <v>2015-47-5-</v>
          </cell>
          <cell r="B8386" t="str">
            <v>ColR</v>
          </cell>
          <cell r="C8386" t="str">
            <v>UnMarked Columbia R Upriver Bright</v>
          </cell>
          <cell r="D8386" t="str">
            <v>U-UpCR Br</v>
          </cell>
          <cell r="E8386">
            <v>47</v>
          </cell>
          <cell r="F8386">
            <v>76</v>
          </cell>
          <cell r="G8386">
            <v>75</v>
          </cell>
          <cell r="I8386">
            <v>2015</v>
          </cell>
          <cell r="J8386" t="str">
            <v>UM</v>
          </cell>
          <cell r="L8386">
            <v>5</v>
          </cell>
          <cell r="M8386">
            <v>237261.45775747139</v>
          </cell>
        </row>
        <row r="8387">
          <cell r="A8387" t="str">
            <v>2015-48-3-</v>
          </cell>
          <cell r="B8387" t="str">
            <v>ColR</v>
          </cell>
          <cell r="C8387" t="str">
            <v>Marked Columbia R Upriver Bright</v>
          </cell>
          <cell r="D8387" t="str">
            <v>M-UpCR Br</v>
          </cell>
          <cell r="E8387">
            <v>48</v>
          </cell>
          <cell r="F8387">
            <v>77</v>
          </cell>
          <cell r="G8387">
            <v>75</v>
          </cell>
          <cell r="I8387">
            <v>2015</v>
          </cell>
          <cell r="J8387" t="str">
            <v>M</v>
          </cell>
          <cell r="L8387">
            <v>3</v>
          </cell>
          <cell r="M8387">
            <v>75920.317109310156</v>
          </cell>
        </row>
        <row r="8388">
          <cell r="A8388" t="str">
            <v>2015-48-4-</v>
          </cell>
          <cell r="B8388" t="str">
            <v>ColR</v>
          </cell>
          <cell r="C8388" t="str">
            <v>Marked Columbia R Upriver Bright</v>
          </cell>
          <cell r="D8388" t="str">
            <v>M-UpCR Br</v>
          </cell>
          <cell r="E8388">
            <v>48</v>
          </cell>
          <cell r="F8388">
            <v>77</v>
          </cell>
          <cell r="G8388">
            <v>75</v>
          </cell>
          <cell r="I8388">
            <v>2015</v>
          </cell>
          <cell r="J8388" t="str">
            <v>M</v>
          </cell>
          <cell r="L8388">
            <v>4</v>
          </cell>
          <cell r="M8388">
            <v>71938.698770645657</v>
          </cell>
        </row>
        <row r="8389">
          <cell r="A8389" t="str">
            <v>2015-48-5-</v>
          </cell>
          <cell r="B8389" t="str">
            <v>ColR</v>
          </cell>
          <cell r="C8389" t="str">
            <v>Marked Columbia R Upriver Bright</v>
          </cell>
          <cell r="D8389" t="str">
            <v>M-UpCR Br</v>
          </cell>
          <cell r="E8389">
            <v>48</v>
          </cell>
          <cell r="F8389">
            <v>77</v>
          </cell>
          <cell r="G8389">
            <v>75</v>
          </cell>
          <cell r="I8389">
            <v>2015</v>
          </cell>
          <cell r="J8389" t="str">
            <v>M</v>
          </cell>
          <cell r="L8389">
            <v>5</v>
          </cell>
          <cell r="M8389">
            <v>47875.005570941663</v>
          </cell>
        </row>
        <row r="8390">
          <cell r="A8390" t="str">
            <v>2015-49-3-</v>
          </cell>
          <cell r="B8390" t="str">
            <v>ColR</v>
          </cell>
          <cell r="C8390" t="str">
            <v>UnMarked Cowlitz River Spring</v>
          </cell>
          <cell r="D8390" t="str">
            <v>U-Cowl Sp</v>
          </cell>
          <cell r="E8390">
            <v>49</v>
          </cell>
          <cell r="F8390">
            <v>79</v>
          </cell>
          <cell r="G8390">
            <v>78</v>
          </cell>
          <cell r="I8390">
            <v>2015</v>
          </cell>
          <cell r="J8390" t="str">
            <v>UM</v>
          </cell>
          <cell r="L8390">
            <v>3</v>
          </cell>
          <cell r="M8390">
            <v>236.87475624417689</v>
          </cell>
        </row>
        <row r="8391">
          <cell r="A8391" t="str">
            <v>2015-49-4-</v>
          </cell>
          <cell r="B8391" t="str">
            <v>ColR</v>
          </cell>
          <cell r="C8391" t="str">
            <v>UnMarked Cowlitz River Spring</v>
          </cell>
          <cell r="D8391" t="str">
            <v>U-Cowl Sp</v>
          </cell>
          <cell r="E8391">
            <v>49</v>
          </cell>
          <cell r="F8391">
            <v>79</v>
          </cell>
          <cell r="G8391">
            <v>78</v>
          </cell>
          <cell r="I8391">
            <v>2015</v>
          </cell>
          <cell r="J8391" t="str">
            <v>UM</v>
          </cell>
          <cell r="L8391">
            <v>4</v>
          </cell>
          <cell r="M8391">
            <v>91.100431832202332</v>
          </cell>
        </row>
        <row r="8392">
          <cell r="A8392" t="str">
            <v>2015-49-5-</v>
          </cell>
          <cell r="B8392" t="str">
            <v>ColR</v>
          </cell>
          <cell r="C8392" t="str">
            <v>UnMarked Cowlitz River Spring</v>
          </cell>
          <cell r="D8392" t="str">
            <v>U-Cowl Sp</v>
          </cell>
          <cell r="E8392">
            <v>49</v>
          </cell>
          <cell r="F8392">
            <v>79</v>
          </cell>
          <cell r="G8392">
            <v>78</v>
          </cell>
          <cell r="I8392">
            <v>2015</v>
          </cell>
          <cell r="J8392" t="str">
            <v>UM</v>
          </cell>
          <cell r="L8392">
            <v>5</v>
          </cell>
          <cell r="M8392">
            <v>2.4823384457478328</v>
          </cell>
        </row>
        <row r="8393">
          <cell r="A8393" t="str">
            <v>2015-50-3-</v>
          </cell>
          <cell r="B8393" t="str">
            <v>ColR</v>
          </cell>
          <cell r="C8393" t="str">
            <v>Marked Cowlitz River Spring</v>
          </cell>
          <cell r="D8393" t="str">
            <v>M-Cowl Sp</v>
          </cell>
          <cell r="E8393">
            <v>50</v>
          </cell>
          <cell r="F8393">
            <v>80</v>
          </cell>
          <cell r="G8393">
            <v>78</v>
          </cell>
          <cell r="I8393">
            <v>2015</v>
          </cell>
          <cell r="J8393" t="str">
            <v>M</v>
          </cell>
          <cell r="L8393">
            <v>3</v>
          </cell>
          <cell r="M8393">
            <v>29220.338196815828</v>
          </cell>
        </row>
        <row r="8394">
          <cell r="A8394" t="str">
            <v>2015-50-4-</v>
          </cell>
          <cell r="B8394" t="str">
            <v>ColR</v>
          </cell>
          <cell r="C8394" t="str">
            <v>Marked Cowlitz River Spring</v>
          </cell>
          <cell r="D8394" t="str">
            <v>M-Cowl Sp</v>
          </cell>
          <cell r="E8394">
            <v>50</v>
          </cell>
          <cell r="F8394">
            <v>80</v>
          </cell>
          <cell r="G8394">
            <v>78</v>
          </cell>
          <cell r="I8394">
            <v>2015</v>
          </cell>
          <cell r="J8394" t="str">
            <v>M</v>
          </cell>
          <cell r="L8394">
            <v>4</v>
          </cell>
          <cell r="M8394">
            <v>1150.6866151077861</v>
          </cell>
        </row>
        <row r="8395">
          <cell r="A8395" t="str">
            <v>2015-50-5-</v>
          </cell>
          <cell r="B8395" t="str">
            <v>ColR</v>
          </cell>
          <cell r="C8395" t="str">
            <v>Marked Cowlitz River Spring</v>
          </cell>
          <cell r="D8395" t="str">
            <v>M-Cowl Sp</v>
          </cell>
          <cell r="E8395">
            <v>50</v>
          </cell>
          <cell r="F8395">
            <v>80</v>
          </cell>
          <cell r="G8395">
            <v>78</v>
          </cell>
          <cell r="I8395">
            <v>2015</v>
          </cell>
          <cell r="J8395" t="str">
            <v>M</v>
          </cell>
          <cell r="L8395">
            <v>5</v>
          </cell>
          <cell r="M8395">
            <v>2.5176615542521672</v>
          </cell>
        </row>
        <row r="8396">
          <cell r="A8396" t="str">
            <v>2015-51-3-</v>
          </cell>
          <cell r="B8396" t="str">
            <v>ColR</v>
          </cell>
          <cell r="C8396" t="str">
            <v>UnMarked Willamette River Spring</v>
          </cell>
          <cell r="D8396" t="str">
            <v>U-Will Sp</v>
          </cell>
          <cell r="E8396">
            <v>51</v>
          </cell>
          <cell r="F8396">
            <v>82</v>
          </cell>
          <cell r="G8396">
            <v>81</v>
          </cell>
          <cell r="I8396">
            <v>2015</v>
          </cell>
          <cell r="J8396" t="str">
            <v>UM</v>
          </cell>
          <cell r="L8396">
            <v>3</v>
          </cell>
          <cell r="M8396">
            <v>10115.68</v>
          </cell>
        </row>
        <row r="8397">
          <cell r="A8397" t="str">
            <v>2015-51-4-</v>
          </cell>
          <cell r="B8397" t="str">
            <v>ColR</v>
          </cell>
          <cell r="C8397" t="str">
            <v>UnMarked Willamette River Spring</v>
          </cell>
          <cell r="D8397" t="str">
            <v>U-Will Sp</v>
          </cell>
          <cell r="E8397">
            <v>51</v>
          </cell>
          <cell r="F8397">
            <v>82</v>
          </cell>
          <cell r="G8397">
            <v>81</v>
          </cell>
          <cell r="I8397">
            <v>2015</v>
          </cell>
          <cell r="J8397" t="str">
            <v>UM</v>
          </cell>
          <cell r="L8397">
            <v>4</v>
          </cell>
          <cell r="M8397">
            <v>3401.2800000000011</v>
          </cell>
        </row>
        <row r="8398">
          <cell r="A8398" t="str">
            <v>2015-51-5-</v>
          </cell>
          <cell r="B8398" t="str">
            <v>ColR</v>
          </cell>
          <cell r="C8398" t="str">
            <v>UnMarked Willamette River Spring</v>
          </cell>
          <cell r="D8398" t="str">
            <v>U-Will Sp</v>
          </cell>
          <cell r="E8398">
            <v>51</v>
          </cell>
          <cell r="F8398">
            <v>82</v>
          </cell>
          <cell r="G8398">
            <v>81</v>
          </cell>
          <cell r="I8398">
            <v>2015</v>
          </cell>
          <cell r="J8398" t="str">
            <v>UM</v>
          </cell>
          <cell r="L8398">
            <v>5</v>
          </cell>
          <cell r="M8398">
            <v>8.1600000000000019</v>
          </cell>
        </row>
        <row r="8399">
          <cell r="A8399" t="str">
            <v>2015-52-3-</v>
          </cell>
          <cell r="B8399" t="str">
            <v>ColR</v>
          </cell>
          <cell r="C8399" t="str">
            <v>Marked Willamette River Spring</v>
          </cell>
          <cell r="D8399" t="str">
            <v>M-Will Sp</v>
          </cell>
          <cell r="E8399">
            <v>52</v>
          </cell>
          <cell r="F8399">
            <v>83</v>
          </cell>
          <cell r="G8399">
            <v>81</v>
          </cell>
          <cell r="I8399">
            <v>2015</v>
          </cell>
          <cell r="J8399" t="str">
            <v>M</v>
          </cell>
          <cell r="L8399">
            <v>3</v>
          </cell>
          <cell r="M8399">
            <v>53107.32</v>
          </cell>
        </row>
        <row r="8400">
          <cell r="A8400" t="str">
            <v>2015-52-4-</v>
          </cell>
          <cell r="B8400" t="str">
            <v>ColR</v>
          </cell>
          <cell r="C8400" t="str">
            <v>Marked Willamette River Spring</v>
          </cell>
          <cell r="D8400" t="str">
            <v>M-Will Sp</v>
          </cell>
          <cell r="E8400">
            <v>52</v>
          </cell>
          <cell r="F8400">
            <v>83</v>
          </cell>
          <cell r="G8400">
            <v>81</v>
          </cell>
          <cell r="I8400">
            <v>2015</v>
          </cell>
          <cell r="J8400" t="str">
            <v>M</v>
          </cell>
          <cell r="L8400">
            <v>4</v>
          </cell>
          <cell r="M8400">
            <v>17856.72</v>
          </cell>
        </row>
        <row r="8401">
          <cell r="A8401" t="str">
            <v>2015-52-5-</v>
          </cell>
          <cell r="B8401" t="str">
            <v>ColR</v>
          </cell>
          <cell r="C8401" t="str">
            <v>Marked Willamette River Spring</v>
          </cell>
          <cell r="D8401" t="str">
            <v>M-Will Sp</v>
          </cell>
          <cell r="E8401">
            <v>52</v>
          </cell>
          <cell r="F8401">
            <v>83</v>
          </cell>
          <cell r="G8401">
            <v>81</v>
          </cell>
          <cell r="I8401">
            <v>2015</v>
          </cell>
          <cell r="J8401" t="str">
            <v>M</v>
          </cell>
          <cell r="L8401">
            <v>5</v>
          </cell>
          <cell r="M8401">
            <v>42.84</v>
          </cell>
        </row>
        <row r="8402">
          <cell r="A8402" t="str">
            <v>2015-53-3-</v>
          </cell>
          <cell r="B8402" t="str">
            <v>ColR</v>
          </cell>
          <cell r="C8402" t="str">
            <v>UnMarked Snake River Fall</v>
          </cell>
          <cell r="D8402" t="str">
            <v>U-Snake F</v>
          </cell>
          <cell r="E8402">
            <v>53</v>
          </cell>
          <cell r="F8402">
            <v>85</v>
          </cell>
          <cell r="G8402">
            <v>84</v>
          </cell>
          <cell r="I8402">
            <v>2015</v>
          </cell>
          <cell r="J8402" t="str">
            <v>UM</v>
          </cell>
          <cell r="L8402">
            <v>3</v>
          </cell>
          <cell r="M8402">
            <v>27360.57918067072</v>
          </cell>
        </row>
        <row r="8403">
          <cell r="A8403" t="str">
            <v>2015-53-4-</v>
          </cell>
          <cell r="B8403" t="str">
            <v>ColR</v>
          </cell>
          <cell r="C8403" t="str">
            <v>UnMarked Snake River Fall</v>
          </cell>
          <cell r="D8403" t="str">
            <v>U-Snake F</v>
          </cell>
          <cell r="E8403">
            <v>53</v>
          </cell>
          <cell r="F8403">
            <v>85</v>
          </cell>
          <cell r="G8403">
            <v>84</v>
          </cell>
          <cell r="I8403">
            <v>2015</v>
          </cell>
          <cell r="J8403" t="str">
            <v>UM</v>
          </cell>
          <cell r="L8403">
            <v>4</v>
          </cell>
          <cell r="M8403">
            <v>26612.043639529551</v>
          </cell>
        </row>
        <row r="8404">
          <cell r="A8404" t="str">
            <v>2015-53-5-</v>
          </cell>
          <cell r="B8404" t="str">
            <v>ColR</v>
          </cell>
          <cell r="C8404" t="str">
            <v>UnMarked Snake River Fall</v>
          </cell>
          <cell r="D8404" t="str">
            <v>U-Snake F</v>
          </cell>
          <cell r="E8404">
            <v>53</v>
          </cell>
          <cell r="F8404">
            <v>85</v>
          </cell>
          <cell r="G8404">
            <v>84</v>
          </cell>
          <cell r="I8404">
            <v>2015</v>
          </cell>
          <cell r="J8404" t="str">
            <v>UM</v>
          </cell>
          <cell r="L8404">
            <v>5</v>
          </cell>
          <cell r="M8404">
            <v>8473.125429265745</v>
          </cell>
        </row>
        <row r="8405">
          <cell r="A8405" t="str">
            <v>2015-54-3-</v>
          </cell>
          <cell r="B8405" t="str">
            <v>ColR</v>
          </cell>
          <cell r="C8405" t="str">
            <v>Marked Snake River Fall</v>
          </cell>
          <cell r="D8405" t="str">
            <v>M-Snake F</v>
          </cell>
          <cell r="E8405">
            <v>54</v>
          </cell>
          <cell r="F8405">
            <v>86</v>
          </cell>
          <cell r="G8405">
            <v>84</v>
          </cell>
          <cell r="I8405">
            <v>2015</v>
          </cell>
          <cell r="J8405" t="str">
            <v>M</v>
          </cell>
          <cell r="L8405">
            <v>3</v>
          </cell>
          <cell r="M8405">
            <v>7136.1275204196581</v>
          </cell>
        </row>
        <row r="8406">
          <cell r="A8406" t="str">
            <v>2015-54-4-</v>
          </cell>
          <cell r="B8406" t="str">
            <v>ColR</v>
          </cell>
          <cell r="C8406" t="str">
            <v>Marked Snake River Fall</v>
          </cell>
          <cell r="D8406" t="str">
            <v>M-Snake F</v>
          </cell>
          <cell r="E8406">
            <v>54</v>
          </cell>
          <cell r="F8406">
            <v>86</v>
          </cell>
          <cell r="G8406">
            <v>84</v>
          </cell>
          <cell r="I8406">
            <v>2015</v>
          </cell>
          <cell r="J8406" t="str">
            <v>M</v>
          </cell>
          <cell r="L8406">
            <v>4</v>
          </cell>
          <cell r="M8406">
            <v>15590.202674837379</v>
          </cell>
        </row>
        <row r="8407">
          <cell r="A8407" t="str">
            <v>2015-54-5-</v>
          </cell>
          <cell r="B8407" t="str">
            <v>ColR</v>
          </cell>
          <cell r="C8407" t="str">
            <v>Marked Snake River Fall</v>
          </cell>
          <cell r="D8407" t="str">
            <v>M-Snake F</v>
          </cell>
          <cell r="E8407">
            <v>54</v>
          </cell>
          <cell r="F8407">
            <v>86</v>
          </cell>
          <cell r="G8407">
            <v>84</v>
          </cell>
          <cell r="I8407">
            <v>2015</v>
          </cell>
          <cell r="J8407" t="str">
            <v>M</v>
          </cell>
          <cell r="L8407">
            <v>5</v>
          </cell>
          <cell r="M8407">
            <v>2690.4112423212018</v>
          </cell>
        </row>
        <row r="8408">
          <cell r="A8408" t="str">
            <v>2015-55-3-</v>
          </cell>
          <cell r="B8408" t="str">
            <v>WA_NCoast_OR_CA</v>
          </cell>
          <cell r="C8408" t="str">
            <v>UnMarked Oregon North Coast Fall</v>
          </cell>
          <cell r="D8408" t="str">
            <v>U-OR No F</v>
          </cell>
          <cell r="E8408">
            <v>55</v>
          </cell>
          <cell r="F8408">
            <v>88</v>
          </cell>
          <cell r="G8408">
            <v>87</v>
          </cell>
          <cell r="I8408">
            <v>2015</v>
          </cell>
          <cell r="J8408" t="str">
            <v>UM</v>
          </cell>
          <cell r="L8408">
            <v>3</v>
          </cell>
          <cell r="M8408">
            <v>63200.956776270767</v>
          </cell>
        </row>
        <row r="8409">
          <cell r="A8409" t="str">
            <v>2015-55-4-</v>
          </cell>
          <cell r="B8409" t="str">
            <v>WA_NCoast_OR_CA</v>
          </cell>
          <cell r="C8409" t="str">
            <v>UnMarked Oregon North Coast Fall</v>
          </cell>
          <cell r="D8409" t="str">
            <v>U-OR No F</v>
          </cell>
          <cell r="E8409">
            <v>55</v>
          </cell>
          <cell r="F8409">
            <v>88</v>
          </cell>
          <cell r="G8409">
            <v>87</v>
          </cell>
          <cell r="I8409">
            <v>2015</v>
          </cell>
          <cell r="J8409" t="str">
            <v>UM</v>
          </cell>
          <cell r="L8409">
            <v>4</v>
          </cell>
          <cell r="M8409">
            <v>74459.151125524804</v>
          </cell>
        </row>
        <row r="8410">
          <cell r="A8410" t="str">
            <v>2015-55-5-</v>
          </cell>
          <cell r="B8410" t="str">
            <v>WA_NCoast_OR_CA</v>
          </cell>
          <cell r="C8410" t="str">
            <v>UnMarked Oregon North Coast Fall</v>
          </cell>
          <cell r="D8410" t="str">
            <v>U-OR No F</v>
          </cell>
          <cell r="E8410">
            <v>55</v>
          </cell>
          <cell r="F8410">
            <v>88</v>
          </cell>
          <cell r="G8410">
            <v>87</v>
          </cell>
          <cell r="I8410">
            <v>2015</v>
          </cell>
          <cell r="J8410" t="str">
            <v>UM</v>
          </cell>
          <cell r="L8410">
            <v>5</v>
          </cell>
          <cell r="M8410">
            <v>38826.679681608373</v>
          </cell>
        </row>
        <row r="8411">
          <cell r="A8411" t="str">
            <v>2015-56-3-</v>
          </cell>
          <cell r="B8411" t="str">
            <v>WA_NCoast_OR_CA</v>
          </cell>
          <cell r="C8411" t="str">
            <v>Marked Oregon North Coast Fall</v>
          </cell>
          <cell r="D8411" t="str">
            <v>M-OR No F</v>
          </cell>
          <cell r="E8411">
            <v>56</v>
          </cell>
          <cell r="F8411">
            <v>89</v>
          </cell>
          <cell r="G8411">
            <v>87</v>
          </cell>
          <cell r="I8411">
            <v>2015</v>
          </cell>
          <cell r="J8411" t="str">
            <v>M</v>
          </cell>
          <cell r="L8411">
            <v>3</v>
          </cell>
          <cell r="M8411">
            <v>2135.0381607967502</v>
          </cell>
        </row>
        <row r="8412">
          <cell r="A8412" t="str">
            <v>2015-56-4-</v>
          </cell>
          <cell r="B8412" t="str">
            <v>WA_NCoast_OR_CA</v>
          </cell>
          <cell r="C8412" t="str">
            <v>Marked Oregon North Coast Fall</v>
          </cell>
          <cell r="D8412" t="str">
            <v>M-OR No F</v>
          </cell>
          <cell r="E8412">
            <v>56</v>
          </cell>
          <cell r="F8412">
            <v>89</v>
          </cell>
          <cell r="G8412">
            <v>87</v>
          </cell>
          <cell r="I8412">
            <v>2015</v>
          </cell>
          <cell r="J8412" t="str">
            <v>M</v>
          </cell>
          <cell r="L8412">
            <v>4</v>
          </cell>
          <cell r="M8412">
            <v>2517.3707981619232</v>
          </cell>
        </row>
        <row r="8413">
          <cell r="A8413" t="str">
            <v>2015-56-5-</v>
          </cell>
          <cell r="B8413" t="str">
            <v>WA_NCoast_OR_CA</v>
          </cell>
          <cell r="C8413" t="str">
            <v>Marked Oregon North Coast Fall</v>
          </cell>
          <cell r="D8413" t="str">
            <v>M-OR No F</v>
          </cell>
          <cell r="E8413">
            <v>56</v>
          </cell>
          <cell r="F8413">
            <v>89</v>
          </cell>
          <cell r="G8413">
            <v>87</v>
          </cell>
          <cell r="I8413">
            <v>2015</v>
          </cell>
          <cell r="J8413" t="str">
            <v>M</v>
          </cell>
          <cell r="L8413">
            <v>5</v>
          </cell>
          <cell r="M8413">
            <v>1311.717880714918</v>
          </cell>
        </row>
        <row r="8414">
          <cell r="A8414" t="str">
            <v>2015-57-3-</v>
          </cell>
          <cell r="B8414" t="str">
            <v>Canada</v>
          </cell>
          <cell r="C8414" t="str">
            <v>UnMarked WCVI Total Fall</v>
          </cell>
          <cell r="D8414" t="str">
            <v>U-WCVI Tl</v>
          </cell>
          <cell r="E8414">
            <v>57</v>
          </cell>
          <cell r="F8414">
            <v>91</v>
          </cell>
          <cell r="G8414">
            <v>90</v>
          </cell>
          <cell r="I8414">
            <v>2015</v>
          </cell>
          <cell r="J8414" t="str">
            <v>UM</v>
          </cell>
          <cell r="L8414">
            <v>3</v>
          </cell>
          <cell r="M8414">
            <v>110469.49857452291</v>
          </cell>
        </row>
        <row r="8415">
          <cell r="A8415" t="str">
            <v>2015-57-4-</v>
          </cell>
          <cell r="B8415" t="str">
            <v>Canada</v>
          </cell>
          <cell r="C8415" t="str">
            <v>UnMarked WCVI Total Fall</v>
          </cell>
          <cell r="D8415" t="str">
            <v>U-WCVI Tl</v>
          </cell>
          <cell r="E8415">
            <v>57</v>
          </cell>
          <cell r="F8415">
            <v>91</v>
          </cell>
          <cell r="G8415">
            <v>90</v>
          </cell>
          <cell r="I8415">
            <v>2015</v>
          </cell>
          <cell r="J8415" t="str">
            <v>UM</v>
          </cell>
          <cell r="L8415">
            <v>4</v>
          </cell>
          <cell r="M8415">
            <v>56650.153002932653</v>
          </cell>
        </row>
        <row r="8416">
          <cell r="A8416" t="str">
            <v>2015-57-5-</v>
          </cell>
          <cell r="B8416" t="str">
            <v>Canada</v>
          </cell>
          <cell r="C8416" t="str">
            <v>UnMarked WCVI Total Fall</v>
          </cell>
          <cell r="D8416" t="str">
            <v>U-WCVI Tl</v>
          </cell>
          <cell r="E8416">
            <v>57</v>
          </cell>
          <cell r="F8416">
            <v>91</v>
          </cell>
          <cell r="G8416">
            <v>90</v>
          </cell>
          <cell r="I8416">
            <v>2015</v>
          </cell>
          <cell r="J8416" t="str">
            <v>UM</v>
          </cell>
          <cell r="L8416">
            <v>5</v>
          </cell>
          <cell r="M8416">
            <v>16995.015971878551</v>
          </cell>
        </row>
        <row r="8417">
          <cell r="A8417" t="str">
            <v>2015-58-3-</v>
          </cell>
          <cell r="B8417" t="str">
            <v>Canada</v>
          </cell>
          <cell r="C8417" t="str">
            <v>Marked WCVI Total Fall</v>
          </cell>
          <cell r="D8417" t="str">
            <v>M-WCVI Tl</v>
          </cell>
          <cell r="E8417">
            <v>58</v>
          </cell>
          <cell r="F8417">
            <v>92</v>
          </cell>
          <cell r="G8417">
            <v>90</v>
          </cell>
          <cell r="I8417">
            <v>2015</v>
          </cell>
          <cell r="J8417" t="str">
            <v>M</v>
          </cell>
          <cell r="L8417">
            <v>3</v>
          </cell>
          <cell r="M8417">
            <v>3155.5014254771399</v>
          </cell>
        </row>
        <row r="8418">
          <cell r="A8418" t="str">
            <v>2015-58-4-</v>
          </cell>
          <cell r="B8418" t="str">
            <v>Canada</v>
          </cell>
          <cell r="C8418" t="str">
            <v>Marked WCVI Total Fall</v>
          </cell>
          <cell r="D8418" t="str">
            <v>M-WCVI Tl</v>
          </cell>
          <cell r="E8418">
            <v>58</v>
          </cell>
          <cell r="F8418">
            <v>92</v>
          </cell>
          <cell r="G8418">
            <v>90</v>
          </cell>
          <cell r="I8418">
            <v>2015</v>
          </cell>
          <cell r="J8418" t="str">
            <v>M</v>
          </cell>
          <cell r="L8418">
            <v>4</v>
          </cell>
          <cell r="M8418">
            <v>1417.8469970673459</v>
          </cell>
        </row>
        <row r="8419">
          <cell r="A8419" t="str">
            <v>2015-58-5-</v>
          </cell>
          <cell r="B8419" t="str">
            <v>Canada</v>
          </cell>
          <cell r="C8419" t="str">
            <v>Marked WCVI Total Fall</v>
          </cell>
          <cell r="D8419" t="str">
            <v>M-WCVI Tl</v>
          </cell>
          <cell r="E8419">
            <v>58</v>
          </cell>
          <cell r="F8419">
            <v>92</v>
          </cell>
          <cell r="G8419">
            <v>90</v>
          </cell>
          <cell r="I8419">
            <v>2015</v>
          </cell>
          <cell r="J8419" t="str">
            <v>M</v>
          </cell>
          <cell r="L8419">
            <v>5</v>
          </cell>
          <cell r="M8419">
            <v>369.98402812145127</v>
          </cell>
        </row>
        <row r="8420">
          <cell r="A8420" t="str">
            <v>2015-59-3-</v>
          </cell>
          <cell r="B8420" t="str">
            <v>Canada</v>
          </cell>
          <cell r="C8420" t="str">
            <v>UnMarked Fraser River Late</v>
          </cell>
          <cell r="D8420" t="str">
            <v>U-FrasRLt</v>
          </cell>
          <cell r="E8420">
            <v>59</v>
          </cell>
          <cell r="F8420">
            <v>94</v>
          </cell>
          <cell r="G8420">
            <v>93</v>
          </cell>
          <cell r="I8420">
            <v>2015</v>
          </cell>
          <cell r="J8420" t="str">
            <v>UM</v>
          </cell>
          <cell r="L8420">
            <v>3</v>
          </cell>
          <cell r="M8420">
            <v>29681.401869546589</v>
          </cell>
        </row>
        <row r="8421">
          <cell r="A8421" t="str">
            <v>2015-59-4-</v>
          </cell>
          <cell r="B8421" t="str">
            <v>Canada</v>
          </cell>
          <cell r="C8421" t="str">
            <v>UnMarked Fraser River Late</v>
          </cell>
          <cell r="D8421" t="str">
            <v>U-FrasRLt</v>
          </cell>
          <cell r="E8421">
            <v>59</v>
          </cell>
          <cell r="F8421">
            <v>94</v>
          </cell>
          <cell r="G8421">
            <v>93</v>
          </cell>
          <cell r="I8421">
            <v>2015</v>
          </cell>
          <cell r="J8421" t="str">
            <v>UM</v>
          </cell>
          <cell r="L8421">
            <v>4</v>
          </cell>
          <cell r="M8421">
            <v>102071.1288501582</v>
          </cell>
        </row>
        <row r="8422">
          <cell r="A8422" t="str">
            <v>2015-59-5-</v>
          </cell>
          <cell r="B8422" t="str">
            <v>Canada</v>
          </cell>
          <cell r="C8422" t="str">
            <v>UnMarked Fraser River Late</v>
          </cell>
          <cell r="D8422" t="str">
            <v>U-FrasRLt</v>
          </cell>
          <cell r="E8422">
            <v>59</v>
          </cell>
          <cell r="F8422">
            <v>94</v>
          </cell>
          <cell r="G8422">
            <v>93</v>
          </cell>
          <cell r="I8422">
            <v>2015</v>
          </cell>
          <cell r="J8422" t="str">
            <v>UM</v>
          </cell>
          <cell r="L8422">
            <v>5</v>
          </cell>
          <cell r="M8422">
            <v>2465.7777152219869</v>
          </cell>
        </row>
        <row r="8423">
          <cell r="A8423" t="str">
            <v>2015-60-3-</v>
          </cell>
          <cell r="B8423" t="str">
            <v>Canada</v>
          </cell>
          <cell r="C8423" t="str">
            <v>Marked Fraser River Late</v>
          </cell>
          <cell r="D8423" t="str">
            <v>M-FrasRLt</v>
          </cell>
          <cell r="E8423">
            <v>60</v>
          </cell>
          <cell r="F8423">
            <v>95</v>
          </cell>
          <cell r="G8423">
            <v>93</v>
          </cell>
          <cell r="I8423">
            <v>2015</v>
          </cell>
          <cell r="J8423" t="str">
            <v>M</v>
          </cell>
          <cell r="L8423">
            <v>3</v>
          </cell>
          <cell r="M8423">
            <v>6193.4484471937176</v>
          </cell>
        </row>
        <row r="8424">
          <cell r="A8424" t="str">
            <v>2015-60-4-</v>
          </cell>
          <cell r="B8424" t="str">
            <v>Canada</v>
          </cell>
          <cell r="C8424" t="str">
            <v>Marked Fraser River Late</v>
          </cell>
          <cell r="D8424" t="str">
            <v>M-FrasRLt</v>
          </cell>
          <cell r="E8424">
            <v>60</v>
          </cell>
          <cell r="F8424">
            <v>95</v>
          </cell>
          <cell r="G8424">
            <v>93</v>
          </cell>
          <cell r="I8424">
            <v>2015</v>
          </cell>
          <cell r="J8424" t="str">
            <v>M</v>
          </cell>
          <cell r="L8424">
            <v>4</v>
          </cell>
          <cell r="M8424">
            <v>6121.9993431221201</v>
          </cell>
        </row>
        <row r="8425">
          <cell r="A8425" t="str">
            <v>2015-60-5-</v>
          </cell>
          <cell r="B8425" t="str">
            <v>Canada</v>
          </cell>
          <cell r="C8425" t="str">
            <v>Marked Fraser River Late</v>
          </cell>
          <cell r="D8425" t="str">
            <v>M-FrasRLt</v>
          </cell>
          <cell r="E8425">
            <v>60</v>
          </cell>
          <cell r="F8425">
            <v>95</v>
          </cell>
          <cell r="G8425">
            <v>93</v>
          </cell>
          <cell r="I8425">
            <v>2015</v>
          </cell>
          <cell r="J8425" t="str">
            <v>M</v>
          </cell>
          <cell r="L8425">
            <v>5</v>
          </cell>
          <cell r="M8425">
            <v>26.912322019890411</v>
          </cell>
        </row>
        <row r="8426">
          <cell r="A8426" t="str">
            <v>2015-61-3-</v>
          </cell>
          <cell r="B8426" t="str">
            <v>Canada</v>
          </cell>
          <cell r="C8426" t="str">
            <v>UnMarked Fraser River Early</v>
          </cell>
          <cell r="D8426" t="str">
            <v>U-FrasREr</v>
          </cell>
          <cell r="E8426">
            <v>61</v>
          </cell>
          <cell r="F8426">
            <v>97</v>
          </cell>
          <cell r="G8426">
            <v>96</v>
          </cell>
          <cell r="I8426">
            <v>2015</v>
          </cell>
          <cell r="J8426" t="str">
            <v>UM</v>
          </cell>
          <cell r="L8426">
            <v>3</v>
          </cell>
          <cell r="M8426">
            <v>44130.77914387756</v>
          </cell>
        </row>
        <row r="8427">
          <cell r="A8427" t="str">
            <v>2015-61-4-</v>
          </cell>
          <cell r="B8427" t="str">
            <v>Canada</v>
          </cell>
          <cell r="C8427" t="str">
            <v>UnMarked Fraser River Early</v>
          </cell>
          <cell r="D8427" t="str">
            <v>U-FrasREr</v>
          </cell>
          <cell r="E8427">
            <v>61</v>
          </cell>
          <cell r="F8427">
            <v>97</v>
          </cell>
          <cell r="G8427">
            <v>96</v>
          </cell>
          <cell r="I8427">
            <v>2015</v>
          </cell>
          <cell r="J8427" t="str">
            <v>UM</v>
          </cell>
          <cell r="L8427">
            <v>4</v>
          </cell>
          <cell r="M8427">
            <v>231333.49199269331</v>
          </cell>
        </row>
        <row r="8428">
          <cell r="A8428" t="str">
            <v>2015-61-5-</v>
          </cell>
          <cell r="B8428" t="str">
            <v>Canada</v>
          </cell>
          <cell r="C8428" t="str">
            <v>UnMarked Fraser River Early</v>
          </cell>
          <cell r="D8428" t="str">
            <v>U-FrasREr</v>
          </cell>
          <cell r="E8428">
            <v>61</v>
          </cell>
          <cell r="F8428">
            <v>97</v>
          </cell>
          <cell r="G8428">
            <v>96</v>
          </cell>
          <cell r="I8428">
            <v>2015</v>
          </cell>
          <cell r="J8428" t="str">
            <v>UM</v>
          </cell>
          <cell r="L8428">
            <v>5</v>
          </cell>
          <cell r="M8428">
            <v>5498.0110524816873</v>
          </cell>
        </row>
        <row r="8429">
          <cell r="A8429" t="str">
            <v>2015-62-3-</v>
          </cell>
          <cell r="B8429" t="str">
            <v>Canada</v>
          </cell>
          <cell r="C8429" t="str">
            <v>Marked Fraser River Early</v>
          </cell>
          <cell r="D8429" t="str">
            <v>M-FrasREr</v>
          </cell>
          <cell r="E8429">
            <v>62</v>
          </cell>
          <cell r="F8429">
            <v>98</v>
          </cell>
          <cell r="G8429">
            <v>96</v>
          </cell>
          <cell r="I8429">
            <v>2015</v>
          </cell>
          <cell r="J8429" t="str">
            <v>M</v>
          </cell>
          <cell r="L8429">
            <v>3</v>
          </cell>
          <cell r="M8429">
            <v>895.68949689971487</v>
          </cell>
        </row>
        <row r="8430">
          <cell r="A8430" t="str">
            <v>2015-62-4-</v>
          </cell>
          <cell r="B8430" t="str">
            <v>Canada</v>
          </cell>
          <cell r="C8430" t="str">
            <v>Marked Fraser River Early</v>
          </cell>
          <cell r="D8430" t="str">
            <v>M-FrasREr</v>
          </cell>
          <cell r="E8430">
            <v>62</v>
          </cell>
          <cell r="F8430">
            <v>98</v>
          </cell>
          <cell r="G8430">
            <v>96</v>
          </cell>
          <cell r="I8430">
            <v>2015</v>
          </cell>
          <cell r="J8430" t="str">
            <v>M</v>
          </cell>
          <cell r="L8430">
            <v>4</v>
          </cell>
          <cell r="M8430">
            <v>5067.7575321258919</v>
          </cell>
        </row>
        <row r="8431">
          <cell r="A8431" t="str">
            <v>2015-62-5-</v>
          </cell>
          <cell r="B8431" t="str">
            <v>Canada</v>
          </cell>
          <cell r="C8431" t="str">
            <v>Marked Fraser River Early</v>
          </cell>
          <cell r="D8431" t="str">
            <v>M-FrasREr</v>
          </cell>
          <cell r="E8431">
            <v>62</v>
          </cell>
          <cell r="F8431">
            <v>98</v>
          </cell>
          <cell r="G8431">
            <v>96</v>
          </cell>
          <cell r="I8431">
            <v>2015</v>
          </cell>
          <cell r="J8431" t="str">
            <v>M</v>
          </cell>
          <cell r="L8431">
            <v>5</v>
          </cell>
          <cell r="M8431">
            <v>112.41876350453821</v>
          </cell>
        </row>
        <row r="8432">
          <cell r="A8432" t="str">
            <v>2015-63-3-</v>
          </cell>
          <cell r="B8432" t="str">
            <v>Canada</v>
          </cell>
          <cell r="C8432" t="str">
            <v>UnMarked Lower Georgia Strait</v>
          </cell>
          <cell r="D8432" t="str">
            <v>U-LwGeo S</v>
          </cell>
          <cell r="E8432">
            <v>63</v>
          </cell>
          <cell r="F8432">
            <v>100</v>
          </cell>
          <cell r="G8432">
            <v>99</v>
          </cell>
          <cell r="I8432">
            <v>2015</v>
          </cell>
          <cell r="J8432" t="str">
            <v>UM</v>
          </cell>
          <cell r="L8432">
            <v>3</v>
          </cell>
          <cell r="M8432">
            <v>6894.8610399004538</v>
          </cell>
        </row>
        <row r="8433">
          <cell r="A8433" t="str">
            <v>2015-63-4-</v>
          </cell>
          <cell r="B8433" t="str">
            <v>Canada</v>
          </cell>
          <cell r="C8433" t="str">
            <v>UnMarked Lower Georgia Strait</v>
          </cell>
          <cell r="D8433" t="str">
            <v>U-LwGeo S</v>
          </cell>
          <cell r="E8433">
            <v>63</v>
          </cell>
          <cell r="F8433">
            <v>100</v>
          </cell>
          <cell r="G8433">
            <v>99</v>
          </cell>
          <cell r="I8433">
            <v>2015</v>
          </cell>
          <cell r="J8433" t="str">
            <v>UM</v>
          </cell>
          <cell r="L8433">
            <v>4</v>
          </cell>
          <cell r="M8433">
            <v>16752.01521783066</v>
          </cell>
        </row>
        <row r="8434">
          <cell r="A8434" t="str">
            <v>2015-63-5-</v>
          </cell>
          <cell r="B8434" t="str">
            <v>Canada</v>
          </cell>
          <cell r="C8434" t="str">
            <v>UnMarked Lower Georgia Strait</v>
          </cell>
          <cell r="D8434" t="str">
            <v>U-LwGeo S</v>
          </cell>
          <cell r="E8434">
            <v>63</v>
          </cell>
          <cell r="F8434">
            <v>100</v>
          </cell>
          <cell r="G8434">
            <v>99</v>
          </cell>
          <cell r="I8434">
            <v>2015</v>
          </cell>
          <cell r="J8434" t="str">
            <v>UM</v>
          </cell>
          <cell r="L8434">
            <v>5</v>
          </cell>
          <cell r="M8434">
            <v>329.54186606790182</v>
          </cell>
        </row>
        <row r="8435">
          <cell r="A8435" t="str">
            <v>2015-64-3-</v>
          </cell>
          <cell r="B8435" t="str">
            <v>Canada</v>
          </cell>
          <cell r="C8435" t="str">
            <v>Marked Lower Georgia Strait</v>
          </cell>
          <cell r="D8435" t="str">
            <v>M-LwGeo S</v>
          </cell>
          <cell r="E8435">
            <v>64</v>
          </cell>
          <cell r="F8435">
            <v>101</v>
          </cell>
          <cell r="G8435">
            <v>99</v>
          </cell>
          <cell r="I8435">
            <v>2015</v>
          </cell>
          <cell r="J8435" t="str">
            <v>M</v>
          </cell>
          <cell r="L8435">
            <v>3</v>
          </cell>
          <cell r="M8435">
            <v>585.81908025017492</v>
          </cell>
        </row>
        <row r="8436">
          <cell r="A8436" t="str">
            <v>2015-64-4-</v>
          </cell>
          <cell r="B8436" t="str">
            <v>Canada</v>
          </cell>
          <cell r="C8436" t="str">
            <v>Marked Lower Georgia Strait</v>
          </cell>
          <cell r="D8436" t="str">
            <v>M-LwGeo S</v>
          </cell>
          <cell r="E8436">
            <v>64</v>
          </cell>
          <cell r="F8436">
            <v>101</v>
          </cell>
          <cell r="G8436">
            <v>99</v>
          </cell>
          <cell r="I8436">
            <v>2015</v>
          </cell>
          <cell r="J8436" t="str">
            <v>M</v>
          </cell>
          <cell r="L8436">
            <v>4</v>
          </cell>
          <cell r="M8436">
            <v>1433.4574297776201</v>
          </cell>
        </row>
        <row r="8437">
          <cell r="A8437" t="str">
            <v>2015-64-5-</v>
          </cell>
          <cell r="B8437" t="str">
            <v>Canada</v>
          </cell>
          <cell r="C8437" t="str">
            <v>Marked Lower Georgia Strait</v>
          </cell>
          <cell r="D8437" t="str">
            <v>M-LwGeo S</v>
          </cell>
          <cell r="E8437">
            <v>64</v>
          </cell>
          <cell r="F8437">
            <v>101</v>
          </cell>
          <cell r="G8437">
            <v>99</v>
          </cell>
          <cell r="I8437">
            <v>2015</v>
          </cell>
          <cell r="J8437" t="str">
            <v>M</v>
          </cell>
          <cell r="L8437">
            <v>5</v>
          </cell>
          <cell r="M8437">
            <v>28.730922541991902</v>
          </cell>
        </row>
        <row r="8438">
          <cell r="A8438" t="str">
            <v>2015-67-3-</v>
          </cell>
          <cell r="B8438" t="str">
            <v>ColR</v>
          </cell>
          <cell r="C8438" t="str">
            <v>UnMarked Lower Columbia Naturals</v>
          </cell>
          <cell r="D8438" t="str">
            <v>U-LColNat</v>
          </cell>
          <cell r="E8438">
            <v>67</v>
          </cell>
          <cell r="F8438">
            <v>103</v>
          </cell>
          <cell r="G8438">
            <v>102</v>
          </cell>
          <cell r="I8438">
            <v>2015</v>
          </cell>
          <cell r="J8438" t="str">
            <v>UM</v>
          </cell>
          <cell r="L8438">
            <v>3</v>
          </cell>
          <cell r="M8438">
            <v>4381.0499999999956</v>
          </cell>
        </row>
        <row r="8439">
          <cell r="A8439" t="str">
            <v>2015-67-4-</v>
          </cell>
          <cell r="B8439" t="str">
            <v>ColR</v>
          </cell>
          <cell r="C8439" t="str">
            <v>UnMarked Lower Columbia Naturals</v>
          </cell>
          <cell r="D8439" t="str">
            <v>U-LColNat</v>
          </cell>
          <cell r="E8439">
            <v>67</v>
          </cell>
          <cell r="F8439">
            <v>103</v>
          </cell>
          <cell r="G8439">
            <v>102</v>
          </cell>
          <cell r="I8439">
            <v>2015</v>
          </cell>
          <cell r="J8439" t="str">
            <v>UM</v>
          </cell>
          <cell r="L8439">
            <v>4</v>
          </cell>
          <cell r="M8439">
            <v>4013.625</v>
          </cell>
        </row>
        <row r="8440">
          <cell r="A8440" t="str">
            <v>2015-67-5-</v>
          </cell>
          <cell r="B8440" t="str">
            <v>ColR</v>
          </cell>
          <cell r="C8440" t="str">
            <v>UnMarked Lower Columbia Naturals</v>
          </cell>
          <cell r="D8440" t="str">
            <v>U-LColNat</v>
          </cell>
          <cell r="E8440">
            <v>67</v>
          </cell>
          <cell r="F8440">
            <v>103</v>
          </cell>
          <cell r="G8440">
            <v>102</v>
          </cell>
          <cell r="I8440">
            <v>2015</v>
          </cell>
          <cell r="J8440" t="str">
            <v>UM</v>
          </cell>
          <cell r="L8440">
            <v>5</v>
          </cell>
          <cell r="M8440">
            <v>1245.375</v>
          </cell>
        </row>
        <row r="8441">
          <cell r="A8441" t="str">
            <v>2015-68-3-</v>
          </cell>
          <cell r="B8441" t="str">
            <v>ColR</v>
          </cell>
          <cell r="C8441" t="str">
            <v>Marked Lower Columbia Naturals</v>
          </cell>
          <cell r="D8441" t="str">
            <v>M-LColNat</v>
          </cell>
          <cell r="E8441">
            <v>68</v>
          </cell>
          <cell r="F8441">
            <v>104</v>
          </cell>
          <cell r="G8441">
            <v>102</v>
          </cell>
          <cell r="I8441">
            <v>2015</v>
          </cell>
          <cell r="J8441" t="str">
            <v>M</v>
          </cell>
          <cell r="L8441">
            <v>3</v>
          </cell>
          <cell r="M8441">
            <v>0</v>
          </cell>
        </row>
        <row r="8442">
          <cell r="A8442" t="str">
            <v>2015-68-4-</v>
          </cell>
          <cell r="B8442" t="str">
            <v>ColR</v>
          </cell>
          <cell r="C8442" t="str">
            <v>Marked Lower Columbia Naturals</v>
          </cell>
          <cell r="D8442" t="str">
            <v>M-LColNat</v>
          </cell>
          <cell r="E8442">
            <v>68</v>
          </cell>
          <cell r="F8442">
            <v>104</v>
          </cell>
          <cell r="G8442">
            <v>102</v>
          </cell>
          <cell r="I8442">
            <v>2015</v>
          </cell>
          <cell r="J8442" t="str">
            <v>M</v>
          </cell>
          <cell r="L8442">
            <v>4</v>
          </cell>
          <cell r="M8442">
            <v>0</v>
          </cell>
        </row>
        <row r="8443">
          <cell r="A8443" t="str">
            <v>2015-68-5-</v>
          </cell>
          <cell r="B8443" t="str">
            <v>ColR</v>
          </cell>
          <cell r="C8443" t="str">
            <v>Marked Lower Columbia Naturals</v>
          </cell>
          <cell r="D8443" t="str">
            <v>M-LColNat</v>
          </cell>
          <cell r="E8443">
            <v>68</v>
          </cell>
          <cell r="F8443">
            <v>104</v>
          </cell>
          <cell r="G8443">
            <v>102</v>
          </cell>
          <cell r="I8443">
            <v>2015</v>
          </cell>
          <cell r="J8443" t="str">
            <v>M</v>
          </cell>
          <cell r="L8443">
            <v>5</v>
          </cell>
          <cell r="M8443">
            <v>0</v>
          </cell>
        </row>
        <row r="8444">
          <cell r="A8444" t="str">
            <v>2015-69-3-</v>
          </cell>
          <cell r="B8444" t="str">
            <v>WA_NCoast_OR_CA</v>
          </cell>
          <cell r="C8444" t="str">
            <v>UnMarked Central Valley Fall</v>
          </cell>
          <cell r="D8444" t="str">
            <v>U-CentVal</v>
          </cell>
          <cell r="E8444">
            <v>69</v>
          </cell>
          <cell r="F8444">
            <v>106</v>
          </cell>
          <cell r="G8444">
            <v>105</v>
          </cell>
          <cell r="I8444">
            <v>2015</v>
          </cell>
          <cell r="J8444" t="str">
            <v>UM</v>
          </cell>
          <cell r="L8444">
            <v>3</v>
          </cell>
          <cell r="M8444">
            <v>71767.305169757776</v>
          </cell>
        </row>
        <row r="8445">
          <cell r="A8445" t="str">
            <v>2015-69-4-</v>
          </cell>
          <cell r="B8445" t="str">
            <v>WA_NCoast_OR_CA</v>
          </cell>
          <cell r="C8445" t="str">
            <v>UnMarked Central Valley Fall</v>
          </cell>
          <cell r="D8445" t="str">
            <v>U-CentVal</v>
          </cell>
          <cell r="E8445">
            <v>69</v>
          </cell>
          <cell r="F8445">
            <v>106</v>
          </cell>
          <cell r="G8445">
            <v>105</v>
          </cell>
          <cell r="I8445">
            <v>2015</v>
          </cell>
          <cell r="J8445" t="str">
            <v>UM</v>
          </cell>
          <cell r="L8445">
            <v>4</v>
          </cell>
          <cell r="M8445">
            <v>27841.120588737609</v>
          </cell>
        </row>
        <row r="8446">
          <cell r="A8446" t="str">
            <v>2015-69-5-</v>
          </cell>
          <cell r="B8446" t="str">
            <v>WA_NCoast_OR_CA</v>
          </cell>
          <cell r="C8446" t="str">
            <v>UnMarked Central Valley Fall</v>
          </cell>
          <cell r="D8446" t="str">
            <v>U-CentVal</v>
          </cell>
          <cell r="E8446">
            <v>69</v>
          </cell>
          <cell r="F8446">
            <v>106</v>
          </cell>
          <cell r="G8446">
            <v>105</v>
          </cell>
          <cell r="I8446">
            <v>2015</v>
          </cell>
          <cell r="J8446" t="str">
            <v>UM</v>
          </cell>
          <cell r="L8446">
            <v>5</v>
          </cell>
          <cell r="M8446">
            <v>750.29424150462751</v>
          </cell>
        </row>
        <row r="8447">
          <cell r="A8447" t="str">
            <v>2015-70-3-</v>
          </cell>
          <cell r="B8447" t="str">
            <v>WA_NCoast_OR_CA</v>
          </cell>
          <cell r="C8447" t="str">
            <v>Marked Central Valley Fall</v>
          </cell>
          <cell r="D8447" t="str">
            <v>M-CentVal</v>
          </cell>
          <cell r="E8447">
            <v>70</v>
          </cell>
          <cell r="F8447">
            <v>107</v>
          </cell>
          <cell r="G8447">
            <v>105</v>
          </cell>
          <cell r="I8447">
            <v>2015</v>
          </cell>
          <cell r="J8447" t="str">
            <v>M</v>
          </cell>
          <cell r="L8447">
            <v>3</v>
          </cell>
          <cell r="M8447">
            <v>21436.98725849907</v>
          </cell>
        </row>
        <row r="8448">
          <cell r="A8448" t="str">
            <v>2015-70-4-</v>
          </cell>
          <cell r="B8448" t="str">
            <v>WA_NCoast_OR_CA</v>
          </cell>
          <cell r="C8448" t="str">
            <v>Marked Central Valley Fall</v>
          </cell>
          <cell r="D8448" t="str">
            <v>M-CentVal</v>
          </cell>
          <cell r="E8448">
            <v>70</v>
          </cell>
          <cell r="F8448">
            <v>107</v>
          </cell>
          <cell r="G8448">
            <v>105</v>
          </cell>
          <cell r="I8448">
            <v>2015</v>
          </cell>
          <cell r="J8448" t="str">
            <v>M</v>
          </cell>
          <cell r="L8448">
            <v>4</v>
          </cell>
          <cell r="M8448">
            <v>8316.1788771553875</v>
          </cell>
        </row>
        <row r="8449">
          <cell r="A8449" t="str">
            <v>2015-70-5-</v>
          </cell>
          <cell r="B8449" t="str">
            <v>WA_NCoast_OR_CA</v>
          </cell>
          <cell r="C8449" t="str">
            <v>Marked Central Valley Fall</v>
          </cell>
          <cell r="D8449" t="str">
            <v>M-CentVal</v>
          </cell>
          <cell r="E8449">
            <v>70</v>
          </cell>
          <cell r="F8449">
            <v>107</v>
          </cell>
          <cell r="G8449">
            <v>105</v>
          </cell>
          <cell r="I8449">
            <v>2015</v>
          </cell>
          <cell r="J8449" t="str">
            <v>M</v>
          </cell>
          <cell r="L8449">
            <v>5</v>
          </cell>
          <cell r="M8449">
            <v>224.1138643455381</v>
          </cell>
        </row>
        <row r="8450">
          <cell r="A8450" t="str">
            <v>2015-71-3-</v>
          </cell>
          <cell r="B8450" t="str">
            <v>WA_NCoast_OR_CA</v>
          </cell>
          <cell r="C8450" t="str">
            <v>UnMarked WA North Coast Fall</v>
          </cell>
          <cell r="D8450" t="str">
            <v>U-WA NCst</v>
          </cell>
          <cell r="E8450">
            <v>71</v>
          </cell>
          <cell r="F8450">
            <v>109</v>
          </cell>
          <cell r="G8450">
            <v>108</v>
          </cell>
          <cell r="I8450">
            <v>2015</v>
          </cell>
          <cell r="J8450" t="str">
            <v>UM</v>
          </cell>
          <cell r="L8450">
            <v>3</v>
          </cell>
          <cell r="M8450">
            <v>5998.5743729430569</v>
          </cell>
        </row>
        <row r="8451">
          <cell r="A8451" t="str">
            <v>2015-71-4-</v>
          </cell>
          <cell r="B8451" t="str">
            <v>WA_NCoast_OR_CA</v>
          </cell>
          <cell r="C8451" t="str">
            <v>UnMarked WA North Coast Fall</v>
          </cell>
          <cell r="D8451" t="str">
            <v>U-WA NCst</v>
          </cell>
          <cell r="E8451">
            <v>71</v>
          </cell>
          <cell r="F8451">
            <v>109</v>
          </cell>
          <cell r="G8451">
            <v>108</v>
          </cell>
          <cell r="I8451">
            <v>2015</v>
          </cell>
          <cell r="J8451" t="str">
            <v>UM</v>
          </cell>
          <cell r="L8451">
            <v>4</v>
          </cell>
          <cell r="M8451">
            <v>21719.9240165786</v>
          </cell>
        </row>
        <row r="8452">
          <cell r="A8452" t="str">
            <v>2015-71-5-</v>
          </cell>
          <cell r="B8452" t="str">
            <v>WA_NCoast_OR_CA</v>
          </cell>
          <cell r="C8452" t="str">
            <v>UnMarked WA North Coast Fall</v>
          </cell>
          <cell r="D8452" t="str">
            <v>U-WA NCst</v>
          </cell>
          <cell r="E8452">
            <v>71</v>
          </cell>
          <cell r="F8452">
            <v>109</v>
          </cell>
          <cell r="G8452">
            <v>108</v>
          </cell>
          <cell r="I8452">
            <v>2015</v>
          </cell>
          <cell r="J8452" t="str">
            <v>UM</v>
          </cell>
          <cell r="L8452">
            <v>5</v>
          </cell>
          <cell r="M8452">
            <v>21779.997709501749</v>
          </cell>
        </row>
        <row r="8453">
          <cell r="A8453" t="str">
            <v>2015-72-3-</v>
          </cell>
          <cell r="B8453" t="str">
            <v>WA_NCoast_OR_CA</v>
          </cell>
          <cell r="C8453" t="str">
            <v>Marked WA North Coast Fall</v>
          </cell>
          <cell r="D8453" t="str">
            <v>M-WA NCst</v>
          </cell>
          <cell r="E8453">
            <v>72</v>
          </cell>
          <cell r="F8453">
            <v>110</v>
          </cell>
          <cell r="G8453">
            <v>108</v>
          </cell>
          <cell r="I8453">
            <v>2015</v>
          </cell>
          <cell r="J8453" t="str">
            <v>M</v>
          </cell>
          <cell r="L8453">
            <v>3</v>
          </cell>
          <cell r="M8453">
            <v>704.46944171198083</v>
          </cell>
        </row>
        <row r="8454">
          <cell r="A8454" t="str">
            <v>2015-72-4-</v>
          </cell>
          <cell r="B8454" t="str">
            <v>WA_NCoast_OR_CA</v>
          </cell>
          <cell r="C8454" t="str">
            <v>Marked WA North Coast Fall</v>
          </cell>
          <cell r="D8454" t="str">
            <v>M-WA NCst</v>
          </cell>
          <cell r="E8454">
            <v>72</v>
          </cell>
          <cell r="F8454">
            <v>110</v>
          </cell>
          <cell r="G8454">
            <v>108</v>
          </cell>
          <cell r="I8454">
            <v>2015</v>
          </cell>
          <cell r="J8454" t="str">
            <v>M</v>
          </cell>
          <cell r="L8454">
            <v>4</v>
          </cell>
          <cell r="M8454">
            <v>5514.0797001543597</v>
          </cell>
        </row>
        <row r="8455">
          <cell r="A8455" t="str">
            <v>2015-72-5-</v>
          </cell>
          <cell r="B8455" t="str">
            <v>WA_NCoast_OR_CA</v>
          </cell>
          <cell r="C8455" t="str">
            <v>Marked WA North Coast Fall</v>
          </cell>
          <cell r="D8455" t="str">
            <v>M-WA NCst</v>
          </cell>
          <cell r="E8455">
            <v>72</v>
          </cell>
          <cell r="F8455">
            <v>110</v>
          </cell>
          <cell r="G8455">
            <v>108</v>
          </cell>
          <cell r="I8455">
            <v>2015</v>
          </cell>
          <cell r="J8455" t="str">
            <v>M</v>
          </cell>
          <cell r="L8455">
            <v>5</v>
          </cell>
          <cell r="M8455">
            <v>2896.317877886328</v>
          </cell>
        </row>
        <row r="8456">
          <cell r="A8456" t="str">
            <v>2015-73-3-</v>
          </cell>
          <cell r="B8456" t="str">
            <v>WA_NCoast_OR_CA</v>
          </cell>
          <cell r="C8456" t="str">
            <v>UnMarked Willapa Bay</v>
          </cell>
          <cell r="D8456" t="str">
            <v>U-Willapa</v>
          </cell>
          <cell r="E8456">
            <v>73</v>
          </cell>
          <cell r="F8456">
            <v>112</v>
          </cell>
          <cell r="G8456">
            <v>111</v>
          </cell>
          <cell r="I8456">
            <v>2015</v>
          </cell>
          <cell r="J8456" t="str">
            <v>UM</v>
          </cell>
          <cell r="K8456" t="str">
            <v>H</v>
          </cell>
          <cell r="L8456">
            <v>3</v>
          </cell>
          <cell r="M8456">
            <v>238.9519688565135</v>
          </cell>
        </row>
        <row r="8457">
          <cell r="A8457" t="str">
            <v>2015-73-3-</v>
          </cell>
          <cell r="B8457" t="str">
            <v>WA_NCoast_OR_CA</v>
          </cell>
          <cell r="C8457" t="str">
            <v>UnMarked Willapa Bay</v>
          </cell>
          <cell r="D8457" t="str">
            <v>U-Willapa</v>
          </cell>
          <cell r="E8457">
            <v>73</v>
          </cell>
          <cell r="F8457">
            <v>112</v>
          </cell>
          <cell r="G8457">
            <v>111</v>
          </cell>
          <cell r="I8457">
            <v>2015</v>
          </cell>
          <cell r="J8457" t="str">
            <v>UM</v>
          </cell>
          <cell r="K8457" t="str">
            <v>N</v>
          </cell>
          <cell r="L8457">
            <v>3</v>
          </cell>
          <cell r="M8457">
            <v>679.61552688946699</v>
          </cell>
        </row>
        <row r="8458">
          <cell r="A8458" t="str">
            <v>2015-73-4-</v>
          </cell>
          <cell r="B8458" t="str">
            <v>WA_NCoast_OR_CA</v>
          </cell>
          <cell r="C8458" t="str">
            <v>UnMarked Willapa Bay</v>
          </cell>
          <cell r="D8458" t="str">
            <v>U-Willapa</v>
          </cell>
          <cell r="E8458">
            <v>73</v>
          </cell>
          <cell r="F8458">
            <v>112</v>
          </cell>
          <cell r="G8458">
            <v>111</v>
          </cell>
          <cell r="I8458">
            <v>2015</v>
          </cell>
          <cell r="J8458" t="str">
            <v>UM</v>
          </cell>
          <cell r="K8458" t="str">
            <v>H</v>
          </cell>
          <cell r="L8458">
            <v>4</v>
          </cell>
          <cell r="M8458">
            <v>982.48822510266064</v>
          </cell>
        </row>
        <row r="8459">
          <cell r="A8459" t="str">
            <v>2015-73-4-</v>
          </cell>
          <cell r="B8459" t="str">
            <v>WA_NCoast_OR_CA</v>
          </cell>
          <cell r="C8459" t="str">
            <v>UnMarked Willapa Bay</v>
          </cell>
          <cell r="D8459" t="str">
            <v>U-Willapa</v>
          </cell>
          <cell r="E8459">
            <v>73</v>
          </cell>
          <cell r="F8459">
            <v>112</v>
          </cell>
          <cell r="G8459">
            <v>111</v>
          </cell>
          <cell r="I8459">
            <v>2015</v>
          </cell>
          <cell r="J8459" t="str">
            <v>UM</v>
          </cell>
          <cell r="K8459" t="str">
            <v>N</v>
          </cell>
          <cell r="L8459">
            <v>4</v>
          </cell>
          <cell r="M8459">
            <v>2632.880893060676</v>
          </cell>
        </row>
        <row r="8460">
          <cell r="A8460" t="str">
            <v>2015-73-5-</v>
          </cell>
          <cell r="B8460" t="str">
            <v>WA_NCoast_OR_CA</v>
          </cell>
          <cell r="C8460" t="str">
            <v>UnMarked Willapa Bay</v>
          </cell>
          <cell r="D8460" t="str">
            <v>U-Willapa</v>
          </cell>
          <cell r="E8460">
            <v>73</v>
          </cell>
          <cell r="F8460">
            <v>112</v>
          </cell>
          <cell r="G8460">
            <v>111</v>
          </cell>
          <cell r="I8460">
            <v>2015</v>
          </cell>
          <cell r="J8460" t="str">
            <v>UM</v>
          </cell>
          <cell r="K8460" t="str">
            <v>H</v>
          </cell>
          <cell r="L8460">
            <v>5</v>
          </cell>
          <cell r="M8460">
            <v>406.58677642962812</v>
          </cell>
        </row>
        <row r="8461">
          <cell r="A8461" t="str">
            <v>2015-73-5-</v>
          </cell>
          <cell r="B8461" t="str">
            <v>WA_NCoast_OR_CA</v>
          </cell>
          <cell r="C8461" t="str">
            <v>UnMarked Willapa Bay</v>
          </cell>
          <cell r="D8461" t="str">
            <v>U-Willapa</v>
          </cell>
          <cell r="E8461">
            <v>73</v>
          </cell>
          <cell r="F8461">
            <v>112</v>
          </cell>
          <cell r="G8461">
            <v>111</v>
          </cell>
          <cell r="I8461">
            <v>2015</v>
          </cell>
          <cell r="J8461" t="str">
            <v>UM</v>
          </cell>
          <cell r="K8461" t="str">
            <v>N</v>
          </cell>
          <cell r="L8461">
            <v>5</v>
          </cell>
          <cell r="M8461">
            <v>1001.803628525955</v>
          </cell>
        </row>
        <row r="8462">
          <cell r="A8462" t="str">
            <v>2015-74-3-</v>
          </cell>
          <cell r="B8462" t="str">
            <v>WA_NCoast_OR_CA</v>
          </cell>
          <cell r="C8462" t="str">
            <v>Marked Willapa Bay</v>
          </cell>
          <cell r="D8462" t="str">
            <v>M-Willapa</v>
          </cell>
          <cell r="E8462">
            <v>74</v>
          </cell>
          <cell r="F8462">
            <v>113</v>
          </cell>
          <cell r="G8462">
            <v>111</v>
          </cell>
          <cell r="I8462">
            <v>2015</v>
          </cell>
          <cell r="J8462" t="str">
            <v>M</v>
          </cell>
          <cell r="K8462" t="str">
            <v>H</v>
          </cell>
          <cell r="L8462">
            <v>3</v>
          </cell>
          <cell r="M8462">
            <v>6971.9256702816519</v>
          </cell>
        </row>
        <row r="8463">
          <cell r="A8463" t="str">
            <v>2015-74-4-</v>
          </cell>
          <cell r="B8463" t="str">
            <v>WA_NCoast_OR_CA</v>
          </cell>
          <cell r="C8463" t="str">
            <v>Marked Willapa Bay</v>
          </cell>
          <cell r="D8463" t="str">
            <v>M-Willapa</v>
          </cell>
          <cell r="E8463">
            <v>74</v>
          </cell>
          <cell r="F8463">
            <v>113</v>
          </cell>
          <cell r="G8463">
            <v>111</v>
          </cell>
          <cell r="I8463">
            <v>2015</v>
          </cell>
          <cell r="J8463" t="str">
            <v>M</v>
          </cell>
          <cell r="K8463" t="str">
            <v>H</v>
          </cell>
          <cell r="L8463">
            <v>4</v>
          </cell>
          <cell r="M8463">
            <v>26952.985888002971</v>
          </cell>
        </row>
        <row r="8464">
          <cell r="A8464" t="str">
            <v>2015-74-5-</v>
          </cell>
          <cell r="B8464" t="str">
            <v>WA_NCoast_OR_CA</v>
          </cell>
          <cell r="C8464" t="str">
            <v>Marked Willapa Bay</v>
          </cell>
          <cell r="D8464" t="str">
            <v>M-Willapa</v>
          </cell>
          <cell r="E8464">
            <v>74</v>
          </cell>
          <cell r="F8464">
            <v>113</v>
          </cell>
          <cell r="G8464">
            <v>111</v>
          </cell>
          <cell r="I8464">
            <v>2015</v>
          </cell>
          <cell r="J8464" t="str">
            <v>M</v>
          </cell>
          <cell r="K8464" t="str">
            <v>H</v>
          </cell>
          <cell r="L8464">
            <v>5</v>
          </cell>
          <cell r="M8464">
            <v>10222.78100274441</v>
          </cell>
        </row>
        <row r="8465">
          <cell r="A8465" t="str">
            <v>2015-77-3-</v>
          </cell>
          <cell r="B8465" t="str">
            <v>WA_NCoast_OR_CA</v>
          </cell>
          <cell r="C8465" t="str">
            <v>UnMarked OR Mid Coast Fall</v>
          </cell>
          <cell r="D8465" t="str">
            <v>U-MidORCst</v>
          </cell>
          <cell r="E8465">
            <v>77</v>
          </cell>
          <cell r="F8465">
            <v>115</v>
          </cell>
          <cell r="G8465">
            <v>114</v>
          </cell>
          <cell r="I8465">
            <v>2015</v>
          </cell>
          <cell r="J8465" t="str">
            <v>UM</v>
          </cell>
          <cell r="L8465">
            <v>3</v>
          </cell>
          <cell r="M8465">
            <v>55506.711333090621</v>
          </cell>
        </row>
        <row r="8466">
          <cell r="A8466" t="str">
            <v>2015-77-4-</v>
          </cell>
          <cell r="B8466" t="str">
            <v>WA_NCoast_OR_CA</v>
          </cell>
          <cell r="C8466" t="str">
            <v>UnMarked OR Mid Coast Fall</v>
          </cell>
          <cell r="D8466" t="str">
            <v>U-MidORCst</v>
          </cell>
          <cell r="E8466">
            <v>77</v>
          </cell>
          <cell r="F8466">
            <v>115</v>
          </cell>
          <cell r="G8466">
            <v>114</v>
          </cell>
          <cell r="I8466">
            <v>2015</v>
          </cell>
          <cell r="J8466" t="str">
            <v>UM</v>
          </cell>
          <cell r="L8466">
            <v>4</v>
          </cell>
          <cell r="M8466">
            <v>62616.531988849129</v>
          </cell>
        </row>
        <row r="8467">
          <cell r="A8467" t="str">
            <v>2015-77-5-</v>
          </cell>
          <cell r="B8467" t="str">
            <v>WA_NCoast_OR_CA</v>
          </cell>
          <cell r="C8467" t="str">
            <v>UnMarked OR Mid Coast Fall</v>
          </cell>
          <cell r="D8467" t="str">
            <v>U-MidORCst</v>
          </cell>
          <cell r="E8467">
            <v>77</v>
          </cell>
          <cell r="F8467">
            <v>115</v>
          </cell>
          <cell r="G8467">
            <v>114</v>
          </cell>
          <cell r="I8467">
            <v>2015</v>
          </cell>
          <cell r="J8467" t="str">
            <v>UM</v>
          </cell>
          <cell r="L8467">
            <v>5</v>
          </cell>
          <cell r="M8467">
            <v>27888.609481983709</v>
          </cell>
        </row>
        <row r="8468">
          <cell r="A8468" t="str">
            <v>2015-78-3-</v>
          </cell>
          <cell r="B8468" t="str">
            <v>WA_NCoast_OR_CA</v>
          </cell>
          <cell r="C8468" t="str">
            <v>Marked OR Mid Coast Fall</v>
          </cell>
          <cell r="D8468" t="str">
            <v>M-MidORCst</v>
          </cell>
          <cell r="E8468">
            <v>78</v>
          </cell>
          <cell r="F8468">
            <v>116</v>
          </cell>
          <cell r="G8468">
            <v>114</v>
          </cell>
          <cell r="I8468">
            <v>2015</v>
          </cell>
          <cell r="J8468" t="str">
            <v>M</v>
          </cell>
          <cell r="L8468">
            <v>3</v>
          </cell>
          <cell r="M8468">
            <v>1875.113177415893</v>
          </cell>
        </row>
        <row r="8469">
          <cell r="A8469" t="str">
            <v>2015-78-4-</v>
          </cell>
          <cell r="B8469" t="str">
            <v>WA_NCoast_OR_CA</v>
          </cell>
          <cell r="C8469" t="str">
            <v>Marked OR Mid Coast Fall</v>
          </cell>
          <cell r="D8469" t="str">
            <v>M-MidORCst</v>
          </cell>
          <cell r="E8469">
            <v>78</v>
          </cell>
          <cell r="F8469">
            <v>116</v>
          </cell>
          <cell r="G8469">
            <v>114</v>
          </cell>
          <cell r="I8469">
            <v>2015</v>
          </cell>
          <cell r="J8469" t="str">
            <v>M</v>
          </cell>
          <cell r="L8469">
            <v>4</v>
          </cell>
          <cell r="M8469">
            <v>2116.9866527912241</v>
          </cell>
        </row>
        <row r="8470">
          <cell r="A8470" t="str">
            <v>2015-78-5-</v>
          </cell>
          <cell r="B8470" t="str">
            <v>WA_NCoast_OR_CA</v>
          </cell>
          <cell r="C8470" t="str">
            <v>Marked OR Mid Coast Fall</v>
          </cell>
          <cell r="D8470" t="str">
            <v>M-MidORCst</v>
          </cell>
          <cell r="E8470">
            <v>78</v>
          </cell>
          <cell r="F8470">
            <v>116</v>
          </cell>
          <cell r="G8470">
            <v>114</v>
          </cell>
          <cell r="I8470">
            <v>2015</v>
          </cell>
          <cell r="J8470" t="str">
            <v>M</v>
          </cell>
          <cell r="L8470">
            <v>5</v>
          </cell>
          <cell r="M8470">
            <v>942.18686804480603</v>
          </cell>
        </row>
        <row r="8471">
          <cell r="A8471" t="str">
            <v>2016-1-3-</v>
          </cell>
          <cell r="B8471" t="str">
            <v>NookSam</v>
          </cell>
          <cell r="C8471" t="str">
            <v>UnMarked Nooksack/Samish Fall</v>
          </cell>
          <cell r="D8471" t="str">
            <v>U-NkSm FF</v>
          </cell>
          <cell r="E8471">
            <v>1</v>
          </cell>
          <cell r="F8471">
            <v>2</v>
          </cell>
          <cell r="G8471">
            <v>1</v>
          </cell>
          <cell r="H8471" t="str">
            <v>TRS; includes 7B-D</v>
          </cell>
          <cell r="I8471">
            <v>2016</v>
          </cell>
          <cell r="J8471" t="str">
            <v>UM</v>
          </cell>
          <cell r="L8471">
            <v>3</v>
          </cell>
          <cell r="M8471">
            <v>984.7618093744843</v>
          </cell>
        </row>
        <row r="8472">
          <cell r="A8472" t="str">
            <v>2016-1-4-</v>
          </cell>
          <cell r="B8472" t="str">
            <v>NookSam</v>
          </cell>
          <cell r="C8472" t="str">
            <v>UnMarked Nooksack/Samish Fall</v>
          </cell>
          <cell r="D8472" t="str">
            <v>U-NkSm FF</v>
          </cell>
          <cell r="E8472">
            <v>1</v>
          </cell>
          <cell r="F8472">
            <v>2</v>
          </cell>
          <cell r="G8472">
            <v>1</v>
          </cell>
          <cell r="H8472" t="str">
            <v>TRS; includes 7B-D</v>
          </cell>
          <cell r="I8472">
            <v>2016</v>
          </cell>
          <cell r="J8472" t="str">
            <v>UM</v>
          </cell>
          <cell r="L8472">
            <v>4</v>
          </cell>
          <cell r="M8472">
            <v>801.96171302353218</v>
          </cell>
        </row>
        <row r="8473">
          <cell r="A8473" t="str">
            <v>2016-1-5-</v>
          </cell>
          <cell r="B8473" t="str">
            <v>NookSam</v>
          </cell>
          <cell r="C8473" t="str">
            <v>UnMarked Nooksack/Samish Fall</v>
          </cell>
          <cell r="D8473" t="str">
            <v>U-NkSm FF</v>
          </cell>
          <cell r="E8473">
            <v>1</v>
          </cell>
          <cell r="F8473">
            <v>2</v>
          </cell>
          <cell r="G8473">
            <v>1</v>
          </cell>
          <cell r="H8473" t="str">
            <v>TRS; includes 7B-D</v>
          </cell>
          <cell r="I8473">
            <v>2016</v>
          </cell>
          <cell r="J8473" t="str">
            <v>UM</v>
          </cell>
          <cell r="L8473">
            <v>5</v>
          </cell>
          <cell r="M8473">
            <v>100.24521412794149</v>
          </cell>
        </row>
        <row r="8474">
          <cell r="A8474" t="str">
            <v>2016-2-3-</v>
          </cell>
          <cell r="B8474" t="str">
            <v>NookSam</v>
          </cell>
          <cell r="C8474" t="str">
            <v>Marked Nooksack/Samish Fall</v>
          </cell>
          <cell r="D8474" t="str">
            <v>M-NkSm FF</v>
          </cell>
          <cell r="E8474">
            <v>2</v>
          </cell>
          <cell r="F8474">
            <v>3</v>
          </cell>
          <cell r="G8474">
            <v>1</v>
          </cell>
          <cell r="H8474" t="str">
            <v>TRS; includes 7B-D</v>
          </cell>
          <cell r="I8474">
            <v>2016</v>
          </cell>
          <cell r="J8474" t="str">
            <v>M</v>
          </cell>
          <cell r="L8474">
            <v>3</v>
          </cell>
          <cell r="M8474">
            <v>18719.31723164643</v>
          </cell>
        </row>
        <row r="8475">
          <cell r="A8475" t="str">
            <v>2016-2-4-</v>
          </cell>
          <cell r="B8475" t="str">
            <v>NookSam</v>
          </cell>
          <cell r="C8475" t="str">
            <v>Marked Nooksack/Samish Fall</v>
          </cell>
          <cell r="D8475" t="str">
            <v>M-NkSm FF</v>
          </cell>
          <cell r="E8475">
            <v>2</v>
          </cell>
          <cell r="F8475">
            <v>3</v>
          </cell>
          <cell r="G8475">
            <v>1</v>
          </cell>
          <cell r="H8475" t="str">
            <v>TRS; includes 7B-D</v>
          </cell>
          <cell r="I8475">
            <v>2016</v>
          </cell>
          <cell r="J8475" t="str">
            <v>M</v>
          </cell>
          <cell r="L8475">
            <v>4</v>
          </cell>
          <cell r="M8475">
            <v>15244.473913197089</v>
          </cell>
        </row>
        <row r="8476">
          <cell r="A8476" t="str">
            <v>2016-2-5-</v>
          </cell>
          <cell r="B8476" t="str">
            <v>NookSam</v>
          </cell>
          <cell r="C8476" t="str">
            <v>Marked Nooksack/Samish Fall</v>
          </cell>
          <cell r="D8476" t="str">
            <v>M-NkSm FF</v>
          </cell>
          <cell r="E8476">
            <v>2</v>
          </cell>
          <cell r="F8476">
            <v>3</v>
          </cell>
          <cell r="G8476">
            <v>1</v>
          </cell>
          <cell r="H8476" t="str">
            <v>TRS; includes 7B-D</v>
          </cell>
          <cell r="I8476">
            <v>2016</v>
          </cell>
          <cell r="J8476" t="str">
            <v>M</v>
          </cell>
          <cell r="L8476">
            <v>5</v>
          </cell>
          <cell r="M8476">
            <v>1905.5592391496359</v>
          </cell>
        </row>
        <row r="8477">
          <cell r="A8477" t="str">
            <v>2016-3-3-</v>
          </cell>
          <cell r="B8477" t="str">
            <v>NookSam</v>
          </cell>
          <cell r="C8477" t="str">
            <v>UnMarked NF Nooksack Spr</v>
          </cell>
          <cell r="D8477" t="str">
            <v>U-NFNK Sp</v>
          </cell>
          <cell r="E8477">
            <v>3</v>
          </cell>
          <cell r="F8477">
            <v>5</v>
          </cell>
          <cell r="G8477">
            <v>4</v>
          </cell>
          <cell r="H8477" t="str">
            <v>TRS; includes 7B-D</v>
          </cell>
          <cell r="I8477">
            <v>2016</v>
          </cell>
          <cell r="J8477" t="str">
            <v>UM</v>
          </cell>
          <cell r="L8477">
            <v>3</v>
          </cell>
          <cell r="M8477">
            <v>122</v>
          </cell>
        </row>
        <row r="8478">
          <cell r="A8478" t="str">
            <v>2016-3-4-</v>
          </cell>
          <cell r="B8478" t="str">
            <v>NookSam</v>
          </cell>
          <cell r="C8478" t="str">
            <v>UnMarked NF Nooksack Spr</v>
          </cell>
          <cell r="D8478" t="str">
            <v>U-NFNK Sp</v>
          </cell>
          <cell r="E8478">
            <v>3</v>
          </cell>
          <cell r="F8478">
            <v>5</v>
          </cell>
          <cell r="G8478">
            <v>4</v>
          </cell>
          <cell r="H8478" t="str">
            <v>TRS; includes 7B-D</v>
          </cell>
          <cell r="I8478">
            <v>2016</v>
          </cell>
          <cell r="J8478" t="str">
            <v>UM</v>
          </cell>
          <cell r="L8478">
            <v>4</v>
          </cell>
          <cell r="M8478">
            <v>560</v>
          </cell>
        </row>
        <row r="8479">
          <cell r="A8479" t="str">
            <v>2016-3-5-</v>
          </cell>
          <cell r="B8479" t="str">
            <v>NookSam</v>
          </cell>
          <cell r="C8479" t="str">
            <v>UnMarked NF Nooksack Spr</v>
          </cell>
          <cell r="D8479" t="str">
            <v>U-NFNK Sp</v>
          </cell>
          <cell r="E8479">
            <v>3</v>
          </cell>
          <cell r="F8479">
            <v>5</v>
          </cell>
          <cell r="G8479">
            <v>4</v>
          </cell>
          <cell r="H8479" t="str">
            <v>TRS; includes 7B-D</v>
          </cell>
          <cell r="I8479">
            <v>2016</v>
          </cell>
          <cell r="J8479" t="str">
            <v>UM</v>
          </cell>
          <cell r="L8479">
            <v>5</v>
          </cell>
          <cell r="M8479">
            <v>41</v>
          </cell>
        </row>
        <row r="8480">
          <cell r="A8480" t="str">
            <v>2016-4-3-</v>
          </cell>
          <cell r="B8480" t="str">
            <v>NookSam</v>
          </cell>
          <cell r="C8480" t="str">
            <v>Marked NF Nooksack Spr</v>
          </cell>
          <cell r="D8480" t="str">
            <v>M-NFNK Sp</v>
          </cell>
          <cell r="E8480">
            <v>4</v>
          </cell>
          <cell r="F8480">
            <v>6</v>
          </cell>
          <cell r="G8480">
            <v>4</v>
          </cell>
          <cell r="H8480" t="str">
            <v>TRS; includes 7B-D</v>
          </cell>
          <cell r="I8480">
            <v>2016</v>
          </cell>
          <cell r="J8480" t="str">
            <v>M</v>
          </cell>
          <cell r="L8480">
            <v>3</v>
          </cell>
          <cell r="M8480">
            <v>554</v>
          </cell>
        </row>
        <row r="8481">
          <cell r="A8481" t="str">
            <v>2016-4-4-</v>
          </cell>
          <cell r="B8481" t="str">
            <v>NookSam</v>
          </cell>
          <cell r="C8481" t="str">
            <v>Marked NF Nooksack Spr</v>
          </cell>
          <cell r="D8481" t="str">
            <v>M-NFNK Sp</v>
          </cell>
          <cell r="E8481">
            <v>4</v>
          </cell>
          <cell r="F8481">
            <v>6</v>
          </cell>
          <cell r="G8481">
            <v>4</v>
          </cell>
          <cell r="H8481" t="str">
            <v>TRS; includes 7B-D</v>
          </cell>
          <cell r="I8481">
            <v>2016</v>
          </cell>
          <cell r="J8481" t="str">
            <v>M</v>
          </cell>
          <cell r="L8481">
            <v>4</v>
          </cell>
          <cell r="M8481">
            <v>1748</v>
          </cell>
        </row>
        <row r="8482">
          <cell r="A8482" t="str">
            <v>2016-4-5-</v>
          </cell>
          <cell r="B8482" t="str">
            <v>NookSam</v>
          </cell>
          <cell r="C8482" t="str">
            <v>Marked NF Nooksack Spr</v>
          </cell>
          <cell r="D8482" t="str">
            <v>M-NFNK Sp</v>
          </cell>
          <cell r="E8482">
            <v>4</v>
          </cell>
          <cell r="F8482">
            <v>6</v>
          </cell>
          <cell r="G8482">
            <v>4</v>
          </cell>
          <cell r="H8482" t="str">
            <v>TRS; includes 7B-D</v>
          </cell>
          <cell r="I8482">
            <v>2016</v>
          </cell>
          <cell r="J8482" t="str">
            <v>M</v>
          </cell>
          <cell r="L8482">
            <v>5</v>
          </cell>
          <cell r="M8482">
            <v>199</v>
          </cell>
        </row>
        <row r="8483">
          <cell r="A8483" t="str">
            <v>2016-5-3-</v>
          </cell>
          <cell r="B8483" t="str">
            <v>NookSam</v>
          </cell>
          <cell r="C8483" t="str">
            <v>UnMarked SF Nooksack Spr</v>
          </cell>
          <cell r="D8483" t="str">
            <v>U-SFNK Sp</v>
          </cell>
          <cell r="E8483">
            <v>5</v>
          </cell>
          <cell r="F8483">
            <v>7</v>
          </cell>
          <cell r="G8483">
            <v>4</v>
          </cell>
          <cell r="H8483" t="str">
            <v>TRS; includes 7B-D</v>
          </cell>
          <cell r="I8483">
            <v>2016</v>
          </cell>
          <cell r="J8483" t="str">
            <v>UM</v>
          </cell>
          <cell r="L8483">
            <v>3</v>
          </cell>
          <cell r="M8483">
            <v>377</v>
          </cell>
        </row>
        <row r="8484">
          <cell r="A8484" t="str">
            <v>2016-5-4-</v>
          </cell>
          <cell r="B8484" t="str">
            <v>NookSam</v>
          </cell>
          <cell r="C8484" t="str">
            <v>UnMarked SF Nooksack Spr</v>
          </cell>
          <cell r="D8484" t="str">
            <v>U-SFNK Sp</v>
          </cell>
          <cell r="E8484">
            <v>5</v>
          </cell>
          <cell r="F8484">
            <v>7</v>
          </cell>
          <cell r="G8484">
            <v>4</v>
          </cell>
          <cell r="H8484" t="str">
            <v>TRS; includes 7B-D</v>
          </cell>
          <cell r="I8484">
            <v>2016</v>
          </cell>
          <cell r="J8484" t="str">
            <v>UM</v>
          </cell>
          <cell r="L8484">
            <v>4</v>
          </cell>
          <cell r="M8484">
            <v>190</v>
          </cell>
        </row>
        <row r="8485">
          <cell r="A8485" t="str">
            <v>2016-5-5-</v>
          </cell>
          <cell r="B8485" t="str">
            <v>NookSam</v>
          </cell>
          <cell r="C8485" t="str">
            <v>UnMarked SF Nooksack Spr</v>
          </cell>
          <cell r="D8485" t="str">
            <v>U-SFNK Sp</v>
          </cell>
          <cell r="E8485">
            <v>5</v>
          </cell>
          <cell r="F8485">
            <v>7</v>
          </cell>
          <cell r="G8485">
            <v>4</v>
          </cell>
          <cell r="H8485" t="str">
            <v>TRS; includes 7B-D</v>
          </cell>
          <cell r="I8485">
            <v>2016</v>
          </cell>
          <cell r="J8485" t="str">
            <v>UM</v>
          </cell>
          <cell r="L8485">
            <v>5</v>
          </cell>
          <cell r="M8485">
            <v>9</v>
          </cell>
        </row>
        <row r="8486">
          <cell r="A8486" t="str">
            <v>2016-6-3-</v>
          </cell>
          <cell r="B8486" t="str">
            <v>NookSam</v>
          </cell>
          <cell r="C8486" t="str">
            <v>Marked SF Nooksack Spr</v>
          </cell>
          <cell r="D8486" t="str">
            <v>M-SFNK Sp</v>
          </cell>
          <cell r="E8486">
            <v>6</v>
          </cell>
          <cell r="F8486">
            <v>8</v>
          </cell>
          <cell r="G8486">
            <v>4</v>
          </cell>
          <cell r="H8486" t="str">
            <v>TRS; includes 7B-D</v>
          </cell>
          <cell r="I8486">
            <v>2016</v>
          </cell>
          <cell r="J8486" t="str">
            <v>M</v>
          </cell>
          <cell r="L8486">
            <v>3</v>
          </cell>
          <cell r="M8486">
            <v>0</v>
          </cell>
        </row>
        <row r="8487">
          <cell r="A8487" t="str">
            <v>2016-6-4-</v>
          </cell>
          <cell r="B8487" t="str">
            <v>NookSam</v>
          </cell>
          <cell r="C8487" t="str">
            <v>Marked SF Nooksack Spr</v>
          </cell>
          <cell r="D8487" t="str">
            <v>M-SFNK Sp</v>
          </cell>
          <cell r="E8487">
            <v>6</v>
          </cell>
          <cell r="F8487">
            <v>8</v>
          </cell>
          <cell r="G8487">
            <v>4</v>
          </cell>
          <cell r="H8487" t="str">
            <v>TRS; includes 7B-D</v>
          </cell>
          <cell r="I8487">
            <v>2016</v>
          </cell>
          <cell r="J8487" t="str">
            <v>M</v>
          </cell>
          <cell r="L8487">
            <v>4</v>
          </cell>
          <cell r="M8487">
            <v>0</v>
          </cell>
        </row>
        <row r="8488">
          <cell r="A8488" t="str">
            <v>2016-6-5-</v>
          </cell>
          <cell r="B8488" t="str">
            <v>NookSam</v>
          </cell>
          <cell r="C8488" t="str">
            <v>Marked SF Nooksack Spr</v>
          </cell>
          <cell r="D8488" t="str">
            <v>M-SFNK Sp</v>
          </cell>
          <cell r="E8488">
            <v>6</v>
          </cell>
          <cell r="F8488">
            <v>8</v>
          </cell>
          <cell r="G8488">
            <v>4</v>
          </cell>
          <cell r="H8488" t="str">
            <v>TRS; includes 7B-D</v>
          </cell>
          <cell r="I8488">
            <v>2016</v>
          </cell>
          <cell r="J8488" t="str">
            <v>M</v>
          </cell>
          <cell r="L8488">
            <v>5</v>
          </cell>
          <cell r="M8488">
            <v>0</v>
          </cell>
        </row>
        <row r="8489">
          <cell r="A8489" t="str">
            <v>2016-7-3-SkagitSF_F_h_um</v>
          </cell>
          <cell r="B8489" t="str">
            <v>Skagit</v>
          </cell>
          <cell r="C8489" t="str">
            <v>UnMarked Skagit Summer/Fall Fing</v>
          </cell>
          <cell r="D8489" t="str">
            <v>U-Skag FF</v>
          </cell>
          <cell r="E8489">
            <v>7</v>
          </cell>
          <cell r="F8489">
            <v>10</v>
          </cell>
          <cell r="G8489">
            <v>9</v>
          </cell>
          <cell r="H8489" t="str">
            <v>TRS; includes Area 8 Net</v>
          </cell>
          <cell r="I8489">
            <v>2016</v>
          </cell>
          <cell r="J8489" t="str">
            <v>UM</v>
          </cell>
          <cell r="K8489" t="str">
            <v>H</v>
          </cell>
          <cell r="L8489">
            <v>3</v>
          </cell>
          <cell r="M8489">
            <v>0</v>
          </cell>
        </row>
        <row r="8490">
          <cell r="A8490" t="str">
            <v>2016-7-3-SkagitSF_F_n_um</v>
          </cell>
          <cell r="B8490" t="str">
            <v>Skagit</v>
          </cell>
          <cell r="C8490" t="str">
            <v>UnMarked Skagit Summer/Fall Fing</v>
          </cell>
          <cell r="D8490" t="str">
            <v>U-Skag FF</v>
          </cell>
          <cell r="E8490">
            <v>7</v>
          </cell>
          <cell r="F8490">
            <v>10</v>
          </cell>
          <cell r="G8490">
            <v>9</v>
          </cell>
          <cell r="H8490" t="str">
            <v>TRS; includes Area 8 Net</v>
          </cell>
          <cell r="I8490">
            <v>2016</v>
          </cell>
          <cell r="J8490" t="str">
            <v>UM</v>
          </cell>
          <cell r="K8490" t="str">
            <v>N</v>
          </cell>
          <cell r="L8490">
            <v>3</v>
          </cell>
          <cell r="M8490">
            <v>4630.7908145699921</v>
          </cell>
        </row>
        <row r="8491">
          <cell r="A8491" t="str">
            <v>2016-7-4-SkagitSF_F_h_um</v>
          </cell>
          <cell r="B8491" t="str">
            <v>Skagit</v>
          </cell>
          <cell r="C8491" t="str">
            <v>UnMarked Skagit Summer/Fall Fing</v>
          </cell>
          <cell r="D8491" t="str">
            <v>U-Skag FF</v>
          </cell>
          <cell r="E8491">
            <v>7</v>
          </cell>
          <cell r="F8491">
            <v>10</v>
          </cell>
          <cell r="G8491">
            <v>9</v>
          </cell>
          <cell r="H8491" t="str">
            <v>TRS; includes Area 8 Net</v>
          </cell>
          <cell r="I8491">
            <v>2016</v>
          </cell>
          <cell r="J8491" t="str">
            <v>UM</v>
          </cell>
          <cell r="K8491" t="str">
            <v>H</v>
          </cell>
          <cell r="L8491">
            <v>4</v>
          </cell>
          <cell r="M8491">
            <v>1.121269347929349</v>
          </cell>
        </row>
        <row r="8492">
          <cell r="A8492" t="str">
            <v>2016-7-4-SkagitSF_F_n_um</v>
          </cell>
          <cell r="B8492" t="str">
            <v>Skagit</v>
          </cell>
          <cell r="C8492" t="str">
            <v>UnMarked Skagit Summer/Fall Fing</v>
          </cell>
          <cell r="D8492" t="str">
            <v>U-Skag FF</v>
          </cell>
          <cell r="E8492">
            <v>7</v>
          </cell>
          <cell r="F8492">
            <v>10</v>
          </cell>
          <cell r="G8492">
            <v>9</v>
          </cell>
          <cell r="H8492" t="str">
            <v>TRS; includes Area 8 Net</v>
          </cell>
          <cell r="I8492">
            <v>2016</v>
          </cell>
          <cell r="J8492" t="str">
            <v>UM</v>
          </cell>
          <cell r="K8492" t="str">
            <v>N</v>
          </cell>
          <cell r="L8492">
            <v>4</v>
          </cell>
          <cell r="M8492">
            <v>11313.903291330989</v>
          </cell>
        </row>
        <row r="8493">
          <cell r="A8493" t="str">
            <v>2016-7-5-SkagitSF_F_h_um</v>
          </cell>
          <cell r="B8493" t="str">
            <v>Skagit</v>
          </cell>
          <cell r="C8493" t="str">
            <v>UnMarked Skagit Summer/Fall Fing</v>
          </cell>
          <cell r="D8493" t="str">
            <v>U-Skag FF</v>
          </cell>
          <cell r="E8493">
            <v>7</v>
          </cell>
          <cell r="F8493">
            <v>10</v>
          </cell>
          <cell r="G8493">
            <v>9</v>
          </cell>
          <cell r="H8493" t="str">
            <v>TRS; includes Area 8 Net</v>
          </cell>
          <cell r="I8493">
            <v>2016</v>
          </cell>
          <cell r="J8493" t="str">
            <v>UM</v>
          </cell>
          <cell r="K8493" t="str">
            <v>H</v>
          </cell>
          <cell r="L8493">
            <v>5</v>
          </cell>
          <cell r="M8493">
            <v>0</v>
          </cell>
        </row>
        <row r="8494">
          <cell r="A8494" t="str">
            <v>2016-7-5-SkagitSF_F_n_um</v>
          </cell>
          <cell r="B8494" t="str">
            <v>Skagit</v>
          </cell>
          <cell r="C8494" t="str">
            <v>UnMarked Skagit Summer/Fall Fing</v>
          </cell>
          <cell r="D8494" t="str">
            <v>U-Skag FF</v>
          </cell>
          <cell r="E8494">
            <v>7</v>
          </cell>
          <cell r="F8494">
            <v>10</v>
          </cell>
          <cell r="G8494">
            <v>9</v>
          </cell>
          <cell r="H8494" t="str">
            <v>TRS; includes Area 8 Net</v>
          </cell>
          <cell r="I8494">
            <v>2016</v>
          </cell>
          <cell r="J8494" t="str">
            <v>UM</v>
          </cell>
          <cell r="K8494" t="str">
            <v>N</v>
          </cell>
          <cell r="L8494">
            <v>5</v>
          </cell>
          <cell r="M8494">
            <v>3190.798698615989</v>
          </cell>
        </row>
        <row r="8495">
          <cell r="A8495" t="str">
            <v>2016-8-3-SkagitSF_F_h_m</v>
          </cell>
          <cell r="B8495" t="str">
            <v>Skagit</v>
          </cell>
          <cell r="C8495" t="str">
            <v>Marked Skagit Summer/Fall Fing</v>
          </cell>
          <cell r="D8495" t="str">
            <v>M-Skag FF</v>
          </cell>
          <cell r="E8495">
            <v>8</v>
          </cell>
          <cell r="F8495">
            <v>11</v>
          </cell>
          <cell r="G8495">
            <v>9</v>
          </cell>
          <cell r="H8495" t="str">
            <v>TRS; includes Area 8 Net</v>
          </cell>
          <cell r="I8495">
            <v>2016</v>
          </cell>
          <cell r="J8495" t="str">
            <v>M</v>
          </cell>
          <cell r="K8495" t="str">
            <v>H</v>
          </cell>
          <cell r="L8495">
            <v>3</v>
          </cell>
          <cell r="M8495">
            <v>142.6731531197926</v>
          </cell>
        </row>
        <row r="8496">
          <cell r="A8496" t="str">
            <v>2016-8-3-SkagitSF_F_n_m</v>
          </cell>
          <cell r="B8496" t="str">
            <v>Skagit</v>
          </cell>
          <cell r="C8496" t="str">
            <v>Marked Skagit Summer/Fall Fing</v>
          </cell>
          <cell r="D8496" t="str">
            <v>M-Skag FF</v>
          </cell>
          <cell r="E8496">
            <v>8</v>
          </cell>
          <cell r="F8496">
            <v>11</v>
          </cell>
          <cell r="G8496">
            <v>9</v>
          </cell>
          <cell r="H8496" t="str">
            <v>TRS; includes Area 8 Net</v>
          </cell>
          <cell r="I8496">
            <v>2016</v>
          </cell>
          <cell r="J8496" t="str">
            <v>M</v>
          </cell>
          <cell r="K8496" t="str">
            <v>N</v>
          </cell>
          <cell r="L8496">
            <v>3</v>
          </cell>
        </row>
        <row r="8497">
          <cell r="A8497" t="str">
            <v>2016-8-4-SkagitSF_F_h_m</v>
          </cell>
          <cell r="B8497" t="str">
            <v>Skagit</v>
          </cell>
          <cell r="C8497" t="str">
            <v>Marked Skagit Summer/Fall Fing</v>
          </cell>
          <cell r="D8497" t="str">
            <v>M-Skag FF</v>
          </cell>
          <cell r="E8497">
            <v>8</v>
          </cell>
          <cell r="F8497">
            <v>11</v>
          </cell>
          <cell r="G8497">
            <v>9</v>
          </cell>
          <cell r="H8497" t="str">
            <v>TRS; includes Area 8 Net</v>
          </cell>
          <cell r="I8497">
            <v>2016</v>
          </cell>
          <cell r="J8497" t="str">
            <v>M</v>
          </cell>
          <cell r="K8497" t="str">
            <v>H</v>
          </cell>
          <cell r="L8497">
            <v>4</v>
          </cell>
          <cell r="M8497">
            <v>208.32063215179289</v>
          </cell>
        </row>
        <row r="8498">
          <cell r="A8498" t="str">
            <v>2016-8-4-SkagitSF_F_n_m</v>
          </cell>
          <cell r="B8498" t="str">
            <v>Skagit</v>
          </cell>
          <cell r="C8498" t="str">
            <v>Marked Skagit Summer/Fall Fing</v>
          </cell>
          <cell r="D8498" t="str">
            <v>M-Skag FF</v>
          </cell>
          <cell r="E8498">
            <v>8</v>
          </cell>
          <cell r="F8498">
            <v>11</v>
          </cell>
          <cell r="G8498">
            <v>9</v>
          </cell>
          <cell r="H8498" t="str">
            <v>TRS; includes Area 8 Net</v>
          </cell>
          <cell r="I8498">
            <v>2016</v>
          </cell>
          <cell r="J8498" t="str">
            <v>M</v>
          </cell>
          <cell r="K8498" t="str">
            <v>N</v>
          </cell>
          <cell r="L8498">
            <v>4</v>
          </cell>
        </row>
        <row r="8499">
          <cell r="A8499" t="str">
            <v>2016-8-5-SkagitSF_F_h_m</v>
          </cell>
          <cell r="B8499" t="str">
            <v>Skagit</v>
          </cell>
          <cell r="C8499" t="str">
            <v>Marked Skagit Summer/Fall Fing</v>
          </cell>
          <cell r="D8499" t="str">
            <v>M-Skag FF</v>
          </cell>
          <cell r="E8499">
            <v>8</v>
          </cell>
          <cell r="F8499">
            <v>11</v>
          </cell>
          <cell r="G8499">
            <v>9</v>
          </cell>
          <cell r="H8499" t="str">
            <v>TRS; includes Area 8 Net</v>
          </cell>
          <cell r="I8499">
            <v>2016</v>
          </cell>
          <cell r="J8499" t="str">
            <v>M</v>
          </cell>
          <cell r="K8499" t="str">
            <v>H</v>
          </cell>
          <cell r="L8499">
            <v>5</v>
          </cell>
          <cell r="M8499">
            <v>100.4545454545455</v>
          </cell>
        </row>
        <row r="8500">
          <cell r="A8500" t="str">
            <v>2016-8-5-SkagitSF_F_n_m</v>
          </cell>
          <cell r="B8500" t="str">
            <v>Skagit</v>
          </cell>
          <cell r="C8500" t="str">
            <v>Marked Skagit Summer/Fall Fing</v>
          </cell>
          <cell r="D8500" t="str">
            <v>M-Skag FF</v>
          </cell>
          <cell r="E8500">
            <v>8</v>
          </cell>
          <cell r="F8500">
            <v>11</v>
          </cell>
          <cell r="G8500">
            <v>9</v>
          </cell>
          <cell r="H8500" t="str">
            <v>TRS; includes Area 8 Net</v>
          </cell>
          <cell r="I8500">
            <v>2016</v>
          </cell>
          <cell r="J8500" t="str">
            <v>M</v>
          </cell>
          <cell r="K8500" t="str">
            <v>N</v>
          </cell>
          <cell r="L8500">
            <v>5</v>
          </cell>
        </row>
        <row r="8501">
          <cell r="A8501" t="str">
            <v>2016-9-3-SkagitSF_Y_h_um</v>
          </cell>
          <cell r="B8501" t="str">
            <v>Skagit</v>
          </cell>
          <cell r="C8501" t="str">
            <v>UnMarked Skagit Summer/Fall Year</v>
          </cell>
          <cell r="D8501" t="str">
            <v>U-SkagFYr</v>
          </cell>
          <cell r="E8501">
            <v>9</v>
          </cell>
          <cell r="F8501">
            <v>13</v>
          </cell>
          <cell r="G8501">
            <v>12</v>
          </cell>
          <cell r="H8501" t="str">
            <v>TRS; includes Area 8 Net</v>
          </cell>
          <cell r="I8501">
            <v>2016</v>
          </cell>
          <cell r="J8501" t="str">
            <v>UM</v>
          </cell>
          <cell r="K8501" t="str">
            <v>H</v>
          </cell>
          <cell r="L8501">
            <v>3</v>
          </cell>
        </row>
        <row r="8502">
          <cell r="A8502" t="str">
            <v>2016-9-3-SkagitSF_Y_n_um</v>
          </cell>
          <cell r="B8502" t="str">
            <v>Skagit</v>
          </cell>
          <cell r="C8502" t="str">
            <v>UnMarked Skagit Summer/Fall Year</v>
          </cell>
          <cell r="D8502" t="str">
            <v>U-SkagFYr</v>
          </cell>
          <cell r="E8502">
            <v>9</v>
          </cell>
          <cell r="F8502">
            <v>13</v>
          </cell>
          <cell r="G8502">
            <v>12</v>
          </cell>
          <cell r="H8502" t="str">
            <v>TRS; includes Area 8 Net</v>
          </cell>
          <cell r="I8502">
            <v>2016</v>
          </cell>
          <cell r="J8502" t="str">
            <v>UM</v>
          </cell>
          <cell r="K8502" t="str">
            <v>N</v>
          </cell>
          <cell r="L8502">
            <v>3</v>
          </cell>
          <cell r="M8502">
            <v>142.7745989120705</v>
          </cell>
        </row>
        <row r="8503">
          <cell r="A8503" t="str">
            <v>2016-9-4-SkagitSF_Y_h_um</v>
          </cell>
          <cell r="B8503" t="str">
            <v>Skagit</v>
          </cell>
          <cell r="C8503" t="str">
            <v>UnMarked Skagit Summer/Fall Year</v>
          </cell>
          <cell r="D8503" t="str">
            <v>U-SkagFYr</v>
          </cell>
          <cell r="E8503">
            <v>9</v>
          </cell>
          <cell r="F8503">
            <v>13</v>
          </cell>
          <cell r="G8503">
            <v>12</v>
          </cell>
          <cell r="H8503" t="str">
            <v>TRS; includes Area 8 Net</v>
          </cell>
          <cell r="I8503">
            <v>2016</v>
          </cell>
          <cell r="J8503" t="str">
            <v>UM</v>
          </cell>
          <cell r="K8503" t="str">
            <v>H</v>
          </cell>
          <cell r="L8503">
            <v>4</v>
          </cell>
        </row>
        <row r="8504">
          <cell r="A8504" t="str">
            <v>2016-9-4-SkagitSF_Y_n_um</v>
          </cell>
          <cell r="B8504" t="str">
            <v>Skagit</v>
          </cell>
          <cell r="C8504" t="str">
            <v>UnMarked Skagit Summer/Fall Year</v>
          </cell>
          <cell r="D8504" t="str">
            <v>U-SkagFYr</v>
          </cell>
          <cell r="E8504">
            <v>9</v>
          </cell>
          <cell r="F8504">
            <v>13</v>
          </cell>
          <cell r="G8504">
            <v>12</v>
          </cell>
          <cell r="H8504" t="str">
            <v>TRS; includes Area 8 Net</v>
          </cell>
          <cell r="I8504">
            <v>2016</v>
          </cell>
          <cell r="J8504" t="str">
            <v>UM</v>
          </cell>
          <cell r="K8504" t="str">
            <v>N</v>
          </cell>
          <cell r="L8504">
            <v>4</v>
          </cell>
          <cell r="M8504">
            <v>411.27105281277971</v>
          </cell>
        </row>
        <row r="8505">
          <cell r="A8505" t="str">
            <v>2016-9-5-SkagitSF_Y_h_um</v>
          </cell>
          <cell r="B8505" t="str">
            <v>Skagit</v>
          </cell>
          <cell r="C8505" t="str">
            <v>UnMarked Skagit Summer/Fall Year</v>
          </cell>
          <cell r="D8505" t="str">
            <v>U-SkagFYr</v>
          </cell>
          <cell r="E8505">
            <v>9</v>
          </cell>
          <cell r="F8505">
            <v>13</v>
          </cell>
          <cell r="G8505">
            <v>12</v>
          </cell>
          <cell r="H8505" t="str">
            <v>TRS; includes Area 8 Net</v>
          </cell>
          <cell r="I8505">
            <v>2016</v>
          </cell>
          <cell r="J8505" t="str">
            <v>UM</v>
          </cell>
          <cell r="K8505" t="str">
            <v>H</v>
          </cell>
          <cell r="L8505">
            <v>5</v>
          </cell>
        </row>
        <row r="8506">
          <cell r="A8506" t="str">
            <v>2016-9-5-SkagitSF_Y_n_um</v>
          </cell>
          <cell r="B8506" t="str">
            <v>Skagit</v>
          </cell>
          <cell r="C8506" t="str">
            <v>UnMarked Skagit Summer/Fall Year</v>
          </cell>
          <cell r="D8506" t="str">
            <v>U-SkagFYr</v>
          </cell>
          <cell r="E8506">
            <v>9</v>
          </cell>
          <cell r="F8506">
            <v>13</v>
          </cell>
          <cell r="G8506">
            <v>12</v>
          </cell>
          <cell r="H8506" t="str">
            <v>TRS; includes Area 8 Net</v>
          </cell>
          <cell r="I8506">
            <v>2016</v>
          </cell>
          <cell r="J8506" t="str">
            <v>UM</v>
          </cell>
          <cell r="K8506" t="str">
            <v>N</v>
          </cell>
          <cell r="L8506">
            <v>5</v>
          </cell>
          <cell r="M8506">
            <v>272.75963988156718</v>
          </cell>
        </row>
        <row r="8507">
          <cell r="A8507" t="str">
            <v>2016-10-3-SkagitSF_Y_h_m</v>
          </cell>
          <cell r="B8507" t="str">
            <v>Skagit</v>
          </cell>
          <cell r="C8507" t="str">
            <v>Marked Skagit Summer/Fall Year</v>
          </cell>
          <cell r="D8507" t="str">
            <v>M-SkagFYr</v>
          </cell>
          <cell r="E8507">
            <v>10</v>
          </cell>
          <cell r="F8507">
            <v>14</v>
          </cell>
          <cell r="G8507">
            <v>12</v>
          </cell>
          <cell r="H8507" t="str">
            <v>TRS; includes Area 8 Net</v>
          </cell>
          <cell r="I8507">
            <v>2016</v>
          </cell>
          <cell r="J8507" t="str">
            <v>M</v>
          </cell>
          <cell r="K8507" t="str">
            <v>H</v>
          </cell>
          <cell r="L8507">
            <v>3</v>
          </cell>
        </row>
        <row r="8508">
          <cell r="A8508" t="str">
            <v>2016-10-3-SkagitSF_Y_n_m</v>
          </cell>
          <cell r="B8508" t="str">
            <v>Skagit</v>
          </cell>
          <cell r="C8508" t="str">
            <v>Marked Skagit Summer/Fall Year</v>
          </cell>
          <cell r="D8508" t="str">
            <v>M-SkagFYr</v>
          </cell>
          <cell r="E8508">
            <v>10</v>
          </cell>
          <cell r="F8508">
            <v>14</v>
          </cell>
          <cell r="G8508">
            <v>12</v>
          </cell>
          <cell r="H8508" t="str">
            <v>TRS; includes Area 8 Net</v>
          </cell>
          <cell r="I8508">
            <v>2016</v>
          </cell>
          <cell r="J8508" t="str">
            <v>M</v>
          </cell>
          <cell r="K8508" t="str">
            <v>N</v>
          </cell>
          <cell r="L8508">
            <v>3</v>
          </cell>
        </row>
        <row r="8509">
          <cell r="A8509" t="str">
            <v>2016-10-4-SkagitSF_Y_h_m</v>
          </cell>
          <cell r="B8509" t="str">
            <v>Skagit</v>
          </cell>
          <cell r="C8509" t="str">
            <v>Marked Skagit Summer/Fall Year</v>
          </cell>
          <cell r="D8509" t="str">
            <v>M-SkagFYr</v>
          </cell>
          <cell r="E8509">
            <v>10</v>
          </cell>
          <cell r="F8509">
            <v>14</v>
          </cell>
          <cell r="G8509">
            <v>12</v>
          </cell>
          <cell r="H8509" t="str">
            <v>TRS; includes Area 8 Net</v>
          </cell>
          <cell r="I8509">
            <v>2016</v>
          </cell>
          <cell r="J8509" t="str">
            <v>M</v>
          </cell>
          <cell r="K8509" t="str">
            <v>H</v>
          </cell>
          <cell r="L8509">
            <v>4</v>
          </cell>
        </row>
        <row r="8510">
          <cell r="A8510" t="str">
            <v>2016-10-4-SkagitSF_Y_n_m</v>
          </cell>
          <cell r="B8510" t="str">
            <v>Skagit</v>
          </cell>
          <cell r="C8510" t="str">
            <v>Marked Skagit Summer/Fall Year</v>
          </cell>
          <cell r="D8510" t="str">
            <v>M-SkagFYr</v>
          </cell>
          <cell r="E8510">
            <v>10</v>
          </cell>
          <cell r="F8510">
            <v>14</v>
          </cell>
          <cell r="G8510">
            <v>12</v>
          </cell>
          <cell r="H8510" t="str">
            <v>TRS; includes Area 8 Net</v>
          </cell>
          <cell r="I8510">
            <v>2016</v>
          </cell>
          <cell r="J8510" t="str">
            <v>M</v>
          </cell>
          <cell r="K8510" t="str">
            <v>N</v>
          </cell>
          <cell r="L8510">
            <v>4</v>
          </cell>
        </row>
        <row r="8511">
          <cell r="A8511" t="str">
            <v>2016-10-5-SkagitSF_Y_h_m</v>
          </cell>
          <cell r="B8511" t="str">
            <v>Skagit</v>
          </cell>
          <cell r="C8511" t="str">
            <v>Marked Skagit Summer/Fall Year</v>
          </cell>
          <cell r="D8511" t="str">
            <v>M-SkagFYr</v>
          </cell>
          <cell r="E8511">
            <v>10</v>
          </cell>
          <cell r="F8511">
            <v>14</v>
          </cell>
          <cell r="G8511">
            <v>12</v>
          </cell>
          <cell r="H8511" t="str">
            <v>TRS; includes Area 8 Net</v>
          </cell>
          <cell r="I8511">
            <v>2016</v>
          </cell>
          <cell r="J8511" t="str">
            <v>M</v>
          </cell>
          <cell r="K8511" t="str">
            <v>H</v>
          </cell>
          <cell r="L8511">
            <v>5</v>
          </cell>
        </row>
        <row r="8512">
          <cell r="A8512" t="str">
            <v>2016-10-5-SkagitSF_Y_n_m</v>
          </cell>
          <cell r="B8512" t="str">
            <v>Skagit</v>
          </cell>
          <cell r="C8512" t="str">
            <v>Marked Skagit Summer/Fall Year</v>
          </cell>
          <cell r="D8512" t="str">
            <v>M-SkagFYr</v>
          </cell>
          <cell r="E8512">
            <v>10</v>
          </cell>
          <cell r="F8512">
            <v>14</v>
          </cell>
          <cell r="G8512">
            <v>12</v>
          </cell>
          <cell r="H8512" t="str">
            <v>TRS; includes Area 8 Net</v>
          </cell>
          <cell r="I8512">
            <v>2016</v>
          </cell>
          <cell r="J8512" t="str">
            <v>M</v>
          </cell>
          <cell r="K8512" t="str">
            <v>N</v>
          </cell>
          <cell r="L8512">
            <v>5</v>
          </cell>
        </row>
        <row r="8513">
          <cell r="A8513" t="str">
            <v>2016-11-3-SkagitSpring_h_um</v>
          </cell>
          <cell r="B8513" t="str">
            <v>Skagit</v>
          </cell>
          <cell r="C8513" t="str">
            <v>UnMarked Skagit Spring Year</v>
          </cell>
          <cell r="D8513" t="str">
            <v>U-SkagSpY</v>
          </cell>
          <cell r="E8513">
            <v>11</v>
          </cell>
          <cell r="F8513">
            <v>16</v>
          </cell>
          <cell r="G8513">
            <v>15</v>
          </cell>
          <cell r="H8513" t="str">
            <v>TRS; includes Area 8 Net</v>
          </cell>
          <cell r="I8513">
            <v>2016</v>
          </cell>
          <cell r="J8513" t="str">
            <v>UM</v>
          </cell>
          <cell r="K8513" t="str">
            <v>H</v>
          </cell>
          <cell r="L8513">
            <v>3</v>
          </cell>
          <cell r="M8513">
            <v>676.75818227622312</v>
          </cell>
        </row>
        <row r="8514">
          <cell r="A8514" t="str">
            <v>2016-11-3-SkagitSpring_n_um</v>
          </cell>
          <cell r="B8514" t="str">
            <v>Skagit</v>
          </cell>
          <cell r="C8514" t="str">
            <v>UnMarked Skagit Spring Year</v>
          </cell>
          <cell r="D8514" t="str">
            <v>U-SkagSpY</v>
          </cell>
          <cell r="E8514">
            <v>11</v>
          </cell>
          <cell r="F8514">
            <v>16</v>
          </cell>
          <cell r="G8514">
            <v>15</v>
          </cell>
          <cell r="H8514" t="str">
            <v>TRS; includes Area 8 Net</v>
          </cell>
          <cell r="I8514">
            <v>2016</v>
          </cell>
          <cell r="J8514" t="str">
            <v>UM</v>
          </cell>
          <cell r="K8514" t="str">
            <v>N</v>
          </cell>
          <cell r="L8514">
            <v>3</v>
          </cell>
          <cell r="M8514">
            <v>543.85555555555561</v>
          </cell>
        </row>
        <row r="8515">
          <cell r="A8515" t="str">
            <v>2016-11-4-SkagitSpring_h_um</v>
          </cell>
          <cell r="B8515" t="str">
            <v>Skagit</v>
          </cell>
          <cell r="C8515" t="str">
            <v>UnMarked Skagit Spring Year</v>
          </cell>
          <cell r="D8515" t="str">
            <v>U-SkagSpY</v>
          </cell>
          <cell r="E8515">
            <v>11</v>
          </cell>
          <cell r="F8515">
            <v>16</v>
          </cell>
          <cell r="G8515">
            <v>15</v>
          </cell>
          <cell r="H8515" t="str">
            <v>TRS; includes Area 8 Net</v>
          </cell>
          <cell r="I8515">
            <v>2016</v>
          </cell>
          <cell r="J8515" t="str">
            <v>UM</v>
          </cell>
          <cell r="K8515" t="str">
            <v>H</v>
          </cell>
          <cell r="L8515">
            <v>4</v>
          </cell>
          <cell r="M8515">
            <v>814.87776480588172</v>
          </cell>
        </row>
        <row r="8516">
          <cell r="A8516" t="str">
            <v>2016-11-4-SkagitSpring_n_um</v>
          </cell>
          <cell r="B8516" t="str">
            <v>Skagit</v>
          </cell>
          <cell r="C8516" t="str">
            <v>UnMarked Skagit Spring Year</v>
          </cell>
          <cell r="D8516" t="str">
            <v>U-SkagSpY</v>
          </cell>
          <cell r="E8516">
            <v>11</v>
          </cell>
          <cell r="F8516">
            <v>16</v>
          </cell>
          <cell r="G8516">
            <v>15</v>
          </cell>
          <cell r="H8516" t="str">
            <v>TRS; includes Area 8 Net</v>
          </cell>
          <cell r="I8516">
            <v>2016</v>
          </cell>
          <cell r="J8516" t="str">
            <v>UM</v>
          </cell>
          <cell r="K8516" t="str">
            <v>N</v>
          </cell>
          <cell r="L8516">
            <v>4</v>
          </cell>
          <cell r="M8516">
            <v>1548.6301587301591</v>
          </cell>
        </row>
        <row r="8517">
          <cell r="A8517" t="str">
            <v>2016-11-5-SkagitSpring_h_um</v>
          </cell>
          <cell r="B8517" t="str">
            <v>Skagit</v>
          </cell>
          <cell r="C8517" t="str">
            <v>UnMarked Skagit Spring Year</v>
          </cell>
          <cell r="D8517" t="str">
            <v>U-SkagSpY</v>
          </cell>
          <cell r="E8517">
            <v>11</v>
          </cell>
          <cell r="F8517">
            <v>16</v>
          </cell>
          <cell r="G8517">
            <v>15</v>
          </cell>
          <cell r="H8517" t="str">
            <v>TRS; includes Area 8 Net</v>
          </cell>
          <cell r="I8517">
            <v>2016</v>
          </cell>
          <cell r="J8517" t="str">
            <v>UM</v>
          </cell>
          <cell r="K8517" t="str">
            <v>H</v>
          </cell>
          <cell r="L8517">
            <v>5</v>
          </cell>
          <cell r="M8517">
            <v>82.630220444586911</v>
          </cell>
        </row>
        <row r="8518">
          <cell r="A8518" t="str">
            <v>2016-11-5-SkagitSpring_n_um</v>
          </cell>
          <cell r="B8518" t="str">
            <v>Skagit</v>
          </cell>
          <cell r="C8518" t="str">
            <v>UnMarked Skagit Spring Year</v>
          </cell>
          <cell r="D8518" t="str">
            <v>U-SkagSpY</v>
          </cell>
          <cell r="E8518">
            <v>11</v>
          </cell>
          <cell r="F8518">
            <v>16</v>
          </cell>
          <cell r="G8518">
            <v>15</v>
          </cell>
          <cell r="H8518" t="str">
            <v>TRS; includes Area 8 Net</v>
          </cell>
          <cell r="I8518">
            <v>2016</v>
          </cell>
          <cell r="J8518" t="str">
            <v>UM</v>
          </cell>
          <cell r="K8518" t="str">
            <v>N</v>
          </cell>
          <cell r="L8518">
            <v>5</v>
          </cell>
          <cell r="M8518">
            <v>510.68095238095242</v>
          </cell>
        </row>
        <row r="8519">
          <cell r="A8519" t="str">
            <v>2016-12-3-SkagitSpring_h_m</v>
          </cell>
          <cell r="B8519" t="str">
            <v>Skagit</v>
          </cell>
          <cell r="C8519" t="str">
            <v>Marked Skagit Spring Year</v>
          </cell>
          <cell r="D8519" t="str">
            <v>M-SkagSpY</v>
          </cell>
          <cell r="E8519">
            <v>12</v>
          </cell>
          <cell r="F8519">
            <v>17</v>
          </cell>
          <cell r="G8519">
            <v>15</v>
          </cell>
          <cell r="H8519" t="str">
            <v>TRS; includes Area 8 Net</v>
          </cell>
          <cell r="I8519">
            <v>2016</v>
          </cell>
          <cell r="J8519" t="str">
            <v>M</v>
          </cell>
          <cell r="K8519" t="str">
            <v>H</v>
          </cell>
          <cell r="L8519">
            <v>3</v>
          </cell>
          <cell r="M8519">
            <v>658.36397722151798</v>
          </cell>
        </row>
        <row r="8520">
          <cell r="A8520" t="str">
            <v>2016-12-3-SkagitSpring_n_m</v>
          </cell>
          <cell r="B8520" t="str">
            <v>Skagit</v>
          </cell>
          <cell r="C8520" t="str">
            <v>Marked Skagit Spring Year</v>
          </cell>
          <cell r="D8520" t="str">
            <v>M-SkagSpY</v>
          </cell>
          <cell r="E8520">
            <v>12</v>
          </cell>
          <cell r="F8520">
            <v>17</v>
          </cell>
          <cell r="G8520">
            <v>15</v>
          </cell>
          <cell r="H8520" t="str">
            <v>TRS; includes Area 8 Net</v>
          </cell>
          <cell r="I8520">
            <v>2016</v>
          </cell>
          <cell r="J8520" t="str">
            <v>M</v>
          </cell>
          <cell r="K8520" t="str">
            <v>N</v>
          </cell>
          <cell r="L8520">
            <v>3</v>
          </cell>
        </row>
        <row r="8521">
          <cell r="A8521" t="str">
            <v>2016-12-4-SkagitSpring_h_m</v>
          </cell>
          <cell r="B8521" t="str">
            <v>Skagit</v>
          </cell>
          <cell r="C8521" t="str">
            <v>Marked Skagit Spring Year</v>
          </cell>
          <cell r="D8521" t="str">
            <v>M-SkagSpY</v>
          </cell>
          <cell r="E8521">
            <v>12</v>
          </cell>
          <cell r="F8521">
            <v>17</v>
          </cell>
          <cell r="G8521">
            <v>15</v>
          </cell>
          <cell r="H8521" t="str">
            <v>TRS; includes Area 8 Net</v>
          </cell>
          <cell r="I8521">
            <v>2016</v>
          </cell>
          <cell r="J8521" t="str">
            <v>M</v>
          </cell>
          <cell r="K8521" t="str">
            <v>H</v>
          </cell>
          <cell r="L8521">
            <v>4</v>
          </cell>
          <cell r="M8521">
            <v>971.53681507659439</v>
          </cell>
        </row>
        <row r="8522">
          <cell r="A8522" t="str">
            <v>2016-12-4-SkagitSpring_n_m</v>
          </cell>
          <cell r="B8522" t="str">
            <v>Skagit</v>
          </cell>
          <cell r="C8522" t="str">
            <v>Marked Skagit Spring Year</v>
          </cell>
          <cell r="D8522" t="str">
            <v>M-SkagSpY</v>
          </cell>
          <cell r="E8522">
            <v>12</v>
          </cell>
          <cell r="F8522">
            <v>17</v>
          </cell>
          <cell r="G8522">
            <v>15</v>
          </cell>
          <cell r="H8522" t="str">
            <v>TRS; includes Area 8 Net</v>
          </cell>
          <cell r="I8522">
            <v>2016</v>
          </cell>
          <cell r="J8522" t="str">
            <v>M</v>
          </cell>
          <cell r="K8522" t="str">
            <v>N</v>
          </cell>
          <cell r="L8522">
            <v>4</v>
          </cell>
        </row>
        <row r="8523">
          <cell r="A8523" t="str">
            <v>2016-12-5-SkagitSpring_h_m</v>
          </cell>
          <cell r="B8523" t="str">
            <v>Skagit</v>
          </cell>
          <cell r="C8523" t="str">
            <v>Marked Skagit Spring Year</v>
          </cell>
          <cell r="D8523" t="str">
            <v>M-SkagSpY</v>
          </cell>
          <cell r="E8523">
            <v>12</v>
          </cell>
          <cell r="F8523">
            <v>17</v>
          </cell>
          <cell r="G8523">
            <v>15</v>
          </cell>
          <cell r="H8523" t="str">
            <v>TRS; includes Area 8 Net</v>
          </cell>
          <cell r="I8523">
            <v>2016</v>
          </cell>
          <cell r="J8523" t="str">
            <v>M</v>
          </cell>
          <cell r="K8523" t="str">
            <v>H</v>
          </cell>
          <cell r="L8523">
            <v>5</v>
          </cell>
          <cell r="M8523">
            <v>62.154106782220609</v>
          </cell>
        </row>
        <row r="8524">
          <cell r="A8524" t="str">
            <v>2016-12-5-SkagitSpring_n_m</v>
          </cell>
          <cell r="B8524" t="str">
            <v>Skagit</v>
          </cell>
          <cell r="C8524" t="str">
            <v>Marked Skagit Spring Year</v>
          </cell>
          <cell r="D8524" t="str">
            <v>M-SkagSpY</v>
          </cell>
          <cell r="E8524">
            <v>12</v>
          </cell>
          <cell r="F8524">
            <v>17</v>
          </cell>
          <cell r="G8524">
            <v>15</v>
          </cell>
          <cell r="H8524" t="str">
            <v>TRS; includes Area 8 Net</v>
          </cell>
          <cell r="I8524">
            <v>2016</v>
          </cell>
          <cell r="J8524" t="str">
            <v>M</v>
          </cell>
          <cell r="K8524" t="str">
            <v>N</v>
          </cell>
          <cell r="L8524">
            <v>5</v>
          </cell>
        </row>
        <row r="8525">
          <cell r="A8525" t="str">
            <v>2016-13-3-</v>
          </cell>
          <cell r="B8525" t="str">
            <v>StSno</v>
          </cell>
          <cell r="C8525" t="str">
            <v>UnMarked Snohomish Fall Fing</v>
          </cell>
          <cell r="D8525" t="str">
            <v>U-Snoh FF</v>
          </cell>
          <cell r="E8525">
            <v>13</v>
          </cell>
          <cell r="F8525">
            <v>19</v>
          </cell>
          <cell r="G8525">
            <v>18</v>
          </cell>
          <cell r="H8525" t="str">
            <v>ETRS; includes FW sport, no FW net</v>
          </cell>
          <cell r="I8525">
            <v>2016</v>
          </cell>
          <cell r="J8525" t="str">
            <v>UM</v>
          </cell>
          <cell r="L8525">
            <v>3</v>
          </cell>
          <cell r="M8525">
            <v>1816.5634867899209</v>
          </cell>
        </row>
        <row r="8526">
          <cell r="A8526" t="str">
            <v>2016-13-4-</v>
          </cell>
          <cell r="B8526" t="str">
            <v>StSno</v>
          </cell>
          <cell r="C8526" t="str">
            <v>UnMarked Snohomish Fall Fing</v>
          </cell>
          <cell r="D8526" t="str">
            <v>U-Snoh FF</v>
          </cell>
          <cell r="E8526">
            <v>13</v>
          </cell>
          <cell r="F8526">
            <v>19</v>
          </cell>
          <cell r="G8526">
            <v>18</v>
          </cell>
          <cell r="H8526" t="str">
            <v>ETRS; includes FW sport, no FW net</v>
          </cell>
          <cell r="I8526">
            <v>2016</v>
          </cell>
          <cell r="J8526" t="str">
            <v>UM</v>
          </cell>
          <cell r="L8526">
            <v>4</v>
          </cell>
          <cell r="M8526">
            <v>2120.0014025789269</v>
          </cell>
        </row>
        <row r="8527">
          <cell r="A8527" t="str">
            <v>2016-13-5-</v>
          </cell>
          <cell r="B8527" t="str">
            <v>StSno</v>
          </cell>
          <cell r="C8527" t="str">
            <v>UnMarked Snohomish Fall Fing</v>
          </cell>
          <cell r="D8527" t="str">
            <v>U-Snoh FF</v>
          </cell>
          <cell r="E8527">
            <v>13</v>
          </cell>
          <cell r="F8527">
            <v>19</v>
          </cell>
          <cell r="G8527">
            <v>18</v>
          </cell>
          <cell r="H8527" t="str">
            <v>ETRS; includes FW sport, no FW net</v>
          </cell>
          <cell r="I8527">
            <v>2016</v>
          </cell>
          <cell r="J8527" t="str">
            <v>UM</v>
          </cell>
          <cell r="L8527">
            <v>5</v>
          </cell>
          <cell r="M8527">
            <v>244.14244705540591</v>
          </cell>
        </row>
        <row r="8528">
          <cell r="A8528" t="str">
            <v>2016-14-3-</v>
          </cell>
          <cell r="B8528" t="str">
            <v>StSno</v>
          </cell>
          <cell r="C8528" t="str">
            <v>Marked Snohomish Fall Fing</v>
          </cell>
          <cell r="D8528" t="str">
            <v>M-Snoh FF</v>
          </cell>
          <cell r="E8528">
            <v>14</v>
          </cell>
          <cell r="F8528">
            <v>20</v>
          </cell>
          <cell r="G8528">
            <v>18</v>
          </cell>
          <cell r="H8528" t="str">
            <v>ETRS; includes FW sport, no FW net</v>
          </cell>
          <cell r="I8528">
            <v>2016</v>
          </cell>
          <cell r="J8528" t="str">
            <v>M</v>
          </cell>
          <cell r="L8528">
            <v>3</v>
          </cell>
          <cell r="M8528">
            <v>1944.8146791808531</v>
          </cell>
        </row>
        <row r="8529">
          <cell r="A8529" t="str">
            <v>2016-14-4-</v>
          </cell>
          <cell r="B8529" t="str">
            <v>StSno</v>
          </cell>
          <cell r="C8529" t="str">
            <v>Marked Snohomish Fall Fing</v>
          </cell>
          <cell r="D8529" t="str">
            <v>M-Snoh FF</v>
          </cell>
          <cell r="E8529">
            <v>14</v>
          </cell>
          <cell r="F8529">
            <v>20</v>
          </cell>
          <cell r="G8529">
            <v>18</v>
          </cell>
          <cell r="H8529" t="str">
            <v>ETRS; includes FW sport, no FW net</v>
          </cell>
          <cell r="I8529">
            <v>2016</v>
          </cell>
          <cell r="J8529" t="str">
            <v>M</v>
          </cell>
          <cell r="L8529">
            <v>4</v>
          </cell>
          <cell r="M8529">
            <v>5042.1121312096193</v>
          </cell>
        </row>
        <row r="8530">
          <cell r="A8530" t="str">
            <v>2016-14-5-</v>
          </cell>
          <cell r="B8530" t="str">
            <v>StSno</v>
          </cell>
          <cell r="C8530" t="str">
            <v>Marked Snohomish Fall Fing</v>
          </cell>
          <cell r="D8530" t="str">
            <v>M-Snoh FF</v>
          </cell>
          <cell r="E8530">
            <v>14</v>
          </cell>
          <cell r="F8530">
            <v>20</v>
          </cell>
          <cell r="G8530">
            <v>18</v>
          </cell>
          <cell r="H8530" t="str">
            <v>ETRS; includes FW sport, no FW net</v>
          </cell>
          <cell r="I8530">
            <v>2016</v>
          </cell>
          <cell r="J8530" t="str">
            <v>M</v>
          </cell>
          <cell r="L8530">
            <v>5</v>
          </cell>
          <cell r="M8530">
            <v>216.09051990898371</v>
          </cell>
        </row>
        <row r="8531">
          <cell r="A8531" t="str">
            <v>2016-15-3-</v>
          </cell>
          <cell r="B8531" t="str">
            <v>StSno</v>
          </cell>
          <cell r="C8531" t="str">
            <v>UnMarked Snohomish Fall Year</v>
          </cell>
          <cell r="D8531" t="str">
            <v>U-SnohFYr</v>
          </cell>
          <cell r="E8531">
            <v>15</v>
          </cell>
          <cell r="F8531">
            <v>22</v>
          </cell>
          <cell r="G8531">
            <v>21</v>
          </cell>
          <cell r="H8531" t="str">
            <v>ETRS; includes FW sport, no FW net</v>
          </cell>
          <cell r="I8531">
            <v>2016</v>
          </cell>
          <cell r="J8531" t="str">
            <v>UM</v>
          </cell>
          <cell r="L8531">
            <v>3</v>
          </cell>
          <cell r="M8531">
            <v>207.62437925348161</v>
          </cell>
        </row>
        <row r="8532">
          <cell r="A8532" t="str">
            <v>2016-15-4-</v>
          </cell>
          <cell r="B8532" t="str">
            <v>StSno</v>
          </cell>
          <cell r="C8532" t="str">
            <v>UnMarked Snohomish Fall Year</v>
          </cell>
          <cell r="D8532" t="str">
            <v>U-SnohFYr</v>
          </cell>
          <cell r="E8532">
            <v>15</v>
          </cell>
          <cell r="F8532">
            <v>22</v>
          </cell>
          <cell r="G8532">
            <v>21</v>
          </cell>
          <cell r="H8532" t="str">
            <v>ETRS; includes FW sport, no FW net</v>
          </cell>
          <cell r="I8532">
            <v>2016</v>
          </cell>
          <cell r="J8532" t="str">
            <v>UM</v>
          </cell>
          <cell r="L8532">
            <v>4</v>
          </cell>
          <cell r="M8532">
            <v>305.08888004761042</v>
          </cell>
        </row>
        <row r="8533">
          <cell r="A8533" t="str">
            <v>2016-15-5-</v>
          </cell>
          <cell r="B8533" t="str">
            <v>StSno</v>
          </cell>
          <cell r="C8533" t="str">
            <v>UnMarked Snohomish Fall Year</v>
          </cell>
          <cell r="D8533" t="str">
            <v>U-SnohFYr</v>
          </cell>
          <cell r="E8533">
            <v>15</v>
          </cell>
          <cell r="F8533">
            <v>22</v>
          </cell>
          <cell r="G8533">
            <v>21</v>
          </cell>
          <cell r="H8533" t="str">
            <v>ETRS; includes FW sport, no FW net</v>
          </cell>
          <cell r="I8533">
            <v>2016</v>
          </cell>
          <cell r="J8533" t="str">
            <v>UM</v>
          </cell>
          <cell r="L8533">
            <v>5</v>
          </cell>
          <cell r="M8533">
            <v>64.228528167913296</v>
          </cell>
        </row>
        <row r="8534">
          <cell r="A8534" t="str">
            <v>2016-16-3-</v>
          </cell>
          <cell r="B8534" t="str">
            <v>StSno</v>
          </cell>
          <cell r="C8534" t="str">
            <v>Marked Snohomish Fall Year</v>
          </cell>
          <cell r="D8534" t="str">
            <v>M-SnohFYr</v>
          </cell>
          <cell r="E8534">
            <v>16</v>
          </cell>
          <cell r="F8534">
            <v>23</v>
          </cell>
          <cell r="G8534">
            <v>21</v>
          </cell>
          <cell r="H8534" t="str">
            <v>ETRS; includes FW sport, no FW net</v>
          </cell>
          <cell r="I8534">
            <v>2016</v>
          </cell>
          <cell r="J8534" t="str">
            <v>M</v>
          </cell>
          <cell r="L8534">
            <v>3</v>
          </cell>
          <cell r="M8534">
            <v>216.09051990898371</v>
          </cell>
        </row>
        <row r="8535">
          <cell r="A8535" t="str">
            <v>2016-16-4-</v>
          </cell>
          <cell r="B8535" t="str">
            <v>StSno</v>
          </cell>
          <cell r="C8535" t="str">
            <v>Marked Snohomish Fall Year</v>
          </cell>
          <cell r="D8535" t="str">
            <v>M-SnohFYr</v>
          </cell>
          <cell r="E8535">
            <v>16</v>
          </cell>
          <cell r="F8535">
            <v>23</v>
          </cell>
          <cell r="G8535">
            <v>21</v>
          </cell>
          <cell r="H8535" t="str">
            <v>ETRS; includes FW sport, no FW net</v>
          </cell>
          <cell r="I8535">
            <v>2016</v>
          </cell>
          <cell r="J8535" t="str">
            <v>M</v>
          </cell>
          <cell r="L8535">
            <v>4</v>
          </cell>
          <cell r="M8535">
            <v>864.36207963593472</v>
          </cell>
        </row>
        <row r="8536">
          <cell r="A8536" t="str">
            <v>2016-16-5-</v>
          </cell>
          <cell r="B8536" t="str">
            <v>StSno</v>
          </cell>
          <cell r="C8536" t="str">
            <v>Marked Snohomish Fall Year</v>
          </cell>
          <cell r="D8536" t="str">
            <v>M-SnohFYr</v>
          </cell>
          <cell r="E8536">
            <v>16</v>
          </cell>
          <cell r="F8536">
            <v>23</v>
          </cell>
          <cell r="G8536">
            <v>21</v>
          </cell>
          <cell r="H8536" t="str">
            <v>ETRS; includes FW sport, no FW net</v>
          </cell>
          <cell r="I8536">
            <v>2016</v>
          </cell>
          <cell r="J8536" t="str">
            <v>M</v>
          </cell>
          <cell r="L8536">
            <v>5</v>
          </cell>
          <cell r="M8536">
            <v>144.06034660598911</v>
          </cell>
        </row>
        <row r="8537">
          <cell r="A8537" t="str">
            <v>2016-17-3-StillySF_F_h_um</v>
          </cell>
          <cell r="B8537" t="str">
            <v>StSno</v>
          </cell>
          <cell r="C8537" t="str">
            <v>UnMarked Stillaguamish Fall Fing</v>
          </cell>
          <cell r="D8537" t="str">
            <v>U-Stil FF</v>
          </cell>
          <cell r="E8537">
            <v>17</v>
          </cell>
          <cell r="F8537">
            <v>25</v>
          </cell>
          <cell r="G8537">
            <v>24</v>
          </cell>
          <cell r="H8537" t="str">
            <v>ETRS</v>
          </cell>
          <cell r="I8537">
            <v>2016</v>
          </cell>
          <cell r="J8537" t="str">
            <v>UM</v>
          </cell>
          <cell r="K8537" t="str">
            <v>H</v>
          </cell>
          <cell r="L8537">
            <v>3</v>
          </cell>
          <cell r="M8537">
            <v>0</v>
          </cell>
        </row>
        <row r="8538">
          <cell r="A8538" t="str">
            <v>2016-17-3-StillySF_F_n_um</v>
          </cell>
          <cell r="B8538" t="str">
            <v>StSno</v>
          </cell>
          <cell r="C8538" t="str">
            <v>UnMarked Stillaguamish Fall Fing</v>
          </cell>
          <cell r="D8538" t="str">
            <v>U-Stil FF</v>
          </cell>
          <cell r="E8538">
            <v>17</v>
          </cell>
          <cell r="F8538">
            <v>25</v>
          </cell>
          <cell r="G8538">
            <v>24</v>
          </cell>
          <cell r="H8538" t="str">
            <v>ETRS</v>
          </cell>
          <cell r="I8538">
            <v>2016</v>
          </cell>
          <cell r="J8538" t="str">
            <v>UM</v>
          </cell>
          <cell r="K8538" t="str">
            <v>N</v>
          </cell>
          <cell r="L8538">
            <v>3</v>
          </cell>
          <cell r="M8538">
            <v>237.10480000000001</v>
          </cell>
        </row>
        <row r="8539">
          <cell r="A8539" t="str">
            <v>2016-17-4-StillySF_F_h_um</v>
          </cell>
          <cell r="B8539" t="str">
            <v>StSno</v>
          </cell>
          <cell r="C8539" t="str">
            <v>UnMarked Stillaguamish Fall Fing</v>
          </cell>
          <cell r="D8539" t="str">
            <v>U-Stil FF</v>
          </cell>
          <cell r="E8539">
            <v>17</v>
          </cell>
          <cell r="F8539">
            <v>25</v>
          </cell>
          <cell r="G8539">
            <v>24</v>
          </cell>
          <cell r="H8539" t="str">
            <v>ETRS</v>
          </cell>
          <cell r="I8539">
            <v>2016</v>
          </cell>
          <cell r="J8539" t="str">
            <v>UM</v>
          </cell>
          <cell r="K8539" t="str">
            <v>H</v>
          </cell>
          <cell r="L8539">
            <v>4</v>
          </cell>
          <cell r="M8539">
            <v>4.5714290000000002</v>
          </cell>
        </row>
        <row r="8540">
          <cell r="A8540" t="str">
            <v>2016-17-4-StillySF_F_n_um</v>
          </cell>
          <cell r="B8540" t="str">
            <v>StSno</v>
          </cell>
          <cell r="C8540" t="str">
            <v>UnMarked Stillaguamish Fall Fing</v>
          </cell>
          <cell r="D8540" t="str">
            <v>U-Stil FF</v>
          </cell>
          <cell r="E8540">
            <v>17</v>
          </cell>
          <cell r="F8540">
            <v>25</v>
          </cell>
          <cell r="G8540">
            <v>24</v>
          </cell>
          <cell r="H8540" t="str">
            <v>ETRS</v>
          </cell>
          <cell r="I8540">
            <v>2016</v>
          </cell>
          <cell r="J8540" t="str">
            <v>UM</v>
          </cell>
          <cell r="K8540" t="str">
            <v>N</v>
          </cell>
          <cell r="L8540">
            <v>4</v>
          </cell>
          <cell r="M8540">
            <v>466.8</v>
          </cell>
        </row>
        <row r="8541">
          <cell r="A8541" t="str">
            <v>2016-17-5-StillySF_F_h_um</v>
          </cell>
          <cell r="B8541" t="str">
            <v>StSno</v>
          </cell>
          <cell r="C8541" t="str">
            <v>UnMarked Stillaguamish Fall Fing</v>
          </cell>
          <cell r="D8541" t="str">
            <v>U-Stil FF</v>
          </cell>
          <cell r="E8541">
            <v>17</v>
          </cell>
          <cell r="F8541">
            <v>25</v>
          </cell>
          <cell r="G8541">
            <v>24</v>
          </cell>
          <cell r="H8541" t="str">
            <v>ETRS</v>
          </cell>
          <cell r="I8541">
            <v>2016</v>
          </cell>
          <cell r="J8541" t="str">
            <v>UM</v>
          </cell>
          <cell r="K8541" t="str">
            <v>H</v>
          </cell>
          <cell r="L8541">
            <v>5</v>
          </cell>
          <cell r="M8541">
            <v>0</v>
          </cell>
        </row>
        <row r="8542">
          <cell r="A8542" t="str">
            <v>2016-17-5-StillySF_F_n_um</v>
          </cell>
          <cell r="B8542" t="str">
            <v>StSno</v>
          </cell>
          <cell r="C8542" t="str">
            <v>UnMarked Stillaguamish Fall Fing</v>
          </cell>
          <cell r="D8542" t="str">
            <v>U-Stil FF</v>
          </cell>
          <cell r="E8542">
            <v>17</v>
          </cell>
          <cell r="F8542">
            <v>25</v>
          </cell>
          <cell r="G8542">
            <v>24</v>
          </cell>
          <cell r="H8542" t="str">
            <v>ETRS</v>
          </cell>
          <cell r="I8542">
            <v>2016</v>
          </cell>
          <cell r="J8542" t="str">
            <v>UM</v>
          </cell>
          <cell r="K8542" t="str">
            <v>N</v>
          </cell>
          <cell r="L8542">
            <v>5</v>
          </cell>
          <cell r="M8542">
            <v>59.27619</v>
          </cell>
        </row>
        <row r="8543">
          <cell r="A8543" t="str">
            <v>2016-18-3-StillySF_F_h_m</v>
          </cell>
          <cell r="B8543" t="str">
            <v>StSno</v>
          </cell>
          <cell r="C8543" t="str">
            <v>Marked Stillaguamish Fall Fing</v>
          </cell>
          <cell r="D8543" t="str">
            <v>M-Stil FF</v>
          </cell>
          <cell r="E8543">
            <v>18</v>
          </cell>
          <cell r="F8543">
            <v>26</v>
          </cell>
          <cell r="G8543">
            <v>24</v>
          </cell>
          <cell r="H8543" t="str">
            <v>ETRS</v>
          </cell>
          <cell r="I8543">
            <v>2016</v>
          </cell>
          <cell r="J8543" t="str">
            <v>M</v>
          </cell>
          <cell r="K8543" t="str">
            <v>H</v>
          </cell>
          <cell r="L8543">
            <v>3</v>
          </cell>
          <cell r="M8543">
            <v>106.48739999999999</v>
          </cell>
        </row>
        <row r="8544">
          <cell r="A8544" t="str">
            <v>2016-18-4-StillySF_F_h_m</v>
          </cell>
          <cell r="B8544" t="str">
            <v>StSno</v>
          </cell>
          <cell r="C8544" t="str">
            <v>Marked Stillaguamish Fall Fing</v>
          </cell>
          <cell r="D8544" t="str">
            <v>M-Stil FF</v>
          </cell>
          <cell r="E8544">
            <v>18</v>
          </cell>
          <cell r="F8544">
            <v>26</v>
          </cell>
          <cell r="G8544">
            <v>24</v>
          </cell>
          <cell r="H8544" t="str">
            <v>ETRS</v>
          </cell>
          <cell r="I8544">
            <v>2016</v>
          </cell>
          <cell r="J8544" t="str">
            <v>M</v>
          </cell>
          <cell r="K8544" t="str">
            <v>H</v>
          </cell>
          <cell r="L8544">
            <v>4</v>
          </cell>
          <cell r="M8544">
            <v>227.4958</v>
          </cell>
        </row>
        <row r="8545">
          <cell r="A8545" t="str">
            <v>2016-18-5-StillySF_F_h_m</v>
          </cell>
          <cell r="B8545" t="str">
            <v>StSno</v>
          </cell>
          <cell r="C8545" t="str">
            <v>Marked Stillaguamish Fall Fing</v>
          </cell>
          <cell r="D8545" t="str">
            <v>M-Stil FF</v>
          </cell>
          <cell r="E8545">
            <v>18</v>
          </cell>
          <cell r="F8545">
            <v>26</v>
          </cell>
          <cell r="G8545">
            <v>24</v>
          </cell>
          <cell r="H8545" t="str">
            <v>ETRS</v>
          </cell>
          <cell r="I8545">
            <v>2016</v>
          </cell>
          <cell r="J8545" t="str">
            <v>M</v>
          </cell>
          <cell r="K8545" t="str">
            <v>H</v>
          </cell>
          <cell r="L8545">
            <v>5</v>
          </cell>
          <cell r="M8545">
            <v>14.52101</v>
          </cell>
        </row>
        <row r="8546">
          <cell r="A8546" t="str">
            <v>2016-19-3-</v>
          </cell>
          <cell r="B8546" t="str">
            <v>StSno</v>
          </cell>
          <cell r="C8546" t="str">
            <v>UnMarked Tulalip Fall Fing</v>
          </cell>
          <cell r="D8546" t="str">
            <v>U-Tula FF</v>
          </cell>
          <cell r="E8546">
            <v>19</v>
          </cell>
          <cell r="F8546">
            <v>28</v>
          </cell>
          <cell r="G8546">
            <v>27</v>
          </cell>
          <cell r="H8546" t="str">
            <v>TRS; includes 8D catch (excludes 8A)</v>
          </cell>
          <cell r="I8546">
            <v>2016</v>
          </cell>
          <cell r="J8546" t="str">
            <v>UM</v>
          </cell>
          <cell r="L8546">
            <v>3</v>
          </cell>
          <cell r="M8546">
            <v>259.37776249586392</v>
          </cell>
        </row>
        <row r="8547">
          <cell r="A8547" t="str">
            <v>2016-19-4-</v>
          </cell>
          <cell r="B8547" t="str">
            <v>StSno</v>
          </cell>
          <cell r="C8547" t="str">
            <v>UnMarked Tulalip Fall Fing</v>
          </cell>
          <cell r="D8547" t="str">
            <v>U-Tula FF</v>
          </cell>
          <cell r="E8547">
            <v>19</v>
          </cell>
          <cell r="F8547">
            <v>28</v>
          </cell>
          <cell r="G8547">
            <v>27</v>
          </cell>
          <cell r="H8547" t="str">
            <v>TRS; includes 8D catch (excludes 8A)</v>
          </cell>
          <cell r="I8547">
            <v>2016</v>
          </cell>
          <cell r="J8547" t="str">
            <v>UM</v>
          </cell>
          <cell r="L8547">
            <v>4</v>
          </cell>
          <cell r="M8547">
            <v>464.22073841530892</v>
          </cell>
        </row>
        <row r="8548">
          <cell r="A8548" t="str">
            <v>2016-19-5-</v>
          </cell>
          <cell r="B8548" t="str">
            <v>StSno</v>
          </cell>
          <cell r="C8548" t="str">
            <v>UnMarked Tulalip Fall Fing</v>
          </cell>
          <cell r="D8548" t="str">
            <v>U-Tula FF</v>
          </cell>
          <cell r="E8548">
            <v>19</v>
          </cell>
          <cell r="F8548">
            <v>28</v>
          </cell>
          <cell r="G8548">
            <v>27</v>
          </cell>
          <cell r="H8548" t="str">
            <v>TRS; includes 8D catch (excludes 8A)</v>
          </cell>
          <cell r="I8548">
            <v>2016</v>
          </cell>
          <cell r="J8548" t="str">
            <v>UM</v>
          </cell>
          <cell r="L8548">
            <v>5</v>
          </cell>
          <cell r="M8548">
            <v>31.12326650931686</v>
          </cell>
        </row>
        <row r="8549">
          <cell r="A8549" t="str">
            <v>2016-20-3-</v>
          </cell>
          <cell r="B8549" t="str">
            <v>StSno</v>
          </cell>
          <cell r="C8549" t="str">
            <v>Marked Tulalip Fall Fing</v>
          </cell>
          <cell r="D8549" t="str">
            <v>M-Tula FF</v>
          </cell>
          <cell r="E8549">
            <v>20</v>
          </cell>
          <cell r="F8549">
            <v>29</v>
          </cell>
          <cell r="G8549">
            <v>27</v>
          </cell>
          <cell r="H8549" t="str">
            <v>TRS; includes 8D catch (excludes 8A)</v>
          </cell>
          <cell r="I8549">
            <v>2016</v>
          </cell>
          <cell r="J8549" t="str">
            <v>M</v>
          </cell>
          <cell r="L8549">
            <v>3</v>
          </cell>
          <cell r="M8549">
            <v>4465.0557940160161</v>
          </cell>
        </row>
        <row r="8550">
          <cell r="A8550" t="str">
            <v>2016-20-4-</v>
          </cell>
          <cell r="B8550" t="str">
            <v>StSno</v>
          </cell>
          <cell r="C8550" t="str">
            <v>Marked Tulalip Fall Fing</v>
          </cell>
          <cell r="D8550" t="str">
            <v>M-Tula FF</v>
          </cell>
          <cell r="E8550">
            <v>20</v>
          </cell>
          <cell r="F8550">
            <v>29</v>
          </cell>
          <cell r="G8550">
            <v>27</v>
          </cell>
          <cell r="H8550" t="str">
            <v>TRS; includes 8D catch (excludes 8A)</v>
          </cell>
          <cell r="I8550">
            <v>2016</v>
          </cell>
          <cell r="J8550" t="str">
            <v>M</v>
          </cell>
          <cell r="L8550">
            <v>4</v>
          </cell>
          <cell r="M8550">
            <v>3627.2807891977259</v>
          </cell>
        </row>
        <row r="8551">
          <cell r="A8551" t="str">
            <v>2016-20-5-</v>
          </cell>
          <cell r="B8551" t="str">
            <v>StSno</v>
          </cell>
          <cell r="C8551" t="str">
            <v>Marked Tulalip Fall Fing</v>
          </cell>
          <cell r="D8551" t="str">
            <v>M-Tula FF</v>
          </cell>
          <cell r="E8551">
            <v>20</v>
          </cell>
          <cell r="F8551">
            <v>29</v>
          </cell>
          <cell r="G8551">
            <v>27</v>
          </cell>
          <cell r="H8551" t="str">
            <v>TRS; includes 8D catch (excludes 8A)</v>
          </cell>
          <cell r="I8551">
            <v>2016</v>
          </cell>
          <cell r="J8551" t="str">
            <v>M</v>
          </cell>
          <cell r="L8551">
            <v>5</v>
          </cell>
          <cell r="M8551">
            <v>591.65593508005418</v>
          </cell>
        </row>
        <row r="8552">
          <cell r="A8552" t="str">
            <v>2016-21-3-GroversCk_hat_h_um</v>
          </cell>
          <cell r="B8552" t="str">
            <v>MPS</v>
          </cell>
          <cell r="C8552" t="str">
            <v>UnMarked Mid PS Fall Fing</v>
          </cell>
          <cell r="D8552" t="str">
            <v>U-MidPSFF</v>
          </cell>
          <cell r="E8552">
            <v>21</v>
          </cell>
          <cell r="F8552">
            <v>31</v>
          </cell>
          <cell r="G8552">
            <v>30</v>
          </cell>
          <cell r="H8552" t="str">
            <v>TRS; includes 10A, 10E, 11A</v>
          </cell>
          <cell r="I8552">
            <v>2016</v>
          </cell>
          <cell r="J8552" t="str">
            <v>UM</v>
          </cell>
          <cell r="K8552" t="str">
            <v>H</v>
          </cell>
          <cell r="L8552">
            <v>3</v>
          </cell>
          <cell r="M8552">
            <v>812.16</v>
          </cell>
        </row>
        <row r="8553">
          <cell r="A8553" t="str">
            <v>2016-21-3-LkWa_hat_h_um</v>
          </cell>
          <cell r="B8553" t="str">
            <v>MPS</v>
          </cell>
          <cell r="C8553" t="str">
            <v>UnMarked Mid PS Fall Fing</v>
          </cell>
          <cell r="D8553" t="str">
            <v>U-MidPSFF</v>
          </cell>
          <cell r="E8553">
            <v>21</v>
          </cell>
          <cell r="F8553">
            <v>31</v>
          </cell>
          <cell r="G8553">
            <v>30</v>
          </cell>
          <cell r="H8553" t="str">
            <v>TRS; includes 10A, 10E, 11A</v>
          </cell>
          <cell r="I8553">
            <v>2016</v>
          </cell>
          <cell r="J8553" t="str">
            <v>UM</v>
          </cell>
          <cell r="K8553" t="str">
            <v>H</v>
          </cell>
          <cell r="L8553">
            <v>3</v>
          </cell>
          <cell r="M8553">
            <v>103</v>
          </cell>
        </row>
        <row r="8554">
          <cell r="A8554" t="str">
            <v>2016-21-3-CedarR_nat_n_um</v>
          </cell>
          <cell r="B8554" t="str">
            <v>MPS</v>
          </cell>
          <cell r="C8554" t="str">
            <v>UnMarked Mid PS Fall Fing</v>
          </cell>
          <cell r="D8554" t="str">
            <v>U-MidPSFF</v>
          </cell>
          <cell r="E8554">
            <v>21</v>
          </cell>
          <cell r="F8554">
            <v>31</v>
          </cell>
          <cell r="G8554">
            <v>30</v>
          </cell>
          <cell r="H8554" t="str">
            <v>TRS; includes 10A, 10E, 11A</v>
          </cell>
          <cell r="I8554">
            <v>2016</v>
          </cell>
          <cell r="J8554" t="str">
            <v>UM</v>
          </cell>
          <cell r="K8554" t="str">
            <v>N</v>
          </cell>
          <cell r="L8554">
            <v>3</v>
          </cell>
          <cell r="M8554">
            <v>321</v>
          </cell>
        </row>
        <row r="8555">
          <cell r="A8555" t="str">
            <v>2016-21-3-SammamBearCottageIssaq_nat_n_um</v>
          </cell>
          <cell r="B8555" t="str">
            <v>MPS</v>
          </cell>
          <cell r="C8555" t="str">
            <v>UnMarked Mid PS Fall Fing</v>
          </cell>
          <cell r="D8555" t="str">
            <v>U-MidPSFF</v>
          </cell>
          <cell r="E8555">
            <v>21</v>
          </cell>
          <cell r="F8555">
            <v>31</v>
          </cell>
          <cell r="G8555">
            <v>30</v>
          </cell>
          <cell r="H8555" t="str">
            <v>TRS; includes 10A, 10E, 11A</v>
          </cell>
          <cell r="I8555">
            <v>2016</v>
          </cell>
          <cell r="J8555" t="str">
            <v>UM</v>
          </cell>
          <cell r="K8555" t="str">
            <v>N</v>
          </cell>
          <cell r="L8555">
            <v>3</v>
          </cell>
          <cell r="M8555">
            <v>32</v>
          </cell>
        </row>
        <row r="8556">
          <cell r="A8556" t="str">
            <v>2016-21-3-DuwamishGreen_hat_h_um</v>
          </cell>
          <cell r="B8556" t="str">
            <v>MPS</v>
          </cell>
          <cell r="C8556" t="str">
            <v>UnMarked Mid PS Fall Fing</v>
          </cell>
          <cell r="D8556" t="str">
            <v>U-MidPSFF</v>
          </cell>
          <cell r="E8556">
            <v>21</v>
          </cell>
          <cell r="F8556">
            <v>31</v>
          </cell>
          <cell r="G8556">
            <v>30</v>
          </cell>
          <cell r="H8556" t="str">
            <v>TRS; includes 10A, 10E, 11A</v>
          </cell>
          <cell r="I8556">
            <v>2016</v>
          </cell>
          <cell r="J8556" t="str">
            <v>UM</v>
          </cell>
          <cell r="K8556" t="str">
            <v>H</v>
          </cell>
          <cell r="L8556">
            <v>3</v>
          </cell>
          <cell r="M8556">
            <v>223</v>
          </cell>
        </row>
        <row r="8557">
          <cell r="A8557" t="str">
            <v>2016-21-3-DuwamishGreen_nat_n_um</v>
          </cell>
          <cell r="B8557" t="str">
            <v>MPS</v>
          </cell>
          <cell r="C8557" t="str">
            <v>UnMarked Mid PS Fall Fing</v>
          </cell>
          <cell r="D8557" t="str">
            <v>U-MidPSFF</v>
          </cell>
          <cell r="E8557">
            <v>21</v>
          </cell>
          <cell r="F8557">
            <v>31</v>
          </cell>
          <cell r="G8557">
            <v>30</v>
          </cell>
          <cell r="H8557" t="str">
            <v>TRS; includes 10A, 10E, 11A</v>
          </cell>
          <cell r="I8557">
            <v>2016</v>
          </cell>
          <cell r="J8557" t="str">
            <v>UM</v>
          </cell>
          <cell r="K8557" t="str">
            <v>N</v>
          </cell>
          <cell r="L8557">
            <v>3</v>
          </cell>
          <cell r="M8557">
            <v>1704</v>
          </cell>
        </row>
        <row r="8558">
          <cell r="A8558" t="str">
            <v>2016-21-3-GorstCk_hat_h_um</v>
          </cell>
          <cell r="B8558" t="str">
            <v>MPS</v>
          </cell>
          <cell r="C8558" t="str">
            <v>UnMarked Mid PS Fall Fing</v>
          </cell>
          <cell r="D8558" t="str">
            <v>U-MidPSFF</v>
          </cell>
          <cell r="E8558">
            <v>21</v>
          </cell>
          <cell r="F8558">
            <v>31</v>
          </cell>
          <cell r="G8558">
            <v>30</v>
          </cell>
          <cell r="H8558" t="str">
            <v>TRS; includes 10A, 10E, 11A</v>
          </cell>
          <cell r="I8558">
            <v>2016</v>
          </cell>
          <cell r="J8558" t="str">
            <v>UM</v>
          </cell>
          <cell r="K8558" t="str">
            <v>H</v>
          </cell>
          <cell r="L8558">
            <v>3</v>
          </cell>
          <cell r="M8558">
            <v>420.70815033161398</v>
          </cell>
        </row>
        <row r="8559">
          <cell r="A8559" t="str">
            <v>2016-21-3-PuyallupR_hat_h_um</v>
          </cell>
          <cell r="B8559" t="str">
            <v>MPS</v>
          </cell>
          <cell r="C8559" t="str">
            <v>UnMarked Mid PS Fall Fing</v>
          </cell>
          <cell r="D8559" t="str">
            <v>U-MidPSFF</v>
          </cell>
          <cell r="E8559">
            <v>21</v>
          </cell>
          <cell r="F8559">
            <v>31</v>
          </cell>
          <cell r="G8559">
            <v>30</v>
          </cell>
          <cell r="H8559" t="str">
            <v>TRS; includes 10A, 10E, 11A</v>
          </cell>
          <cell r="I8559">
            <v>2016</v>
          </cell>
          <cell r="J8559" t="str">
            <v>UM</v>
          </cell>
          <cell r="K8559" t="str">
            <v>H</v>
          </cell>
          <cell r="L8559">
            <v>3</v>
          </cell>
          <cell r="M8559">
            <v>52.614425940651181</v>
          </cell>
        </row>
        <row r="8560">
          <cell r="A8560" t="str">
            <v>2016-21-3-PuyallupR_nat_n_um</v>
          </cell>
          <cell r="B8560" t="str">
            <v>MPS</v>
          </cell>
          <cell r="C8560" t="str">
            <v>UnMarked Mid PS Fall Fing</v>
          </cell>
          <cell r="D8560" t="str">
            <v>U-MidPSFF</v>
          </cell>
          <cell r="E8560">
            <v>21</v>
          </cell>
          <cell r="F8560">
            <v>31</v>
          </cell>
          <cell r="G8560">
            <v>30</v>
          </cell>
          <cell r="H8560" t="str">
            <v>TRS; includes 10A, 10E, 11A</v>
          </cell>
          <cell r="I8560">
            <v>2016</v>
          </cell>
          <cell r="J8560" t="str">
            <v>UM</v>
          </cell>
          <cell r="K8560" t="str">
            <v>N</v>
          </cell>
          <cell r="L8560">
            <v>3</v>
          </cell>
          <cell r="M8560">
            <v>418.89136429079082</v>
          </cell>
        </row>
        <row r="8561">
          <cell r="A8561" t="str">
            <v>2016-21-4-GroversCk_hat_h_um</v>
          </cell>
          <cell r="B8561" t="str">
            <v>MPS</v>
          </cell>
          <cell r="C8561" t="str">
            <v>UnMarked Mid PS Fall Fing</v>
          </cell>
          <cell r="D8561" t="str">
            <v>U-MidPSFF</v>
          </cell>
          <cell r="E8561">
            <v>21</v>
          </cell>
          <cell r="F8561">
            <v>31</v>
          </cell>
          <cell r="G8561">
            <v>30</v>
          </cell>
          <cell r="H8561" t="str">
            <v>TRS; includes 10A, 10E, 11A</v>
          </cell>
          <cell r="I8561">
            <v>2016</v>
          </cell>
          <cell r="J8561" t="str">
            <v>UM</v>
          </cell>
          <cell r="K8561" t="str">
            <v>H</v>
          </cell>
          <cell r="L8561">
            <v>4</v>
          </cell>
          <cell r="M8561">
            <v>192.5</v>
          </cell>
        </row>
        <row r="8562">
          <cell r="A8562" t="str">
            <v>2016-21-4-LkWa_hat_h_um</v>
          </cell>
          <cell r="B8562" t="str">
            <v>MPS</v>
          </cell>
          <cell r="C8562" t="str">
            <v>UnMarked Mid PS Fall Fing</v>
          </cell>
          <cell r="D8562" t="str">
            <v>U-MidPSFF</v>
          </cell>
          <cell r="E8562">
            <v>21</v>
          </cell>
          <cell r="F8562">
            <v>31</v>
          </cell>
          <cell r="G8562">
            <v>30</v>
          </cell>
          <cell r="H8562" t="str">
            <v>TRS; includes 10A, 10E, 11A</v>
          </cell>
          <cell r="I8562">
            <v>2016</v>
          </cell>
          <cell r="J8562" t="str">
            <v>UM</v>
          </cell>
          <cell r="K8562" t="str">
            <v>H</v>
          </cell>
          <cell r="L8562">
            <v>4</v>
          </cell>
          <cell r="M8562">
            <v>68</v>
          </cell>
        </row>
        <row r="8563">
          <cell r="A8563" t="str">
            <v>2016-21-4-CedarR_nat_n_um</v>
          </cell>
          <cell r="B8563" t="str">
            <v>MPS</v>
          </cell>
          <cell r="C8563" t="str">
            <v>UnMarked Mid PS Fall Fing</v>
          </cell>
          <cell r="D8563" t="str">
            <v>U-MidPSFF</v>
          </cell>
          <cell r="E8563">
            <v>21</v>
          </cell>
          <cell r="F8563">
            <v>31</v>
          </cell>
          <cell r="G8563">
            <v>30</v>
          </cell>
          <cell r="H8563" t="str">
            <v>TRS; includes 10A, 10E, 11A</v>
          </cell>
          <cell r="I8563">
            <v>2016</v>
          </cell>
          <cell r="J8563" t="str">
            <v>UM</v>
          </cell>
          <cell r="K8563" t="str">
            <v>N</v>
          </cell>
          <cell r="L8563">
            <v>4</v>
          </cell>
          <cell r="M8563">
            <v>244</v>
          </cell>
        </row>
        <row r="8564">
          <cell r="A8564" t="str">
            <v>2016-21-4-SammamBearCottageIssaq_nat_n_um</v>
          </cell>
          <cell r="B8564" t="str">
            <v>MPS</v>
          </cell>
          <cell r="C8564" t="str">
            <v>UnMarked Mid PS Fall Fing</v>
          </cell>
          <cell r="D8564" t="str">
            <v>U-MidPSFF</v>
          </cell>
          <cell r="E8564">
            <v>21</v>
          </cell>
          <cell r="F8564">
            <v>31</v>
          </cell>
          <cell r="G8564">
            <v>30</v>
          </cell>
          <cell r="H8564" t="str">
            <v>TRS; includes 10A, 10E, 11A</v>
          </cell>
          <cell r="I8564">
            <v>2016</v>
          </cell>
          <cell r="J8564" t="str">
            <v>UM</v>
          </cell>
          <cell r="K8564" t="str">
            <v>N</v>
          </cell>
          <cell r="L8564">
            <v>4</v>
          </cell>
          <cell r="M8564">
            <v>136</v>
          </cell>
        </row>
        <row r="8565">
          <cell r="A8565" t="str">
            <v>2016-21-4-DuwamishGreen_hat_h_um</v>
          </cell>
          <cell r="B8565" t="str">
            <v>MPS</v>
          </cell>
          <cell r="C8565" t="str">
            <v>UnMarked Mid PS Fall Fing</v>
          </cell>
          <cell r="D8565" t="str">
            <v>U-MidPSFF</v>
          </cell>
          <cell r="E8565">
            <v>21</v>
          </cell>
          <cell r="F8565">
            <v>31</v>
          </cell>
          <cell r="G8565">
            <v>30</v>
          </cell>
          <cell r="H8565" t="str">
            <v>TRS; includes 10A, 10E, 11A</v>
          </cell>
          <cell r="I8565">
            <v>2016</v>
          </cell>
          <cell r="J8565" t="str">
            <v>UM</v>
          </cell>
          <cell r="K8565" t="str">
            <v>H</v>
          </cell>
          <cell r="L8565">
            <v>4</v>
          </cell>
          <cell r="M8565">
            <v>82</v>
          </cell>
        </row>
        <row r="8566">
          <cell r="A8566" t="str">
            <v>2016-21-4-DuwamishGreen_nat_n_um</v>
          </cell>
          <cell r="B8566" t="str">
            <v>MPS</v>
          </cell>
          <cell r="C8566" t="str">
            <v>UnMarked Mid PS Fall Fing</v>
          </cell>
          <cell r="D8566" t="str">
            <v>U-MidPSFF</v>
          </cell>
          <cell r="E8566">
            <v>21</v>
          </cell>
          <cell r="F8566">
            <v>31</v>
          </cell>
          <cell r="G8566">
            <v>30</v>
          </cell>
          <cell r="H8566" t="str">
            <v>TRS; includes 10A, 10E, 11A</v>
          </cell>
          <cell r="I8566">
            <v>2016</v>
          </cell>
          <cell r="J8566" t="str">
            <v>UM</v>
          </cell>
          <cell r="K8566" t="str">
            <v>N</v>
          </cell>
          <cell r="L8566">
            <v>4</v>
          </cell>
          <cell r="M8566">
            <v>1708</v>
          </cell>
        </row>
        <row r="8567">
          <cell r="A8567" t="str">
            <v>2016-21-4-GorstCk_hat_h_um</v>
          </cell>
          <cell r="B8567" t="str">
            <v>MPS</v>
          </cell>
          <cell r="C8567" t="str">
            <v>UnMarked Mid PS Fall Fing</v>
          </cell>
          <cell r="D8567" t="str">
            <v>U-MidPSFF</v>
          </cell>
          <cell r="E8567">
            <v>21</v>
          </cell>
          <cell r="F8567">
            <v>31</v>
          </cell>
          <cell r="G8567">
            <v>30</v>
          </cell>
          <cell r="H8567" t="str">
            <v>TRS; includes 10A, 10E, 11A</v>
          </cell>
          <cell r="I8567">
            <v>2016</v>
          </cell>
          <cell r="J8567" t="str">
            <v>UM</v>
          </cell>
          <cell r="K8567" t="str">
            <v>H</v>
          </cell>
          <cell r="L8567">
            <v>4</v>
          </cell>
          <cell r="M8567">
            <v>130.0601915991158</v>
          </cell>
        </row>
        <row r="8568">
          <cell r="A8568" t="str">
            <v>2016-21-4-PuyallupR_hat_h_um</v>
          </cell>
          <cell r="B8568" t="str">
            <v>MPS</v>
          </cell>
          <cell r="C8568" t="str">
            <v>UnMarked Mid PS Fall Fing</v>
          </cell>
          <cell r="D8568" t="str">
            <v>U-MidPSFF</v>
          </cell>
          <cell r="E8568">
            <v>21</v>
          </cell>
          <cell r="F8568">
            <v>31</v>
          </cell>
          <cell r="G8568">
            <v>30</v>
          </cell>
          <cell r="H8568" t="str">
            <v>TRS; includes 10A, 10E, 11A</v>
          </cell>
          <cell r="I8568">
            <v>2016</v>
          </cell>
          <cell r="J8568" t="str">
            <v>UM</v>
          </cell>
          <cell r="K8568" t="str">
            <v>H</v>
          </cell>
          <cell r="L8568">
            <v>4</v>
          </cell>
          <cell r="M8568">
            <v>133.85193170844161</v>
          </cell>
        </row>
        <row r="8569">
          <cell r="A8569" t="str">
            <v>2016-21-4-PuyallupR_nat_n_um</v>
          </cell>
          <cell r="B8569" t="str">
            <v>MPS</v>
          </cell>
          <cell r="C8569" t="str">
            <v>UnMarked Mid PS Fall Fing</v>
          </cell>
          <cell r="D8569" t="str">
            <v>U-MidPSFF</v>
          </cell>
          <cell r="E8569">
            <v>21</v>
          </cell>
          <cell r="F8569">
            <v>31</v>
          </cell>
          <cell r="G8569">
            <v>30</v>
          </cell>
          <cell r="H8569" t="str">
            <v>TRS; includes 10A, 10E, 11A</v>
          </cell>
          <cell r="I8569">
            <v>2016</v>
          </cell>
          <cell r="J8569" t="str">
            <v>UM</v>
          </cell>
          <cell r="K8569" t="str">
            <v>N</v>
          </cell>
          <cell r="L8569">
            <v>4</v>
          </cell>
          <cell r="M8569">
            <v>292.72890082012998</v>
          </cell>
        </row>
        <row r="8570">
          <cell r="A8570" t="str">
            <v>2016-21-5-GroversCk_hat_h_um</v>
          </cell>
          <cell r="B8570" t="str">
            <v>MPS</v>
          </cell>
          <cell r="C8570" t="str">
            <v>UnMarked Mid PS Fall Fing</v>
          </cell>
          <cell r="D8570" t="str">
            <v>U-MidPSFF</v>
          </cell>
          <cell r="E8570">
            <v>21</v>
          </cell>
          <cell r="F8570">
            <v>31</v>
          </cell>
          <cell r="G8570">
            <v>30</v>
          </cell>
          <cell r="H8570" t="str">
            <v>TRS; includes 10A, 10E, 11A</v>
          </cell>
          <cell r="I8570">
            <v>2016</v>
          </cell>
          <cell r="J8570" t="str">
            <v>UM</v>
          </cell>
          <cell r="K8570" t="str">
            <v>H</v>
          </cell>
          <cell r="L8570">
            <v>5</v>
          </cell>
          <cell r="M8570">
            <v>16.66</v>
          </cell>
        </row>
        <row r="8571">
          <cell r="A8571" t="str">
            <v>2016-21-5-LkWa_hat_h_um</v>
          </cell>
          <cell r="B8571" t="str">
            <v>MPS</v>
          </cell>
          <cell r="C8571" t="str">
            <v>UnMarked Mid PS Fall Fing</v>
          </cell>
          <cell r="D8571" t="str">
            <v>U-MidPSFF</v>
          </cell>
          <cell r="E8571">
            <v>21</v>
          </cell>
          <cell r="F8571">
            <v>31</v>
          </cell>
          <cell r="G8571">
            <v>30</v>
          </cell>
          <cell r="H8571" t="str">
            <v>TRS; includes 10A, 10E, 11A</v>
          </cell>
          <cell r="I8571">
            <v>2016</v>
          </cell>
          <cell r="J8571" t="str">
            <v>UM</v>
          </cell>
          <cell r="K8571" t="str">
            <v>H</v>
          </cell>
          <cell r="L8571">
            <v>5</v>
          </cell>
          <cell r="M8571">
            <v>5</v>
          </cell>
        </row>
        <row r="8572">
          <cell r="A8572" t="str">
            <v>2016-21-5-CedarR_nat_n_um</v>
          </cell>
          <cell r="B8572" t="str">
            <v>MPS</v>
          </cell>
          <cell r="C8572" t="str">
            <v>UnMarked Mid PS Fall Fing</v>
          </cell>
          <cell r="D8572" t="str">
            <v>U-MidPSFF</v>
          </cell>
          <cell r="E8572">
            <v>21</v>
          </cell>
          <cell r="F8572">
            <v>31</v>
          </cell>
          <cell r="G8572">
            <v>30</v>
          </cell>
          <cell r="H8572" t="str">
            <v>TRS; includes 10A, 10E, 11A</v>
          </cell>
          <cell r="I8572">
            <v>2016</v>
          </cell>
          <cell r="J8572" t="str">
            <v>UM</v>
          </cell>
          <cell r="K8572" t="str">
            <v>N</v>
          </cell>
          <cell r="L8572">
            <v>5</v>
          </cell>
          <cell r="M8572">
            <v>33</v>
          </cell>
        </row>
        <row r="8573">
          <cell r="A8573" t="str">
            <v>2016-21-5-SammamBearCottageIssaq_nat_n_um</v>
          </cell>
          <cell r="B8573" t="str">
            <v>MPS</v>
          </cell>
          <cell r="C8573" t="str">
            <v>UnMarked Mid PS Fall Fing</v>
          </cell>
          <cell r="D8573" t="str">
            <v>U-MidPSFF</v>
          </cell>
          <cell r="E8573">
            <v>21</v>
          </cell>
          <cell r="F8573">
            <v>31</v>
          </cell>
          <cell r="G8573">
            <v>30</v>
          </cell>
          <cell r="H8573" t="str">
            <v>TRS; includes 10A, 10E, 11A</v>
          </cell>
          <cell r="I8573">
            <v>2016</v>
          </cell>
          <cell r="J8573" t="str">
            <v>UM</v>
          </cell>
          <cell r="K8573" t="str">
            <v>N</v>
          </cell>
          <cell r="L8573">
            <v>5</v>
          </cell>
          <cell r="M8573">
            <v>6</v>
          </cell>
        </row>
        <row r="8574">
          <cell r="A8574" t="str">
            <v>2016-21-5-DuwamishGreen_hat_h_um</v>
          </cell>
          <cell r="B8574" t="str">
            <v>MPS</v>
          </cell>
          <cell r="C8574" t="str">
            <v>UnMarked Mid PS Fall Fing</v>
          </cell>
          <cell r="D8574" t="str">
            <v>U-MidPSFF</v>
          </cell>
          <cell r="E8574">
            <v>21</v>
          </cell>
          <cell r="F8574">
            <v>31</v>
          </cell>
          <cell r="G8574">
            <v>30</v>
          </cell>
          <cell r="H8574" t="str">
            <v>TRS; includes 10A, 10E, 11A</v>
          </cell>
          <cell r="I8574">
            <v>2016</v>
          </cell>
          <cell r="J8574" t="str">
            <v>UM</v>
          </cell>
          <cell r="K8574" t="str">
            <v>H</v>
          </cell>
          <cell r="L8574">
            <v>5</v>
          </cell>
          <cell r="M8574">
            <v>2</v>
          </cell>
        </row>
        <row r="8575">
          <cell r="A8575" t="str">
            <v>2016-21-5-DuwamishGreen_nat_n_um</v>
          </cell>
          <cell r="B8575" t="str">
            <v>MPS</v>
          </cell>
          <cell r="C8575" t="str">
            <v>UnMarked Mid PS Fall Fing</v>
          </cell>
          <cell r="D8575" t="str">
            <v>U-MidPSFF</v>
          </cell>
          <cell r="E8575">
            <v>21</v>
          </cell>
          <cell r="F8575">
            <v>31</v>
          </cell>
          <cell r="G8575">
            <v>30</v>
          </cell>
          <cell r="H8575" t="str">
            <v>TRS; includes 10A, 10E, 11A</v>
          </cell>
          <cell r="I8575">
            <v>2016</v>
          </cell>
          <cell r="J8575" t="str">
            <v>UM</v>
          </cell>
          <cell r="K8575" t="str">
            <v>N</v>
          </cell>
          <cell r="L8575">
            <v>5</v>
          </cell>
          <cell r="M8575">
            <v>68</v>
          </cell>
        </row>
        <row r="8576">
          <cell r="A8576" t="str">
            <v>2016-21-5-GorstCk_hat_h_um</v>
          </cell>
          <cell r="B8576" t="str">
            <v>MPS</v>
          </cell>
          <cell r="C8576" t="str">
            <v>UnMarked Mid PS Fall Fing</v>
          </cell>
          <cell r="D8576" t="str">
            <v>U-MidPSFF</v>
          </cell>
          <cell r="E8576">
            <v>21</v>
          </cell>
          <cell r="F8576">
            <v>31</v>
          </cell>
          <cell r="G8576">
            <v>30</v>
          </cell>
          <cell r="H8576" t="str">
            <v>TRS; includes 10A, 10E, 11A</v>
          </cell>
          <cell r="I8576">
            <v>2016</v>
          </cell>
          <cell r="J8576" t="str">
            <v>UM</v>
          </cell>
          <cell r="K8576" t="str">
            <v>H</v>
          </cell>
          <cell r="L8576">
            <v>5</v>
          </cell>
          <cell r="M8576">
            <v>10.493854089904231</v>
          </cell>
        </row>
        <row r="8577">
          <cell r="A8577" t="str">
            <v>2016-21-5-PuyallupR_hat_h_um</v>
          </cell>
          <cell r="B8577" t="str">
            <v>MPS</v>
          </cell>
          <cell r="C8577" t="str">
            <v>UnMarked Mid PS Fall Fing</v>
          </cell>
          <cell r="D8577" t="str">
            <v>U-MidPSFF</v>
          </cell>
          <cell r="E8577">
            <v>21</v>
          </cell>
          <cell r="F8577">
            <v>31</v>
          </cell>
          <cell r="G8577">
            <v>30</v>
          </cell>
          <cell r="H8577" t="str">
            <v>TRS; includes 10A, 10E, 11A</v>
          </cell>
          <cell r="I8577">
            <v>2016</v>
          </cell>
          <cell r="J8577" t="str">
            <v>UM</v>
          </cell>
          <cell r="K8577" t="str">
            <v>H</v>
          </cell>
          <cell r="L8577">
            <v>5</v>
          </cell>
          <cell r="M8577">
            <v>20.02596165946413</v>
          </cell>
        </row>
        <row r="8578">
          <cell r="A8578" t="str">
            <v>2016-21-5-PuyallupR_nat_n_um</v>
          </cell>
          <cell r="B8578" t="str">
            <v>MPS</v>
          </cell>
          <cell r="C8578" t="str">
            <v>UnMarked Mid PS Fall Fing</v>
          </cell>
          <cell r="D8578" t="str">
            <v>U-MidPSFF</v>
          </cell>
          <cell r="E8578">
            <v>21</v>
          </cell>
          <cell r="F8578">
            <v>31</v>
          </cell>
          <cell r="G8578">
            <v>30</v>
          </cell>
          <cell r="H8578" t="str">
            <v>TRS; includes 10A, 10E, 11A</v>
          </cell>
          <cell r="I8578">
            <v>2016</v>
          </cell>
          <cell r="J8578" t="str">
            <v>UM</v>
          </cell>
          <cell r="K8578" t="str">
            <v>N</v>
          </cell>
          <cell r="L8578">
            <v>5</v>
          </cell>
          <cell r="M8578">
            <v>98.164423843272857</v>
          </cell>
        </row>
        <row r="8579">
          <cell r="A8579" t="str">
            <v>2016-22-3-GroversCk_hat_h_m</v>
          </cell>
          <cell r="B8579" t="str">
            <v>MPS</v>
          </cell>
          <cell r="C8579" t="str">
            <v>Marked Mid PS Fall Fing</v>
          </cell>
          <cell r="D8579" t="str">
            <v>M-MidPSFF</v>
          </cell>
          <cell r="E8579">
            <v>22</v>
          </cell>
          <cell r="F8579">
            <v>32</v>
          </cell>
          <cell r="G8579">
            <v>30</v>
          </cell>
          <cell r="H8579" t="str">
            <v>TRS; includes 10A, 10E, 11A</v>
          </cell>
          <cell r="I8579">
            <v>2016</v>
          </cell>
          <cell r="J8579" t="str">
            <v>M</v>
          </cell>
          <cell r="K8579" t="str">
            <v>H</v>
          </cell>
          <cell r="L8579">
            <v>3</v>
          </cell>
          <cell r="M8579">
            <v>879.84</v>
          </cell>
        </row>
        <row r="8580">
          <cell r="A8580" t="str">
            <v>2016-22-3-LkWa_hat_h_m</v>
          </cell>
          <cell r="B8580" t="str">
            <v>MPS</v>
          </cell>
          <cell r="C8580" t="str">
            <v>Marked Mid PS Fall Fing</v>
          </cell>
          <cell r="D8580" t="str">
            <v>M-MidPSFF</v>
          </cell>
          <cell r="E8580">
            <v>22</v>
          </cell>
          <cell r="F8580">
            <v>32</v>
          </cell>
          <cell r="G8580">
            <v>30</v>
          </cell>
          <cell r="H8580" t="str">
            <v>TRS; includes 10A, 10E, 11A</v>
          </cell>
          <cell r="I8580">
            <v>2016</v>
          </cell>
          <cell r="J8580" t="str">
            <v>M</v>
          </cell>
          <cell r="K8580" t="str">
            <v>H</v>
          </cell>
          <cell r="L8580">
            <v>3</v>
          </cell>
          <cell r="M8580">
            <v>2159</v>
          </cell>
        </row>
        <row r="8581">
          <cell r="A8581" t="str">
            <v>2016-22-3-DuwamishGreen_hat_h_m</v>
          </cell>
          <cell r="B8581" t="str">
            <v>MPS</v>
          </cell>
          <cell r="C8581" t="str">
            <v>Marked Mid PS Fall Fing</v>
          </cell>
          <cell r="D8581" t="str">
            <v>M-MidPSFF</v>
          </cell>
          <cell r="E8581">
            <v>22</v>
          </cell>
          <cell r="F8581">
            <v>32</v>
          </cell>
          <cell r="G8581">
            <v>30</v>
          </cell>
          <cell r="H8581" t="str">
            <v>TRS; includes 10A, 10E, 11A</v>
          </cell>
          <cell r="I8581">
            <v>2016</v>
          </cell>
          <cell r="J8581" t="str">
            <v>M</v>
          </cell>
          <cell r="K8581" t="str">
            <v>H</v>
          </cell>
          <cell r="L8581">
            <v>3</v>
          </cell>
          <cell r="M8581">
            <v>7705</v>
          </cell>
        </row>
        <row r="8582">
          <cell r="A8582" t="str">
            <v>2016-22-3-GorstCk_hat_h_m</v>
          </cell>
          <cell r="B8582" t="str">
            <v>MPS</v>
          </cell>
          <cell r="C8582" t="str">
            <v>Marked Mid PS Fall Fing</v>
          </cell>
          <cell r="D8582" t="str">
            <v>M-MidPSFF</v>
          </cell>
          <cell r="E8582">
            <v>22</v>
          </cell>
          <cell r="F8582">
            <v>32</v>
          </cell>
          <cell r="G8582">
            <v>30</v>
          </cell>
          <cell r="H8582" t="str">
            <v>TRS; includes 10A, 10E, 11A</v>
          </cell>
          <cell r="I8582">
            <v>2016</v>
          </cell>
          <cell r="J8582" t="str">
            <v>M</v>
          </cell>
          <cell r="K8582" t="str">
            <v>H</v>
          </cell>
          <cell r="L8582">
            <v>3</v>
          </cell>
          <cell r="M8582">
            <v>4253.8268533529854</v>
          </cell>
        </row>
        <row r="8583">
          <cell r="A8583" t="str">
            <v>2016-22-3-PuyallupR_hat_h_m</v>
          </cell>
          <cell r="B8583" t="str">
            <v>MPS</v>
          </cell>
          <cell r="C8583" t="str">
            <v>Marked Mid PS Fall Fing</v>
          </cell>
          <cell r="D8583" t="str">
            <v>M-MidPSFF</v>
          </cell>
          <cell r="E8583">
            <v>22</v>
          </cell>
          <cell r="F8583">
            <v>32</v>
          </cell>
          <cell r="G8583">
            <v>30</v>
          </cell>
          <cell r="H8583" t="str">
            <v>TRS; includes 10A, 10E, 11A</v>
          </cell>
          <cell r="I8583">
            <v>2016</v>
          </cell>
          <cell r="J8583" t="str">
            <v>M</v>
          </cell>
          <cell r="K8583" t="str">
            <v>H</v>
          </cell>
          <cell r="L8583">
            <v>3</v>
          </cell>
          <cell r="M8583">
            <v>4707.3829101167494</v>
          </cell>
        </row>
        <row r="8584">
          <cell r="A8584" t="str">
            <v>2016-22-4-GroversCk_hat_h_m</v>
          </cell>
          <cell r="B8584" t="str">
            <v>MPS</v>
          </cell>
          <cell r="C8584" t="str">
            <v>Marked Mid PS Fall Fing</v>
          </cell>
          <cell r="D8584" t="str">
            <v>M-MidPSFF</v>
          </cell>
          <cell r="E8584">
            <v>22</v>
          </cell>
          <cell r="F8584">
            <v>32</v>
          </cell>
          <cell r="G8584">
            <v>30</v>
          </cell>
          <cell r="H8584" t="str">
            <v>TRS; includes 10A, 10E, 11A</v>
          </cell>
          <cell r="I8584">
            <v>2016</v>
          </cell>
          <cell r="J8584" t="str">
            <v>M</v>
          </cell>
          <cell r="K8584" t="str">
            <v>H</v>
          </cell>
          <cell r="L8584">
            <v>4</v>
          </cell>
          <cell r="M8584">
            <v>192.5</v>
          </cell>
        </row>
        <row r="8585">
          <cell r="A8585" t="str">
            <v>2016-22-4-LkWa_hat_h_m</v>
          </cell>
          <cell r="B8585" t="str">
            <v>MPS</v>
          </cell>
          <cell r="C8585" t="str">
            <v>Marked Mid PS Fall Fing</v>
          </cell>
          <cell r="D8585" t="str">
            <v>M-MidPSFF</v>
          </cell>
          <cell r="E8585">
            <v>22</v>
          </cell>
          <cell r="F8585">
            <v>32</v>
          </cell>
          <cell r="G8585">
            <v>30</v>
          </cell>
          <cell r="H8585" t="str">
            <v>TRS; includes 10A, 10E, 11A</v>
          </cell>
          <cell r="I8585">
            <v>2016</v>
          </cell>
          <cell r="J8585" t="str">
            <v>M</v>
          </cell>
          <cell r="K8585" t="str">
            <v>H</v>
          </cell>
          <cell r="L8585">
            <v>4</v>
          </cell>
          <cell r="M8585">
            <v>1896</v>
          </cell>
        </row>
        <row r="8586">
          <cell r="A8586" t="str">
            <v>2016-22-4-DuwamishGreen_hat_h_m</v>
          </cell>
          <cell r="B8586" t="str">
            <v>MPS</v>
          </cell>
          <cell r="C8586" t="str">
            <v>Marked Mid PS Fall Fing</v>
          </cell>
          <cell r="D8586" t="str">
            <v>M-MidPSFF</v>
          </cell>
          <cell r="E8586">
            <v>22</v>
          </cell>
          <cell r="F8586">
            <v>32</v>
          </cell>
          <cell r="G8586">
            <v>30</v>
          </cell>
          <cell r="H8586" t="str">
            <v>TRS; includes 10A, 10E, 11A</v>
          </cell>
          <cell r="I8586">
            <v>2016</v>
          </cell>
          <cell r="J8586" t="str">
            <v>M</v>
          </cell>
          <cell r="K8586" t="str">
            <v>H</v>
          </cell>
          <cell r="L8586">
            <v>4</v>
          </cell>
          <cell r="M8586">
            <v>9427</v>
          </cell>
        </row>
        <row r="8587">
          <cell r="A8587" t="str">
            <v>2016-22-4-GorstCk_hat_h_m</v>
          </cell>
          <cell r="B8587" t="str">
            <v>MPS</v>
          </cell>
          <cell r="C8587" t="str">
            <v>Marked Mid PS Fall Fing</v>
          </cell>
          <cell r="D8587" t="str">
            <v>M-MidPSFF</v>
          </cell>
          <cell r="E8587">
            <v>22</v>
          </cell>
          <cell r="F8587">
            <v>32</v>
          </cell>
          <cell r="G8587">
            <v>30</v>
          </cell>
          <cell r="H8587" t="str">
            <v>TRS; includes 10A, 10E, 11A</v>
          </cell>
          <cell r="I8587">
            <v>2016</v>
          </cell>
          <cell r="J8587" t="str">
            <v>M</v>
          </cell>
          <cell r="K8587" t="str">
            <v>H</v>
          </cell>
          <cell r="L8587">
            <v>4</v>
          </cell>
          <cell r="M8587">
            <v>2037.609668386146</v>
          </cell>
        </row>
        <row r="8588">
          <cell r="A8588" t="str">
            <v>2016-22-4-PuyallupR_hat_h_m</v>
          </cell>
          <cell r="B8588" t="str">
            <v>MPS</v>
          </cell>
          <cell r="C8588" t="str">
            <v>Marked Mid PS Fall Fing</v>
          </cell>
          <cell r="D8588" t="str">
            <v>M-MidPSFF</v>
          </cell>
          <cell r="E8588">
            <v>22</v>
          </cell>
          <cell r="F8588">
            <v>32</v>
          </cell>
          <cell r="G8588">
            <v>30</v>
          </cell>
          <cell r="H8588" t="str">
            <v>TRS; includes 10A, 10E, 11A</v>
          </cell>
          <cell r="I8588">
            <v>2016</v>
          </cell>
          <cell r="J8588" t="str">
            <v>M</v>
          </cell>
          <cell r="K8588" t="str">
            <v>H</v>
          </cell>
          <cell r="L8588">
            <v>4</v>
          </cell>
          <cell r="M8588">
            <v>3626.4780671124558</v>
          </cell>
        </row>
        <row r="8589">
          <cell r="A8589" t="str">
            <v>2016-22-5-GroversCk_hat_h_m</v>
          </cell>
          <cell r="B8589" t="str">
            <v>MPS</v>
          </cell>
          <cell r="C8589" t="str">
            <v>Marked Mid PS Fall Fing</v>
          </cell>
          <cell r="D8589" t="str">
            <v>M-MidPSFF</v>
          </cell>
          <cell r="E8589">
            <v>22</v>
          </cell>
          <cell r="F8589">
            <v>32</v>
          </cell>
          <cell r="G8589">
            <v>30</v>
          </cell>
          <cell r="H8589" t="str">
            <v>TRS; includes 10A, 10E, 11A</v>
          </cell>
          <cell r="I8589">
            <v>2016</v>
          </cell>
          <cell r="J8589" t="str">
            <v>M</v>
          </cell>
          <cell r="K8589" t="str">
            <v>H</v>
          </cell>
          <cell r="L8589">
            <v>5</v>
          </cell>
          <cell r="M8589">
            <v>17.34</v>
          </cell>
        </row>
        <row r="8590">
          <cell r="A8590" t="str">
            <v>2016-22-5-LkWa_hat_h_m</v>
          </cell>
          <cell r="B8590" t="str">
            <v>MPS</v>
          </cell>
          <cell r="C8590" t="str">
            <v>Marked Mid PS Fall Fing</v>
          </cell>
          <cell r="D8590" t="str">
            <v>M-MidPSFF</v>
          </cell>
          <cell r="E8590">
            <v>22</v>
          </cell>
          <cell r="F8590">
            <v>32</v>
          </cell>
          <cell r="G8590">
            <v>30</v>
          </cell>
          <cell r="H8590" t="str">
            <v>TRS; includes 10A, 10E, 11A</v>
          </cell>
          <cell r="I8590">
            <v>2016</v>
          </cell>
          <cell r="J8590" t="str">
            <v>M</v>
          </cell>
          <cell r="K8590" t="str">
            <v>H</v>
          </cell>
          <cell r="L8590">
            <v>5</v>
          </cell>
          <cell r="M8590">
            <v>146</v>
          </cell>
        </row>
        <row r="8591">
          <cell r="A8591" t="str">
            <v>2016-22-5-DuwamishGreen_hat_h_m</v>
          </cell>
          <cell r="B8591" t="str">
            <v>MPS</v>
          </cell>
          <cell r="C8591" t="str">
            <v>Marked Mid PS Fall Fing</v>
          </cell>
          <cell r="D8591" t="str">
            <v>M-MidPSFF</v>
          </cell>
          <cell r="E8591">
            <v>22</v>
          </cell>
          <cell r="F8591">
            <v>32</v>
          </cell>
          <cell r="G8591">
            <v>30</v>
          </cell>
          <cell r="H8591" t="str">
            <v>TRS; includes 10A, 10E, 11A</v>
          </cell>
          <cell r="I8591">
            <v>2016</v>
          </cell>
          <cell r="J8591" t="str">
            <v>M</v>
          </cell>
          <cell r="K8591" t="str">
            <v>H</v>
          </cell>
          <cell r="L8591">
            <v>5</v>
          </cell>
          <cell r="M8591">
            <v>453</v>
          </cell>
        </row>
        <row r="8592">
          <cell r="A8592" t="str">
            <v>2016-22-5-GorstCk_hat_h_m</v>
          </cell>
          <cell r="B8592" t="str">
            <v>MPS</v>
          </cell>
          <cell r="C8592" t="str">
            <v>Marked Mid PS Fall Fing</v>
          </cell>
          <cell r="D8592" t="str">
            <v>M-MidPSFF</v>
          </cell>
          <cell r="E8592">
            <v>22</v>
          </cell>
          <cell r="F8592">
            <v>32</v>
          </cell>
          <cell r="G8592">
            <v>30</v>
          </cell>
          <cell r="H8592" t="str">
            <v>TRS; includes 10A, 10E, 11A</v>
          </cell>
          <cell r="I8592">
            <v>2016</v>
          </cell>
          <cell r="J8592" t="str">
            <v>M</v>
          </cell>
          <cell r="K8592" t="str">
            <v>H</v>
          </cell>
          <cell r="L8592">
            <v>5</v>
          </cell>
          <cell r="M8592">
            <v>339.30128224023582</v>
          </cell>
        </row>
        <row r="8593">
          <cell r="A8593" t="str">
            <v>2016-22-5-PuyallupR_hat_h_m</v>
          </cell>
          <cell r="B8593" t="str">
            <v>MPS</v>
          </cell>
          <cell r="C8593" t="str">
            <v>Marked Mid PS Fall Fing</v>
          </cell>
          <cell r="D8593" t="str">
            <v>M-MidPSFF</v>
          </cell>
          <cell r="E8593">
            <v>22</v>
          </cell>
          <cell r="F8593">
            <v>32</v>
          </cell>
          <cell r="G8593">
            <v>30</v>
          </cell>
          <cell r="H8593" t="str">
            <v>TRS; includes 10A, 10E, 11A</v>
          </cell>
          <cell r="I8593">
            <v>2016</v>
          </cell>
          <cell r="J8593" t="str">
            <v>M</v>
          </cell>
          <cell r="K8593" t="str">
            <v>H</v>
          </cell>
          <cell r="L8593">
            <v>5</v>
          </cell>
          <cell r="M8593">
            <v>466.98801028662319</v>
          </cell>
        </row>
        <row r="8594">
          <cell r="A8594" t="str">
            <v>2016-23-3-</v>
          </cell>
          <cell r="B8594" t="str">
            <v>MPS</v>
          </cell>
          <cell r="C8594" t="str">
            <v>UnMarked UW Accelerated</v>
          </cell>
          <cell r="D8594" t="str">
            <v>U-UWAc FF</v>
          </cell>
          <cell r="E8594">
            <v>23</v>
          </cell>
          <cell r="F8594">
            <v>34</v>
          </cell>
          <cell r="G8594">
            <v>33</v>
          </cell>
          <cell r="H8594" t="str">
            <v>ETRS</v>
          </cell>
          <cell r="I8594">
            <v>2016</v>
          </cell>
          <cell r="J8594" t="str">
            <v>UM</v>
          </cell>
          <cell r="L8594">
            <v>3</v>
          </cell>
          <cell r="M8594">
            <v>0</v>
          </cell>
        </row>
        <row r="8595">
          <cell r="A8595" t="str">
            <v>2016-23-4-</v>
          </cell>
          <cell r="B8595" t="str">
            <v>MPS</v>
          </cell>
          <cell r="C8595" t="str">
            <v>UnMarked UW Accelerated</v>
          </cell>
          <cell r="D8595" t="str">
            <v>U-UWAc FF</v>
          </cell>
          <cell r="E8595">
            <v>23</v>
          </cell>
          <cell r="F8595">
            <v>34</v>
          </cell>
          <cell r="G8595">
            <v>33</v>
          </cell>
          <cell r="H8595" t="str">
            <v>ETRS</v>
          </cell>
          <cell r="I8595">
            <v>2016</v>
          </cell>
          <cell r="J8595" t="str">
            <v>UM</v>
          </cell>
          <cell r="L8595">
            <v>4</v>
          </cell>
          <cell r="M8595">
            <v>0</v>
          </cell>
        </row>
        <row r="8596">
          <cell r="A8596" t="str">
            <v>2016-23-5-</v>
          </cell>
          <cell r="B8596" t="str">
            <v>MPS</v>
          </cell>
          <cell r="C8596" t="str">
            <v>UnMarked UW Accelerated</v>
          </cell>
          <cell r="D8596" t="str">
            <v>U-UWAc FF</v>
          </cell>
          <cell r="E8596">
            <v>23</v>
          </cell>
          <cell r="F8596">
            <v>34</v>
          </cell>
          <cell r="G8596">
            <v>33</v>
          </cell>
          <cell r="H8596" t="str">
            <v>ETRS</v>
          </cell>
          <cell r="I8596">
            <v>2016</v>
          </cell>
          <cell r="J8596" t="str">
            <v>UM</v>
          </cell>
          <cell r="L8596">
            <v>5</v>
          </cell>
          <cell r="M8596">
            <v>0</v>
          </cell>
        </row>
        <row r="8597">
          <cell r="A8597" t="str">
            <v>2016-24-3-UW_ACC_h_m</v>
          </cell>
          <cell r="B8597" t="str">
            <v>MPS</v>
          </cell>
          <cell r="C8597" t="str">
            <v>Marked UW Accelerated</v>
          </cell>
          <cell r="D8597" t="str">
            <v>M-UWAc FF</v>
          </cell>
          <cell r="E8597">
            <v>24</v>
          </cell>
          <cell r="F8597">
            <v>35</v>
          </cell>
          <cell r="G8597">
            <v>33</v>
          </cell>
          <cell r="H8597" t="str">
            <v>ETRS</v>
          </cell>
          <cell r="I8597">
            <v>2016</v>
          </cell>
          <cell r="J8597" t="str">
            <v>M</v>
          </cell>
          <cell r="K8597" t="str">
            <v>H</v>
          </cell>
          <cell r="L8597">
            <v>3</v>
          </cell>
          <cell r="M8597">
            <v>0</v>
          </cell>
        </row>
        <row r="8598">
          <cell r="A8598" t="str">
            <v>2016-24-4-UW_ACC_h_m</v>
          </cell>
          <cell r="B8598" t="str">
            <v>MPS</v>
          </cell>
          <cell r="C8598" t="str">
            <v>Marked UW Accelerated</v>
          </cell>
          <cell r="D8598" t="str">
            <v>M-UWAc FF</v>
          </cell>
          <cell r="E8598">
            <v>24</v>
          </cell>
          <cell r="F8598">
            <v>35</v>
          </cell>
          <cell r="G8598">
            <v>33</v>
          </cell>
          <cell r="H8598" t="str">
            <v>ETRS</v>
          </cell>
          <cell r="I8598">
            <v>2016</v>
          </cell>
          <cell r="J8598" t="str">
            <v>M</v>
          </cell>
          <cell r="K8598" t="str">
            <v>H</v>
          </cell>
          <cell r="L8598">
            <v>4</v>
          </cell>
          <cell r="M8598">
            <v>0</v>
          </cell>
        </row>
        <row r="8599">
          <cell r="A8599" t="str">
            <v>2016-24-5-UW_ACC_h_m</v>
          </cell>
          <cell r="B8599" t="str">
            <v>MPS</v>
          </cell>
          <cell r="C8599" t="str">
            <v>Marked UW Accelerated</v>
          </cell>
          <cell r="D8599" t="str">
            <v>M-UWAc FF</v>
          </cell>
          <cell r="E8599">
            <v>24</v>
          </cell>
          <cell r="F8599">
            <v>35</v>
          </cell>
          <cell r="G8599">
            <v>33</v>
          </cell>
          <cell r="H8599" t="str">
            <v>ETRS</v>
          </cell>
          <cell r="I8599">
            <v>2016</v>
          </cell>
          <cell r="J8599" t="str">
            <v>M</v>
          </cell>
          <cell r="K8599" t="str">
            <v>H</v>
          </cell>
          <cell r="L8599">
            <v>5</v>
          </cell>
          <cell r="M8599">
            <v>0</v>
          </cell>
        </row>
        <row r="8600">
          <cell r="A8600" t="str">
            <v>2016-25-3-CarrMinter_hat_h_um</v>
          </cell>
          <cell r="B8600" t="str">
            <v>SPS</v>
          </cell>
          <cell r="C8600" t="str">
            <v>UnMarked South Puget Sound Fall Fing</v>
          </cell>
          <cell r="D8600" t="str">
            <v>U-SPSd FF</v>
          </cell>
          <cell r="E8600">
            <v>25</v>
          </cell>
          <cell r="F8600">
            <v>37</v>
          </cell>
          <cell r="G8600">
            <v>36</v>
          </cell>
          <cell r="H8600" t="str">
            <v>TRS; includes 13A, 13C, and 13D-K</v>
          </cell>
          <cell r="I8600">
            <v>2016</v>
          </cell>
          <cell r="J8600" t="str">
            <v>UM</v>
          </cell>
          <cell r="K8600" t="str">
            <v>H</v>
          </cell>
          <cell r="L8600">
            <v>3</v>
          </cell>
          <cell r="M8600">
            <v>73.853811965812042</v>
          </cell>
        </row>
        <row r="8601">
          <cell r="A8601" t="str">
            <v>2016-25-3-ChambersCk_hat_h_um</v>
          </cell>
          <cell r="B8601" t="str">
            <v>SPS</v>
          </cell>
          <cell r="C8601" t="str">
            <v>UnMarked South Puget Sound Fall Fing</v>
          </cell>
          <cell r="D8601" t="str">
            <v>U-SPSd FF</v>
          </cell>
          <cell r="E8601">
            <v>25</v>
          </cell>
          <cell r="F8601">
            <v>37</v>
          </cell>
          <cell r="G8601">
            <v>36</v>
          </cell>
          <cell r="H8601" t="str">
            <v>TRS; includes 13A, 13C, and 13D-K</v>
          </cell>
          <cell r="I8601">
            <v>2016</v>
          </cell>
          <cell r="J8601" t="str">
            <v>UM</v>
          </cell>
          <cell r="K8601" t="str">
            <v>H</v>
          </cell>
          <cell r="L8601">
            <v>3</v>
          </cell>
          <cell r="M8601">
            <v>0.73099781044729273</v>
          </cell>
        </row>
        <row r="8602">
          <cell r="A8602" t="str">
            <v>2016-25-3-NisquallyR_hat_h_um</v>
          </cell>
          <cell r="B8602" t="str">
            <v>SPS</v>
          </cell>
          <cell r="C8602" t="str">
            <v>UnMarked South Puget Sound Fall Fing</v>
          </cell>
          <cell r="D8602" t="str">
            <v>U-SPSd FF</v>
          </cell>
          <cell r="E8602">
            <v>25</v>
          </cell>
          <cell r="F8602">
            <v>37</v>
          </cell>
          <cell r="G8602">
            <v>36</v>
          </cell>
          <cell r="H8602" t="str">
            <v>TRS; includes 13A, 13C, and 13D-K</v>
          </cell>
          <cell r="I8602">
            <v>2016</v>
          </cell>
          <cell r="J8602" t="str">
            <v>UM</v>
          </cell>
          <cell r="K8602" t="str">
            <v>H</v>
          </cell>
          <cell r="L8602">
            <v>3</v>
          </cell>
          <cell r="M8602">
            <v>816.32787458621726</v>
          </cell>
        </row>
        <row r="8603">
          <cell r="A8603" t="str">
            <v>2016-25-3-NisquallyR_nat_n_um</v>
          </cell>
          <cell r="B8603" t="str">
            <v>SPS</v>
          </cell>
          <cell r="C8603" t="str">
            <v>UnMarked South Puget Sound Fall Fing</v>
          </cell>
          <cell r="D8603" t="str">
            <v>U-SPSd FF</v>
          </cell>
          <cell r="E8603">
            <v>25</v>
          </cell>
          <cell r="F8603">
            <v>37</v>
          </cell>
          <cell r="G8603">
            <v>36</v>
          </cell>
          <cell r="H8603" t="str">
            <v>TRS; includes 13A, 13C, and 13D-K</v>
          </cell>
          <cell r="I8603">
            <v>2016</v>
          </cell>
          <cell r="J8603" t="str">
            <v>UM</v>
          </cell>
          <cell r="K8603" t="str">
            <v>N</v>
          </cell>
          <cell r="L8603">
            <v>3</v>
          </cell>
          <cell r="M8603">
            <v>723</v>
          </cell>
        </row>
        <row r="8604">
          <cell r="A8604" t="str">
            <v>2016-25-3-McAllisterCk_hat_h_um</v>
          </cell>
          <cell r="B8604" t="str">
            <v>SPS</v>
          </cell>
          <cell r="C8604" t="str">
            <v>UnMarked South Puget Sound Fall Fing</v>
          </cell>
          <cell r="D8604" t="str">
            <v>U-SPSd FF</v>
          </cell>
          <cell r="E8604">
            <v>25</v>
          </cell>
          <cell r="F8604">
            <v>37</v>
          </cell>
          <cell r="G8604">
            <v>36</v>
          </cell>
          <cell r="H8604" t="str">
            <v>TRS; includes 13A, 13C, and 13D-K</v>
          </cell>
          <cell r="I8604">
            <v>2016</v>
          </cell>
          <cell r="J8604" t="str">
            <v>UM</v>
          </cell>
          <cell r="K8604" t="str">
            <v>H</v>
          </cell>
          <cell r="L8604">
            <v>3</v>
          </cell>
          <cell r="M8604">
            <v>0</v>
          </cell>
        </row>
        <row r="8605">
          <cell r="A8605" t="str">
            <v>2016-25-3-Deschutes_hat_h_um</v>
          </cell>
          <cell r="B8605" t="str">
            <v>SPS</v>
          </cell>
          <cell r="C8605" t="str">
            <v>UnMarked South Puget Sound Fall Fing</v>
          </cell>
          <cell r="D8605" t="str">
            <v>U-SPSd FF</v>
          </cell>
          <cell r="E8605">
            <v>25</v>
          </cell>
          <cell r="F8605">
            <v>37</v>
          </cell>
          <cell r="G8605">
            <v>36</v>
          </cell>
          <cell r="H8605" t="str">
            <v>TRS; includes 13A, 13C, and 13D-K</v>
          </cell>
          <cell r="I8605">
            <v>2016</v>
          </cell>
          <cell r="J8605" t="str">
            <v>UM</v>
          </cell>
          <cell r="K8605" t="str">
            <v>H</v>
          </cell>
          <cell r="L8605">
            <v>3</v>
          </cell>
          <cell r="M8605">
            <v>160.6964269451953</v>
          </cell>
        </row>
        <row r="8606">
          <cell r="A8606" t="str">
            <v>2016-25-3-Misc13D_K_Coulter_hat_h_um</v>
          </cell>
          <cell r="B8606" t="str">
            <v>SPS</v>
          </cell>
          <cell r="C8606" t="str">
            <v>UnMarked South Puget Sound Fall Fing</v>
          </cell>
          <cell r="D8606" t="str">
            <v>U-SPSd FF</v>
          </cell>
          <cell r="E8606">
            <v>25</v>
          </cell>
          <cell r="F8606">
            <v>37</v>
          </cell>
          <cell r="G8606">
            <v>36</v>
          </cell>
          <cell r="H8606" t="str">
            <v>TRS; includes 13A, 13C, and 13D-K</v>
          </cell>
          <cell r="I8606">
            <v>2016</v>
          </cell>
          <cell r="J8606" t="str">
            <v>UM</v>
          </cell>
          <cell r="K8606" t="str">
            <v>H</v>
          </cell>
          <cell r="L8606">
            <v>3</v>
          </cell>
          <cell r="M8606">
            <v>0</v>
          </cell>
        </row>
        <row r="8607">
          <cell r="A8607" t="str">
            <v>2016-25-4-CarrMinter_hat_h_um</v>
          </cell>
          <cell r="B8607" t="str">
            <v>SPS</v>
          </cell>
          <cell r="C8607" t="str">
            <v>UnMarked South Puget Sound Fall Fing</v>
          </cell>
          <cell r="D8607" t="str">
            <v>U-SPSd FF</v>
          </cell>
          <cell r="E8607">
            <v>25</v>
          </cell>
          <cell r="F8607">
            <v>37</v>
          </cell>
          <cell r="G8607">
            <v>36</v>
          </cell>
          <cell r="H8607" t="str">
            <v>TRS; includes 13A, 13C, and 13D-K</v>
          </cell>
          <cell r="I8607">
            <v>2016</v>
          </cell>
          <cell r="J8607" t="str">
            <v>UM</v>
          </cell>
          <cell r="K8607" t="str">
            <v>H</v>
          </cell>
          <cell r="L8607">
            <v>4</v>
          </cell>
          <cell r="M8607">
            <v>27.701944675758892</v>
          </cell>
        </row>
        <row r="8608">
          <cell r="A8608" t="str">
            <v>2016-25-4-ChambersCk_hat_h_um</v>
          </cell>
          <cell r="B8608" t="str">
            <v>SPS</v>
          </cell>
          <cell r="C8608" t="str">
            <v>UnMarked South Puget Sound Fall Fing</v>
          </cell>
          <cell r="D8608" t="str">
            <v>U-SPSd FF</v>
          </cell>
          <cell r="E8608">
            <v>25</v>
          </cell>
          <cell r="F8608">
            <v>37</v>
          </cell>
          <cell r="G8608">
            <v>36</v>
          </cell>
          <cell r="H8608" t="str">
            <v>TRS; includes 13A, 13C, and 13D-K</v>
          </cell>
          <cell r="I8608">
            <v>2016</v>
          </cell>
          <cell r="J8608" t="str">
            <v>UM</v>
          </cell>
          <cell r="K8608" t="str">
            <v>H</v>
          </cell>
          <cell r="L8608">
            <v>4</v>
          </cell>
          <cell r="M8608">
            <v>0.10651030023729979</v>
          </cell>
        </row>
        <row r="8609">
          <cell r="A8609" t="str">
            <v>2016-25-4-NisquallyR_hat_h_um</v>
          </cell>
          <cell r="B8609" t="str">
            <v>SPS</v>
          </cell>
          <cell r="C8609" t="str">
            <v>UnMarked South Puget Sound Fall Fing</v>
          </cell>
          <cell r="D8609" t="str">
            <v>U-SPSd FF</v>
          </cell>
          <cell r="E8609">
            <v>25</v>
          </cell>
          <cell r="F8609">
            <v>37</v>
          </cell>
          <cell r="G8609">
            <v>36</v>
          </cell>
          <cell r="H8609" t="str">
            <v>TRS; includes 13A, 13C, and 13D-K</v>
          </cell>
          <cell r="I8609">
            <v>2016</v>
          </cell>
          <cell r="J8609" t="str">
            <v>UM</v>
          </cell>
          <cell r="K8609" t="str">
            <v>H</v>
          </cell>
          <cell r="L8609">
            <v>4</v>
          </cell>
          <cell r="M8609">
            <v>377.46637097858508</v>
          </cell>
        </row>
        <row r="8610">
          <cell r="A8610" t="str">
            <v>2016-25-4-NisquallyR_nat_n_um</v>
          </cell>
          <cell r="B8610" t="str">
            <v>SPS</v>
          </cell>
          <cell r="C8610" t="str">
            <v>UnMarked South Puget Sound Fall Fing</v>
          </cell>
          <cell r="D8610" t="str">
            <v>U-SPSd FF</v>
          </cell>
          <cell r="E8610">
            <v>25</v>
          </cell>
          <cell r="F8610">
            <v>37</v>
          </cell>
          <cell r="G8610">
            <v>36</v>
          </cell>
          <cell r="H8610" t="str">
            <v>TRS; includes 13A, 13C, and 13D-K</v>
          </cell>
          <cell r="I8610">
            <v>2016</v>
          </cell>
          <cell r="J8610" t="str">
            <v>UM</v>
          </cell>
          <cell r="K8610" t="str">
            <v>N</v>
          </cell>
          <cell r="L8610">
            <v>4</v>
          </cell>
          <cell r="M8610">
            <v>318</v>
          </cell>
        </row>
        <row r="8611">
          <cell r="A8611" t="str">
            <v>2016-25-4-McAllisterCk_hat_h_um</v>
          </cell>
          <cell r="B8611" t="str">
            <v>SPS</v>
          </cell>
          <cell r="C8611" t="str">
            <v>UnMarked South Puget Sound Fall Fing</v>
          </cell>
          <cell r="D8611" t="str">
            <v>U-SPSd FF</v>
          </cell>
          <cell r="E8611">
            <v>25</v>
          </cell>
          <cell r="F8611">
            <v>37</v>
          </cell>
          <cell r="G8611">
            <v>36</v>
          </cell>
          <cell r="H8611" t="str">
            <v>TRS; includes 13A, 13C, and 13D-K</v>
          </cell>
          <cell r="I8611">
            <v>2016</v>
          </cell>
          <cell r="J8611" t="str">
            <v>UM</v>
          </cell>
          <cell r="K8611" t="str">
            <v>H</v>
          </cell>
          <cell r="L8611">
            <v>4</v>
          </cell>
          <cell r="M8611">
            <v>0</v>
          </cell>
        </row>
        <row r="8612">
          <cell r="A8612" t="str">
            <v>2016-25-4-Deschutes_hat_h_um</v>
          </cell>
          <cell r="B8612" t="str">
            <v>SPS</v>
          </cell>
          <cell r="C8612" t="str">
            <v>UnMarked South Puget Sound Fall Fing</v>
          </cell>
          <cell r="D8612" t="str">
            <v>U-SPSd FF</v>
          </cell>
          <cell r="E8612">
            <v>25</v>
          </cell>
          <cell r="F8612">
            <v>37</v>
          </cell>
          <cell r="G8612">
            <v>36</v>
          </cell>
          <cell r="H8612" t="str">
            <v>TRS; includes 13A, 13C, and 13D-K</v>
          </cell>
          <cell r="I8612">
            <v>2016</v>
          </cell>
          <cell r="J8612" t="str">
            <v>UM</v>
          </cell>
          <cell r="K8612" t="str">
            <v>H</v>
          </cell>
          <cell r="L8612">
            <v>4</v>
          </cell>
          <cell r="M8612">
            <v>38.587009428152321</v>
          </cell>
        </row>
        <row r="8613">
          <cell r="A8613" t="str">
            <v>2016-25-4-Misc13D_K_Coulter_hat_h_um</v>
          </cell>
          <cell r="B8613" t="str">
            <v>SPS</v>
          </cell>
          <cell r="C8613" t="str">
            <v>UnMarked South Puget Sound Fall Fing</v>
          </cell>
          <cell r="D8613" t="str">
            <v>U-SPSd FF</v>
          </cell>
          <cell r="E8613">
            <v>25</v>
          </cell>
          <cell r="F8613">
            <v>37</v>
          </cell>
          <cell r="G8613">
            <v>36</v>
          </cell>
          <cell r="H8613" t="str">
            <v>TRS; includes 13A, 13C, and 13D-K</v>
          </cell>
          <cell r="I8613">
            <v>2016</v>
          </cell>
          <cell r="J8613" t="str">
            <v>UM</v>
          </cell>
          <cell r="K8613" t="str">
            <v>H</v>
          </cell>
          <cell r="L8613">
            <v>4</v>
          </cell>
          <cell r="M8613">
            <v>0</v>
          </cell>
        </row>
        <row r="8614">
          <cell r="A8614" t="str">
            <v>2016-25-5-CarrMinter_hat_h_um</v>
          </cell>
          <cell r="B8614" t="str">
            <v>SPS</v>
          </cell>
          <cell r="C8614" t="str">
            <v>UnMarked South Puget Sound Fall Fing</v>
          </cell>
          <cell r="D8614" t="str">
            <v>U-SPSd FF</v>
          </cell>
          <cell r="E8614">
            <v>25</v>
          </cell>
          <cell r="F8614">
            <v>37</v>
          </cell>
          <cell r="G8614">
            <v>36</v>
          </cell>
          <cell r="H8614" t="str">
            <v>TRS; includes 13A, 13C, and 13D-K</v>
          </cell>
          <cell r="I8614">
            <v>2016</v>
          </cell>
          <cell r="J8614" t="str">
            <v>UM</v>
          </cell>
          <cell r="K8614" t="str">
            <v>H</v>
          </cell>
          <cell r="L8614">
            <v>5</v>
          </cell>
          <cell r="M8614">
            <v>2.351623036649209</v>
          </cell>
        </row>
        <row r="8615">
          <cell r="A8615" t="str">
            <v>2016-25-5-ChambersCk_hat_h_um</v>
          </cell>
          <cell r="B8615" t="str">
            <v>SPS</v>
          </cell>
          <cell r="C8615" t="str">
            <v>UnMarked South Puget Sound Fall Fing</v>
          </cell>
          <cell r="D8615" t="str">
            <v>U-SPSd FF</v>
          </cell>
          <cell r="E8615">
            <v>25</v>
          </cell>
          <cell r="F8615">
            <v>37</v>
          </cell>
          <cell r="G8615">
            <v>36</v>
          </cell>
          <cell r="H8615" t="str">
            <v>TRS; includes 13A, 13C, and 13D-K</v>
          </cell>
          <cell r="I8615">
            <v>2016</v>
          </cell>
          <cell r="J8615" t="str">
            <v>UM</v>
          </cell>
          <cell r="K8615" t="str">
            <v>H</v>
          </cell>
          <cell r="L8615">
            <v>5</v>
          </cell>
          <cell r="M8615">
            <v>2.6800382862612441E-2</v>
          </cell>
        </row>
        <row r="8616">
          <cell r="A8616" t="str">
            <v>2016-25-5-NisquallyR_hat_h_um</v>
          </cell>
          <cell r="B8616" t="str">
            <v>SPS</v>
          </cell>
          <cell r="C8616" t="str">
            <v>UnMarked South Puget Sound Fall Fing</v>
          </cell>
          <cell r="D8616" t="str">
            <v>U-SPSd FF</v>
          </cell>
          <cell r="E8616">
            <v>25</v>
          </cell>
          <cell r="F8616">
            <v>37</v>
          </cell>
          <cell r="G8616">
            <v>36</v>
          </cell>
          <cell r="H8616" t="str">
            <v>TRS; includes 13A, 13C, and 13D-K</v>
          </cell>
          <cell r="I8616">
            <v>2016</v>
          </cell>
          <cell r="J8616" t="str">
            <v>UM</v>
          </cell>
          <cell r="K8616" t="str">
            <v>H</v>
          </cell>
          <cell r="L8616">
            <v>5</v>
          </cell>
          <cell r="M8616">
            <v>54.573451225819539</v>
          </cell>
        </row>
        <row r="8617">
          <cell r="A8617" t="str">
            <v>2016-25-5-NisquallyR_nat_n_um</v>
          </cell>
          <cell r="B8617" t="str">
            <v>SPS</v>
          </cell>
          <cell r="C8617" t="str">
            <v>UnMarked South Puget Sound Fall Fing</v>
          </cell>
          <cell r="D8617" t="str">
            <v>U-SPSd FF</v>
          </cell>
          <cell r="E8617">
            <v>25</v>
          </cell>
          <cell r="F8617">
            <v>37</v>
          </cell>
          <cell r="G8617">
            <v>36</v>
          </cell>
          <cell r="H8617" t="str">
            <v>TRS; includes 13A, 13C, and 13D-K</v>
          </cell>
          <cell r="I8617">
            <v>2016</v>
          </cell>
          <cell r="J8617" t="str">
            <v>UM</v>
          </cell>
          <cell r="K8617" t="str">
            <v>N</v>
          </cell>
          <cell r="L8617">
            <v>5</v>
          </cell>
          <cell r="M8617">
            <v>43</v>
          </cell>
        </row>
        <row r="8618">
          <cell r="A8618" t="str">
            <v>2016-25-5-McAllisterCk_hat_h_um</v>
          </cell>
          <cell r="B8618" t="str">
            <v>SPS</v>
          </cell>
          <cell r="C8618" t="str">
            <v>UnMarked South Puget Sound Fall Fing</v>
          </cell>
          <cell r="D8618" t="str">
            <v>U-SPSd FF</v>
          </cell>
          <cell r="E8618">
            <v>25</v>
          </cell>
          <cell r="F8618">
            <v>37</v>
          </cell>
          <cell r="G8618">
            <v>36</v>
          </cell>
          <cell r="H8618" t="str">
            <v>TRS; includes 13A, 13C, and 13D-K</v>
          </cell>
          <cell r="I8618">
            <v>2016</v>
          </cell>
          <cell r="J8618" t="str">
            <v>UM</v>
          </cell>
          <cell r="K8618" t="str">
            <v>H</v>
          </cell>
          <cell r="L8618">
            <v>5</v>
          </cell>
          <cell r="M8618">
            <v>0</v>
          </cell>
        </row>
        <row r="8619">
          <cell r="A8619" t="str">
            <v>2016-25-5-Deschutes_hat_h_um</v>
          </cell>
          <cell r="B8619" t="str">
            <v>SPS</v>
          </cell>
          <cell r="C8619" t="str">
            <v>UnMarked South Puget Sound Fall Fing</v>
          </cell>
          <cell r="D8619" t="str">
            <v>U-SPSd FF</v>
          </cell>
          <cell r="E8619">
            <v>25</v>
          </cell>
          <cell r="F8619">
            <v>37</v>
          </cell>
          <cell r="G8619">
            <v>36</v>
          </cell>
          <cell r="H8619" t="str">
            <v>TRS; includes 13A, 13C, and 13D-K</v>
          </cell>
          <cell r="I8619">
            <v>2016</v>
          </cell>
          <cell r="J8619" t="str">
            <v>UM</v>
          </cell>
          <cell r="K8619" t="str">
            <v>H</v>
          </cell>
          <cell r="L8619">
            <v>5</v>
          </cell>
          <cell r="M8619">
            <v>3.6494553105317551</v>
          </cell>
        </row>
        <row r="8620">
          <cell r="A8620" t="str">
            <v>2016-25-5-Misc13D_K_Coulter_hat_h_um</v>
          </cell>
          <cell r="B8620" t="str">
            <v>SPS</v>
          </cell>
          <cell r="C8620" t="str">
            <v>UnMarked South Puget Sound Fall Fing</v>
          </cell>
          <cell r="D8620" t="str">
            <v>U-SPSd FF</v>
          </cell>
          <cell r="E8620">
            <v>25</v>
          </cell>
          <cell r="F8620">
            <v>37</v>
          </cell>
          <cell r="G8620">
            <v>36</v>
          </cell>
          <cell r="H8620" t="str">
            <v>TRS; includes 13A, 13C, and 13D-K</v>
          </cell>
          <cell r="I8620">
            <v>2016</v>
          </cell>
          <cell r="J8620" t="str">
            <v>UM</v>
          </cell>
          <cell r="K8620" t="str">
            <v>H</v>
          </cell>
          <cell r="L8620">
            <v>5</v>
          </cell>
          <cell r="M8620">
            <v>0</v>
          </cell>
        </row>
        <row r="8621">
          <cell r="A8621" t="str">
            <v>2016-26-3-CarrMinter_hat_h_m</v>
          </cell>
          <cell r="B8621" t="str">
            <v>SPS</v>
          </cell>
          <cell r="C8621" t="str">
            <v>Marked South Puget Sound Fall Fing</v>
          </cell>
          <cell r="D8621" t="str">
            <v>M-SPSd FF</v>
          </cell>
          <cell r="E8621">
            <v>26</v>
          </cell>
          <cell r="F8621">
            <v>38</v>
          </cell>
          <cell r="G8621">
            <v>36</v>
          </cell>
          <cell r="H8621" t="str">
            <v>TRS; includes 13A, 13C, and 13D-K</v>
          </cell>
          <cell r="I8621">
            <v>2016</v>
          </cell>
          <cell r="J8621" t="str">
            <v>M</v>
          </cell>
          <cell r="K8621" t="str">
            <v>H</v>
          </cell>
          <cell r="L8621">
            <v>3</v>
          </cell>
          <cell r="M8621">
            <v>5702.1461880341876</v>
          </cell>
        </row>
        <row r="8622">
          <cell r="A8622" t="str">
            <v>2016-26-3-ChambersCk_hat_h_m</v>
          </cell>
          <cell r="B8622" t="str">
            <v>SPS</v>
          </cell>
          <cell r="C8622" t="str">
            <v>Marked South Puget Sound Fall Fing</v>
          </cell>
          <cell r="D8622" t="str">
            <v>M-SPSd FF</v>
          </cell>
          <cell r="E8622">
            <v>26</v>
          </cell>
          <cell r="F8622">
            <v>38</v>
          </cell>
          <cell r="G8622">
            <v>36</v>
          </cell>
          <cell r="H8622" t="str">
            <v>TRS; includes 13A, 13C, and 13D-K</v>
          </cell>
          <cell r="I8622">
            <v>2016</v>
          </cell>
          <cell r="J8622" t="str">
            <v>M</v>
          </cell>
          <cell r="K8622" t="str">
            <v>H</v>
          </cell>
          <cell r="L8622">
            <v>3</v>
          </cell>
          <cell r="M8622">
            <v>151.26900218955271</v>
          </cell>
        </row>
        <row r="8623">
          <cell r="A8623" t="str">
            <v>2016-26-3-NisquallyR_hat_h_m</v>
          </cell>
          <cell r="B8623" t="str">
            <v>SPS</v>
          </cell>
          <cell r="C8623" t="str">
            <v>Marked South Puget Sound Fall Fing</v>
          </cell>
          <cell r="D8623" t="str">
            <v>M-SPSd FF</v>
          </cell>
          <cell r="E8623">
            <v>26</v>
          </cell>
          <cell r="F8623">
            <v>38</v>
          </cell>
          <cell r="G8623">
            <v>36</v>
          </cell>
          <cell r="H8623" t="str">
            <v>TRS; includes 13A, 13C, and 13D-K</v>
          </cell>
          <cell r="I8623">
            <v>2016</v>
          </cell>
          <cell r="J8623" t="str">
            <v>M</v>
          </cell>
          <cell r="K8623" t="str">
            <v>H</v>
          </cell>
          <cell r="L8623">
            <v>3</v>
          </cell>
          <cell r="M8623">
            <v>13530.426593061091</v>
          </cell>
        </row>
        <row r="8624">
          <cell r="A8624" t="str">
            <v>2016-26-3-McAllisterCk_hat_h_m</v>
          </cell>
          <cell r="B8624" t="str">
            <v>SPS</v>
          </cell>
          <cell r="C8624" t="str">
            <v>Marked South Puget Sound Fall Fing</v>
          </cell>
          <cell r="D8624" t="str">
            <v>M-SPSd FF</v>
          </cell>
          <cell r="E8624">
            <v>26</v>
          </cell>
          <cell r="F8624">
            <v>38</v>
          </cell>
          <cell r="G8624">
            <v>36</v>
          </cell>
          <cell r="H8624" t="str">
            <v>TRS; includes 13A, 13C, and 13D-K</v>
          </cell>
          <cell r="I8624">
            <v>2016</v>
          </cell>
          <cell r="J8624" t="str">
            <v>M</v>
          </cell>
          <cell r="K8624" t="str">
            <v>H</v>
          </cell>
          <cell r="L8624">
            <v>3</v>
          </cell>
          <cell r="M8624">
            <v>0</v>
          </cell>
        </row>
        <row r="8625">
          <cell r="A8625" t="str">
            <v>2016-26-3-Deschutes_hat_h_m</v>
          </cell>
          <cell r="B8625" t="str">
            <v>SPS</v>
          </cell>
          <cell r="C8625" t="str">
            <v>Marked South Puget Sound Fall Fing</v>
          </cell>
          <cell r="D8625" t="str">
            <v>M-SPSd FF</v>
          </cell>
          <cell r="E8625">
            <v>26</v>
          </cell>
          <cell r="F8625">
            <v>38</v>
          </cell>
          <cell r="G8625">
            <v>36</v>
          </cell>
          <cell r="H8625" t="str">
            <v>TRS; includes 13A, 13C, and 13D-K</v>
          </cell>
          <cell r="I8625">
            <v>2016</v>
          </cell>
          <cell r="J8625" t="str">
            <v>M</v>
          </cell>
          <cell r="K8625" t="str">
            <v>H</v>
          </cell>
          <cell r="L8625">
            <v>3</v>
          </cell>
          <cell r="M8625">
            <v>12113.303573054811</v>
          </cell>
        </row>
        <row r="8626">
          <cell r="A8626" t="str">
            <v>2016-26-3-Misc13D_K_Coulter_hat_h_m</v>
          </cell>
          <cell r="B8626" t="str">
            <v>SPS</v>
          </cell>
          <cell r="C8626" t="str">
            <v>Marked South Puget Sound Fall Fing</v>
          </cell>
          <cell r="D8626" t="str">
            <v>M-SPSd FF</v>
          </cell>
          <cell r="E8626">
            <v>26</v>
          </cell>
          <cell r="F8626">
            <v>38</v>
          </cell>
          <cell r="G8626">
            <v>36</v>
          </cell>
          <cell r="H8626" t="str">
            <v>TRS; includes 13A, 13C, and 13D-K</v>
          </cell>
          <cell r="I8626">
            <v>2016</v>
          </cell>
          <cell r="J8626" t="str">
            <v>M</v>
          </cell>
          <cell r="K8626" t="str">
            <v>H</v>
          </cell>
          <cell r="L8626">
            <v>3</v>
          </cell>
          <cell r="M8626">
            <v>0</v>
          </cell>
        </row>
        <row r="8627">
          <cell r="A8627" t="str">
            <v>2016-26-4-CarrMinter_hat_h_m</v>
          </cell>
          <cell r="B8627" t="str">
            <v>SPS</v>
          </cell>
          <cell r="C8627" t="str">
            <v>Marked South Puget Sound Fall Fing</v>
          </cell>
          <cell r="D8627" t="str">
            <v>M-SPSd FF</v>
          </cell>
          <cell r="E8627">
            <v>26</v>
          </cell>
          <cell r="F8627">
            <v>38</v>
          </cell>
          <cell r="G8627">
            <v>36</v>
          </cell>
          <cell r="H8627" t="str">
            <v>TRS; includes 13A, 13C, and 13D-K</v>
          </cell>
          <cell r="I8627">
            <v>2016</v>
          </cell>
          <cell r="J8627" t="str">
            <v>M</v>
          </cell>
          <cell r="K8627" t="str">
            <v>H</v>
          </cell>
          <cell r="L8627">
            <v>4</v>
          </cell>
          <cell r="M8627">
            <v>3514.298055324241</v>
          </cell>
        </row>
        <row r="8628">
          <cell r="A8628" t="str">
            <v>2016-26-4-ChambersCk_hat_h_m</v>
          </cell>
          <cell r="B8628" t="str">
            <v>SPS</v>
          </cell>
          <cell r="C8628" t="str">
            <v>Marked South Puget Sound Fall Fing</v>
          </cell>
          <cell r="D8628" t="str">
            <v>M-SPSd FF</v>
          </cell>
          <cell r="E8628">
            <v>26</v>
          </cell>
          <cell r="F8628">
            <v>38</v>
          </cell>
          <cell r="G8628">
            <v>36</v>
          </cell>
          <cell r="H8628" t="str">
            <v>TRS; includes 13A, 13C, and 13D-K</v>
          </cell>
          <cell r="I8628">
            <v>2016</v>
          </cell>
          <cell r="J8628" t="str">
            <v>M</v>
          </cell>
          <cell r="K8628" t="str">
            <v>H</v>
          </cell>
          <cell r="L8628">
            <v>4</v>
          </cell>
          <cell r="M8628">
            <v>37.893489699762704</v>
          </cell>
        </row>
        <row r="8629">
          <cell r="A8629" t="str">
            <v>2016-26-4-NisquallyR_hat_h_m</v>
          </cell>
          <cell r="B8629" t="str">
            <v>SPS</v>
          </cell>
          <cell r="C8629" t="str">
            <v>Marked South Puget Sound Fall Fing</v>
          </cell>
          <cell r="D8629" t="str">
            <v>M-SPSd FF</v>
          </cell>
          <cell r="E8629">
            <v>26</v>
          </cell>
          <cell r="F8629">
            <v>38</v>
          </cell>
          <cell r="G8629">
            <v>36</v>
          </cell>
          <cell r="H8629" t="str">
            <v>TRS; includes 13A, 13C, and 13D-K</v>
          </cell>
          <cell r="I8629">
            <v>2016</v>
          </cell>
          <cell r="J8629" t="str">
            <v>M</v>
          </cell>
          <cell r="K8629" t="str">
            <v>H</v>
          </cell>
          <cell r="L8629">
            <v>4</v>
          </cell>
          <cell r="M8629">
            <v>6256.4089538945427</v>
          </cell>
        </row>
        <row r="8630">
          <cell r="A8630" t="str">
            <v>2016-26-4-McAllisterCk_hat_h_m</v>
          </cell>
          <cell r="B8630" t="str">
            <v>SPS</v>
          </cell>
          <cell r="C8630" t="str">
            <v>Marked South Puget Sound Fall Fing</v>
          </cell>
          <cell r="D8630" t="str">
            <v>M-SPSd FF</v>
          </cell>
          <cell r="E8630">
            <v>26</v>
          </cell>
          <cell r="F8630">
            <v>38</v>
          </cell>
          <cell r="G8630">
            <v>36</v>
          </cell>
          <cell r="H8630" t="str">
            <v>TRS; includes 13A, 13C, and 13D-K</v>
          </cell>
          <cell r="I8630">
            <v>2016</v>
          </cell>
          <cell r="J8630" t="str">
            <v>M</v>
          </cell>
          <cell r="K8630" t="str">
            <v>H</v>
          </cell>
          <cell r="L8630">
            <v>4</v>
          </cell>
          <cell r="M8630">
            <v>0</v>
          </cell>
        </row>
        <row r="8631">
          <cell r="A8631" t="str">
            <v>2016-26-4-Deschutes_hat_h_m</v>
          </cell>
          <cell r="B8631" t="str">
            <v>SPS</v>
          </cell>
          <cell r="C8631" t="str">
            <v>Marked South Puget Sound Fall Fing</v>
          </cell>
          <cell r="D8631" t="str">
            <v>M-SPSd FF</v>
          </cell>
          <cell r="E8631">
            <v>26</v>
          </cell>
          <cell r="F8631">
            <v>38</v>
          </cell>
          <cell r="G8631">
            <v>36</v>
          </cell>
          <cell r="H8631" t="str">
            <v>TRS; includes 13A, 13C, and 13D-K</v>
          </cell>
          <cell r="I8631">
            <v>2016</v>
          </cell>
          <cell r="J8631" t="str">
            <v>M</v>
          </cell>
          <cell r="K8631" t="str">
            <v>H</v>
          </cell>
          <cell r="L8631">
            <v>4</v>
          </cell>
          <cell r="M8631">
            <v>3104.4129905718478</v>
          </cell>
        </row>
        <row r="8632">
          <cell r="A8632" t="str">
            <v>2016-26-4-Misc13D_K_Coulter_hat_h_m</v>
          </cell>
          <cell r="B8632" t="str">
            <v>SPS</v>
          </cell>
          <cell r="C8632" t="str">
            <v>Marked South Puget Sound Fall Fing</v>
          </cell>
          <cell r="D8632" t="str">
            <v>M-SPSd FF</v>
          </cell>
          <cell r="E8632">
            <v>26</v>
          </cell>
          <cell r="F8632">
            <v>38</v>
          </cell>
          <cell r="G8632">
            <v>36</v>
          </cell>
          <cell r="H8632" t="str">
            <v>TRS; includes 13A, 13C, and 13D-K</v>
          </cell>
          <cell r="I8632">
            <v>2016</v>
          </cell>
          <cell r="J8632" t="str">
            <v>M</v>
          </cell>
          <cell r="K8632" t="str">
            <v>H</v>
          </cell>
          <cell r="L8632">
            <v>4</v>
          </cell>
          <cell r="M8632">
            <v>0</v>
          </cell>
        </row>
        <row r="8633">
          <cell r="A8633" t="str">
            <v>2016-26-5-CarrMinter_hat_h_m</v>
          </cell>
          <cell r="B8633" t="str">
            <v>SPS</v>
          </cell>
          <cell r="C8633" t="str">
            <v>Marked South Puget Sound Fall Fing</v>
          </cell>
          <cell r="D8633" t="str">
            <v>M-SPSd FF</v>
          </cell>
          <cell r="E8633">
            <v>26</v>
          </cell>
          <cell r="F8633">
            <v>38</v>
          </cell>
          <cell r="G8633">
            <v>36</v>
          </cell>
          <cell r="H8633" t="str">
            <v>TRS; includes 13A, 13C, and 13D-K</v>
          </cell>
          <cell r="I8633">
            <v>2016</v>
          </cell>
          <cell r="J8633" t="str">
            <v>M</v>
          </cell>
          <cell r="K8633" t="str">
            <v>H</v>
          </cell>
          <cell r="L8633">
            <v>5</v>
          </cell>
          <cell r="M8633">
            <v>187.64837696335081</v>
          </cell>
        </row>
        <row r="8634">
          <cell r="A8634" t="str">
            <v>2016-26-5-ChambersCk_hat_h_m</v>
          </cell>
          <cell r="B8634" t="str">
            <v>SPS</v>
          </cell>
          <cell r="C8634" t="str">
            <v>Marked South Puget Sound Fall Fing</v>
          </cell>
          <cell r="D8634" t="str">
            <v>M-SPSd FF</v>
          </cell>
          <cell r="E8634">
            <v>26</v>
          </cell>
          <cell r="F8634">
            <v>38</v>
          </cell>
          <cell r="G8634">
            <v>36</v>
          </cell>
          <cell r="H8634" t="str">
            <v>TRS; includes 13A, 13C, and 13D-K</v>
          </cell>
          <cell r="I8634">
            <v>2016</v>
          </cell>
          <cell r="J8634" t="str">
            <v>M</v>
          </cell>
          <cell r="K8634" t="str">
            <v>H</v>
          </cell>
          <cell r="L8634">
            <v>5</v>
          </cell>
          <cell r="M8634">
            <v>3.973199617137388</v>
          </cell>
        </row>
        <row r="8635">
          <cell r="A8635" t="str">
            <v>2016-26-5-NisquallyR_hat_h_m</v>
          </cell>
          <cell r="B8635" t="str">
            <v>SPS</v>
          </cell>
          <cell r="C8635" t="str">
            <v>Marked South Puget Sound Fall Fing</v>
          </cell>
          <cell r="D8635" t="str">
            <v>M-SPSd FF</v>
          </cell>
          <cell r="E8635">
            <v>26</v>
          </cell>
          <cell r="F8635">
            <v>38</v>
          </cell>
          <cell r="G8635">
            <v>36</v>
          </cell>
          <cell r="H8635" t="str">
            <v>TRS; includes 13A, 13C, and 13D-K</v>
          </cell>
          <cell r="I8635">
            <v>2016</v>
          </cell>
          <cell r="J8635" t="str">
            <v>M</v>
          </cell>
          <cell r="K8635" t="str">
            <v>H</v>
          </cell>
          <cell r="L8635">
            <v>5</v>
          </cell>
          <cell r="M8635">
            <v>904.54105357511469</v>
          </cell>
        </row>
        <row r="8636">
          <cell r="A8636" t="str">
            <v>2016-26-5-McAllisterCk_hat_h_m</v>
          </cell>
          <cell r="B8636" t="str">
            <v>SPS</v>
          </cell>
          <cell r="C8636" t="str">
            <v>Marked South Puget Sound Fall Fing</v>
          </cell>
          <cell r="D8636" t="str">
            <v>M-SPSd FF</v>
          </cell>
          <cell r="E8636">
            <v>26</v>
          </cell>
          <cell r="F8636">
            <v>38</v>
          </cell>
          <cell r="G8636">
            <v>36</v>
          </cell>
          <cell r="H8636" t="str">
            <v>TRS; includes 13A, 13C, and 13D-K</v>
          </cell>
          <cell r="I8636">
            <v>2016</v>
          </cell>
          <cell r="J8636" t="str">
            <v>M</v>
          </cell>
          <cell r="K8636" t="str">
            <v>H</v>
          </cell>
          <cell r="L8636">
            <v>5</v>
          </cell>
          <cell r="M8636">
            <v>0</v>
          </cell>
        </row>
        <row r="8637">
          <cell r="A8637" t="str">
            <v>2016-26-5-Deschutes_hat_h_m</v>
          </cell>
          <cell r="B8637" t="str">
            <v>SPS</v>
          </cell>
          <cell r="C8637" t="str">
            <v>Marked South Puget Sound Fall Fing</v>
          </cell>
          <cell r="D8637" t="str">
            <v>M-SPSd FF</v>
          </cell>
          <cell r="E8637">
            <v>26</v>
          </cell>
          <cell r="F8637">
            <v>38</v>
          </cell>
          <cell r="G8637">
            <v>36</v>
          </cell>
          <cell r="H8637" t="str">
            <v>TRS; includes 13A, 13C, and 13D-K</v>
          </cell>
          <cell r="I8637">
            <v>2016</v>
          </cell>
          <cell r="J8637" t="str">
            <v>M</v>
          </cell>
          <cell r="K8637" t="str">
            <v>H</v>
          </cell>
          <cell r="L8637">
            <v>5</v>
          </cell>
          <cell r="M8637">
            <v>303.35054468946822</v>
          </cell>
        </row>
        <row r="8638">
          <cell r="A8638" t="str">
            <v>2016-26-5-Misc13D_K_Coulter_hat_h_m</v>
          </cell>
          <cell r="B8638" t="str">
            <v>SPS</v>
          </cell>
          <cell r="C8638" t="str">
            <v>Marked South Puget Sound Fall Fing</v>
          </cell>
          <cell r="D8638" t="str">
            <v>M-SPSd FF</v>
          </cell>
          <cell r="E8638">
            <v>26</v>
          </cell>
          <cell r="F8638">
            <v>38</v>
          </cell>
          <cell r="G8638">
            <v>36</v>
          </cell>
          <cell r="H8638" t="str">
            <v>TRS; includes 13A, 13C, and 13D-K</v>
          </cell>
          <cell r="I8638">
            <v>2016</v>
          </cell>
          <cell r="J8638" t="str">
            <v>M</v>
          </cell>
          <cell r="K8638" t="str">
            <v>H</v>
          </cell>
          <cell r="L8638">
            <v>5</v>
          </cell>
          <cell r="M8638">
            <v>0</v>
          </cell>
        </row>
        <row r="8639">
          <cell r="A8639" t="str">
            <v>2016-27-3-DuwamishGreen_hat_Y_h_um</v>
          </cell>
          <cell r="B8639" t="str">
            <v>SPS</v>
          </cell>
          <cell r="C8639" t="str">
            <v>UnMarked South Puget Sound Fall Year</v>
          </cell>
          <cell r="D8639" t="str">
            <v>U-SPS Fyr</v>
          </cell>
          <cell r="E8639">
            <v>27</v>
          </cell>
          <cell r="F8639">
            <v>40</v>
          </cell>
          <cell r="G8639">
            <v>39</v>
          </cell>
          <cell r="H8639" t="str">
            <v>TRS</v>
          </cell>
          <cell r="I8639">
            <v>2016</v>
          </cell>
          <cell r="J8639" t="str">
            <v>UM</v>
          </cell>
          <cell r="K8639" t="str">
            <v>H</v>
          </cell>
          <cell r="L8639">
            <v>3</v>
          </cell>
          <cell r="M8639">
            <v>0</v>
          </cell>
        </row>
        <row r="8640">
          <cell r="A8640" t="str">
            <v>2016-27-3-GorstCk_hat_Y_h_um</v>
          </cell>
          <cell r="B8640" t="str">
            <v>SPS</v>
          </cell>
          <cell r="C8640" t="str">
            <v>UnMarked South Puget Sound Fall Year</v>
          </cell>
          <cell r="D8640" t="str">
            <v>U-SPS Fyr</v>
          </cell>
          <cell r="E8640">
            <v>27</v>
          </cell>
          <cell r="F8640">
            <v>40</v>
          </cell>
          <cell r="G8640">
            <v>39</v>
          </cell>
          <cell r="H8640" t="str">
            <v>TRS</v>
          </cell>
          <cell r="I8640">
            <v>2016</v>
          </cell>
          <cell r="J8640" t="str">
            <v>UM</v>
          </cell>
          <cell r="K8640" t="str">
            <v>H</v>
          </cell>
          <cell r="L8640">
            <v>3</v>
          </cell>
          <cell r="M8640">
            <v>0</v>
          </cell>
        </row>
        <row r="8641">
          <cell r="A8641" t="str">
            <v>2016-27-3-CarrMinter_hat_Y_h_um</v>
          </cell>
          <cell r="B8641" t="str">
            <v>SPS</v>
          </cell>
          <cell r="C8641" t="str">
            <v>UnMarked South Puget Sound Fall Year</v>
          </cell>
          <cell r="D8641" t="str">
            <v>U-SPS Fyr</v>
          </cell>
          <cell r="E8641">
            <v>27</v>
          </cell>
          <cell r="F8641">
            <v>40</v>
          </cell>
          <cell r="G8641">
            <v>39</v>
          </cell>
          <cell r="H8641" t="str">
            <v>TRS</v>
          </cell>
          <cell r="I8641">
            <v>2016</v>
          </cell>
          <cell r="J8641" t="str">
            <v>UM</v>
          </cell>
          <cell r="K8641" t="str">
            <v>H</v>
          </cell>
          <cell r="L8641">
            <v>3</v>
          </cell>
          <cell r="M8641">
            <v>0</v>
          </cell>
        </row>
        <row r="8642">
          <cell r="A8642" t="str">
            <v>2016-27-3-ChambersCk_hat_Y_h_um</v>
          </cell>
          <cell r="B8642" t="str">
            <v>SPS</v>
          </cell>
          <cell r="C8642" t="str">
            <v>UnMarked South Puget Sound Fall Year</v>
          </cell>
          <cell r="D8642" t="str">
            <v>U-SPS Fyr</v>
          </cell>
          <cell r="E8642">
            <v>27</v>
          </cell>
          <cell r="F8642">
            <v>40</v>
          </cell>
          <cell r="G8642">
            <v>39</v>
          </cell>
          <cell r="H8642" t="str">
            <v>TRS</v>
          </cell>
          <cell r="I8642">
            <v>2016</v>
          </cell>
          <cell r="J8642" t="str">
            <v>UM</v>
          </cell>
          <cell r="K8642" t="str">
            <v>H</v>
          </cell>
          <cell r="L8642">
            <v>3</v>
          </cell>
          <cell r="M8642">
            <v>0</v>
          </cell>
        </row>
        <row r="8643">
          <cell r="A8643" t="str">
            <v>2016-27-3-Deschutes_hat_Y_h_um</v>
          </cell>
          <cell r="B8643" t="str">
            <v>SPS</v>
          </cell>
          <cell r="C8643" t="str">
            <v>UnMarked South Puget Sound Fall Year</v>
          </cell>
          <cell r="D8643" t="str">
            <v>U-SPS Fyr</v>
          </cell>
          <cell r="E8643">
            <v>27</v>
          </cell>
          <cell r="F8643">
            <v>40</v>
          </cell>
          <cell r="G8643">
            <v>39</v>
          </cell>
          <cell r="H8643" t="str">
            <v>TRS</v>
          </cell>
          <cell r="I8643">
            <v>2016</v>
          </cell>
          <cell r="J8643" t="str">
            <v>UM</v>
          </cell>
          <cell r="K8643" t="str">
            <v>H</v>
          </cell>
          <cell r="L8643">
            <v>3</v>
          </cell>
          <cell r="M8643">
            <v>0</v>
          </cell>
        </row>
        <row r="8644">
          <cell r="A8644" t="str">
            <v>2016-27-4-DuwamishGreen_hat_Y_h_um</v>
          </cell>
          <cell r="B8644" t="str">
            <v>SPS</v>
          </cell>
          <cell r="C8644" t="str">
            <v>UnMarked South Puget Sound Fall Year</v>
          </cell>
          <cell r="D8644" t="str">
            <v>U-SPS Fyr</v>
          </cell>
          <cell r="E8644">
            <v>27</v>
          </cell>
          <cell r="F8644">
            <v>40</v>
          </cell>
          <cell r="G8644">
            <v>39</v>
          </cell>
          <cell r="H8644" t="str">
            <v>TRS</v>
          </cell>
          <cell r="I8644">
            <v>2016</v>
          </cell>
          <cell r="J8644" t="str">
            <v>UM</v>
          </cell>
          <cell r="K8644" t="str">
            <v>H</v>
          </cell>
          <cell r="L8644">
            <v>4</v>
          </cell>
          <cell r="M8644">
            <v>0</v>
          </cell>
        </row>
        <row r="8645">
          <cell r="A8645" t="str">
            <v>2016-27-4-GorstCk_hat_Y_h_um</v>
          </cell>
          <cell r="B8645" t="str">
            <v>SPS</v>
          </cell>
          <cell r="C8645" t="str">
            <v>UnMarked South Puget Sound Fall Year</v>
          </cell>
          <cell r="D8645" t="str">
            <v>U-SPS Fyr</v>
          </cell>
          <cell r="E8645">
            <v>27</v>
          </cell>
          <cell r="F8645">
            <v>40</v>
          </cell>
          <cell r="G8645">
            <v>39</v>
          </cell>
          <cell r="H8645" t="str">
            <v>TRS</v>
          </cell>
          <cell r="I8645">
            <v>2016</v>
          </cell>
          <cell r="J8645" t="str">
            <v>UM</v>
          </cell>
          <cell r="K8645" t="str">
            <v>H</v>
          </cell>
          <cell r="L8645">
            <v>4</v>
          </cell>
          <cell r="M8645">
            <v>0</v>
          </cell>
        </row>
        <row r="8646">
          <cell r="A8646" t="str">
            <v>2016-27-4-CarrMinter_hat_Y_h_um</v>
          </cell>
          <cell r="B8646" t="str">
            <v>SPS</v>
          </cell>
          <cell r="C8646" t="str">
            <v>UnMarked South Puget Sound Fall Year</v>
          </cell>
          <cell r="D8646" t="str">
            <v>U-SPS Fyr</v>
          </cell>
          <cell r="E8646">
            <v>27</v>
          </cell>
          <cell r="F8646">
            <v>40</v>
          </cell>
          <cell r="G8646">
            <v>39</v>
          </cell>
          <cell r="H8646" t="str">
            <v>TRS</v>
          </cell>
          <cell r="I8646">
            <v>2016</v>
          </cell>
          <cell r="J8646" t="str">
            <v>UM</v>
          </cell>
          <cell r="K8646" t="str">
            <v>H</v>
          </cell>
          <cell r="L8646">
            <v>4</v>
          </cell>
          <cell r="M8646">
            <v>0</v>
          </cell>
        </row>
        <row r="8647">
          <cell r="A8647" t="str">
            <v>2016-27-4-ChambersCk_hat_Y_h_um</v>
          </cell>
          <cell r="B8647" t="str">
            <v>SPS</v>
          </cell>
          <cell r="C8647" t="str">
            <v>UnMarked South Puget Sound Fall Year</v>
          </cell>
          <cell r="D8647" t="str">
            <v>U-SPS Fyr</v>
          </cell>
          <cell r="E8647">
            <v>27</v>
          </cell>
          <cell r="F8647">
            <v>40</v>
          </cell>
          <cell r="G8647">
            <v>39</v>
          </cell>
          <cell r="H8647" t="str">
            <v>TRS</v>
          </cell>
          <cell r="I8647">
            <v>2016</v>
          </cell>
          <cell r="J8647" t="str">
            <v>UM</v>
          </cell>
          <cell r="K8647" t="str">
            <v>H</v>
          </cell>
          <cell r="L8647">
            <v>4</v>
          </cell>
          <cell r="M8647">
            <v>0</v>
          </cell>
        </row>
        <row r="8648">
          <cell r="A8648" t="str">
            <v>2016-27-4-Deschutes_hat_Y_h_um</v>
          </cell>
          <cell r="B8648" t="str">
            <v>SPS</v>
          </cell>
          <cell r="C8648" t="str">
            <v>UnMarked South Puget Sound Fall Year</v>
          </cell>
          <cell r="D8648" t="str">
            <v>U-SPS Fyr</v>
          </cell>
          <cell r="E8648">
            <v>27</v>
          </cell>
          <cell r="F8648">
            <v>40</v>
          </cell>
          <cell r="G8648">
            <v>39</v>
          </cell>
          <cell r="H8648" t="str">
            <v>TRS</v>
          </cell>
          <cell r="I8648">
            <v>2016</v>
          </cell>
          <cell r="J8648" t="str">
            <v>UM</v>
          </cell>
          <cell r="K8648" t="str">
            <v>H</v>
          </cell>
          <cell r="L8648">
            <v>4</v>
          </cell>
          <cell r="M8648">
            <v>0</v>
          </cell>
        </row>
        <row r="8649">
          <cell r="A8649" t="str">
            <v>2016-27-5-DuwamishGreen_hat_Y_h_um</v>
          </cell>
          <cell r="B8649" t="str">
            <v>SPS</v>
          </cell>
          <cell r="C8649" t="str">
            <v>UnMarked South Puget Sound Fall Year</v>
          </cell>
          <cell r="D8649" t="str">
            <v>U-SPS Fyr</v>
          </cell>
          <cell r="E8649">
            <v>27</v>
          </cell>
          <cell r="F8649">
            <v>40</v>
          </cell>
          <cell r="G8649">
            <v>39</v>
          </cell>
          <cell r="H8649" t="str">
            <v>TRS</v>
          </cell>
          <cell r="I8649">
            <v>2016</v>
          </cell>
          <cell r="J8649" t="str">
            <v>UM</v>
          </cell>
          <cell r="K8649" t="str">
            <v>H</v>
          </cell>
          <cell r="L8649">
            <v>5</v>
          </cell>
          <cell r="M8649">
            <v>1</v>
          </cell>
        </row>
        <row r="8650">
          <cell r="A8650" t="str">
            <v>2016-27-5-GorstCk_hat_Y_h_um</v>
          </cell>
          <cell r="B8650" t="str">
            <v>SPS</v>
          </cell>
          <cell r="C8650" t="str">
            <v>UnMarked South Puget Sound Fall Year</v>
          </cell>
          <cell r="D8650" t="str">
            <v>U-SPS Fyr</v>
          </cell>
          <cell r="E8650">
            <v>27</v>
          </cell>
          <cell r="F8650">
            <v>40</v>
          </cell>
          <cell r="G8650">
            <v>39</v>
          </cell>
          <cell r="H8650" t="str">
            <v>TRS</v>
          </cell>
          <cell r="I8650">
            <v>2016</v>
          </cell>
          <cell r="J8650" t="str">
            <v>UM</v>
          </cell>
          <cell r="K8650" t="str">
            <v>H</v>
          </cell>
          <cell r="L8650">
            <v>5</v>
          </cell>
          <cell r="M8650">
            <v>0</v>
          </cell>
        </row>
        <row r="8651">
          <cell r="A8651" t="str">
            <v>2016-27-5-CarrMinter_hat_Y_h_um</v>
          </cell>
          <cell r="B8651" t="str">
            <v>SPS</v>
          </cell>
          <cell r="C8651" t="str">
            <v>UnMarked South Puget Sound Fall Year</v>
          </cell>
          <cell r="D8651" t="str">
            <v>U-SPS Fyr</v>
          </cell>
          <cell r="E8651">
            <v>27</v>
          </cell>
          <cell r="F8651">
            <v>40</v>
          </cell>
          <cell r="G8651">
            <v>39</v>
          </cell>
          <cell r="H8651" t="str">
            <v>TRS</v>
          </cell>
          <cell r="I8651">
            <v>2016</v>
          </cell>
          <cell r="J8651" t="str">
            <v>UM</v>
          </cell>
          <cell r="K8651" t="str">
            <v>H</v>
          </cell>
          <cell r="L8651">
            <v>5</v>
          </cell>
          <cell r="M8651">
            <v>0</v>
          </cell>
        </row>
        <row r="8652">
          <cell r="A8652" t="str">
            <v>2016-27-5-ChambersCk_hat_Y_h_um</v>
          </cell>
          <cell r="B8652" t="str">
            <v>SPS</v>
          </cell>
          <cell r="C8652" t="str">
            <v>UnMarked South Puget Sound Fall Year</v>
          </cell>
          <cell r="D8652" t="str">
            <v>U-SPS Fyr</v>
          </cell>
          <cell r="E8652">
            <v>27</v>
          </cell>
          <cell r="F8652">
            <v>40</v>
          </cell>
          <cell r="G8652">
            <v>39</v>
          </cell>
          <cell r="H8652" t="str">
            <v>TRS</v>
          </cell>
          <cell r="I8652">
            <v>2016</v>
          </cell>
          <cell r="J8652" t="str">
            <v>UM</v>
          </cell>
          <cell r="K8652" t="str">
            <v>H</v>
          </cell>
          <cell r="L8652">
            <v>5</v>
          </cell>
          <cell r="M8652">
            <v>0</v>
          </cell>
        </row>
        <row r="8653">
          <cell r="A8653" t="str">
            <v>2016-27-5-Deschutes_hat_Y_h_um</v>
          </cell>
          <cell r="B8653" t="str">
            <v>SPS</v>
          </cell>
          <cell r="C8653" t="str">
            <v>UnMarked South Puget Sound Fall Year</v>
          </cell>
          <cell r="D8653" t="str">
            <v>U-SPS Fyr</v>
          </cell>
          <cell r="E8653">
            <v>27</v>
          </cell>
          <cell r="F8653">
            <v>40</v>
          </cell>
          <cell r="G8653">
            <v>39</v>
          </cell>
          <cell r="H8653" t="str">
            <v>TRS</v>
          </cell>
          <cell r="I8653">
            <v>2016</v>
          </cell>
          <cell r="J8653" t="str">
            <v>UM</v>
          </cell>
          <cell r="K8653" t="str">
            <v>H</v>
          </cell>
          <cell r="L8653">
            <v>5</v>
          </cell>
          <cell r="M8653">
            <v>0</v>
          </cell>
        </row>
        <row r="8654">
          <cell r="A8654" t="str">
            <v>2016-28-3-DuwamishGreen_hat_Y_h_m</v>
          </cell>
          <cell r="B8654" t="str">
            <v>SPS</v>
          </cell>
          <cell r="C8654" t="str">
            <v>Marked South Puget Sound Fall Year</v>
          </cell>
          <cell r="D8654" t="str">
            <v>M-SPS Fyr</v>
          </cell>
          <cell r="E8654">
            <v>28</v>
          </cell>
          <cell r="F8654">
            <v>41</v>
          </cell>
          <cell r="G8654">
            <v>39</v>
          </cell>
          <cell r="H8654" t="str">
            <v>TRS</v>
          </cell>
          <cell r="I8654">
            <v>2016</v>
          </cell>
          <cell r="J8654" t="str">
            <v>M</v>
          </cell>
          <cell r="K8654" t="str">
            <v>H</v>
          </cell>
          <cell r="L8654">
            <v>3</v>
          </cell>
          <cell r="M8654">
            <v>135</v>
          </cell>
        </row>
        <row r="8655">
          <cell r="A8655" t="str">
            <v>2016-28-3-GorstCk_hat_Y_h_m</v>
          </cell>
          <cell r="B8655" t="str">
            <v>SPS</v>
          </cell>
          <cell r="C8655" t="str">
            <v>Marked South Puget Sound Fall Year</v>
          </cell>
          <cell r="D8655" t="str">
            <v>M-SPS Fyr</v>
          </cell>
          <cell r="E8655">
            <v>28</v>
          </cell>
          <cell r="F8655">
            <v>41</v>
          </cell>
          <cell r="G8655">
            <v>39</v>
          </cell>
          <cell r="H8655" t="str">
            <v>TRS</v>
          </cell>
          <cell r="I8655">
            <v>2016</v>
          </cell>
          <cell r="J8655" t="str">
            <v>M</v>
          </cell>
          <cell r="K8655" t="str">
            <v>H</v>
          </cell>
          <cell r="L8655">
            <v>3</v>
          </cell>
          <cell r="M8655">
            <v>0</v>
          </cell>
        </row>
        <row r="8656">
          <cell r="A8656" t="str">
            <v>2016-28-3-CarrMinter_hat_Y_h_m</v>
          </cell>
          <cell r="B8656" t="str">
            <v>SPS</v>
          </cell>
          <cell r="C8656" t="str">
            <v>Marked South Puget Sound Fall Year</v>
          </cell>
          <cell r="D8656" t="str">
            <v>M-SPS Fyr</v>
          </cell>
          <cell r="E8656">
            <v>28</v>
          </cell>
          <cell r="F8656">
            <v>41</v>
          </cell>
          <cell r="G8656">
            <v>39</v>
          </cell>
          <cell r="H8656" t="str">
            <v>TRS</v>
          </cell>
          <cell r="I8656">
            <v>2016</v>
          </cell>
          <cell r="J8656" t="str">
            <v>M</v>
          </cell>
          <cell r="K8656" t="str">
            <v>H</v>
          </cell>
          <cell r="L8656">
            <v>3</v>
          </cell>
          <cell r="M8656">
            <v>0</v>
          </cell>
        </row>
        <row r="8657">
          <cell r="A8657" t="str">
            <v>2016-28-3-ChambersCk_hat_Y_h_m</v>
          </cell>
          <cell r="B8657" t="str">
            <v>SPS</v>
          </cell>
          <cell r="C8657" t="str">
            <v>Marked South Puget Sound Fall Year</v>
          </cell>
          <cell r="D8657" t="str">
            <v>M-SPS Fyr</v>
          </cell>
          <cell r="E8657">
            <v>28</v>
          </cell>
          <cell r="F8657">
            <v>41</v>
          </cell>
          <cell r="G8657">
            <v>39</v>
          </cell>
          <cell r="H8657" t="str">
            <v>TRS</v>
          </cell>
          <cell r="I8657">
            <v>2016</v>
          </cell>
          <cell r="J8657" t="str">
            <v>M</v>
          </cell>
          <cell r="K8657" t="str">
            <v>H</v>
          </cell>
          <cell r="L8657">
            <v>3</v>
          </cell>
          <cell r="M8657">
            <v>0</v>
          </cell>
        </row>
        <row r="8658">
          <cell r="A8658" t="str">
            <v>2016-28-3-Deschutes_hat_Y_h_m</v>
          </cell>
          <cell r="B8658" t="str">
            <v>SPS</v>
          </cell>
          <cell r="C8658" t="str">
            <v>Marked South Puget Sound Fall Year</v>
          </cell>
          <cell r="D8658" t="str">
            <v>M-SPS Fyr</v>
          </cell>
          <cell r="E8658">
            <v>28</v>
          </cell>
          <cell r="F8658">
            <v>41</v>
          </cell>
          <cell r="G8658">
            <v>39</v>
          </cell>
          <cell r="H8658" t="str">
            <v>TRS</v>
          </cell>
          <cell r="I8658">
            <v>2016</v>
          </cell>
          <cell r="J8658" t="str">
            <v>M</v>
          </cell>
          <cell r="K8658" t="str">
            <v>H</v>
          </cell>
          <cell r="L8658">
            <v>3</v>
          </cell>
          <cell r="M8658">
            <v>0</v>
          </cell>
        </row>
        <row r="8659">
          <cell r="A8659" t="str">
            <v>2016-28-4-DuwamishGreen_hat_Y_h_m</v>
          </cell>
          <cell r="B8659" t="str">
            <v>SPS</v>
          </cell>
          <cell r="C8659" t="str">
            <v>Marked South Puget Sound Fall Year</v>
          </cell>
          <cell r="D8659" t="str">
            <v>M-SPS Fyr</v>
          </cell>
          <cell r="E8659">
            <v>28</v>
          </cell>
          <cell r="F8659">
            <v>41</v>
          </cell>
          <cell r="G8659">
            <v>39</v>
          </cell>
          <cell r="H8659" t="str">
            <v>TRS</v>
          </cell>
          <cell r="I8659">
            <v>2016</v>
          </cell>
          <cell r="J8659" t="str">
            <v>M</v>
          </cell>
          <cell r="K8659" t="str">
            <v>H</v>
          </cell>
          <cell r="L8659">
            <v>4</v>
          </cell>
          <cell r="M8659">
            <v>725</v>
          </cell>
        </row>
        <row r="8660">
          <cell r="A8660" t="str">
            <v>2016-28-4-GorstCk_hat_Y_h_m</v>
          </cell>
          <cell r="B8660" t="str">
            <v>SPS</v>
          </cell>
          <cell r="C8660" t="str">
            <v>Marked South Puget Sound Fall Year</v>
          </cell>
          <cell r="D8660" t="str">
            <v>M-SPS Fyr</v>
          </cell>
          <cell r="E8660">
            <v>28</v>
          </cell>
          <cell r="F8660">
            <v>41</v>
          </cell>
          <cell r="G8660">
            <v>39</v>
          </cell>
          <cell r="H8660" t="str">
            <v>TRS</v>
          </cell>
          <cell r="I8660">
            <v>2016</v>
          </cell>
          <cell r="J8660" t="str">
            <v>M</v>
          </cell>
          <cell r="K8660" t="str">
            <v>H</v>
          </cell>
          <cell r="L8660">
            <v>4</v>
          </cell>
          <cell r="M8660">
            <v>0</v>
          </cell>
        </row>
        <row r="8661">
          <cell r="A8661" t="str">
            <v>2016-28-4-CarrMinter_hat_Y_h_m</v>
          </cell>
          <cell r="B8661" t="str">
            <v>SPS</v>
          </cell>
          <cell r="C8661" t="str">
            <v>Marked South Puget Sound Fall Year</v>
          </cell>
          <cell r="D8661" t="str">
            <v>M-SPS Fyr</v>
          </cell>
          <cell r="E8661">
            <v>28</v>
          </cell>
          <cell r="F8661">
            <v>41</v>
          </cell>
          <cell r="G8661">
            <v>39</v>
          </cell>
          <cell r="H8661" t="str">
            <v>TRS</v>
          </cell>
          <cell r="I8661">
            <v>2016</v>
          </cell>
          <cell r="J8661" t="str">
            <v>M</v>
          </cell>
          <cell r="K8661" t="str">
            <v>H</v>
          </cell>
          <cell r="L8661">
            <v>4</v>
          </cell>
          <cell r="M8661">
            <v>0</v>
          </cell>
        </row>
        <row r="8662">
          <cell r="A8662" t="str">
            <v>2016-28-4-ChambersCk_hat_Y_h_m</v>
          </cell>
          <cell r="B8662" t="str">
            <v>SPS</v>
          </cell>
          <cell r="C8662" t="str">
            <v>Marked South Puget Sound Fall Year</v>
          </cell>
          <cell r="D8662" t="str">
            <v>M-SPS Fyr</v>
          </cell>
          <cell r="E8662">
            <v>28</v>
          </cell>
          <cell r="F8662">
            <v>41</v>
          </cell>
          <cell r="G8662">
            <v>39</v>
          </cell>
          <cell r="H8662" t="str">
            <v>TRS</v>
          </cell>
          <cell r="I8662">
            <v>2016</v>
          </cell>
          <cell r="J8662" t="str">
            <v>M</v>
          </cell>
          <cell r="K8662" t="str">
            <v>H</v>
          </cell>
          <cell r="L8662">
            <v>4</v>
          </cell>
          <cell r="M8662">
            <v>0</v>
          </cell>
        </row>
        <row r="8663">
          <cell r="A8663" t="str">
            <v>2016-28-4-Deschutes_hat_Y_h_m</v>
          </cell>
          <cell r="B8663" t="str">
            <v>SPS</v>
          </cell>
          <cell r="C8663" t="str">
            <v>Marked South Puget Sound Fall Year</v>
          </cell>
          <cell r="D8663" t="str">
            <v>M-SPS Fyr</v>
          </cell>
          <cell r="E8663">
            <v>28</v>
          </cell>
          <cell r="F8663">
            <v>41</v>
          </cell>
          <cell r="G8663">
            <v>39</v>
          </cell>
          <cell r="H8663" t="str">
            <v>TRS</v>
          </cell>
          <cell r="I8663">
            <v>2016</v>
          </cell>
          <cell r="J8663" t="str">
            <v>M</v>
          </cell>
          <cell r="K8663" t="str">
            <v>H</v>
          </cell>
          <cell r="L8663">
            <v>4</v>
          </cell>
          <cell r="M8663">
            <v>0</v>
          </cell>
        </row>
        <row r="8664">
          <cell r="A8664" t="str">
            <v>2016-28-5-DuwamishGreen_hat_Y_h_m</v>
          </cell>
          <cell r="B8664" t="str">
            <v>SPS</v>
          </cell>
          <cell r="C8664" t="str">
            <v>Marked South Puget Sound Fall Year</v>
          </cell>
          <cell r="D8664" t="str">
            <v>M-SPS Fyr</v>
          </cell>
          <cell r="E8664">
            <v>28</v>
          </cell>
          <cell r="F8664">
            <v>41</v>
          </cell>
          <cell r="G8664">
            <v>39</v>
          </cell>
          <cell r="H8664" t="str">
            <v>TRS</v>
          </cell>
          <cell r="I8664">
            <v>2016</v>
          </cell>
          <cell r="J8664" t="str">
            <v>M</v>
          </cell>
          <cell r="K8664" t="str">
            <v>H</v>
          </cell>
          <cell r="L8664">
            <v>5</v>
          </cell>
          <cell r="M8664">
            <v>135</v>
          </cell>
        </row>
        <row r="8665">
          <cell r="A8665" t="str">
            <v>2016-28-5-GorstCk_hat_Y_h_m</v>
          </cell>
          <cell r="B8665" t="str">
            <v>SPS</v>
          </cell>
          <cell r="C8665" t="str">
            <v>Marked South Puget Sound Fall Year</v>
          </cell>
          <cell r="D8665" t="str">
            <v>M-SPS Fyr</v>
          </cell>
          <cell r="E8665">
            <v>28</v>
          </cell>
          <cell r="F8665">
            <v>41</v>
          </cell>
          <cell r="G8665">
            <v>39</v>
          </cell>
          <cell r="H8665" t="str">
            <v>TRS</v>
          </cell>
          <cell r="I8665">
            <v>2016</v>
          </cell>
          <cell r="J8665" t="str">
            <v>M</v>
          </cell>
          <cell r="K8665" t="str">
            <v>H</v>
          </cell>
          <cell r="L8665">
            <v>5</v>
          </cell>
          <cell r="M8665">
            <v>0</v>
          </cell>
        </row>
        <row r="8666">
          <cell r="A8666" t="str">
            <v>2016-28-5-CarrMinter_hat_Y_h_m</v>
          </cell>
          <cell r="B8666" t="str">
            <v>SPS</v>
          </cell>
          <cell r="C8666" t="str">
            <v>Marked South Puget Sound Fall Year</v>
          </cell>
          <cell r="D8666" t="str">
            <v>M-SPS Fyr</v>
          </cell>
          <cell r="E8666">
            <v>28</v>
          </cell>
          <cell r="F8666">
            <v>41</v>
          </cell>
          <cell r="G8666">
            <v>39</v>
          </cell>
          <cell r="H8666" t="str">
            <v>TRS</v>
          </cell>
          <cell r="I8666">
            <v>2016</v>
          </cell>
          <cell r="J8666" t="str">
            <v>M</v>
          </cell>
          <cell r="K8666" t="str">
            <v>H</v>
          </cell>
          <cell r="L8666">
            <v>5</v>
          </cell>
          <cell r="M8666">
            <v>0</v>
          </cell>
        </row>
        <row r="8667">
          <cell r="A8667" t="str">
            <v>2016-28-5-ChambersCk_hat_Y_h_m</v>
          </cell>
          <cell r="B8667" t="str">
            <v>SPS</v>
          </cell>
          <cell r="C8667" t="str">
            <v>Marked South Puget Sound Fall Year</v>
          </cell>
          <cell r="D8667" t="str">
            <v>M-SPS Fyr</v>
          </cell>
          <cell r="E8667">
            <v>28</v>
          </cell>
          <cell r="F8667">
            <v>41</v>
          </cell>
          <cell r="G8667">
            <v>39</v>
          </cell>
          <cell r="H8667" t="str">
            <v>TRS</v>
          </cell>
          <cell r="I8667">
            <v>2016</v>
          </cell>
          <cell r="J8667" t="str">
            <v>M</v>
          </cell>
          <cell r="K8667" t="str">
            <v>H</v>
          </cell>
          <cell r="L8667">
            <v>5</v>
          </cell>
          <cell r="M8667">
            <v>0</v>
          </cell>
        </row>
        <row r="8668">
          <cell r="A8668" t="str">
            <v>2016-28-5-Deschutes_hat_Y_h_m</v>
          </cell>
          <cell r="B8668" t="str">
            <v>SPS</v>
          </cell>
          <cell r="C8668" t="str">
            <v>Marked South Puget Sound Fall Year</v>
          </cell>
          <cell r="D8668" t="str">
            <v>M-SPS Fyr</v>
          </cell>
          <cell r="E8668">
            <v>28</v>
          </cell>
          <cell r="F8668">
            <v>41</v>
          </cell>
          <cell r="G8668">
            <v>39</v>
          </cell>
          <cell r="H8668" t="str">
            <v>TRS</v>
          </cell>
          <cell r="I8668">
            <v>2016</v>
          </cell>
          <cell r="J8668" t="str">
            <v>M</v>
          </cell>
          <cell r="K8668" t="str">
            <v>H</v>
          </cell>
          <cell r="L8668">
            <v>5</v>
          </cell>
          <cell r="M8668">
            <v>0</v>
          </cell>
        </row>
        <row r="8669">
          <cell r="A8669" t="str">
            <v>2016-29-3-</v>
          </cell>
          <cell r="B8669" t="str">
            <v>MPS</v>
          </cell>
          <cell r="C8669" t="str">
            <v>UnMarked White River Spring Fing</v>
          </cell>
          <cell r="D8669" t="str">
            <v>U-WhiteSp</v>
          </cell>
          <cell r="E8669">
            <v>29</v>
          </cell>
          <cell r="F8669">
            <v>43</v>
          </cell>
          <cell r="G8669">
            <v>42</v>
          </cell>
          <cell r="H8669" t="str">
            <v>ETRS; includes FW net (FW spt assumed 0)</v>
          </cell>
          <cell r="I8669">
            <v>2016</v>
          </cell>
          <cell r="J8669" t="str">
            <v>UM</v>
          </cell>
          <cell r="L8669">
            <v>3</v>
          </cell>
          <cell r="M8669">
            <v>3638</v>
          </cell>
        </row>
        <row r="8670">
          <cell r="A8670" t="str">
            <v>2016-29-4-</v>
          </cell>
          <cell r="B8670" t="str">
            <v>MPS</v>
          </cell>
          <cell r="C8670" t="str">
            <v>UnMarked White River Spring Fing</v>
          </cell>
          <cell r="D8670" t="str">
            <v>U-WhiteSp</v>
          </cell>
          <cell r="E8670">
            <v>29</v>
          </cell>
          <cell r="F8670">
            <v>43</v>
          </cell>
          <cell r="G8670">
            <v>42</v>
          </cell>
          <cell r="H8670" t="str">
            <v>ETRS; includes FW net (FW spt assumed 0)</v>
          </cell>
          <cell r="I8670">
            <v>2016</v>
          </cell>
          <cell r="J8670" t="str">
            <v>UM</v>
          </cell>
          <cell r="L8670">
            <v>4</v>
          </cell>
          <cell r="M8670">
            <v>1351</v>
          </cell>
        </row>
        <row r="8671">
          <cell r="A8671" t="str">
            <v>2016-29-5-</v>
          </cell>
          <cell r="B8671" t="str">
            <v>MPS</v>
          </cell>
          <cell r="C8671" t="str">
            <v>UnMarked White River Spring Fing</v>
          </cell>
          <cell r="D8671" t="str">
            <v>U-WhiteSp</v>
          </cell>
          <cell r="E8671">
            <v>29</v>
          </cell>
          <cell r="F8671">
            <v>43</v>
          </cell>
          <cell r="G8671">
            <v>42</v>
          </cell>
          <cell r="H8671" t="str">
            <v>ETRS; includes FW net (FW spt assumed 0)</v>
          </cell>
          <cell r="I8671">
            <v>2016</v>
          </cell>
          <cell r="J8671" t="str">
            <v>UM</v>
          </cell>
          <cell r="L8671">
            <v>5</v>
          </cell>
          <cell r="M8671">
            <v>134</v>
          </cell>
        </row>
        <row r="8672">
          <cell r="A8672" t="str">
            <v>2016-30-3-</v>
          </cell>
          <cell r="B8672" t="str">
            <v>MPS</v>
          </cell>
          <cell r="C8672" t="str">
            <v>Marked White River Spring Fing</v>
          </cell>
          <cell r="D8672" t="str">
            <v>M-WhiteSp</v>
          </cell>
          <cell r="E8672">
            <v>30</v>
          </cell>
          <cell r="F8672">
            <v>44</v>
          </cell>
          <cell r="G8672">
            <v>42</v>
          </cell>
          <cell r="H8672" t="str">
            <v>ETRS; includes FW net (FW spt assumed 0)</v>
          </cell>
          <cell r="I8672">
            <v>2016</v>
          </cell>
          <cell r="J8672" t="str">
            <v>M</v>
          </cell>
          <cell r="L8672">
            <v>3</v>
          </cell>
          <cell r="M8672">
            <v>0</v>
          </cell>
        </row>
        <row r="8673">
          <cell r="A8673" t="str">
            <v>2016-30-4-</v>
          </cell>
          <cell r="B8673" t="str">
            <v>MPS</v>
          </cell>
          <cell r="C8673" t="str">
            <v>Marked White River Spring Fing</v>
          </cell>
          <cell r="D8673" t="str">
            <v>M-WhiteSp</v>
          </cell>
          <cell r="E8673">
            <v>30</v>
          </cell>
          <cell r="F8673">
            <v>44</v>
          </cell>
          <cell r="G8673">
            <v>42</v>
          </cell>
          <cell r="H8673" t="str">
            <v>ETRS; includes FW net (FW spt assumed 0)</v>
          </cell>
          <cell r="I8673">
            <v>2016</v>
          </cell>
          <cell r="J8673" t="str">
            <v>M</v>
          </cell>
          <cell r="L8673">
            <v>4</v>
          </cell>
          <cell r="M8673">
            <v>0</v>
          </cell>
        </row>
        <row r="8674">
          <cell r="A8674" t="str">
            <v>2016-30-5-</v>
          </cell>
          <cell r="B8674" t="str">
            <v>MPS</v>
          </cell>
          <cell r="C8674" t="str">
            <v>Marked White River Spring Fing</v>
          </cell>
          <cell r="D8674" t="str">
            <v>M-WhiteSp</v>
          </cell>
          <cell r="E8674">
            <v>30</v>
          </cell>
          <cell r="F8674">
            <v>44</v>
          </cell>
          <cell r="G8674">
            <v>42</v>
          </cell>
          <cell r="H8674" t="str">
            <v>ETRS; includes FW net (FW spt assumed 0)</v>
          </cell>
          <cell r="I8674">
            <v>2016</v>
          </cell>
          <cell r="J8674" t="str">
            <v>M</v>
          </cell>
          <cell r="L8674">
            <v>5</v>
          </cell>
          <cell r="M8674">
            <v>0</v>
          </cell>
        </row>
        <row r="8675">
          <cell r="A8675" t="str">
            <v>2016-31-3-Area12B_tribs_nat_F_n_um</v>
          </cell>
          <cell r="B8675" t="str">
            <v>HC</v>
          </cell>
          <cell r="C8675" t="str">
            <v>UnMarked Hood Canal Fall Fing</v>
          </cell>
          <cell r="D8675" t="str">
            <v>U-HdCl FF</v>
          </cell>
          <cell r="E8675">
            <v>31</v>
          </cell>
          <cell r="F8675">
            <v>46</v>
          </cell>
          <cell r="G8675">
            <v>45</v>
          </cell>
          <cell r="H8675" t="str">
            <v>TRS; incl FW net, FW sport, 12H, HC net</v>
          </cell>
          <cell r="I8675">
            <v>2016</v>
          </cell>
          <cell r="J8675" t="str">
            <v>UM</v>
          </cell>
          <cell r="K8675" t="str">
            <v>N</v>
          </cell>
          <cell r="L8675">
            <v>3</v>
          </cell>
          <cell r="M8675">
            <v>250.58654885038629</v>
          </cell>
        </row>
        <row r="8676">
          <cell r="A8676" t="str">
            <v>2016-31-3-HoodsportHat_F_h_um</v>
          </cell>
          <cell r="B8676" t="str">
            <v>HC</v>
          </cell>
          <cell r="C8676" t="str">
            <v>UnMarked Hood Canal Fall Fing</v>
          </cell>
          <cell r="D8676" t="str">
            <v>U-HdCl FF</v>
          </cell>
          <cell r="E8676">
            <v>31</v>
          </cell>
          <cell r="F8676">
            <v>46</v>
          </cell>
          <cell r="G8676">
            <v>45</v>
          </cell>
          <cell r="H8676" t="str">
            <v>TRS; incl FW net, FW sport, 12H, HC net</v>
          </cell>
          <cell r="I8676">
            <v>2016</v>
          </cell>
          <cell r="J8676" t="str">
            <v>UM</v>
          </cell>
          <cell r="K8676" t="str">
            <v>H</v>
          </cell>
          <cell r="L8676">
            <v>3</v>
          </cell>
          <cell r="M8676">
            <v>39.995465277327192</v>
          </cell>
        </row>
        <row r="8677">
          <cell r="A8677" t="str">
            <v>2016-31-3-SkokR_nat_n_um</v>
          </cell>
          <cell r="B8677" t="str">
            <v>HC</v>
          </cell>
          <cell r="C8677" t="str">
            <v>UnMarked Hood Canal Fall Fing</v>
          </cell>
          <cell r="D8677" t="str">
            <v>U-HdCl FF</v>
          </cell>
          <cell r="E8677">
            <v>31</v>
          </cell>
          <cell r="F8677">
            <v>46</v>
          </cell>
          <cell r="G8677">
            <v>45</v>
          </cell>
          <cell r="H8677" t="str">
            <v>TRS; incl FW net, FW sport, 12H, HC net</v>
          </cell>
          <cell r="I8677">
            <v>2016</v>
          </cell>
          <cell r="J8677" t="str">
            <v>UM</v>
          </cell>
          <cell r="K8677" t="str">
            <v>N</v>
          </cell>
          <cell r="L8677">
            <v>3</v>
          </cell>
          <cell r="M8677">
            <v>240.53761194464059</v>
          </cell>
        </row>
        <row r="8678">
          <cell r="A8678" t="str">
            <v>2016-31-3-SkokR_hat_h_um</v>
          </cell>
          <cell r="B8678" t="str">
            <v>HC</v>
          </cell>
          <cell r="C8678" t="str">
            <v>UnMarked Hood Canal Fall Fing</v>
          </cell>
          <cell r="D8678" t="str">
            <v>U-HdCl FF</v>
          </cell>
          <cell r="E8678">
            <v>31</v>
          </cell>
          <cell r="F8678">
            <v>46</v>
          </cell>
          <cell r="G8678">
            <v>45</v>
          </cell>
          <cell r="H8678" t="str">
            <v>TRS; incl FW net, FW sport, 12H, HC net</v>
          </cell>
          <cell r="I8678">
            <v>2016</v>
          </cell>
          <cell r="J8678" t="str">
            <v>UM</v>
          </cell>
          <cell r="K8678" t="str">
            <v>H</v>
          </cell>
          <cell r="L8678">
            <v>3</v>
          </cell>
          <cell r="M8678">
            <v>2551.8337143091499</v>
          </cell>
        </row>
        <row r="8679">
          <cell r="A8679" t="str">
            <v>2016-31-3-Area12CD_tribs_nat_n_um</v>
          </cell>
          <cell r="B8679" t="str">
            <v>HC</v>
          </cell>
          <cell r="C8679" t="str">
            <v>UnMarked Hood Canal Fall Fing</v>
          </cell>
          <cell r="D8679" t="str">
            <v>U-HdCl FF</v>
          </cell>
          <cell r="E8679">
            <v>31</v>
          </cell>
          <cell r="F8679">
            <v>46</v>
          </cell>
          <cell r="G8679">
            <v>45</v>
          </cell>
          <cell r="H8679" t="str">
            <v>TRS; incl FW net, FW sport, 12H, HC net</v>
          </cell>
          <cell r="I8679">
            <v>2016</v>
          </cell>
          <cell r="J8679" t="str">
            <v>UM</v>
          </cell>
          <cell r="K8679" t="str">
            <v>N</v>
          </cell>
          <cell r="L8679">
            <v>3</v>
          </cell>
          <cell r="M8679">
            <v>71.817649806679213</v>
          </cell>
        </row>
        <row r="8680">
          <cell r="A8680" t="str">
            <v>2016-31-4-Area12B_tribs_nat_F_n_um</v>
          </cell>
          <cell r="B8680" t="str">
            <v>HC</v>
          </cell>
          <cell r="C8680" t="str">
            <v>UnMarked Hood Canal Fall Fing</v>
          </cell>
          <cell r="D8680" t="str">
            <v>U-HdCl FF</v>
          </cell>
          <cell r="E8680">
            <v>31</v>
          </cell>
          <cell r="F8680">
            <v>46</v>
          </cell>
          <cell r="G8680">
            <v>45</v>
          </cell>
          <cell r="H8680" t="str">
            <v>TRS; incl FW net, FW sport, 12H, HC net</v>
          </cell>
          <cell r="I8680">
            <v>2016</v>
          </cell>
          <cell r="J8680" t="str">
            <v>UM</v>
          </cell>
          <cell r="K8680" t="str">
            <v>N</v>
          </cell>
          <cell r="L8680">
            <v>4</v>
          </cell>
          <cell r="M8680">
            <v>38.798201455528563</v>
          </cell>
        </row>
        <row r="8681">
          <cell r="A8681" t="str">
            <v>2016-31-4-HoodsportHat_F_h_um</v>
          </cell>
          <cell r="B8681" t="str">
            <v>HC</v>
          </cell>
          <cell r="C8681" t="str">
            <v>UnMarked Hood Canal Fall Fing</v>
          </cell>
          <cell r="D8681" t="str">
            <v>U-HdCl FF</v>
          </cell>
          <cell r="E8681">
            <v>31</v>
          </cell>
          <cell r="F8681">
            <v>46</v>
          </cell>
          <cell r="G8681">
            <v>45</v>
          </cell>
          <cell r="H8681" t="str">
            <v>TRS; incl FW net, FW sport, 12H, HC net</v>
          </cell>
          <cell r="I8681">
            <v>2016</v>
          </cell>
          <cell r="J8681" t="str">
            <v>UM</v>
          </cell>
          <cell r="K8681" t="str">
            <v>H</v>
          </cell>
          <cell r="L8681">
            <v>4</v>
          </cell>
          <cell r="M8681">
            <v>5.1386262020805233</v>
          </cell>
        </row>
        <row r="8682">
          <cell r="A8682" t="str">
            <v>2016-31-4-SkokR_nat_n_um</v>
          </cell>
          <cell r="B8682" t="str">
            <v>HC</v>
          </cell>
          <cell r="C8682" t="str">
            <v>UnMarked Hood Canal Fall Fing</v>
          </cell>
          <cell r="D8682" t="str">
            <v>U-HdCl FF</v>
          </cell>
          <cell r="E8682">
            <v>31</v>
          </cell>
          <cell r="F8682">
            <v>46</v>
          </cell>
          <cell r="G8682">
            <v>45</v>
          </cell>
          <cell r="H8682" t="str">
            <v>TRS; incl FW net, FW sport, 12H, HC net</v>
          </cell>
          <cell r="I8682">
            <v>2016</v>
          </cell>
          <cell r="J8682" t="str">
            <v>UM</v>
          </cell>
          <cell r="K8682" t="str">
            <v>N</v>
          </cell>
          <cell r="L8682">
            <v>4</v>
          </cell>
          <cell r="M8682">
            <v>37.242329122110547</v>
          </cell>
        </row>
        <row r="8683">
          <cell r="A8683" t="str">
            <v>2016-31-4-SkokR_hat_h_um</v>
          </cell>
          <cell r="B8683" t="str">
            <v>HC</v>
          </cell>
          <cell r="C8683" t="str">
            <v>UnMarked Hood Canal Fall Fing</v>
          </cell>
          <cell r="D8683" t="str">
            <v>U-HdCl FF</v>
          </cell>
          <cell r="E8683">
            <v>31</v>
          </cell>
          <cell r="F8683">
            <v>46</v>
          </cell>
          <cell r="G8683">
            <v>45</v>
          </cell>
          <cell r="H8683" t="str">
            <v>TRS; incl FW net, FW sport, 12H, HC net</v>
          </cell>
          <cell r="I8683">
            <v>2016</v>
          </cell>
          <cell r="J8683" t="str">
            <v>UM</v>
          </cell>
          <cell r="K8683" t="str">
            <v>H</v>
          </cell>
          <cell r="L8683">
            <v>4</v>
          </cell>
          <cell r="M8683">
            <v>278.82232449064628</v>
          </cell>
        </row>
        <row r="8684">
          <cell r="A8684" t="str">
            <v>2016-31-4-Area12CD_tribs_nat_n_um</v>
          </cell>
          <cell r="B8684" t="str">
            <v>HC</v>
          </cell>
          <cell r="C8684" t="str">
            <v>UnMarked Hood Canal Fall Fing</v>
          </cell>
          <cell r="D8684" t="str">
            <v>U-HdCl FF</v>
          </cell>
          <cell r="E8684">
            <v>31</v>
          </cell>
          <cell r="F8684">
            <v>46</v>
          </cell>
          <cell r="G8684">
            <v>45</v>
          </cell>
          <cell r="H8684" t="str">
            <v>TRS; incl FW net, FW sport, 12H, HC net</v>
          </cell>
          <cell r="I8684">
            <v>2016</v>
          </cell>
          <cell r="J8684" t="str">
            <v>UM</v>
          </cell>
          <cell r="K8684" t="str">
            <v>N</v>
          </cell>
          <cell r="L8684">
            <v>4</v>
          </cell>
          <cell r="M8684">
            <v>11.119494075181869</v>
          </cell>
        </row>
        <row r="8685">
          <cell r="A8685" t="str">
            <v>2016-31-5-Area12B_tribs_nat_F_n_um</v>
          </cell>
          <cell r="B8685" t="str">
            <v>HC</v>
          </cell>
          <cell r="C8685" t="str">
            <v>UnMarked Hood Canal Fall Fing</v>
          </cell>
          <cell r="D8685" t="str">
            <v>U-HdCl FF</v>
          </cell>
          <cell r="E8685">
            <v>31</v>
          </cell>
          <cell r="F8685">
            <v>46</v>
          </cell>
          <cell r="G8685">
            <v>45</v>
          </cell>
          <cell r="H8685" t="str">
            <v>TRS; incl FW net, FW sport, 12H, HC net</v>
          </cell>
          <cell r="I8685">
            <v>2016</v>
          </cell>
          <cell r="J8685" t="str">
            <v>UM</v>
          </cell>
          <cell r="K8685" t="str">
            <v>N</v>
          </cell>
          <cell r="L8685">
            <v>5</v>
          </cell>
          <cell r="M8685">
            <v>2.4916276164100908</v>
          </cell>
        </row>
        <row r="8686">
          <cell r="A8686" t="str">
            <v>2016-31-5-HoodsportHat_F_h_um</v>
          </cell>
          <cell r="B8686" t="str">
            <v>HC</v>
          </cell>
          <cell r="C8686" t="str">
            <v>UnMarked Hood Canal Fall Fing</v>
          </cell>
          <cell r="D8686" t="str">
            <v>U-HdCl FF</v>
          </cell>
          <cell r="E8686">
            <v>31</v>
          </cell>
          <cell r="F8686">
            <v>46</v>
          </cell>
          <cell r="G8686">
            <v>45</v>
          </cell>
          <cell r="H8686" t="str">
            <v>TRS; incl FW net, FW sport, 12H, HC net</v>
          </cell>
          <cell r="I8686">
            <v>2016</v>
          </cell>
          <cell r="J8686" t="str">
            <v>UM</v>
          </cell>
          <cell r="K8686" t="str">
            <v>H</v>
          </cell>
          <cell r="L8686">
            <v>5</v>
          </cell>
          <cell r="M8686">
            <v>0.1696896613642821</v>
          </cell>
        </row>
        <row r="8687">
          <cell r="A8687" t="str">
            <v>2016-31-5-SkokR_nat_n_um</v>
          </cell>
          <cell r="B8687" t="str">
            <v>HC</v>
          </cell>
          <cell r="C8687" t="str">
            <v>UnMarked Hood Canal Fall Fing</v>
          </cell>
          <cell r="D8687" t="str">
            <v>U-HdCl FF</v>
          </cell>
          <cell r="E8687">
            <v>31</v>
          </cell>
          <cell r="F8687">
            <v>46</v>
          </cell>
          <cell r="G8687">
            <v>45</v>
          </cell>
          <cell r="H8687" t="str">
            <v>TRS; incl FW net, FW sport, 12H, HC net</v>
          </cell>
          <cell r="I8687">
            <v>2016</v>
          </cell>
          <cell r="J8687" t="str">
            <v>UM</v>
          </cell>
          <cell r="K8687" t="str">
            <v>N</v>
          </cell>
          <cell r="L8687">
            <v>5</v>
          </cell>
          <cell r="M8687">
            <v>2.391709209676824</v>
          </cell>
        </row>
        <row r="8688">
          <cell r="A8688" t="str">
            <v>2016-31-5-SkokR_hat_h_um</v>
          </cell>
          <cell r="B8688" t="str">
            <v>HC</v>
          </cell>
          <cell r="C8688" t="str">
            <v>UnMarked Hood Canal Fall Fing</v>
          </cell>
          <cell r="D8688" t="str">
            <v>U-HdCl FF</v>
          </cell>
          <cell r="E8688">
            <v>31</v>
          </cell>
          <cell r="F8688">
            <v>46</v>
          </cell>
          <cell r="G8688">
            <v>45</v>
          </cell>
          <cell r="H8688" t="str">
            <v>TRS; incl FW net, FW sport, 12H, HC net</v>
          </cell>
          <cell r="I8688">
            <v>2016</v>
          </cell>
          <cell r="J8688" t="str">
            <v>UM</v>
          </cell>
          <cell r="K8688" t="str">
            <v>H</v>
          </cell>
          <cell r="L8688">
            <v>5</v>
          </cell>
          <cell r="M8688">
            <v>18.667474747671029</v>
          </cell>
        </row>
        <row r="8689">
          <cell r="A8689" t="str">
            <v>2016-31-5-Area12CD_tribs_nat_n_um</v>
          </cell>
          <cell r="B8689" t="str">
            <v>HC</v>
          </cell>
          <cell r="C8689" t="str">
            <v>UnMarked Hood Canal Fall Fing</v>
          </cell>
          <cell r="D8689" t="str">
            <v>U-HdCl FF</v>
          </cell>
          <cell r="E8689">
            <v>31</v>
          </cell>
          <cell r="F8689">
            <v>46</v>
          </cell>
          <cell r="G8689">
            <v>45</v>
          </cell>
          <cell r="H8689" t="str">
            <v>TRS; incl FW net, FW sport, 12H, HC net</v>
          </cell>
          <cell r="I8689">
            <v>2016</v>
          </cell>
          <cell r="J8689" t="str">
            <v>UM</v>
          </cell>
          <cell r="K8689" t="str">
            <v>N</v>
          </cell>
          <cell r="L8689">
            <v>5</v>
          </cell>
          <cell r="M8689">
            <v>0.71409594978232172</v>
          </cell>
        </row>
        <row r="8690">
          <cell r="A8690" t="str">
            <v>2016-32-3-HoodsportHat_F_h_m</v>
          </cell>
          <cell r="B8690" t="str">
            <v>HC</v>
          </cell>
          <cell r="C8690" t="str">
            <v>Marked Hood Canal Fall Fing</v>
          </cell>
          <cell r="D8690" t="str">
            <v>M-HdCl FF</v>
          </cell>
          <cell r="E8690">
            <v>32</v>
          </cell>
          <cell r="F8690">
            <v>47</v>
          </cell>
          <cell r="G8690">
            <v>45</v>
          </cell>
          <cell r="H8690" t="str">
            <v>TRS; incl FW net, FW sport, 12H, HC net</v>
          </cell>
          <cell r="I8690">
            <v>2016</v>
          </cell>
          <cell r="J8690" t="str">
            <v>M</v>
          </cell>
          <cell r="K8690" t="str">
            <v>H</v>
          </cell>
          <cell r="L8690">
            <v>3</v>
          </cell>
          <cell r="M8690">
            <v>24015.535836140491</v>
          </cell>
        </row>
        <row r="8691">
          <cell r="A8691" t="str">
            <v>2016-32-3-SkokR_hat_h_m</v>
          </cell>
          <cell r="B8691" t="str">
            <v>HC</v>
          </cell>
          <cell r="C8691" t="str">
            <v>Marked Hood Canal Fall Fing</v>
          </cell>
          <cell r="D8691" t="str">
            <v>M-HdCl FF</v>
          </cell>
          <cell r="E8691">
            <v>32</v>
          </cell>
          <cell r="F8691">
            <v>47</v>
          </cell>
          <cell r="G8691">
            <v>45</v>
          </cell>
          <cell r="H8691" t="str">
            <v>TRS; incl FW net, FW sport, 12H, HC net</v>
          </cell>
          <cell r="I8691">
            <v>2016</v>
          </cell>
          <cell r="J8691" t="str">
            <v>M</v>
          </cell>
          <cell r="K8691" t="str">
            <v>H</v>
          </cell>
          <cell r="L8691">
            <v>3</v>
          </cell>
          <cell r="M8691">
            <v>28669.35546957612</v>
          </cell>
        </row>
        <row r="8692">
          <cell r="A8692" t="str">
            <v>2016-32-4-HoodsportHat_F_h_m</v>
          </cell>
          <cell r="B8692" t="str">
            <v>HC</v>
          </cell>
          <cell r="C8692" t="str">
            <v>Marked Hood Canal Fall Fing</v>
          </cell>
          <cell r="D8692" t="str">
            <v>M-HdCl FF</v>
          </cell>
          <cell r="E8692">
            <v>32</v>
          </cell>
          <cell r="F8692">
            <v>47</v>
          </cell>
          <cell r="G8692">
            <v>45</v>
          </cell>
          <cell r="H8692" t="str">
            <v>TRS; incl FW net, FW sport, 12H, HC net</v>
          </cell>
          <cell r="I8692">
            <v>2016</v>
          </cell>
          <cell r="J8692" t="str">
            <v>M</v>
          </cell>
          <cell r="K8692" t="str">
            <v>H</v>
          </cell>
          <cell r="L8692">
            <v>4</v>
          </cell>
          <cell r="M8692">
            <v>4175.4522837309323</v>
          </cell>
        </row>
        <row r="8693">
          <cell r="A8693" t="str">
            <v>2016-32-4-SkokR_hat_h_m</v>
          </cell>
          <cell r="B8693" t="str">
            <v>HC</v>
          </cell>
          <cell r="C8693" t="str">
            <v>Marked Hood Canal Fall Fing</v>
          </cell>
          <cell r="D8693" t="str">
            <v>M-HdCl FF</v>
          </cell>
          <cell r="E8693">
            <v>32</v>
          </cell>
          <cell r="F8693">
            <v>47</v>
          </cell>
          <cell r="G8693">
            <v>45</v>
          </cell>
          <cell r="H8693" t="str">
            <v>TRS; incl FW net, FW sport, 12H, HC net</v>
          </cell>
          <cell r="I8693">
            <v>2016</v>
          </cell>
          <cell r="J8693" t="str">
            <v>M</v>
          </cell>
          <cell r="K8693" t="str">
            <v>H</v>
          </cell>
          <cell r="L8693">
            <v>4</v>
          </cell>
          <cell r="M8693">
            <v>4555.1402054006812</v>
          </cell>
        </row>
        <row r="8694">
          <cell r="A8694" t="str">
            <v>2016-32-5-HoodsportHat_F_h_m</v>
          </cell>
          <cell r="B8694" t="str">
            <v>HC</v>
          </cell>
          <cell r="C8694" t="str">
            <v>Marked Hood Canal Fall Fing</v>
          </cell>
          <cell r="D8694" t="str">
            <v>M-HdCl FF</v>
          </cell>
          <cell r="E8694">
            <v>32</v>
          </cell>
          <cell r="F8694">
            <v>47</v>
          </cell>
          <cell r="G8694">
            <v>45</v>
          </cell>
          <cell r="H8694" t="str">
            <v>TRS; incl FW net, FW sport, 12H, HC net</v>
          </cell>
          <cell r="I8694">
            <v>2016</v>
          </cell>
          <cell r="J8694" t="str">
            <v>M</v>
          </cell>
          <cell r="K8694" t="str">
            <v>H</v>
          </cell>
          <cell r="L8694">
            <v>5</v>
          </cell>
          <cell r="M8694">
            <v>548.10452803476846</v>
          </cell>
        </row>
        <row r="8695">
          <cell r="A8695" t="str">
            <v>2016-32-5-SkokR_hat_h_m</v>
          </cell>
          <cell r="B8695" t="str">
            <v>HC</v>
          </cell>
          <cell r="C8695" t="str">
            <v>Marked Hood Canal Fall Fing</v>
          </cell>
          <cell r="D8695" t="str">
            <v>M-HdCl FF</v>
          </cell>
          <cell r="E8695">
            <v>32</v>
          </cell>
          <cell r="F8695">
            <v>47</v>
          </cell>
          <cell r="G8695">
            <v>45</v>
          </cell>
          <cell r="H8695" t="str">
            <v>TRS; incl FW net, FW sport, 12H, HC net</v>
          </cell>
          <cell r="I8695">
            <v>2016</v>
          </cell>
          <cell r="J8695" t="str">
            <v>M</v>
          </cell>
          <cell r="K8695" t="str">
            <v>H</v>
          </cell>
          <cell r="L8695">
            <v>5</v>
          </cell>
          <cell r="M8695">
            <v>291.77048588755179</v>
          </cell>
        </row>
        <row r="8696">
          <cell r="A8696" t="str">
            <v>2016-33-3-HoodsportHat_Y_h_um</v>
          </cell>
          <cell r="B8696" t="str">
            <v>HC</v>
          </cell>
          <cell r="C8696" t="str">
            <v>UnMarked Hood Canal Fall Year</v>
          </cell>
          <cell r="D8696" t="str">
            <v>U-HdCl FY</v>
          </cell>
          <cell r="E8696">
            <v>33</v>
          </cell>
          <cell r="F8696">
            <v>49</v>
          </cell>
          <cell r="G8696">
            <v>48</v>
          </cell>
          <cell r="H8696" t="str">
            <v>TRS; incl FW net, FW sport, 12H, HC net</v>
          </cell>
          <cell r="I8696">
            <v>2016</v>
          </cell>
          <cell r="J8696" t="str">
            <v>UM</v>
          </cell>
          <cell r="K8696" t="str">
            <v>H</v>
          </cell>
          <cell r="L8696">
            <v>3</v>
          </cell>
          <cell r="M8696">
            <v>0</v>
          </cell>
        </row>
        <row r="8697">
          <cell r="A8697" t="str">
            <v>2016-33-4-HoodsportHat_Y_h_um</v>
          </cell>
          <cell r="B8697" t="str">
            <v>HC</v>
          </cell>
          <cell r="C8697" t="str">
            <v>UnMarked Hood Canal Fall Year</v>
          </cell>
          <cell r="D8697" t="str">
            <v>U-HdCl FY</v>
          </cell>
          <cell r="E8697">
            <v>33</v>
          </cell>
          <cell r="F8697">
            <v>49</v>
          </cell>
          <cell r="G8697">
            <v>48</v>
          </cell>
          <cell r="H8697" t="str">
            <v>TRS; incl FW net, FW sport, 12H, HC net</v>
          </cell>
          <cell r="I8697">
            <v>2016</v>
          </cell>
          <cell r="J8697" t="str">
            <v>UM</v>
          </cell>
          <cell r="K8697" t="str">
            <v>H</v>
          </cell>
          <cell r="L8697">
            <v>4</v>
          </cell>
          <cell r="M8697">
            <v>2.3086391335029158E-2</v>
          </cell>
        </row>
        <row r="8698">
          <cell r="A8698" t="str">
            <v>2016-33-5-HoodsportHat_Y_h_um</v>
          </cell>
          <cell r="B8698" t="str">
            <v>HC</v>
          </cell>
          <cell r="C8698" t="str">
            <v>UnMarked Hood Canal Fall Year</v>
          </cell>
          <cell r="D8698" t="str">
            <v>U-HdCl FY</v>
          </cell>
          <cell r="E8698">
            <v>33</v>
          </cell>
          <cell r="F8698">
            <v>49</v>
          </cell>
          <cell r="G8698">
            <v>48</v>
          </cell>
          <cell r="H8698" t="str">
            <v>TRS; incl FW net, FW sport, 12H, HC net</v>
          </cell>
          <cell r="I8698">
            <v>2016</v>
          </cell>
          <cell r="J8698" t="str">
            <v>UM</v>
          </cell>
          <cell r="K8698" t="str">
            <v>H</v>
          </cell>
          <cell r="L8698">
            <v>5</v>
          </cell>
          <cell r="M8698">
            <v>0</v>
          </cell>
        </row>
        <row r="8699">
          <cell r="A8699" t="str">
            <v>2016-34-3-HoodsportHat_Y_h_m</v>
          </cell>
          <cell r="B8699" t="str">
            <v>HC</v>
          </cell>
          <cell r="C8699" t="str">
            <v>Marked Hood Canal Fall Year</v>
          </cell>
          <cell r="D8699" t="str">
            <v>M-HdCl FY</v>
          </cell>
          <cell r="E8699">
            <v>34</v>
          </cell>
          <cell r="F8699">
            <v>50</v>
          </cell>
          <cell r="G8699">
            <v>48</v>
          </cell>
          <cell r="H8699" t="str">
            <v>TRS; incl FW net, FW sport, 12H, HC net</v>
          </cell>
          <cell r="I8699">
            <v>2016</v>
          </cell>
          <cell r="J8699" t="str">
            <v>M</v>
          </cell>
          <cell r="K8699" t="str">
            <v>H</v>
          </cell>
          <cell r="L8699">
            <v>3</v>
          </cell>
          <cell r="M8699">
            <v>159.48035043991209</v>
          </cell>
        </row>
        <row r="8700">
          <cell r="A8700" t="str">
            <v>2016-34-4-HoodsportHat_Y_h_m</v>
          </cell>
          <cell r="B8700" t="str">
            <v>HC</v>
          </cell>
          <cell r="C8700" t="str">
            <v>Marked Hood Canal Fall Year</v>
          </cell>
          <cell r="D8700" t="str">
            <v>M-HdCl FY</v>
          </cell>
          <cell r="E8700">
            <v>34</v>
          </cell>
          <cell r="F8700">
            <v>50</v>
          </cell>
          <cell r="G8700">
            <v>48</v>
          </cell>
          <cell r="H8700" t="str">
            <v>TRS; incl FW net, FW sport, 12H, HC net</v>
          </cell>
          <cell r="I8700">
            <v>2016</v>
          </cell>
          <cell r="J8700" t="str">
            <v>M</v>
          </cell>
          <cell r="K8700" t="str">
            <v>H</v>
          </cell>
          <cell r="L8700">
            <v>4</v>
          </cell>
          <cell r="M8700">
            <v>11.525808427178511</v>
          </cell>
        </row>
        <row r="8701">
          <cell r="A8701" t="str">
            <v>2016-34-5-HoodsportHat_Y_h_m</v>
          </cell>
          <cell r="B8701" t="str">
            <v>HC</v>
          </cell>
          <cell r="C8701" t="str">
            <v>Marked Hood Canal Fall Year</v>
          </cell>
          <cell r="D8701" t="str">
            <v>M-HdCl FY</v>
          </cell>
          <cell r="E8701">
            <v>34</v>
          </cell>
          <cell r="F8701">
            <v>50</v>
          </cell>
          <cell r="G8701">
            <v>48</v>
          </cell>
          <cell r="H8701" t="str">
            <v>TRS; incl FW net, FW sport, 12H, HC net</v>
          </cell>
          <cell r="I8701">
            <v>2016</v>
          </cell>
          <cell r="J8701" t="str">
            <v>M</v>
          </cell>
          <cell r="K8701" t="str">
            <v>H</v>
          </cell>
          <cell r="L8701">
            <v>5</v>
          </cell>
          <cell r="M8701">
            <v>5.2853832523940367</v>
          </cell>
        </row>
        <row r="8702">
          <cell r="A8702" t="str">
            <v>2016-35-3-Dungeness_n_um</v>
          </cell>
          <cell r="B8702" t="str">
            <v>JDF</v>
          </cell>
          <cell r="C8702" t="str">
            <v>UnMarked JDF Tribs. Fall</v>
          </cell>
          <cell r="D8702" t="str">
            <v>U-SJDF FF</v>
          </cell>
          <cell r="E8702">
            <v>35</v>
          </cell>
          <cell r="F8702">
            <v>52</v>
          </cell>
          <cell r="G8702">
            <v>51</v>
          </cell>
          <cell r="H8702" t="str">
            <v>ETRS; includes 6D</v>
          </cell>
          <cell r="I8702">
            <v>2016</v>
          </cell>
          <cell r="J8702" t="str">
            <v>UM</v>
          </cell>
          <cell r="K8702" t="str">
            <v>N</v>
          </cell>
          <cell r="L8702">
            <v>3</v>
          </cell>
          <cell r="M8702">
            <v>119</v>
          </cell>
        </row>
        <row r="8703">
          <cell r="A8703" t="str">
            <v>2016-35-3-Elwha_n_um</v>
          </cell>
          <cell r="B8703" t="str">
            <v>JDF</v>
          </cell>
          <cell r="C8703" t="str">
            <v>UnMarked JDF Tribs. Fall</v>
          </cell>
          <cell r="D8703" t="str">
            <v>U-SJDF FF</v>
          </cell>
          <cell r="E8703">
            <v>35</v>
          </cell>
          <cell r="F8703">
            <v>52</v>
          </cell>
          <cell r="G8703">
            <v>51</v>
          </cell>
          <cell r="H8703" t="str">
            <v>ETRS; includes 6D</v>
          </cell>
          <cell r="I8703">
            <v>2016</v>
          </cell>
          <cell r="J8703" t="str">
            <v>UM</v>
          </cell>
          <cell r="K8703" t="str">
            <v>N</v>
          </cell>
          <cell r="L8703">
            <v>3</v>
          </cell>
          <cell r="M8703">
            <v>235</v>
          </cell>
        </row>
        <row r="8704">
          <cell r="A8704" t="str">
            <v>2016-35-4-Dungeness_n_um</v>
          </cell>
          <cell r="B8704" t="str">
            <v>JDF</v>
          </cell>
          <cell r="C8704" t="str">
            <v>UnMarked JDF Tribs. Fall</v>
          </cell>
          <cell r="D8704" t="str">
            <v>U-SJDF FF</v>
          </cell>
          <cell r="E8704">
            <v>35</v>
          </cell>
          <cell r="F8704">
            <v>52</v>
          </cell>
          <cell r="G8704">
            <v>51</v>
          </cell>
          <cell r="H8704" t="str">
            <v>ETRS; includes 6D</v>
          </cell>
          <cell r="I8704">
            <v>2016</v>
          </cell>
          <cell r="J8704" t="str">
            <v>UM</v>
          </cell>
          <cell r="K8704" t="str">
            <v>N</v>
          </cell>
          <cell r="L8704">
            <v>4</v>
          </cell>
          <cell r="M8704">
            <v>303</v>
          </cell>
        </row>
        <row r="8705">
          <cell r="A8705" t="str">
            <v>2016-35-4-Elwha_n_um</v>
          </cell>
          <cell r="B8705" t="str">
            <v>JDF</v>
          </cell>
          <cell r="C8705" t="str">
            <v>UnMarked JDF Tribs. Fall</v>
          </cell>
          <cell r="D8705" t="str">
            <v>U-SJDF FF</v>
          </cell>
          <cell r="E8705">
            <v>35</v>
          </cell>
          <cell r="F8705">
            <v>52</v>
          </cell>
          <cell r="G8705">
            <v>51</v>
          </cell>
          <cell r="H8705" t="str">
            <v>ETRS; includes 6D</v>
          </cell>
          <cell r="I8705">
            <v>2016</v>
          </cell>
          <cell r="J8705" t="str">
            <v>UM</v>
          </cell>
          <cell r="K8705" t="str">
            <v>N</v>
          </cell>
          <cell r="L8705">
            <v>4</v>
          </cell>
          <cell r="M8705">
            <v>1495</v>
          </cell>
        </row>
        <row r="8706">
          <cell r="A8706" t="str">
            <v>2016-35-5-Dungeness_n_um</v>
          </cell>
          <cell r="B8706" t="str">
            <v>JDF</v>
          </cell>
          <cell r="C8706" t="str">
            <v>UnMarked JDF Tribs. Fall</v>
          </cell>
          <cell r="D8706" t="str">
            <v>U-SJDF FF</v>
          </cell>
          <cell r="E8706">
            <v>35</v>
          </cell>
          <cell r="F8706">
            <v>52</v>
          </cell>
          <cell r="G8706">
            <v>51</v>
          </cell>
          <cell r="H8706" t="str">
            <v>ETRS; includes 6D</v>
          </cell>
          <cell r="I8706">
            <v>2016</v>
          </cell>
          <cell r="J8706" t="str">
            <v>UM</v>
          </cell>
          <cell r="K8706" t="str">
            <v>N</v>
          </cell>
          <cell r="L8706">
            <v>5</v>
          </cell>
          <cell r="M8706">
            <v>90</v>
          </cell>
        </row>
        <row r="8707">
          <cell r="A8707" t="str">
            <v>2016-35-5-Elwha_n_um</v>
          </cell>
          <cell r="B8707" t="str">
            <v>JDF</v>
          </cell>
          <cell r="C8707" t="str">
            <v>UnMarked JDF Tribs. Fall</v>
          </cell>
          <cell r="D8707" t="str">
            <v>U-SJDF FF</v>
          </cell>
          <cell r="E8707">
            <v>35</v>
          </cell>
          <cell r="F8707">
            <v>52</v>
          </cell>
          <cell r="G8707">
            <v>51</v>
          </cell>
          <cell r="H8707" t="str">
            <v>ETRS; includes 6D</v>
          </cell>
          <cell r="I8707">
            <v>2016</v>
          </cell>
          <cell r="J8707" t="str">
            <v>UM</v>
          </cell>
          <cell r="K8707" t="str">
            <v>N</v>
          </cell>
          <cell r="L8707">
            <v>5</v>
          </cell>
          <cell r="M8707">
            <v>644</v>
          </cell>
        </row>
        <row r="8708">
          <cell r="A8708" t="str">
            <v>2016-36-3-Dungeness_n_m</v>
          </cell>
          <cell r="B8708" t="str">
            <v>JDF</v>
          </cell>
          <cell r="C8708" t="str">
            <v>Marked JDF Tribs. Fall</v>
          </cell>
          <cell r="D8708" t="str">
            <v>M-SJDF FF</v>
          </cell>
          <cell r="E8708">
            <v>36</v>
          </cell>
          <cell r="F8708">
            <v>53</v>
          </cell>
          <cell r="G8708">
            <v>51</v>
          </cell>
          <cell r="H8708" t="str">
            <v>ETRS; includes 6D</v>
          </cell>
          <cell r="I8708">
            <v>2016</v>
          </cell>
          <cell r="J8708" t="str">
            <v>M</v>
          </cell>
          <cell r="K8708" t="str">
            <v>N</v>
          </cell>
          <cell r="L8708">
            <v>3</v>
          </cell>
          <cell r="M8708">
            <v>2</v>
          </cell>
        </row>
        <row r="8709">
          <cell r="A8709" t="str">
            <v>2016-36-3-Elwha_n_m</v>
          </cell>
          <cell r="B8709" t="str">
            <v>JDF</v>
          </cell>
          <cell r="C8709" t="str">
            <v>Marked JDF Tribs. Fall</v>
          </cell>
          <cell r="D8709" t="str">
            <v>M-SJDF FF</v>
          </cell>
          <cell r="E8709">
            <v>36</v>
          </cell>
          <cell r="F8709">
            <v>53</v>
          </cell>
          <cell r="G8709">
            <v>51</v>
          </cell>
          <cell r="H8709" t="str">
            <v>ETRS; includes 6D</v>
          </cell>
          <cell r="I8709">
            <v>2016</v>
          </cell>
          <cell r="J8709" t="str">
            <v>M</v>
          </cell>
          <cell r="K8709" t="str">
            <v>N</v>
          </cell>
          <cell r="L8709">
            <v>3</v>
          </cell>
          <cell r="M8709">
            <v>25</v>
          </cell>
        </row>
        <row r="8710">
          <cell r="A8710" t="str">
            <v>2016-36-4-Dungeness_n_m</v>
          </cell>
          <cell r="B8710" t="str">
            <v>JDF</v>
          </cell>
          <cell r="C8710" t="str">
            <v>Marked JDF Tribs. Fall</v>
          </cell>
          <cell r="D8710" t="str">
            <v>M-SJDF FF</v>
          </cell>
          <cell r="E8710">
            <v>36</v>
          </cell>
          <cell r="F8710">
            <v>53</v>
          </cell>
          <cell r="G8710">
            <v>51</v>
          </cell>
          <cell r="H8710" t="str">
            <v>ETRS; includes 6D</v>
          </cell>
          <cell r="I8710">
            <v>2016</v>
          </cell>
          <cell r="J8710" t="str">
            <v>M</v>
          </cell>
          <cell r="K8710" t="str">
            <v>N</v>
          </cell>
          <cell r="L8710">
            <v>4</v>
          </cell>
          <cell r="M8710">
            <v>0</v>
          </cell>
        </row>
        <row r="8711">
          <cell r="A8711" t="str">
            <v>2016-36-4-Elwha_n_m</v>
          </cell>
          <cell r="B8711" t="str">
            <v>JDF</v>
          </cell>
          <cell r="C8711" t="str">
            <v>Marked JDF Tribs. Fall</v>
          </cell>
          <cell r="D8711" t="str">
            <v>M-SJDF FF</v>
          </cell>
          <cell r="E8711">
            <v>36</v>
          </cell>
          <cell r="F8711">
            <v>53</v>
          </cell>
          <cell r="G8711">
            <v>51</v>
          </cell>
          <cell r="H8711" t="str">
            <v>ETRS; includes 6D</v>
          </cell>
          <cell r="I8711">
            <v>2016</v>
          </cell>
          <cell r="J8711" t="str">
            <v>M</v>
          </cell>
          <cell r="K8711" t="str">
            <v>N</v>
          </cell>
          <cell r="L8711">
            <v>4</v>
          </cell>
          <cell r="M8711">
            <v>222</v>
          </cell>
        </row>
        <row r="8712">
          <cell r="A8712" t="str">
            <v>2016-36-5-Dungeness_n_m</v>
          </cell>
          <cell r="B8712" t="str">
            <v>JDF</v>
          </cell>
          <cell r="C8712" t="str">
            <v>Marked JDF Tribs. Fall</v>
          </cell>
          <cell r="D8712" t="str">
            <v>M-SJDF FF</v>
          </cell>
          <cell r="E8712">
            <v>36</v>
          </cell>
          <cell r="F8712">
            <v>53</v>
          </cell>
          <cell r="G8712">
            <v>51</v>
          </cell>
          <cell r="H8712" t="str">
            <v>ETRS; includes 6D</v>
          </cell>
          <cell r="I8712">
            <v>2016</v>
          </cell>
          <cell r="J8712" t="str">
            <v>M</v>
          </cell>
          <cell r="K8712" t="str">
            <v>N</v>
          </cell>
          <cell r="L8712">
            <v>5</v>
          </cell>
          <cell r="M8712">
            <v>0</v>
          </cell>
        </row>
        <row r="8713">
          <cell r="A8713" t="str">
            <v>2016-36-5-Elwha_n_m</v>
          </cell>
          <cell r="B8713" t="str">
            <v>JDF</v>
          </cell>
          <cell r="C8713" t="str">
            <v>Marked JDF Tribs. Fall</v>
          </cell>
          <cell r="D8713" t="str">
            <v>M-SJDF FF</v>
          </cell>
          <cell r="E8713">
            <v>36</v>
          </cell>
          <cell r="F8713">
            <v>53</v>
          </cell>
          <cell r="G8713">
            <v>51</v>
          </cell>
          <cell r="H8713" t="str">
            <v>ETRS; includes 6D</v>
          </cell>
          <cell r="I8713">
            <v>2016</v>
          </cell>
          <cell r="J8713" t="str">
            <v>M</v>
          </cell>
          <cell r="K8713" t="str">
            <v>N</v>
          </cell>
          <cell r="L8713">
            <v>5</v>
          </cell>
          <cell r="M8713">
            <v>7</v>
          </cell>
        </row>
        <row r="8714">
          <cell r="A8714" t="str">
            <v>2016-65-3-</v>
          </cell>
          <cell r="B8714" t="str">
            <v>MPS</v>
          </cell>
          <cell r="C8714" t="str">
            <v>UnMarked White Sp Year</v>
          </cell>
          <cell r="D8714" t="str">
            <v>U-WhtSpYr</v>
          </cell>
          <cell r="E8714">
            <v>65</v>
          </cell>
          <cell r="F8714">
            <v>55</v>
          </cell>
          <cell r="G8714">
            <v>54</v>
          </cell>
          <cell r="H8714" t="str">
            <v>ETRS; includes FW net (FW spt assumed 0)</v>
          </cell>
          <cell r="I8714">
            <v>2016</v>
          </cell>
          <cell r="J8714" t="str">
            <v>UM</v>
          </cell>
          <cell r="L8714">
            <v>3</v>
          </cell>
          <cell r="M8714">
            <v>28</v>
          </cell>
        </row>
        <row r="8715">
          <cell r="A8715" t="str">
            <v>2016-65-4-</v>
          </cell>
          <cell r="B8715" t="str">
            <v>MPS</v>
          </cell>
          <cell r="C8715" t="str">
            <v>UnMarked White Sp Year</v>
          </cell>
          <cell r="D8715" t="str">
            <v>U-WhtSpYr</v>
          </cell>
          <cell r="E8715">
            <v>65</v>
          </cell>
          <cell r="F8715">
            <v>55</v>
          </cell>
          <cell r="G8715">
            <v>54</v>
          </cell>
          <cell r="H8715" t="str">
            <v>ETRS; includes FW net (FW spt assumed 0)</v>
          </cell>
          <cell r="I8715">
            <v>2016</v>
          </cell>
          <cell r="J8715" t="str">
            <v>UM</v>
          </cell>
          <cell r="L8715">
            <v>4</v>
          </cell>
          <cell r="M8715">
            <v>36</v>
          </cell>
        </row>
        <row r="8716">
          <cell r="A8716" t="str">
            <v>2016-65-5-</v>
          </cell>
          <cell r="B8716" t="str">
            <v>MPS</v>
          </cell>
          <cell r="C8716" t="str">
            <v>UnMarked White Sp Year</v>
          </cell>
          <cell r="D8716" t="str">
            <v>U-WhtSpYr</v>
          </cell>
          <cell r="E8716">
            <v>65</v>
          </cell>
          <cell r="F8716">
            <v>55</v>
          </cell>
          <cell r="G8716">
            <v>54</v>
          </cell>
          <cell r="H8716" t="str">
            <v>ETRS; includes FW net (FW spt assumed 0)</v>
          </cell>
          <cell r="I8716">
            <v>2016</v>
          </cell>
          <cell r="J8716" t="str">
            <v>UM</v>
          </cell>
          <cell r="L8716">
            <v>5</v>
          </cell>
          <cell r="M8716">
            <v>3</v>
          </cell>
        </row>
        <row r="8717">
          <cell r="A8717" t="str">
            <v>2016-66-3-</v>
          </cell>
          <cell r="B8717" t="str">
            <v>MPS</v>
          </cell>
          <cell r="C8717" t="str">
            <v>Marked White Sp Year</v>
          </cell>
          <cell r="D8717" t="str">
            <v>M-WhtSpYr</v>
          </cell>
          <cell r="E8717">
            <v>66</v>
          </cell>
          <cell r="F8717">
            <v>56</v>
          </cell>
          <cell r="G8717">
            <v>54</v>
          </cell>
          <cell r="H8717" t="str">
            <v>ETRS; includes FW net (FW spt assumed 0)</v>
          </cell>
          <cell r="I8717">
            <v>2016</v>
          </cell>
          <cell r="J8717" t="str">
            <v>M</v>
          </cell>
          <cell r="L8717">
            <v>3</v>
          </cell>
          <cell r="M8717">
            <v>0</v>
          </cell>
        </row>
        <row r="8718">
          <cell r="A8718" t="str">
            <v>2016-66-4-</v>
          </cell>
          <cell r="B8718" t="str">
            <v>MPS</v>
          </cell>
          <cell r="C8718" t="str">
            <v>Marked White Sp Year</v>
          </cell>
          <cell r="D8718" t="str">
            <v>M-WhtSpYr</v>
          </cell>
          <cell r="E8718">
            <v>66</v>
          </cell>
          <cell r="F8718">
            <v>56</v>
          </cell>
          <cell r="G8718">
            <v>54</v>
          </cell>
          <cell r="H8718" t="str">
            <v>ETRS; includes FW net (FW spt assumed 0)</v>
          </cell>
          <cell r="I8718">
            <v>2016</v>
          </cell>
          <cell r="J8718" t="str">
            <v>M</v>
          </cell>
          <cell r="L8718">
            <v>4</v>
          </cell>
          <cell r="M8718">
            <v>0</v>
          </cell>
        </row>
        <row r="8719">
          <cell r="A8719" t="str">
            <v>2016-66-5-</v>
          </cell>
          <cell r="B8719" t="str">
            <v>MPS</v>
          </cell>
          <cell r="C8719" t="str">
            <v>Marked White Sp Year</v>
          </cell>
          <cell r="D8719" t="str">
            <v>M-WhtSpYr</v>
          </cell>
          <cell r="E8719">
            <v>66</v>
          </cell>
          <cell r="F8719">
            <v>56</v>
          </cell>
          <cell r="G8719">
            <v>54</v>
          </cell>
          <cell r="H8719" t="str">
            <v>ETRS; includes FW net (FW spt assumed 0)</v>
          </cell>
          <cell r="I8719">
            <v>2016</v>
          </cell>
          <cell r="J8719" t="str">
            <v>M</v>
          </cell>
          <cell r="L8719">
            <v>5</v>
          </cell>
          <cell r="M8719">
            <v>0</v>
          </cell>
        </row>
        <row r="8720">
          <cell r="A8720" t="str">
            <v>2016-75-3-</v>
          </cell>
          <cell r="B8720" t="str">
            <v>JDF</v>
          </cell>
          <cell r="C8720" t="str">
            <v>UnMarked Hoko River</v>
          </cell>
          <cell r="D8720" t="str">
            <v>U-Hoko Rv</v>
          </cell>
          <cell r="E8720">
            <v>75</v>
          </cell>
          <cell r="F8720">
            <v>58</v>
          </cell>
          <cell r="G8720">
            <v>57</v>
          </cell>
          <cell r="H8720" t="str">
            <v>ETRS; esc only, no FW fishery</v>
          </cell>
          <cell r="I8720">
            <v>2016</v>
          </cell>
          <cell r="J8720" t="str">
            <v>UM</v>
          </cell>
          <cell r="L8720">
            <v>3</v>
          </cell>
          <cell r="M8720">
            <v>13</v>
          </cell>
        </row>
        <row r="8721">
          <cell r="A8721" t="str">
            <v>2016-75-4-</v>
          </cell>
          <cell r="B8721" t="str">
            <v>JDF</v>
          </cell>
          <cell r="C8721" t="str">
            <v>UnMarked Hoko River</v>
          </cell>
          <cell r="D8721" t="str">
            <v>U-Hoko Rv</v>
          </cell>
          <cell r="E8721">
            <v>75</v>
          </cell>
          <cell r="F8721">
            <v>58</v>
          </cell>
          <cell r="G8721">
            <v>57</v>
          </cell>
          <cell r="H8721" t="str">
            <v>ETRS; esc only, no FW fishery</v>
          </cell>
          <cell r="I8721">
            <v>2016</v>
          </cell>
          <cell r="J8721" t="str">
            <v>UM</v>
          </cell>
          <cell r="L8721">
            <v>4</v>
          </cell>
          <cell r="M8721">
            <v>11</v>
          </cell>
        </row>
        <row r="8722">
          <cell r="A8722" t="str">
            <v>2016-75-5-</v>
          </cell>
          <cell r="B8722" t="str">
            <v>JDF</v>
          </cell>
          <cell r="C8722" t="str">
            <v>UnMarked Hoko River</v>
          </cell>
          <cell r="D8722" t="str">
            <v>U-Hoko Rv</v>
          </cell>
          <cell r="E8722">
            <v>75</v>
          </cell>
          <cell r="F8722">
            <v>58</v>
          </cell>
          <cell r="G8722">
            <v>57</v>
          </cell>
          <cell r="H8722" t="str">
            <v>ETRS; esc only, no FW fishery</v>
          </cell>
          <cell r="I8722">
            <v>2016</v>
          </cell>
          <cell r="J8722" t="str">
            <v>UM</v>
          </cell>
          <cell r="L8722">
            <v>5</v>
          </cell>
          <cell r="M8722">
            <v>23</v>
          </cell>
        </row>
        <row r="8723">
          <cell r="A8723" t="str">
            <v>2016-76-3-</v>
          </cell>
          <cell r="B8723" t="str">
            <v>JDF</v>
          </cell>
          <cell r="C8723" t="str">
            <v>Marked Hoko River</v>
          </cell>
          <cell r="D8723" t="str">
            <v>M-Hoko Rv</v>
          </cell>
          <cell r="E8723">
            <v>76</v>
          </cell>
          <cell r="F8723">
            <v>59</v>
          </cell>
          <cell r="G8723">
            <v>57</v>
          </cell>
          <cell r="H8723" t="str">
            <v>ETRS; esc only, no FW fishery</v>
          </cell>
          <cell r="I8723">
            <v>2016</v>
          </cell>
          <cell r="J8723" t="str">
            <v>M</v>
          </cell>
          <cell r="L8723">
            <v>3</v>
          </cell>
          <cell r="M8723">
            <v>406</v>
          </cell>
        </row>
        <row r="8724">
          <cell r="A8724" t="str">
            <v>2016-76-4-</v>
          </cell>
          <cell r="B8724" t="str">
            <v>JDF</v>
          </cell>
          <cell r="C8724" t="str">
            <v>Marked Hoko River</v>
          </cell>
          <cell r="D8724" t="str">
            <v>M-Hoko Rv</v>
          </cell>
          <cell r="E8724">
            <v>76</v>
          </cell>
          <cell r="F8724">
            <v>59</v>
          </cell>
          <cell r="G8724">
            <v>57</v>
          </cell>
          <cell r="H8724" t="str">
            <v>ETRS; esc only, no FW fishery</v>
          </cell>
          <cell r="I8724">
            <v>2016</v>
          </cell>
          <cell r="J8724" t="str">
            <v>M</v>
          </cell>
          <cell r="L8724">
            <v>4</v>
          </cell>
          <cell r="M8724">
            <v>541</v>
          </cell>
        </row>
        <row r="8725">
          <cell r="A8725" t="str">
            <v>2016-76-5-</v>
          </cell>
          <cell r="B8725" t="str">
            <v>JDF</v>
          </cell>
          <cell r="C8725" t="str">
            <v>Marked Hoko River</v>
          </cell>
          <cell r="D8725" t="str">
            <v>M-Hoko Rv</v>
          </cell>
          <cell r="E8725">
            <v>76</v>
          </cell>
          <cell r="F8725">
            <v>59</v>
          </cell>
          <cell r="G8725">
            <v>57</v>
          </cell>
          <cell r="H8725" t="str">
            <v>ETRS; esc only, no FW fishery</v>
          </cell>
          <cell r="I8725">
            <v>2016</v>
          </cell>
          <cell r="J8725" t="str">
            <v>M</v>
          </cell>
          <cell r="L8725">
            <v>5</v>
          </cell>
          <cell r="M8725">
            <v>201</v>
          </cell>
        </row>
        <row r="8726">
          <cell r="A8726" t="str">
            <v>2016-37-3-</v>
          </cell>
          <cell r="B8726" t="str">
            <v>ColR</v>
          </cell>
          <cell r="C8726" t="str">
            <v>UnMarked CR Oregon Hatchery Tule</v>
          </cell>
          <cell r="D8726" t="str">
            <v>U-OR Tule</v>
          </cell>
          <cell r="E8726">
            <v>37</v>
          </cell>
          <cell r="F8726">
            <v>61</v>
          </cell>
          <cell r="G8726">
            <v>60</v>
          </cell>
          <cell r="I8726">
            <v>2016</v>
          </cell>
          <cell r="J8726" t="str">
            <v>UM</v>
          </cell>
          <cell r="L8726">
            <v>3</v>
          </cell>
          <cell r="M8726">
            <v>1425.8747916277621</v>
          </cell>
        </row>
        <row r="8727">
          <cell r="A8727" t="str">
            <v>2016-37-4-</v>
          </cell>
          <cell r="B8727" t="str">
            <v>ColR</v>
          </cell>
          <cell r="C8727" t="str">
            <v>UnMarked CR Oregon Hatchery Tule</v>
          </cell>
          <cell r="D8727" t="str">
            <v>U-OR Tule</v>
          </cell>
          <cell r="E8727">
            <v>37</v>
          </cell>
          <cell r="F8727">
            <v>61</v>
          </cell>
          <cell r="G8727">
            <v>60</v>
          </cell>
          <cell r="I8727">
            <v>2016</v>
          </cell>
          <cell r="J8727" t="str">
            <v>UM</v>
          </cell>
          <cell r="L8727">
            <v>4</v>
          </cell>
          <cell r="M8727">
            <v>662.821550759655</v>
          </cell>
        </row>
        <row r="8728">
          <cell r="A8728" t="str">
            <v>2016-37-5-</v>
          </cell>
          <cell r="B8728" t="str">
            <v>ColR</v>
          </cell>
          <cell r="C8728" t="str">
            <v>UnMarked CR Oregon Hatchery Tule</v>
          </cell>
          <cell r="D8728" t="str">
            <v>U-OR Tule</v>
          </cell>
          <cell r="E8728">
            <v>37</v>
          </cell>
          <cell r="F8728">
            <v>61</v>
          </cell>
          <cell r="G8728">
            <v>60</v>
          </cell>
          <cell r="I8728">
            <v>2016</v>
          </cell>
          <cell r="J8728" t="str">
            <v>UM</v>
          </cell>
          <cell r="L8728">
            <v>5</v>
          </cell>
          <cell r="M8728">
            <v>18.384893880260119</v>
          </cell>
        </row>
        <row r="8729">
          <cell r="A8729" t="str">
            <v>2016-38-3-</v>
          </cell>
          <cell r="B8729" t="str">
            <v>ColR</v>
          </cell>
          <cell r="C8729" t="str">
            <v>Marked CR Oregon Hatchery Tule</v>
          </cell>
          <cell r="D8729" t="str">
            <v>M-OR Tule</v>
          </cell>
          <cell r="E8729">
            <v>38</v>
          </cell>
          <cell r="F8729">
            <v>62</v>
          </cell>
          <cell r="G8729">
            <v>60</v>
          </cell>
          <cell r="I8729">
            <v>2016</v>
          </cell>
          <cell r="J8729" t="str">
            <v>M</v>
          </cell>
          <cell r="L8729">
            <v>3</v>
          </cell>
          <cell r="M8729">
            <v>5712.3502083722387</v>
          </cell>
        </row>
        <row r="8730">
          <cell r="A8730" t="str">
            <v>2016-38-4-</v>
          </cell>
          <cell r="B8730" t="str">
            <v>ColR</v>
          </cell>
          <cell r="C8730" t="str">
            <v>Marked CR Oregon Hatchery Tule</v>
          </cell>
          <cell r="D8730" t="str">
            <v>M-OR Tule</v>
          </cell>
          <cell r="E8730">
            <v>38</v>
          </cell>
          <cell r="F8730">
            <v>62</v>
          </cell>
          <cell r="G8730">
            <v>60</v>
          </cell>
          <cell r="I8730">
            <v>2016</v>
          </cell>
          <cell r="J8730" t="str">
            <v>M</v>
          </cell>
          <cell r="L8730">
            <v>4</v>
          </cell>
          <cell r="M8730">
            <v>3601.4284492403449</v>
          </cell>
        </row>
        <row r="8731">
          <cell r="A8731" t="str">
            <v>2016-38-5-</v>
          </cell>
          <cell r="B8731" t="str">
            <v>ColR</v>
          </cell>
          <cell r="C8731" t="str">
            <v>Marked CR Oregon Hatchery Tule</v>
          </cell>
          <cell r="D8731" t="str">
            <v>M-OR Tule</v>
          </cell>
          <cell r="E8731">
            <v>38</v>
          </cell>
          <cell r="F8731">
            <v>62</v>
          </cell>
          <cell r="G8731">
            <v>60</v>
          </cell>
          <cell r="I8731">
            <v>2016</v>
          </cell>
          <cell r="J8731" t="str">
            <v>M</v>
          </cell>
          <cell r="L8731">
            <v>5</v>
          </cell>
          <cell r="M8731">
            <v>137.0151061197399</v>
          </cell>
        </row>
        <row r="8732">
          <cell r="A8732" t="str">
            <v>2016-39-3-</v>
          </cell>
          <cell r="B8732" t="str">
            <v>ColR</v>
          </cell>
          <cell r="C8732" t="str">
            <v>UnMarked CR Washington Hatchery Tule</v>
          </cell>
          <cell r="D8732" t="str">
            <v>U-WA Tule</v>
          </cell>
          <cell r="E8732">
            <v>39</v>
          </cell>
          <cell r="F8732">
            <v>64</v>
          </cell>
          <cell r="G8732">
            <v>63</v>
          </cell>
          <cell r="I8732">
            <v>2016</v>
          </cell>
          <cell r="J8732" t="str">
            <v>UM</v>
          </cell>
          <cell r="L8732">
            <v>3</v>
          </cell>
          <cell r="M8732">
            <v>750.76437100514181</v>
          </cell>
        </row>
        <row r="8733">
          <cell r="A8733" t="str">
            <v>2016-39-4-</v>
          </cell>
          <cell r="B8733" t="str">
            <v>ColR</v>
          </cell>
          <cell r="C8733" t="str">
            <v>UnMarked CR Washington Hatchery Tule</v>
          </cell>
          <cell r="D8733" t="str">
            <v>U-WA Tule</v>
          </cell>
          <cell r="E8733">
            <v>39</v>
          </cell>
          <cell r="F8733">
            <v>64</v>
          </cell>
          <cell r="G8733">
            <v>63</v>
          </cell>
          <cell r="I8733">
            <v>2016</v>
          </cell>
          <cell r="J8733" t="str">
            <v>UM</v>
          </cell>
          <cell r="L8733">
            <v>4</v>
          </cell>
          <cell r="M8733">
            <v>5049.3367592721424</v>
          </cell>
        </row>
        <row r="8734">
          <cell r="A8734" t="str">
            <v>2016-39-5-</v>
          </cell>
          <cell r="B8734" t="str">
            <v>ColR</v>
          </cell>
          <cell r="C8734" t="str">
            <v>UnMarked CR Washington Hatchery Tule</v>
          </cell>
          <cell r="D8734" t="str">
            <v>U-WA Tule</v>
          </cell>
          <cell r="E8734">
            <v>39</v>
          </cell>
          <cell r="F8734">
            <v>64</v>
          </cell>
          <cell r="G8734">
            <v>63</v>
          </cell>
          <cell r="I8734">
            <v>2016</v>
          </cell>
          <cell r="J8734" t="str">
            <v>UM</v>
          </cell>
          <cell r="L8734">
            <v>5</v>
          </cell>
          <cell r="M8734">
            <v>1013.367661947094</v>
          </cell>
        </row>
        <row r="8735">
          <cell r="A8735" t="str">
            <v>2016-40-3-</v>
          </cell>
          <cell r="B8735" t="str">
            <v>ColR</v>
          </cell>
          <cell r="C8735" t="str">
            <v>Marked CR Washington Hatchery Tule</v>
          </cell>
          <cell r="D8735" t="str">
            <v>M-WA Tule</v>
          </cell>
          <cell r="E8735">
            <v>40</v>
          </cell>
          <cell r="F8735">
            <v>65</v>
          </cell>
          <cell r="G8735">
            <v>63</v>
          </cell>
          <cell r="I8735">
            <v>2016</v>
          </cell>
          <cell r="J8735" t="str">
            <v>M</v>
          </cell>
          <cell r="L8735">
            <v>3</v>
          </cell>
          <cell r="M8735">
            <v>15677.23562899486</v>
          </cell>
        </row>
        <row r="8736">
          <cell r="A8736" t="str">
            <v>2016-40-4-</v>
          </cell>
          <cell r="B8736" t="str">
            <v>ColR</v>
          </cell>
          <cell r="C8736" t="str">
            <v>Marked CR Washington Hatchery Tule</v>
          </cell>
          <cell r="D8736" t="str">
            <v>M-WA Tule</v>
          </cell>
          <cell r="E8736">
            <v>40</v>
          </cell>
          <cell r="F8736">
            <v>65</v>
          </cell>
          <cell r="G8736">
            <v>63</v>
          </cell>
          <cell r="I8736">
            <v>2016</v>
          </cell>
          <cell r="J8736" t="str">
            <v>M</v>
          </cell>
          <cell r="L8736">
            <v>4</v>
          </cell>
          <cell r="M8736">
            <v>34870.888240727858</v>
          </cell>
        </row>
        <row r="8737">
          <cell r="A8737" t="str">
            <v>2016-40-5-</v>
          </cell>
          <cell r="B8737" t="str">
            <v>ColR</v>
          </cell>
          <cell r="C8737" t="str">
            <v>Marked CR Washington Hatchery Tule</v>
          </cell>
          <cell r="D8737" t="str">
            <v>M-WA Tule</v>
          </cell>
          <cell r="E8737">
            <v>40</v>
          </cell>
          <cell r="F8737">
            <v>65</v>
          </cell>
          <cell r="G8737">
            <v>63</v>
          </cell>
          <cell r="I8737">
            <v>2016</v>
          </cell>
          <cell r="J8737" t="str">
            <v>M</v>
          </cell>
          <cell r="L8737">
            <v>5</v>
          </cell>
          <cell r="M8737">
            <v>7141.4323380529067</v>
          </cell>
        </row>
        <row r="8738">
          <cell r="A8738" t="str">
            <v>2016-41-3-</v>
          </cell>
          <cell r="B8738" t="str">
            <v>ColR</v>
          </cell>
          <cell r="C8738" t="str">
            <v>UnMarked Lower Columbia River Wild</v>
          </cell>
          <cell r="D8738" t="str">
            <v>U-LCRWild</v>
          </cell>
          <cell r="E8738">
            <v>41</v>
          </cell>
          <cell r="F8738">
            <v>67</v>
          </cell>
          <cell r="G8738">
            <v>66</v>
          </cell>
          <cell r="I8738">
            <v>2016</v>
          </cell>
          <cell r="J8738" t="str">
            <v>UM</v>
          </cell>
          <cell r="L8738">
            <v>3</v>
          </cell>
          <cell r="M8738">
            <v>2113.3739669421489</v>
          </cell>
        </row>
        <row r="8739">
          <cell r="A8739" t="str">
            <v>2016-41-4-</v>
          </cell>
          <cell r="B8739" t="str">
            <v>ColR</v>
          </cell>
          <cell r="C8739" t="str">
            <v>UnMarked Lower Columbia River Wild</v>
          </cell>
          <cell r="D8739" t="str">
            <v>U-LCRWild</v>
          </cell>
          <cell r="E8739">
            <v>41</v>
          </cell>
          <cell r="F8739">
            <v>67</v>
          </cell>
          <cell r="G8739">
            <v>66</v>
          </cell>
          <cell r="I8739">
            <v>2016</v>
          </cell>
          <cell r="J8739" t="str">
            <v>UM</v>
          </cell>
          <cell r="L8739">
            <v>4</v>
          </cell>
          <cell r="M8739">
            <v>7467.7832347826079</v>
          </cell>
        </row>
        <row r="8740">
          <cell r="A8740" t="str">
            <v>2016-41-5-</v>
          </cell>
          <cell r="B8740" t="str">
            <v>ColR</v>
          </cell>
          <cell r="C8740" t="str">
            <v>UnMarked Lower Columbia River Wild</v>
          </cell>
          <cell r="D8740" t="str">
            <v>U-LCRWild</v>
          </cell>
          <cell r="E8740">
            <v>41</v>
          </cell>
          <cell r="F8740">
            <v>67</v>
          </cell>
          <cell r="G8740">
            <v>66</v>
          </cell>
          <cell r="I8740">
            <v>2016</v>
          </cell>
          <cell r="J8740" t="str">
            <v>UM</v>
          </cell>
          <cell r="L8740">
            <v>5</v>
          </cell>
          <cell r="M8740">
            <v>2654.6415626695598</v>
          </cell>
        </row>
        <row r="8741">
          <cell r="A8741" t="str">
            <v>2016-42-3-</v>
          </cell>
          <cell r="B8741" t="str">
            <v>ColR</v>
          </cell>
          <cell r="C8741" t="str">
            <v>Marked Lower Columbia River Wild</v>
          </cell>
          <cell r="D8741" t="str">
            <v>M-LCRWild</v>
          </cell>
          <cell r="E8741">
            <v>42</v>
          </cell>
          <cell r="F8741">
            <v>68</v>
          </cell>
          <cell r="G8741">
            <v>66</v>
          </cell>
          <cell r="I8741">
            <v>2016</v>
          </cell>
          <cell r="J8741" t="str">
            <v>M</v>
          </cell>
          <cell r="L8741">
            <v>3</v>
          </cell>
          <cell r="M8741">
            <v>11.626033057851149</v>
          </cell>
        </row>
        <row r="8742">
          <cell r="A8742" t="str">
            <v>2016-42-4-</v>
          </cell>
          <cell r="B8742" t="str">
            <v>ColR</v>
          </cell>
          <cell r="C8742" t="str">
            <v>Marked Lower Columbia River Wild</v>
          </cell>
          <cell r="D8742" t="str">
            <v>M-LCRWild</v>
          </cell>
          <cell r="E8742">
            <v>42</v>
          </cell>
          <cell r="F8742">
            <v>68</v>
          </cell>
          <cell r="G8742">
            <v>66</v>
          </cell>
          <cell r="I8742">
            <v>2016</v>
          </cell>
          <cell r="J8742" t="str">
            <v>M</v>
          </cell>
          <cell r="L8742">
            <v>4</v>
          </cell>
          <cell r="M8742">
            <v>40.216765217392087</v>
          </cell>
        </row>
        <row r="8743">
          <cell r="A8743" t="str">
            <v>2016-42-5-</v>
          </cell>
          <cell r="B8743" t="str">
            <v>ColR</v>
          </cell>
          <cell r="C8743" t="str">
            <v>Marked Lower Columbia River Wild</v>
          </cell>
          <cell r="D8743" t="str">
            <v>M-LCRWild</v>
          </cell>
          <cell r="E8743">
            <v>42</v>
          </cell>
          <cell r="F8743">
            <v>68</v>
          </cell>
          <cell r="G8743">
            <v>66</v>
          </cell>
          <cell r="I8743">
            <v>2016</v>
          </cell>
          <cell r="J8743" t="str">
            <v>M</v>
          </cell>
          <cell r="L8743">
            <v>5</v>
          </cell>
          <cell r="M8743">
            <v>27.358437330439759</v>
          </cell>
        </row>
        <row r="8744">
          <cell r="A8744" t="str">
            <v>2016-43-3-</v>
          </cell>
          <cell r="B8744" t="str">
            <v>ColR</v>
          </cell>
          <cell r="C8744" t="str">
            <v>UnMarked CR Bonneville Pool Hatchery</v>
          </cell>
          <cell r="D8744" t="str">
            <v>U-BPHTule</v>
          </cell>
          <cell r="E8744">
            <v>43</v>
          </cell>
          <cell r="F8744">
            <v>70</v>
          </cell>
          <cell r="G8744">
            <v>69</v>
          </cell>
          <cell r="I8744">
            <v>2016</v>
          </cell>
          <cell r="J8744" t="str">
            <v>UM</v>
          </cell>
          <cell r="L8744">
            <v>3</v>
          </cell>
          <cell r="M8744">
            <v>2503.6905411824469</v>
          </cell>
        </row>
        <row r="8745">
          <cell r="A8745" t="str">
            <v>2016-43-4-</v>
          </cell>
          <cell r="B8745" t="str">
            <v>ColR</v>
          </cell>
          <cell r="C8745" t="str">
            <v>UnMarked CR Bonneville Pool Hatchery</v>
          </cell>
          <cell r="D8745" t="str">
            <v>U-BPHTule</v>
          </cell>
          <cell r="E8745">
            <v>43</v>
          </cell>
          <cell r="F8745">
            <v>70</v>
          </cell>
          <cell r="G8745">
            <v>69</v>
          </cell>
          <cell r="I8745">
            <v>2016</v>
          </cell>
          <cell r="J8745" t="str">
            <v>UM</v>
          </cell>
          <cell r="L8745">
            <v>4</v>
          </cell>
          <cell r="M8745">
            <v>2493.0637062642882</v>
          </cell>
        </row>
        <row r="8746">
          <cell r="A8746" t="str">
            <v>2016-43-5-</v>
          </cell>
          <cell r="B8746" t="str">
            <v>ColR</v>
          </cell>
          <cell r="C8746" t="str">
            <v>UnMarked CR Bonneville Pool Hatchery</v>
          </cell>
          <cell r="D8746" t="str">
            <v>U-BPHTule</v>
          </cell>
          <cell r="E8746">
            <v>43</v>
          </cell>
          <cell r="F8746">
            <v>70</v>
          </cell>
          <cell r="G8746">
            <v>69</v>
          </cell>
          <cell r="I8746">
            <v>2016</v>
          </cell>
          <cell r="J8746" t="str">
            <v>UM</v>
          </cell>
          <cell r="L8746">
            <v>5</v>
          </cell>
          <cell r="M8746">
            <v>90.517910613286006</v>
          </cell>
        </row>
        <row r="8747">
          <cell r="A8747" t="str">
            <v>2016-44-3-</v>
          </cell>
          <cell r="B8747" t="str">
            <v>ColR</v>
          </cell>
          <cell r="C8747" t="str">
            <v>Marked CR Bonneville Pool Hatchery</v>
          </cell>
          <cell r="D8747" t="str">
            <v>M-BPHTule</v>
          </cell>
          <cell r="E8747">
            <v>44</v>
          </cell>
          <cell r="F8747">
            <v>71</v>
          </cell>
          <cell r="G8747">
            <v>69</v>
          </cell>
          <cell r="I8747">
            <v>2016</v>
          </cell>
          <cell r="J8747" t="str">
            <v>M</v>
          </cell>
          <cell r="L8747">
            <v>3</v>
          </cell>
          <cell r="M8747">
            <v>19082.309458817552</v>
          </cell>
        </row>
        <row r="8748">
          <cell r="A8748" t="str">
            <v>2016-44-4-</v>
          </cell>
          <cell r="B8748" t="str">
            <v>ColR</v>
          </cell>
          <cell r="C8748" t="str">
            <v>Marked CR Bonneville Pool Hatchery</v>
          </cell>
          <cell r="D8748" t="str">
            <v>M-BPHTule</v>
          </cell>
          <cell r="E8748">
            <v>44</v>
          </cell>
          <cell r="F8748">
            <v>71</v>
          </cell>
          <cell r="G8748">
            <v>69</v>
          </cell>
          <cell r="I8748">
            <v>2016</v>
          </cell>
          <cell r="J8748" t="str">
            <v>M</v>
          </cell>
          <cell r="L8748">
            <v>4</v>
          </cell>
          <cell r="M8748">
            <v>17035.936293735711</v>
          </cell>
        </row>
        <row r="8749">
          <cell r="A8749" t="str">
            <v>2016-44-5-</v>
          </cell>
          <cell r="B8749" t="str">
            <v>ColR</v>
          </cell>
          <cell r="C8749" t="str">
            <v>Marked CR Bonneville Pool Hatchery</v>
          </cell>
          <cell r="D8749" t="str">
            <v>M-BPHTule</v>
          </cell>
          <cell r="E8749">
            <v>44</v>
          </cell>
          <cell r="F8749">
            <v>71</v>
          </cell>
          <cell r="G8749">
            <v>69</v>
          </cell>
          <cell r="I8749">
            <v>2016</v>
          </cell>
          <cell r="J8749" t="str">
            <v>M</v>
          </cell>
          <cell r="L8749">
            <v>5</v>
          </cell>
          <cell r="M8749">
            <v>217.48208938671399</v>
          </cell>
        </row>
        <row r="8750">
          <cell r="A8750" t="str">
            <v>2016-45-3-</v>
          </cell>
          <cell r="B8750" t="str">
            <v>ColR</v>
          </cell>
          <cell r="C8750" t="str">
            <v>UnMarked Columbia R Upriver Summer</v>
          </cell>
          <cell r="D8750" t="str">
            <v>U-UpCR Su</v>
          </cell>
          <cell r="E8750">
            <v>45</v>
          </cell>
          <cell r="F8750">
            <v>73</v>
          </cell>
          <cell r="G8750">
            <v>72</v>
          </cell>
          <cell r="I8750">
            <v>2016</v>
          </cell>
          <cell r="J8750" t="str">
            <v>UM</v>
          </cell>
          <cell r="L8750">
            <v>3</v>
          </cell>
          <cell r="M8750">
            <v>4623.6194184715623</v>
          </cell>
        </row>
        <row r="8751">
          <cell r="A8751" t="str">
            <v>2016-45-4-</v>
          </cell>
          <cell r="B8751" t="str">
            <v>ColR</v>
          </cell>
          <cell r="C8751" t="str">
            <v>UnMarked Columbia R Upriver Summer</v>
          </cell>
          <cell r="D8751" t="str">
            <v>U-UpCR Su</v>
          </cell>
          <cell r="E8751">
            <v>45</v>
          </cell>
          <cell r="F8751">
            <v>73</v>
          </cell>
          <cell r="G8751">
            <v>72</v>
          </cell>
          <cell r="I8751">
            <v>2016</v>
          </cell>
          <cell r="J8751" t="str">
            <v>UM</v>
          </cell>
          <cell r="L8751">
            <v>4</v>
          </cell>
          <cell r="M8751">
            <v>22666.913706732379</v>
          </cell>
        </row>
        <row r="8752">
          <cell r="A8752" t="str">
            <v>2016-45-5-</v>
          </cell>
          <cell r="B8752" t="str">
            <v>ColR</v>
          </cell>
          <cell r="C8752" t="str">
            <v>UnMarked Columbia R Upriver Summer</v>
          </cell>
          <cell r="D8752" t="str">
            <v>U-UpCR Su</v>
          </cell>
          <cell r="E8752">
            <v>45</v>
          </cell>
          <cell r="F8752">
            <v>73</v>
          </cell>
          <cell r="G8752">
            <v>72</v>
          </cell>
          <cell r="I8752">
            <v>2016</v>
          </cell>
          <cell r="J8752" t="str">
            <v>UM</v>
          </cell>
          <cell r="L8752">
            <v>5</v>
          </cell>
          <cell r="M8752">
            <v>26089.575285588278</v>
          </cell>
        </row>
        <row r="8753">
          <cell r="A8753" t="str">
            <v>2016-46-3-</v>
          </cell>
          <cell r="B8753" t="str">
            <v>ColR</v>
          </cell>
          <cell r="C8753" t="str">
            <v>Marked Columbia R Upriver Summer</v>
          </cell>
          <cell r="D8753" t="str">
            <v>M-UpCR Su</v>
          </cell>
          <cell r="E8753">
            <v>46</v>
          </cell>
          <cell r="F8753">
            <v>74</v>
          </cell>
          <cell r="G8753">
            <v>72</v>
          </cell>
          <cell r="I8753">
            <v>2016</v>
          </cell>
          <cell r="J8753" t="str">
            <v>M</v>
          </cell>
          <cell r="L8753">
            <v>3</v>
          </cell>
          <cell r="M8753">
            <v>3550.4917610928728</v>
          </cell>
        </row>
        <row r="8754">
          <cell r="A8754" t="str">
            <v>2016-46-4-</v>
          </cell>
          <cell r="B8754" t="str">
            <v>ColR</v>
          </cell>
          <cell r="C8754" t="str">
            <v>Marked Columbia R Upriver Summer</v>
          </cell>
          <cell r="D8754" t="str">
            <v>M-UpCR Su</v>
          </cell>
          <cell r="E8754">
            <v>46</v>
          </cell>
          <cell r="F8754">
            <v>74</v>
          </cell>
          <cell r="G8754">
            <v>72</v>
          </cell>
          <cell r="I8754">
            <v>2016</v>
          </cell>
          <cell r="J8754" t="str">
            <v>M</v>
          </cell>
          <cell r="L8754">
            <v>4</v>
          </cell>
          <cell r="M8754">
            <v>16159.08558386758</v>
          </cell>
        </row>
        <row r="8755">
          <cell r="A8755" t="str">
            <v>2016-46-5-</v>
          </cell>
          <cell r="B8755" t="str">
            <v>ColR</v>
          </cell>
          <cell r="C8755" t="str">
            <v>Marked Columbia R Upriver Summer</v>
          </cell>
          <cell r="D8755" t="str">
            <v>M-UpCR Su</v>
          </cell>
          <cell r="E8755">
            <v>46</v>
          </cell>
          <cell r="F8755">
            <v>74</v>
          </cell>
          <cell r="G8755">
            <v>72</v>
          </cell>
          <cell r="I8755">
            <v>2016</v>
          </cell>
          <cell r="J8755" t="str">
            <v>M</v>
          </cell>
          <cell r="L8755">
            <v>5</v>
          </cell>
          <cell r="M8755">
            <v>17958.314244247351</v>
          </cell>
        </row>
        <row r="8756">
          <cell r="A8756" t="str">
            <v>2016-47-3-</v>
          </cell>
          <cell r="B8756" t="str">
            <v>ColR</v>
          </cell>
          <cell r="C8756" t="str">
            <v>UnMarked Columbia R Upriver Bright</v>
          </cell>
          <cell r="D8756" t="str">
            <v>U-UpCR Br</v>
          </cell>
          <cell r="E8756">
            <v>47</v>
          </cell>
          <cell r="F8756">
            <v>76</v>
          </cell>
          <cell r="G8756">
            <v>75</v>
          </cell>
          <cell r="I8756">
            <v>2016</v>
          </cell>
          <cell r="J8756" t="str">
            <v>UM</v>
          </cell>
          <cell r="L8756">
            <v>3</v>
          </cell>
          <cell r="M8756">
            <v>65283.346364892393</v>
          </cell>
        </row>
        <row r="8757">
          <cell r="A8757" t="str">
            <v>2016-47-4-</v>
          </cell>
          <cell r="B8757" t="str">
            <v>ColR</v>
          </cell>
          <cell r="C8757" t="str">
            <v>UnMarked Columbia R Upriver Bright</v>
          </cell>
          <cell r="D8757" t="str">
            <v>U-UpCR Br</v>
          </cell>
          <cell r="E8757">
            <v>47</v>
          </cell>
          <cell r="F8757">
            <v>76</v>
          </cell>
          <cell r="G8757">
            <v>75</v>
          </cell>
          <cell r="I8757">
            <v>2016</v>
          </cell>
          <cell r="J8757" t="str">
            <v>UM</v>
          </cell>
          <cell r="L8757">
            <v>4</v>
          </cell>
          <cell r="M8757">
            <v>194889.90328935211</v>
          </cell>
        </row>
        <row r="8758">
          <cell r="A8758" t="str">
            <v>2016-47-5-</v>
          </cell>
          <cell r="B8758" t="str">
            <v>ColR</v>
          </cell>
          <cell r="C8758" t="str">
            <v>UnMarked Columbia R Upriver Bright</v>
          </cell>
          <cell r="D8758" t="str">
            <v>U-UpCR Br</v>
          </cell>
          <cell r="E8758">
            <v>47</v>
          </cell>
          <cell r="F8758">
            <v>76</v>
          </cell>
          <cell r="G8758">
            <v>75</v>
          </cell>
          <cell r="I8758">
            <v>2016</v>
          </cell>
          <cell r="J8758" t="str">
            <v>UM</v>
          </cell>
          <cell r="L8758">
            <v>5</v>
          </cell>
          <cell r="M8758">
            <v>93792.288600158528</v>
          </cell>
        </row>
        <row r="8759">
          <cell r="A8759" t="str">
            <v>2016-48-3-</v>
          </cell>
          <cell r="B8759" t="str">
            <v>ColR</v>
          </cell>
          <cell r="C8759" t="str">
            <v>Marked Columbia R Upriver Bright</v>
          </cell>
          <cell r="D8759" t="str">
            <v>M-UpCR Br</v>
          </cell>
          <cell r="E8759">
            <v>48</v>
          </cell>
          <cell r="F8759">
            <v>77</v>
          </cell>
          <cell r="G8759">
            <v>75</v>
          </cell>
          <cell r="I8759">
            <v>2016</v>
          </cell>
          <cell r="J8759" t="str">
            <v>M</v>
          </cell>
          <cell r="L8759">
            <v>3</v>
          </cell>
          <cell r="M8759">
            <v>19592.660679730929</v>
          </cell>
        </row>
        <row r="8760">
          <cell r="A8760" t="str">
            <v>2016-48-4-</v>
          </cell>
          <cell r="B8760" t="str">
            <v>ColR</v>
          </cell>
          <cell r="C8760" t="str">
            <v>Marked Columbia R Upriver Bright</v>
          </cell>
          <cell r="D8760" t="str">
            <v>M-UpCR Br</v>
          </cell>
          <cell r="E8760">
            <v>48</v>
          </cell>
          <cell r="F8760">
            <v>77</v>
          </cell>
          <cell r="G8760">
            <v>75</v>
          </cell>
          <cell r="I8760">
            <v>2016</v>
          </cell>
          <cell r="J8760" t="str">
            <v>M</v>
          </cell>
          <cell r="L8760">
            <v>4</v>
          </cell>
          <cell r="M8760">
            <v>53973.859336115682</v>
          </cell>
        </row>
        <row r="8761">
          <cell r="A8761" t="str">
            <v>2016-48-5-</v>
          </cell>
          <cell r="B8761" t="str">
            <v>ColR</v>
          </cell>
          <cell r="C8761" t="str">
            <v>Marked Columbia R Upriver Bright</v>
          </cell>
          <cell r="D8761" t="str">
            <v>M-UpCR Br</v>
          </cell>
          <cell r="E8761">
            <v>48</v>
          </cell>
          <cell r="F8761">
            <v>77</v>
          </cell>
          <cell r="G8761">
            <v>75</v>
          </cell>
          <cell r="I8761">
            <v>2016</v>
          </cell>
          <cell r="J8761" t="str">
            <v>M</v>
          </cell>
          <cell r="L8761">
            <v>5</v>
          </cell>
          <cell r="M8761">
            <v>13675.402755526969</v>
          </cell>
        </row>
        <row r="8762">
          <cell r="A8762" t="str">
            <v>2016-49-3-</v>
          </cell>
          <cell r="B8762" t="str">
            <v>ColR</v>
          </cell>
          <cell r="C8762" t="str">
            <v>UnMarked Cowlitz River Spring</v>
          </cell>
          <cell r="D8762" t="str">
            <v>U-Cowl Sp</v>
          </cell>
          <cell r="E8762">
            <v>49</v>
          </cell>
          <cell r="F8762">
            <v>79</v>
          </cell>
          <cell r="G8762">
            <v>78</v>
          </cell>
          <cell r="I8762">
            <v>2016</v>
          </cell>
          <cell r="J8762" t="str">
            <v>UM</v>
          </cell>
          <cell r="L8762">
            <v>3</v>
          </cell>
          <cell r="M8762">
            <v>244.1991791507032</v>
          </cell>
        </row>
        <row r="8763">
          <cell r="A8763" t="str">
            <v>2016-49-4-</v>
          </cell>
          <cell r="B8763" t="str">
            <v>ColR</v>
          </cell>
          <cell r="C8763" t="str">
            <v>UnMarked Cowlitz River Spring</v>
          </cell>
          <cell r="D8763" t="str">
            <v>U-Cowl Sp</v>
          </cell>
          <cell r="E8763">
            <v>49</v>
          </cell>
          <cell r="F8763">
            <v>79</v>
          </cell>
          <cell r="G8763">
            <v>78</v>
          </cell>
          <cell r="I8763">
            <v>2016</v>
          </cell>
          <cell r="J8763" t="str">
            <v>UM</v>
          </cell>
          <cell r="L8763">
            <v>4</v>
          </cell>
          <cell r="M8763">
            <v>103.75818539031449</v>
          </cell>
        </row>
        <row r="8764">
          <cell r="A8764" t="str">
            <v>2016-49-5-</v>
          </cell>
          <cell r="B8764" t="str">
            <v>ColR</v>
          </cell>
          <cell r="C8764" t="str">
            <v>UnMarked Cowlitz River Spring</v>
          </cell>
          <cell r="D8764" t="str">
            <v>U-Cowl Sp</v>
          </cell>
          <cell r="E8764">
            <v>49</v>
          </cell>
          <cell r="F8764">
            <v>79</v>
          </cell>
          <cell r="G8764">
            <v>78</v>
          </cell>
          <cell r="I8764">
            <v>2016</v>
          </cell>
          <cell r="J8764" t="str">
            <v>UM</v>
          </cell>
          <cell r="L8764">
            <v>5</v>
          </cell>
          <cell r="M8764">
            <v>1.6549481993529249</v>
          </cell>
        </row>
        <row r="8765">
          <cell r="A8765" t="str">
            <v>2016-50-3-</v>
          </cell>
          <cell r="B8765" t="str">
            <v>ColR</v>
          </cell>
          <cell r="C8765" t="str">
            <v>Marked Cowlitz River Spring</v>
          </cell>
          <cell r="D8765" t="str">
            <v>M-Cowl Sp</v>
          </cell>
          <cell r="E8765">
            <v>50</v>
          </cell>
          <cell r="F8765">
            <v>80</v>
          </cell>
          <cell r="G8765">
            <v>78</v>
          </cell>
          <cell r="I8765">
            <v>2016</v>
          </cell>
          <cell r="J8765" t="str">
            <v>M</v>
          </cell>
          <cell r="L8765">
            <v>3</v>
          </cell>
          <cell r="M8765">
            <v>22499.19483866759</v>
          </cell>
        </row>
        <row r="8766">
          <cell r="A8766" t="str">
            <v>2016-50-4-</v>
          </cell>
          <cell r="B8766" t="str">
            <v>ColR</v>
          </cell>
          <cell r="C8766" t="str">
            <v>Marked Cowlitz River Spring</v>
          </cell>
          <cell r="D8766" t="str">
            <v>M-Cowl Sp</v>
          </cell>
          <cell r="E8766">
            <v>50</v>
          </cell>
          <cell r="F8766">
            <v>80</v>
          </cell>
          <cell r="G8766">
            <v>78</v>
          </cell>
          <cell r="I8766">
            <v>2016</v>
          </cell>
          <cell r="J8766" t="str">
            <v>M</v>
          </cell>
          <cell r="L8766">
            <v>4</v>
          </cell>
          <cell r="M8766">
            <v>6747.1800853605964</v>
          </cell>
        </row>
        <row r="8767">
          <cell r="A8767" t="str">
            <v>2016-50-5-</v>
          </cell>
          <cell r="B8767" t="str">
            <v>ColR</v>
          </cell>
          <cell r="C8767" t="str">
            <v>Marked Cowlitz River Spring</v>
          </cell>
          <cell r="D8767" t="str">
            <v>M-Cowl Sp</v>
          </cell>
          <cell r="E8767">
            <v>50</v>
          </cell>
          <cell r="F8767">
            <v>80</v>
          </cell>
          <cell r="G8767">
            <v>78</v>
          </cell>
          <cell r="I8767">
            <v>2016</v>
          </cell>
          <cell r="J8767" t="str">
            <v>M</v>
          </cell>
          <cell r="L8767">
            <v>5</v>
          </cell>
          <cell r="M8767">
            <v>17.01276323143815</v>
          </cell>
        </row>
        <row r="8768">
          <cell r="A8768" t="str">
            <v>2016-51-3-</v>
          </cell>
          <cell r="B8768" t="str">
            <v>ColR</v>
          </cell>
          <cell r="C8768" t="str">
            <v>UnMarked Willamette River Spring</v>
          </cell>
          <cell r="D8768" t="str">
            <v>U-Will Sp</v>
          </cell>
          <cell r="E8768">
            <v>51</v>
          </cell>
          <cell r="F8768">
            <v>82</v>
          </cell>
          <cell r="G8768">
            <v>81</v>
          </cell>
          <cell r="I8768">
            <v>2016</v>
          </cell>
          <cell r="J8768" t="str">
            <v>UM</v>
          </cell>
          <cell r="L8768">
            <v>3</v>
          </cell>
          <cell r="M8768">
            <v>3898.96</v>
          </cell>
        </row>
        <row r="8769">
          <cell r="A8769" t="str">
            <v>2016-51-4-</v>
          </cell>
          <cell r="B8769" t="str">
            <v>ColR</v>
          </cell>
          <cell r="C8769" t="str">
            <v>UnMarked Willamette River Spring</v>
          </cell>
          <cell r="D8769" t="str">
            <v>U-Will Sp</v>
          </cell>
          <cell r="E8769">
            <v>51</v>
          </cell>
          <cell r="F8769">
            <v>82</v>
          </cell>
          <cell r="G8769">
            <v>81</v>
          </cell>
          <cell r="I8769">
            <v>2016</v>
          </cell>
          <cell r="J8769" t="str">
            <v>UM</v>
          </cell>
          <cell r="L8769">
            <v>4</v>
          </cell>
          <cell r="M8769">
            <v>6934.0399999999991</v>
          </cell>
        </row>
        <row r="8770">
          <cell r="A8770" t="str">
            <v>2016-51-5-</v>
          </cell>
          <cell r="B8770" t="str">
            <v>ColR</v>
          </cell>
          <cell r="C8770" t="str">
            <v>UnMarked Willamette River Spring</v>
          </cell>
          <cell r="D8770" t="str">
            <v>U-Will Sp</v>
          </cell>
          <cell r="E8770">
            <v>51</v>
          </cell>
          <cell r="F8770">
            <v>82</v>
          </cell>
          <cell r="G8770">
            <v>81</v>
          </cell>
          <cell r="I8770">
            <v>2016</v>
          </cell>
          <cell r="J8770" t="str">
            <v>UM</v>
          </cell>
          <cell r="L8770">
            <v>5</v>
          </cell>
          <cell r="M8770">
            <v>28.75</v>
          </cell>
        </row>
        <row r="8771">
          <cell r="A8771" t="str">
            <v>2016-52-3-</v>
          </cell>
          <cell r="B8771" t="str">
            <v>ColR</v>
          </cell>
          <cell r="C8771" t="str">
            <v>Marked Willamette River Spring</v>
          </cell>
          <cell r="D8771" t="str">
            <v>M-Will Sp</v>
          </cell>
          <cell r="E8771">
            <v>52</v>
          </cell>
          <cell r="F8771">
            <v>83</v>
          </cell>
          <cell r="G8771">
            <v>81</v>
          </cell>
          <cell r="I8771">
            <v>2016</v>
          </cell>
          <cell r="J8771" t="str">
            <v>M</v>
          </cell>
          <cell r="L8771">
            <v>3</v>
          </cell>
          <cell r="M8771">
            <v>13053.04</v>
          </cell>
        </row>
        <row r="8772">
          <cell r="A8772" t="str">
            <v>2016-52-4-</v>
          </cell>
          <cell r="B8772" t="str">
            <v>ColR</v>
          </cell>
          <cell r="C8772" t="str">
            <v>Marked Willamette River Spring</v>
          </cell>
          <cell r="D8772" t="str">
            <v>M-Will Sp</v>
          </cell>
          <cell r="E8772">
            <v>52</v>
          </cell>
          <cell r="F8772">
            <v>83</v>
          </cell>
          <cell r="G8772">
            <v>81</v>
          </cell>
          <cell r="I8772">
            <v>2016</v>
          </cell>
          <cell r="J8772" t="str">
            <v>M</v>
          </cell>
          <cell r="L8772">
            <v>4</v>
          </cell>
          <cell r="M8772">
            <v>23213.96</v>
          </cell>
        </row>
        <row r="8773">
          <cell r="A8773" t="str">
            <v>2016-52-5-</v>
          </cell>
          <cell r="B8773" t="str">
            <v>ColR</v>
          </cell>
          <cell r="C8773" t="str">
            <v>Marked Willamette River Spring</v>
          </cell>
          <cell r="D8773" t="str">
            <v>M-Will Sp</v>
          </cell>
          <cell r="E8773">
            <v>52</v>
          </cell>
          <cell r="F8773">
            <v>83</v>
          </cell>
          <cell r="G8773">
            <v>81</v>
          </cell>
          <cell r="I8773">
            <v>2016</v>
          </cell>
          <cell r="J8773" t="str">
            <v>M</v>
          </cell>
          <cell r="L8773">
            <v>5</v>
          </cell>
          <cell r="M8773">
            <v>96.25</v>
          </cell>
        </row>
        <row r="8774">
          <cell r="A8774" t="str">
            <v>2016-53-3-</v>
          </cell>
          <cell r="B8774" t="str">
            <v>ColR</v>
          </cell>
          <cell r="C8774" t="str">
            <v>UnMarked Snake River Fall</v>
          </cell>
          <cell r="D8774" t="str">
            <v>U-Snake F</v>
          </cell>
          <cell r="E8774">
            <v>53</v>
          </cell>
          <cell r="F8774">
            <v>85</v>
          </cell>
          <cell r="G8774">
            <v>84</v>
          </cell>
          <cell r="I8774">
            <v>2016</v>
          </cell>
          <cell r="J8774" t="str">
            <v>UM</v>
          </cell>
          <cell r="L8774">
            <v>3</v>
          </cell>
          <cell r="M8774">
            <v>14732.07335553679</v>
          </cell>
        </row>
        <row r="8775">
          <cell r="A8775" t="str">
            <v>2016-53-4-</v>
          </cell>
          <cell r="B8775" t="str">
            <v>ColR</v>
          </cell>
          <cell r="C8775" t="str">
            <v>UnMarked Snake River Fall</v>
          </cell>
          <cell r="D8775" t="str">
            <v>U-Snake F</v>
          </cell>
          <cell r="E8775">
            <v>53</v>
          </cell>
          <cell r="F8775">
            <v>85</v>
          </cell>
          <cell r="G8775">
            <v>84</v>
          </cell>
          <cell r="I8775">
            <v>2016</v>
          </cell>
          <cell r="J8775" t="str">
            <v>UM</v>
          </cell>
          <cell r="L8775">
            <v>4</v>
          </cell>
          <cell r="M8775">
            <v>20008.79290716477</v>
          </cell>
        </row>
        <row r="8776">
          <cell r="A8776" t="str">
            <v>2016-53-5-</v>
          </cell>
          <cell r="B8776" t="str">
            <v>ColR</v>
          </cell>
          <cell r="C8776" t="str">
            <v>UnMarked Snake River Fall</v>
          </cell>
          <cell r="D8776" t="str">
            <v>U-Snake F</v>
          </cell>
          <cell r="E8776">
            <v>53</v>
          </cell>
          <cell r="F8776">
            <v>85</v>
          </cell>
          <cell r="G8776">
            <v>84</v>
          </cell>
          <cell r="I8776">
            <v>2016</v>
          </cell>
          <cell r="J8776" t="str">
            <v>UM</v>
          </cell>
          <cell r="L8776">
            <v>5</v>
          </cell>
          <cell r="M8776">
            <v>5476.4721437769576</v>
          </cell>
        </row>
        <row r="8777">
          <cell r="A8777" t="str">
            <v>2016-54-3-</v>
          </cell>
          <cell r="B8777" t="str">
            <v>ColR</v>
          </cell>
          <cell r="C8777" t="str">
            <v>Marked Snake River Fall</v>
          </cell>
          <cell r="D8777" t="str">
            <v>M-Snake F</v>
          </cell>
          <cell r="E8777">
            <v>54</v>
          </cell>
          <cell r="F8777">
            <v>86</v>
          </cell>
          <cell r="G8777">
            <v>84</v>
          </cell>
          <cell r="I8777">
            <v>2016</v>
          </cell>
          <cell r="J8777" t="str">
            <v>M</v>
          </cell>
          <cell r="L8777">
            <v>3</v>
          </cell>
          <cell r="M8777">
            <v>7147.9195998399018</v>
          </cell>
        </row>
        <row r="8778">
          <cell r="A8778" t="str">
            <v>2016-54-4-</v>
          </cell>
          <cell r="B8778" t="str">
            <v>ColR</v>
          </cell>
          <cell r="C8778" t="str">
            <v>Marked Snake River Fall</v>
          </cell>
          <cell r="D8778" t="str">
            <v>M-Snake F</v>
          </cell>
          <cell r="E8778">
            <v>54</v>
          </cell>
          <cell r="F8778">
            <v>86</v>
          </cell>
          <cell r="G8778">
            <v>84</v>
          </cell>
          <cell r="I8778">
            <v>2016</v>
          </cell>
          <cell r="J8778" t="str">
            <v>M</v>
          </cell>
          <cell r="L8778">
            <v>4</v>
          </cell>
          <cell r="M8778">
            <v>8734.4444673674425</v>
          </cell>
        </row>
        <row r="8779">
          <cell r="A8779" t="str">
            <v>2016-54-5-</v>
          </cell>
          <cell r="B8779" t="str">
            <v>ColR</v>
          </cell>
          <cell r="C8779" t="str">
            <v>Marked Snake River Fall</v>
          </cell>
          <cell r="D8779" t="str">
            <v>M-Snake F</v>
          </cell>
          <cell r="E8779">
            <v>54</v>
          </cell>
          <cell r="F8779">
            <v>86</v>
          </cell>
          <cell r="G8779">
            <v>84</v>
          </cell>
          <cell r="I8779">
            <v>2016</v>
          </cell>
          <cell r="J8779" t="str">
            <v>M</v>
          </cell>
          <cell r="L8779">
            <v>5</v>
          </cell>
          <cell r="M8779">
            <v>2878.8365005375372</v>
          </cell>
        </row>
        <row r="8780">
          <cell r="A8780" t="str">
            <v>2016-55-3-</v>
          </cell>
          <cell r="B8780" t="str">
            <v>WA_NCoast_OR_CA</v>
          </cell>
          <cell r="C8780" t="str">
            <v>UnMarked Oregon North Coast Fall</v>
          </cell>
          <cell r="D8780" t="str">
            <v>U-OR No F</v>
          </cell>
          <cell r="E8780">
            <v>55</v>
          </cell>
          <cell r="F8780">
            <v>88</v>
          </cell>
          <cell r="G8780">
            <v>87</v>
          </cell>
          <cell r="I8780">
            <v>2016</v>
          </cell>
          <cell r="J8780" t="str">
            <v>UM</v>
          </cell>
          <cell r="L8780">
            <v>3</v>
          </cell>
          <cell r="M8780">
            <v>15412.84694731271</v>
          </cell>
        </row>
        <row r="8781">
          <cell r="A8781" t="str">
            <v>2016-55-4-</v>
          </cell>
          <cell r="B8781" t="str">
            <v>WA_NCoast_OR_CA</v>
          </cell>
          <cell r="C8781" t="str">
            <v>UnMarked Oregon North Coast Fall</v>
          </cell>
          <cell r="D8781" t="str">
            <v>U-OR No F</v>
          </cell>
          <cell r="E8781">
            <v>55</v>
          </cell>
          <cell r="F8781">
            <v>88</v>
          </cell>
          <cell r="G8781">
            <v>87</v>
          </cell>
          <cell r="I8781">
            <v>2016</v>
          </cell>
          <cell r="J8781" t="str">
            <v>UM</v>
          </cell>
          <cell r="L8781">
            <v>4</v>
          </cell>
          <cell r="M8781">
            <v>74581.762938867672</v>
          </cell>
        </row>
        <row r="8782">
          <cell r="A8782" t="str">
            <v>2016-55-5-</v>
          </cell>
          <cell r="B8782" t="str">
            <v>WA_NCoast_OR_CA</v>
          </cell>
          <cell r="C8782" t="str">
            <v>UnMarked Oregon North Coast Fall</v>
          </cell>
          <cell r="D8782" t="str">
            <v>U-OR No F</v>
          </cell>
          <cell r="E8782">
            <v>55</v>
          </cell>
          <cell r="F8782">
            <v>88</v>
          </cell>
          <cell r="G8782">
            <v>87</v>
          </cell>
          <cell r="I8782">
            <v>2016</v>
          </cell>
          <cell r="J8782" t="str">
            <v>UM</v>
          </cell>
          <cell r="L8782">
            <v>5</v>
          </cell>
          <cell r="M8782">
            <v>19763.992916625819</v>
          </cell>
        </row>
        <row r="8783">
          <cell r="A8783" t="str">
            <v>2016-56-3-</v>
          </cell>
          <cell r="B8783" t="str">
            <v>WA_NCoast_OR_CA</v>
          </cell>
          <cell r="C8783" t="str">
            <v>Marked Oregon North Coast Fall</v>
          </cell>
          <cell r="D8783" t="str">
            <v>M-OR No F</v>
          </cell>
          <cell r="E8783">
            <v>56</v>
          </cell>
          <cell r="F8783">
            <v>89</v>
          </cell>
          <cell r="G8783">
            <v>87</v>
          </cell>
          <cell r="I8783">
            <v>2016</v>
          </cell>
          <cell r="J8783" t="str">
            <v>M</v>
          </cell>
          <cell r="L8783">
            <v>3</v>
          </cell>
          <cell r="M8783">
            <v>520.67275683059597</v>
          </cell>
        </row>
        <row r="8784">
          <cell r="A8784" t="str">
            <v>2016-56-4-</v>
          </cell>
          <cell r="B8784" t="str">
            <v>WA_NCoast_OR_CA</v>
          </cell>
          <cell r="C8784" t="str">
            <v>Marked Oregon North Coast Fall</v>
          </cell>
          <cell r="D8784" t="str">
            <v>M-OR No F</v>
          </cell>
          <cell r="E8784">
            <v>56</v>
          </cell>
          <cell r="F8784">
            <v>89</v>
          </cell>
          <cell r="G8784">
            <v>87</v>
          </cell>
          <cell r="I8784">
            <v>2016</v>
          </cell>
          <cell r="J8784" t="str">
            <v>M</v>
          </cell>
          <cell r="L8784">
            <v>4</v>
          </cell>
          <cell r="M8784">
            <v>2521.5161502610722</v>
          </cell>
        </row>
        <row r="8785">
          <cell r="A8785" t="str">
            <v>2016-56-5-</v>
          </cell>
          <cell r="B8785" t="str">
            <v>WA_NCoast_OR_CA</v>
          </cell>
          <cell r="C8785" t="str">
            <v>Marked Oregon North Coast Fall</v>
          </cell>
          <cell r="D8785" t="str">
            <v>M-OR No F</v>
          </cell>
          <cell r="E8785">
            <v>56</v>
          </cell>
          <cell r="F8785">
            <v>89</v>
          </cell>
          <cell r="G8785">
            <v>87</v>
          </cell>
          <cell r="I8785">
            <v>2016</v>
          </cell>
          <cell r="J8785" t="str">
            <v>M</v>
          </cell>
          <cell r="L8785">
            <v>5</v>
          </cell>
          <cell r="M8785">
            <v>667.70537979690198</v>
          </cell>
        </row>
        <row r="8786">
          <cell r="A8786" t="str">
            <v>2016-57-3-</v>
          </cell>
          <cell r="B8786" t="str">
            <v>Canada</v>
          </cell>
          <cell r="C8786" t="str">
            <v>UnMarked WCVI Total Fall</v>
          </cell>
          <cell r="D8786" t="str">
            <v>U-WCVI Tl</v>
          </cell>
          <cell r="E8786">
            <v>57</v>
          </cell>
          <cell r="F8786">
            <v>91</v>
          </cell>
          <cell r="G8786">
            <v>90</v>
          </cell>
          <cell r="I8786">
            <v>2016</v>
          </cell>
          <cell r="J8786" t="str">
            <v>UM</v>
          </cell>
          <cell r="L8786">
            <v>3</v>
          </cell>
          <cell r="M8786">
            <v>51746.31982445241</v>
          </cell>
        </row>
        <row r="8787">
          <cell r="A8787" t="str">
            <v>2016-57-4-</v>
          </cell>
          <cell r="B8787" t="str">
            <v>Canada</v>
          </cell>
          <cell r="C8787" t="str">
            <v>UnMarked WCVI Total Fall</v>
          </cell>
          <cell r="D8787" t="str">
            <v>U-WCVI Tl</v>
          </cell>
          <cell r="E8787">
            <v>57</v>
          </cell>
          <cell r="F8787">
            <v>91</v>
          </cell>
          <cell r="G8787">
            <v>90</v>
          </cell>
          <cell r="I8787">
            <v>2016</v>
          </cell>
          <cell r="J8787" t="str">
            <v>UM</v>
          </cell>
          <cell r="L8787">
            <v>4</v>
          </cell>
          <cell r="M8787">
            <v>93027.584919634712</v>
          </cell>
        </row>
        <row r="8788">
          <cell r="A8788" t="str">
            <v>2016-57-5-</v>
          </cell>
          <cell r="B8788" t="str">
            <v>Canada</v>
          </cell>
          <cell r="C8788" t="str">
            <v>UnMarked WCVI Total Fall</v>
          </cell>
          <cell r="D8788" t="str">
            <v>U-WCVI Tl</v>
          </cell>
          <cell r="E8788">
            <v>57</v>
          </cell>
          <cell r="F8788">
            <v>91</v>
          </cell>
          <cell r="G8788">
            <v>90</v>
          </cell>
          <cell r="I8788">
            <v>2016</v>
          </cell>
          <cell r="J8788" t="str">
            <v>UM</v>
          </cell>
          <cell r="L8788">
            <v>5</v>
          </cell>
          <cell r="M8788">
            <v>19098.16252948184</v>
          </cell>
        </row>
        <row r="8789">
          <cell r="A8789" t="str">
            <v>2016-58-3-</v>
          </cell>
          <cell r="B8789" t="str">
            <v>Canada</v>
          </cell>
          <cell r="C8789" t="str">
            <v>Marked WCVI Total Fall</v>
          </cell>
          <cell r="D8789" t="str">
            <v>M-WCVI Tl</v>
          </cell>
          <cell r="E8789">
            <v>58</v>
          </cell>
          <cell r="F8789">
            <v>92</v>
          </cell>
          <cell r="G8789">
            <v>90</v>
          </cell>
          <cell r="I8789">
            <v>2016</v>
          </cell>
          <cell r="J8789" t="str">
            <v>M</v>
          </cell>
          <cell r="L8789">
            <v>3</v>
          </cell>
          <cell r="M8789">
            <v>1865.6801755475919</v>
          </cell>
        </row>
        <row r="8790">
          <cell r="A8790" t="str">
            <v>2016-58-4-</v>
          </cell>
          <cell r="B8790" t="str">
            <v>Canada</v>
          </cell>
          <cell r="C8790" t="str">
            <v>Marked WCVI Total Fall</v>
          </cell>
          <cell r="D8790" t="str">
            <v>M-WCVI Tl</v>
          </cell>
          <cell r="E8790">
            <v>58</v>
          </cell>
          <cell r="F8790">
            <v>92</v>
          </cell>
          <cell r="G8790">
            <v>90</v>
          </cell>
          <cell r="I8790">
            <v>2016</v>
          </cell>
          <cell r="J8790" t="str">
            <v>M</v>
          </cell>
          <cell r="L8790">
            <v>4</v>
          </cell>
          <cell r="M8790">
            <v>2388.4150803652842</v>
          </cell>
        </row>
        <row r="8791">
          <cell r="A8791" t="str">
            <v>2016-58-5-</v>
          </cell>
          <cell r="B8791" t="str">
            <v>Canada</v>
          </cell>
          <cell r="C8791" t="str">
            <v>Marked WCVI Total Fall</v>
          </cell>
          <cell r="D8791" t="str">
            <v>M-WCVI Tl</v>
          </cell>
          <cell r="E8791">
            <v>58</v>
          </cell>
          <cell r="F8791">
            <v>92</v>
          </cell>
          <cell r="G8791">
            <v>90</v>
          </cell>
          <cell r="I8791">
            <v>2016</v>
          </cell>
          <cell r="J8791" t="str">
            <v>M</v>
          </cell>
          <cell r="L8791">
            <v>5</v>
          </cell>
          <cell r="M8791">
            <v>529.8374705181551</v>
          </cell>
        </row>
        <row r="8792">
          <cell r="A8792" t="str">
            <v>2016-59-3-</v>
          </cell>
          <cell r="B8792" t="str">
            <v>Canada</v>
          </cell>
          <cell r="C8792" t="str">
            <v>UnMarked Fraser River Late</v>
          </cell>
          <cell r="D8792" t="str">
            <v>U-FrasRLt</v>
          </cell>
          <cell r="E8792">
            <v>59</v>
          </cell>
          <cell r="F8792">
            <v>94</v>
          </cell>
          <cell r="G8792">
            <v>93</v>
          </cell>
          <cell r="I8792">
            <v>2016</v>
          </cell>
          <cell r="J8792" t="str">
            <v>UM</v>
          </cell>
          <cell r="L8792">
            <v>3</v>
          </cell>
          <cell r="M8792">
            <v>40085.127071843453</v>
          </cell>
        </row>
        <row r="8793">
          <cell r="A8793" t="str">
            <v>2016-59-4-</v>
          </cell>
          <cell r="B8793" t="str">
            <v>Canada</v>
          </cell>
          <cell r="C8793" t="str">
            <v>UnMarked Fraser River Late</v>
          </cell>
          <cell r="D8793" t="str">
            <v>U-FrasRLt</v>
          </cell>
          <cell r="E8793">
            <v>59</v>
          </cell>
          <cell r="F8793">
            <v>94</v>
          </cell>
          <cell r="G8793">
            <v>93</v>
          </cell>
          <cell r="I8793">
            <v>2016</v>
          </cell>
          <cell r="J8793" t="str">
            <v>UM</v>
          </cell>
          <cell r="L8793">
            <v>4</v>
          </cell>
          <cell r="M8793">
            <v>38033.733093003037</v>
          </cell>
        </row>
        <row r="8794">
          <cell r="A8794" t="str">
            <v>2016-59-5-</v>
          </cell>
          <cell r="B8794" t="str">
            <v>Canada</v>
          </cell>
          <cell r="C8794" t="str">
            <v>UnMarked Fraser River Late</v>
          </cell>
          <cell r="D8794" t="str">
            <v>U-FrasRLt</v>
          </cell>
          <cell r="E8794">
            <v>59</v>
          </cell>
          <cell r="F8794">
            <v>94</v>
          </cell>
          <cell r="G8794">
            <v>93</v>
          </cell>
          <cell r="I8794">
            <v>2016</v>
          </cell>
          <cell r="J8794" t="str">
            <v>UM</v>
          </cell>
          <cell r="L8794">
            <v>5</v>
          </cell>
          <cell r="M8794">
            <v>3711.4891627549569</v>
          </cell>
        </row>
        <row r="8795">
          <cell r="A8795" t="str">
            <v>2016-60-3-</v>
          </cell>
          <cell r="B8795" t="str">
            <v>Canada</v>
          </cell>
          <cell r="C8795" t="str">
            <v>Marked Fraser River Late</v>
          </cell>
          <cell r="D8795" t="str">
            <v>M-FrasRLt</v>
          </cell>
          <cell r="E8795">
            <v>60</v>
          </cell>
          <cell r="F8795">
            <v>95</v>
          </cell>
          <cell r="G8795">
            <v>93</v>
          </cell>
          <cell r="I8795">
            <v>2016</v>
          </cell>
          <cell r="J8795" t="str">
            <v>M</v>
          </cell>
          <cell r="L8795">
            <v>3</v>
          </cell>
          <cell r="M8795">
            <v>6002.0721545731112</v>
          </cell>
        </row>
        <row r="8796">
          <cell r="A8796" t="str">
            <v>2016-60-4-</v>
          </cell>
          <cell r="B8796" t="str">
            <v>Canada</v>
          </cell>
          <cell r="C8796" t="str">
            <v>Marked Fraser River Late</v>
          </cell>
          <cell r="D8796" t="str">
            <v>M-FrasRLt</v>
          </cell>
          <cell r="E8796">
            <v>60</v>
          </cell>
          <cell r="F8796">
            <v>95</v>
          </cell>
          <cell r="G8796">
            <v>93</v>
          </cell>
          <cell r="I8796">
            <v>2016</v>
          </cell>
          <cell r="J8796" t="str">
            <v>M</v>
          </cell>
          <cell r="L8796">
            <v>4</v>
          </cell>
          <cell r="M8796">
            <v>7834.6726614996242</v>
          </cell>
        </row>
        <row r="8797">
          <cell r="A8797" t="str">
            <v>2016-60-5-</v>
          </cell>
          <cell r="B8797" t="str">
            <v>Canada</v>
          </cell>
          <cell r="C8797" t="str">
            <v>Marked Fraser River Late</v>
          </cell>
          <cell r="D8797" t="str">
            <v>M-FrasRLt</v>
          </cell>
          <cell r="E8797">
            <v>60</v>
          </cell>
          <cell r="F8797">
            <v>95</v>
          </cell>
          <cell r="G8797">
            <v>93</v>
          </cell>
          <cell r="I8797">
            <v>2016</v>
          </cell>
          <cell r="J8797" t="str">
            <v>M</v>
          </cell>
          <cell r="L8797">
            <v>5</v>
          </cell>
          <cell r="M8797">
            <v>155.67594496613421</v>
          </cell>
        </row>
        <row r="8798">
          <cell r="A8798" t="str">
            <v>2016-61-3-</v>
          </cell>
          <cell r="B8798" t="str">
            <v>Canada</v>
          </cell>
          <cell r="C8798" t="str">
            <v>UnMarked Fraser River Early</v>
          </cell>
          <cell r="D8798" t="str">
            <v>U-FrasREr</v>
          </cell>
          <cell r="E8798">
            <v>61</v>
          </cell>
          <cell r="F8798">
            <v>97</v>
          </cell>
          <cell r="G8798">
            <v>96</v>
          </cell>
          <cell r="I8798">
            <v>2016</v>
          </cell>
          <cell r="J8798" t="str">
            <v>UM</v>
          </cell>
          <cell r="L8798">
            <v>3</v>
          </cell>
          <cell r="M8798">
            <v>38135.991526632883</v>
          </cell>
        </row>
        <row r="8799">
          <cell r="A8799" t="str">
            <v>2016-61-4-</v>
          </cell>
          <cell r="B8799" t="str">
            <v>Canada</v>
          </cell>
          <cell r="C8799" t="str">
            <v>UnMarked Fraser River Early</v>
          </cell>
          <cell r="D8799" t="str">
            <v>U-FrasREr</v>
          </cell>
          <cell r="E8799">
            <v>61</v>
          </cell>
          <cell r="F8799">
            <v>97</v>
          </cell>
          <cell r="G8799">
            <v>96</v>
          </cell>
          <cell r="I8799">
            <v>2016</v>
          </cell>
          <cell r="J8799" t="str">
            <v>UM</v>
          </cell>
          <cell r="L8799">
            <v>4</v>
          </cell>
          <cell r="M8799">
            <v>89994.438949949676</v>
          </cell>
        </row>
        <row r="8800">
          <cell r="A8800" t="str">
            <v>2016-61-5-</v>
          </cell>
          <cell r="B8800" t="str">
            <v>Canada</v>
          </cell>
          <cell r="C8800" t="str">
            <v>UnMarked Fraser River Early</v>
          </cell>
          <cell r="D8800" t="str">
            <v>U-FrasREr</v>
          </cell>
          <cell r="E8800">
            <v>61</v>
          </cell>
          <cell r="F8800">
            <v>97</v>
          </cell>
          <cell r="G8800">
            <v>96</v>
          </cell>
          <cell r="I8800">
            <v>2016</v>
          </cell>
          <cell r="J8800" t="str">
            <v>UM</v>
          </cell>
          <cell r="L8800">
            <v>5</v>
          </cell>
          <cell r="M8800">
            <v>11768.547044896481</v>
          </cell>
        </row>
        <row r="8801">
          <cell r="A8801" t="str">
            <v>2016-62-3-</v>
          </cell>
          <cell r="B8801" t="str">
            <v>Canada</v>
          </cell>
          <cell r="C8801" t="str">
            <v>Marked Fraser River Early</v>
          </cell>
          <cell r="D8801" t="str">
            <v>M-FrasREr</v>
          </cell>
          <cell r="E8801">
            <v>62</v>
          </cell>
          <cell r="F8801">
            <v>98</v>
          </cell>
          <cell r="G8801">
            <v>96</v>
          </cell>
          <cell r="I8801">
            <v>2016</v>
          </cell>
          <cell r="J8801" t="str">
            <v>M</v>
          </cell>
          <cell r="L8801">
            <v>3</v>
          </cell>
          <cell r="M8801">
            <v>780.38752813675819</v>
          </cell>
        </row>
        <row r="8802">
          <cell r="A8802" t="str">
            <v>2016-62-4-</v>
          </cell>
          <cell r="B8802" t="str">
            <v>Canada</v>
          </cell>
          <cell r="C8802" t="str">
            <v>Marked Fraser River Early</v>
          </cell>
          <cell r="D8802" t="str">
            <v>M-FrasREr</v>
          </cell>
          <cell r="E8802">
            <v>62</v>
          </cell>
          <cell r="F8802">
            <v>98</v>
          </cell>
          <cell r="G8802">
            <v>96</v>
          </cell>
          <cell r="I8802">
            <v>2016</v>
          </cell>
          <cell r="J8802" t="str">
            <v>M</v>
          </cell>
          <cell r="L8802">
            <v>4</v>
          </cell>
          <cell r="M8802">
            <v>1838.8438242759589</v>
          </cell>
        </row>
        <row r="8803">
          <cell r="A8803" t="str">
            <v>2016-62-5-</v>
          </cell>
          <cell r="B8803" t="str">
            <v>Canada</v>
          </cell>
          <cell r="C8803" t="str">
            <v>Marked Fraser River Early</v>
          </cell>
          <cell r="D8803" t="str">
            <v>M-FrasREr</v>
          </cell>
          <cell r="E8803">
            <v>62</v>
          </cell>
          <cell r="F8803">
            <v>98</v>
          </cell>
          <cell r="G8803">
            <v>96</v>
          </cell>
          <cell r="I8803">
            <v>2016</v>
          </cell>
          <cell r="J8803" t="str">
            <v>M</v>
          </cell>
          <cell r="L8803">
            <v>5</v>
          </cell>
          <cell r="M8803">
            <v>240.7236986946082</v>
          </cell>
        </row>
        <row r="8804">
          <cell r="A8804" t="str">
            <v>2016-63-3-</v>
          </cell>
          <cell r="B8804" t="str">
            <v>Canada</v>
          </cell>
          <cell r="C8804" t="str">
            <v>UnMarked Lower Georgia Strait</v>
          </cell>
          <cell r="D8804" t="str">
            <v>U-LwGeo S</v>
          </cell>
          <cell r="E8804">
            <v>63</v>
          </cell>
          <cell r="F8804">
            <v>100</v>
          </cell>
          <cell r="G8804">
            <v>99</v>
          </cell>
          <cell r="I8804">
            <v>2016</v>
          </cell>
          <cell r="J8804" t="str">
            <v>UM</v>
          </cell>
          <cell r="L8804">
            <v>3</v>
          </cell>
          <cell r="M8804">
            <v>8306.9814052386355</v>
          </cell>
        </row>
        <row r="8805">
          <cell r="A8805" t="str">
            <v>2016-63-4-</v>
          </cell>
          <cell r="B8805" t="str">
            <v>Canada</v>
          </cell>
          <cell r="C8805" t="str">
            <v>UnMarked Lower Georgia Strait</v>
          </cell>
          <cell r="D8805" t="str">
            <v>U-LwGeo S</v>
          </cell>
          <cell r="E8805">
            <v>63</v>
          </cell>
          <cell r="F8805">
            <v>100</v>
          </cell>
          <cell r="G8805">
            <v>99</v>
          </cell>
          <cell r="I8805">
            <v>2016</v>
          </cell>
          <cell r="J8805" t="str">
            <v>UM</v>
          </cell>
          <cell r="L8805">
            <v>4</v>
          </cell>
          <cell r="M8805">
            <v>12242.73479354566</v>
          </cell>
        </row>
        <row r="8806">
          <cell r="A8806" t="str">
            <v>2016-63-5-</v>
          </cell>
          <cell r="B8806" t="str">
            <v>Canada</v>
          </cell>
          <cell r="C8806" t="str">
            <v>UnMarked Lower Georgia Strait</v>
          </cell>
          <cell r="D8806" t="str">
            <v>U-LwGeo S</v>
          </cell>
          <cell r="E8806">
            <v>63</v>
          </cell>
          <cell r="F8806">
            <v>100</v>
          </cell>
          <cell r="G8806">
            <v>99</v>
          </cell>
          <cell r="I8806">
            <v>2016</v>
          </cell>
          <cell r="J8806" t="str">
            <v>UM</v>
          </cell>
          <cell r="L8806">
            <v>5</v>
          </cell>
          <cell r="M8806">
            <v>1614.153712911143</v>
          </cell>
        </row>
        <row r="8807">
          <cell r="A8807" t="str">
            <v>2016-64-3-</v>
          </cell>
          <cell r="B8807" t="str">
            <v>Canada</v>
          </cell>
          <cell r="C8807" t="str">
            <v>Marked Lower Georgia Strait</v>
          </cell>
          <cell r="D8807" t="str">
            <v>M-LwGeo S</v>
          </cell>
          <cell r="E8807">
            <v>64</v>
          </cell>
          <cell r="F8807">
            <v>101</v>
          </cell>
          <cell r="G8807">
            <v>99</v>
          </cell>
          <cell r="I8807">
            <v>2016</v>
          </cell>
          <cell r="J8807" t="str">
            <v>M</v>
          </cell>
          <cell r="L8807">
            <v>3</v>
          </cell>
          <cell r="M8807">
            <v>705.79931608635525</v>
          </cell>
        </row>
        <row r="8808">
          <cell r="A8808" t="str">
            <v>2016-64-4-</v>
          </cell>
          <cell r="B8808" t="str">
            <v>Canada</v>
          </cell>
          <cell r="C8808" t="str">
            <v>Marked Lower Georgia Strait</v>
          </cell>
          <cell r="D8808" t="str">
            <v>M-LwGeo S</v>
          </cell>
          <cell r="E8808">
            <v>64</v>
          </cell>
          <cell r="F8808">
            <v>101</v>
          </cell>
          <cell r="G8808">
            <v>99</v>
          </cell>
          <cell r="I8808">
            <v>2016</v>
          </cell>
          <cell r="J8808" t="str">
            <v>M</v>
          </cell>
          <cell r="L8808">
            <v>4</v>
          </cell>
          <cell r="M8808">
            <v>1047.6016719424661</v>
          </cell>
        </row>
        <row r="8809">
          <cell r="A8809" t="str">
            <v>2016-64-5-</v>
          </cell>
          <cell r="B8809" t="str">
            <v>Canada</v>
          </cell>
          <cell r="C8809" t="str">
            <v>Marked Lower Georgia Strait</v>
          </cell>
          <cell r="D8809" t="str">
            <v>M-LwGeo S</v>
          </cell>
          <cell r="E8809">
            <v>64</v>
          </cell>
          <cell r="F8809">
            <v>101</v>
          </cell>
          <cell r="G8809">
            <v>99</v>
          </cell>
          <cell r="I8809">
            <v>2016</v>
          </cell>
          <cell r="J8809" t="str">
            <v>M</v>
          </cell>
          <cell r="L8809">
            <v>5</v>
          </cell>
          <cell r="M8809">
            <v>140.7290850473089</v>
          </cell>
        </row>
        <row r="8810">
          <cell r="A8810" t="str">
            <v>2016-67-3-</v>
          </cell>
          <cell r="B8810" t="str">
            <v>ColR</v>
          </cell>
          <cell r="C8810" t="str">
            <v>UnMarked Lower Columbia Naturals</v>
          </cell>
          <cell r="D8810" t="str">
            <v>U-LColNat</v>
          </cell>
          <cell r="E8810">
            <v>67</v>
          </cell>
          <cell r="F8810">
            <v>103</v>
          </cell>
          <cell r="G8810">
            <v>102</v>
          </cell>
          <cell r="I8810">
            <v>2016</v>
          </cell>
          <cell r="J8810" t="str">
            <v>UM</v>
          </cell>
          <cell r="L8810">
            <v>3</v>
          </cell>
          <cell r="M8810">
            <v>1910.7750000000019</v>
          </cell>
        </row>
        <row r="8811">
          <cell r="A8811" t="str">
            <v>2016-67-4-</v>
          </cell>
          <cell r="B8811" t="str">
            <v>ColR</v>
          </cell>
          <cell r="C8811" t="str">
            <v>UnMarked Lower Columbia Naturals</v>
          </cell>
          <cell r="D8811" t="str">
            <v>U-LColNat</v>
          </cell>
          <cell r="E8811">
            <v>67</v>
          </cell>
          <cell r="F8811">
            <v>103</v>
          </cell>
          <cell r="G8811">
            <v>102</v>
          </cell>
          <cell r="I8811">
            <v>2016</v>
          </cell>
          <cell r="J8811" t="str">
            <v>UM</v>
          </cell>
          <cell r="L8811">
            <v>4</v>
          </cell>
          <cell r="M8811">
            <v>3582.5250000000019</v>
          </cell>
        </row>
        <row r="8812">
          <cell r="A8812" t="str">
            <v>2016-67-5-</v>
          </cell>
          <cell r="B8812" t="str">
            <v>ColR</v>
          </cell>
          <cell r="C8812" t="str">
            <v>UnMarked Lower Columbia Naturals</v>
          </cell>
          <cell r="D8812" t="str">
            <v>U-LColNat</v>
          </cell>
          <cell r="E8812">
            <v>67</v>
          </cell>
          <cell r="F8812">
            <v>103</v>
          </cell>
          <cell r="G8812">
            <v>102</v>
          </cell>
          <cell r="I8812">
            <v>2016</v>
          </cell>
          <cell r="J8812" t="str">
            <v>UM</v>
          </cell>
          <cell r="L8812">
            <v>5</v>
          </cell>
          <cell r="M8812">
            <v>673.79999999999927</v>
          </cell>
        </row>
        <row r="8813">
          <cell r="A8813" t="str">
            <v>2016-68-3-</v>
          </cell>
          <cell r="B8813" t="str">
            <v>ColR</v>
          </cell>
          <cell r="C8813" t="str">
            <v>Marked Lower Columbia Naturals</v>
          </cell>
          <cell r="D8813" t="str">
            <v>M-LColNat</v>
          </cell>
          <cell r="E8813">
            <v>68</v>
          </cell>
          <cell r="F8813">
            <v>104</v>
          </cell>
          <cell r="G8813">
            <v>102</v>
          </cell>
          <cell r="I8813">
            <v>2016</v>
          </cell>
          <cell r="J8813" t="str">
            <v>M</v>
          </cell>
          <cell r="L8813">
            <v>3</v>
          </cell>
          <cell r="M8813">
            <v>0</v>
          </cell>
        </row>
        <row r="8814">
          <cell r="A8814" t="str">
            <v>2016-68-4-</v>
          </cell>
          <cell r="B8814" t="str">
            <v>ColR</v>
          </cell>
          <cell r="C8814" t="str">
            <v>Marked Lower Columbia Naturals</v>
          </cell>
          <cell r="D8814" t="str">
            <v>M-LColNat</v>
          </cell>
          <cell r="E8814">
            <v>68</v>
          </cell>
          <cell r="F8814">
            <v>104</v>
          </cell>
          <cell r="G8814">
            <v>102</v>
          </cell>
          <cell r="I8814">
            <v>2016</v>
          </cell>
          <cell r="J8814" t="str">
            <v>M</v>
          </cell>
          <cell r="L8814">
            <v>4</v>
          </cell>
          <cell r="M8814">
            <v>0</v>
          </cell>
        </row>
        <row r="8815">
          <cell r="A8815" t="str">
            <v>2016-68-5-</v>
          </cell>
          <cell r="B8815" t="str">
            <v>ColR</v>
          </cell>
          <cell r="C8815" t="str">
            <v>Marked Lower Columbia Naturals</v>
          </cell>
          <cell r="D8815" t="str">
            <v>M-LColNat</v>
          </cell>
          <cell r="E8815">
            <v>68</v>
          </cell>
          <cell r="F8815">
            <v>104</v>
          </cell>
          <cell r="G8815">
            <v>102</v>
          </cell>
          <cell r="I8815">
            <v>2016</v>
          </cell>
          <cell r="J8815" t="str">
            <v>M</v>
          </cell>
          <cell r="L8815">
            <v>5</v>
          </cell>
          <cell r="M8815">
            <v>0</v>
          </cell>
        </row>
        <row r="8816">
          <cell r="A8816" t="str">
            <v>2016-69-3-</v>
          </cell>
          <cell r="B8816" t="str">
            <v>WA_NCoast_OR_CA</v>
          </cell>
          <cell r="C8816" t="str">
            <v>UnMarked Central Valley Fall</v>
          </cell>
          <cell r="D8816" t="str">
            <v>U-CentVal</v>
          </cell>
          <cell r="E8816">
            <v>69</v>
          </cell>
          <cell r="F8816">
            <v>106</v>
          </cell>
          <cell r="G8816">
            <v>105</v>
          </cell>
          <cell r="I8816">
            <v>2016</v>
          </cell>
          <cell r="J8816" t="str">
            <v>UM</v>
          </cell>
          <cell r="L8816">
            <v>3</v>
          </cell>
          <cell r="M8816">
            <v>72855.029399954074</v>
          </cell>
        </row>
        <row r="8817">
          <cell r="A8817" t="str">
            <v>2016-69-4-</v>
          </cell>
          <cell r="B8817" t="str">
            <v>WA_NCoast_OR_CA</v>
          </cell>
          <cell r="C8817" t="str">
            <v>UnMarked Central Valley Fall</v>
          </cell>
          <cell r="D8817" t="str">
            <v>U-CentVal</v>
          </cell>
          <cell r="E8817">
            <v>69</v>
          </cell>
          <cell r="F8817">
            <v>106</v>
          </cell>
          <cell r="G8817">
            <v>105</v>
          </cell>
          <cell r="I8817">
            <v>2016</v>
          </cell>
          <cell r="J8817" t="str">
            <v>UM</v>
          </cell>
          <cell r="L8817">
            <v>4</v>
          </cell>
          <cell r="M8817">
            <v>14478.10422853511</v>
          </cell>
        </row>
        <row r="8818">
          <cell r="A8818" t="str">
            <v>2016-69-5-</v>
          </cell>
          <cell r="B8818" t="str">
            <v>WA_NCoast_OR_CA</v>
          </cell>
          <cell r="C8818" t="str">
            <v>UnMarked Central Valley Fall</v>
          </cell>
          <cell r="D8818" t="str">
            <v>U-CentVal</v>
          </cell>
          <cell r="E8818">
            <v>69</v>
          </cell>
          <cell r="F8818">
            <v>106</v>
          </cell>
          <cell r="G8818">
            <v>105</v>
          </cell>
          <cell r="I8818">
            <v>2016</v>
          </cell>
          <cell r="J8818" t="str">
            <v>UM</v>
          </cell>
          <cell r="L8818">
            <v>5</v>
          </cell>
          <cell r="M8818">
            <v>103.44637151081361</v>
          </cell>
        </row>
        <row r="8819">
          <cell r="A8819" t="str">
            <v>2016-70-3-</v>
          </cell>
          <cell r="B8819" t="str">
            <v>WA_NCoast_OR_CA</v>
          </cell>
          <cell r="C8819" t="str">
            <v>Marked Central Valley Fall</v>
          </cell>
          <cell r="D8819" t="str">
            <v>M-CentVal</v>
          </cell>
          <cell r="E8819">
            <v>70</v>
          </cell>
          <cell r="F8819">
            <v>107</v>
          </cell>
          <cell r="G8819">
            <v>105</v>
          </cell>
          <cell r="I8819">
            <v>2016</v>
          </cell>
          <cell r="J8819" t="str">
            <v>M</v>
          </cell>
          <cell r="L8819">
            <v>3</v>
          </cell>
          <cell r="M8819">
            <v>21761.89189868758</v>
          </cell>
        </row>
        <row r="8820">
          <cell r="A8820" t="str">
            <v>2016-70-4-</v>
          </cell>
          <cell r="B8820" t="str">
            <v>WA_NCoast_OR_CA</v>
          </cell>
          <cell r="C8820" t="str">
            <v>Marked Central Valley Fall</v>
          </cell>
          <cell r="D8820" t="str">
            <v>M-CentVal</v>
          </cell>
          <cell r="E8820">
            <v>70</v>
          </cell>
          <cell r="F8820">
            <v>107</v>
          </cell>
          <cell r="G8820">
            <v>105</v>
          </cell>
          <cell r="I8820">
            <v>2016</v>
          </cell>
          <cell r="J8820" t="str">
            <v>M</v>
          </cell>
          <cell r="L8820">
            <v>4</v>
          </cell>
          <cell r="M8820">
            <v>4324.6285357962024</v>
          </cell>
        </row>
        <row r="8821">
          <cell r="A8821" t="str">
            <v>2016-70-5-</v>
          </cell>
          <cell r="B8821" t="str">
            <v>WA_NCoast_OR_CA</v>
          </cell>
          <cell r="C8821" t="str">
            <v>Marked Central Valley Fall</v>
          </cell>
          <cell r="D8821" t="str">
            <v>M-CentVal</v>
          </cell>
          <cell r="E8821">
            <v>70</v>
          </cell>
          <cell r="F8821">
            <v>107</v>
          </cell>
          <cell r="G8821">
            <v>105</v>
          </cell>
          <cell r="I8821">
            <v>2016</v>
          </cell>
          <cell r="J8821" t="str">
            <v>M</v>
          </cell>
          <cell r="L8821">
            <v>5</v>
          </cell>
          <cell r="M8821">
            <v>30.899565516217049</v>
          </cell>
        </row>
        <row r="8822">
          <cell r="A8822" t="str">
            <v>2016-71-3-</v>
          </cell>
          <cell r="B8822" t="str">
            <v>WA_NCoast_OR_CA</v>
          </cell>
          <cell r="C8822" t="str">
            <v>UnMarked WA North Coast Fall</v>
          </cell>
          <cell r="D8822" t="str">
            <v>U-WA NCst</v>
          </cell>
          <cell r="E8822">
            <v>71</v>
          </cell>
          <cell r="F8822">
            <v>109</v>
          </cell>
          <cell r="G8822">
            <v>108</v>
          </cell>
          <cell r="I8822">
            <v>2016</v>
          </cell>
          <cell r="J8822" t="str">
            <v>UM</v>
          </cell>
          <cell r="L8822">
            <v>3</v>
          </cell>
          <cell r="M8822">
            <v>5195.7239328654368</v>
          </cell>
        </row>
        <row r="8823">
          <cell r="A8823" t="str">
            <v>2016-71-4-</v>
          </cell>
          <cell r="B8823" t="str">
            <v>WA_NCoast_OR_CA</v>
          </cell>
          <cell r="C8823" t="str">
            <v>UnMarked WA North Coast Fall</v>
          </cell>
          <cell r="D8823" t="str">
            <v>U-WA NCst</v>
          </cell>
          <cell r="E8823">
            <v>71</v>
          </cell>
          <cell r="F8823">
            <v>109</v>
          </cell>
          <cell r="G8823">
            <v>108</v>
          </cell>
          <cell r="I8823">
            <v>2016</v>
          </cell>
          <cell r="J8823" t="str">
            <v>UM</v>
          </cell>
          <cell r="L8823">
            <v>4</v>
          </cell>
          <cell r="M8823">
            <v>15664.374756557831</v>
          </cell>
        </row>
        <row r="8824">
          <cell r="A8824" t="str">
            <v>2016-71-5-</v>
          </cell>
          <cell r="B8824" t="str">
            <v>WA_NCoast_OR_CA</v>
          </cell>
          <cell r="C8824" t="str">
            <v>UnMarked WA North Coast Fall</v>
          </cell>
          <cell r="D8824" t="str">
            <v>U-WA NCst</v>
          </cell>
          <cell r="E8824">
            <v>71</v>
          </cell>
          <cell r="F8824">
            <v>109</v>
          </cell>
          <cell r="G8824">
            <v>108</v>
          </cell>
          <cell r="I8824">
            <v>2016</v>
          </cell>
          <cell r="J8824" t="str">
            <v>UM</v>
          </cell>
          <cell r="L8824">
            <v>5</v>
          </cell>
          <cell r="M8824">
            <v>9428.2823550277535</v>
          </cell>
        </row>
        <row r="8825">
          <cell r="A8825" t="str">
            <v>2016-72-3-</v>
          </cell>
          <cell r="B8825" t="str">
            <v>WA_NCoast_OR_CA</v>
          </cell>
          <cell r="C8825" t="str">
            <v>Marked WA North Coast Fall</v>
          </cell>
          <cell r="D8825" t="str">
            <v>M-WA NCst</v>
          </cell>
          <cell r="E8825">
            <v>72</v>
          </cell>
          <cell r="F8825">
            <v>110</v>
          </cell>
          <cell r="G8825">
            <v>108</v>
          </cell>
          <cell r="I8825">
            <v>2016</v>
          </cell>
          <cell r="J8825" t="str">
            <v>M</v>
          </cell>
          <cell r="L8825">
            <v>3</v>
          </cell>
          <cell r="M8825">
            <v>319.84334372618753</v>
          </cell>
        </row>
        <row r="8826">
          <cell r="A8826" t="str">
            <v>2016-72-4-</v>
          </cell>
          <cell r="B8826" t="str">
            <v>WA_NCoast_OR_CA</v>
          </cell>
          <cell r="C8826" t="str">
            <v>Marked WA North Coast Fall</v>
          </cell>
          <cell r="D8826" t="str">
            <v>M-WA NCst</v>
          </cell>
          <cell r="E8826">
            <v>72</v>
          </cell>
          <cell r="F8826">
            <v>110</v>
          </cell>
          <cell r="G8826">
            <v>108</v>
          </cell>
          <cell r="I8826">
            <v>2016</v>
          </cell>
          <cell r="J8826" t="str">
            <v>M</v>
          </cell>
          <cell r="L8826">
            <v>4</v>
          </cell>
          <cell r="M8826">
            <v>2824.37823134378</v>
          </cell>
        </row>
        <row r="8827">
          <cell r="A8827" t="str">
            <v>2016-72-5-</v>
          </cell>
          <cell r="B8827" t="str">
            <v>WA_NCoast_OR_CA</v>
          </cell>
          <cell r="C8827" t="str">
            <v>Marked WA North Coast Fall</v>
          </cell>
          <cell r="D8827" t="str">
            <v>M-WA NCst</v>
          </cell>
          <cell r="E8827">
            <v>72</v>
          </cell>
          <cell r="F8827">
            <v>110</v>
          </cell>
          <cell r="G8827">
            <v>108</v>
          </cell>
          <cell r="I8827">
            <v>2016</v>
          </cell>
          <cell r="J8827" t="str">
            <v>M</v>
          </cell>
          <cell r="L8827">
            <v>5</v>
          </cell>
          <cell r="M8827">
            <v>2745.4440692158259</v>
          </cell>
        </row>
        <row r="8828">
          <cell r="A8828" t="str">
            <v>2016-73-3-</v>
          </cell>
          <cell r="B8828" t="str">
            <v>WA_NCoast_OR_CA</v>
          </cell>
          <cell r="C8828" t="str">
            <v>UnMarked Willapa Bay</v>
          </cell>
          <cell r="D8828" t="str">
            <v>U-Willapa</v>
          </cell>
          <cell r="E8828">
            <v>73</v>
          </cell>
          <cell r="F8828">
            <v>112</v>
          </cell>
          <cell r="G8828">
            <v>111</v>
          </cell>
          <cell r="I8828">
            <v>2016</v>
          </cell>
          <cell r="J8828" t="str">
            <v>UM</v>
          </cell>
          <cell r="K8828" t="str">
            <v>H</v>
          </cell>
          <cell r="L8828">
            <v>3</v>
          </cell>
          <cell r="M8828">
            <v>377.3740614438824</v>
          </cell>
        </row>
        <row r="8829">
          <cell r="A8829" t="str">
            <v>2016-73-3-</v>
          </cell>
          <cell r="B8829" t="str">
            <v>WA_NCoast_OR_CA</v>
          </cell>
          <cell r="C8829" t="str">
            <v>UnMarked Willapa Bay</v>
          </cell>
          <cell r="D8829" t="str">
            <v>U-Willapa</v>
          </cell>
          <cell r="E8829">
            <v>73</v>
          </cell>
          <cell r="F8829">
            <v>112</v>
          </cell>
          <cell r="G8829">
            <v>111</v>
          </cell>
          <cell r="I8829">
            <v>2016</v>
          </cell>
          <cell r="J8829" t="str">
            <v>UM</v>
          </cell>
          <cell r="K8829" t="str">
            <v>N</v>
          </cell>
          <cell r="L8829">
            <v>3</v>
          </cell>
          <cell r="M8829">
            <v>787.89227340519426</v>
          </cell>
        </row>
        <row r="8830">
          <cell r="A8830" t="str">
            <v>2016-73-4-</v>
          </cell>
          <cell r="B8830" t="str">
            <v>WA_NCoast_OR_CA</v>
          </cell>
          <cell r="C8830" t="str">
            <v>UnMarked Willapa Bay</v>
          </cell>
          <cell r="D8830" t="str">
            <v>U-Willapa</v>
          </cell>
          <cell r="E8830">
            <v>73</v>
          </cell>
          <cell r="F8830">
            <v>112</v>
          </cell>
          <cell r="G8830">
            <v>111</v>
          </cell>
          <cell r="I8830">
            <v>2016</v>
          </cell>
          <cell r="J8830" t="str">
            <v>UM</v>
          </cell>
          <cell r="K8830" t="str">
            <v>H</v>
          </cell>
          <cell r="L8830">
            <v>4</v>
          </cell>
          <cell r="M8830">
            <v>348.1387609718812</v>
          </cell>
        </row>
        <row r="8831">
          <cell r="A8831" t="str">
            <v>2016-73-4-</v>
          </cell>
          <cell r="B8831" t="str">
            <v>WA_NCoast_OR_CA</v>
          </cell>
          <cell r="C8831" t="str">
            <v>UnMarked Willapa Bay</v>
          </cell>
          <cell r="D8831" t="str">
            <v>U-Willapa</v>
          </cell>
          <cell r="E8831">
            <v>73</v>
          </cell>
          <cell r="F8831">
            <v>112</v>
          </cell>
          <cell r="G8831">
            <v>111</v>
          </cell>
          <cell r="I8831">
            <v>2016</v>
          </cell>
          <cell r="J8831" t="str">
            <v>UM</v>
          </cell>
          <cell r="K8831" t="str">
            <v>N</v>
          </cell>
          <cell r="L8831">
            <v>4</v>
          </cell>
          <cell r="M8831">
            <v>1065.195140581324</v>
          </cell>
        </row>
        <row r="8832">
          <cell r="A8832" t="str">
            <v>2016-73-5-</v>
          </cell>
          <cell r="B8832" t="str">
            <v>WA_NCoast_OR_CA</v>
          </cell>
          <cell r="C8832" t="str">
            <v>UnMarked Willapa Bay</v>
          </cell>
          <cell r="D8832" t="str">
            <v>U-Willapa</v>
          </cell>
          <cell r="E8832">
            <v>73</v>
          </cell>
          <cell r="F8832">
            <v>112</v>
          </cell>
          <cell r="G8832">
            <v>111</v>
          </cell>
          <cell r="I8832">
            <v>2016</v>
          </cell>
          <cell r="J8832" t="str">
            <v>UM</v>
          </cell>
          <cell r="K8832" t="str">
            <v>H</v>
          </cell>
          <cell r="L8832">
            <v>5</v>
          </cell>
          <cell r="M8832">
            <v>183.21755358449229</v>
          </cell>
        </row>
        <row r="8833">
          <cell r="A8833" t="str">
            <v>2016-73-5-</v>
          </cell>
          <cell r="B8833" t="str">
            <v>WA_NCoast_OR_CA</v>
          </cell>
          <cell r="C8833" t="str">
            <v>UnMarked Willapa Bay</v>
          </cell>
          <cell r="D8833" t="str">
            <v>U-Willapa</v>
          </cell>
          <cell r="E8833">
            <v>73</v>
          </cell>
          <cell r="F8833">
            <v>112</v>
          </cell>
          <cell r="G8833">
            <v>111</v>
          </cell>
          <cell r="I8833">
            <v>2016</v>
          </cell>
          <cell r="J8833" t="str">
            <v>UM</v>
          </cell>
          <cell r="K8833" t="str">
            <v>N</v>
          </cell>
          <cell r="L8833">
            <v>5</v>
          </cell>
          <cell r="M8833">
            <v>528.19593747834256</v>
          </cell>
        </row>
        <row r="8834">
          <cell r="A8834" t="str">
            <v>2016-74-3-</v>
          </cell>
          <cell r="B8834" t="str">
            <v>WA_NCoast_OR_CA</v>
          </cell>
          <cell r="C8834" t="str">
            <v>Marked Willapa Bay</v>
          </cell>
          <cell r="D8834" t="str">
            <v>M-Willapa</v>
          </cell>
          <cell r="E8834">
            <v>74</v>
          </cell>
          <cell r="F8834">
            <v>113</v>
          </cell>
          <cell r="G8834">
            <v>111</v>
          </cell>
          <cell r="I8834">
            <v>2016</v>
          </cell>
          <cell r="J8834" t="str">
            <v>M</v>
          </cell>
          <cell r="K8834" t="str">
            <v>H</v>
          </cell>
          <cell r="L8834">
            <v>3</v>
          </cell>
          <cell r="M8834">
            <v>7393.4586052762515</v>
          </cell>
        </row>
        <row r="8835">
          <cell r="A8835" t="str">
            <v>2016-74-4-</v>
          </cell>
          <cell r="B8835" t="str">
            <v>WA_NCoast_OR_CA</v>
          </cell>
          <cell r="C8835" t="str">
            <v>Marked Willapa Bay</v>
          </cell>
          <cell r="D8835" t="str">
            <v>M-Willapa</v>
          </cell>
          <cell r="E8835">
            <v>74</v>
          </cell>
          <cell r="F8835">
            <v>113</v>
          </cell>
          <cell r="G8835">
            <v>111</v>
          </cell>
          <cell r="I8835">
            <v>2016</v>
          </cell>
          <cell r="J8835" t="str">
            <v>M</v>
          </cell>
          <cell r="K8835" t="str">
            <v>H</v>
          </cell>
          <cell r="L8835">
            <v>4</v>
          </cell>
          <cell r="M8835">
            <v>10157.67970464975</v>
          </cell>
        </row>
        <row r="8836">
          <cell r="A8836" t="str">
            <v>2016-74-5-</v>
          </cell>
          <cell r="B8836" t="str">
            <v>WA_NCoast_OR_CA</v>
          </cell>
          <cell r="C8836" t="str">
            <v>Marked Willapa Bay</v>
          </cell>
          <cell r="D8836" t="str">
            <v>M-Willapa</v>
          </cell>
          <cell r="E8836">
            <v>74</v>
          </cell>
          <cell r="F8836">
            <v>113</v>
          </cell>
          <cell r="G8836">
            <v>111</v>
          </cell>
          <cell r="I8836">
            <v>2016</v>
          </cell>
          <cell r="J8836" t="str">
            <v>M</v>
          </cell>
          <cell r="K8836" t="str">
            <v>H</v>
          </cell>
          <cell r="L8836">
            <v>5</v>
          </cell>
          <cell r="M8836">
            <v>5026.2792062278886</v>
          </cell>
        </row>
        <row r="8837">
          <cell r="A8837" t="str">
            <v>2016-77-3-</v>
          </cell>
          <cell r="B8837" t="str">
            <v>WA_NCoast_OR_CA</v>
          </cell>
          <cell r="C8837" t="str">
            <v>UnMarked OR Mid Coast Fall</v>
          </cell>
          <cell r="D8837" t="str">
            <v>U-MidORCst</v>
          </cell>
          <cell r="E8837">
            <v>77</v>
          </cell>
          <cell r="F8837">
            <v>115</v>
          </cell>
          <cell r="G8837">
            <v>114</v>
          </cell>
          <cell r="I8837">
            <v>2016</v>
          </cell>
          <cell r="J8837" t="str">
            <v>UM</v>
          </cell>
          <cell r="L8837">
            <v>3</v>
          </cell>
          <cell r="M8837">
            <v>7733.9317542161662</v>
          </cell>
        </row>
        <row r="8838">
          <cell r="A8838" t="str">
            <v>2016-77-4-</v>
          </cell>
          <cell r="B8838" t="str">
            <v>WA_NCoast_OR_CA</v>
          </cell>
          <cell r="C8838" t="str">
            <v>UnMarked OR Mid Coast Fall</v>
          </cell>
          <cell r="D8838" t="str">
            <v>U-MidORCst</v>
          </cell>
          <cell r="E8838">
            <v>77</v>
          </cell>
          <cell r="F8838">
            <v>115</v>
          </cell>
          <cell r="G8838">
            <v>114</v>
          </cell>
          <cell r="I8838">
            <v>2016</v>
          </cell>
          <cell r="J8838" t="str">
            <v>UM</v>
          </cell>
          <cell r="L8838">
            <v>4</v>
          </cell>
          <cell r="M8838">
            <v>31167.939674456778</v>
          </cell>
        </row>
        <row r="8839">
          <cell r="A8839" t="str">
            <v>2016-77-5-</v>
          </cell>
          <cell r="B8839" t="str">
            <v>WA_NCoast_OR_CA</v>
          </cell>
          <cell r="C8839" t="str">
            <v>UnMarked OR Mid Coast Fall</v>
          </cell>
          <cell r="D8839" t="str">
            <v>U-MidORCst</v>
          </cell>
          <cell r="E8839">
            <v>77</v>
          </cell>
          <cell r="F8839">
            <v>115</v>
          </cell>
          <cell r="G8839">
            <v>114</v>
          </cell>
          <cell r="I8839">
            <v>2016</v>
          </cell>
          <cell r="J8839" t="str">
            <v>UM</v>
          </cell>
          <cell r="L8839">
            <v>5</v>
          </cell>
          <cell r="M8839">
            <v>8394.1548903025214</v>
          </cell>
        </row>
        <row r="8840">
          <cell r="A8840" t="str">
            <v>2016-78-3-</v>
          </cell>
          <cell r="B8840" t="str">
            <v>WA_NCoast_OR_CA</v>
          </cell>
          <cell r="C8840" t="str">
            <v>Marked OR Mid Coast Fall</v>
          </cell>
          <cell r="D8840" t="str">
            <v>M-MidORCst</v>
          </cell>
          <cell r="E8840">
            <v>78</v>
          </cell>
          <cell r="F8840">
            <v>116</v>
          </cell>
          <cell r="G8840">
            <v>114</v>
          </cell>
          <cell r="I8840">
            <v>2016</v>
          </cell>
          <cell r="J8840" t="str">
            <v>M</v>
          </cell>
          <cell r="L8840">
            <v>3</v>
          </cell>
          <cell r="M8840">
            <v>261.26565594096968</v>
          </cell>
        </row>
        <row r="8841">
          <cell r="A8841" t="str">
            <v>2016-78-4-</v>
          </cell>
          <cell r="B8841" t="str">
            <v>WA_NCoast_OR_CA</v>
          </cell>
          <cell r="C8841" t="str">
            <v>Marked OR Mid Coast Fall</v>
          </cell>
          <cell r="D8841" t="str">
            <v>M-MidORCst</v>
          </cell>
          <cell r="E8841">
            <v>78</v>
          </cell>
          <cell r="F8841">
            <v>116</v>
          </cell>
          <cell r="G8841">
            <v>114</v>
          </cell>
          <cell r="I8841">
            <v>2016</v>
          </cell>
          <cell r="J8841" t="str">
            <v>M</v>
          </cell>
          <cell r="L8841">
            <v>4</v>
          </cell>
          <cell r="M8841">
            <v>1053.74906897714</v>
          </cell>
        </row>
        <row r="8842">
          <cell r="A8842" t="str">
            <v>2016-78-5-</v>
          </cell>
          <cell r="B8842" t="str">
            <v>WA_NCoast_OR_CA</v>
          </cell>
          <cell r="C8842" t="str">
            <v>Marked OR Mid Coast Fall</v>
          </cell>
          <cell r="D8842" t="str">
            <v>M-MidORCst</v>
          </cell>
          <cell r="E8842">
            <v>78</v>
          </cell>
          <cell r="F8842">
            <v>116</v>
          </cell>
          <cell r="G8842">
            <v>114</v>
          </cell>
          <cell r="I8842">
            <v>2016</v>
          </cell>
          <cell r="J8842" t="str">
            <v>M</v>
          </cell>
          <cell r="L8842">
            <v>5</v>
          </cell>
          <cell r="M8842">
            <v>283.5875525126612</v>
          </cell>
        </row>
        <row r="8843">
          <cell r="A8843" t="str">
            <v>2017-1-3-SamishR_hat_h_um</v>
          </cell>
          <cell r="B8843" t="str">
            <v>NookSam</v>
          </cell>
          <cell r="C8843" t="str">
            <v>UnMarked Nooksack/Samish Fall</v>
          </cell>
          <cell r="D8843" t="str">
            <v>U-NkSm FF</v>
          </cell>
          <cell r="E8843">
            <v>1</v>
          </cell>
          <cell r="F8843">
            <v>2</v>
          </cell>
          <cell r="G8843">
            <v>1</v>
          </cell>
          <cell r="H8843" t="str">
            <v>TRS; includes 7B-D</v>
          </cell>
          <cell r="I8843">
            <v>2017</v>
          </cell>
          <cell r="J8843" t="str">
            <v>UM</v>
          </cell>
          <cell r="K8843" t="str">
            <v>H</v>
          </cell>
          <cell r="L8843">
            <v>3</v>
          </cell>
          <cell r="M8843">
            <v>694.0476362805116</v>
          </cell>
        </row>
        <row r="8844">
          <cell r="A8844" t="str">
            <v>2017-1-4-SamishR_hat_h_um</v>
          </cell>
          <cell r="B8844" t="str">
            <v>NookSam</v>
          </cell>
          <cell r="C8844" t="str">
            <v>UnMarked Nooksack/Samish Fall</v>
          </cell>
          <cell r="D8844" t="str">
            <v>U-NkSm FF</v>
          </cell>
          <cell r="E8844">
            <v>1</v>
          </cell>
          <cell r="F8844">
            <v>2</v>
          </cell>
          <cell r="G8844">
            <v>1</v>
          </cell>
          <cell r="H8844" t="str">
            <v>TRS; includes 7B-D</v>
          </cell>
          <cell r="I8844">
            <v>2017</v>
          </cell>
          <cell r="J8844" t="str">
            <v>UM</v>
          </cell>
          <cell r="K8844" t="str">
            <v>H</v>
          </cell>
          <cell r="L8844">
            <v>4</v>
          </cell>
          <cell r="M8844">
            <v>361.31747479511682</v>
          </cell>
        </row>
        <row r="8845">
          <cell r="A8845" t="str">
            <v>2017-1-5-SamishR_hat_h_um</v>
          </cell>
          <cell r="B8845" t="str">
            <v>NookSam</v>
          </cell>
          <cell r="C8845" t="str">
            <v>UnMarked Nooksack/Samish Fall</v>
          </cell>
          <cell r="D8845" t="str">
            <v>U-NkSm FF</v>
          </cell>
          <cell r="E8845">
            <v>1</v>
          </cell>
          <cell r="F8845">
            <v>2</v>
          </cell>
          <cell r="G8845">
            <v>1</v>
          </cell>
          <cell r="H8845" t="str">
            <v>TRS; includes 7B-D</v>
          </cell>
          <cell r="I8845">
            <v>2017</v>
          </cell>
          <cell r="J8845" t="str">
            <v>UM</v>
          </cell>
          <cell r="K8845" t="str">
            <v>H</v>
          </cell>
          <cell r="L8845">
            <v>5</v>
          </cell>
          <cell r="M8845">
            <v>10.69867117754214</v>
          </cell>
        </row>
        <row r="8846">
          <cell r="A8846" t="str">
            <v>2017-2-3-SamishR_hat_h_m</v>
          </cell>
          <cell r="B8846" t="str">
            <v>NookSam</v>
          </cell>
          <cell r="C8846" t="str">
            <v>Marked Nooksack/Samish Fall</v>
          </cell>
          <cell r="D8846" t="str">
            <v>M-NkSm FF</v>
          </cell>
          <cell r="E8846">
            <v>2</v>
          </cell>
          <cell r="F8846">
            <v>3</v>
          </cell>
          <cell r="G8846">
            <v>1</v>
          </cell>
          <cell r="H8846" t="str">
            <v>TRS; includes 7B-D</v>
          </cell>
          <cell r="I8846">
            <v>2017</v>
          </cell>
          <cell r="J8846" t="str">
            <v>M</v>
          </cell>
          <cell r="K8846" t="str">
            <v>H</v>
          </cell>
          <cell r="L8846">
            <v>3</v>
          </cell>
          <cell r="M8846">
            <v>15046.085894187039</v>
          </cell>
        </row>
        <row r="8847">
          <cell r="A8847" t="str">
            <v>2017-2-4-SamishR_hat_h_m</v>
          </cell>
          <cell r="B8847" t="str">
            <v>NookSam</v>
          </cell>
          <cell r="C8847" t="str">
            <v>Marked Nooksack/Samish Fall</v>
          </cell>
          <cell r="D8847" t="str">
            <v>M-NkSm FF</v>
          </cell>
          <cell r="E8847">
            <v>2</v>
          </cell>
          <cell r="F8847">
            <v>3</v>
          </cell>
          <cell r="G8847">
            <v>1</v>
          </cell>
          <cell r="H8847" t="str">
            <v>TRS; includes 7B-D</v>
          </cell>
          <cell r="I8847">
            <v>2017</v>
          </cell>
          <cell r="J8847" t="str">
            <v>M</v>
          </cell>
          <cell r="K8847" t="str">
            <v>H</v>
          </cell>
          <cell r="L8847">
            <v>4</v>
          </cell>
          <cell r="M8847">
            <v>7947.7913799782527</v>
          </cell>
        </row>
        <row r="8848">
          <cell r="A8848" t="str">
            <v>2017-2-5-SamishR_hat_h_m</v>
          </cell>
          <cell r="B8848" t="str">
            <v>NookSam</v>
          </cell>
          <cell r="C8848" t="str">
            <v>Marked Nooksack/Samish Fall</v>
          </cell>
          <cell r="D8848" t="str">
            <v>M-NkSm FF</v>
          </cell>
          <cell r="E8848">
            <v>2</v>
          </cell>
          <cell r="F8848">
            <v>3</v>
          </cell>
          <cell r="G8848">
            <v>1</v>
          </cell>
          <cell r="H8848" t="str">
            <v>TRS; includes 7B-D</v>
          </cell>
          <cell r="I8848">
            <v>2017</v>
          </cell>
          <cell r="J8848" t="str">
            <v>M</v>
          </cell>
          <cell r="K8848" t="str">
            <v>H</v>
          </cell>
          <cell r="L8848">
            <v>5</v>
          </cell>
          <cell r="M8848">
            <v>241.57181741069991</v>
          </cell>
        </row>
        <row r="8849">
          <cell r="A8849" t="str">
            <v>2017-3-3-NooksackEarly_hat_and_nat_n_um</v>
          </cell>
          <cell r="B8849" t="str">
            <v>NookSam</v>
          </cell>
          <cell r="C8849" t="str">
            <v>UnMarked NF Nooksack Spr</v>
          </cell>
          <cell r="D8849" t="str">
            <v>U-NFNK Sp</v>
          </cell>
          <cell r="E8849">
            <v>3</v>
          </cell>
          <cell r="F8849">
            <v>5</v>
          </cell>
          <cell r="G8849">
            <v>4</v>
          </cell>
          <cell r="H8849" t="str">
            <v>TRS; includes 7B-D</v>
          </cell>
          <cell r="I8849">
            <v>2017</v>
          </cell>
          <cell r="J8849" t="str">
            <v>UM</v>
          </cell>
          <cell r="K8849" t="str">
            <v>N</v>
          </cell>
          <cell r="L8849">
            <v>3</v>
          </cell>
          <cell r="M8849">
            <v>115.7213141418643</v>
          </cell>
        </row>
        <row r="8850">
          <cell r="A8850" t="str">
            <v>2017-3-4-NooksackEarly_hat_and_nat_n_um</v>
          </cell>
          <cell r="B8850" t="str">
            <v>NookSam</v>
          </cell>
          <cell r="C8850" t="str">
            <v>UnMarked NF Nooksack Spr</v>
          </cell>
          <cell r="D8850" t="str">
            <v>U-NFNK Sp</v>
          </cell>
          <cell r="E8850">
            <v>3</v>
          </cell>
          <cell r="F8850">
            <v>5</v>
          </cell>
          <cell r="G8850">
            <v>4</v>
          </cell>
          <cell r="H8850" t="str">
            <v>TRS; includes 7B-D</v>
          </cell>
          <cell r="I8850">
            <v>2017</v>
          </cell>
          <cell r="J8850" t="str">
            <v>UM</v>
          </cell>
          <cell r="K8850" t="str">
            <v>N</v>
          </cell>
          <cell r="L8850">
            <v>4</v>
          </cell>
          <cell r="M8850">
            <v>165.43294535054929</v>
          </cell>
        </row>
        <row r="8851">
          <cell r="A8851" t="str">
            <v>2017-3-5-NooksackEarly_hat_and_nat_n_um</v>
          </cell>
          <cell r="B8851" t="str">
            <v>NookSam</v>
          </cell>
          <cell r="C8851" t="str">
            <v>UnMarked NF Nooksack Spr</v>
          </cell>
          <cell r="D8851" t="str">
            <v>U-NFNK Sp</v>
          </cell>
          <cell r="E8851">
            <v>3</v>
          </cell>
          <cell r="F8851">
            <v>5</v>
          </cell>
          <cell r="G8851">
            <v>4</v>
          </cell>
          <cell r="H8851" t="str">
            <v>TRS; includes 7B-D</v>
          </cell>
          <cell r="I8851">
            <v>2017</v>
          </cell>
          <cell r="J8851" t="str">
            <v>UM</v>
          </cell>
          <cell r="K8851" t="str">
            <v>N</v>
          </cell>
          <cell r="L8851">
            <v>5</v>
          </cell>
          <cell r="M8851">
            <v>35.878916995464451</v>
          </cell>
        </row>
        <row r="8852">
          <cell r="A8852" t="str">
            <v>2017-4-3-NooksackEarly_hat_and_nat_h_m</v>
          </cell>
          <cell r="B8852" t="str">
            <v>NookSam</v>
          </cell>
          <cell r="C8852" t="str">
            <v>Marked NF Nooksack Spr</v>
          </cell>
          <cell r="D8852" t="str">
            <v>M-NFNK Sp</v>
          </cell>
          <cell r="E8852">
            <v>4</v>
          </cell>
          <cell r="F8852">
            <v>6</v>
          </cell>
          <cell r="G8852">
            <v>4</v>
          </cell>
          <cell r="H8852" t="str">
            <v>TRS; includes 7B-D</v>
          </cell>
          <cell r="I8852">
            <v>2017</v>
          </cell>
          <cell r="J8852" t="str">
            <v>M</v>
          </cell>
          <cell r="K8852" t="str">
            <v>H</v>
          </cell>
          <cell r="L8852">
            <v>3</v>
          </cell>
          <cell r="M8852">
            <v>3239.208868593942</v>
          </cell>
        </row>
        <row r="8853">
          <cell r="A8853" t="str">
            <v>2017-4-4-NooksackEarly_hat_and_nat_h_m</v>
          </cell>
          <cell r="B8853" t="str">
            <v>NookSam</v>
          </cell>
          <cell r="C8853" t="str">
            <v>Marked NF Nooksack Spr</v>
          </cell>
          <cell r="D8853" t="str">
            <v>M-NFNK Sp</v>
          </cell>
          <cell r="E8853">
            <v>4</v>
          </cell>
          <cell r="F8853">
            <v>6</v>
          </cell>
          <cell r="G8853">
            <v>4</v>
          </cell>
          <cell r="H8853" t="str">
            <v>TRS; includes 7B-D</v>
          </cell>
          <cell r="I8853">
            <v>2017</v>
          </cell>
          <cell r="J8853" t="str">
            <v>M</v>
          </cell>
          <cell r="K8853" t="str">
            <v>H</v>
          </cell>
          <cell r="L8853">
            <v>4</v>
          </cell>
          <cell r="M8853">
            <v>938.53342782719994</v>
          </cell>
        </row>
        <row r="8854">
          <cell r="A8854" t="str">
            <v>2017-4-5-NooksackEarly_hat_and_nat_h_m</v>
          </cell>
          <cell r="B8854" t="str">
            <v>NookSam</v>
          </cell>
          <cell r="C8854" t="str">
            <v>Marked NF Nooksack Spr</v>
          </cell>
          <cell r="D8854" t="str">
            <v>M-NFNK Sp</v>
          </cell>
          <cell r="E8854">
            <v>4</v>
          </cell>
          <cell r="F8854">
            <v>6</v>
          </cell>
          <cell r="G8854">
            <v>4</v>
          </cell>
          <cell r="H8854" t="str">
            <v>TRS; includes 7B-D</v>
          </cell>
          <cell r="I8854">
            <v>2017</v>
          </cell>
          <cell r="J8854" t="str">
            <v>M</v>
          </cell>
          <cell r="K8854" t="str">
            <v>H</v>
          </cell>
          <cell r="L8854">
            <v>5</v>
          </cell>
          <cell r="M8854">
            <v>78.766639508439454</v>
          </cell>
        </row>
        <row r="8855">
          <cell r="A8855" t="str">
            <v>2017-5-3-NooksackEarly_hat_and_nat_h_um</v>
          </cell>
          <cell r="B8855" t="str">
            <v>NookSam</v>
          </cell>
          <cell r="C8855" t="str">
            <v>UnMarked SF Nooksack Spr</v>
          </cell>
          <cell r="D8855" t="str">
            <v>U-SFNK Sp</v>
          </cell>
          <cell r="E8855">
            <v>5</v>
          </cell>
          <cell r="F8855">
            <v>7</v>
          </cell>
          <cell r="G8855">
            <v>4</v>
          </cell>
          <cell r="H8855" t="str">
            <v>TRS; includes 7B-D</v>
          </cell>
          <cell r="I8855">
            <v>2017</v>
          </cell>
          <cell r="J8855" t="str">
            <v>UM</v>
          </cell>
          <cell r="K8855" t="str">
            <v>H</v>
          </cell>
          <cell r="L8855">
            <v>3</v>
          </cell>
          <cell r="M8855">
            <v>1026.2279916633399</v>
          </cell>
        </row>
        <row r="8856">
          <cell r="A8856" t="str">
            <v>2017-5-4-NooksackEarly_hat_and_nat_h_um</v>
          </cell>
          <cell r="B8856" t="str">
            <v>NookSam</v>
          </cell>
          <cell r="C8856" t="str">
            <v>UnMarked SF Nooksack Spr</v>
          </cell>
          <cell r="D8856" t="str">
            <v>U-SFNK Sp</v>
          </cell>
          <cell r="E8856">
            <v>5</v>
          </cell>
          <cell r="F8856">
            <v>7</v>
          </cell>
          <cell r="G8856">
            <v>4</v>
          </cell>
          <cell r="H8856" t="str">
            <v>TRS; includes 7B-D</v>
          </cell>
          <cell r="I8856">
            <v>2017</v>
          </cell>
          <cell r="J8856" t="str">
            <v>UM</v>
          </cell>
          <cell r="K8856" t="str">
            <v>H</v>
          </cell>
          <cell r="L8856">
            <v>4</v>
          </cell>
          <cell r="M8856">
            <v>459.4283966511972</v>
          </cell>
        </row>
        <row r="8857">
          <cell r="A8857" t="str">
            <v>2017-5-5-NooksackEarly_hat_and_nat_h_um</v>
          </cell>
          <cell r="B8857" t="str">
            <v>NookSam</v>
          </cell>
          <cell r="C8857" t="str">
            <v>UnMarked SF Nooksack Spr</v>
          </cell>
          <cell r="D8857" t="str">
            <v>U-SFNK Sp</v>
          </cell>
          <cell r="E8857">
            <v>5</v>
          </cell>
          <cell r="F8857">
            <v>7</v>
          </cell>
          <cell r="G8857">
            <v>4</v>
          </cell>
          <cell r="H8857" t="str">
            <v>TRS; includes 7B-D</v>
          </cell>
          <cell r="I8857">
            <v>2017</v>
          </cell>
          <cell r="J8857" t="str">
            <v>UM</v>
          </cell>
          <cell r="K8857" t="str">
            <v>H</v>
          </cell>
          <cell r="L8857">
            <v>5</v>
          </cell>
          <cell r="M8857">
            <v>3.530291763438012</v>
          </cell>
        </row>
        <row r="8858">
          <cell r="A8858" t="str">
            <v>2017-6-3-NooksackEarly_hat_and_nat_n_m</v>
          </cell>
          <cell r="B8858" t="str">
            <v>NookSam</v>
          </cell>
          <cell r="C8858" t="str">
            <v>Marked SF Nooksack Spr</v>
          </cell>
          <cell r="D8858" t="str">
            <v>M-SFNK Sp</v>
          </cell>
          <cell r="E8858">
            <v>6</v>
          </cell>
          <cell r="F8858">
            <v>8</v>
          </cell>
          <cell r="G8858">
            <v>4</v>
          </cell>
          <cell r="H8858" t="str">
            <v>TRS; includes 7B-D</v>
          </cell>
          <cell r="I8858">
            <v>2017</v>
          </cell>
          <cell r="J8858" t="str">
            <v>M</v>
          </cell>
          <cell r="K8858" t="str">
            <v>N</v>
          </cell>
          <cell r="L8858">
            <v>3</v>
          </cell>
          <cell r="M8858">
            <v>0</v>
          </cell>
        </row>
        <row r="8859">
          <cell r="A8859" t="str">
            <v>2017-6-4-NooksackEarly_hat_and_nat_n_m</v>
          </cell>
          <cell r="B8859" t="str">
            <v>NookSam</v>
          </cell>
          <cell r="C8859" t="str">
            <v>Marked SF Nooksack Spr</v>
          </cell>
          <cell r="D8859" t="str">
            <v>M-SFNK Sp</v>
          </cell>
          <cell r="E8859">
            <v>6</v>
          </cell>
          <cell r="F8859">
            <v>8</v>
          </cell>
          <cell r="G8859">
            <v>4</v>
          </cell>
          <cell r="H8859" t="str">
            <v>TRS; includes 7B-D</v>
          </cell>
          <cell r="I8859">
            <v>2017</v>
          </cell>
          <cell r="J8859" t="str">
            <v>M</v>
          </cell>
          <cell r="K8859" t="str">
            <v>N</v>
          </cell>
          <cell r="L8859">
            <v>4</v>
          </cell>
          <cell r="M8859">
            <v>0</v>
          </cell>
        </row>
        <row r="8860">
          <cell r="A8860" t="str">
            <v>2017-6-5-NooksackEarly_hat_and_nat_n_m</v>
          </cell>
          <cell r="B8860" t="str">
            <v>NookSam</v>
          </cell>
          <cell r="C8860" t="str">
            <v>Marked SF Nooksack Spr</v>
          </cell>
          <cell r="D8860" t="str">
            <v>M-SFNK Sp</v>
          </cell>
          <cell r="E8860">
            <v>6</v>
          </cell>
          <cell r="F8860">
            <v>8</v>
          </cell>
          <cell r="G8860">
            <v>4</v>
          </cell>
          <cell r="H8860" t="str">
            <v>TRS; includes 7B-D</v>
          </cell>
          <cell r="I8860">
            <v>2017</v>
          </cell>
          <cell r="J8860" t="str">
            <v>M</v>
          </cell>
          <cell r="K8860" t="str">
            <v>N</v>
          </cell>
          <cell r="L8860">
            <v>5</v>
          </cell>
          <cell r="M8860">
            <v>0</v>
          </cell>
        </row>
        <row r="8861">
          <cell r="A8861" t="str">
            <v>2017-7-3-SkagitSF_F_h_um</v>
          </cell>
          <cell r="B8861" t="str">
            <v>Skagit</v>
          </cell>
          <cell r="C8861" t="str">
            <v>UnMarked Skagit Summer/Fall Fing</v>
          </cell>
          <cell r="D8861" t="str">
            <v>U-Skag FF</v>
          </cell>
          <cell r="E8861">
            <v>7</v>
          </cell>
          <cell r="F8861">
            <v>10</v>
          </cell>
          <cell r="G8861">
            <v>9</v>
          </cell>
          <cell r="H8861" t="str">
            <v>TRS; includes Area 8 Net</v>
          </cell>
          <cell r="I8861">
            <v>2017</v>
          </cell>
          <cell r="J8861" t="str">
            <v>UM</v>
          </cell>
          <cell r="K8861" t="str">
            <v>H</v>
          </cell>
          <cell r="L8861">
            <v>3</v>
          </cell>
          <cell r="M8861">
            <v>10.185180489385131</v>
          </cell>
        </row>
        <row r="8862">
          <cell r="A8862" t="str">
            <v>2017-7-3-SkagitSF_F_n_um</v>
          </cell>
          <cell r="B8862" t="str">
            <v>Skagit</v>
          </cell>
          <cell r="C8862" t="str">
            <v>UnMarked Skagit Summer/Fall Fing</v>
          </cell>
          <cell r="D8862" t="str">
            <v>U-Skag FF</v>
          </cell>
          <cell r="E8862">
            <v>7</v>
          </cell>
          <cell r="F8862">
            <v>10</v>
          </cell>
          <cell r="G8862">
            <v>9</v>
          </cell>
          <cell r="H8862" t="str">
            <v>TRS; includes Area 8 Net</v>
          </cell>
          <cell r="I8862">
            <v>2017</v>
          </cell>
          <cell r="J8862" t="str">
            <v>UM</v>
          </cell>
          <cell r="K8862" t="str">
            <v>N</v>
          </cell>
          <cell r="L8862">
            <v>3</v>
          </cell>
          <cell r="M8862">
            <v>1646.6384439359269</v>
          </cell>
        </row>
        <row r="8863">
          <cell r="A8863" t="str">
            <v>2017-7-4-SkagitSF_F_h_um</v>
          </cell>
          <cell r="B8863" t="str">
            <v>Skagit</v>
          </cell>
          <cell r="C8863" t="str">
            <v>UnMarked Skagit Summer/Fall Fing</v>
          </cell>
          <cell r="D8863" t="str">
            <v>U-Skag FF</v>
          </cell>
          <cell r="E8863">
            <v>7</v>
          </cell>
          <cell r="F8863">
            <v>10</v>
          </cell>
          <cell r="G8863">
            <v>9</v>
          </cell>
          <cell r="H8863" t="str">
            <v>TRS; includes Area 8 Net</v>
          </cell>
          <cell r="I8863">
            <v>2017</v>
          </cell>
          <cell r="J8863" t="str">
            <v>UM</v>
          </cell>
          <cell r="K8863" t="str">
            <v>H</v>
          </cell>
          <cell r="L8863">
            <v>4</v>
          </cell>
          <cell r="M8863">
            <v>2.358146748492707</v>
          </cell>
        </row>
        <row r="8864">
          <cell r="A8864" t="str">
            <v>2017-7-4-SkagitSF_F_n_um</v>
          </cell>
          <cell r="B8864" t="str">
            <v>Skagit</v>
          </cell>
          <cell r="C8864" t="str">
            <v>UnMarked Skagit Summer/Fall Fing</v>
          </cell>
          <cell r="D8864" t="str">
            <v>U-Skag FF</v>
          </cell>
          <cell r="E8864">
            <v>7</v>
          </cell>
          <cell r="F8864">
            <v>10</v>
          </cell>
          <cell r="G8864">
            <v>9</v>
          </cell>
          <cell r="H8864" t="str">
            <v>TRS; includes Area 8 Net</v>
          </cell>
          <cell r="I8864">
            <v>2017</v>
          </cell>
          <cell r="J8864" t="str">
            <v>UM</v>
          </cell>
          <cell r="K8864" t="str">
            <v>N</v>
          </cell>
          <cell r="L8864">
            <v>4</v>
          </cell>
          <cell r="M8864">
            <v>10936.1647597254</v>
          </cell>
        </row>
        <row r="8865">
          <cell r="A8865" t="str">
            <v>2017-7-5-SkagitSF_F_h_um</v>
          </cell>
          <cell r="B8865" t="str">
            <v>Skagit</v>
          </cell>
          <cell r="C8865" t="str">
            <v>UnMarked Skagit Summer/Fall Fing</v>
          </cell>
          <cell r="D8865" t="str">
            <v>U-Skag FF</v>
          </cell>
          <cell r="E8865">
            <v>7</v>
          </cell>
          <cell r="F8865">
            <v>10</v>
          </cell>
          <cell r="G8865">
            <v>9</v>
          </cell>
          <cell r="H8865" t="str">
            <v>TRS; includes Area 8 Net</v>
          </cell>
          <cell r="I8865">
            <v>2017</v>
          </cell>
          <cell r="J8865" t="str">
            <v>UM</v>
          </cell>
          <cell r="K8865" t="str">
            <v>H</v>
          </cell>
          <cell r="L8865">
            <v>5</v>
          </cell>
          <cell r="M8865">
            <v>0</v>
          </cell>
        </row>
        <row r="8866">
          <cell r="A8866" t="str">
            <v>2017-7-5-SkagitSF_F_n_um</v>
          </cell>
          <cell r="B8866" t="str">
            <v>Skagit</v>
          </cell>
          <cell r="C8866" t="str">
            <v>UnMarked Skagit Summer/Fall Fing</v>
          </cell>
          <cell r="D8866" t="str">
            <v>U-Skag FF</v>
          </cell>
          <cell r="E8866">
            <v>7</v>
          </cell>
          <cell r="F8866">
            <v>10</v>
          </cell>
          <cell r="G8866">
            <v>9</v>
          </cell>
          <cell r="H8866" t="str">
            <v>TRS; includes Area 8 Net</v>
          </cell>
          <cell r="I8866">
            <v>2017</v>
          </cell>
          <cell r="J8866" t="str">
            <v>UM</v>
          </cell>
          <cell r="K8866" t="str">
            <v>N</v>
          </cell>
          <cell r="L8866">
            <v>5</v>
          </cell>
          <cell r="M8866">
            <v>776.71624713958818</v>
          </cell>
        </row>
        <row r="8867">
          <cell r="A8867" t="str">
            <v>2017-8-3-SkagitSF_F_h_m</v>
          </cell>
          <cell r="B8867" t="str">
            <v>Skagit</v>
          </cell>
          <cell r="C8867" t="str">
            <v>Marked Skagit Summer/Fall Fing</v>
          </cell>
          <cell r="D8867" t="str">
            <v>M-Skag FF</v>
          </cell>
          <cell r="E8867">
            <v>8</v>
          </cell>
          <cell r="F8867">
            <v>11</v>
          </cell>
          <cell r="G8867">
            <v>9</v>
          </cell>
          <cell r="H8867" t="str">
            <v>TRS; includes Area 8 Net</v>
          </cell>
          <cell r="I8867">
            <v>2017</v>
          </cell>
          <cell r="J8867" t="str">
            <v>M</v>
          </cell>
          <cell r="K8867" t="str">
            <v>H</v>
          </cell>
          <cell r="L8867">
            <v>3</v>
          </cell>
          <cell r="M8867">
            <v>104.1975564862754</v>
          </cell>
        </row>
        <row r="8868">
          <cell r="A8868" t="str">
            <v>2017-8-3-SkagitSF_F_n_m</v>
          </cell>
          <cell r="B8868" t="str">
            <v>Skagit</v>
          </cell>
          <cell r="C8868" t="str">
            <v>Marked Skagit Summer/Fall Fing</v>
          </cell>
          <cell r="D8868" t="str">
            <v>M-Skag FF</v>
          </cell>
          <cell r="E8868">
            <v>8</v>
          </cell>
          <cell r="F8868">
            <v>11</v>
          </cell>
          <cell r="G8868">
            <v>9</v>
          </cell>
          <cell r="H8868" t="str">
            <v>TRS; includes Area 8 Net</v>
          </cell>
          <cell r="I8868">
            <v>2017</v>
          </cell>
          <cell r="J8868" t="str">
            <v>M</v>
          </cell>
          <cell r="K8868" t="str">
            <v>N</v>
          </cell>
          <cell r="L8868">
            <v>3</v>
          </cell>
        </row>
        <row r="8869">
          <cell r="A8869" t="str">
            <v>2017-8-4-SkagitSF_F_h_m</v>
          </cell>
          <cell r="B8869" t="str">
            <v>Skagit</v>
          </cell>
          <cell r="C8869" t="str">
            <v>Marked Skagit Summer/Fall Fing</v>
          </cell>
          <cell r="D8869" t="str">
            <v>M-Skag FF</v>
          </cell>
          <cell r="E8869">
            <v>8</v>
          </cell>
          <cell r="F8869">
            <v>11</v>
          </cell>
          <cell r="G8869">
            <v>9</v>
          </cell>
          <cell r="H8869" t="str">
            <v>TRS; includes Area 8 Net</v>
          </cell>
          <cell r="I8869">
            <v>2017</v>
          </cell>
          <cell r="J8869" t="str">
            <v>M</v>
          </cell>
          <cell r="K8869" t="str">
            <v>H</v>
          </cell>
          <cell r="L8869">
            <v>4</v>
          </cell>
          <cell r="M8869">
            <v>150.4317766888027</v>
          </cell>
        </row>
        <row r="8870">
          <cell r="A8870" t="str">
            <v>2017-8-4-SkagitSF_F_n_m</v>
          </cell>
          <cell r="B8870" t="str">
            <v>Skagit</v>
          </cell>
          <cell r="C8870" t="str">
            <v>Marked Skagit Summer/Fall Fing</v>
          </cell>
          <cell r="D8870" t="str">
            <v>M-Skag FF</v>
          </cell>
          <cell r="E8870">
            <v>8</v>
          </cell>
          <cell r="F8870">
            <v>11</v>
          </cell>
          <cell r="G8870">
            <v>9</v>
          </cell>
          <cell r="H8870" t="str">
            <v>TRS; includes Area 8 Net</v>
          </cell>
          <cell r="I8870">
            <v>2017</v>
          </cell>
          <cell r="J8870" t="str">
            <v>M</v>
          </cell>
          <cell r="K8870" t="str">
            <v>N</v>
          </cell>
          <cell r="L8870">
            <v>4</v>
          </cell>
        </row>
        <row r="8871">
          <cell r="A8871" t="str">
            <v>2017-8-5-SkagitSF_F_h_m</v>
          </cell>
          <cell r="B8871" t="str">
            <v>Skagit</v>
          </cell>
          <cell r="C8871" t="str">
            <v>Marked Skagit Summer/Fall Fing</v>
          </cell>
          <cell r="D8871" t="str">
            <v>M-Skag FF</v>
          </cell>
          <cell r="E8871">
            <v>8</v>
          </cell>
          <cell r="F8871">
            <v>11</v>
          </cell>
          <cell r="G8871">
            <v>9</v>
          </cell>
          <cell r="H8871" t="str">
            <v>TRS; includes Area 8 Net</v>
          </cell>
          <cell r="I8871">
            <v>2017</v>
          </cell>
          <cell r="J8871" t="str">
            <v>M</v>
          </cell>
          <cell r="K8871" t="str">
            <v>H</v>
          </cell>
          <cell r="L8871">
            <v>5</v>
          </cell>
          <cell r="M8871">
            <v>19.180118054650588</v>
          </cell>
        </row>
        <row r="8872">
          <cell r="A8872" t="str">
            <v>2017-8-5-SkagitSF_F_n_m</v>
          </cell>
          <cell r="B8872" t="str">
            <v>Skagit</v>
          </cell>
          <cell r="C8872" t="str">
            <v>Marked Skagit Summer/Fall Fing</v>
          </cell>
          <cell r="D8872" t="str">
            <v>M-Skag FF</v>
          </cell>
          <cell r="E8872">
            <v>8</v>
          </cell>
          <cell r="F8872">
            <v>11</v>
          </cell>
          <cell r="G8872">
            <v>9</v>
          </cell>
          <cell r="H8872" t="str">
            <v>TRS; includes Area 8 Net</v>
          </cell>
          <cell r="I8872">
            <v>2017</v>
          </cell>
          <cell r="J8872" t="str">
            <v>M</v>
          </cell>
          <cell r="K8872" t="str">
            <v>N</v>
          </cell>
          <cell r="L8872">
            <v>5</v>
          </cell>
        </row>
        <row r="8873">
          <cell r="A8873" t="str">
            <v>2017-9-3-SkagitSF_Y_h_um</v>
          </cell>
          <cell r="B8873" t="str">
            <v>Skagit</v>
          </cell>
          <cell r="C8873" t="str">
            <v>UnMarked Skagit Summer/Fall Year</v>
          </cell>
          <cell r="D8873" t="str">
            <v>U-SkagFYr</v>
          </cell>
          <cell r="E8873">
            <v>9</v>
          </cell>
          <cell r="F8873">
            <v>13</v>
          </cell>
          <cell r="G8873">
            <v>12</v>
          </cell>
          <cell r="H8873" t="str">
            <v>TRS; includes Area 8 Net</v>
          </cell>
          <cell r="I8873">
            <v>2017</v>
          </cell>
          <cell r="J8873" t="str">
            <v>UM</v>
          </cell>
          <cell r="K8873" t="str">
            <v>H</v>
          </cell>
          <cell r="L8873">
            <v>3</v>
          </cell>
        </row>
        <row r="8874">
          <cell r="A8874" t="str">
            <v>2017-9-3-SkagitSF_Y_n_um</v>
          </cell>
          <cell r="B8874" t="str">
            <v>Skagit</v>
          </cell>
          <cell r="C8874" t="str">
            <v>UnMarked Skagit Summer/Fall Year</v>
          </cell>
          <cell r="D8874" t="str">
            <v>U-SkagFYr</v>
          </cell>
          <cell r="E8874">
            <v>9</v>
          </cell>
          <cell r="F8874">
            <v>13</v>
          </cell>
          <cell r="G8874">
            <v>12</v>
          </cell>
          <cell r="H8874" t="str">
            <v>TRS; includes Area 8 Net</v>
          </cell>
          <cell r="I8874">
            <v>2017</v>
          </cell>
          <cell r="J8874" t="str">
            <v>UM</v>
          </cell>
          <cell r="K8874" t="str">
            <v>N</v>
          </cell>
          <cell r="L8874">
            <v>3</v>
          </cell>
          <cell r="M8874">
            <v>0</v>
          </cell>
        </row>
        <row r="8875">
          <cell r="A8875" t="str">
            <v>2017-9-4-SkagitSF_Y_h_um</v>
          </cell>
          <cell r="B8875" t="str">
            <v>Skagit</v>
          </cell>
          <cell r="C8875" t="str">
            <v>UnMarked Skagit Summer/Fall Year</v>
          </cell>
          <cell r="D8875" t="str">
            <v>U-SkagFYr</v>
          </cell>
          <cell r="E8875">
            <v>9</v>
          </cell>
          <cell r="F8875">
            <v>13</v>
          </cell>
          <cell r="G8875">
            <v>12</v>
          </cell>
          <cell r="H8875" t="str">
            <v>TRS; includes Area 8 Net</v>
          </cell>
          <cell r="I8875">
            <v>2017</v>
          </cell>
          <cell r="J8875" t="str">
            <v>UM</v>
          </cell>
          <cell r="K8875" t="str">
            <v>H</v>
          </cell>
          <cell r="L8875">
            <v>4</v>
          </cell>
        </row>
        <row r="8876">
          <cell r="A8876" t="str">
            <v>2017-9-4-SkagitSF_Y_n_um</v>
          </cell>
          <cell r="B8876" t="str">
            <v>Skagit</v>
          </cell>
          <cell r="C8876" t="str">
            <v>UnMarked Skagit Summer/Fall Year</v>
          </cell>
          <cell r="D8876" t="str">
            <v>U-SkagFYr</v>
          </cell>
          <cell r="E8876">
            <v>9</v>
          </cell>
          <cell r="F8876">
            <v>13</v>
          </cell>
          <cell r="G8876">
            <v>12</v>
          </cell>
          <cell r="H8876" t="str">
            <v>TRS; includes Area 8 Net</v>
          </cell>
          <cell r="I8876">
            <v>2017</v>
          </cell>
          <cell r="J8876" t="str">
            <v>UM</v>
          </cell>
          <cell r="K8876" t="str">
            <v>N</v>
          </cell>
          <cell r="L8876">
            <v>4</v>
          </cell>
          <cell r="M8876">
            <v>186.4118993135011</v>
          </cell>
        </row>
        <row r="8877">
          <cell r="A8877" t="str">
            <v>2017-9-5-SkagitSF_Y_h_um</v>
          </cell>
          <cell r="B8877" t="str">
            <v>Skagit</v>
          </cell>
          <cell r="C8877" t="str">
            <v>UnMarked Skagit Summer/Fall Year</v>
          </cell>
          <cell r="D8877" t="str">
            <v>U-SkagFYr</v>
          </cell>
          <cell r="E8877">
            <v>9</v>
          </cell>
          <cell r="F8877">
            <v>13</v>
          </cell>
          <cell r="G8877">
            <v>12</v>
          </cell>
          <cell r="H8877" t="str">
            <v>TRS; includes Area 8 Net</v>
          </cell>
          <cell r="I8877">
            <v>2017</v>
          </cell>
          <cell r="J8877" t="str">
            <v>UM</v>
          </cell>
          <cell r="K8877" t="str">
            <v>H</v>
          </cell>
          <cell r="L8877">
            <v>5</v>
          </cell>
        </row>
        <row r="8878">
          <cell r="A8878" t="str">
            <v>2017-9-5-SkagitSF_Y_n_um</v>
          </cell>
          <cell r="B8878" t="str">
            <v>Skagit</v>
          </cell>
          <cell r="C8878" t="str">
            <v>UnMarked Skagit Summer/Fall Year</v>
          </cell>
          <cell r="D8878" t="str">
            <v>U-SkagFYr</v>
          </cell>
          <cell r="E8878">
            <v>9</v>
          </cell>
          <cell r="F8878">
            <v>13</v>
          </cell>
          <cell r="G8878">
            <v>12</v>
          </cell>
          <cell r="H8878" t="str">
            <v>TRS; includes Area 8 Net</v>
          </cell>
          <cell r="I8878">
            <v>2017</v>
          </cell>
          <cell r="J8878" t="str">
            <v>UM</v>
          </cell>
          <cell r="K8878" t="str">
            <v>N</v>
          </cell>
          <cell r="L8878">
            <v>5</v>
          </cell>
          <cell r="M8878">
            <v>0</v>
          </cell>
        </row>
        <row r="8879">
          <cell r="A8879" t="str">
            <v>2017-10-3-SkagitSF_Y_h_m</v>
          </cell>
          <cell r="B8879" t="str">
            <v>Skagit</v>
          </cell>
          <cell r="C8879" t="str">
            <v>Marked Skagit Summer/Fall Year</v>
          </cell>
          <cell r="D8879" t="str">
            <v>M-SkagFYr</v>
          </cell>
          <cell r="E8879">
            <v>10</v>
          </cell>
          <cell r="F8879">
            <v>14</v>
          </cell>
          <cell r="G8879">
            <v>12</v>
          </cell>
          <cell r="H8879" t="str">
            <v>TRS; includes Area 8 Net</v>
          </cell>
          <cell r="I8879">
            <v>2017</v>
          </cell>
          <cell r="J8879" t="str">
            <v>M</v>
          </cell>
          <cell r="K8879" t="str">
            <v>H</v>
          </cell>
          <cell r="L8879">
            <v>3</v>
          </cell>
        </row>
        <row r="8880">
          <cell r="A8880" t="str">
            <v>2017-10-3-SkagitSF_Y_n_m</v>
          </cell>
          <cell r="B8880" t="str">
            <v>Skagit</v>
          </cell>
          <cell r="C8880" t="str">
            <v>Marked Skagit Summer/Fall Year</v>
          </cell>
          <cell r="D8880" t="str">
            <v>M-SkagFYr</v>
          </cell>
          <cell r="E8880">
            <v>10</v>
          </cell>
          <cell r="F8880">
            <v>14</v>
          </cell>
          <cell r="G8880">
            <v>12</v>
          </cell>
          <cell r="H8880" t="str">
            <v>TRS; includes Area 8 Net</v>
          </cell>
          <cell r="I8880">
            <v>2017</v>
          </cell>
          <cell r="J8880" t="str">
            <v>M</v>
          </cell>
          <cell r="K8880" t="str">
            <v>N</v>
          </cell>
          <cell r="L8880">
            <v>3</v>
          </cell>
        </row>
        <row r="8881">
          <cell r="A8881" t="str">
            <v>2017-10-4-SkagitSF_Y_h_m</v>
          </cell>
          <cell r="B8881" t="str">
            <v>Skagit</v>
          </cell>
          <cell r="C8881" t="str">
            <v>Marked Skagit Summer/Fall Year</v>
          </cell>
          <cell r="D8881" t="str">
            <v>M-SkagFYr</v>
          </cell>
          <cell r="E8881">
            <v>10</v>
          </cell>
          <cell r="F8881">
            <v>14</v>
          </cell>
          <cell r="G8881">
            <v>12</v>
          </cell>
          <cell r="H8881" t="str">
            <v>TRS; includes Area 8 Net</v>
          </cell>
          <cell r="I8881">
            <v>2017</v>
          </cell>
          <cell r="J8881" t="str">
            <v>M</v>
          </cell>
          <cell r="K8881" t="str">
            <v>H</v>
          </cell>
          <cell r="L8881">
            <v>4</v>
          </cell>
        </row>
        <row r="8882">
          <cell r="A8882" t="str">
            <v>2017-10-4-SkagitSF_Y_n_m</v>
          </cell>
          <cell r="B8882" t="str">
            <v>Skagit</v>
          </cell>
          <cell r="C8882" t="str">
            <v>Marked Skagit Summer/Fall Year</v>
          </cell>
          <cell r="D8882" t="str">
            <v>M-SkagFYr</v>
          </cell>
          <cell r="E8882">
            <v>10</v>
          </cell>
          <cell r="F8882">
            <v>14</v>
          </cell>
          <cell r="G8882">
            <v>12</v>
          </cell>
          <cell r="H8882" t="str">
            <v>TRS; includes Area 8 Net</v>
          </cell>
          <cell r="I8882">
            <v>2017</v>
          </cell>
          <cell r="J8882" t="str">
            <v>M</v>
          </cell>
          <cell r="K8882" t="str">
            <v>N</v>
          </cell>
          <cell r="L8882">
            <v>4</v>
          </cell>
        </row>
        <row r="8883">
          <cell r="A8883" t="str">
            <v>2017-10-5-SkagitSF_Y_h_m</v>
          </cell>
          <cell r="B8883" t="str">
            <v>Skagit</v>
          </cell>
          <cell r="C8883" t="str">
            <v>Marked Skagit Summer/Fall Year</v>
          </cell>
          <cell r="D8883" t="str">
            <v>M-SkagFYr</v>
          </cell>
          <cell r="E8883">
            <v>10</v>
          </cell>
          <cell r="F8883">
            <v>14</v>
          </cell>
          <cell r="G8883">
            <v>12</v>
          </cell>
          <cell r="H8883" t="str">
            <v>TRS; includes Area 8 Net</v>
          </cell>
          <cell r="I8883">
            <v>2017</v>
          </cell>
          <cell r="J8883" t="str">
            <v>M</v>
          </cell>
          <cell r="K8883" t="str">
            <v>H</v>
          </cell>
          <cell r="L8883">
            <v>5</v>
          </cell>
        </row>
        <row r="8884">
          <cell r="A8884" t="str">
            <v>2017-10-5-SkagitSF_Y_n_m</v>
          </cell>
          <cell r="B8884" t="str">
            <v>Skagit</v>
          </cell>
          <cell r="C8884" t="str">
            <v>Marked Skagit Summer/Fall Year</v>
          </cell>
          <cell r="D8884" t="str">
            <v>M-SkagFYr</v>
          </cell>
          <cell r="E8884">
            <v>10</v>
          </cell>
          <cell r="F8884">
            <v>14</v>
          </cell>
          <cell r="G8884">
            <v>12</v>
          </cell>
          <cell r="H8884" t="str">
            <v>TRS; includes Area 8 Net</v>
          </cell>
          <cell r="I8884">
            <v>2017</v>
          </cell>
          <cell r="J8884" t="str">
            <v>M</v>
          </cell>
          <cell r="K8884" t="str">
            <v>N</v>
          </cell>
          <cell r="L8884">
            <v>5</v>
          </cell>
        </row>
        <row r="8885">
          <cell r="A8885" t="str">
            <v>2017-11-3-SkagitSpring_h_um</v>
          </cell>
          <cell r="B8885" t="str">
            <v>Skagit</v>
          </cell>
          <cell r="C8885" t="str">
            <v>UnMarked Skagit Spring Year</v>
          </cell>
          <cell r="D8885" t="str">
            <v>U-SkagSpY</v>
          </cell>
          <cell r="E8885">
            <v>11</v>
          </cell>
          <cell r="F8885">
            <v>16</v>
          </cell>
          <cell r="G8885">
            <v>15</v>
          </cell>
          <cell r="H8885" t="str">
            <v>TRS; includes Area 8 Net</v>
          </cell>
          <cell r="I8885">
            <v>2017</v>
          </cell>
          <cell r="J8885" t="str">
            <v>UM</v>
          </cell>
          <cell r="K8885" t="str">
            <v>H</v>
          </cell>
          <cell r="L8885">
            <v>3</v>
          </cell>
          <cell r="M8885">
            <v>1545.7668629471079</v>
          </cell>
        </row>
        <row r="8886">
          <cell r="A8886" t="str">
            <v>2017-11-3-SkagitSpring_n_um</v>
          </cell>
          <cell r="B8886" t="str">
            <v>Skagit</v>
          </cell>
          <cell r="C8886" t="str">
            <v>UnMarked Skagit Spring Year</v>
          </cell>
          <cell r="D8886" t="str">
            <v>U-SkagSpY</v>
          </cell>
          <cell r="E8886">
            <v>11</v>
          </cell>
          <cell r="F8886">
            <v>16</v>
          </cell>
          <cell r="G8886">
            <v>15</v>
          </cell>
          <cell r="H8886" t="str">
            <v>TRS; includes Area 8 Net</v>
          </cell>
          <cell r="I8886">
            <v>2017</v>
          </cell>
          <cell r="J8886" t="str">
            <v>UM</v>
          </cell>
          <cell r="K8886" t="str">
            <v>N</v>
          </cell>
          <cell r="L8886">
            <v>3</v>
          </cell>
          <cell r="M8886">
            <v>440.07134703196351</v>
          </cell>
        </row>
        <row r="8887">
          <cell r="A8887" t="str">
            <v>2017-11-4-SkagitSpring_h_um</v>
          </cell>
          <cell r="B8887" t="str">
            <v>Skagit</v>
          </cell>
          <cell r="C8887" t="str">
            <v>UnMarked Skagit Spring Year</v>
          </cell>
          <cell r="D8887" t="str">
            <v>U-SkagSpY</v>
          </cell>
          <cell r="E8887">
            <v>11</v>
          </cell>
          <cell r="F8887">
            <v>16</v>
          </cell>
          <cell r="G8887">
            <v>15</v>
          </cell>
          <cell r="H8887" t="str">
            <v>TRS; includes Area 8 Net</v>
          </cell>
          <cell r="I8887">
            <v>2017</v>
          </cell>
          <cell r="J8887" t="str">
            <v>UM</v>
          </cell>
          <cell r="K8887" t="str">
            <v>H</v>
          </cell>
          <cell r="L8887">
            <v>4</v>
          </cell>
          <cell r="M8887">
            <v>1109.0811040253</v>
          </cell>
        </row>
        <row r="8888">
          <cell r="A8888" t="str">
            <v>2017-11-4-SkagitSpring_n_um</v>
          </cell>
          <cell r="B8888" t="str">
            <v>Skagit</v>
          </cell>
          <cell r="C8888" t="str">
            <v>UnMarked Skagit Spring Year</v>
          </cell>
          <cell r="D8888" t="str">
            <v>U-SkagSpY</v>
          </cell>
          <cell r="E8888">
            <v>11</v>
          </cell>
          <cell r="F8888">
            <v>16</v>
          </cell>
          <cell r="G8888">
            <v>15</v>
          </cell>
          <cell r="H8888" t="str">
            <v>TRS; includes Area 8 Net</v>
          </cell>
          <cell r="I8888">
            <v>2017</v>
          </cell>
          <cell r="J8888" t="str">
            <v>UM</v>
          </cell>
          <cell r="K8888" t="str">
            <v>N</v>
          </cell>
          <cell r="L8888">
            <v>4</v>
          </cell>
          <cell r="M8888">
            <v>2329.158105022831</v>
          </cell>
        </row>
        <row r="8889">
          <cell r="A8889" t="str">
            <v>2017-11-5-SkagitSpring_h_um</v>
          </cell>
          <cell r="B8889" t="str">
            <v>Skagit</v>
          </cell>
          <cell r="C8889" t="str">
            <v>UnMarked Skagit Spring Year</v>
          </cell>
          <cell r="D8889" t="str">
            <v>U-SkagSpY</v>
          </cell>
          <cell r="E8889">
            <v>11</v>
          </cell>
          <cell r="F8889">
            <v>16</v>
          </cell>
          <cell r="G8889">
            <v>15</v>
          </cell>
          <cell r="H8889" t="str">
            <v>TRS; includes Area 8 Net</v>
          </cell>
          <cell r="I8889">
            <v>2017</v>
          </cell>
          <cell r="J8889" t="str">
            <v>UM</v>
          </cell>
          <cell r="K8889" t="str">
            <v>H</v>
          </cell>
          <cell r="L8889">
            <v>5</v>
          </cell>
          <cell r="M8889">
            <v>39.52870479303045</v>
          </cell>
        </row>
        <row r="8890">
          <cell r="A8890" t="str">
            <v>2017-11-5-SkagitSpring_n_um</v>
          </cell>
          <cell r="B8890" t="str">
            <v>Skagit</v>
          </cell>
          <cell r="C8890" t="str">
            <v>UnMarked Skagit Spring Year</v>
          </cell>
          <cell r="D8890" t="str">
            <v>U-SkagSpY</v>
          </cell>
          <cell r="E8890">
            <v>11</v>
          </cell>
          <cell r="F8890">
            <v>16</v>
          </cell>
          <cell r="G8890">
            <v>15</v>
          </cell>
          <cell r="H8890" t="str">
            <v>TRS; includes Area 8 Net</v>
          </cell>
          <cell r="I8890">
            <v>2017</v>
          </cell>
          <cell r="J8890" t="str">
            <v>UM</v>
          </cell>
          <cell r="K8890" t="str">
            <v>N</v>
          </cell>
          <cell r="L8890">
            <v>5</v>
          </cell>
          <cell r="M8890">
            <v>343.47031963470317</v>
          </cell>
        </row>
        <row r="8891">
          <cell r="A8891" t="str">
            <v>2017-12-3-SkagitSpring_h_m</v>
          </cell>
          <cell r="B8891" t="str">
            <v>Skagit</v>
          </cell>
          <cell r="C8891" t="str">
            <v>Marked Skagit Spring Year</v>
          </cell>
          <cell r="D8891" t="str">
            <v>M-SkagSpY</v>
          </cell>
          <cell r="E8891">
            <v>12</v>
          </cell>
          <cell r="F8891">
            <v>17</v>
          </cell>
          <cell r="G8891">
            <v>15</v>
          </cell>
          <cell r="H8891" t="str">
            <v>TRS; includes Area 8 Net</v>
          </cell>
          <cell r="I8891">
            <v>2017</v>
          </cell>
          <cell r="J8891" t="str">
            <v>M</v>
          </cell>
          <cell r="K8891" t="str">
            <v>H</v>
          </cell>
          <cell r="L8891">
            <v>3</v>
          </cell>
          <cell r="M8891">
            <v>1348.4713730581891</v>
          </cell>
        </row>
        <row r="8892">
          <cell r="A8892" t="str">
            <v>2017-12-3-SkagitSpring_n_m</v>
          </cell>
          <cell r="B8892" t="str">
            <v>Skagit</v>
          </cell>
          <cell r="C8892" t="str">
            <v>Marked Skagit Spring Year</v>
          </cell>
          <cell r="D8892" t="str">
            <v>M-SkagSpY</v>
          </cell>
          <cell r="E8892">
            <v>12</v>
          </cell>
          <cell r="F8892">
            <v>17</v>
          </cell>
          <cell r="G8892">
            <v>15</v>
          </cell>
          <cell r="H8892" t="str">
            <v>TRS; includes Area 8 Net</v>
          </cell>
          <cell r="I8892">
            <v>2017</v>
          </cell>
          <cell r="J8892" t="str">
            <v>M</v>
          </cell>
          <cell r="K8892" t="str">
            <v>N</v>
          </cell>
          <cell r="L8892">
            <v>3</v>
          </cell>
        </row>
        <row r="8893">
          <cell r="A8893" t="str">
            <v>2017-12-4-SkagitSpring_h_m</v>
          </cell>
          <cell r="B8893" t="str">
            <v>Skagit</v>
          </cell>
          <cell r="C8893" t="str">
            <v>Marked Skagit Spring Year</v>
          </cell>
          <cell r="D8893" t="str">
            <v>M-SkagSpY</v>
          </cell>
          <cell r="E8893">
            <v>12</v>
          </cell>
          <cell r="F8893">
            <v>17</v>
          </cell>
          <cell r="G8893">
            <v>15</v>
          </cell>
          <cell r="H8893" t="str">
            <v>TRS; includes Area 8 Net</v>
          </cell>
          <cell r="I8893">
            <v>2017</v>
          </cell>
          <cell r="J8893" t="str">
            <v>M</v>
          </cell>
          <cell r="K8893" t="str">
            <v>H</v>
          </cell>
          <cell r="L8893">
            <v>4</v>
          </cell>
          <cell r="M8893">
            <v>1634.1045791452921</v>
          </cell>
        </row>
        <row r="8894">
          <cell r="A8894" t="str">
            <v>2017-12-4-SkagitSpring_n_m</v>
          </cell>
          <cell r="B8894" t="str">
            <v>Skagit</v>
          </cell>
          <cell r="C8894" t="str">
            <v>Marked Skagit Spring Year</v>
          </cell>
          <cell r="D8894" t="str">
            <v>M-SkagSpY</v>
          </cell>
          <cell r="E8894">
            <v>12</v>
          </cell>
          <cell r="F8894">
            <v>17</v>
          </cell>
          <cell r="G8894">
            <v>15</v>
          </cell>
          <cell r="H8894" t="str">
            <v>TRS; includes Area 8 Net</v>
          </cell>
          <cell r="I8894">
            <v>2017</v>
          </cell>
          <cell r="J8894" t="str">
            <v>M</v>
          </cell>
          <cell r="K8894" t="str">
            <v>N</v>
          </cell>
          <cell r="L8894">
            <v>4</v>
          </cell>
        </row>
        <row r="8895">
          <cell r="A8895" t="str">
            <v>2017-12-5-SkagitSpring_h_m</v>
          </cell>
          <cell r="B8895" t="str">
            <v>Skagit</v>
          </cell>
          <cell r="C8895" t="str">
            <v>Marked Skagit Spring Year</v>
          </cell>
          <cell r="D8895" t="str">
            <v>M-SkagSpY</v>
          </cell>
          <cell r="E8895">
            <v>12</v>
          </cell>
          <cell r="F8895">
            <v>17</v>
          </cell>
          <cell r="G8895">
            <v>15</v>
          </cell>
          <cell r="H8895" t="str">
            <v>TRS; includes Area 8 Net</v>
          </cell>
          <cell r="I8895">
            <v>2017</v>
          </cell>
          <cell r="J8895" t="str">
            <v>M</v>
          </cell>
          <cell r="K8895" t="str">
            <v>H</v>
          </cell>
          <cell r="L8895">
            <v>5</v>
          </cell>
          <cell r="M8895">
            <v>66.714097350613443</v>
          </cell>
        </row>
        <row r="8896">
          <cell r="A8896" t="str">
            <v>2017-12-5-SkagitSpring_n_m</v>
          </cell>
          <cell r="B8896" t="str">
            <v>Skagit</v>
          </cell>
          <cell r="C8896" t="str">
            <v>Marked Skagit Spring Year</v>
          </cell>
          <cell r="D8896" t="str">
            <v>M-SkagSpY</v>
          </cell>
          <cell r="E8896">
            <v>12</v>
          </cell>
          <cell r="F8896">
            <v>17</v>
          </cell>
          <cell r="G8896">
            <v>15</v>
          </cell>
          <cell r="H8896" t="str">
            <v>TRS; includes Area 8 Net</v>
          </cell>
          <cell r="I8896">
            <v>2017</v>
          </cell>
          <cell r="J8896" t="str">
            <v>M</v>
          </cell>
          <cell r="K8896" t="str">
            <v>N</v>
          </cell>
          <cell r="L8896">
            <v>5</v>
          </cell>
        </row>
        <row r="8897">
          <cell r="A8897" t="str">
            <v>2017-13-3-SnoSF_F_h_um</v>
          </cell>
          <cell r="B8897" t="str">
            <v>StSno</v>
          </cell>
          <cell r="C8897" t="str">
            <v>UnMarked Snohomish Fall Fing</v>
          </cell>
          <cell r="D8897" t="str">
            <v>U-Snoh FF</v>
          </cell>
          <cell r="E8897">
            <v>13</v>
          </cell>
          <cell r="F8897">
            <v>19</v>
          </cell>
          <cell r="G8897">
            <v>18</v>
          </cell>
          <cell r="H8897" t="str">
            <v>ETRS; includes FW sport, no FW net</v>
          </cell>
          <cell r="I8897">
            <v>2017</v>
          </cell>
          <cell r="J8897" t="str">
            <v>UM</v>
          </cell>
          <cell r="K8897" t="str">
            <v>H</v>
          </cell>
          <cell r="L8897">
            <v>3</v>
          </cell>
          <cell r="M8897">
            <v>150.74817085748171</v>
          </cell>
        </row>
        <row r="8898">
          <cell r="A8898" t="str">
            <v>2017-13-3-SnoSF_F_n_um</v>
          </cell>
          <cell r="B8898" t="str">
            <v>StSno</v>
          </cell>
          <cell r="C8898" t="str">
            <v>UnMarked Snohomish Fall Fing</v>
          </cell>
          <cell r="D8898" t="str">
            <v>U-Snoh FF</v>
          </cell>
          <cell r="E8898">
            <v>13</v>
          </cell>
          <cell r="F8898">
            <v>19</v>
          </cell>
          <cell r="G8898">
            <v>18</v>
          </cell>
          <cell r="H8898" t="str">
            <v>ETRS; includes FW sport, no FW net</v>
          </cell>
          <cell r="I8898">
            <v>2017</v>
          </cell>
          <cell r="J8898" t="str">
            <v>UM</v>
          </cell>
          <cell r="K8898" t="str">
            <v>N</v>
          </cell>
          <cell r="L8898">
            <v>3</v>
          </cell>
          <cell r="M8898">
            <v>626.81348925763109</v>
          </cell>
        </row>
        <row r="8899">
          <cell r="A8899" t="str">
            <v>2017-13-4-SnoSF_F_h_um</v>
          </cell>
          <cell r="B8899" t="str">
            <v>StSno</v>
          </cell>
          <cell r="C8899" t="str">
            <v>UnMarked Snohomish Fall Fing</v>
          </cell>
          <cell r="D8899" t="str">
            <v>U-Snoh FF</v>
          </cell>
          <cell r="E8899">
            <v>13</v>
          </cell>
          <cell r="F8899">
            <v>19</v>
          </cell>
          <cell r="G8899">
            <v>18</v>
          </cell>
          <cell r="H8899" t="str">
            <v>ETRS; includes FW sport, no FW net</v>
          </cell>
          <cell r="I8899">
            <v>2017</v>
          </cell>
          <cell r="J8899" t="str">
            <v>UM</v>
          </cell>
          <cell r="K8899" t="str">
            <v>H</v>
          </cell>
          <cell r="L8899">
            <v>4</v>
          </cell>
          <cell r="M8899">
            <v>872.18584567542973</v>
          </cell>
        </row>
        <row r="8900">
          <cell r="A8900" t="str">
            <v>2017-13-4-SnoSF_F_n_um</v>
          </cell>
          <cell r="B8900" t="str">
            <v>StSno</v>
          </cell>
          <cell r="C8900" t="str">
            <v>UnMarked Snohomish Fall Fing</v>
          </cell>
          <cell r="D8900" t="str">
            <v>U-Snoh FF</v>
          </cell>
          <cell r="E8900">
            <v>13</v>
          </cell>
          <cell r="F8900">
            <v>19</v>
          </cell>
          <cell r="G8900">
            <v>18</v>
          </cell>
          <cell r="H8900" t="str">
            <v>ETRS; includes FW sport, no FW net</v>
          </cell>
          <cell r="I8900">
            <v>2017</v>
          </cell>
          <cell r="J8900" t="str">
            <v>UM</v>
          </cell>
          <cell r="K8900" t="str">
            <v>N</v>
          </cell>
          <cell r="L8900">
            <v>4</v>
          </cell>
          <cell r="M8900">
            <v>3237.0548487280139</v>
          </cell>
        </row>
        <row r="8901">
          <cell r="A8901" t="str">
            <v>2017-13-5-SnoSF_F_h_um</v>
          </cell>
          <cell r="B8901" t="str">
            <v>StSno</v>
          </cell>
          <cell r="C8901" t="str">
            <v>UnMarked Snohomish Fall Fing</v>
          </cell>
          <cell r="D8901" t="str">
            <v>U-Snoh FF</v>
          </cell>
          <cell r="E8901">
            <v>13</v>
          </cell>
          <cell r="F8901">
            <v>19</v>
          </cell>
          <cell r="G8901">
            <v>18</v>
          </cell>
          <cell r="H8901" t="str">
            <v>ETRS; includes FW sport, no FW net</v>
          </cell>
          <cell r="I8901">
            <v>2017</v>
          </cell>
          <cell r="J8901" t="str">
            <v>UM</v>
          </cell>
          <cell r="K8901" t="str">
            <v>H</v>
          </cell>
          <cell r="L8901">
            <v>5</v>
          </cell>
          <cell r="M8901">
            <v>0</v>
          </cell>
        </row>
        <row r="8902">
          <cell r="A8902" t="str">
            <v>2017-13-5-SnoSF_F_n_um</v>
          </cell>
          <cell r="B8902" t="str">
            <v>StSno</v>
          </cell>
          <cell r="C8902" t="str">
            <v>UnMarked Snohomish Fall Fing</v>
          </cell>
          <cell r="D8902" t="str">
            <v>U-Snoh FF</v>
          </cell>
          <cell r="E8902">
            <v>13</v>
          </cell>
          <cell r="F8902">
            <v>19</v>
          </cell>
          <cell r="G8902">
            <v>18</v>
          </cell>
          <cell r="H8902" t="str">
            <v>ETRS; includes FW sport, no FW net</v>
          </cell>
          <cell r="I8902">
            <v>2017</v>
          </cell>
          <cell r="J8902" t="str">
            <v>UM</v>
          </cell>
          <cell r="K8902" t="str">
            <v>N</v>
          </cell>
          <cell r="L8902">
            <v>5</v>
          </cell>
          <cell r="M8902">
            <v>237.38950998944799</v>
          </cell>
        </row>
        <row r="8903">
          <cell r="A8903" t="str">
            <v>2017-14-3-SnoSF_F_h_m</v>
          </cell>
          <cell r="B8903" t="str">
            <v>StSno</v>
          </cell>
          <cell r="C8903" t="str">
            <v>Marked Snohomish Fall Fing</v>
          </cell>
          <cell r="D8903" t="str">
            <v>M-Snoh FF</v>
          </cell>
          <cell r="E8903">
            <v>14</v>
          </cell>
          <cell r="F8903">
            <v>20</v>
          </cell>
          <cell r="G8903">
            <v>18</v>
          </cell>
          <cell r="H8903" t="str">
            <v>ETRS; includes FW sport, no FW net</v>
          </cell>
          <cell r="I8903">
            <v>2017</v>
          </cell>
          <cell r="J8903" t="str">
            <v>M</v>
          </cell>
          <cell r="K8903" t="str">
            <v>H</v>
          </cell>
          <cell r="L8903">
            <v>3</v>
          </cell>
          <cell r="M8903">
            <v>435.4873789132821</v>
          </cell>
        </row>
        <row r="8904">
          <cell r="A8904" t="str">
            <v>2017-14-4-SnoSF_F_h_m</v>
          </cell>
          <cell r="B8904" t="str">
            <v>StSno</v>
          </cell>
          <cell r="C8904" t="str">
            <v>Marked Snohomish Fall Fing</v>
          </cell>
          <cell r="D8904" t="str">
            <v>M-Snoh FF</v>
          </cell>
          <cell r="E8904">
            <v>14</v>
          </cell>
          <cell r="F8904">
            <v>20</v>
          </cell>
          <cell r="G8904">
            <v>18</v>
          </cell>
          <cell r="H8904" t="str">
            <v>ETRS; includes FW sport, no FW net</v>
          </cell>
          <cell r="I8904">
            <v>2017</v>
          </cell>
          <cell r="J8904" t="str">
            <v>M</v>
          </cell>
          <cell r="K8904" t="str">
            <v>H</v>
          </cell>
          <cell r="L8904">
            <v>4</v>
          </cell>
          <cell r="M8904">
            <v>3483.8990313062609</v>
          </cell>
        </row>
        <row r="8905">
          <cell r="A8905" t="str">
            <v>2017-14-5-SnoSF_F_h_m</v>
          </cell>
          <cell r="B8905" t="str">
            <v>StSno</v>
          </cell>
          <cell r="C8905" t="str">
            <v>Marked Snohomish Fall Fing</v>
          </cell>
          <cell r="D8905" t="str">
            <v>M-Snoh FF</v>
          </cell>
          <cell r="E8905">
            <v>14</v>
          </cell>
          <cell r="F8905">
            <v>20</v>
          </cell>
          <cell r="G8905">
            <v>18</v>
          </cell>
          <cell r="H8905" t="str">
            <v>ETRS; includes FW sport, no FW net</v>
          </cell>
          <cell r="I8905">
            <v>2017</v>
          </cell>
          <cell r="J8905" t="str">
            <v>M</v>
          </cell>
          <cell r="K8905" t="str">
            <v>H</v>
          </cell>
          <cell r="L8905">
            <v>5</v>
          </cell>
          <cell r="M8905">
            <v>234.49320403022861</v>
          </cell>
        </row>
        <row r="8906">
          <cell r="A8906" t="str">
            <v>2017-15-3-SnoSF_Y_h_um</v>
          </cell>
          <cell r="B8906" t="str">
            <v>StSno</v>
          </cell>
          <cell r="C8906" t="str">
            <v>UnMarked Snohomish Fall Year</v>
          </cell>
          <cell r="D8906" t="str">
            <v>U-SnohFYr</v>
          </cell>
          <cell r="E8906">
            <v>15</v>
          </cell>
          <cell r="F8906">
            <v>22</v>
          </cell>
          <cell r="G8906">
            <v>21</v>
          </cell>
          <cell r="H8906" t="str">
            <v>ETRS; includes FW sport, no FW net</v>
          </cell>
          <cell r="I8906">
            <v>2017</v>
          </cell>
          <cell r="J8906" t="str">
            <v>UM</v>
          </cell>
          <cell r="K8906" t="str">
            <v>H</v>
          </cell>
          <cell r="L8906">
            <v>3</v>
          </cell>
          <cell r="M8906">
            <v>0</v>
          </cell>
        </row>
        <row r="8907">
          <cell r="A8907" t="str">
            <v>2017-15-3-SnoSF_Y_n_um</v>
          </cell>
          <cell r="B8907" t="str">
            <v>StSno</v>
          </cell>
          <cell r="C8907" t="str">
            <v>UnMarked Snohomish Fall Year</v>
          </cell>
          <cell r="D8907" t="str">
            <v>U-SnohFYr</v>
          </cell>
          <cell r="E8907">
            <v>15</v>
          </cell>
          <cell r="F8907">
            <v>22</v>
          </cell>
          <cell r="G8907">
            <v>21</v>
          </cell>
          <cell r="H8907" t="str">
            <v>ETRS; includes FW sport, no FW net</v>
          </cell>
          <cell r="I8907">
            <v>2017</v>
          </cell>
          <cell r="J8907" t="str">
            <v>UM</v>
          </cell>
          <cell r="K8907" t="str">
            <v>N</v>
          </cell>
          <cell r="L8907">
            <v>3</v>
          </cell>
          <cell r="M8907">
            <v>71.295096777850347</v>
          </cell>
        </row>
        <row r="8908">
          <cell r="A8908" t="str">
            <v>2017-15-4-SnoSF_Y_h_um</v>
          </cell>
          <cell r="B8908" t="str">
            <v>StSno</v>
          </cell>
          <cell r="C8908" t="str">
            <v>UnMarked Snohomish Fall Year</v>
          </cell>
          <cell r="D8908" t="str">
            <v>U-SnohFYr</v>
          </cell>
          <cell r="E8908">
            <v>15</v>
          </cell>
          <cell r="F8908">
            <v>22</v>
          </cell>
          <cell r="G8908">
            <v>21</v>
          </cell>
          <cell r="H8908" t="str">
            <v>ETRS; includes FW sport, no FW net</v>
          </cell>
          <cell r="I8908">
            <v>2017</v>
          </cell>
          <cell r="J8908" t="str">
            <v>UM</v>
          </cell>
          <cell r="K8908" t="str">
            <v>H</v>
          </cell>
          <cell r="L8908">
            <v>4</v>
          </cell>
          <cell r="M8908">
            <v>75.374085428740841</v>
          </cell>
        </row>
        <row r="8909">
          <cell r="A8909" t="str">
            <v>2017-15-4-SnoSF_Y_n_um</v>
          </cell>
          <cell r="B8909" t="str">
            <v>StSno</v>
          </cell>
          <cell r="C8909" t="str">
            <v>UnMarked Snohomish Fall Year</v>
          </cell>
          <cell r="D8909" t="str">
            <v>U-SnohFYr</v>
          </cell>
          <cell r="E8909">
            <v>15</v>
          </cell>
          <cell r="F8909">
            <v>22</v>
          </cell>
          <cell r="G8909">
            <v>21</v>
          </cell>
          <cell r="H8909" t="str">
            <v>ETRS; includes FW sport, no FW net</v>
          </cell>
          <cell r="I8909">
            <v>2017</v>
          </cell>
          <cell r="J8909" t="str">
            <v>UM</v>
          </cell>
          <cell r="K8909" t="str">
            <v>N</v>
          </cell>
          <cell r="L8909">
            <v>4</v>
          </cell>
          <cell r="M8909">
            <v>250.48516215989241</v>
          </cell>
        </row>
        <row r="8910">
          <cell r="A8910" t="str">
            <v>2017-15-5-SnoSF_Y_h_um</v>
          </cell>
          <cell r="B8910" t="str">
            <v>StSno</v>
          </cell>
          <cell r="C8910" t="str">
            <v>UnMarked Snohomish Fall Year</v>
          </cell>
          <cell r="D8910" t="str">
            <v>U-SnohFYr</v>
          </cell>
          <cell r="E8910">
            <v>15</v>
          </cell>
          <cell r="F8910">
            <v>22</v>
          </cell>
          <cell r="G8910">
            <v>21</v>
          </cell>
          <cell r="H8910" t="str">
            <v>ETRS; includes FW sport, no FW net</v>
          </cell>
          <cell r="I8910">
            <v>2017</v>
          </cell>
          <cell r="J8910" t="str">
            <v>UM</v>
          </cell>
          <cell r="K8910" t="str">
            <v>H</v>
          </cell>
          <cell r="L8910">
            <v>5</v>
          </cell>
          <cell r="M8910">
            <v>75.374085428740841</v>
          </cell>
        </row>
        <row r="8911">
          <cell r="A8911" t="str">
            <v>2017-15-5-SnoSF_Y_n_um</v>
          </cell>
          <cell r="B8911" t="str">
            <v>StSno</v>
          </cell>
          <cell r="C8911" t="str">
            <v>UnMarked Snohomish Fall Year</v>
          </cell>
          <cell r="D8911" t="str">
            <v>U-SnohFYr</v>
          </cell>
          <cell r="E8911">
            <v>15</v>
          </cell>
          <cell r="F8911">
            <v>22</v>
          </cell>
          <cell r="G8911">
            <v>21</v>
          </cell>
          <cell r="H8911" t="str">
            <v>ETRS; includes FW sport, no FW net</v>
          </cell>
          <cell r="I8911">
            <v>2017</v>
          </cell>
          <cell r="J8911" t="str">
            <v>UM</v>
          </cell>
          <cell r="K8911" t="str">
            <v>N</v>
          </cell>
          <cell r="L8911">
            <v>5</v>
          </cell>
          <cell r="M8911">
            <v>77.712516561379289</v>
          </cell>
        </row>
        <row r="8912">
          <cell r="A8912" t="str">
            <v>2017-16-3-SnoSF_Y_h_m</v>
          </cell>
          <cell r="B8912" t="str">
            <v>StSno</v>
          </cell>
          <cell r="C8912" t="str">
            <v>Marked Snohomish Fall Year</v>
          </cell>
          <cell r="D8912" t="str">
            <v>M-SnohFYr</v>
          </cell>
          <cell r="E8912">
            <v>16</v>
          </cell>
          <cell r="F8912">
            <v>23</v>
          </cell>
          <cell r="G8912">
            <v>21</v>
          </cell>
          <cell r="H8912" t="str">
            <v>ETRS; includes FW sport, no FW net</v>
          </cell>
          <cell r="I8912">
            <v>2017</v>
          </cell>
          <cell r="J8912" t="str">
            <v>M</v>
          </cell>
          <cell r="K8912" t="str">
            <v>H</v>
          </cell>
          <cell r="L8912">
            <v>3</v>
          </cell>
          <cell r="M8912">
            <v>33.499029147175577</v>
          </cell>
        </row>
        <row r="8913">
          <cell r="A8913" t="str">
            <v>2017-16-4-SnoSF_Y_h_m</v>
          </cell>
          <cell r="B8913" t="str">
            <v>StSno</v>
          </cell>
          <cell r="C8913" t="str">
            <v>Marked Snohomish Fall Year</v>
          </cell>
          <cell r="D8913" t="str">
            <v>M-SnohFYr</v>
          </cell>
          <cell r="E8913">
            <v>16</v>
          </cell>
          <cell r="F8913">
            <v>23</v>
          </cell>
          <cell r="G8913">
            <v>21</v>
          </cell>
          <cell r="H8913" t="str">
            <v>ETRS; includes FW sport, no FW net</v>
          </cell>
          <cell r="I8913">
            <v>2017</v>
          </cell>
          <cell r="J8913" t="str">
            <v>M</v>
          </cell>
          <cell r="K8913" t="str">
            <v>H</v>
          </cell>
          <cell r="L8913">
            <v>4</v>
          </cell>
          <cell r="M8913">
            <v>3483.8990313062609</v>
          </cell>
        </row>
        <row r="8914">
          <cell r="A8914" t="str">
            <v>2017-16-5-SnoSF_Y_h_m</v>
          </cell>
          <cell r="B8914" t="str">
            <v>StSno</v>
          </cell>
          <cell r="C8914" t="str">
            <v>Marked Snohomish Fall Year</v>
          </cell>
          <cell r="D8914" t="str">
            <v>M-SnohFYr</v>
          </cell>
          <cell r="E8914">
            <v>16</v>
          </cell>
          <cell r="F8914">
            <v>23</v>
          </cell>
          <cell r="G8914">
            <v>21</v>
          </cell>
          <cell r="H8914" t="str">
            <v>ETRS; includes FW sport, no FW net</v>
          </cell>
          <cell r="I8914">
            <v>2017</v>
          </cell>
          <cell r="J8914" t="str">
            <v>M</v>
          </cell>
          <cell r="K8914" t="str">
            <v>H</v>
          </cell>
          <cell r="L8914">
            <v>5</v>
          </cell>
          <cell r="M8914">
            <v>200.99417488305349</v>
          </cell>
        </row>
        <row r="8915">
          <cell r="A8915" t="str">
            <v>2017-17-3-StillySF_F_h_um</v>
          </cell>
          <cell r="B8915" t="str">
            <v>StSno</v>
          </cell>
          <cell r="C8915" t="str">
            <v>UnMarked Stillaguamish Fall Fing</v>
          </cell>
          <cell r="D8915" t="str">
            <v>U-Stil FF</v>
          </cell>
          <cell r="E8915">
            <v>17</v>
          </cell>
          <cell r="F8915">
            <v>25</v>
          </cell>
          <cell r="G8915">
            <v>24</v>
          </cell>
          <cell r="H8915" t="str">
            <v>ETRS</v>
          </cell>
          <cell r="I8915">
            <v>2017</v>
          </cell>
          <cell r="J8915" t="str">
            <v>UM</v>
          </cell>
          <cell r="K8915" t="str">
            <v>H</v>
          </cell>
          <cell r="L8915">
            <v>3</v>
          </cell>
          <cell r="M8915">
            <v>14.744680000000001</v>
          </cell>
        </row>
        <row r="8916">
          <cell r="A8916" t="str">
            <v>2017-17-3-StillySF_F_n_um</v>
          </cell>
          <cell r="B8916" t="str">
            <v>StSno</v>
          </cell>
          <cell r="C8916" t="str">
            <v>UnMarked Stillaguamish Fall Fing</v>
          </cell>
          <cell r="D8916" t="str">
            <v>U-Stil FF</v>
          </cell>
          <cell r="E8916">
            <v>17</v>
          </cell>
          <cell r="F8916">
            <v>25</v>
          </cell>
          <cell r="G8916">
            <v>24</v>
          </cell>
          <cell r="H8916" t="str">
            <v>ETRS</v>
          </cell>
          <cell r="I8916">
            <v>2017</v>
          </cell>
          <cell r="J8916" t="str">
            <v>UM</v>
          </cell>
          <cell r="K8916" t="str">
            <v>N</v>
          </cell>
          <cell r="L8916">
            <v>3</v>
          </cell>
          <cell r="M8916">
            <v>187.541</v>
          </cell>
        </row>
        <row r="8917">
          <cell r="A8917" t="str">
            <v>2017-17-4-StillySF_F_h_um</v>
          </cell>
          <cell r="B8917" t="str">
            <v>StSno</v>
          </cell>
          <cell r="C8917" t="str">
            <v>UnMarked Stillaguamish Fall Fing</v>
          </cell>
          <cell r="D8917" t="str">
            <v>U-Stil FF</v>
          </cell>
          <cell r="E8917">
            <v>17</v>
          </cell>
          <cell r="F8917">
            <v>25</v>
          </cell>
          <cell r="G8917">
            <v>24</v>
          </cell>
          <cell r="H8917" t="str">
            <v>ETRS</v>
          </cell>
          <cell r="I8917">
            <v>2017</v>
          </cell>
          <cell r="J8917" t="str">
            <v>UM</v>
          </cell>
          <cell r="K8917" t="str">
            <v>H</v>
          </cell>
          <cell r="L8917">
            <v>4</v>
          </cell>
          <cell r="M8917">
            <v>5.5851059999999997</v>
          </cell>
        </row>
        <row r="8918">
          <cell r="A8918" t="str">
            <v>2017-17-4-StillySF_F_n_um</v>
          </cell>
          <cell r="B8918" t="str">
            <v>StSno</v>
          </cell>
          <cell r="C8918" t="str">
            <v>UnMarked Stillaguamish Fall Fing</v>
          </cell>
          <cell r="D8918" t="str">
            <v>U-Stil FF</v>
          </cell>
          <cell r="E8918">
            <v>17</v>
          </cell>
          <cell r="F8918">
            <v>25</v>
          </cell>
          <cell r="G8918">
            <v>24</v>
          </cell>
          <cell r="H8918" t="str">
            <v>ETRS</v>
          </cell>
          <cell r="I8918">
            <v>2017</v>
          </cell>
          <cell r="J8918" t="str">
            <v>UM</v>
          </cell>
          <cell r="K8918" t="str">
            <v>N</v>
          </cell>
          <cell r="L8918">
            <v>4</v>
          </cell>
          <cell r="M8918">
            <v>347.80329999999998</v>
          </cell>
        </row>
        <row r="8919">
          <cell r="A8919" t="str">
            <v>2017-17-5-StillySF_F_h_um</v>
          </cell>
          <cell r="B8919" t="str">
            <v>StSno</v>
          </cell>
          <cell r="C8919" t="str">
            <v>UnMarked Stillaguamish Fall Fing</v>
          </cell>
          <cell r="D8919" t="str">
            <v>U-Stil FF</v>
          </cell>
          <cell r="E8919">
            <v>17</v>
          </cell>
          <cell r="F8919">
            <v>25</v>
          </cell>
          <cell r="G8919">
            <v>24</v>
          </cell>
          <cell r="H8919" t="str">
            <v>ETRS</v>
          </cell>
          <cell r="I8919">
            <v>2017</v>
          </cell>
          <cell r="J8919" t="str">
            <v>UM</v>
          </cell>
          <cell r="K8919" t="str">
            <v>H</v>
          </cell>
          <cell r="L8919">
            <v>5</v>
          </cell>
          <cell r="M8919">
            <v>0.44680900000000001</v>
          </cell>
        </row>
        <row r="8920">
          <cell r="A8920" t="str">
            <v>2017-17-5-StillySF_F_n_um</v>
          </cell>
          <cell r="B8920" t="str">
            <v>StSno</v>
          </cell>
          <cell r="C8920" t="str">
            <v>UnMarked Stillaguamish Fall Fing</v>
          </cell>
          <cell r="D8920" t="str">
            <v>U-Stil FF</v>
          </cell>
          <cell r="E8920">
            <v>17</v>
          </cell>
          <cell r="F8920">
            <v>25</v>
          </cell>
          <cell r="G8920">
            <v>24</v>
          </cell>
          <cell r="H8920" t="str">
            <v>ETRS</v>
          </cell>
          <cell r="I8920">
            <v>2017</v>
          </cell>
          <cell r="J8920" t="str">
            <v>UM</v>
          </cell>
          <cell r="K8920" t="str">
            <v>N</v>
          </cell>
          <cell r="L8920">
            <v>5</v>
          </cell>
          <cell r="M8920">
            <v>78.426230000000004</v>
          </cell>
        </row>
        <row r="8921">
          <cell r="A8921" t="str">
            <v>2017-18-3-StillySF_F_h_m</v>
          </cell>
          <cell r="B8921" t="str">
            <v>StSno</v>
          </cell>
          <cell r="C8921" t="str">
            <v>Marked Stillaguamish Fall Fing</v>
          </cell>
          <cell r="D8921" t="str">
            <v>M-Stil FF</v>
          </cell>
          <cell r="E8921">
            <v>18</v>
          </cell>
          <cell r="F8921">
            <v>26</v>
          </cell>
          <cell r="G8921">
            <v>24</v>
          </cell>
          <cell r="H8921" t="str">
            <v>ETRS</v>
          </cell>
          <cell r="I8921">
            <v>2017</v>
          </cell>
          <cell r="J8921" t="str">
            <v>M</v>
          </cell>
          <cell r="K8921" t="str">
            <v>H</v>
          </cell>
          <cell r="L8921">
            <v>3</v>
          </cell>
          <cell r="M8921">
            <v>306.1814</v>
          </cell>
        </row>
        <row r="8922">
          <cell r="A8922" t="str">
            <v>2017-18-4-StillySF_F_h_m</v>
          </cell>
          <cell r="B8922" t="str">
            <v>StSno</v>
          </cell>
          <cell r="C8922" t="str">
            <v>Marked Stillaguamish Fall Fing</v>
          </cell>
          <cell r="D8922" t="str">
            <v>M-Stil FF</v>
          </cell>
          <cell r="E8922">
            <v>18</v>
          </cell>
          <cell r="F8922">
            <v>26</v>
          </cell>
          <cell r="G8922">
            <v>24</v>
          </cell>
          <cell r="H8922" t="str">
            <v>ETRS</v>
          </cell>
          <cell r="I8922">
            <v>2017</v>
          </cell>
          <cell r="J8922" t="str">
            <v>M</v>
          </cell>
          <cell r="K8922" t="str">
            <v>H</v>
          </cell>
          <cell r="L8922">
            <v>4</v>
          </cell>
          <cell r="M8922">
            <v>141.5677</v>
          </cell>
        </row>
        <row r="8923">
          <cell r="A8923" t="str">
            <v>2017-18-5-StillySF_F_h_m</v>
          </cell>
          <cell r="B8923" t="str">
            <v>StSno</v>
          </cell>
          <cell r="C8923" t="str">
            <v>Marked Stillaguamish Fall Fing</v>
          </cell>
          <cell r="D8923" t="str">
            <v>M-Stil FF</v>
          </cell>
          <cell r="E8923">
            <v>18</v>
          </cell>
          <cell r="F8923">
            <v>26</v>
          </cell>
          <cell r="G8923">
            <v>24</v>
          </cell>
          <cell r="H8923" t="str">
            <v>ETRS</v>
          </cell>
          <cell r="I8923">
            <v>2017</v>
          </cell>
          <cell r="J8923" t="str">
            <v>M</v>
          </cell>
          <cell r="K8923" t="str">
            <v>H</v>
          </cell>
          <cell r="L8923">
            <v>5</v>
          </cell>
          <cell r="M8923">
            <v>3.2922729999999998</v>
          </cell>
        </row>
        <row r="8924">
          <cell r="A8924" t="str">
            <v>2017-19-3-Tulalip_F_h_um</v>
          </cell>
          <cell r="B8924" t="str">
            <v>StSno</v>
          </cell>
          <cell r="C8924" t="str">
            <v>UnMarked Tulalip Fall Fing</v>
          </cell>
          <cell r="D8924" t="str">
            <v>U-Tula FF</v>
          </cell>
          <cell r="E8924">
            <v>19</v>
          </cell>
          <cell r="F8924">
            <v>28</v>
          </cell>
          <cell r="G8924">
            <v>27</v>
          </cell>
          <cell r="H8924" t="str">
            <v>TRS; includes 8D catch (excludes 8A)</v>
          </cell>
          <cell r="I8924">
            <v>2017</v>
          </cell>
          <cell r="J8924" t="str">
            <v>UM</v>
          </cell>
          <cell r="K8924" t="str">
            <v>H</v>
          </cell>
          <cell r="L8924">
            <v>3</v>
          </cell>
          <cell r="M8924">
            <v>537.04050426064748</v>
          </cell>
        </row>
        <row r="8925">
          <cell r="A8925" t="str">
            <v>2017-19-4-Tulalip_F_h_um</v>
          </cell>
          <cell r="B8925" t="str">
            <v>StSno</v>
          </cell>
          <cell r="C8925" t="str">
            <v>UnMarked Tulalip Fall Fing</v>
          </cell>
          <cell r="D8925" t="str">
            <v>U-Tula FF</v>
          </cell>
          <cell r="E8925">
            <v>19</v>
          </cell>
          <cell r="F8925">
            <v>28</v>
          </cell>
          <cell r="G8925">
            <v>27</v>
          </cell>
          <cell r="H8925" t="str">
            <v>TRS; includes 8D catch (excludes 8A)</v>
          </cell>
          <cell r="I8925">
            <v>2017</v>
          </cell>
          <cell r="J8925" t="str">
            <v>UM</v>
          </cell>
          <cell r="K8925" t="str">
            <v>H</v>
          </cell>
          <cell r="L8925">
            <v>4</v>
          </cell>
          <cell r="M8925">
            <v>281.73659231117688</v>
          </cell>
        </row>
        <row r="8926">
          <cell r="A8926" t="str">
            <v>2017-19-5-Tulalip_F_h_um</v>
          </cell>
          <cell r="B8926" t="str">
            <v>StSno</v>
          </cell>
          <cell r="C8926" t="str">
            <v>UnMarked Tulalip Fall Fing</v>
          </cell>
          <cell r="D8926" t="str">
            <v>U-Tula FF</v>
          </cell>
          <cell r="E8926">
            <v>19</v>
          </cell>
          <cell r="F8926">
            <v>28</v>
          </cell>
          <cell r="G8926">
            <v>27</v>
          </cell>
          <cell r="H8926" t="str">
            <v>TRS; includes 8D catch (excludes 8A)</v>
          </cell>
          <cell r="I8926">
            <v>2017</v>
          </cell>
          <cell r="J8926" t="str">
            <v>UM</v>
          </cell>
          <cell r="K8926" t="str">
            <v>H</v>
          </cell>
          <cell r="L8926">
            <v>5</v>
          </cell>
          <cell r="M8926">
            <v>17.92379339038294</v>
          </cell>
        </row>
        <row r="8927">
          <cell r="A8927" t="str">
            <v>2017-20-3-Tulalip_F_h_m</v>
          </cell>
          <cell r="B8927" t="str">
            <v>StSno</v>
          </cell>
          <cell r="C8927" t="str">
            <v>Marked Tulalip Fall Fing</v>
          </cell>
          <cell r="D8927" t="str">
            <v>M-Tula FF</v>
          </cell>
          <cell r="E8927">
            <v>20</v>
          </cell>
          <cell r="F8927">
            <v>29</v>
          </cell>
          <cell r="G8927">
            <v>27</v>
          </cell>
          <cell r="H8927" t="str">
            <v>TRS; includes 8D catch (excludes 8A)</v>
          </cell>
          <cell r="I8927">
            <v>2017</v>
          </cell>
          <cell r="J8927" t="str">
            <v>M</v>
          </cell>
          <cell r="K8927" t="str">
            <v>H</v>
          </cell>
          <cell r="L8927">
            <v>3</v>
          </cell>
          <cell r="M8927">
            <v>6128.727502802526</v>
          </cell>
        </row>
        <row r="8928">
          <cell r="A8928" t="str">
            <v>2017-20-4-Tulalip_F_h_m</v>
          </cell>
          <cell r="B8928" t="str">
            <v>StSno</v>
          </cell>
          <cell r="C8928" t="str">
            <v>Marked Tulalip Fall Fing</v>
          </cell>
          <cell r="D8928" t="str">
            <v>M-Tula FF</v>
          </cell>
          <cell r="E8928">
            <v>20</v>
          </cell>
          <cell r="F8928">
            <v>29</v>
          </cell>
          <cell r="G8928">
            <v>27</v>
          </cell>
          <cell r="H8928" t="str">
            <v>TRS; includes 8D catch (excludes 8A)</v>
          </cell>
          <cell r="I8928">
            <v>2017</v>
          </cell>
          <cell r="J8928" t="str">
            <v>M</v>
          </cell>
          <cell r="K8928" t="str">
            <v>H</v>
          </cell>
          <cell r="L8928">
            <v>4</v>
          </cell>
          <cell r="M8928">
            <v>4665.4665662721527</v>
          </cell>
        </row>
        <row r="8929">
          <cell r="A8929" t="str">
            <v>2017-20-5-Tulalip_F_h_m</v>
          </cell>
          <cell r="B8929" t="str">
            <v>StSno</v>
          </cell>
          <cell r="C8929" t="str">
            <v>Marked Tulalip Fall Fing</v>
          </cell>
          <cell r="D8929" t="str">
            <v>M-Tula FF</v>
          </cell>
          <cell r="E8929">
            <v>20</v>
          </cell>
          <cell r="F8929">
            <v>29</v>
          </cell>
          <cell r="G8929">
            <v>27</v>
          </cell>
          <cell r="H8929" t="str">
            <v>TRS; includes 8D catch (excludes 8A)</v>
          </cell>
          <cell r="I8929">
            <v>2017</v>
          </cell>
          <cell r="J8929" t="str">
            <v>M</v>
          </cell>
          <cell r="K8929" t="str">
            <v>H</v>
          </cell>
          <cell r="L8929">
            <v>5</v>
          </cell>
          <cell r="M8929">
            <v>196.00078862471179</v>
          </cell>
        </row>
        <row r="8930">
          <cell r="A8930" t="str">
            <v>2017-21-3-GroversCk_hat_h_um</v>
          </cell>
          <cell r="B8930" t="str">
            <v>MPS</v>
          </cell>
          <cell r="C8930" t="str">
            <v>UnMarked Mid PS Fall Fing</v>
          </cell>
          <cell r="D8930" t="str">
            <v>U-MidPSFF</v>
          </cell>
          <cell r="E8930">
            <v>21</v>
          </cell>
          <cell r="F8930">
            <v>31</v>
          </cell>
          <cell r="G8930">
            <v>30</v>
          </cell>
          <cell r="H8930" t="str">
            <v>TRS; includes 10A, 10E, 11A</v>
          </cell>
          <cell r="I8930">
            <v>2017</v>
          </cell>
          <cell r="J8930" t="str">
            <v>UM</v>
          </cell>
          <cell r="K8930" t="str">
            <v>H</v>
          </cell>
          <cell r="L8930">
            <v>3</v>
          </cell>
          <cell r="M8930">
            <v>1204</v>
          </cell>
        </row>
        <row r="8931">
          <cell r="A8931" t="str">
            <v>2017-21-3-LkWa_hat_h_um</v>
          </cell>
          <cell r="B8931" t="str">
            <v>MPS</v>
          </cell>
          <cell r="C8931" t="str">
            <v>UnMarked Mid PS Fall Fing</v>
          </cell>
          <cell r="D8931" t="str">
            <v>U-MidPSFF</v>
          </cell>
          <cell r="E8931">
            <v>21</v>
          </cell>
          <cell r="F8931">
            <v>31</v>
          </cell>
          <cell r="G8931">
            <v>30</v>
          </cell>
          <cell r="H8931" t="str">
            <v>TRS; includes 10A, 10E, 11A</v>
          </cell>
          <cell r="I8931">
            <v>2017</v>
          </cell>
          <cell r="J8931" t="str">
            <v>UM</v>
          </cell>
          <cell r="K8931" t="str">
            <v>H</v>
          </cell>
          <cell r="L8931">
            <v>3</v>
          </cell>
          <cell r="M8931">
            <v>113</v>
          </cell>
        </row>
        <row r="8932">
          <cell r="A8932" t="str">
            <v>2017-21-3-CedarR_nat_n_um</v>
          </cell>
          <cell r="B8932" t="str">
            <v>MPS</v>
          </cell>
          <cell r="C8932" t="str">
            <v>UnMarked Mid PS Fall Fing</v>
          </cell>
          <cell r="D8932" t="str">
            <v>U-MidPSFF</v>
          </cell>
          <cell r="E8932">
            <v>21</v>
          </cell>
          <cell r="F8932">
            <v>31</v>
          </cell>
          <cell r="G8932">
            <v>30</v>
          </cell>
          <cell r="H8932" t="str">
            <v>TRS; includes 10A, 10E, 11A</v>
          </cell>
          <cell r="I8932">
            <v>2017</v>
          </cell>
          <cell r="J8932" t="str">
            <v>UM</v>
          </cell>
          <cell r="K8932" t="str">
            <v>N</v>
          </cell>
          <cell r="L8932">
            <v>3</v>
          </cell>
          <cell r="M8932">
            <v>640</v>
          </cell>
        </row>
        <row r="8933">
          <cell r="A8933" t="str">
            <v>2017-21-3-SammamBearCottageIssaq_nat_n_um</v>
          </cell>
          <cell r="B8933" t="str">
            <v>MPS</v>
          </cell>
          <cell r="C8933" t="str">
            <v>UnMarked Mid PS Fall Fing</v>
          </cell>
          <cell r="D8933" t="str">
            <v>U-MidPSFF</v>
          </cell>
          <cell r="E8933">
            <v>21</v>
          </cell>
          <cell r="F8933">
            <v>31</v>
          </cell>
          <cell r="G8933">
            <v>30</v>
          </cell>
          <cell r="H8933" t="str">
            <v>TRS; includes 10A, 10E, 11A</v>
          </cell>
          <cell r="I8933">
            <v>2017</v>
          </cell>
          <cell r="J8933" t="str">
            <v>UM</v>
          </cell>
          <cell r="K8933" t="str">
            <v>N</v>
          </cell>
          <cell r="L8933">
            <v>3</v>
          </cell>
          <cell r="M8933">
            <v>62</v>
          </cell>
        </row>
        <row r="8934">
          <cell r="A8934" t="str">
            <v>2017-21-3-DuwamishGreen_hat_h_um</v>
          </cell>
          <cell r="B8934" t="str">
            <v>MPS</v>
          </cell>
          <cell r="C8934" t="str">
            <v>UnMarked Mid PS Fall Fing</v>
          </cell>
          <cell r="D8934" t="str">
            <v>U-MidPSFF</v>
          </cell>
          <cell r="E8934">
            <v>21</v>
          </cell>
          <cell r="F8934">
            <v>31</v>
          </cell>
          <cell r="G8934">
            <v>30</v>
          </cell>
          <cell r="H8934" t="str">
            <v>TRS; includes 10A, 10E, 11A</v>
          </cell>
          <cell r="I8934">
            <v>2017</v>
          </cell>
          <cell r="J8934" t="str">
            <v>UM</v>
          </cell>
          <cell r="K8934" t="str">
            <v>H</v>
          </cell>
          <cell r="L8934">
            <v>3</v>
          </cell>
          <cell r="M8934">
            <v>3959</v>
          </cell>
        </row>
        <row r="8935">
          <cell r="A8935" t="str">
            <v>2017-21-3-DuwamishGreen_nat_n_um</v>
          </cell>
          <cell r="B8935" t="str">
            <v>MPS</v>
          </cell>
          <cell r="C8935" t="str">
            <v>UnMarked Mid PS Fall Fing</v>
          </cell>
          <cell r="D8935" t="str">
            <v>U-MidPSFF</v>
          </cell>
          <cell r="E8935">
            <v>21</v>
          </cell>
          <cell r="F8935">
            <v>31</v>
          </cell>
          <cell r="G8935">
            <v>30</v>
          </cell>
          <cell r="H8935" t="str">
            <v>TRS; includes 10A, 10E, 11A</v>
          </cell>
          <cell r="I8935">
            <v>2017</v>
          </cell>
          <cell r="J8935" t="str">
            <v>UM</v>
          </cell>
          <cell r="K8935" t="str">
            <v>N</v>
          </cell>
          <cell r="L8935">
            <v>3</v>
          </cell>
          <cell r="M8935">
            <v>2160</v>
          </cell>
        </row>
        <row r="8936">
          <cell r="A8936" t="str">
            <v>2017-21-3-GorstCk_hat_h_um</v>
          </cell>
          <cell r="B8936" t="str">
            <v>MPS</v>
          </cell>
          <cell r="C8936" t="str">
            <v>UnMarked Mid PS Fall Fing</v>
          </cell>
          <cell r="D8936" t="str">
            <v>U-MidPSFF</v>
          </cell>
          <cell r="E8936">
            <v>21</v>
          </cell>
          <cell r="F8936">
            <v>31</v>
          </cell>
          <cell r="G8936">
            <v>30</v>
          </cell>
          <cell r="H8936" t="str">
            <v>TRS; includes 10A, 10E, 11A</v>
          </cell>
          <cell r="I8936">
            <v>2017</v>
          </cell>
          <cell r="J8936" t="str">
            <v>UM</v>
          </cell>
          <cell r="K8936" t="str">
            <v>H</v>
          </cell>
          <cell r="L8936">
            <v>3</v>
          </cell>
          <cell r="M8936">
            <v>439</v>
          </cell>
        </row>
        <row r="8937">
          <cell r="A8937" t="str">
            <v>2017-21-3-PuyallupR_hat_h_um</v>
          </cell>
          <cell r="B8937" t="str">
            <v>MPS</v>
          </cell>
          <cell r="C8937" t="str">
            <v>UnMarked Mid PS Fall Fing</v>
          </cell>
          <cell r="D8937" t="str">
            <v>U-MidPSFF</v>
          </cell>
          <cell r="E8937">
            <v>21</v>
          </cell>
          <cell r="F8937">
            <v>31</v>
          </cell>
          <cell r="G8937">
            <v>30</v>
          </cell>
          <cell r="H8937" t="str">
            <v>TRS; includes 10A, 10E, 11A</v>
          </cell>
          <cell r="I8937">
            <v>2017</v>
          </cell>
          <cell r="J8937" t="str">
            <v>UM</v>
          </cell>
          <cell r="K8937" t="str">
            <v>H</v>
          </cell>
          <cell r="L8937">
            <v>3</v>
          </cell>
          <cell r="M8937">
            <v>41</v>
          </cell>
        </row>
        <row r="8938">
          <cell r="A8938" t="str">
            <v>2017-21-3-PuyallupR_nat_n_um</v>
          </cell>
          <cell r="B8938" t="str">
            <v>MPS</v>
          </cell>
          <cell r="C8938" t="str">
            <v>UnMarked Mid PS Fall Fing</v>
          </cell>
          <cell r="D8938" t="str">
            <v>U-MidPSFF</v>
          </cell>
          <cell r="E8938">
            <v>21</v>
          </cell>
          <cell r="F8938">
            <v>31</v>
          </cell>
          <cell r="G8938">
            <v>30</v>
          </cell>
          <cell r="H8938" t="str">
            <v>TRS; includes 10A, 10E, 11A</v>
          </cell>
          <cell r="I8938">
            <v>2017</v>
          </cell>
          <cell r="J8938" t="str">
            <v>UM</v>
          </cell>
          <cell r="K8938" t="str">
            <v>N</v>
          </cell>
          <cell r="L8938">
            <v>3</v>
          </cell>
          <cell r="M8938">
            <v>609</v>
          </cell>
        </row>
        <row r="8939">
          <cell r="A8939" t="str">
            <v>2017-21-4-GroversCk_hat_h_um</v>
          </cell>
          <cell r="B8939" t="str">
            <v>MPS</v>
          </cell>
          <cell r="C8939" t="str">
            <v>UnMarked Mid PS Fall Fing</v>
          </cell>
          <cell r="D8939" t="str">
            <v>U-MidPSFF</v>
          </cell>
          <cell r="E8939">
            <v>21</v>
          </cell>
          <cell r="F8939">
            <v>31</v>
          </cell>
          <cell r="G8939">
            <v>30</v>
          </cell>
          <cell r="H8939" t="str">
            <v>TRS; includes 10A, 10E, 11A</v>
          </cell>
          <cell r="I8939">
            <v>2017</v>
          </cell>
          <cell r="J8939" t="str">
            <v>UM</v>
          </cell>
          <cell r="K8939" t="str">
            <v>H</v>
          </cell>
          <cell r="L8939">
            <v>4</v>
          </cell>
          <cell r="M8939">
            <v>287</v>
          </cell>
        </row>
        <row r="8940">
          <cell r="A8940" t="str">
            <v>2017-21-4-LkWa_hat_h_um</v>
          </cell>
          <cell r="B8940" t="str">
            <v>MPS</v>
          </cell>
          <cell r="C8940" t="str">
            <v>UnMarked Mid PS Fall Fing</v>
          </cell>
          <cell r="D8940" t="str">
            <v>U-MidPSFF</v>
          </cell>
          <cell r="E8940">
            <v>21</v>
          </cell>
          <cell r="F8940">
            <v>31</v>
          </cell>
          <cell r="G8940">
            <v>30</v>
          </cell>
          <cell r="H8940" t="str">
            <v>TRS; includes 10A, 10E, 11A</v>
          </cell>
          <cell r="I8940">
            <v>2017</v>
          </cell>
          <cell r="J8940" t="str">
            <v>UM</v>
          </cell>
          <cell r="K8940" t="str">
            <v>H</v>
          </cell>
          <cell r="L8940">
            <v>4</v>
          </cell>
          <cell r="M8940">
            <v>96</v>
          </cell>
        </row>
        <row r="8941">
          <cell r="A8941" t="str">
            <v>2017-21-4-CedarR_nat_n_um</v>
          </cell>
          <cell r="B8941" t="str">
            <v>MPS</v>
          </cell>
          <cell r="C8941" t="str">
            <v>UnMarked Mid PS Fall Fing</v>
          </cell>
          <cell r="D8941" t="str">
            <v>U-MidPSFF</v>
          </cell>
          <cell r="E8941">
            <v>21</v>
          </cell>
          <cell r="F8941">
            <v>31</v>
          </cell>
          <cell r="G8941">
            <v>30</v>
          </cell>
          <cell r="H8941" t="str">
            <v>TRS; includes 10A, 10E, 11A</v>
          </cell>
          <cell r="I8941">
            <v>2017</v>
          </cell>
          <cell r="J8941" t="str">
            <v>UM</v>
          </cell>
          <cell r="K8941" t="str">
            <v>N</v>
          </cell>
          <cell r="L8941">
            <v>4</v>
          </cell>
          <cell r="M8941">
            <v>901</v>
          </cell>
        </row>
        <row r="8942">
          <cell r="A8942" t="str">
            <v>2017-21-4-SammamBearCottageIssaq_nat_n_um</v>
          </cell>
          <cell r="B8942" t="str">
            <v>MPS</v>
          </cell>
          <cell r="C8942" t="str">
            <v>UnMarked Mid PS Fall Fing</v>
          </cell>
          <cell r="D8942" t="str">
            <v>U-MidPSFF</v>
          </cell>
          <cell r="E8942">
            <v>21</v>
          </cell>
          <cell r="F8942">
            <v>31</v>
          </cell>
          <cell r="G8942">
            <v>30</v>
          </cell>
          <cell r="H8942" t="str">
            <v>TRS; includes 10A, 10E, 11A</v>
          </cell>
          <cell r="I8942">
            <v>2017</v>
          </cell>
          <cell r="J8942" t="str">
            <v>UM</v>
          </cell>
          <cell r="K8942" t="str">
            <v>N</v>
          </cell>
          <cell r="L8942">
            <v>4</v>
          </cell>
          <cell r="M8942">
            <v>103</v>
          </cell>
        </row>
        <row r="8943">
          <cell r="A8943" t="str">
            <v>2017-21-4-DuwamishGreen_hat_h_um</v>
          </cell>
          <cell r="B8943" t="str">
            <v>MPS</v>
          </cell>
          <cell r="C8943" t="str">
            <v>UnMarked Mid PS Fall Fing</v>
          </cell>
          <cell r="D8943" t="str">
            <v>U-MidPSFF</v>
          </cell>
          <cell r="E8943">
            <v>21</v>
          </cell>
          <cell r="F8943">
            <v>31</v>
          </cell>
          <cell r="G8943">
            <v>30</v>
          </cell>
          <cell r="H8943" t="str">
            <v>TRS; includes 10A, 10E, 11A</v>
          </cell>
          <cell r="I8943">
            <v>2017</v>
          </cell>
          <cell r="J8943" t="str">
            <v>UM</v>
          </cell>
          <cell r="K8943" t="str">
            <v>H</v>
          </cell>
          <cell r="L8943">
            <v>4</v>
          </cell>
          <cell r="M8943">
            <v>1251</v>
          </cell>
        </row>
        <row r="8944">
          <cell r="A8944" t="str">
            <v>2017-21-4-DuwamishGreen_nat_n_um</v>
          </cell>
          <cell r="B8944" t="str">
            <v>MPS</v>
          </cell>
          <cell r="C8944" t="str">
            <v>UnMarked Mid PS Fall Fing</v>
          </cell>
          <cell r="D8944" t="str">
            <v>U-MidPSFF</v>
          </cell>
          <cell r="E8944">
            <v>21</v>
          </cell>
          <cell r="F8944">
            <v>31</v>
          </cell>
          <cell r="G8944">
            <v>30</v>
          </cell>
          <cell r="H8944" t="str">
            <v>TRS; includes 10A, 10E, 11A</v>
          </cell>
          <cell r="I8944">
            <v>2017</v>
          </cell>
          <cell r="J8944" t="str">
            <v>UM</v>
          </cell>
          <cell r="K8944" t="str">
            <v>N</v>
          </cell>
          <cell r="L8944">
            <v>4</v>
          </cell>
          <cell r="M8944">
            <v>2338</v>
          </cell>
        </row>
        <row r="8945">
          <cell r="A8945" t="str">
            <v>2017-21-4-GorstCk_hat_h_um</v>
          </cell>
          <cell r="B8945" t="str">
            <v>MPS</v>
          </cell>
          <cell r="C8945" t="str">
            <v>UnMarked Mid PS Fall Fing</v>
          </cell>
          <cell r="D8945" t="str">
            <v>U-MidPSFF</v>
          </cell>
          <cell r="E8945">
            <v>21</v>
          </cell>
          <cell r="F8945">
            <v>31</v>
          </cell>
          <cell r="G8945">
            <v>30</v>
          </cell>
          <cell r="H8945" t="str">
            <v>TRS; includes 10A, 10E, 11A</v>
          </cell>
          <cell r="I8945">
            <v>2017</v>
          </cell>
          <cell r="J8945" t="str">
            <v>UM</v>
          </cell>
          <cell r="K8945" t="str">
            <v>H</v>
          </cell>
          <cell r="L8945">
            <v>4</v>
          </cell>
          <cell r="M8945">
            <v>138</v>
          </cell>
        </row>
        <row r="8946">
          <cell r="A8946" t="str">
            <v>2017-21-4-PuyallupR_hat_h_um</v>
          </cell>
          <cell r="B8946" t="str">
            <v>MPS</v>
          </cell>
          <cell r="C8946" t="str">
            <v>UnMarked Mid PS Fall Fing</v>
          </cell>
          <cell r="D8946" t="str">
            <v>U-MidPSFF</v>
          </cell>
          <cell r="E8946">
            <v>21</v>
          </cell>
          <cell r="F8946">
            <v>31</v>
          </cell>
          <cell r="G8946">
            <v>30</v>
          </cell>
          <cell r="H8946" t="str">
            <v>TRS; includes 10A, 10E, 11A</v>
          </cell>
          <cell r="I8946">
            <v>2017</v>
          </cell>
          <cell r="J8946" t="str">
            <v>UM</v>
          </cell>
          <cell r="K8946" t="str">
            <v>H</v>
          </cell>
          <cell r="L8946">
            <v>4</v>
          </cell>
          <cell r="M8946">
            <v>69</v>
          </cell>
        </row>
        <row r="8947">
          <cell r="A8947" t="str">
            <v>2017-21-4-PuyallupR_nat_n_um</v>
          </cell>
          <cell r="B8947" t="str">
            <v>MPS</v>
          </cell>
          <cell r="C8947" t="str">
            <v>UnMarked Mid PS Fall Fing</v>
          </cell>
          <cell r="D8947" t="str">
            <v>U-MidPSFF</v>
          </cell>
          <cell r="E8947">
            <v>21</v>
          </cell>
          <cell r="F8947">
            <v>31</v>
          </cell>
          <cell r="G8947">
            <v>30</v>
          </cell>
          <cell r="H8947" t="str">
            <v>TRS; includes 10A, 10E, 11A</v>
          </cell>
          <cell r="I8947">
            <v>2017</v>
          </cell>
          <cell r="J8947" t="str">
            <v>UM</v>
          </cell>
          <cell r="K8947" t="str">
            <v>N</v>
          </cell>
          <cell r="L8947">
            <v>4</v>
          </cell>
          <cell r="M8947">
            <v>457</v>
          </cell>
        </row>
        <row r="8948">
          <cell r="A8948" t="str">
            <v>2017-21-5-GroversCk_hat_h_um</v>
          </cell>
          <cell r="B8948" t="str">
            <v>MPS</v>
          </cell>
          <cell r="C8948" t="str">
            <v>UnMarked Mid PS Fall Fing</v>
          </cell>
          <cell r="D8948" t="str">
            <v>U-MidPSFF</v>
          </cell>
          <cell r="E8948">
            <v>21</v>
          </cell>
          <cell r="F8948">
            <v>31</v>
          </cell>
          <cell r="G8948">
            <v>30</v>
          </cell>
          <cell r="H8948" t="str">
            <v>TRS; includes 10A, 10E, 11A</v>
          </cell>
          <cell r="I8948">
            <v>2017</v>
          </cell>
          <cell r="J8948" t="str">
            <v>UM</v>
          </cell>
          <cell r="K8948" t="str">
            <v>H</v>
          </cell>
          <cell r="L8948">
            <v>5</v>
          </cell>
          <cell r="M8948">
            <v>6</v>
          </cell>
        </row>
        <row r="8949">
          <cell r="A8949" t="str">
            <v>2017-21-5-LkWa_hat_h_um</v>
          </cell>
          <cell r="B8949" t="str">
            <v>MPS</v>
          </cell>
          <cell r="C8949" t="str">
            <v>UnMarked Mid PS Fall Fing</v>
          </cell>
          <cell r="D8949" t="str">
            <v>U-MidPSFF</v>
          </cell>
          <cell r="E8949">
            <v>21</v>
          </cell>
          <cell r="F8949">
            <v>31</v>
          </cell>
          <cell r="G8949">
            <v>30</v>
          </cell>
          <cell r="H8949" t="str">
            <v>TRS; includes 10A, 10E, 11A</v>
          </cell>
          <cell r="I8949">
            <v>2017</v>
          </cell>
          <cell r="J8949" t="str">
            <v>UM</v>
          </cell>
          <cell r="K8949" t="str">
            <v>H</v>
          </cell>
          <cell r="L8949">
            <v>5</v>
          </cell>
          <cell r="M8949">
            <v>2</v>
          </cell>
        </row>
        <row r="8950">
          <cell r="A8950" t="str">
            <v>2017-21-5-CedarR_nat_n_um</v>
          </cell>
          <cell r="B8950" t="str">
            <v>MPS</v>
          </cell>
          <cell r="C8950" t="str">
            <v>UnMarked Mid PS Fall Fing</v>
          </cell>
          <cell r="D8950" t="str">
            <v>U-MidPSFF</v>
          </cell>
          <cell r="E8950">
            <v>21</v>
          </cell>
          <cell r="F8950">
            <v>31</v>
          </cell>
          <cell r="G8950">
            <v>30</v>
          </cell>
          <cell r="H8950" t="str">
            <v>TRS; includes 10A, 10E, 11A</v>
          </cell>
          <cell r="I8950">
            <v>2017</v>
          </cell>
          <cell r="J8950" t="str">
            <v>UM</v>
          </cell>
          <cell r="K8950" t="str">
            <v>N</v>
          </cell>
          <cell r="L8950">
            <v>5</v>
          </cell>
          <cell r="M8950">
            <v>23</v>
          </cell>
        </row>
        <row r="8951">
          <cell r="A8951" t="str">
            <v>2017-21-5-SammamBearCottageIssaq_nat_n_um</v>
          </cell>
          <cell r="B8951" t="str">
            <v>MPS</v>
          </cell>
          <cell r="C8951" t="str">
            <v>UnMarked Mid PS Fall Fing</v>
          </cell>
          <cell r="D8951" t="str">
            <v>U-MidPSFF</v>
          </cell>
          <cell r="E8951">
            <v>21</v>
          </cell>
          <cell r="F8951">
            <v>31</v>
          </cell>
          <cell r="G8951">
            <v>30</v>
          </cell>
          <cell r="H8951" t="str">
            <v>TRS; includes 10A, 10E, 11A</v>
          </cell>
          <cell r="I8951">
            <v>2017</v>
          </cell>
          <cell r="J8951" t="str">
            <v>UM</v>
          </cell>
          <cell r="K8951" t="str">
            <v>N</v>
          </cell>
          <cell r="L8951">
            <v>5</v>
          </cell>
          <cell r="M8951">
            <v>6</v>
          </cell>
        </row>
        <row r="8952">
          <cell r="A8952" t="str">
            <v>2017-21-5-DuwamishGreen_hat_h_um</v>
          </cell>
          <cell r="B8952" t="str">
            <v>MPS</v>
          </cell>
          <cell r="C8952" t="str">
            <v>UnMarked Mid PS Fall Fing</v>
          </cell>
          <cell r="D8952" t="str">
            <v>U-MidPSFF</v>
          </cell>
          <cell r="E8952">
            <v>21</v>
          </cell>
          <cell r="F8952">
            <v>31</v>
          </cell>
          <cell r="G8952">
            <v>30</v>
          </cell>
          <cell r="H8952" t="str">
            <v>TRS; includes 10A, 10E, 11A</v>
          </cell>
          <cell r="I8952">
            <v>2017</v>
          </cell>
          <cell r="J8952" t="str">
            <v>UM</v>
          </cell>
          <cell r="K8952" t="str">
            <v>H</v>
          </cell>
          <cell r="L8952">
            <v>5</v>
          </cell>
          <cell r="M8952">
            <v>22</v>
          </cell>
        </row>
        <row r="8953">
          <cell r="A8953" t="str">
            <v>2017-21-5-DuwamishGreen_nat_n_um</v>
          </cell>
          <cell r="B8953" t="str">
            <v>MPS</v>
          </cell>
          <cell r="C8953" t="str">
            <v>UnMarked Mid PS Fall Fing</v>
          </cell>
          <cell r="D8953" t="str">
            <v>U-MidPSFF</v>
          </cell>
          <cell r="E8953">
            <v>21</v>
          </cell>
          <cell r="F8953">
            <v>31</v>
          </cell>
          <cell r="G8953">
            <v>30</v>
          </cell>
          <cell r="H8953" t="str">
            <v>TRS; includes 10A, 10E, 11A</v>
          </cell>
          <cell r="I8953">
            <v>2017</v>
          </cell>
          <cell r="J8953" t="str">
            <v>UM</v>
          </cell>
          <cell r="K8953" t="str">
            <v>N</v>
          </cell>
          <cell r="L8953">
            <v>5</v>
          </cell>
          <cell r="M8953">
            <v>154</v>
          </cell>
        </row>
        <row r="8954">
          <cell r="A8954" t="str">
            <v>2017-21-5-GorstCk_hat_h_um</v>
          </cell>
          <cell r="B8954" t="str">
            <v>MPS</v>
          </cell>
          <cell r="C8954" t="str">
            <v>UnMarked Mid PS Fall Fing</v>
          </cell>
          <cell r="D8954" t="str">
            <v>U-MidPSFF</v>
          </cell>
          <cell r="E8954">
            <v>21</v>
          </cell>
          <cell r="F8954">
            <v>31</v>
          </cell>
          <cell r="G8954">
            <v>30</v>
          </cell>
          <cell r="H8954" t="str">
            <v>TRS; includes 10A, 10E, 11A</v>
          </cell>
          <cell r="I8954">
            <v>2017</v>
          </cell>
          <cell r="J8954" t="str">
            <v>UM</v>
          </cell>
          <cell r="K8954" t="str">
            <v>H</v>
          </cell>
          <cell r="L8954">
            <v>5</v>
          </cell>
          <cell r="M8954">
            <v>2</v>
          </cell>
        </row>
        <row r="8955">
          <cell r="A8955" t="str">
            <v>2017-21-5-PuyallupR_hat_h_um</v>
          </cell>
          <cell r="B8955" t="str">
            <v>MPS</v>
          </cell>
          <cell r="C8955" t="str">
            <v>UnMarked Mid PS Fall Fing</v>
          </cell>
          <cell r="D8955" t="str">
            <v>U-MidPSFF</v>
          </cell>
          <cell r="E8955">
            <v>21</v>
          </cell>
          <cell r="F8955">
            <v>31</v>
          </cell>
          <cell r="G8955">
            <v>30</v>
          </cell>
          <cell r="H8955" t="str">
            <v>TRS; includes 10A, 10E, 11A</v>
          </cell>
          <cell r="I8955">
            <v>2017</v>
          </cell>
          <cell r="J8955" t="str">
            <v>UM</v>
          </cell>
          <cell r="K8955" t="str">
            <v>H</v>
          </cell>
          <cell r="L8955">
            <v>5</v>
          </cell>
          <cell r="M8955">
            <v>1</v>
          </cell>
        </row>
        <row r="8956">
          <cell r="A8956" t="str">
            <v>2017-21-5-PuyallupR_nat_n_um</v>
          </cell>
          <cell r="B8956" t="str">
            <v>MPS</v>
          </cell>
          <cell r="C8956" t="str">
            <v>UnMarked Mid PS Fall Fing</v>
          </cell>
          <cell r="D8956" t="str">
            <v>U-MidPSFF</v>
          </cell>
          <cell r="E8956">
            <v>21</v>
          </cell>
          <cell r="F8956">
            <v>31</v>
          </cell>
          <cell r="G8956">
            <v>30</v>
          </cell>
          <cell r="H8956" t="str">
            <v>TRS; includes 10A, 10E, 11A</v>
          </cell>
          <cell r="I8956">
            <v>2017</v>
          </cell>
          <cell r="J8956" t="str">
            <v>UM</v>
          </cell>
          <cell r="K8956" t="str">
            <v>N</v>
          </cell>
          <cell r="L8956">
            <v>5</v>
          </cell>
          <cell r="M8956">
            <v>25</v>
          </cell>
        </row>
        <row r="8957">
          <cell r="A8957" t="str">
            <v>2017-22-3-GroversCk_hat_h_m</v>
          </cell>
          <cell r="B8957" t="str">
            <v>MPS</v>
          </cell>
          <cell r="C8957" t="str">
            <v>Marked Mid PS Fall Fing</v>
          </cell>
          <cell r="D8957" t="str">
            <v>M-MidPSFF</v>
          </cell>
          <cell r="E8957">
            <v>22</v>
          </cell>
          <cell r="F8957">
            <v>32</v>
          </cell>
          <cell r="G8957">
            <v>30</v>
          </cell>
          <cell r="H8957" t="str">
            <v>TRS; includes 10A, 10E, 11A</v>
          </cell>
          <cell r="I8957">
            <v>2017</v>
          </cell>
          <cell r="J8957" t="str">
            <v>M</v>
          </cell>
          <cell r="K8957" t="str">
            <v>H</v>
          </cell>
          <cell r="L8957">
            <v>3</v>
          </cell>
          <cell r="M8957">
            <v>1806</v>
          </cell>
        </row>
        <row r="8958">
          <cell r="A8958" t="str">
            <v>2017-22-3-LkWa_hat_h_m</v>
          </cell>
          <cell r="B8958" t="str">
            <v>MPS</v>
          </cell>
          <cell r="C8958" t="str">
            <v>Marked Mid PS Fall Fing</v>
          </cell>
          <cell r="D8958" t="str">
            <v>M-MidPSFF</v>
          </cell>
          <cell r="E8958">
            <v>22</v>
          </cell>
          <cell r="F8958">
            <v>32</v>
          </cell>
          <cell r="G8958">
            <v>30</v>
          </cell>
          <cell r="H8958" t="str">
            <v>TRS; includes 10A, 10E, 11A</v>
          </cell>
          <cell r="I8958">
            <v>2017</v>
          </cell>
          <cell r="J8958" t="str">
            <v>M</v>
          </cell>
          <cell r="K8958" t="str">
            <v>H</v>
          </cell>
          <cell r="L8958">
            <v>3</v>
          </cell>
          <cell r="M8958">
            <v>3337</v>
          </cell>
        </row>
        <row r="8959">
          <cell r="A8959" t="str">
            <v>2017-22-3-DuwamishGreen_hat_h_m</v>
          </cell>
          <cell r="B8959" t="str">
            <v>MPS</v>
          </cell>
          <cell r="C8959" t="str">
            <v>Marked Mid PS Fall Fing</v>
          </cell>
          <cell r="D8959" t="str">
            <v>M-MidPSFF</v>
          </cell>
          <cell r="E8959">
            <v>22</v>
          </cell>
          <cell r="F8959">
            <v>32</v>
          </cell>
          <cell r="G8959">
            <v>30</v>
          </cell>
          <cell r="H8959" t="str">
            <v>TRS; includes 10A, 10E, 11A</v>
          </cell>
          <cell r="I8959">
            <v>2017</v>
          </cell>
          <cell r="J8959" t="str">
            <v>M</v>
          </cell>
          <cell r="K8959" t="str">
            <v>H</v>
          </cell>
          <cell r="L8959">
            <v>3</v>
          </cell>
          <cell r="M8959">
            <v>16698</v>
          </cell>
        </row>
        <row r="8960">
          <cell r="A8960" t="str">
            <v>2017-22-3-GorstCk_hat_h_m</v>
          </cell>
          <cell r="B8960" t="str">
            <v>MPS</v>
          </cell>
          <cell r="C8960" t="str">
            <v>Marked Mid PS Fall Fing</v>
          </cell>
          <cell r="D8960" t="str">
            <v>M-MidPSFF</v>
          </cell>
          <cell r="E8960">
            <v>22</v>
          </cell>
          <cell r="F8960">
            <v>32</v>
          </cell>
          <cell r="G8960">
            <v>30</v>
          </cell>
          <cell r="H8960" t="str">
            <v>TRS; includes 10A, 10E, 11A</v>
          </cell>
          <cell r="I8960">
            <v>2017</v>
          </cell>
          <cell r="J8960" t="str">
            <v>M</v>
          </cell>
          <cell r="K8960" t="str">
            <v>H</v>
          </cell>
          <cell r="L8960">
            <v>3</v>
          </cell>
          <cell r="M8960">
            <v>5838</v>
          </cell>
        </row>
        <row r="8961">
          <cell r="A8961" t="str">
            <v>2017-22-3-PuyallupR_hat_h_m</v>
          </cell>
          <cell r="B8961" t="str">
            <v>MPS</v>
          </cell>
          <cell r="C8961" t="str">
            <v>Marked Mid PS Fall Fing</v>
          </cell>
          <cell r="D8961" t="str">
            <v>M-MidPSFF</v>
          </cell>
          <cell r="E8961">
            <v>22</v>
          </cell>
          <cell r="F8961">
            <v>32</v>
          </cell>
          <cell r="G8961">
            <v>30</v>
          </cell>
          <cell r="H8961" t="str">
            <v>TRS; includes 10A, 10E, 11A</v>
          </cell>
          <cell r="I8961">
            <v>2017</v>
          </cell>
          <cell r="J8961" t="str">
            <v>M</v>
          </cell>
          <cell r="K8961" t="str">
            <v>H</v>
          </cell>
          <cell r="L8961">
            <v>3</v>
          </cell>
          <cell r="M8961">
            <v>5234</v>
          </cell>
        </row>
        <row r="8962">
          <cell r="A8962" t="str">
            <v>2017-22-4-GroversCk_hat_h_m</v>
          </cell>
          <cell r="B8962" t="str">
            <v>MPS</v>
          </cell>
          <cell r="C8962" t="str">
            <v>Marked Mid PS Fall Fing</v>
          </cell>
          <cell r="D8962" t="str">
            <v>M-MidPSFF</v>
          </cell>
          <cell r="E8962">
            <v>22</v>
          </cell>
          <cell r="F8962">
            <v>32</v>
          </cell>
          <cell r="G8962">
            <v>30</v>
          </cell>
          <cell r="H8962" t="str">
            <v>TRS; includes 10A, 10E, 11A</v>
          </cell>
          <cell r="I8962">
            <v>2017</v>
          </cell>
          <cell r="J8962" t="str">
            <v>M</v>
          </cell>
          <cell r="K8962" t="str">
            <v>H</v>
          </cell>
          <cell r="L8962">
            <v>4</v>
          </cell>
          <cell r="M8962">
            <v>264</v>
          </cell>
        </row>
        <row r="8963">
          <cell r="A8963" t="str">
            <v>2017-22-4-LkWa_hat_h_m</v>
          </cell>
          <cell r="B8963" t="str">
            <v>MPS</v>
          </cell>
          <cell r="C8963" t="str">
            <v>Marked Mid PS Fall Fing</v>
          </cell>
          <cell r="D8963" t="str">
            <v>M-MidPSFF</v>
          </cell>
          <cell r="E8963">
            <v>22</v>
          </cell>
          <cell r="F8963">
            <v>32</v>
          </cell>
          <cell r="G8963">
            <v>30</v>
          </cell>
          <cell r="H8963" t="str">
            <v>TRS; includes 10A, 10E, 11A</v>
          </cell>
          <cell r="I8963">
            <v>2017</v>
          </cell>
          <cell r="J8963" t="str">
            <v>M</v>
          </cell>
          <cell r="K8963" t="str">
            <v>H</v>
          </cell>
          <cell r="L8963">
            <v>4</v>
          </cell>
          <cell r="M8963">
            <v>1926</v>
          </cell>
        </row>
        <row r="8964">
          <cell r="A8964" t="str">
            <v>2017-22-4-DuwamishGreen_hat_h_m</v>
          </cell>
          <cell r="B8964" t="str">
            <v>MPS</v>
          </cell>
          <cell r="C8964" t="str">
            <v>Marked Mid PS Fall Fing</v>
          </cell>
          <cell r="D8964" t="str">
            <v>M-MidPSFF</v>
          </cell>
          <cell r="E8964">
            <v>22</v>
          </cell>
          <cell r="F8964">
            <v>32</v>
          </cell>
          <cell r="G8964">
            <v>30</v>
          </cell>
          <cell r="H8964" t="str">
            <v>TRS; includes 10A, 10E, 11A</v>
          </cell>
          <cell r="I8964">
            <v>2017</v>
          </cell>
          <cell r="J8964" t="str">
            <v>M</v>
          </cell>
          <cell r="K8964" t="str">
            <v>H</v>
          </cell>
          <cell r="L8964">
            <v>4</v>
          </cell>
          <cell r="M8964">
            <v>4247</v>
          </cell>
        </row>
        <row r="8965">
          <cell r="A8965" t="str">
            <v>2017-22-4-GorstCk_hat_h_m</v>
          </cell>
          <cell r="B8965" t="str">
            <v>MPS</v>
          </cell>
          <cell r="C8965" t="str">
            <v>Marked Mid PS Fall Fing</v>
          </cell>
          <cell r="D8965" t="str">
            <v>M-MidPSFF</v>
          </cell>
          <cell r="E8965">
            <v>22</v>
          </cell>
          <cell r="F8965">
            <v>32</v>
          </cell>
          <cell r="G8965">
            <v>30</v>
          </cell>
          <cell r="H8965" t="str">
            <v>TRS; includes 10A, 10E, 11A</v>
          </cell>
          <cell r="I8965">
            <v>2017</v>
          </cell>
          <cell r="J8965" t="str">
            <v>M</v>
          </cell>
          <cell r="K8965" t="str">
            <v>H</v>
          </cell>
          <cell r="L8965">
            <v>4</v>
          </cell>
          <cell r="M8965">
            <v>1397</v>
          </cell>
        </row>
        <row r="8966">
          <cell r="A8966" t="str">
            <v>2017-22-4-PuyallupR_hat_h_m</v>
          </cell>
          <cell r="B8966" t="str">
            <v>MPS</v>
          </cell>
          <cell r="C8966" t="str">
            <v>Marked Mid PS Fall Fing</v>
          </cell>
          <cell r="D8966" t="str">
            <v>M-MidPSFF</v>
          </cell>
          <cell r="E8966">
            <v>22</v>
          </cell>
          <cell r="F8966">
            <v>32</v>
          </cell>
          <cell r="G8966">
            <v>30</v>
          </cell>
          <cell r="H8966" t="str">
            <v>TRS; includes 10A, 10E, 11A</v>
          </cell>
          <cell r="I8966">
            <v>2017</v>
          </cell>
          <cell r="J8966" t="str">
            <v>M</v>
          </cell>
          <cell r="K8966" t="str">
            <v>H</v>
          </cell>
          <cell r="L8966">
            <v>4</v>
          </cell>
          <cell r="M8966">
            <v>6248</v>
          </cell>
        </row>
        <row r="8967">
          <cell r="A8967" t="str">
            <v>2017-22-5-GroversCk_hat_h_m</v>
          </cell>
          <cell r="B8967" t="str">
            <v>MPS</v>
          </cell>
          <cell r="C8967" t="str">
            <v>Marked Mid PS Fall Fing</v>
          </cell>
          <cell r="D8967" t="str">
            <v>M-MidPSFF</v>
          </cell>
          <cell r="E8967">
            <v>22</v>
          </cell>
          <cell r="F8967">
            <v>32</v>
          </cell>
          <cell r="G8967">
            <v>30</v>
          </cell>
          <cell r="H8967" t="str">
            <v>TRS; includes 10A, 10E, 11A</v>
          </cell>
          <cell r="I8967">
            <v>2017</v>
          </cell>
          <cell r="J8967" t="str">
            <v>M</v>
          </cell>
          <cell r="K8967" t="str">
            <v>H</v>
          </cell>
          <cell r="L8967">
            <v>5</v>
          </cell>
          <cell r="M8967">
            <v>6</v>
          </cell>
        </row>
        <row r="8968">
          <cell r="A8968" t="str">
            <v>2017-22-5-LkWa_hat_h_m</v>
          </cell>
          <cell r="B8968" t="str">
            <v>MPS</v>
          </cell>
          <cell r="C8968" t="str">
            <v>Marked Mid PS Fall Fing</v>
          </cell>
          <cell r="D8968" t="str">
            <v>M-MidPSFF</v>
          </cell>
          <cell r="E8968">
            <v>22</v>
          </cell>
          <cell r="F8968">
            <v>32</v>
          </cell>
          <cell r="G8968">
            <v>30</v>
          </cell>
          <cell r="H8968" t="str">
            <v>TRS; includes 10A, 10E, 11A</v>
          </cell>
          <cell r="I8968">
            <v>2017</v>
          </cell>
          <cell r="J8968" t="str">
            <v>M</v>
          </cell>
          <cell r="K8968" t="str">
            <v>H</v>
          </cell>
          <cell r="L8968">
            <v>5</v>
          </cell>
          <cell r="M8968">
            <v>77</v>
          </cell>
        </row>
        <row r="8969">
          <cell r="A8969" t="str">
            <v>2017-22-5-DuwamishGreen_hat_h_m</v>
          </cell>
          <cell r="B8969" t="str">
            <v>MPS</v>
          </cell>
          <cell r="C8969" t="str">
            <v>Marked Mid PS Fall Fing</v>
          </cell>
          <cell r="D8969" t="str">
            <v>M-MidPSFF</v>
          </cell>
          <cell r="E8969">
            <v>22</v>
          </cell>
          <cell r="F8969">
            <v>32</v>
          </cell>
          <cell r="G8969">
            <v>30</v>
          </cell>
          <cell r="H8969" t="str">
            <v>TRS; includes 10A, 10E, 11A</v>
          </cell>
          <cell r="I8969">
            <v>2017</v>
          </cell>
          <cell r="J8969" t="str">
            <v>M</v>
          </cell>
          <cell r="K8969" t="str">
            <v>H</v>
          </cell>
          <cell r="L8969">
            <v>5</v>
          </cell>
          <cell r="M8969">
            <v>179</v>
          </cell>
        </row>
        <row r="8970">
          <cell r="A8970" t="str">
            <v>2017-22-5-GorstCk_hat_h_m</v>
          </cell>
          <cell r="B8970" t="str">
            <v>MPS</v>
          </cell>
          <cell r="C8970" t="str">
            <v>Marked Mid PS Fall Fing</v>
          </cell>
          <cell r="D8970" t="str">
            <v>M-MidPSFF</v>
          </cell>
          <cell r="E8970">
            <v>22</v>
          </cell>
          <cell r="F8970">
            <v>32</v>
          </cell>
          <cell r="G8970">
            <v>30</v>
          </cell>
          <cell r="H8970" t="str">
            <v>TRS; includes 10A, 10E, 11A</v>
          </cell>
          <cell r="I8970">
            <v>2017</v>
          </cell>
          <cell r="J8970" t="str">
            <v>M</v>
          </cell>
          <cell r="K8970" t="str">
            <v>H</v>
          </cell>
          <cell r="L8970">
            <v>5</v>
          </cell>
          <cell r="M8970">
            <v>25</v>
          </cell>
        </row>
        <row r="8971">
          <cell r="A8971" t="str">
            <v>2017-22-5-PuyallupR_hat_h_m</v>
          </cell>
          <cell r="B8971" t="str">
            <v>MPS</v>
          </cell>
          <cell r="C8971" t="str">
            <v>Marked Mid PS Fall Fing</v>
          </cell>
          <cell r="D8971" t="str">
            <v>M-MidPSFF</v>
          </cell>
          <cell r="E8971">
            <v>22</v>
          </cell>
          <cell r="F8971">
            <v>32</v>
          </cell>
          <cell r="G8971">
            <v>30</v>
          </cell>
          <cell r="H8971" t="str">
            <v>TRS; includes 10A, 10E, 11A</v>
          </cell>
          <cell r="I8971">
            <v>2017</v>
          </cell>
          <cell r="J8971" t="str">
            <v>M</v>
          </cell>
          <cell r="K8971" t="str">
            <v>H</v>
          </cell>
          <cell r="L8971">
            <v>5</v>
          </cell>
          <cell r="M8971">
            <v>108</v>
          </cell>
        </row>
        <row r="8972">
          <cell r="A8972" t="str">
            <v>2017-23-3-</v>
          </cell>
          <cell r="B8972" t="str">
            <v>MPS</v>
          </cell>
          <cell r="C8972" t="str">
            <v>UnMarked UW Accelerated</v>
          </cell>
          <cell r="D8972" t="str">
            <v>U-UWAc FF</v>
          </cell>
          <cell r="E8972">
            <v>23</v>
          </cell>
          <cell r="F8972">
            <v>34</v>
          </cell>
          <cell r="G8972">
            <v>33</v>
          </cell>
          <cell r="H8972" t="str">
            <v>ETRS</v>
          </cell>
          <cell r="I8972">
            <v>2017</v>
          </cell>
          <cell r="J8972" t="str">
            <v>UM</v>
          </cell>
          <cell r="L8972">
            <v>3</v>
          </cell>
        </row>
        <row r="8973">
          <cell r="A8973" t="str">
            <v>2017-23-4-</v>
          </cell>
          <cell r="B8973" t="str">
            <v>MPS</v>
          </cell>
          <cell r="C8973" t="str">
            <v>UnMarked UW Accelerated</v>
          </cell>
          <cell r="D8973" t="str">
            <v>U-UWAc FF</v>
          </cell>
          <cell r="E8973">
            <v>23</v>
          </cell>
          <cell r="F8973">
            <v>34</v>
          </cell>
          <cell r="G8973">
            <v>33</v>
          </cell>
          <cell r="H8973" t="str">
            <v>ETRS</v>
          </cell>
          <cell r="I8973">
            <v>2017</v>
          </cell>
          <cell r="J8973" t="str">
            <v>UM</v>
          </cell>
          <cell r="L8973">
            <v>4</v>
          </cell>
        </row>
        <row r="8974">
          <cell r="A8974" t="str">
            <v>2017-23-5-</v>
          </cell>
          <cell r="B8974" t="str">
            <v>MPS</v>
          </cell>
          <cell r="C8974" t="str">
            <v>UnMarked UW Accelerated</v>
          </cell>
          <cell r="D8974" t="str">
            <v>U-UWAc FF</v>
          </cell>
          <cell r="E8974">
            <v>23</v>
          </cell>
          <cell r="F8974">
            <v>34</v>
          </cell>
          <cell r="G8974">
            <v>33</v>
          </cell>
          <cell r="H8974" t="str">
            <v>ETRS</v>
          </cell>
          <cell r="I8974">
            <v>2017</v>
          </cell>
          <cell r="J8974" t="str">
            <v>UM</v>
          </cell>
          <cell r="L8974">
            <v>5</v>
          </cell>
        </row>
        <row r="8975">
          <cell r="A8975" t="str">
            <v>2017-24-3-UW_ACC_h_m</v>
          </cell>
          <cell r="B8975" t="str">
            <v>MPS</v>
          </cell>
          <cell r="C8975" t="str">
            <v>Marked UW Accelerated</v>
          </cell>
          <cell r="D8975" t="str">
            <v>M-UWAc FF</v>
          </cell>
          <cell r="E8975">
            <v>24</v>
          </cell>
          <cell r="F8975">
            <v>35</v>
          </cell>
          <cell r="G8975">
            <v>33</v>
          </cell>
          <cell r="H8975" t="str">
            <v>ETRS</v>
          </cell>
          <cell r="I8975">
            <v>2017</v>
          </cell>
          <cell r="J8975" t="str">
            <v>M</v>
          </cell>
          <cell r="K8975" t="str">
            <v>H</v>
          </cell>
          <cell r="L8975">
            <v>3</v>
          </cell>
          <cell r="M8975">
            <v>0</v>
          </cell>
        </row>
        <row r="8976">
          <cell r="A8976" t="str">
            <v>2017-24-4-UW_ACC_h_m</v>
          </cell>
          <cell r="B8976" t="str">
            <v>MPS</v>
          </cell>
          <cell r="C8976" t="str">
            <v>Marked UW Accelerated</v>
          </cell>
          <cell r="D8976" t="str">
            <v>M-UWAc FF</v>
          </cell>
          <cell r="E8976">
            <v>24</v>
          </cell>
          <cell r="F8976">
            <v>35</v>
          </cell>
          <cell r="G8976">
            <v>33</v>
          </cell>
          <cell r="H8976" t="str">
            <v>ETRS</v>
          </cell>
          <cell r="I8976">
            <v>2017</v>
          </cell>
          <cell r="J8976" t="str">
            <v>M</v>
          </cell>
          <cell r="K8976" t="str">
            <v>H</v>
          </cell>
          <cell r="L8976">
            <v>4</v>
          </cell>
          <cell r="M8976">
            <v>0</v>
          </cell>
        </row>
        <row r="8977">
          <cell r="A8977" t="str">
            <v>2017-24-5-UW_ACC_h_m</v>
          </cell>
          <cell r="B8977" t="str">
            <v>MPS</v>
          </cell>
          <cell r="C8977" t="str">
            <v>Marked UW Accelerated</v>
          </cell>
          <cell r="D8977" t="str">
            <v>M-UWAc FF</v>
          </cell>
          <cell r="E8977">
            <v>24</v>
          </cell>
          <cell r="F8977">
            <v>35</v>
          </cell>
          <cell r="G8977">
            <v>33</v>
          </cell>
          <cell r="H8977" t="str">
            <v>ETRS</v>
          </cell>
          <cell r="I8977">
            <v>2017</v>
          </cell>
          <cell r="J8977" t="str">
            <v>M</v>
          </cell>
          <cell r="K8977" t="str">
            <v>H</v>
          </cell>
          <cell r="L8977">
            <v>5</v>
          </cell>
          <cell r="M8977">
            <v>0</v>
          </cell>
        </row>
        <row r="8978">
          <cell r="A8978" t="str">
            <v>2017-25-3-CarrMinter_hat_h_um</v>
          </cell>
          <cell r="B8978" t="str">
            <v>SPS</v>
          </cell>
          <cell r="C8978" t="str">
            <v>UnMarked South Puget Sound Fall Fing</v>
          </cell>
          <cell r="D8978" t="str">
            <v>U-SPSd FF</v>
          </cell>
          <cell r="E8978">
            <v>25</v>
          </cell>
          <cell r="F8978">
            <v>37</v>
          </cell>
          <cell r="G8978">
            <v>36</v>
          </cell>
          <cell r="H8978" t="str">
            <v>TRS; includes 13A, 13C, and 13D-K</v>
          </cell>
          <cell r="I8978">
            <v>2017</v>
          </cell>
          <cell r="J8978" t="str">
            <v>UM</v>
          </cell>
          <cell r="K8978" t="str">
            <v>H</v>
          </cell>
          <cell r="L8978">
            <v>3</v>
          </cell>
          <cell r="M8978">
            <v>43</v>
          </cell>
        </row>
        <row r="8979">
          <cell r="A8979" t="str">
            <v>2017-25-3-ChambersCk_hat_h_um</v>
          </cell>
          <cell r="B8979" t="str">
            <v>SPS</v>
          </cell>
          <cell r="C8979" t="str">
            <v>UnMarked South Puget Sound Fall Fing</v>
          </cell>
          <cell r="D8979" t="str">
            <v>U-SPSd FF</v>
          </cell>
          <cell r="E8979">
            <v>25</v>
          </cell>
          <cell r="F8979">
            <v>37</v>
          </cell>
          <cell r="G8979">
            <v>36</v>
          </cell>
          <cell r="H8979" t="str">
            <v>TRS; includes 13A, 13C, and 13D-K</v>
          </cell>
          <cell r="I8979">
            <v>2017</v>
          </cell>
          <cell r="J8979" t="str">
            <v>UM</v>
          </cell>
          <cell r="K8979" t="str">
            <v>H</v>
          </cell>
          <cell r="L8979">
            <v>3</v>
          </cell>
          <cell r="M8979">
            <v>2</v>
          </cell>
        </row>
        <row r="8980">
          <cell r="A8980" t="str">
            <v>2017-25-3-NisquallyR_hat_h_um</v>
          </cell>
          <cell r="B8980" t="str">
            <v>SPS</v>
          </cell>
          <cell r="C8980" t="str">
            <v>UnMarked South Puget Sound Fall Fing</v>
          </cell>
          <cell r="D8980" t="str">
            <v>U-SPSd FF</v>
          </cell>
          <cell r="E8980">
            <v>25</v>
          </cell>
          <cell r="F8980">
            <v>37</v>
          </cell>
          <cell r="G8980">
            <v>36</v>
          </cell>
          <cell r="H8980" t="str">
            <v>TRS; includes 13A, 13C, and 13D-K</v>
          </cell>
          <cell r="I8980">
            <v>2017</v>
          </cell>
          <cell r="J8980" t="str">
            <v>UM</v>
          </cell>
          <cell r="K8980" t="str">
            <v>H</v>
          </cell>
          <cell r="L8980">
            <v>3</v>
          </cell>
          <cell r="M8980">
            <v>2871.655586184846</v>
          </cell>
        </row>
        <row r="8981">
          <cell r="A8981" t="str">
            <v>2017-25-3-NisquallyR_nat_n_um</v>
          </cell>
          <cell r="B8981" t="str">
            <v>SPS</v>
          </cell>
          <cell r="C8981" t="str">
            <v>UnMarked South Puget Sound Fall Fing</v>
          </cell>
          <cell r="D8981" t="str">
            <v>U-SPSd FF</v>
          </cell>
          <cell r="E8981">
            <v>25</v>
          </cell>
          <cell r="F8981">
            <v>37</v>
          </cell>
          <cell r="G8981">
            <v>36</v>
          </cell>
          <cell r="H8981" t="str">
            <v>TRS; includes 13A, 13C, and 13D-K</v>
          </cell>
          <cell r="I8981">
            <v>2017</v>
          </cell>
          <cell r="J8981" t="str">
            <v>UM</v>
          </cell>
          <cell r="K8981" t="str">
            <v>N</v>
          </cell>
          <cell r="L8981">
            <v>3</v>
          </cell>
          <cell r="M8981">
            <v>1561</v>
          </cell>
        </row>
        <row r="8982">
          <cell r="A8982" t="str">
            <v>2017-25-3-McAllisterCk_hat_h_um</v>
          </cell>
          <cell r="B8982" t="str">
            <v>SPS</v>
          </cell>
          <cell r="C8982" t="str">
            <v>UnMarked South Puget Sound Fall Fing</v>
          </cell>
          <cell r="D8982" t="str">
            <v>U-SPSd FF</v>
          </cell>
          <cell r="E8982">
            <v>25</v>
          </cell>
          <cell r="F8982">
            <v>37</v>
          </cell>
          <cell r="G8982">
            <v>36</v>
          </cell>
          <cell r="H8982" t="str">
            <v>TRS; includes 13A, 13C, and 13D-K</v>
          </cell>
          <cell r="I8982">
            <v>2017</v>
          </cell>
          <cell r="J8982" t="str">
            <v>UM</v>
          </cell>
          <cell r="K8982" t="str">
            <v>H</v>
          </cell>
          <cell r="L8982">
            <v>3</v>
          </cell>
        </row>
        <row r="8983">
          <cell r="A8983" t="str">
            <v>2017-25-3-Deschutes_hat_h_um</v>
          </cell>
          <cell r="B8983" t="str">
            <v>SPS</v>
          </cell>
          <cell r="C8983" t="str">
            <v>UnMarked South Puget Sound Fall Fing</v>
          </cell>
          <cell r="D8983" t="str">
            <v>U-SPSd FF</v>
          </cell>
          <cell r="E8983">
            <v>25</v>
          </cell>
          <cell r="F8983">
            <v>37</v>
          </cell>
          <cell r="G8983">
            <v>36</v>
          </cell>
          <cell r="H8983" t="str">
            <v>TRS; includes 13A, 13C, and 13D-K</v>
          </cell>
          <cell r="I8983">
            <v>2017</v>
          </cell>
          <cell r="J8983" t="str">
            <v>UM</v>
          </cell>
          <cell r="K8983" t="str">
            <v>H</v>
          </cell>
          <cell r="L8983">
            <v>3</v>
          </cell>
          <cell r="M8983">
            <v>399</v>
          </cell>
        </row>
        <row r="8984">
          <cell r="A8984" t="str">
            <v>2017-25-3-Misc13D_K_Coulter_hat_h_um</v>
          </cell>
          <cell r="B8984" t="str">
            <v>SPS</v>
          </cell>
          <cell r="C8984" t="str">
            <v>UnMarked South Puget Sound Fall Fing</v>
          </cell>
          <cell r="D8984" t="str">
            <v>U-SPSd FF</v>
          </cell>
          <cell r="E8984">
            <v>25</v>
          </cell>
          <cell r="F8984">
            <v>37</v>
          </cell>
          <cell r="G8984">
            <v>36</v>
          </cell>
          <cell r="H8984" t="str">
            <v>TRS; includes 13A, 13C, and 13D-K</v>
          </cell>
          <cell r="I8984">
            <v>2017</v>
          </cell>
          <cell r="J8984" t="str">
            <v>UM</v>
          </cell>
          <cell r="K8984" t="str">
            <v>H</v>
          </cell>
          <cell r="L8984">
            <v>3</v>
          </cell>
        </row>
        <row r="8985">
          <cell r="A8985" t="str">
            <v>2017-25-4-CarrMinter_hat_h_um</v>
          </cell>
          <cell r="B8985" t="str">
            <v>SPS</v>
          </cell>
          <cell r="C8985" t="str">
            <v>UnMarked South Puget Sound Fall Fing</v>
          </cell>
          <cell r="D8985" t="str">
            <v>U-SPSd FF</v>
          </cell>
          <cell r="E8985">
            <v>25</v>
          </cell>
          <cell r="F8985">
            <v>37</v>
          </cell>
          <cell r="G8985">
            <v>36</v>
          </cell>
          <cell r="H8985" t="str">
            <v>TRS; includes 13A, 13C, and 13D-K</v>
          </cell>
          <cell r="I8985">
            <v>2017</v>
          </cell>
          <cell r="J8985" t="str">
            <v>UM</v>
          </cell>
          <cell r="K8985" t="str">
            <v>H</v>
          </cell>
          <cell r="L8985">
            <v>4</v>
          </cell>
          <cell r="M8985">
            <v>31</v>
          </cell>
        </row>
        <row r="8986">
          <cell r="A8986" t="str">
            <v>2017-25-4-ChambersCk_hat_h_um</v>
          </cell>
          <cell r="B8986" t="str">
            <v>SPS</v>
          </cell>
          <cell r="C8986" t="str">
            <v>UnMarked South Puget Sound Fall Fing</v>
          </cell>
          <cell r="D8986" t="str">
            <v>U-SPSd FF</v>
          </cell>
          <cell r="E8986">
            <v>25</v>
          </cell>
          <cell r="F8986">
            <v>37</v>
          </cell>
          <cell r="G8986">
            <v>36</v>
          </cell>
          <cell r="H8986" t="str">
            <v>TRS; includes 13A, 13C, and 13D-K</v>
          </cell>
          <cell r="I8986">
            <v>2017</v>
          </cell>
          <cell r="J8986" t="str">
            <v>UM</v>
          </cell>
          <cell r="K8986" t="str">
            <v>H</v>
          </cell>
          <cell r="L8986">
            <v>4</v>
          </cell>
          <cell r="M8986">
            <v>0</v>
          </cell>
        </row>
        <row r="8987">
          <cell r="A8987" t="str">
            <v>2017-25-4-NisquallyR_hat_h_um</v>
          </cell>
          <cell r="B8987" t="str">
            <v>SPS</v>
          </cell>
          <cell r="C8987" t="str">
            <v>UnMarked South Puget Sound Fall Fing</v>
          </cell>
          <cell r="D8987" t="str">
            <v>U-SPSd FF</v>
          </cell>
          <cell r="E8987">
            <v>25</v>
          </cell>
          <cell r="F8987">
            <v>37</v>
          </cell>
          <cell r="G8987">
            <v>36</v>
          </cell>
          <cell r="H8987" t="str">
            <v>TRS; includes 13A, 13C, and 13D-K</v>
          </cell>
          <cell r="I8987">
            <v>2017</v>
          </cell>
          <cell r="J8987" t="str">
            <v>UM</v>
          </cell>
          <cell r="K8987" t="str">
            <v>H</v>
          </cell>
          <cell r="L8987">
            <v>4</v>
          </cell>
          <cell r="M8987">
            <v>345.88568685139597</v>
          </cell>
        </row>
        <row r="8988">
          <cell r="A8988" t="str">
            <v>2017-25-4-NisquallyR_nat_n_um</v>
          </cell>
          <cell r="B8988" t="str">
            <v>SPS</v>
          </cell>
          <cell r="C8988" t="str">
            <v>UnMarked South Puget Sound Fall Fing</v>
          </cell>
          <cell r="D8988" t="str">
            <v>U-SPSd FF</v>
          </cell>
          <cell r="E8988">
            <v>25</v>
          </cell>
          <cell r="F8988">
            <v>37</v>
          </cell>
          <cell r="G8988">
            <v>36</v>
          </cell>
          <cell r="H8988" t="str">
            <v>TRS; includes 13A, 13C, and 13D-K</v>
          </cell>
          <cell r="I8988">
            <v>2017</v>
          </cell>
          <cell r="J8988" t="str">
            <v>UM</v>
          </cell>
          <cell r="K8988" t="str">
            <v>N</v>
          </cell>
          <cell r="L8988">
            <v>4</v>
          </cell>
          <cell r="M8988">
            <v>484</v>
          </cell>
        </row>
        <row r="8989">
          <cell r="A8989" t="str">
            <v>2017-25-4-McAllisterCk_hat_h_um</v>
          </cell>
          <cell r="B8989" t="str">
            <v>SPS</v>
          </cell>
          <cell r="C8989" t="str">
            <v>UnMarked South Puget Sound Fall Fing</v>
          </cell>
          <cell r="D8989" t="str">
            <v>U-SPSd FF</v>
          </cell>
          <cell r="E8989">
            <v>25</v>
          </cell>
          <cell r="F8989">
            <v>37</v>
          </cell>
          <cell r="G8989">
            <v>36</v>
          </cell>
          <cell r="H8989" t="str">
            <v>TRS; includes 13A, 13C, and 13D-K</v>
          </cell>
          <cell r="I8989">
            <v>2017</v>
          </cell>
          <cell r="J8989" t="str">
            <v>UM</v>
          </cell>
          <cell r="K8989" t="str">
            <v>H</v>
          </cell>
          <cell r="L8989">
            <v>4</v>
          </cell>
        </row>
        <row r="8990">
          <cell r="A8990" t="str">
            <v>2017-25-4-Deschutes_hat_h_um</v>
          </cell>
          <cell r="B8990" t="str">
            <v>SPS</v>
          </cell>
          <cell r="C8990" t="str">
            <v>UnMarked South Puget Sound Fall Fing</v>
          </cell>
          <cell r="D8990" t="str">
            <v>U-SPSd FF</v>
          </cell>
          <cell r="E8990">
            <v>25</v>
          </cell>
          <cell r="F8990">
            <v>37</v>
          </cell>
          <cell r="G8990">
            <v>36</v>
          </cell>
          <cell r="H8990" t="str">
            <v>TRS; includes 13A, 13C, and 13D-K</v>
          </cell>
          <cell r="I8990">
            <v>2017</v>
          </cell>
          <cell r="J8990" t="str">
            <v>UM</v>
          </cell>
          <cell r="K8990" t="str">
            <v>H</v>
          </cell>
          <cell r="L8990">
            <v>4</v>
          </cell>
          <cell r="M8990">
            <v>101</v>
          </cell>
        </row>
        <row r="8991">
          <cell r="A8991" t="str">
            <v>2017-25-4-Misc13D_K_Coulter_hat_h_um</v>
          </cell>
          <cell r="B8991" t="str">
            <v>SPS</v>
          </cell>
          <cell r="C8991" t="str">
            <v>UnMarked South Puget Sound Fall Fing</v>
          </cell>
          <cell r="D8991" t="str">
            <v>U-SPSd FF</v>
          </cell>
          <cell r="E8991">
            <v>25</v>
          </cell>
          <cell r="F8991">
            <v>37</v>
          </cell>
          <cell r="G8991">
            <v>36</v>
          </cell>
          <cell r="H8991" t="str">
            <v>TRS; includes 13A, 13C, and 13D-K</v>
          </cell>
          <cell r="I8991">
            <v>2017</v>
          </cell>
          <cell r="J8991" t="str">
            <v>UM</v>
          </cell>
          <cell r="K8991" t="str">
            <v>H</v>
          </cell>
          <cell r="L8991">
            <v>4</v>
          </cell>
        </row>
        <row r="8992">
          <cell r="A8992" t="str">
            <v>2017-25-5-CarrMinter_hat_h_um</v>
          </cell>
          <cell r="B8992" t="str">
            <v>SPS</v>
          </cell>
          <cell r="C8992" t="str">
            <v>UnMarked South Puget Sound Fall Fing</v>
          </cell>
          <cell r="D8992" t="str">
            <v>U-SPSd FF</v>
          </cell>
          <cell r="E8992">
            <v>25</v>
          </cell>
          <cell r="F8992">
            <v>37</v>
          </cell>
          <cell r="G8992">
            <v>36</v>
          </cell>
          <cell r="H8992" t="str">
            <v>TRS; includes 13A, 13C, and 13D-K</v>
          </cell>
          <cell r="I8992">
            <v>2017</v>
          </cell>
          <cell r="J8992" t="str">
            <v>UM</v>
          </cell>
          <cell r="K8992" t="str">
            <v>H</v>
          </cell>
          <cell r="L8992">
            <v>5</v>
          </cell>
          <cell r="M8992">
            <v>1</v>
          </cell>
        </row>
        <row r="8993">
          <cell r="A8993" t="str">
            <v>2017-25-5-ChambersCk_hat_h_um</v>
          </cell>
          <cell r="B8993" t="str">
            <v>SPS</v>
          </cell>
          <cell r="C8993" t="str">
            <v>UnMarked South Puget Sound Fall Fing</v>
          </cell>
          <cell r="D8993" t="str">
            <v>U-SPSd FF</v>
          </cell>
          <cell r="E8993">
            <v>25</v>
          </cell>
          <cell r="F8993">
            <v>37</v>
          </cell>
          <cell r="G8993">
            <v>36</v>
          </cell>
          <cell r="H8993" t="str">
            <v>TRS; includes 13A, 13C, and 13D-K</v>
          </cell>
          <cell r="I8993">
            <v>2017</v>
          </cell>
          <cell r="J8993" t="str">
            <v>UM</v>
          </cell>
          <cell r="K8993" t="str">
            <v>H</v>
          </cell>
          <cell r="L8993">
            <v>5</v>
          </cell>
          <cell r="M8993">
            <v>0</v>
          </cell>
        </row>
        <row r="8994">
          <cell r="A8994" t="str">
            <v>2017-25-5-NisquallyR_hat_h_um</v>
          </cell>
          <cell r="B8994" t="str">
            <v>SPS</v>
          </cell>
          <cell r="C8994" t="str">
            <v>UnMarked South Puget Sound Fall Fing</v>
          </cell>
          <cell r="D8994" t="str">
            <v>U-SPSd FF</v>
          </cell>
          <cell r="E8994">
            <v>25</v>
          </cell>
          <cell r="F8994">
            <v>37</v>
          </cell>
          <cell r="G8994">
            <v>36</v>
          </cell>
          <cell r="H8994" t="str">
            <v>TRS; includes 13A, 13C, and 13D-K</v>
          </cell>
          <cell r="I8994">
            <v>2017</v>
          </cell>
          <cell r="J8994" t="str">
            <v>UM</v>
          </cell>
          <cell r="K8994" t="str">
            <v>H</v>
          </cell>
          <cell r="L8994">
            <v>5</v>
          </cell>
          <cell r="M8994">
            <v>4.0219265912953031</v>
          </cell>
        </row>
        <row r="8995">
          <cell r="A8995" t="str">
            <v>2017-25-5-NisquallyR_nat_n_um</v>
          </cell>
          <cell r="B8995" t="str">
            <v>SPS</v>
          </cell>
          <cell r="C8995" t="str">
            <v>UnMarked South Puget Sound Fall Fing</v>
          </cell>
          <cell r="D8995" t="str">
            <v>U-SPSd FF</v>
          </cell>
          <cell r="E8995">
            <v>25</v>
          </cell>
          <cell r="F8995">
            <v>37</v>
          </cell>
          <cell r="G8995">
            <v>36</v>
          </cell>
          <cell r="H8995" t="str">
            <v>TRS; includes 13A, 13C, and 13D-K</v>
          </cell>
          <cell r="I8995">
            <v>2017</v>
          </cell>
          <cell r="J8995" t="str">
            <v>UM</v>
          </cell>
          <cell r="K8995" t="str">
            <v>N</v>
          </cell>
          <cell r="L8995">
            <v>5</v>
          </cell>
          <cell r="M8995">
            <v>31</v>
          </cell>
        </row>
        <row r="8996">
          <cell r="A8996" t="str">
            <v>2017-25-5-McAllisterCk_hat_h_um</v>
          </cell>
          <cell r="B8996" t="str">
            <v>SPS</v>
          </cell>
          <cell r="C8996" t="str">
            <v>UnMarked South Puget Sound Fall Fing</v>
          </cell>
          <cell r="D8996" t="str">
            <v>U-SPSd FF</v>
          </cell>
          <cell r="E8996">
            <v>25</v>
          </cell>
          <cell r="F8996">
            <v>37</v>
          </cell>
          <cell r="G8996">
            <v>36</v>
          </cell>
          <cell r="H8996" t="str">
            <v>TRS; includes 13A, 13C, and 13D-K</v>
          </cell>
          <cell r="I8996">
            <v>2017</v>
          </cell>
          <cell r="J8996" t="str">
            <v>UM</v>
          </cell>
          <cell r="K8996" t="str">
            <v>H</v>
          </cell>
          <cell r="L8996">
            <v>5</v>
          </cell>
        </row>
        <row r="8997">
          <cell r="A8997" t="str">
            <v>2017-25-5-Deschutes_hat_h_um</v>
          </cell>
          <cell r="B8997" t="str">
            <v>SPS</v>
          </cell>
          <cell r="C8997" t="str">
            <v>UnMarked South Puget Sound Fall Fing</v>
          </cell>
          <cell r="D8997" t="str">
            <v>U-SPSd FF</v>
          </cell>
          <cell r="E8997">
            <v>25</v>
          </cell>
          <cell r="F8997">
            <v>37</v>
          </cell>
          <cell r="G8997">
            <v>36</v>
          </cell>
          <cell r="H8997" t="str">
            <v>TRS; includes 13A, 13C, and 13D-K</v>
          </cell>
          <cell r="I8997">
            <v>2017</v>
          </cell>
          <cell r="J8997" t="str">
            <v>UM</v>
          </cell>
          <cell r="K8997" t="str">
            <v>H</v>
          </cell>
          <cell r="L8997">
            <v>5</v>
          </cell>
          <cell r="M8997">
            <v>0</v>
          </cell>
        </row>
        <row r="8998">
          <cell r="A8998" t="str">
            <v>2017-25-5-Misc13D_K_Coulter_hat_h_um</v>
          </cell>
          <cell r="B8998" t="str">
            <v>SPS</v>
          </cell>
          <cell r="C8998" t="str">
            <v>UnMarked South Puget Sound Fall Fing</v>
          </cell>
          <cell r="D8998" t="str">
            <v>U-SPSd FF</v>
          </cell>
          <cell r="E8998">
            <v>25</v>
          </cell>
          <cell r="F8998">
            <v>37</v>
          </cell>
          <cell r="G8998">
            <v>36</v>
          </cell>
          <cell r="H8998" t="str">
            <v>TRS; includes 13A, 13C, and 13D-K</v>
          </cell>
          <cell r="I8998">
            <v>2017</v>
          </cell>
          <cell r="J8998" t="str">
            <v>UM</v>
          </cell>
          <cell r="K8998" t="str">
            <v>H</v>
          </cell>
          <cell r="L8998">
            <v>5</v>
          </cell>
        </row>
        <row r="8999">
          <cell r="A8999" t="str">
            <v>2017-26-3-CarrMinter_hat_h_m</v>
          </cell>
          <cell r="B8999" t="str">
            <v>SPS</v>
          </cell>
          <cell r="C8999" t="str">
            <v>Marked South Puget Sound Fall Fing</v>
          </cell>
          <cell r="D8999" t="str">
            <v>M-SPSd FF</v>
          </cell>
          <cell r="E8999">
            <v>26</v>
          </cell>
          <cell r="F8999">
            <v>38</v>
          </cell>
          <cell r="G8999">
            <v>36</v>
          </cell>
          <cell r="H8999" t="str">
            <v>TRS; includes 13A, 13C, and 13D-K</v>
          </cell>
          <cell r="I8999">
            <v>2017</v>
          </cell>
          <cell r="J8999" t="str">
            <v>M</v>
          </cell>
          <cell r="K8999" t="str">
            <v>H</v>
          </cell>
          <cell r="L8999">
            <v>3</v>
          </cell>
          <cell r="M8999">
            <v>10944</v>
          </cell>
        </row>
        <row r="9000">
          <cell r="A9000" t="str">
            <v>2017-26-3-ChambersCk_hat_h_m</v>
          </cell>
          <cell r="B9000" t="str">
            <v>SPS</v>
          </cell>
          <cell r="C9000" t="str">
            <v>Marked South Puget Sound Fall Fing</v>
          </cell>
          <cell r="D9000" t="str">
            <v>M-SPSd FF</v>
          </cell>
          <cell r="E9000">
            <v>26</v>
          </cell>
          <cell r="F9000">
            <v>38</v>
          </cell>
          <cell r="G9000">
            <v>36</v>
          </cell>
          <cell r="H9000" t="str">
            <v>TRS; includes 13A, 13C, and 13D-K</v>
          </cell>
          <cell r="I9000">
            <v>2017</v>
          </cell>
          <cell r="J9000" t="str">
            <v>M</v>
          </cell>
          <cell r="K9000" t="str">
            <v>H</v>
          </cell>
          <cell r="L9000">
            <v>3</v>
          </cell>
          <cell r="M9000">
            <v>473</v>
          </cell>
        </row>
        <row r="9001">
          <cell r="A9001" t="str">
            <v>2017-26-3-NisquallyR_hat_h_m</v>
          </cell>
          <cell r="B9001" t="str">
            <v>SPS</v>
          </cell>
          <cell r="C9001" t="str">
            <v>Marked South Puget Sound Fall Fing</v>
          </cell>
          <cell r="D9001" t="str">
            <v>M-SPSd FF</v>
          </cell>
          <cell r="E9001">
            <v>26</v>
          </cell>
          <cell r="F9001">
            <v>38</v>
          </cell>
          <cell r="G9001">
            <v>36</v>
          </cell>
          <cell r="H9001" t="str">
            <v>TRS; includes 13A, 13C, and 13D-K</v>
          </cell>
          <cell r="I9001">
            <v>2017</v>
          </cell>
          <cell r="J9001" t="str">
            <v>M</v>
          </cell>
          <cell r="K9001" t="str">
            <v>H</v>
          </cell>
          <cell r="L9001">
            <v>3</v>
          </cell>
          <cell r="M9001">
            <v>36708.022645579913</v>
          </cell>
        </row>
        <row r="9002">
          <cell r="A9002" t="str">
            <v>2017-26-3-McAllisterCk_hat_h_m</v>
          </cell>
          <cell r="B9002" t="str">
            <v>SPS</v>
          </cell>
          <cell r="C9002" t="str">
            <v>Marked South Puget Sound Fall Fing</v>
          </cell>
          <cell r="D9002" t="str">
            <v>M-SPSd FF</v>
          </cell>
          <cell r="E9002">
            <v>26</v>
          </cell>
          <cell r="F9002">
            <v>38</v>
          </cell>
          <cell r="G9002">
            <v>36</v>
          </cell>
          <cell r="H9002" t="str">
            <v>TRS; includes 13A, 13C, and 13D-K</v>
          </cell>
          <cell r="I9002">
            <v>2017</v>
          </cell>
          <cell r="J9002" t="str">
            <v>M</v>
          </cell>
          <cell r="K9002" t="str">
            <v>H</v>
          </cell>
          <cell r="L9002">
            <v>3</v>
          </cell>
        </row>
        <row r="9003">
          <cell r="A9003" t="str">
            <v>2017-26-3-Deschutes_hat_h_m</v>
          </cell>
          <cell r="B9003" t="str">
            <v>SPS</v>
          </cell>
          <cell r="C9003" t="str">
            <v>Marked South Puget Sound Fall Fing</v>
          </cell>
          <cell r="D9003" t="str">
            <v>M-SPSd FF</v>
          </cell>
          <cell r="E9003">
            <v>26</v>
          </cell>
          <cell r="F9003">
            <v>38</v>
          </cell>
          <cell r="G9003">
            <v>36</v>
          </cell>
          <cell r="H9003" t="str">
            <v>TRS; includes 13A, 13C, and 13D-K</v>
          </cell>
          <cell r="I9003">
            <v>2017</v>
          </cell>
          <cell r="J9003" t="str">
            <v>M</v>
          </cell>
          <cell r="K9003" t="str">
            <v>H</v>
          </cell>
          <cell r="L9003">
            <v>3</v>
          </cell>
          <cell r="M9003">
            <v>32854</v>
          </cell>
        </row>
        <row r="9004">
          <cell r="A9004" t="str">
            <v>2017-26-3-Misc13D_K_Coulter_hat_h_m</v>
          </cell>
          <cell r="B9004" t="str">
            <v>SPS</v>
          </cell>
          <cell r="C9004" t="str">
            <v>Marked South Puget Sound Fall Fing</v>
          </cell>
          <cell r="D9004" t="str">
            <v>M-SPSd FF</v>
          </cell>
          <cell r="E9004">
            <v>26</v>
          </cell>
          <cell r="F9004">
            <v>38</v>
          </cell>
          <cell r="G9004">
            <v>36</v>
          </cell>
          <cell r="H9004" t="str">
            <v>TRS; includes 13A, 13C, and 13D-K</v>
          </cell>
          <cell r="I9004">
            <v>2017</v>
          </cell>
          <cell r="J9004" t="str">
            <v>M</v>
          </cell>
          <cell r="K9004" t="str">
            <v>H</v>
          </cell>
          <cell r="L9004">
            <v>3</v>
          </cell>
        </row>
        <row r="9005">
          <cell r="A9005" t="str">
            <v>2017-26-4-CarrMinter_hat_h_m</v>
          </cell>
          <cell r="B9005" t="str">
            <v>SPS</v>
          </cell>
          <cell r="C9005" t="str">
            <v>Marked South Puget Sound Fall Fing</v>
          </cell>
          <cell r="D9005" t="str">
            <v>M-SPSd FF</v>
          </cell>
          <cell r="E9005">
            <v>26</v>
          </cell>
          <cell r="F9005">
            <v>38</v>
          </cell>
          <cell r="G9005">
            <v>36</v>
          </cell>
          <cell r="H9005" t="str">
            <v>TRS; includes 13A, 13C, and 13D-K</v>
          </cell>
          <cell r="I9005">
            <v>2017</v>
          </cell>
          <cell r="J9005" t="str">
            <v>M</v>
          </cell>
          <cell r="K9005" t="str">
            <v>H</v>
          </cell>
          <cell r="L9005">
            <v>4</v>
          </cell>
          <cell r="M9005">
            <v>2510</v>
          </cell>
        </row>
        <row r="9006">
          <cell r="A9006" t="str">
            <v>2017-26-4-ChambersCk_hat_h_m</v>
          </cell>
          <cell r="B9006" t="str">
            <v>SPS</v>
          </cell>
          <cell r="C9006" t="str">
            <v>Marked South Puget Sound Fall Fing</v>
          </cell>
          <cell r="D9006" t="str">
            <v>M-SPSd FF</v>
          </cell>
          <cell r="E9006">
            <v>26</v>
          </cell>
          <cell r="F9006">
            <v>38</v>
          </cell>
          <cell r="G9006">
            <v>36</v>
          </cell>
          <cell r="H9006" t="str">
            <v>TRS; includes 13A, 13C, and 13D-K</v>
          </cell>
          <cell r="I9006">
            <v>2017</v>
          </cell>
          <cell r="J9006" t="str">
            <v>M</v>
          </cell>
          <cell r="K9006" t="str">
            <v>H</v>
          </cell>
          <cell r="L9006">
            <v>4</v>
          </cell>
          <cell r="M9006">
            <v>101</v>
          </cell>
        </row>
        <row r="9007">
          <cell r="A9007" t="str">
            <v>2017-26-4-NisquallyR_hat_h_m</v>
          </cell>
          <cell r="B9007" t="str">
            <v>SPS</v>
          </cell>
          <cell r="C9007" t="str">
            <v>Marked South Puget Sound Fall Fing</v>
          </cell>
          <cell r="D9007" t="str">
            <v>M-SPSd FF</v>
          </cell>
          <cell r="E9007">
            <v>26</v>
          </cell>
          <cell r="F9007">
            <v>38</v>
          </cell>
          <cell r="G9007">
            <v>36</v>
          </cell>
          <cell r="H9007" t="str">
            <v>TRS; includes 13A, 13C, and 13D-K</v>
          </cell>
          <cell r="I9007">
            <v>2017</v>
          </cell>
          <cell r="J9007" t="str">
            <v>M</v>
          </cell>
          <cell r="K9007" t="str">
            <v>H</v>
          </cell>
          <cell r="L9007">
            <v>4</v>
          </cell>
          <cell r="M9007">
            <v>4421.4144923247513</v>
          </cell>
        </row>
        <row r="9008">
          <cell r="A9008" t="str">
            <v>2017-26-4-McAllisterCk_hat_h_m</v>
          </cell>
          <cell r="B9008" t="str">
            <v>SPS</v>
          </cell>
          <cell r="C9008" t="str">
            <v>Marked South Puget Sound Fall Fing</v>
          </cell>
          <cell r="D9008" t="str">
            <v>M-SPSd FF</v>
          </cell>
          <cell r="E9008">
            <v>26</v>
          </cell>
          <cell r="F9008">
            <v>38</v>
          </cell>
          <cell r="G9008">
            <v>36</v>
          </cell>
          <cell r="H9008" t="str">
            <v>TRS; includes 13A, 13C, and 13D-K</v>
          </cell>
          <cell r="I9008">
            <v>2017</v>
          </cell>
          <cell r="J9008" t="str">
            <v>M</v>
          </cell>
          <cell r="K9008" t="str">
            <v>H</v>
          </cell>
          <cell r="L9008">
            <v>4</v>
          </cell>
        </row>
        <row r="9009">
          <cell r="A9009" t="str">
            <v>2017-26-4-Deschutes_hat_h_m</v>
          </cell>
          <cell r="B9009" t="str">
            <v>SPS</v>
          </cell>
          <cell r="C9009" t="str">
            <v>Marked South Puget Sound Fall Fing</v>
          </cell>
          <cell r="D9009" t="str">
            <v>M-SPSd FF</v>
          </cell>
          <cell r="E9009">
            <v>26</v>
          </cell>
          <cell r="F9009">
            <v>38</v>
          </cell>
          <cell r="G9009">
            <v>36</v>
          </cell>
          <cell r="H9009" t="str">
            <v>TRS; includes 13A, 13C, and 13D-K</v>
          </cell>
          <cell r="I9009">
            <v>2017</v>
          </cell>
          <cell r="J9009" t="str">
            <v>M</v>
          </cell>
          <cell r="K9009" t="str">
            <v>H</v>
          </cell>
          <cell r="L9009">
            <v>4</v>
          </cell>
          <cell r="M9009">
            <v>6972</v>
          </cell>
        </row>
        <row r="9010">
          <cell r="A9010" t="str">
            <v>2017-26-4-Misc13D_K_Coulter_hat_h_m</v>
          </cell>
          <cell r="B9010" t="str">
            <v>SPS</v>
          </cell>
          <cell r="C9010" t="str">
            <v>Marked South Puget Sound Fall Fing</v>
          </cell>
          <cell r="D9010" t="str">
            <v>M-SPSd FF</v>
          </cell>
          <cell r="E9010">
            <v>26</v>
          </cell>
          <cell r="F9010">
            <v>38</v>
          </cell>
          <cell r="G9010">
            <v>36</v>
          </cell>
          <cell r="H9010" t="str">
            <v>TRS; includes 13A, 13C, and 13D-K</v>
          </cell>
          <cell r="I9010">
            <v>2017</v>
          </cell>
          <cell r="J9010" t="str">
            <v>M</v>
          </cell>
          <cell r="K9010" t="str">
            <v>H</v>
          </cell>
          <cell r="L9010">
            <v>4</v>
          </cell>
        </row>
        <row r="9011">
          <cell r="A9011" t="str">
            <v>2017-26-5-CarrMinter_hat_h_m</v>
          </cell>
          <cell r="B9011" t="str">
            <v>SPS</v>
          </cell>
          <cell r="C9011" t="str">
            <v>Marked South Puget Sound Fall Fing</v>
          </cell>
          <cell r="D9011" t="str">
            <v>M-SPSd FF</v>
          </cell>
          <cell r="E9011">
            <v>26</v>
          </cell>
          <cell r="F9011">
            <v>38</v>
          </cell>
          <cell r="G9011">
            <v>36</v>
          </cell>
          <cell r="H9011" t="str">
            <v>TRS; includes 13A, 13C, and 13D-K</v>
          </cell>
          <cell r="I9011">
            <v>2017</v>
          </cell>
          <cell r="J9011" t="str">
            <v>M</v>
          </cell>
          <cell r="K9011" t="str">
            <v>H</v>
          </cell>
          <cell r="L9011">
            <v>5</v>
          </cell>
          <cell r="M9011">
            <v>157</v>
          </cell>
        </row>
        <row r="9012">
          <cell r="A9012" t="str">
            <v>2017-26-5-ChambersCk_hat_h_m</v>
          </cell>
          <cell r="B9012" t="str">
            <v>SPS</v>
          </cell>
          <cell r="C9012" t="str">
            <v>Marked South Puget Sound Fall Fing</v>
          </cell>
          <cell r="D9012" t="str">
            <v>M-SPSd FF</v>
          </cell>
          <cell r="E9012">
            <v>26</v>
          </cell>
          <cell r="F9012">
            <v>38</v>
          </cell>
          <cell r="G9012">
            <v>36</v>
          </cell>
          <cell r="H9012" t="str">
            <v>TRS; includes 13A, 13C, and 13D-K</v>
          </cell>
          <cell r="I9012">
            <v>2017</v>
          </cell>
          <cell r="J9012" t="str">
            <v>M</v>
          </cell>
          <cell r="K9012" t="str">
            <v>H</v>
          </cell>
          <cell r="L9012">
            <v>5</v>
          </cell>
          <cell r="M9012">
            <v>0</v>
          </cell>
        </row>
        <row r="9013">
          <cell r="A9013" t="str">
            <v>2017-26-5-NisquallyR_hat_h_m</v>
          </cell>
          <cell r="B9013" t="str">
            <v>SPS</v>
          </cell>
          <cell r="C9013" t="str">
            <v>Marked South Puget Sound Fall Fing</v>
          </cell>
          <cell r="D9013" t="str">
            <v>M-SPSd FF</v>
          </cell>
          <cell r="E9013">
            <v>26</v>
          </cell>
          <cell r="F9013">
            <v>38</v>
          </cell>
          <cell r="G9013">
            <v>36</v>
          </cell>
          <cell r="H9013" t="str">
            <v>TRS; includes 13A, 13C, and 13D-K</v>
          </cell>
          <cell r="I9013">
            <v>2017</v>
          </cell>
          <cell r="J9013" t="str">
            <v>M</v>
          </cell>
          <cell r="K9013" t="str">
            <v>H</v>
          </cell>
          <cell r="L9013">
            <v>5</v>
          </cell>
          <cell r="M9013">
            <v>51.411796422380839</v>
          </cell>
        </row>
        <row r="9014">
          <cell r="A9014" t="str">
            <v>2017-26-5-McAllisterCk_hat_h_m</v>
          </cell>
          <cell r="B9014" t="str">
            <v>SPS</v>
          </cell>
          <cell r="C9014" t="str">
            <v>Marked South Puget Sound Fall Fing</v>
          </cell>
          <cell r="D9014" t="str">
            <v>M-SPSd FF</v>
          </cell>
          <cell r="E9014">
            <v>26</v>
          </cell>
          <cell r="F9014">
            <v>38</v>
          </cell>
          <cell r="G9014">
            <v>36</v>
          </cell>
          <cell r="H9014" t="str">
            <v>TRS; includes 13A, 13C, and 13D-K</v>
          </cell>
          <cell r="I9014">
            <v>2017</v>
          </cell>
          <cell r="J9014" t="str">
            <v>M</v>
          </cell>
          <cell r="K9014" t="str">
            <v>H</v>
          </cell>
          <cell r="L9014">
            <v>5</v>
          </cell>
        </row>
        <row r="9015">
          <cell r="A9015" t="str">
            <v>2017-26-5-Deschutes_hat_h_m</v>
          </cell>
          <cell r="B9015" t="str">
            <v>SPS</v>
          </cell>
          <cell r="C9015" t="str">
            <v>Marked South Puget Sound Fall Fing</v>
          </cell>
          <cell r="D9015" t="str">
            <v>M-SPSd FF</v>
          </cell>
          <cell r="E9015">
            <v>26</v>
          </cell>
          <cell r="F9015">
            <v>38</v>
          </cell>
          <cell r="G9015">
            <v>36</v>
          </cell>
          <cell r="H9015" t="str">
            <v>TRS; includes 13A, 13C, and 13D-K</v>
          </cell>
          <cell r="I9015">
            <v>2017</v>
          </cell>
          <cell r="J9015" t="str">
            <v>M</v>
          </cell>
          <cell r="K9015" t="str">
            <v>H</v>
          </cell>
          <cell r="L9015">
            <v>5</v>
          </cell>
          <cell r="M9015">
            <v>0</v>
          </cell>
        </row>
        <row r="9016">
          <cell r="A9016" t="str">
            <v>2017-26-5-Misc13D_K_Coulter_hat_h_m</v>
          </cell>
          <cell r="B9016" t="str">
            <v>SPS</v>
          </cell>
          <cell r="C9016" t="str">
            <v>Marked South Puget Sound Fall Fing</v>
          </cell>
          <cell r="D9016" t="str">
            <v>M-SPSd FF</v>
          </cell>
          <cell r="E9016">
            <v>26</v>
          </cell>
          <cell r="F9016">
            <v>38</v>
          </cell>
          <cell r="G9016">
            <v>36</v>
          </cell>
          <cell r="H9016" t="str">
            <v>TRS; includes 13A, 13C, and 13D-K</v>
          </cell>
          <cell r="I9016">
            <v>2017</v>
          </cell>
          <cell r="J9016" t="str">
            <v>M</v>
          </cell>
          <cell r="K9016" t="str">
            <v>H</v>
          </cell>
          <cell r="L9016">
            <v>5</v>
          </cell>
        </row>
        <row r="9017">
          <cell r="A9017" t="str">
            <v>2017-27-3-DuwamishGreen_hat_Y_h_um</v>
          </cell>
          <cell r="B9017" t="str">
            <v>SPS</v>
          </cell>
          <cell r="C9017" t="str">
            <v>UnMarked South Puget Sound Fall Year</v>
          </cell>
          <cell r="D9017" t="str">
            <v>U-SPS Fyr</v>
          </cell>
          <cell r="E9017">
            <v>27</v>
          </cell>
          <cell r="F9017">
            <v>40</v>
          </cell>
          <cell r="G9017">
            <v>39</v>
          </cell>
          <cell r="H9017" t="str">
            <v>TRS</v>
          </cell>
          <cell r="I9017">
            <v>2017</v>
          </cell>
          <cell r="J9017" t="str">
            <v>UM</v>
          </cell>
          <cell r="K9017" t="str">
            <v>H</v>
          </cell>
          <cell r="L9017">
            <v>3</v>
          </cell>
          <cell r="M9017">
            <v>0</v>
          </cell>
        </row>
        <row r="9018">
          <cell r="A9018" t="str">
            <v>2017-27-3-GorstCk_hat_Y_h_um</v>
          </cell>
          <cell r="B9018" t="str">
            <v>SPS</v>
          </cell>
          <cell r="C9018" t="str">
            <v>UnMarked South Puget Sound Fall Year</v>
          </cell>
          <cell r="D9018" t="str">
            <v>U-SPS Fyr</v>
          </cell>
          <cell r="E9018">
            <v>27</v>
          </cell>
          <cell r="F9018">
            <v>40</v>
          </cell>
          <cell r="G9018">
            <v>39</v>
          </cell>
          <cell r="H9018" t="str">
            <v>TRS</v>
          </cell>
          <cell r="I9018">
            <v>2017</v>
          </cell>
          <cell r="J9018" t="str">
            <v>UM</v>
          </cell>
          <cell r="K9018" t="str">
            <v>H</v>
          </cell>
          <cell r="L9018">
            <v>3</v>
          </cell>
        </row>
        <row r="9019">
          <cell r="A9019" t="str">
            <v>2017-27-3-CarrMinter_hat_Y_h_um</v>
          </cell>
          <cell r="B9019" t="str">
            <v>SPS</v>
          </cell>
          <cell r="C9019" t="str">
            <v>UnMarked South Puget Sound Fall Year</v>
          </cell>
          <cell r="D9019" t="str">
            <v>U-SPS Fyr</v>
          </cell>
          <cell r="E9019">
            <v>27</v>
          </cell>
          <cell r="F9019">
            <v>40</v>
          </cell>
          <cell r="G9019">
            <v>39</v>
          </cell>
          <cell r="H9019" t="str">
            <v>TRS</v>
          </cell>
          <cell r="I9019">
            <v>2017</v>
          </cell>
          <cell r="J9019" t="str">
            <v>UM</v>
          </cell>
          <cell r="K9019" t="str">
            <v>H</v>
          </cell>
          <cell r="L9019">
            <v>3</v>
          </cell>
          <cell r="M9019">
            <v>0</v>
          </cell>
        </row>
        <row r="9020">
          <cell r="A9020" t="str">
            <v>2017-27-3-ChambersCk_hat_Y_h_um</v>
          </cell>
          <cell r="B9020" t="str">
            <v>SPS</v>
          </cell>
          <cell r="C9020" t="str">
            <v>UnMarked South Puget Sound Fall Year</v>
          </cell>
          <cell r="D9020" t="str">
            <v>U-SPS Fyr</v>
          </cell>
          <cell r="E9020">
            <v>27</v>
          </cell>
          <cell r="F9020">
            <v>40</v>
          </cell>
          <cell r="G9020">
            <v>39</v>
          </cell>
          <cell r="H9020" t="str">
            <v>TRS</v>
          </cell>
          <cell r="I9020">
            <v>2017</v>
          </cell>
          <cell r="J9020" t="str">
            <v>UM</v>
          </cell>
          <cell r="K9020" t="str">
            <v>H</v>
          </cell>
          <cell r="L9020">
            <v>3</v>
          </cell>
        </row>
        <row r="9021">
          <cell r="A9021" t="str">
            <v>2017-27-3-Deschutes_hat_Y_h_um</v>
          </cell>
          <cell r="B9021" t="str">
            <v>SPS</v>
          </cell>
          <cell r="C9021" t="str">
            <v>UnMarked South Puget Sound Fall Year</v>
          </cell>
          <cell r="D9021" t="str">
            <v>U-SPS Fyr</v>
          </cell>
          <cell r="E9021">
            <v>27</v>
          </cell>
          <cell r="F9021">
            <v>40</v>
          </cell>
          <cell r="G9021">
            <v>39</v>
          </cell>
          <cell r="H9021" t="str">
            <v>TRS</v>
          </cell>
          <cell r="I9021">
            <v>2017</v>
          </cell>
          <cell r="J9021" t="str">
            <v>UM</v>
          </cell>
          <cell r="K9021" t="str">
            <v>H</v>
          </cell>
          <cell r="L9021">
            <v>3</v>
          </cell>
        </row>
        <row r="9022">
          <cell r="A9022" t="str">
            <v>2017-27-4-DuwamishGreen_hat_Y_h_um</v>
          </cell>
          <cell r="B9022" t="str">
            <v>SPS</v>
          </cell>
          <cell r="C9022" t="str">
            <v>UnMarked South Puget Sound Fall Year</v>
          </cell>
          <cell r="D9022" t="str">
            <v>U-SPS Fyr</v>
          </cell>
          <cell r="E9022">
            <v>27</v>
          </cell>
          <cell r="F9022">
            <v>40</v>
          </cell>
          <cell r="G9022">
            <v>39</v>
          </cell>
          <cell r="H9022" t="str">
            <v>TRS</v>
          </cell>
          <cell r="I9022">
            <v>2017</v>
          </cell>
          <cell r="J9022" t="str">
            <v>UM</v>
          </cell>
          <cell r="K9022" t="str">
            <v>H</v>
          </cell>
          <cell r="L9022">
            <v>4</v>
          </cell>
          <cell r="M9022">
            <v>0</v>
          </cell>
        </row>
        <row r="9023">
          <cell r="A9023" t="str">
            <v>2017-27-4-GorstCk_hat_Y_h_um</v>
          </cell>
          <cell r="B9023" t="str">
            <v>SPS</v>
          </cell>
          <cell r="C9023" t="str">
            <v>UnMarked South Puget Sound Fall Year</v>
          </cell>
          <cell r="D9023" t="str">
            <v>U-SPS Fyr</v>
          </cell>
          <cell r="E9023">
            <v>27</v>
          </cell>
          <cell r="F9023">
            <v>40</v>
          </cell>
          <cell r="G9023">
            <v>39</v>
          </cell>
          <cell r="H9023" t="str">
            <v>TRS</v>
          </cell>
          <cell r="I9023">
            <v>2017</v>
          </cell>
          <cell r="J9023" t="str">
            <v>UM</v>
          </cell>
          <cell r="K9023" t="str">
            <v>H</v>
          </cell>
          <cell r="L9023">
            <v>4</v>
          </cell>
        </row>
        <row r="9024">
          <cell r="A9024" t="str">
            <v>2017-27-4-CarrMinter_hat_Y_h_um</v>
          </cell>
          <cell r="B9024" t="str">
            <v>SPS</v>
          </cell>
          <cell r="C9024" t="str">
            <v>UnMarked South Puget Sound Fall Year</v>
          </cell>
          <cell r="D9024" t="str">
            <v>U-SPS Fyr</v>
          </cell>
          <cell r="E9024">
            <v>27</v>
          </cell>
          <cell r="F9024">
            <v>40</v>
          </cell>
          <cell r="G9024">
            <v>39</v>
          </cell>
          <cell r="H9024" t="str">
            <v>TRS</v>
          </cell>
          <cell r="I9024">
            <v>2017</v>
          </cell>
          <cell r="J9024" t="str">
            <v>UM</v>
          </cell>
          <cell r="K9024" t="str">
            <v>H</v>
          </cell>
          <cell r="L9024">
            <v>4</v>
          </cell>
          <cell r="M9024">
            <v>0</v>
          </cell>
        </row>
        <row r="9025">
          <cell r="A9025" t="str">
            <v>2017-27-4-ChambersCk_hat_Y_h_um</v>
          </cell>
          <cell r="B9025" t="str">
            <v>SPS</v>
          </cell>
          <cell r="C9025" t="str">
            <v>UnMarked South Puget Sound Fall Year</v>
          </cell>
          <cell r="D9025" t="str">
            <v>U-SPS Fyr</v>
          </cell>
          <cell r="E9025">
            <v>27</v>
          </cell>
          <cell r="F9025">
            <v>40</v>
          </cell>
          <cell r="G9025">
            <v>39</v>
          </cell>
          <cell r="H9025" t="str">
            <v>TRS</v>
          </cell>
          <cell r="I9025">
            <v>2017</v>
          </cell>
          <cell r="J9025" t="str">
            <v>UM</v>
          </cell>
          <cell r="K9025" t="str">
            <v>H</v>
          </cell>
          <cell r="L9025">
            <v>4</v>
          </cell>
        </row>
        <row r="9026">
          <cell r="A9026" t="str">
            <v>2017-27-4-Deschutes_hat_Y_h_um</v>
          </cell>
          <cell r="B9026" t="str">
            <v>SPS</v>
          </cell>
          <cell r="C9026" t="str">
            <v>UnMarked South Puget Sound Fall Year</v>
          </cell>
          <cell r="D9026" t="str">
            <v>U-SPS Fyr</v>
          </cell>
          <cell r="E9026">
            <v>27</v>
          </cell>
          <cell r="F9026">
            <v>40</v>
          </cell>
          <cell r="G9026">
            <v>39</v>
          </cell>
          <cell r="H9026" t="str">
            <v>TRS</v>
          </cell>
          <cell r="I9026">
            <v>2017</v>
          </cell>
          <cell r="J9026" t="str">
            <v>UM</v>
          </cell>
          <cell r="K9026" t="str">
            <v>H</v>
          </cell>
          <cell r="L9026">
            <v>4</v>
          </cell>
        </row>
        <row r="9027">
          <cell r="A9027" t="str">
            <v>2017-27-5-DuwamishGreen_hat_Y_h_um</v>
          </cell>
          <cell r="B9027" t="str">
            <v>SPS</v>
          </cell>
          <cell r="C9027" t="str">
            <v>UnMarked South Puget Sound Fall Year</v>
          </cell>
          <cell r="D9027" t="str">
            <v>U-SPS Fyr</v>
          </cell>
          <cell r="E9027">
            <v>27</v>
          </cell>
          <cell r="F9027">
            <v>40</v>
          </cell>
          <cell r="G9027">
            <v>39</v>
          </cell>
          <cell r="H9027" t="str">
            <v>TRS</v>
          </cell>
          <cell r="I9027">
            <v>2017</v>
          </cell>
          <cell r="J9027" t="str">
            <v>UM</v>
          </cell>
          <cell r="K9027" t="str">
            <v>H</v>
          </cell>
          <cell r="L9027">
            <v>5</v>
          </cell>
          <cell r="M9027">
            <v>0</v>
          </cell>
        </row>
        <row r="9028">
          <cell r="A9028" t="str">
            <v>2017-27-5-GorstCk_hat_Y_h_um</v>
          </cell>
          <cell r="B9028" t="str">
            <v>SPS</v>
          </cell>
          <cell r="C9028" t="str">
            <v>UnMarked South Puget Sound Fall Year</v>
          </cell>
          <cell r="D9028" t="str">
            <v>U-SPS Fyr</v>
          </cell>
          <cell r="E9028">
            <v>27</v>
          </cell>
          <cell r="F9028">
            <v>40</v>
          </cell>
          <cell r="G9028">
            <v>39</v>
          </cell>
          <cell r="H9028" t="str">
            <v>TRS</v>
          </cell>
          <cell r="I9028">
            <v>2017</v>
          </cell>
          <cell r="J9028" t="str">
            <v>UM</v>
          </cell>
          <cell r="K9028" t="str">
            <v>H</v>
          </cell>
          <cell r="L9028">
            <v>5</v>
          </cell>
        </row>
        <row r="9029">
          <cell r="A9029" t="str">
            <v>2017-27-5-CarrMinter_hat_Y_h_um</v>
          </cell>
          <cell r="B9029" t="str">
            <v>SPS</v>
          </cell>
          <cell r="C9029" t="str">
            <v>UnMarked South Puget Sound Fall Year</v>
          </cell>
          <cell r="D9029" t="str">
            <v>U-SPS Fyr</v>
          </cell>
          <cell r="E9029">
            <v>27</v>
          </cell>
          <cell r="F9029">
            <v>40</v>
          </cell>
          <cell r="G9029">
            <v>39</v>
          </cell>
          <cell r="H9029" t="str">
            <v>TRS</v>
          </cell>
          <cell r="I9029">
            <v>2017</v>
          </cell>
          <cell r="J9029" t="str">
            <v>UM</v>
          </cell>
          <cell r="K9029" t="str">
            <v>H</v>
          </cell>
          <cell r="L9029">
            <v>5</v>
          </cell>
          <cell r="M9029">
            <v>0</v>
          </cell>
        </row>
        <row r="9030">
          <cell r="A9030" t="str">
            <v>2017-27-5-ChambersCk_hat_Y_h_um</v>
          </cell>
          <cell r="B9030" t="str">
            <v>SPS</v>
          </cell>
          <cell r="C9030" t="str">
            <v>UnMarked South Puget Sound Fall Year</v>
          </cell>
          <cell r="D9030" t="str">
            <v>U-SPS Fyr</v>
          </cell>
          <cell r="E9030">
            <v>27</v>
          </cell>
          <cell r="F9030">
            <v>40</v>
          </cell>
          <cell r="G9030">
            <v>39</v>
          </cell>
          <cell r="H9030" t="str">
            <v>TRS</v>
          </cell>
          <cell r="I9030">
            <v>2017</v>
          </cell>
          <cell r="J9030" t="str">
            <v>UM</v>
          </cell>
          <cell r="K9030" t="str">
            <v>H</v>
          </cell>
          <cell r="L9030">
            <v>5</v>
          </cell>
        </row>
        <row r="9031">
          <cell r="A9031" t="str">
            <v>2017-27-5-Deschutes_hat_Y_h_um</v>
          </cell>
          <cell r="B9031" t="str">
            <v>SPS</v>
          </cell>
          <cell r="C9031" t="str">
            <v>UnMarked South Puget Sound Fall Year</v>
          </cell>
          <cell r="D9031" t="str">
            <v>U-SPS Fyr</v>
          </cell>
          <cell r="E9031">
            <v>27</v>
          </cell>
          <cell r="F9031">
            <v>40</v>
          </cell>
          <cell r="G9031">
            <v>39</v>
          </cell>
          <cell r="H9031" t="str">
            <v>TRS</v>
          </cell>
          <cell r="I9031">
            <v>2017</v>
          </cell>
          <cell r="J9031" t="str">
            <v>UM</v>
          </cell>
          <cell r="K9031" t="str">
            <v>H</v>
          </cell>
          <cell r="L9031">
            <v>5</v>
          </cell>
        </row>
        <row r="9032">
          <cell r="A9032" t="str">
            <v>2017-28-3-DuwamishGreen_hat_Y_h_m</v>
          </cell>
          <cell r="B9032" t="str">
            <v>SPS</v>
          </cell>
          <cell r="C9032" t="str">
            <v>Marked South Puget Sound Fall Year</v>
          </cell>
          <cell r="D9032" t="str">
            <v>M-SPS Fyr</v>
          </cell>
          <cell r="E9032">
            <v>28</v>
          </cell>
          <cell r="F9032">
            <v>41</v>
          </cell>
          <cell r="G9032">
            <v>39</v>
          </cell>
          <cell r="H9032" t="str">
            <v>TRS</v>
          </cell>
          <cell r="I9032">
            <v>2017</v>
          </cell>
          <cell r="J9032" t="str">
            <v>M</v>
          </cell>
          <cell r="K9032" t="str">
            <v>H</v>
          </cell>
          <cell r="L9032">
            <v>3</v>
          </cell>
          <cell r="M9032">
            <v>96</v>
          </cell>
        </row>
        <row r="9033">
          <cell r="A9033" t="str">
            <v>2017-28-3-GorstCk_hat_Y_h_m</v>
          </cell>
          <cell r="B9033" t="str">
            <v>SPS</v>
          </cell>
          <cell r="C9033" t="str">
            <v>Marked South Puget Sound Fall Year</v>
          </cell>
          <cell r="D9033" t="str">
            <v>M-SPS Fyr</v>
          </cell>
          <cell r="E9033">
            <v>28</v>
          </cell>
          <cell r="F9033">
            <v>41</v>
          </cell>
          <cell r="G9033">
            <v>39</v>
          </cell>
          <cell r="H9033" t="str">
            <v>TRS</v>
          </cell>
          <cell r="I9033">
            <v>2017</v>
          </cell>
          <cell r="J9033" t="str">
            <v>M</v>
          </cell>
          <cell r="K9033" t="str">
            <v>H</v>
          </cell>
          <cell r="L9033">
            <v>3</v>
          </cell>
        </row>
        <row r="9034">
          <cell r="A9034" t="str">
            <v>2017-28-3-CarrMinter_hat_Y_h_m</v>
          </cell>
          <cell r="B9034" t="str">
            <v>SPS</v>
          </cell>
          <cell r="C9034" t="str">
            <v>Marked South Puget Sound Fall Year</v>
          </cell>
          <cell r="D9034" t="str">
            <v>M-SPS Fyr</v>
          </cell>
          <cell r="E9034">
            <v>28</v>
          </cell>
          <cell r="F9034">
            <v>41</v>
          </cell>
          <cell r="G9034">
            <v>39</v>
          </cell>
          <cell r="H9034" t="str">
            <v>TRS</v>
          </cell>
          <cell r="I9034">
            <v>2017</v>
          </cell>
          <cell r="J9034" t="str">
            <v>M</v>
          </cell>
          <cell r="K9034" t="str">
            <v>H</v>
          </cell>
          <cell r="L9034">
            <v>3</v>
          </cell>
          <cell r="M9034">
            <v>0</v>
          </cell>
        </row>
        <row r="9035">
          <cell r="A9035" t="str">
            <v>2017-28-3-ChambersCk_hat_Y_h_m</v>
          </cell>
          <cell r="B9035" t="str">
            <v>SPS</v>
          </cell>
          <cell r="C9035" t="str">
            <v>Marked South Puget Sound Fall Year</v>
          </cell>
          <cell r="D9035" t="str">
            <v>M-SPS Fyr</v>
          </cell>
          <cell r="E9035">
            <v>28</v>
          </cell>
          <cell r="F9035">
            <v>41</v>
          </cell>
          <cell r="G9035">
            <v>39</v>
          </cell>
          <cell r="H9035" t="str">
            <v>TRS</v>
          </cell>
          <cell r="I9035">
            <v>2017</v>
          </cell>
          <cell r="J9035" t="str">
            <v>M</v>
          </cell>
          <cell r="K9035" t="str">
            <v>H</v>
          </cell>
          <cell r="L9035">
            <v>3</v>
          </cell>
        </row>
        <row r="9036">
          <cell r="A9036" t="str">
            <v>2017-28-3-Deschutes_hat_Y_h_m</v>
          </cell>
          <cell r="B9036" t="str">
            <v>SPS</v>
          </cell>
          <cell r="C9036" t="str">
            <v>Marked South Puget Sound Fall Year</v>
          </cell>
          <cell r="D9036" t="str">
            <v>M-SPS Fyr</v>
          </cell>
          <cell r="E9036">
            <v>28</v>
          </cell>
          <cell r="F9036">
            <v>41</v>
          </cell>
          <cell r="G9036">
            <v>39</v>
          </cell>
          <cell r="H9036" t="str">
            <v>TRS</v>
          </cell>
          <cell r="I9036">
            <v>2017</v>
          </cell>
          <cell r="J9036" t="str">
            <v>M</v>
          </cell>
          <cell r="K9036" t="str">
            <v>H</v>
          </cell>
          <cell r="L9036">
            <v>3</v>
          </cell>
        </row>
        <row r="9037">
          <cell r="A9037" t="str">
            <v>2017-28-4-DuwamishGreen_hat_Y_h_m</v>
          </cell>
          <cell r="B9037" t="str">
            <v>SPS</v>
          </cell>
          <cell r="C9037" t="str">
            <v>Marked South Puget Sound Fall Year</v>
          </cell>
          <cell r="D9037" t="str">
            <v>M-SPS Fyr</v>
          </cell>
          <cell r="E9037">
            <v>28</v>
          </cell>
          <cell r="F9037">
            <v>41</v>
          </cell>
          <cell r="G9037">
            <v>39</v>
          </cell>
          <cell r="H9037" t="str">
            <v>TRS</v>
          </cell>
          <cell r="I9037">
            <v>2017</v>
          </cell>
          <cell r="J9037" t="str">
            <v>M</v>
          </cell>
          <cell r="K9037" t="str">
            <v>H</v>
          </cell>
          <cell r="L9037">
            <v>4</v>
          </cell>
          <cell r="M9037">
            <v>281</v>
          </cell>
        </row>
        <row r="9038">
          <cell r="A9038" t="str">
            <v>2017-28-4-GorstCk_hat_Y_h_m</v>
          </cell>
          <cell r="B9038" t="str">
            <v>SPS</v>
          </cell>
          <cell r="C9038" t="str">
            <v>Marked South Puget Sound Fall Year</v>
          </cell>
          <cell r="D9038" t="str">
            <v>M-SPS Fyr</v>
          </cell>
          <cell r="E9038">
            <v>28</v>
          </cell>
          <cell r="F9038">
            <v>41</v>
          </cell>
          <cell r="G9038">
            <v>39</v>
          </cell>
          <cell r="H9038" t="str">
            <v>TRS</v>
          </cell>
          <cell r="I9038">
            <v>2017</v>
          </cell>
          <cell r="J9038" t="str">
            <v>M</v>
          </cell>
          <cell r="K9038" t="str">
            <v>H</v>
          </cell>
          <cell r="L9038">
            <v>4</v>
          </cell>
        </row>
        <row r="9039">
          <cell r="A9039" t="str">
            <v>2017-28-4-CarrMinter_hat_Y_h_m</v>
          </cell>
          <cell r="B9039" t="str">
            <v>SPS</v>
          </cell>
          <cell r="C9039" t="str">
            <v>Marked South Puget Sound Fall Year</v>
          </cell>
          <cell r="D9039" t="str">
            <v>M-SPS Fyr</v>
          </cell>
          <cell r="E9039">
            <v>28</v>
          </cell>
          <cell r="F9039">
            <v>41</v>
          </cell>
          <cell r="G9039">
            <v>39</v>
          </cell>
          <cell r="H9039" t="str">
            <v>TRS</v>
          </cell>
          <cell r="I9039">
            <v>2017</v>
          </cell>
          <cell r="J9039" t="str">
            <v>M</v>
          </cell>
          <cell r="K9039" t="str">
            <v>H</v>
          </cell>
          <cell r="L9039">
            <v>4</v>
          </cell>
          <cell r="M9039">
            <v>0</v>
          </cell>
        </row>
        <row r="9040">
          <cell r="A9040" t="str">
            <v>2017-28-4-ChambersCk_hat_Y_h_m</v>
          </cell>
          <cell r="B9040" t="str">
            <v>SPS</v>
          </cell>
          <cell r="C9040" t="str">
            <v>Marked South Puget Sound Fall Year</v>
          </cell>
          <cell r="D9040" t="str">
            <v>M-SPS Fyr</v>
          </cell>
          <cell r="E9040">
            <v>28</v>
          </cell>
          <cell r="F9040">
            <v>41</v>
          </cell>
          <cell r="G9040">
            <v>39</v>
          </cell>
          <cell r="H9040" t="str">
            <v>TRS</v>
          </cell>
          <cell r="I9040">
            <v>2017</v>
          </cell>
          <cell r="J9040" t="str">
            <v>M</v>
          </cell>
          <cell r="K9040" t="str">
            <v>H</v>
          </cell>
          <cell r="L9040">
            <v>4</v>
          </cell>
        </row>
        <row r="9041">
          <cell r="A9041" t="str">
            <v>2017-28-4-Deschutes_hat_Y_h_m</v>
          </cell>
          <cell r="B9041" t="str">
            <v>SPS</v>
          </cell>
          <cell r="C9041" t="str">
            <v>Marked South Puget Sound Fall Year</v>
          </cell>
          <cell r="D9041" t="str">
            <v>M-SPS Fyr</v>
          </cell>
          <cell r="E9041">
            <v>28</v>
          </cell>
          <cell r="F9041">
            <v>41</v>
          </cell>
          <cell r="G9041">
            <v>39</v>
          </cell>
          <cell r="H9041" t="str">
            <v>TRS</v>
          </cell>
          <cell r="I9041">
            <v>2017</v>
          </cell>
          <cell r="J9041" t="str">
            <v>M</v>
          </cell>
          <cell r="K9041" t="str">
            <v>H</v>
          </cell>
          <cell r="L9041">
            <v>4</v>
          </cell>
        </row>
        <row r="9042">
          <cell r="A9042" t="str">
            <v>2017-28-5-DuwamishGreen_hat_Y_h_m</v>
          </cell>
          <cell r="B9042" t="str">
            <v>SPS</v>
          </cell>
          <cell r="C9042" t="str">
            <v>Marked South Puget Sound Fall Year</v>
          </cell>
          <cell r="D9042" t="str">
            <v>M-SPS Fyr</v>
          </cell>
          <cell r="E9042">
            <v>28</v>
          </cell>
          <cell r="F9042">
            <v>41</v>
          </cell>
          <cell r="G9042">
            <v>39</v>
          </cell>
          <cell r="H9042" t="str">
            <v>TRS</v>
          </cell>
          <cell r="I9042">
            <v>2017</v>
          </cell>
          <cell r="J9042" t="str">
            <v>M</v>
          </cell>
          <cell r="K9042" t="str">
            <v>H</v>
          </cell>
          <cell r="L9042">
            <v>5</v>
          </cell>
          <cell r="M9042">
            <v>0</v>
          </cell>
        </row>
        <row r="9043">
          <cell r="A9043" t="str">
            <v>2017-28-5-GorstCk_hat_Y_h_m</v>
          </cell>
          <cell r="B9043" t="str">
            <v>SPS</v>
          </cell>
          <cell r="C9043" t="str">
            <v>Marked South Puget Sound Fall Year</v>
          </cell>
          <cell r="D9043" t="str">
            <v>M-SPS Fyr</v>
          </cell>
          <cell r="E9043">
            <v>28</v>
          </cell>
          <cell r="F9043">
            <v>41</v>
          </cell>
          <cell r="G9043">
            <v>39</v>
          </cell>
          <cell r="H9043" t="str">
            <v>TRS</v>
          </cell>
          <cell r="I9043">
            <v>2017</v>
          </cell>
          <cell r="J9043" t="str">
            <v>M</v>
          </cell>
          <cell r="K9043" t="str">
            <v>H</v>
          </cell>
          <cell r="L9043">
            <v>5</v>
          </cell>
        </row>
        <row r="9044">
          <cell r="A9044" t="str">
            <v>2017-28-5-CarrMinter_hat_Y_h_m</v>
          </cell>
          <cell r="B9044" t="str">
            <v>SPS</v>
          </cell>
          <cell r="C9044" t="str">
            <v>Marked South Puget Sound Fall Year</v>
          </cell>
          <cell r="D9044" t="str">
            <v>M-SPS Fyr</v>
          </cell>
          <cell r="E9044">
            <v>28</v>
          </cell>
          <cell r="F9044">
            <v>41</v>
          </cell>
          <cell r="G9044">
            <v>39</v>
          </cell>
          <cell r="H9044" t="str">
            <v>TRS</v>
          </cell>
          <cell r="I9044">
            <v>2017</v>
          </cell>
          <cell r="J9044" t="str">
            <v>M</v>
          </cell>
          <cell r="K9044" t="str">
            <v>H</v>
          </cell>
          <cell r="L9044">
            <v>5</v>
          </cell>
          <cell r="M9044">
            <v>0</v>
          </cell>
        </row>
        <row r="9045">
          <cell r="A9045" t="str">
            <v>2017-28-5-ChambersCk_hat_Y_h_m</v>
          </cell>
          <cell r="B9045" t="str">
            <v>SPS</v>
          </cell>
          <cell r="C9045" t="str">
            <v>Marked South Puget Sound Fall Year</v>
          </cell>
          <cell r="D9045" t="str">
            <v>M-SPS Fyr</v>
          </cell>
          <cell r="E9045">
            <v>28</v>
          </cell>
          <cell r="F9045">
            <v>41</v>
          </cell>
          <cell r="G9045">
            <v>39</v>
          </cell>
          <cell r="H9045" t="str">
            <v>TRS</v>
          </cell>
          <cell r="I9045">
            <v>2017</v>
          </cell>
          <cell r="J9045" t="str">
            <v>M</v>
          </cell>
          <cell r="K9045" t="str">
            <v>H</v>
          </cell>
          <cell r="L9045">
            <v>5</v>
          </cell>
        </row>
        <row r="9046">
          <cell r="A9046" t="str">
            <v>2017-28-5-Deschutes_hat_Y_h_m</v>
          </cell>
          <cell r="B9046" t="str">
            <v>SPS</v>
          </cell>
          <cell r="C9046" t="str">
            <v>Marked South Puget Sound Fall Year</v>
          </cell>
          <cell r="D9046" t="str">
            <v>M-SPS Fyr</v>
          </cell>
          <cell r="E9046">
            <v>28</v>
          </cell>
          <cell r="F9046">
            <v>41</v>
          </cell>
          <cell r="G9046">
            <v>39</v>
          </cell>
          <cell r="H9046" t="str">
            <v>TRS</v>
          </cell>
          <cell r="I9046">
            <v>2017</v>
          </cell>
          <cell r="J9046" t="str">
            <v>M</v>
          </cell>
          <cell r="K9046" t="str">
            <v>H</v>
          </cell>
          <cell r="L9046">
            <v>5</v>
          </cell>
        </row>
        <row r="9047">
          <cell r="A9047" t="str">
            <v>2017-29-3-WhiteR_nat_n_um</v>
          </cell>
          <cell r="B9047" t="str">
            <v>MPS</v>
          </cell>
          <cell r="C9047" t="str">
            <v>UnMarked White River Spring Fing</v>
          </cell>
          <cell r="D9047" t="str">
            <v>U-WhiteSp</v>
          </cell>
          <cell r="E9047">
            <v>29</v>
          </cell>
          <cell r="F9047">
            <v>43</v>
          </cell>
          <cell r="G9047">
            <v>42</v>
          </cell>
          <cell r="H9047" t="str">
            <v>ETRS; includes FW net (FW spt assumed 0)</v>
          </cell>
          <cell r="I9047">
            <v>2017</v>
          </cell>
          <cell r="J9047" t="str">
            <v>UM</v>
          </cell>
          <cell r="K9047" t="str">
            <v>N</v>
          </cell>
          <cell r="L9047">
            <v>3</v>
          </cell>
          <cell r="M9047">
            <v>406</v>
          </cell>
        </row>
        <row r="9048">
          <cell r="A9048" t="str">
            <v>2017-29-3-WhiteR_hat_h_um</v>
          </cell>
          <cell r="B9048" t="str">
            <v>MPS</v>
          </cell>
          <cell r="C9048" t="str">
            <v>UnMarked White River Spring Fing</v>
          </cell>
          <cell r="D9048" t="str">
            <v>U-WhiteSp</v>
          </cell>
          <cell r="E9048">
            <v>29</v>
          </cell>
          <cell r="F9048">
            <v>43</v>
          </cell>
          <cell r="G9048">
            <v>42</v>
          </cell>
          <cell r="H9048" t="str">
            <v>ETRS; includes FW net (FW spt assumed 0)</v>
          </cell>
          <cell r="I9048">
            <v>2017</v>
          </cell>
          <cell r="J9048" t="str">
            <v>UM</v>
          </cell>
          <cell r="K9048" t="str">
            <v>H</v>
          </cell>
          <cell r="L9048">
            <v>3</v>
          </cell>
          <cell r="M9048">
            <v>1192</v>
          </cell>
        </row>
        <row r="9049">
          <cell r="A9049" t="str">
            <v>2017-29-4-WhiteR_nat_n_um</v>
          </cell>
          <cell r="B9049" t="str">
            <v>MPS</v>
          </cell>
          <cell r="C9049" t="str">
            <v>UnMarked White River Spring Fing</v>
          </cell>
          <cell r="D9049" t="str">
            <v>U-WhiteSp</v>
          </cell>
          <cell r="E9049">
            <v>29</v>
          </cell>
          <cell r="F9049">
            <v>43</v>
          </cell>
          <cell r="G9049">
            <v>42</v>
          </cell>
          <cell r="H9049" t="str">
            <v>ETRS; includes FW net (FW spt assumed 0)</v>
          </cell>
          <cell r="I9049">
            <v>2017</v>
          </cell>
          <cell r="J9049" t="str">
            <v>UM</v>
          </cell>
          <cell r="K9049" t="str">
            <v>N</v>
          </cell>
          <cell r="L9049">
            <v>4</v>
          </cell>
          <cell r="M9049">
            <v>357</v>
          </cell>
        </row>
        <row r="9050">
          <cell r="A9050" t="str">
            <v>2017-29-4-WhiteR_hat_h_um</v>
          </cell>
          <cell r="B9050" t="str">
            <v>MPS</v>
          </cell>
          <cell r="C9050" t="str">
            <v>UnMarked White River Spring Fing</v>
          </cell>
          <cell r="D9050" t="str">
            <v>U-WhiteSp</v>
          </cell>
          <cell r="E9050">
            <v>29</v>
          </cell>
          <cell r="F9050">
            <v>43</v>
          </cell>
          <cell r="G9050">
            <v>42</v>
          </cell>
          <cell r="H9050" t="str">
            <v>ETRS; includes FW net (FW spt assumed 0)</v>
          </cell>
          <cell r="I9050">
            <v>2017</v>
          </cell>
          <cell r="J9050" t="str">
            <v>UM</v>
          </cell>
          <cell r="K9050" t="str">
            <v>H</v>
          </cell>
          <cell r="L9050">
            <v>4</v>
          </cell>
          <cell r="M9050">
            <v>365</v>
          </cell>
        </row>
        <row r="9051">
          <cell r="A9051" t="str">
            <v>2017-29-5-WhiteR_nat_n_um</v>
          </cell>
          <cell r="B9051" t="str">
            <v>MPS</v>
          </cell>
          <cell r="C9051" t="str">
            <v>UnMarked White River Spring Fing</v>
          </cell>
          <cell r="D9051" t="str">
            <v>U-WhiteSp</v>
          </cell>
          <cell r="E9051">
            <v>29</v>
          </cell>
          <cell r="F9051">
            <v>43</v>
          </cell>
          <cell r="G9051">
            <v>42</v>
          </cell>
          <cell r="H9051" t="str">
            <v>ETRS; includes FW net (FW spt assumed 0)</v>
          </cell>
          <cell r="I9051">
            <v>2017</v>
          </cell>
          <cell r="J9051" t="str">
            <v>UM</v>
          </cell>
          <cell r="K9051" t="str">
            <v>N</v>
          </cell>
          <cell r="L9051">
            <v>5</v>
          </cell>
          <cell r="M9051">
            <v>38</v>
          </cell>
        </row>
        <row r="9052">
          <cell r="A9052" t="str">
            <v>2017-29-5-WhiteR_hat_h_um</v>
          </cell>
          <cell r="B9052" t="str">
            <v>MPS</v>
          </cell>
          <cell r="C9052" t="str">
            <v>UnMarked White River Spring Fing</v>
          </cell>
          <cell r="D9052" t="str">
            <v>U-WhiteSp</v>
          </cell>
          <cell r="E9052">
            <v>29</v>
          </cell>
          <cell r="F9052">
            <v>43</v>
          </cell>
          <cell r="G9052">
            <v>42</v>
          </cell>
          <cell r="H9052" t="str">
            <v>ETRS; includes FW net (FW spt assumed 0)</v>
          </cell>
          <cell r="I9052">
            <v>2017</v>
          </cell>
          <cell r="J9052" t="str">
            <v>UM</v>
          </cell>
          <cell r="K9052" t="str">
            <v>H</v>
          </cell>
          <cell r="L9052">
            <v>5</v>
          </cell>
          <cell r="M9052">
            <v>15</v>
          </cell>
        </row>
        <row r="9053">
          <cell r="A9053" t="str">
            <v>2017-30-3-</v>
          </cell>
          <cell r="B9053" t="str">
            <v>MPS</v>
          </cell>
          <cell r="C9053" t="str">
            <v>Marked White River Spring Fing</v>
          </cell>
          <cell r="D9053" t="str">
            <v>M-WhiteSp</v>
          </cell>
          <cell r="E9053">
            <v>30</v>
          </cell>
          <cell r="F9053">
            <v>44</v>
          </cell>
          <cell r="G9053">
            <v>42</v>
          </cell>
          <cell r="H9053" t="str">
            <v>ETRS; includes FW net (FW spt assumed 0)</v>
          </cell>
          <cell r="I9053">
            <v>2017</v>
          </cell>
          <cell r="J9053" t="str">
            <v>M</v>
          </cell>
          <cell r="L9053">
            <v>3</v>
          </cell>
        </row>
        <row r="9054">
          <cell r="A9054" t="str">
            <v>2017-30-4-</v>
          </cell>
          <cell r="B9054" t="str">
            <v>MPS</v>
          </cell>
          <cell r="C9054" t="str">
            <v>Marked White River Spring Fing</v>
          </cell>
          <cell r="D9054" t="str">
            <v>M-WhiteSp</v>
          </cell>
          <cell r="E9054">
            <v>30</v>
          </cell>
          <cell r="F9054">
            <v>44</v>
          </cell>
          <cell r="G9054">
            <v>42</v>
          </cell>
          <cell r="H9054" t="str">
            <v>ETRS; includes FW net (FW spt assumed 0)</v>
          </cell>
          <cell r="I9054">
            <v>2017</v>
          </cell>
          <cell r="J9054" t="str">
            <v>M</v>
          </cell>
          <cell r="L9054">
            <v>4</v>
          </cell>
        </row>
        <row r="9055">
          <cell r="A9055" t="str">
            <v>2017-30-5-</v>
          </cell>
          <cell r="B9055" t="str">
            <v>MPS</v>
          </cell>
          <cell r="C9055" t="str">
            <v>Marked White River Spring Fing</v>
          </cell>
          <cell r="D9055" t="str">
            <v>M-WhiteSp</v>
          </cell>
          <cell r="E9055">
            <v>30</v>
          </cell>
          <cell r="F9055">
            <v>44</v>
          </cell>
          <cell r="G9055">
            <v>42</v>
          </cell>
          <cell r="H9055" t="str">
            <v>ETRS; includes FW net (FW spt assumed 0)</v>
          </cell>
          <cell r="I9055">
            <v>2017</v>
          </cell>
          <cell r="J9055" t="str">
            <v>M</v>
          </cell>
          <cell r="L9055">
            <v>5</v>
          </cell>
        </row>
        <row r="9056">
          <cell r="A9056" t="str">
            <v>2017-31-3-Area12B_tribs_nat_F_n_um</v>
          </cell>
          <cell r="B9056" t="str">
            <v>HC</v>
          </cell>
          <cell r="C9056" t="str">
            <v>UnMarked Hood Canal Fall Fing</v>
          </cell>
          <cell r="D9056" t="str">
            <v>U-HdCl FF</v>
          </cell>
          <cell r="E9056">
            <v>31</v>
          </cell>
          <cell r="F9056">
            <v>46</v>
          </cell>
          <cell r="G9056">
            <v>45</v>
          </cell>
          <cell r="H9056" t="str">
            <v>TRS; incl FW net, FW sport, 12H, HC net</v>
          </cell>
          <cell r="I9056">
            <v>2017</v>
          </cell>
          <cell r="J9056" t="str">
            <v>UM</v>
          </cell>
          <cell r="K9056" t="str">
            <v>N</v>
          </cell>
          <cell r="L9056">
            <v>3</v>
          </cell>
          <cell r="M9056">
            <v>343.29447513207913</v>
          </cell>
        </row>
        <row r="9057">
          <cell r="A9057" t="str">
            <v>2017-31-3-HoodsportHat_F_h_um</v>
          </cell>
          <cell r="B9057" t="str">
            <v>HC</v>
          </cell>
          <cell r="C9057" t="str">
            <v>UnMarked Hood Canal Fall Fing</v>
          </cell>
          <cell r="D9057" t="str">
            <v>U-HdCl FF</v>
          </cell>
          <cell r="E9057">
            <v>31</v>
          </cell>
          <cell r="F9057">
            <v>46</v>
          </cell>
          <cell r="G9057">
            <v>45</v>
          </cell>
          <cell r="H9057" t="str">
            <v>TRS; incl FW net, FW sport, 12H, HC net</v>
          </cell>
          <cell r="I9057">
            <v>2017</v>
          </cell>
          <cell r="J9057" t="str">
            <v>UM</v>
          </cell>
          <cell r="K9057" t="str">
            <v>H</v>
          </cell>
          <cell r="L9057">
            <v>3</v>
          </cell>
          <cell r="M9057">
            <v>155.14702648579231</v>
          </cell>
        </row>
        <row r="9058">
          <cell r="A9058" t="str">
            <v>2017-31-3-SkokR_nat_n_um</v>
          </cell>
          <cell r="B9058" t="str">
            <v>HC</v>
          </cell>
          <cell r="C9058" t="str">
            <v>UnMarked Hood Canal Fall Fing</v>
          </cell>
          <cell r="D9058" t="str">
            <v>U-HdCl FF</v>
          </cell>
          <cell r="E9058">
            <v>31</v>
          </cell>
          <cell r="F9058">
            <v>46</v>
          </cell>
          <cell r="G9058">
            <v>45</v>
          </cell>
          <cell r="H9058" t="str">
            <v>TRS; incl FW net, FW sport, 12H, HC net</v>
          </cell>
          <cell r="I9058">
            <v>2017</v>
          </cell>
          <cell r="J9058" t="str">
            <v>UM</v>
          </cell>
          <cell r="K9058" t="str">
            <v>N</v>
          </cell>
          <cell r="L9058">
            <v>3</v>
          </cell>
          <cell r="M9058">
            <v>1242.107101850205</v>
          </cell>
        </row>
        <row r="9059">
          <cell r="A9059" t="str">
            <v>2017-31-3-SkokR_hat_h_um</v>
          </cell>
          <cell r="B9059" t="str">
            <v>HC</v>
          </cell>
          <cell r="C9059" t="str">
            <v>UnMarked Hood Canal Fall Fing</v>
          </cell>
          <cell r="D9059" t="str">
            <v>U-HdCl FF</v>
          </cell>
          <cell r="E9059">
            <v>31</v>
          </cell>
          <cell r="F9059">
            <v>46</v>
          </cell>
          <cell r="G9059">
            <v>45</v>
          </cell>
          <cell r="H9059" t="str">
            <v>TRS; incl FW net, FW sport, 12H, HC net</v>
          </cell>
          <cell r="I9059">
            <v>2017</v>
          </cell>
          <cell r="J9059" t="str">
            <v>UM</v>
          </cell>
          <cell r="K9059" t="str">
            <v>H</v>
          </cell>
          <cell r="L9059">
            <v>3</v>
          </cell>
          <cell r="M9059">
            <v>6167.4408261328681</v>
          </cell>
        </row>
        <row r="9060">
          <cell r="A9060" t="str">
            <v>2017-31-3-Area12CD_tribs_nat_n_um</v>
          </cell>
          <cell r="B9060" t="str">
            <v>HC</v>
          </cell>
          <cell r="C9060" t="str">
            <v>UnMarked Hood Canal Fall Fing</v>
          </cell>
          <cell r="D9060" t="str">
            <v>U-HdCl FF</v>
          </cell>
          <cell r="E9060">
            <v>31</v>
          </cell>
          <cell r="F9060">
            <v>46</v>
          </cell>
          <cell r="G9060">
            <v>45</v>
          </cell>
          <cell r="H9060" t="str">
            <v>TRS; incl FW net, FW sport, 12H, HC net</v>
          </cell>
          <cell r="I9060">
            <v>2017</v>
          </cell>
          <cell r="J9060" t="str">
            <v>UM</v>
          </cell>
          <cell r="K9060" t="str">
            <v>N</v>
          </cell>
          <cell r="L9060">
            <v>3</v>
          </cell>
          <cell r="M9060">
            <v>79.067472453702351</v>
          </cell>
        </row>
        <row r="9061">
          <cell r="A9061" t="str">
            <v>2017-31-4-Area12B_tribs_nat_F_n_um</v>
          </cell>
          <cell r="B9061" t="str">
            <v>HC</v>
          </cell>
          <cell r="C9061" t="str">
            <v>UnMarked Hood Canal Fall Fing</v>
          </cell>
          <cell r="D9061" t="str">
            <v>U-HdCl FF</v>
          </cell>
          <cell r="E9061">
            <v>31</v>
          </cell>
          <cell r="F9061">
            <v>46</v>
          </cell>
          <cell r="G9061">
            <v>45</v>
          </cell>
          <cell r="H9061" t="str">
            <v>TRS; incl FW net, FW sport, 12H, HC net</v>
          </cell>
          <cell r="I9061">
            <v>2017</v>
          </cell>
          <cell r="J9061" t="str">
            <v>UM</v>
          </cell>
          <cell r="K9061" t="str">
            <v>N</v>
          </cell>
          <cell r="L9061">
            <v>4</v>
          </cell>
          <cell r="M9061">
            <v>30.382721850854399</v>
          </cell>
        </row>
        <row r="9062">
          <cell r="A9062" t="str">
            <v>2017-31-4-HoodsportHat_F_h_um</v>
          </cell>
          <cell r="B9062" t="str">
            <v>HC</v>
          </cell>
          <cell r="C9062" t="str">
            <v>UnMarked Hood Canal Fall Fing</v>
          </cell>
          <cell r="D9062" t="str">
            <v>U-HdCl FF</v>
          </cell>
          <cell r="E9062">
            <v>31</v>
          </cell>
          <cell r="F9062">
            <v>46</v>
          </cell>
          <cell r="G9062">
            <v>45</v>
          </cell>
          <cell r="H9062" t="str">
            <v>TRS; incl FW net, FW sport, 12H, HC net</v>
          </cell>
          <cell r="I9062">
            <v>2017</v>
          </cell>
          <cell r="J9062" t="str">
            <v>UM</v>
          </cell>
          <cell r="K9062" t="str">
            <v>H</v>
          </cell>
          <cell r="L9062">
            <v>4</v>
          </cell>
          <cell r="M9062">
            <v>19.170169637974109</v>
          </cell>
        </row>
        <row r="9063">
          <cell r="A9063" t="str">
            <v>2017-31-4-SkokR_nat_n_um</v>
          </cell>
          <cell r="B9063" t="str">
            <v>HC</v>
          </cell>
          <cell r="C9063" t="str">
            <v>UnMarked Hood Canal Fall Fing</v>
          </cell>
          <cell r="D9063" t="str">
            <v>U-HdCl FF</v>
          </cell>
          <cell r="E9063">
            <v>31</v>
          </cell>
          <cell r="F9063">
            <v>46</v>
          </cell>
          <cell r="G9063">
            <v>45</v>
          </cell>
          <cell r="H9063" t="str">
            <v>TRS; incl FW net, FW sport, 12H, HC net</v>
          </cell>
          <cell r="I9063">
            <v>2017</v>
          </cell>
          <cell r="J9063" t="str">
            <v>UM</v>
          </cell>
          <cell r="K9063" t="str">
            <v>N</v>
          </cell>
          <cell r="L9063">
            <v>4</v>
          </cell>
          <cell r="M9063">
            <v>109.93067852305551</v>
          </cell>
        </row>
        <row r="9064">
          <cell r="A9064" t="str">
            <v>2017-31-4-SkokR_hat_h_um</v>
          </cell>
          <cell r="B9064" t="str">
            <v>HC</v>
          </cell>
          <cell r="C9064" t="str">
            <v>UnMarked Hood Canal Fall Fing</v>
          </cell>
          <cell r="D9064" t="str">
            <v>U-HdCl FF</v>
          </cell>
          <cell r="E9064">
            <v>31</v>
          </cell>
          <cell r="F9064">
            <v>46</v>
          </cell>
          <cell r="G9064">
            <v>45</v>
          </cell>
          <cell r="H9064" t="str">
            <v>TRS; incl FW net, FW sport, 12H, HC net</v>
          </cell>
          <cell r="I9064">
            <v>2017</v>
          </cell>
          <cell r="J9064" t="str">
            <v>UM</v>
          </cell>
          <cell r="K9064" t="str">
            <v>H</v>
          </cell>
          <cell r="L9064">
            <v>4</v>
          </cell>
          <cell r="M9064">
            <v>428.79392449889809</v>
          </cell>
        </row>
        <row r="9065">
          <cell r="A9065" t="str">
            <v>2017-31-4-Area12CD_tribs_nat_n_um</v>
          </cell>
          <cell r="B9065" t="str">
            <v>HC</v>
          </cell>
          <cell r="C9065" t="str">
            <v>UnMarked Hood Canal Fall Fing</v>
          </cell>
          <cell r="D9065" t="str">
            <v>U-HdCl FF</v>
          </cell>
          <cell r="E9065">
            <v>31</v>
          </cell>
          <cell r="F9065">
            <v>46</v>
          </cell>
          <cell r="G9065">
            <v>45</v>
          </cell>
          <cell r="H9065" t="str">
            <v>TRS; incl FW net, FW sport, 12H, HC net</v>
          </cell>
          <cell r="I9065">
            <v>2017</v>
          </cell>
          <cell r="J9065" t="str">
            <v>UM</v>
          </cell>
          <cell r="K9065" t="str">
            <v>N</v>
          </cell>
          <cell r="L9065">
            <v>4</v>
          </cell>
          <cell r="M9065">
            <v>6.9977386676167033</v>
          </cell>
        </row>
        <row r="9066">
          <cell r="A9066" t="str">
            <v>2017-31-5-Area12B_tribs_nat_F_n_um</v>
          </cell>
          <cell r="B9066" t="str">
            <v>HC</v>
          </cell>
          <cell r="C9066" t="str">
            <v>UnMarked Hood Canal Fall Fing</v>
          </cell>
          <cell r="D9066" t="str">
            <v>U-HdCl FF</v>
          </cell>
          <cell r="E9066">
            <v>31</v>
          </cell>
          <cell r="F9066">
            <v>46</v>
          </cell>
          <cell r="G9066">
            <v>45</v>
          </cell>
          <cell r="H9066" t="str">
            <v>TRS; incl FW net, FW sport, 12H, HC net</v>
          </cell>
          <cell r="I9066">
            <v>2017</v>
          </cell>
          <cell r="J9066" t="str">
            <v>UM</v>
          </cell>
          <cell r="K9066" t="str">
            <v>N</v>
          </cell>
          <cell r="L9066">
            <v>5</v>
          </cell>
          <cell r="M9066">
            <v>1.3122105782761031</v>
          </cell>
        </row>
        <row r="9067">
          <cell r="A9067" t="str">
            <v>2017-31-5-HoodsportHat_F_h_um</v>
          </cell>
          <cell r="B9067" t="str">
            <v>HC</v>
          </cell>
          <cell r="C9067" t="str">
            <v>UnMarked Hood Canal Fall Fing</v>
          </cell>
          <cell r="D9067" t="str">
            <v>U-HdCl FF</v>
          </cell>
          <cell r="E9067">
            <v>31</v>
          </cell>
          <cell r="F9067">
            <v>46</v>
          </cell>
          <cell r="G9067">
            <v>45</v>
          </cell>
          <cell r="H9067" t="str">
            <v>TRS; incl FW net, FW sport, 12H, HC net</v>
          </cell>
          <cell r="I9067">
            <v>2017</v>
          </cell>
          <cell r="J9067" t="str">
            <v>UM</v>
          </cell>
          <cell r="K9067" t="str">
            <v>H</v>
          </cell>
          <cell r="L9067">
            <v>5</v>
          </cell>
          <cell r="M9067">
            <v>0.21803497000636499</v>
          </cell>
        </row>
        <row r="9068">
          <cell r="A9068" t="str">
            <v>2017-31-5-SkokR_nat_n_um</v>
          </cell>
          <cell r="B9068" t="str">
            <v>HC</v>
          </cell>
          <cell r="C9068" t="str">
            <v>UnMarked Hood Canal Fall Fing</v>
          </cell>
          <cell r="D9068" t="str">
            <v>U-HdCl FF</v>
          </cell>
          <cell r="E9068">
            <v>31</v>
          </cell>
          <cell r="F9068">
            <v>46</v>
          </cell>
          <cell r="G9068">
            <v>45</v>
          </cell>
          <cell r="H9068" t="str">
            <v>TRS; incl FW net, FW sport, 12H, HC net</v>
          </cell>
          <cell r="I9068">
            <v>2017</v>
          </cell>
          <cell r="J9068" t="str">
            <v>UM</v>
          </cell>
          <cell r="K9068" t="str">
            <v>N</v>
          </cell>
          <cell r="L9068">
            <v>5</v>
          </cell>
          <cell r="M9068">
            <v>4.7478366139525621</v>
          </cell>
        </row>
        <row r="9069">
          <cell r="A9069" t="str">
            <v>2017-31-5-SkokR_hat_h_um</v>
          </cell>
          <cell r="B9069" t="str">
            <v>HC</v>
          </cell>
          <cell r="C9069" t="str">
            <v>UnMarked Hood Canal Fall Fing</v>
          </cell>
          <cell r="D9069" t="str">
            <v>U-HdCl FF</v>
          </cell>
          <cell r="E9069">
            <v>31</v>
          </cell>
          <cell r="F9069">
            <v>46</v>
          </cell>
          <cell r="G9069">
            <v>45</v>
          </cell>
          <cell r="H9069" t="str">
            <v>TRS; incl FW net, FW sport, 12H, HC net</v>
          </cell>
          <cell r="I9069">
            <v>2017</v>
          </cell>
          <cell r="J9069" t="str">
            <v>UM</v>
          </cell>
          <cell r="K9069" t="str">
            <v>H</v>
          </cell>
          <cell r="L9069">
            <v>5</v>
          </cell>
          <cell r="M9069">
            <v>13.06913408699134</v>
          </cell>
        </row>
        <row r="9070">
          <cell r="A9070" t="str">
            <v>2017-31-5-Area12CD_tribs_nat_n_um</v>
          </cell>
          <cell r="B9070" t="str">
            <v>HC</v>
          </cell>
          <cell r="C9070" t="str">
            <v>UnMarked Hood Canal Fall Fing</v>
          </cell>
          <cell r="D9070" t="str">
            <v>U-HdCl FF</v>
          </cell>
          <cell r="E9070">
            <v>31</v>
          </cell>
          <cell r="F9070">
            <v>46</v>
          </cell>
          <cell r="G9070">
            <v>45</v>
          </cell>
          <cell r="H9070" t="str">
            <v>TRS; incl FW net, FW sport, 12H, HC net</v>
          </cell>
          <cell r="I9070">
            <v>2017</v>
          </cell>
          <cell r="J9070" t="str">
            <v>UM</v>
          </cell>
          <cell r="K9070" t="str">
            <v>N</v>
          </cell>
          <cell r="L9070">
            <v>5</v>
          </cell>
          <cell r="M9070">
            <v>0.30222791587713332</v>
          </cell>
        </row>
        <row r="9071">
          <cell r="A9071" t="str">
            <v>2017-32-3-HoodsportHat_F_h_m</v>
          </cell>
          <cell r="B9071" t="str">
            <v>HC</v>
          </cell>
          <cell r="C9071" t="str">
            <v>Marked Hood Canal Fall Fing</v>
          </cell>
          <cell r="D9071" t="str">
            <v>M-HdCl FF</v>
          </cell>
          <cell r="E9071">
            <v>32</v>
          </cell>
          <cell r="F9071">
            <v>47</v>
          </cell>
          <cell r="G9071">
            <v>45</v>
          </cell>
          <cell r="H9071" t="str">
            <v>TRS; incl FW net, FW sport, 12H, HC net</v>
          </cell>
          <cell r="I9071">
            <v>2017</v>
          </cell>
          <cell r="J9071" t="str">
            <v>M</v>
          </cell>
          <cell r="K9071" t="str">
            <v>H</v>
          </cell>
          <cell r="L9071">
            <v>3</v>
          </cell>
          <cell r="M9071">
            <v>26363.904794488601</v>
          </cell>
        </row>
        <row r="9072">
          <cell r="A9072" t="str">
            <v>2017-32-3-SkokR_hat_h_m</v>
          </cell>
          <cell r="B9072" t="str">
            <v>HC</v>
          </cell>
          <cell r="C9072" t="str">
            <v>Marked Hood Canal Fall Fing</v>
          </cell>
          <cell r="D9072" t="str">
            <v>M-HdCl FF</v>
          </cell>
          <cell r="E9072">
            <v>32</v>
          </cell>
          <cell r="F9072">
            <v>47</v>
          </cell>
          <cell r="G9072">
            <v>45</v>
          </cell>
          <cell r="H9072" t="str">
            <v>TRS; incl FW net, FW sport, 12H, HC net</v>
          </cell>
          <cell r="I9072">
            <v>2017</v>
          </cell>
          <cell r="J9072" t="str">
            <v>M</v>
          </cell>
          <cell r="K9072" t="str">
            <v>H</v>
          </cell>
          <cell r="L9072">
            <v>3</v>
          </cell>
          <cell r="M9072">
            <v>53109.506436516131</v>
          </cell>
        </row>
        <row r="9073">
          <cell r="A9073" t="str">
            <v>2017-32-4-HoodsportHat_F_h_m</v>
          </cell>
          <cell r="B9073" t="str">
            <v>HC</v>
          </cell>
          <cell r="C9073" t="str">
            <v>Marked Hood Canal Fall Fing</v>
          </cell>
          <cell r="D9073" t="str">
            <v>M-HdCl FF</v>
          </cell>
          <cell r="E9073">
            <v>32</v>
          </cell>
          <cell r="F9073">
            <v>47</v>
          </cell>
          <cell r="G9073">
            <v>45</v>
          </cell>
          <cell r="H9073" t="str">
            <v>TRS; incl FW net, FW sport, 12H, HC net</v>
          </cell>
          <cell r="I9073">
            <v>2017</v>
          </cell>
          <cell r="J9073" t="str">
            <v>M</v>
          </cell>
          <cell r="K9073" t="str">
            <v>H</v>
          </cell>
          <cell r="L9073">
            <v>4</v>
          </cell>
          <cell r="M9073">
            <v>11510.852361220461</v>
          </cell>
        </row>
        <row r="9074">
          <cell r="A9074" t="str">
            <v>2017-32-4-SkokR_hat_h_m</v>
          </cell>
          <cell r="B9074" t="str">
            <v>HC</v>
          </cell>
          <cell r="C9074" t="str">
            <v>Marked Hood Canal Fall Fing</v>
          </cell>
          <cell r="D9074" t="str">
            <v>M-HdCl FF</v>
          </cell>
          <cell r="E9074">
            <v>32</v>
          </cell>
          <cell r="F9074">
            <v>47</v>
          </cell>
          <cell r="G9074">
            <v>45</v>
          </cell>
          <cell r="H9074" t="str">
            <v>TRS; incl FW net, FW sport, 12H, HC net</v>
          </cell>
          <cell r="I9074">
            <v>2017</v>
          </cell>
          <cell r="J9074" t="str">
            <v>M</v>
          </cell>
          <cell r="K9074" t="str">
            <v>H</v>
          </cell>
          <cell r="L9074">
            <v>4</v>
          </cell>
          <cell r="M9074">
            <v>4817.4163448505142</v>
          </cell>
        </row>
        <row r="9075">
          <cell r="A9075" t="str">
            <v>2017-32-5-HoodsportHat_F_h_m</v>
          </cell>
          <cell r="B9075" t="str">
            <v>HC</v>
          </cell>
          <cell r="C9075" t="str">
            <v>Marked Hood Canal Fall Fing</v>
          </cell>
          <cell r="D9075" t="str">
            <v>M-HdCl FF</v>
          </cell>
          <cell r="E9075">
            <v>32</v>
          </cell>
          <cell r="F9075">
            <v>47</v>
          </cell>
          <cell r="G9075">
            <v>45</v>
          </cell>
          <cell r="H9075" t="str">
            <v>TRS; incl FW net, FW sport, 12H, HC net</v>
          </cell>
          <cell r="I9075">
            <v>2017</v>
          </cell>
          <cell r="J9075" t="str">
            <v>M</v>
          </cell>
          <cell r="K9075" t="str">
            <v>H</v>
          </cell>
          <cell r="L9075">
            <v>5</v>
          </cell>
          <cell r="M9075">
            <v>177.1669270432003</v>
          </cell>
        </row>
        <row r="9076">
          <cell r="A9076" t="str">
            <v>2017-32-5-SkokR_hat_h_m</v>
          </cell>
          <cell r="B9076" t="str">
            <v>HC</v>
          </cell>
          <cell r="C9076" t="str">
            <v>Marked Hood Canal Fall Fing</v>
          </cell>
          <cell r="D9076" t="str">
            <v>M-HdCl FF</v>
          </cell>
          <cell r="E9076">
            <v>32</v>
          </cell>
          <cell r="F9076">
            <v>47</v>
          </cell>
          <cell r="G9076">
            <v>45</v>
          </cell>
          <cell r="H9076" t="str">
            <v>TRS; incl FW net, FW sport, 12H, HC net</v>
          </cell>
          <cell r="I9076">
            <v>2017</v>
          </cell>
          <cell r="J9076" t="str">
            <v>M</v>
          </cell>
          <cell r="K9076" t="str">
            <v>H</v>
          </cell>
          <cell r="L9076">
            <v>5</v>
          </cell>
          <cell r="M9076">
            <v>213.51137588491019</v>
          </cell>
        </row>
        <row r="9077">
          <cell r="A9077" t="str">
            <v>2017-33-3-HoodsportHat_Y_h_um</v>
          </cell>
          <cell r="B9077" t="str">
            <v>HC</v>
          </cell>
          <cell r="C9077" t="str">
            <v>UnMarked Hood Canal Fall Year</v>
          </cell>
          <cell r="D9077" t="str">
            <v>U-HdCl FY</v>
          </cell>
          <cell r="E9077">
            <v>33</v>
          </cell>
          <cell r="F9077">
            <v>49</v>
          </cell>
          <cell r="G9077">
            <v>48</v>
          </cell>
          <cell r="H9077" t="str">
            <v>TRS; incl FW net, FW sport, 12H, HC net</v>
          </cell>
          <cell r="I9077">
            <v>2017</v>
          </cell>
          <cell r="J9077" t="str">
            <v>UM</v>
          </cell>
          <cell r="K9077" t="str">
            <v>H</v>
          </cell>
          <cell r="L9077">
            <v>3</v>
          </cell>
          <cell r="M9077">
            <v>0.19196959512388001</v>
          </cell>
        </row>
        <row r="9078">
          <cell r="A9078" t="str">
            <v>2017-33-4-HoodsportHat_Y_h_um</v>
          </cell>
          <cell r="B9078" t="str">
            <v>HC</v>
          </cell>
          <cell r="C9078" t="str">
            <v>UnMarked Hood Canal Fall Year</v>
          </cell>
          <cell r="D9078" t="str">
            <v>U-HdCl FY</v>
          </cell>
          <cell r="E9078">
            <v>33</v>
          </cell>
          <cell r="F9078">
            <v>49</v>
          </cell>
          <cell r="G9078">
            <v>48</v>
          </cell>
          <cell r="H9078" t="str">
            <v>TRS; incl FW net, FW sport, 12H, HC net</v>
          </cell>
          <cell r="I9078">
            <v>2017</v>
          </cell>
          <cell r="J9078" t="str">
            <v>UM</v>
          </cell>
          <cell r="K9078" t="str">
            <v>H</v>
          </cell>
          <cell r="L9078">
            <v>4</v>
          </cell>
          <cell r="M9078">
            <v>0</v>
          </cell>
        </row>
        <row r="9079">
          <cell r="A9079" t="str">
            <v>2017-33-5-HoodsportHat_Y_h_um</v>
          </cell>
          <cell r="B9079" t="str">
            <v>HC</v>
          </cell>
          <cell r="C9079" t="str">
            <v>UnMarked Hood Canal Fall Year</v>
          </cell>
          <cell r="D9079" t="str">
            <v>U-HdCl FY</v>
          </cell>
          <cell r="E9079">
            <v>33</v>
          </cell>
          <cell r="F9079">
            <v>49</v>
          </cell>
          <cell r="G9079">
            <v>48</v>
          </cell>
          <cell r="H9079" t="str">
            <v>TRS; incl FW net, FW sport, 12H, HC net</v>
          </cell>
          <cell r="I9079">
            <v>2017</v>
          </cell>
          <cell r="J9079" t="str">
            <v>UM</v>
          </cell>
          <cell r="K9079" t="str">
            <v>H</v>
          </cell>
          <cell r="L9079">
            <v>5</v>
          </cell>
          <cell r="M9079">
            <v>0</v>
          </cell>
        </row>
        <row r="9080">
          <cell r="A9080" t="str">
            <v>2017-34-3-HoodsportHat_Y_h_m</v>
          </cell>
          <cell r="B9080" t="str">
            <v>HC</v>
          </cell>
          <cell r="C9080" t="str">
            <v>Marked Hood Canal Fall Year</v>
          </cell>
          <cell r="D9080" t="str">
            <v>M-HdCl FY</v>
          </cell>
          <cell r="E9080">
            <v>34</v>
          </cell>
          <cell r="F9080">
            <v>50</v>
          </cell>
          <cell r="G9080">
            <v>48</v>
          </cell>
          <cell r="H9080" t="str">
            <v>TRS; incl FW net, FW sport, 12H, HC net</v>
          </cell>
          <cell r="I9080">
            <v>2017</v>
          </cell>
          <cell r="J9080" t="str">
            <v>M</v>
          </cell>
          <cell r="K9080" t="str">
            <v>H</v>
          </cell>
          <cell r="L9080">
            <v>3</v>
          </cell>
          <cell r="M9080">
            <v>95.641148286718547</v>
          </cell>
        </row>
        <row r="9081">
          <cell r="A9081" t="str">
            <v>2017-34-4-HoodsportHat_Y_h_m</v>
          </cell>
          <cell r="B9081" t="str">
            <v>HC</v>
          </cell>
          <cell r="C9081" t="str">
            <v>Marked Hood Canal Fall Year</v>
          </cell>
          <cell r="D9081" t="str">
            <v>M-HdCl FY</v>
          </cell>
          <cell r="E9081">
            <v>34</v>
          </cell>
          <cell r="F9081">
            <v>50</v>
          </cell>
          <cell r="G9081">
            <v>48</v>
          </cell>
          <cell r="H9081" t="str">
            <v>TRS; incl FW net, FW sport, 12H, HC net</v>
          </cell>
          <cell r="I9081">
            <v>2017</v>
          </cell>
          <cell r="J9081" t="str">
            <v>M</v>
          </cell>
          <cell r="K9081" t="str">
            <v>H</v>
          </cell>
          <cell r="L9081">
            <v>4</v>
          </cell>
          <cell r="M9081">
            <v>127.8270627161928</v>
          </cell>
        </row>
        <row r="9082">
          <cell r="A9082" t="str">
            <v>2017-34-5-HoodsportHat_Y_h_m</v>
          </cell>
          <cell r="B9082" t="str">
            <v>HC</v>
          </cell>
          <cell r="C9082" t="str">
            <v>Marked Hood Canal Fall Year</v>
          </cell>
          <cell r="D9082" t="str">
            <v>M-HdCl FY</v>
          </cell>
          <cell r="E9082">
            <v>34</v>
          </cell>
          <cell r="F9082">
            <v>50</v>
          </cell>
          <cell r="G9082">
            <v>48</v>
          </cell>
          <cell r="H9082" t="str">
            <v>TRS; incl FW net, FW sport, 12H, HC net</v>
          </cell>
          <cell r="I9082">
            <v>2017</v>
          </cell>
          <cell r="J9082" t="str">
            <v>M</v>
          </cell>
          <cell r="K9082" t="str">
            <v>H</v>
          </cell>
          <cell r="L9082">
            <v>5</v>
          </cell>
          <cell r="M9082">
            <v>0</v>
          </cell>
        </row>
        <row r="9083">
          <cell r="A9083" t="str">
            <v>2017-35-3-Dungeness_n_um</v>
          </cell>
          <cell r="B9083" t="str">
            <v>JDF</v>
          </cell>
          <cell r="C9083" t="str">
            <v>UnMarked JDF Tribs. Fall</v>
          </cell>
          <cell r="D9083" t="str">
            <v>U-SJDF FF</v>
          </cell>
          <cell r="E9083">
            <v>35</v>
          </cell>
          <cell r="F9083">
            <v>52</v>
          </cell>
          <cell r="G9083">
            <v>51</v>
          </cell>
          <cell r="H9083" t="str">
            <v>ETRS; includes 6D</v>
          </cell>
          <cell r="I9083">
            <v>2017</v>
          </cell>
          <cell r="J9083" t="str">
            <v>UM</v>
          </cell>
          <cell r="K9083" t="str">
            <v>N</v>
          </cell>
          <cell r="L9083">
            <v>3</v>
          </cell>
          <cell r="M9083">
            <v>451</v>
          </cell>
        </row>
        <row r="9084">
          <cell r="A9084" t="str">
            <v>2017-35-3-Elwha_n_um</v>
          </cell>
          <cell r="B9084" t="str">
            <v>JDF</v>
          </cell>
          <cell r="C9084" t="str">
            <v>UnMarked JDF Tribs. Fall</v>
          </cell>
          <cell r="D9084" t="str">
            <v>U-SJDF FF</v>
          </cell>
          <cell r="E9084">
            <v>35</v>
          </cell>
          <cell r="F9084">
            <v>52</v>
          </cell>
          <cell r="G9084">
            <v>51</v>
          </cell>
          <cell r="H9084" t="str">
            <v>ETRS; includes 6D</v>
          </cell>
          <cell r="I9084">
            <v>2017</v>
          </cell>
          <cell r="J9084" t="str">
            <v>UM</v>
          </cell>
          <cell r="K9084" t="str">
            <v>N</v>
          </cell>
          <cell r="L9084">
            <v>3</v>
          </cell>
          <cell r="M9084">
            <v>1867</v>
          </cell>
        </row>
        <row r="9085">
          <cell r="A9085" t="str">
            <v>2017-35-4-Dungeness_n_um</v>
          </cell>
          <cell r="B9085" t="str">
            <v>JDF</v>
          </cell>
          <cell r="C9085" t="str">
            <v>UnMarked JDF Tribs. Fall</v>
          </cell>
          <cell r="D9085" t="str">
            <v>U-SJDF FF</v>
          </cell>
          <cell r="E9085">
            <v>35</v>
          </cell>
          <cell r="F9085">
            <v>52</v>
          </cell>
          <cell r="G9085">
            <v>51</v>
          </cell>
          <cell r="H9085" t="str">
            <v>ETRS; includes 6D</v>
          </cell>
          <cell r="I9085">
            <v>2017</v>
          </cell>
          <cell r="J9085" t="str">
            <v>UM</v>
          </cell>
          <cell r="K9085" t="str">
            <v>N</v>
          </cell>
          <cell r="L9085">
            <v>4</v>
          </cell>
          <cell r="M9085">
            <v>235</v>
          </cell>
        </row>
        <row r="9086">
          <cell r="A9086" t="str">
            <v>2017-35-4-Elwha_n_um</v>
          </cell>
          <cell r="B9086" t="str">
            <v>JDF</v>
          </cell>
          <cell r="C9086" t="str">
            <v>UnMarked JDF Tribs. Fall</v>
          </cell>
          <cell r="D9086" t="str">
            <v>U-SJDF FF</v>
          </cell>
          <cell r="E9086">
            <v>35</v>
          </cell>
          <cell r="F9086">
            <v>52</v>
          </cell>
          <cell r="G9086">
            <v>51</v>
          </cell>
          <cell r="H9086" t="str">
            <v>ETRS; includes 6D</v>
          </cell>
          <cell r="I9086">
            <v>2017</v>
          </cell>
          <cell r="J9086" t="str">
            <v>UM</v>
          </cell>
          <cell r="K9086" t="str">
            <v>N</v>
          </cell>
          <cell r="L9086">
            <v>4</v>
          </cell>
          <cell r="M9086">
            <v>923</v>
          </cell>
        </row>
        <row r="9087">
          <cell r="A9087" t="str">
            <v>2017-35-5-Dungeness_n_um</v>
          </cell>
          <cell r="B9087" t="str">
            <v>JDF</v>
          </cell>
          <cell r="C9087" t="str">
            <v>UnMarked JDF Tribs. Fall</v>
          </cell>
          <cell r="D9087" t="str">
            <v>U-SJDF FF</v>
          </cell>
          <cell r="E9087">
            <v>35</v>
          </cell>
          <cell r="F9087">
            <v>52</v>
          </cell>
          <cell r="G9087">
            <v>51</v>
          </cell>
          <cell r="H9087" t="str">
            <v>ETRS; includes 6D</v>
          </cell>
          <cell r="I9087">
            <v>2017</v>
          </cell>
          <cell r="J9087" t="str">
            <v>UM</v>
          </cell>
          <cell r="K9087" t="str">
            <v>N</v>
          </cell>
          <cell r="L9087">
            <v>5</v>
          </cell>
          <cell r="M9087">
            <v>19.479760696917751</v>
          </cell>
        </row>
        <row r="9088">
          <cell r="A9088" t="str">
            <v>2017-35-5-Elwha_n_um</v>
          </cell>
          <cell r="B9088" t="str">
            <v>JDF</v>
          </cell>
          <cell r="C9088" t="str">
            <v>UnMarked JDF Tribs. Fall</v>
          </cell>
          <cell r="D9088" t="str">
            <v>U-SJDF FF</v>
          </cell>
          <cell r="E9088">
            <v>35</v>
          </cell>
          <cell r="F9088">
            <v>52</v>
          </cell>
          <cell r="G9088">
            <v>51</v>
          </cell>
          <cell r="H9088" t="str">
            <v>ETRS; includes 6D</v>
          </cell>
          <cell r="I9088">
            <v>2017</v>
          </cell>
          <cell r="J9088" t="str">
            <v>UM</v>
          </cell>
          <cell r="K9088" t="str">
            <v>N</v>
          </cell>
          <cell r="L9088">
            <v>5</v>
          </cell>
          <cell r="M9088">
            <v>135</v>
          </cell>
        </row>
        <row r="9089">
          <cell r="A9089" t="str">
            <v>2017-36-3-Dungeness_n_m</v>
          </cell>
          <cell r="B9089" t="str">
            <v>JDF</v>
          </cell>
          <cell r="C9089" t="str">
            <v>Marked JDF Tribs. Fall</v>
          </cell>
          <cell r="D9089" t="str">
            <v>M-SJDF FF</v>
          </cell>
          <cell r="E9089">
            <v>36</v>
          </cell>
          <cell r="F9089">
            <v>53</v>
          </cell>
          <cell r="G9089">
            <v>51</v>
          </cell>
          <cell r="H9089" t="str">
            <v>ETRS; includes 6D</v>
          </cell>
          <cell r="I9089">
            <v>2017</v>
          </cell>
          <cell r="J9089" t="str">
            <v>M</v>
          </cell>
          <cell r="K9089" t="str">
            <v>N</v>
          </cell>
          <cell r="L9089">
            <v>3</v>
          </cell>
          <cell r="M9089">
            <v>0</v>
          </cell>
        </row>
        <row r="9090">
          <cell r="A9090" t="str">
            <v>2017-36-3-Elwha_n_m</v>
          </cell>
          <cell r="B9090" t="str">
            <v>JDF</v>
          </cell>
          <cell r="C9090" t="str">
            <v>Marked JDF Tribs. Fall</v>
          </cell>
          <cell r="D9090" t="str">
            <v>M-SJDF FF</v>
          </cell>
          <cell r="E9090">
            <v>36</v>
          </cell>
          <cell r="F9090">
            <v>53</v>
          </cell>
          <cell r="G9090">
            <v>51</v>
          </cell>
          <cell r="H9090" t="str">
            <v>ETRS; includes 6D</v>
          </cell>
          <cell r="I9090">
            <v>2017</v>
          </cell>
          <cell r="J9090" t="str">
            <v>M</v>
          </cell>
          <cell r="K9090" t="str">
            <v>N</v>
          </cell>
          <cell r="L9090">
            <v>3</v>
          </cell>
          <cell r="M9090">
            <v>91</v>
          </cell>
        </row>
        <row r="9091">
          <cell r="A9091" t="str">
            <v>2017-36-4-Dungeness_n_m</v>
          </cell>
          <cell r="B9091" t="str">
            <v>JDF</v>
          </cell>
          <cell r="C9091" t="str">
            <v>Marked JDF Tribs. Fall</v>
          </cell>
          <cell r="D9091" t="str">
            <v>M-SJDF FF</v>
          </cell>
          <cell r="E9091">
            <v>36</v>
          </cell>
          <cell r="F9091">
            <v>53</v>
          </cell>
          <cell r="G9091">
            <v>51</v>
          </cell>
          <cell r="H9091" t="str">
            <v>ETRS; includes 6D</v>
          </cell>
          <cell r="I9091">
            <v>2017</v>
          </cell>
          <cell r="J9091" t="str">
            <v>M</v>
          </cell>
          <cell r="K9091" t="str">
            <v>N</v>
          </cell>
          <cell r="L9091">
            <v>4</v>
          </cell>
          <cell r="M9091">
            <v>0</v>
          </cell>
        </row>
        <row r="9092">
          <cell r="A9092" t="str">
            <v>2017-36-4-Elwha_n_m</v>
          </cell>
          <cell r="B9092" t="str">
            <v>JDF</v>
          </cell>
          <cell r="C9092" t="str">
            <v>Marked JDF Tribs. Fall</v>
          </cell>
          <cell r="D9092" t="str">
            <v>M-SJDF FF</v>
          </cell>
          <cell r="E9092">
            <v>36</v>
          </cell>
          <cell r="F9092">
            <v>53</v>
          </cell>
          <cell r="G9092">
            <v>51</v>
          </cell>
          <cell r="H9092" t="str">
            <v>ETRS; includes 6D</v>
          </cell>
          <cell r="I9092">
            <v>2017</v>
          </cell>
          <cell r="J9092" t="str">
            <v>M</v>
          </cell>
          <cell r="K9092" t="str">
            <v>N</v>
          </cell>
          <cell r="L9092">
            <v>4</v>
          </cell>
          <cell r="M9092">
            <v>39</v>
          </cell>
        </row>
        <row r="9093">
          <cell r="A9093" t="str">
            <v>2017-36-5-Dungeness_n_m</v>
          </cell>
          <cell r="B9093" t="str">
            <v>JDF</v>
          </cell>
          <cell r="C9093" t="str">
            <v>Marked JDF Tribs. Fall</v>
          </cell>
          <cell r="D9093" t="str">
            <v>M-SJDF FF</v>
          </cell>
          <cell r="E9093">
            <v>36</v>
          </cell>
          <cell r="F9093">
            <v>53</v>
          </cell>
          <cell r="G9093">
            <v>51</v>
          </cell>
          <cell r="H9093" t="str">
            <v>ETRS; includes 6D</v>
          </cell>
          <cell r="I9093">
            <v>2017</v>
          </cell>
          <cell r="J9093" t="str">
            <v>M</v>
          </cell>
          <cell r="K9093" t="str">
            <v>N</v>
          </cell>
          <cell r="L9093">
            <v>5</v>
          </cell>
          <cell r="M9093">
            <v>0</v>
          </cell>
        </row>
        <row r="9094">
          <cell r="A9094" t="str">
            <v>2017-36-5-Elwha_n_m</v>
          </cell>
          <cell r="B9094" t="str">
            <v>JDF</v>
          </cell>
          <cell r="C9094" t="str">
            <v>Marked JDF Tribs. Fall</v>
          </cell>
          <cell r="D9094" t="str">
            <v>M-SJDF FF</v>
          </cell>
          <cell r="E9094">
            <v>36</v>
          </cell>
          <cell r="F9094">
            <v>53</v>
          </cell>
          <cell r="G9094">
            <v>51</v>
          </cell>
          <cell r="H9094" t="str">
            <v>ETRS; includes 6D</v>
          </cell>
          <cell r="I9094">
            <v>2017</v>
          </cell>
          <cell r="J9094" t="str">
            <v>M</v>
          </cell>
          <cell r="K9094" t="str">
            <v>N</v>
          </cell>
          <cell r="L9094">
            <v>5</v>
          </cell>
          <cell r="M9094">
            <v>28</v>
          </cell>
        </row>
        <row r="9095">
          <cell r="A9095" t="str">
            <v>2017-65-3-WhiteR_hat_Y_h_um</v>
          </cell>
          <cell r="B9095" t="str">
            <v>MPS</v>
          </cell>
          <cell r="C9095" t="str">
            <v>UnMarked White Sp Year</v>
          </cell>
          <cell r="D9095" t="str">
            <v>U-WhtSpYr</v>
          </cell>
          <cell r="E9095">
            <v>65</v>
          </cell>
          <cell r="F9095">
            <v>55</v>
          </cell>
          <cell r="G9095">
            <v>54</v>
          </cell>
          <cell r="H9095" t="str">
            <v>ETRS; includes FW net (FW spt assumed 0)</v>
          </cell>
          <cell r="I9095">
            <v>2017</v>
          </cell>
          <cell r="J9095" t="str">
            <v>UM</v>
          </cell>
          <cell r="K9095" t="str">
            <v>H</v>
          </cell>
          <cell r="L9095">
            <v>3</v>
          </cell>
          <cell r="M9095">
            <v>443</v>
          </cell>
        </row>
        <row r="9096">
          <cell r="A9096" t="str">
            <v>2017-65-4-WhiteR_hat_Y_h_um</v>
          </cell>
          <cell r="B9096" t="str">
            <v>MPS</v>
          </cell>
          <cell r="C9096" t="str">
            <v>UnMarked White Sp Year</v>
          </cell>
          <cell r="D9096" t="str">
            <v>U-WhtSpYr</v>
          </cell>
          <cell r="E9096">
            <v>65</v>
          </cell>
          <cell r="F9096">
            <v>55</v>
          </cell>
          <cell r="G9096">
            <v>54</v>
          </cell>
          <cell r="H9096" t="str">
            <v>ETRS; includes FW net (FW spt assumed 0)</v>
          </cell>
          <cell r="I9096">
            <v>2017</v>
          </cell>
          <cell r="J9096" t="str">
            <v>UM</v>
          </cell>
          <cell r="K9096" t="str">
            <v>H</v>
          </cell>
          <cell r="L9096">
            <v>4</v>
          </cell>
          <cell r="M9096">
            <v>53</v>
          </cell>
        </row>
        <row r="9097">
          <cell r="A9097" t="str">
            <v>2017-65-5-WhiteR_hat_Y_h_um</v>
          </cell>
          <cell r="B9097" t="str">
            <v>MPS</v>
          </cell>
          <cell r="C9097" t="str">
            <v>UnMarked White Sp Year</v>
          </cell>
          <cell r="D9097" t="str">
            <v>U-WhtSpYr</v>
          </cell>
          <cell r="E9097">
            <v>65</v>
          </cell>
          <cell r="F9097">
            <v>55</v>
          </cell>
          <cell r="G9097">
            <v>54</v>
          </cell>
          <cell r="H9097" t="str">
            <v>ETRS; includes FW net (FW spt assumed 0)</v>
          </cell>
          <cell r="I9097">
            <v>2017</v>
          </cell>
          <cell r="J9097" t="str">
            <v>UM</v>
          </cell>
          <cell r="K9097" t="str">
            <v>H</v>
          </cell>
          <cell r="L9097">
            <v>5</v>
          </cell>
          <cell r="M9097">
            <v>2</v>
          </cell>
        </row>
        <row r="9098">
          <cell r="A9098" t="str">
            <v>2017-66-3-</v>
          </cell>
          <cell r="B9098" t="str">
            <v>MPS</v>
          </cell>
          <cell r="C9098" t="str">
            <v>Marked White Sp Year</v>
          </cell>
          <cell r="D9098" t="str">
            <v>M-WhtSpYr</v>
          </cell>
          <cell r="E9098">
            <v>66</v>
          </cell>
          <cell r="F9098">
            <v>56</v>
          </cell>
          <cell r="G9098">
            <v>54</v>
          </cell>
          <cell r="H9098" t="str">
            <v>ETRS; includes FW net (FW spt assumed 0)</v>
          </cell>
          <cell r="I9098">
            <v>2017</v>
          </cell>
          <cell r="J9098" t="str">
            <v>M</v>
          </cell>
          <cell r="L9098">
            <v>3</v>
          </cell>
        </row>
        <row r="9099">
          <cell r="A9099" t="str">
            <v>2017-66-4-</v>
          </cell>
          <cell r="B9099" t="str">
            <v>MPS</v>
          </cell>
          <cell r="C9099" t="str">
            <v>Marked White Sp Year</v>
          </cell>
          <cell r="D9099" t="str">
            <v>M-WhtSpYr</v>
          </cell>
          <cell r="E9099">
            <v>66</v>
          </cell>
          <cell r="F9099">
            <v>56</v>
          </cell>
          <cell r="G9099">
            <v>54</v>
          </cell>
          <cell r="H9099" t="str">
            <v>ETRS; includes FW net (FW spt assumed 0)</v>
          </cell>
          <cell r="I9099">
            <v>2017</v>
          </cell>
          <cell r="J9099" t="str">
            <v>M</v>
          </cell>
          <cell r="L9099">
            <v>4</v>
          </cell>
        </row>
        <row r="9100">
          <cell r="A9100" t="str">
            <v>2017-66-5-</v>
          </cell>
          <cell r="B9100" t="str">
            <v>MPS</v>
          </cell>
          <cell r="C9100" t="str">
            <v>Marked White Sp Year</v>
          </cell>
          <cell r="D9100" t="str">
            <v>M-WhtSpYr</v>
          </cell>
          <cell r="E9100">
            <v>66</v>
          </cell>
          <cell r="F9100">
            <v>56</v>
          </cell>
          <cell r="G9100">
            <v>54</v>
          </cell>
          <cell r="H9100" t="str">
            <v>ETRS; includes FW net (FW spt assumed 0)</v>
          </cell>
          <cell r="I9100">
            <v>2017</v>
          </cell>
          <cell r="J9100" t="str">
            <v>M</v>
          </cell>
          <cell r="L9100">
            <v>5</v>
          </cell>
        </row>
        <row r="9101">
          <cell r="A9101" t="str">
            <v>2017-75-3-Hoko_h_um</v>
          </cell>
          <cell r="B9101" t="str">
            <v>JDF</v>
          </cell>
          <cell r="C9101" t="str">
            <v>UnMarked Hoko River</v>
          </cell>
          <cell r="D9101" t="str">
            <v>U-Hoko Rv</v>
          </cell>
          <cell r="E9101">
            <v>75</v>
          </cell>
          <cell r="F9101">
            <v>58</v>
          </cell>
          <cell r="G9101">
            <v>57</v>
          </cell>
          <cell r="H9101" t="str">
            <v>ETRS; esc only, no FW fishery</v>
          </cell>
          <cell r="I9101">
            <v>2017</v>
          </cell>
          <cell r="J9101" t="str">
            <v>UM</v>
          </cell>
          <cell r="K9101" t="str">
            <v>H</v>
          </cell>
          <cell r="L9101">
            <v>3</v>
          </cell>
          <cell r="M9101">
            <v>125</v>
          </cell>
        </row>
        <row r="9102">
          <cell r="A9102" t="str">
            <v>2017-75-3-Hoko_n_um</v>
          </cell>
          <cell r="B9102" t="str">
            <v>JDF</v>
          </cell>
          <cell r="C9102" t="str">
            <v>UnMarked Hoko River</v>
          </cell>
          <cell r="D9102" t="str">
            <v>U-Hoko Rv</v>
          </cell>
          <cell r="E9102">
            <v>75</v>
          </cell>
          <cell r="F9102">
            <v>58</v>
          </cell>
          <cell r="G9102">
            <v>57</v>
          </cell>
          <cell r="H9102" t="str">
            <v>ETRS; esc only, no FW fishery</v>
          </cell>
          <cell r="I9102">
            <v>2017</v>
          </cell>
          <cell r="J9102" t="str">
            <v>UM</v>
          </cell>
          <cell r="K9102" t="str">
            <v>N</v>
          </cell>
          <cell r="L9102">
            <v>3</v>
          </cell>
          <cell r="M9102">
            <v>97</v>
          </cell>
        </row>
        <row r="9103">
          <cell r="A9103" t="str">
            <v>2017-75-4-Hoko_h_um</v>
          </cell>
          <cell r="B9103" t="str">
            <v>JDF</v>
          </cell>
          <cell r="C9103" t="str">
            <v>UnMarked Hoko River</v>
          </cell>
          <cell r="D9103" t="str">
            <v>U-Hoko Rv</v>
          </cell>
          <cell r="E9103">
            <v>75</v>
          </cell>
          <cell r="F9103">
            <v>58</v>
          </cell>
          <cell r="G9103">
            <v>57</v>
          </cell>
          <cell r="H9103" t="str">
            <v>ETRS; esc only, no FW fishery</v>
          </cell>
          <cell r="I9103">
            <v>2017</v>
          </cell>
          <cell r="J9103" t="str">
            <v>UM</v>
          </cell>
          <cell r="K9103" t="str">
            <v>H</v>
          </cell>
          <cell r="L9103">
            <v>4</v>
          </cell>
          <cell r="M9103">
            <v>76</v>
          </cell>
        </row>
        <row r="9104">
          <cell r="A9104" t="str">
            <v>2017-75-4-Hoko_n_um</v>
          </cell>
          <cell r="B9104" t="str">
            <v>JDF</v>
          </cell>
          <cell r="C9104" t="str">
            <v>UnMarked Hoko River</v>
          </cell>
          <cell r="D9104" t="str">
            <v>U-Hoko Rv</v>
          </cell>
          <cell r="E9104">
            <v>75</v>
          </cell>
          <cell r="F9104">
            <v>58</v>
          </cell>
          <cell r="G9104">
            <v>57</v>
          </cell>
          <cell r="H9104" t="str">
            <v>ETRS; esc only, no FW fishery</v>
          </cell>
          <cell r="I9104">
            <v>2017</v>
          </cell>
          <cell r="J9104" t="str">
            <v>UM</v>
          </cell>
          <cell r="K9104" t="str">
            <v>N</v>
          </cell>
          <cell r="L9104">
            <v>4</v>
          </cell>
          <cell r="M9104">
            <v>267</v>
          </cell>
        </row>
        <row r="9105">
          <cell r="A9105" t="str">
            <v>2017-75-5-Hoko_h_um</v>
          </cell>
          <cell r="B9105" t="str">
            <v>JDF</v>
          </cell>
          <cell r="C9105" t="str">
            <v>UnMarked Hoko River</v>
          </cell>
          <cell r="D9105" t="str">
            <v>U-Hoko Rv</v>
          </cell>
          <cell r="E9105">
            <v>75</v>
          </cell>
          <cell r="F9105">
            <v>58</v>
          </cell>
          <cell r="G9105">
            <v>57</v>
          </cell>
          <cell r="H9105" t="str">
            <v>ETRS; esc only, no FW fishery</v>
          </cell>
          <cell r="I9105">
            <v>2017</v>
          </cell>
          <cell r="J9105" t="str">
            <v>UM</v>
          </cell>
          <cell r="K9105" t="str">
            <v>H</v>
          </cell>
          <cell r="L9105">
            <v>5</v>
          </cell>
          <cell r="M9105">
            <v>36</v>
          </cell>
        </row>
        <row r="9106">
          <cell r="A9106" t="str">
            <v>2017-75-5-Hoko_n_um</v>
          </cell>
          <cell r="B9106" t="str">
            <v>JDF</v>
          </cell>
          <cell r="C9106" t="str">
            <v>UnMarked Hoko River</v>
          </cell>
          <cell r="D9106" t="str">
            <v>U-Hoko Rv</v>
          </cell>
          <cell r="E9106">
            <v>75</v>
          </cell>
          <cell r="F9106">
            <v>58</v>
          </cell>
          <cell r="G9106">
            <v>57</v>
          </cell>
          <cell r="H9106" t="str">
            <v>ETRS; esc only, no FW fishery</v>
          </cell>
          <cell r="I9106">
            <v>2017</v>
          </cell>
          <cell r="J9106" t="str">
            <v>UM</v>
          </cell>
          <cell r="K9106" t="str">
            <v>N</v>
          </cell>
          <cell r="L9106">
            <v>5</v>
          </cell>
          <cell r="M9106">
            <v>0</v>
          </cell>
        </row>
        <row r="9107">
          <cell r="A9107" t="str">
            <v>2017-76-3-Hoko_h_m</v>
          </cell>
          <cell r="B9107" t="str">
            <v>JDF</v>
          </cell>
          <cell r="C9107" t="str">
            <v>Marked Hoko River</v>
          </cell>
          <cell r="D9107" t="str">
            <v>M-Hoko Rv</v>
          </cell>
          <cell r="E9107">
            <v>76</v>
          </cell>
          <cell r="F9107">
            <v>59</v>
          </cell>
          <cell r="G9107">
            <v>57</v>
          </cell>
          <cell r="H9107" t="str">
            <v>ETRS; esc only, no FW fishery</v>
          </cell>
          <cell r="I9107">
            <v>2017</v>
          </cell>
          <cell r="J9107" t="str">
            <v>M</v>
          </cell>
          <cell r="K9107" t="str">
            <v>H</v>
          </cell>
          <cell r="L9107">
            <v>3</v>
          </cell>
          <cell r="M9107">
            <v>128</v>
          </cell>
        </row>
        <row r="9108">
          <cell r="A9108" t="str">
            <v>2017-76-4-Hoko_h_m</v>
          </cell>
          <cell r="B9108" t="str">
            <v>JDF</v>
          </cell>
          <cell r="C9108" t="str">
            <v>Marked Hoko River</v>
          </cell>
          <cell r="D9108" t="str">
            <v>M-Hoko Rv</v>
          </cell>
          <cell r="E9108">
            <v>76</v>
          </cell>
          <cell r="F9108">
            <v>59</v>
          </cell>
          <cell r="G9108">
            <v>57</v>
          </cell>
          <cell r="H9108" t="str">
            <v>ETRS; esc only, no FW fishery</v>
          </cell>
          <cell r="I9108">
            <v>2017</v>
          </cell>
          <cell r="J9108" t="str">
            <v>M</v>
          </cell>
          <cell r="K9108" t="str">
            <v>H</v>
          </cell>
          <cell r="L9108">
            <v>4</v>
          </cell>
          <cell r="M9108">
            <v>193</v>
          </cell>
        </row>
        <row r="9109">
          <cell r="A9109" t="str">
            <v>2017-76-5-Hoko_h_m</v>
          </cell>
          <cell r="B9109" t="str">
            <v>JDF</v>
          </cell>
          <cell r="C9109" t="str">
            <v>Marked Hoko River</v>
          </cell>
          <cell r="D9109" t="str">
            <v>M-Hoko Rv</v>
          </cell>
          <cell r="E9109">
            <v>76</v>
          </cell>
          <cell r="F9109">
            <v>59</v>
          </cell>
          <cell r="G9109">
            <v>57</v>
          </cell>
          <cell r="H9109" t="str">
            <v>ETRS; esc only, no FW fishery</v>
          </cell>
          <cell r="I9109">
            <v>2017</v>
          </cell>
          <cell r="J9109" t="str">
            <v>M</v>
          </cell>
          <cell r="K9109" t="str">
            <v>H</v>
          </cell>
          <cell r="L9109">
            <v>5</v>
          </cell>
          <cell r="M9109">
            <v>48</v>
          </cell>
        </row>
        <row r="9110">
          <cell r="A9110" t="str">
            <v>2017-37-3-</v>
          </cell>
          <cell r="B9110" t="str">
            <v>ColR</v>
          </cell>
          <cell r="C9110" t="str">
            <v>UnMarked CR Oregon Hatchery Tule</v>
          </cell>
          <cell r="D9110" t="str">
            <v>U-OR Tule</v>
          </cell>
          <cell r="E9110">
            <v>37</v>
          </cell>
          <cell r="F9110">
            <v>61</v>
          </cell>
          <cell r="G9110">
            <v>60</v>
          </cell>
          <cell r="I9110">
            <v>2017</v>
          </cell>
          <cell r="J9110" t="str">
            <v>UM</v>
          </cell>
          <cell r="L9110">
            <v>3</v>
          </cell>
          <cell r="M9110">
            <v>134.1825718304442</v>
          </cell>
        </row>
        <row r="9111">
          <cell r="A9111" t="str">
            <v>2017-37-4-</v>
          </cell>
          <cell r="B9111" t="str">
            <v>ColR</v>
          </cell>
          <cell r="C9111" t="str">
            <v>UnMarked CR Oregon Hatchery Tule</v>
          </cell>
          <cell r="D9111" t="str">
            <v>U-OR Tule</v>
          </cell>
          <cell r="E9111">
            <v>37</v>
          </cell>
          <cell r="F9111">
            <v>61</v>
          </cell>
          <cell r="G9111">
            <v>60</v>
          </cell>
          <cell r="I9111">
            <v>2017</v>
          </cell>
          <cell r="J9111" t="str">
            <v>UM</v>
          </cell>
          <cell r="L9111">
            <v>4</v>
          </cell>
          <cell r="M9111">
            <v>46.422467635140649</v>
          </cell>
        </row>
        <row r="9112">
          <cell r="A9112" t="str">
            <v>2017-37-5-</v>
          </cell>
          <cell r="B9112" t="str">
            <v>ColR</v>
          </cell>
          <cell r="C9112" t="str">
            <v>UnMarked CR Oregon Hatchery Tule</v>
          </cell>
          <cell r="D9112" t="str">
            <v>U-OR Tule</v>
          </cell>
          <cell r="E9112">
            <v>37</v>
          </cell>
          <cell r="F9112">
            <v>61</v>
          </cell>
          <cell r="G9112">
            <v>60</v>
          </cell>
          <cell r="I9112">
            <v>2017</v>
          </cell>
          <cell r="J9112" t="str">
            <v>UM</v>
          </cell>
          <cell r="L9112">
            <v>5</v>
          </cell>
          <cell r="M9112">
            <v>0</v>
          </cell>
        </row>
        <row r="9113">
          <cell r="A9113" t="str">
            <v>2017-38-3-</v>
          </cell>
          <cell r="B9113" t="str">
            <v>ColR</v>
          </cell>
          <cell r="C9113" t="str">
            <v>Marked CR Oregon Hatchery Tule</v>
          </cell>
          <cell r="D9113" t="str">
            <v>M-OR Tule</v>
          </cell>
          <cell r="E9113">
            <v>38</v>
          </cell>
          <cell r="F9113">
            <v>62</v>
          </cell>
          <cell r="G9113">
            <v>60</v>
          </cell>
          <cell r="I9113">
            <v>2017</v>
          </cell>
          <cell r="J9113" t="str">
            <v>M</v>
          </cell>
          <cell r="L9113">
            <v>3</v>
          </cell>
          <cell r="M9113">
            <v>12627.11742816956</v>
          </cell>
        </row>
        <row r="9114">
          <cell r="A9114" t="str">
            <v>2017-38-4-</v>
          </cell>
          <cell r="B9114" t="str">
            <v>ColR</v>
          </cell>
          <cell r="C9114" t="str">
            <v>Marked CR Oregon Hatchery Tule</v>
          </cell>
          <cell r="D9114" t="str">
            <v>M-OR Tule</v>
          </cell>
          <cell r="E9114">
            <v>38</v>
          </cell>
          <cell r="F9114">
            <v>62</v>
          </cell>
          <cell r="G9114">
            <v>60</v>
          </cell>
          <cell r="I9114">
            <v>2017</v>
          </cell>
          <cell r="J9114" t="str">
            <v>M</v>
          </cell>
          <cell r="L9114">
            <v>4</v>
          </cell>
          <cell r="M9114">
            <v>1014.55253236486</v>
          </cell>
        </row>
        <row r="9115">
          <cell r="A9115" t="str">
            <v>2017-38-5-</v>
          </cell>
          <cell r="B9115" t="str">
            <v>ColR</v>
          </cell>
          <cell r="C9115" t="str">
            <v>Marked CR Oregon Hatchery Tule</v>
          </cell>
          <cell r="D9115" t="str">
            <v>M-OR Tule</v>
          </cell>
          <cell r="E9115">
            <v>38</v>
          </cell>
          <cell r="F9115">
            <v>62</v>
          </cell>
          <cell r="G9115">
            <v>60</v>
          </cell>
          <cell r="I9115">
            <v>2017</v>
          </cell>
          <cell r="J9115" t="str">
            <v>M</v>
          </cell>
          <cell r="L9115">
            <v>5</v>
          </cell>
          <cell r="M9115">
            <v>87.875</v>
          </cell>
        </row>
        <row r="9116">
          <cell r="A9116" t="str">
            <v>2017-39-3-</v>
          </cell>
          <cell r="B9116" t="str">
            <v>ColR</v>
          </cell>
          <cell r="C9116" t="str">
            <v>UnMarked CR Washington Hatchery Tule</v>
          </cell>
          <cell r="D9116" t="str">
            <v>U-WA Tule</v>
          </cell>
          <cell r="E9116">
            <v>39</v>
          </cell>
          <cell r="F9116">
            <v>64</v>
          </cell>
          <cell r="G9116">
            <v>63</v>
          </cell>
          <cell r="I9116">
            <v>2017</v>
          </cell>
          <cell r="J9116" t="str">
            <v>UM</v>
          </cell>
          <cell r="L9116">
            <v>3</v>
          </cell>
          <cell r="M9116">
            <v>1684.734614813716</v>
          </cell>
        </row>
        <row r="9117">
          <cell r="A9117" t="str">
            <v>2017-39-4-</v>
          </cell>
          <cell r="B9117" t="str">
            <v>ColR</v>
          </cell>
          <cell r="C9117" t="str">
            <v>UnMarked CR Washington Hatchery Tule</v>
          </cell>
          <cell r="D9117" t="str">
            <v>U-WA Tule</v>
          </cell>
          <cell r="E9117">
            <v>39</v>
          </cell>
          <cell r="F9117">
            <v>64</v>
          </cell>
          <cell r="G9117">
            <v>63</v>
          </cell>
          <cell r="I9117">
            <v>2017</v>
          </cell>
          <cell r="J9117" t="str">
            <v>UM</v>
          </cell>
          <cell r="L9117">
            <v>4</v>
          </cell>
          <cell r="M9117">
            <v>1324.098487570054</v>
          </cell>
        </row>
        <row r="9118">
          <cell r="A9118" t="str">
            <v>2017-39-5-</v>
          </cell>
          <cell r="B9118" t="str">
            <v>ColR</v>
          </cell>
          <cell r="C9118" t="str">
            <v>UnMarked CR Washington Hatchery Tule</v>
          </cell>
          <cell r="D9118" t="str">
            <v>U-WA Tule</v>
          </cell>
          <cell r="E9118">
            <v>39</v>
          </cell>
          <cell r="F9118">
            <v>64</v>
          </cell>
          <cell r="G9118">
            <v>63</v>
          </cell>
          <cell r="I9118">
            <v>2017</v>
          </cell>
          <cell r="J9118" t="str">
            <v>UM</v>
          </cell>
          <cell r="L9118">
            <v>5</v>
          </cell>
          <cell r="M9118">
            <v>1133.197172512527</v>
          </cell>
        </row>
        <row r="9119">
          <cell r="A9119" t="str">
            <v>2017-40-3-</v>
          </cell>
          <cell r="B9119" t="str">
            <v>ColR</v>
          </cell>
          <cell r="C9119" t="str">
            <v>Marked CR Washington Hatchery Tule</v>
          </cell>
          <cell r="D9119" t="str">
            <v>M-WA Tule</v>
          </cell>
          <cell r="E9119">
            <v>40</v>
          </cell>
          <cell r="F9119">
            <v>65</v>
          </cell>
          <cell r="G9119">
            <v>63</v>
          </cell>
          <cell r="I9119">
            <v>2017</v>
          </cell>
          <cell r="J9119" t="str">
            <v>M</v>
          </cell>
          <cell r="L9119">
            <v>3</v>
          </cell>
          <cell r="M9119">
            <v>24834.090385186289</v>
          </cell>
        </row>
        <row r="9120">
          <cell r="A9120" t="str">
            <v>2017-40-4-</v>
          </cell>
          <cell r="B9120" t="str">
            <v>ColR</v>
          </cell>
          <cell r="C9120" t="str">
            <v>Marked CR Washington Hatchery Tule</v>
          </cell>
          <cell r="D9120" t="str">
            <v>M-WA Tule</v>
          </cell>
          <cell r="E9120">
            <v>40</v>
          </cell>
          <cell r="F9120">
            <v>65</v>
          </cell>
          <cell r="G9120">
            <v>63</v>
          </cell>
          <cell r="I9120">
            <v>2017</v>
          </cell>
          <cell r="J9120" t="str">
            <v>M</v>
          </cell>
          <cell r="L9120">
            <v>4</v>
          </cell>
          <cell r="M9120">
            <v>12786.776512429949</v>
          </cell>
        </row>
        <row r="9121">
          <cell r="A9121" t="str">
            <v>2017-40-5-</v>
          </cell>
          <cell r="B9121" t="str">
            <v>ColR</v>
          </cell>
          <cell r="C9121" t="str">
            <v>Marked CR Washington Hatchery Tule</v>
          </cell>
          <cell r="D9121" t="str">
            <v>M-WA Tule</v>
          </cell>
          <cell r="E9121">
            <v>40</v>
          </cell>
          <cell r="F9121">
            <v>65</v>
          </cell>
          <cell r="G9121">
            <v>63</v>
          </cell>
          <cell r="I9121">
            <v>2017</v>
          </cell>
          <cell r="J9121" t="str">
            <v>M</v>
          </cell>
          <cell r="L9121">
            <v>5</v>
          </cell>
          <cell r="M9121">
            <v>4108.7778274874736</v>
          </cell>
        </row>
        <row r="9122">
          <cell r="A9122" t="str">
            <v>2017-41-3-</v>
          </cell>
          <cell r="B9122" t="str">
            <v>ColR</v>
          </cell>
          <cell r="C9122" t="str">
            <v>UnMarked Lower Columbia River Wild</v>
          </cell>
          <cell r="D9122" t="str">
            <v>U-LCRWild</v>
          </cell>
          <cell r="E9122">
            <v>41</v>
          </cell>
          <cell r="F9122">
            <v>67</v>
          </cell>
          <cell r="G9122">
            <v>66</v>
          </cell>
          <cell r="I9122">
            <v>2017</v>
          </cell>
          <cell r="J9122" t="str">
            <v>UM</v>
          </cell>
          <cell r="L9122">
            <v>3</v>
          </cell>
          <cell r="M9122">
            <v>931.89454976303318</v>
          </cell>
        </row>
        <row r="9123">
          <cell r="A9123" t="str">
            <v>2017-41-4-</v>
          </cell>
          <cell r="B9123" t="str">
            <v>ColR</v>
          </cell>
          <cell r="C9123" t="str">
            <v>UnMarked Lower Columbia River Wild</v>
          </cell>
          <cell r="D9123" t="str">
            <v>U-LCRWild</v>
          </cell>
          <cell r="E9123">
            <v>41</v>
          </cell>
          <cell r="F9123">
            <v>67</v>
          </cell>
          <cell r="G9123">
            <v>66</v>
          </cell>
          <cell r="I9123">
            <v>2017</v>
          </cell>
          <cell r="J9123" t="str">
            <v>UM</v>
          </cell>
          <cell r="L9123">
            <v>4</v>
          </cell>
          <cell r="M9123">
            <v>4288.7330183106906</v>
          </cell>
        </row>
        <row r="9124">
          <cell r="A9124" t="str">
            <v>2017-41-5-</v>
          </cell>
          <cell r="B9124" t="str">
            <v>ColR</v>
          </cell>
          <cell r="C9124" t="str">
            <v>UnMarked Lower Columbia River Wild</v>
          </cell>
          <cell r="D9124" t="str">
            <v>U-LCRWild</v>
          </cell>
          <cell r="E9124">
            <v>41</v>
          </cell>
          <cell r="F9124">
            <v>67</v>
          </cell>
          <cell r="G9124">
            <v>66</v>
          </cell>
          <cell r="I9124">
            <v>2017</v>
          </cell>
          <cell r="J9124" t="str">
            <v>UM</v>
          </cell>
          <cell r="L9124">
            <v>5</v>
          </cell>
          <cell r="M9124">
            <v>2630.8828522920198</v>
          </cell>
        </row>
        <row r="9125">
          <cell r="A9125" t="str">
            <v>2017-42-3-</v>
          </cell>
          <cell r="B9125" t="str">
            <v>ColR</v>
          </cell>
          <cell r="C9125" t="str">
            <v>Marked Lower Columbia River Wild</v>
          </cell>
          <cell r="D9125" t="str">
            <v>M-LCRWild</v>
          </cell>
          <cell r="E9125">
            <v>42</v>
          </cell>
          <cell r="F9125">
            <v>68</v>
          </cell>
          <cell r="G9125">
            <v>66</v>
          </cell>
          <cell r="I9125">
            <v>2017</v>
          </cell>
          <cell r="J9125" t="str">
            <v>M</v>
          </cell>
          <cell r="L9125">
            <v>3</v>
          </cell>
          <cell r="M9125">
            <v>1.1054502369668171</v>
          </cell>
        </row>
        <row r="9126">
          <cell r="A9126" t="str">
            <v>2017-42-4-</v>
          </cell>
          <cell r="B9126" t="str">
            <v>ColR</v>
          </cell>
          <cell r="C9126" t="str">
            <v>Marked Lower Columbia River Wild</v>
          </cell>
          <cell r="D9126" t="str">
            <v>M-LCRWild</v>
          </cell>
          <cell r="E9126">
            <v>42</v>
          </cell>
          <cell r="F9126">
            <v>68</v>
          </cell>
          <cell r="G9126">
            <v>66</v>
          </cell>
          <cell r="I9126">
            <v>2017</v>
          </cell>
          <cell r="J9126" t="str">
            <v>M</v>
          </cell>
          <cell r="L9126">
            <v>4</v>
          </cell>
          <cell r="M9126">
            <v>1.2669816893094319</v>
          </cell>
        </row>
        <row r="9127">
          <cell r="A9127" t="str">
            <v>2017-42-5-</v>
          </cell>
          <cell r="B9127" t="str">
            <v>ColR</v>
          </cell>
          <cell r="C9127" t="str">
            <v>Marked Lower Columbia River Wild</v>
          </cell>
          <cell r="D9127" t="str">
            <v>M-LCRWild</v>
          </cell>
          <cell r="E9127">
            <v>42</v>
          </cell>
          <cell r="F9127">
            <v>68</v>
          </cell>
          <cell r="G9127">
            <v>66</v>
          </cell>
          <cell r="I9127">
            <v>2017</v>
          </cell>
          <cell r="J9127" t="str">
            <v>M</v>
          </cell>
          <cell r="L9127">
            <v>5</v>
          </cell>
          <cell r="M9127">
            <v>1.117147707979711</v>
          </cell>
        </row>
        <row r="9128">
          <cell r="A9128" t="str">
            <v>2017-43-3-</v>
          </cell>
          <cell r="B9128" t="str">
            <v>ColR</v>
          </cell>
          <cell r="C9128" t="str">
            <v>UnMarked CR Bonneville Pool Hatchery</v>
          </cell>
          <cell r="D9128" t="str">
            <v>U-BPHTule</v>
          </cell>
          <cell r="E9128">
            <v>43</v>
          </cell>
          <cell r="F9128">
            <v>70</v>
          </cell>
          <cell r="G9128">
            <v>69</v>
          </cell>
          <cell r="I9128">
            <v>2017</v>
          </cell>
          <cell r="J9128" t="str">
            <v>UM</v>
          </cell>
          <cell r="L9128">
            <v>3</v>
          </cell>
          <cell r="M9128">
            <v>3880.1537913495781</v>
          </cell>
        </row>
        <row r="9129">
          <cell r="A9129" t="str">
            <v>2017-43-4-</v>
          </cell>
          <cell r="B9129" t="str">
            <v>ColR</v>
          </cell>
          <cell r="C9129" t="str">
            <v>UnMarked CR Bonneville Pool Hatchery</v>
          </cell>
          <cell r="D9129" t="str">
            <v>U-BPHTule</v>
          </cell>
          <cell r="E9129">
            <v>43</v>
          </cell>
          <cell r="F9129">
            <v>70</v>
          </cell>
          <cell r="G9129">
            <v>69</v>
          </cell>
          <cell r="I9129">
            <v>2017</v>
          </cell>
          <cell r="J9129" t="str">
            <v>UM</v>
          </cell>
          <cell r="L9129">
            <v>4</v>
          </cell>
          <cell r="M9129">
            <v>536.513901015908</v>
          </cell>
        </row>
        <row r="9130">
          <cell r="A9130" t="str">
            <v>2017-43-5-</v>
          </cell>
          <cell r="B9130" t="str">
            <v>ColR</v>
          </cell>
          <cell r="C9130" t="str">
            <v>UnMarked CR Bonneville Pool Hatchery</v>
          </cell>
          <cell r="D9130" t="str">
            <v>U-BPHTule</v>
          </cell>
          <cell r="E9130">
            <v>43</v>
          </cell>
          <cell r="F9130">
            <v>70</v>
          </cell>
          <cell r="G9130">
            <v>69</v>
          </cell>
          <cell r="I9130">
            <v>2017</v>
          </cell>
          <cell r="J9130" t="str">
            <v>UM</v>
          </cell>
          <cell r="L9130">
            <v>5</v>
          </cell>
          <cell r="M9130">
            <v>133</v>
          </cell>
        </row>
        <row r="9131">
          <cell r="A9131" t="str">
            <v>2017-44-3-</v>
          </cell>
          <cell r="B9131" t="str">
            <v>ColR</v>
          </cell>
          <cell r="C9131" t="str">
            <v>Marked CR Bonneville Pool Hatchery</v>
          </cell>
          <cell r="D9131" t="str">
            <v>M-BPHTule</v>
          </cell>
          <cell r="E9131">
            <v>44</v>
          </cell>
          <cell r="F9131">
            <v>71</v>
          </cell>
          <cell r="G9131">
            <v>69</v>
          </cell>
          <cell r="I9131">
            <v>2017</v>
          </cell>
          <cell r="J9131" t="str">
            <v>M</v>
          </cell>
          <cell r="L9131">
            <v>3</v>
          </cell>
          <cell r="M9131">
            <v>39568.846208650422</v>
          </cell>
        </row>
        <row r="9132">
          <cell r="A9132" t="str">
            <v>2017-44-4-</v>
          </cell>
          <cell r="B9132" t="str">
            <v>ColR</v>
          </cell>
          <cell r="C9132" t="str">
            <v>Marked CR Bonneville Pool Hatchery</v>
          </cell>
          <cell r="D9132" t="str">
            <v>M-BPHTule</v>
          </cell>
          <cell r="E9132">
            <v>44</v>
          </cell>
          <cell r="F9132">
            <v>71</v>
          </cell>
          <cell r="G9132">
            <v>69</v>
          </cell>
          <cell r="I9132">
            <v>2017</v>
          </cell>
          <cell r="J9132" t="str">
            <v>M</v>
          </cell>
          <cell r="L9132">
            <v>4</v>
          </cell>
          <cell r="M9132">
            <v>3943.4860989840922</v>
          </cell>
        </row>
        <row r="9133">
          <cell r="A9133" t="str">
            <v>2017-44-5-</v>
          </cell>
          <cell r="B9133" t="str">
            <v>ColR</v>
          </cell>
          <cell r="C9133" t="str">
            <v>Marked CR Bonneville Pool Hatchery</v>
          </cell>
          <cell r="D9133" t="str">
            <v>M-BPHTule</v>
          </cell>
          <cell r="E9133">
            <v>44</v>
          </cell>
          <cell r="F9133">
            <v>71</v>
          </cell>
          <cell r="G9133">
            <v>69</v>
          </cell>
          <cell r="I9133">
            <v>2017</v>
          </cell>
          <cell r="J9133" t="str">
            <v>M</v>
          </cell>
          <cell r="L9133">
            <v>5</v>
          </cell>
          <cell r="M9133">
            <v>63</v>
          </cell>
        </row>
        <row r="9134">
          <cell r="A9134" t="str">
            <v>2017-45-3-</v>
          </cell>
          <cell r="B9134" t="str">
            <v>ColR</v>
          </cell>
          <cell r="C9134" t="str">
            <v>UnMarked Columbia R Upriver Summer</v>
          </cell>
          <cell r="D9134" t="str">
            <v>U-UpCR Su</v>
          </cell>
          <cell r="E9134">
            <v>45</v>
          </cell>
          <cell r="F9134">
            <v>73</v>
          </cell>
          <cell r="G9134">
            <v>72</v>
          </cell>
          <cell r="I9134">
            <v>2017</v>
          </cell>
          <cell r="J9134" t="str">
            <v>UM</v>
          </cell>
          <cell r="L9134">
            <v>3</v>
          </cell>
          <cell r="M9134">
            <v>2796.6735339075071</v>
          </cell>
        </row>
        <row r="9135">
          <cell r="A9135" t="str">
            <v>2017-45-4-</v>
          </cell>
          <cell r="B9135" t="str">
            <v>ColR</v>
          </cell>
          <cell r="C9135" t="str">
            <v>UnMarked Columbia R Upriver Summer</v>
          </cell>
          <cell r="D9135" t="str">
            <v>U-UpCR Su</v>
          </cell>
          <cell r="E9135">
            <v>45</v>
          </cell>
          <cell r="F9135">
            <v>73</v>
          </cell>
          <cell r="G9135">
            <v>72</v>
          </cell>
          <cell r="I9135">
            <v>2017</v>
          </cell>
          <cell r="J9135" t="str">
            <v>UM</v>
          </cell>
          <cell r="L9135">
            <v>4</v>
          </cell>
          <cell r="M9135">
            <v>14732.35197958999</v>
          </cell>
        </row>
        <row r="9136">
          <cell r="A9136" t="str">
            <v>2017-45-5-</v>
          </cell>
          <cell r="B9136" t="str">
            <v>ColR</v>
          </cell>
          <cell r="C9136" t="str">
            <v>UnMarked Columbia R Upriver Summer</v>
          </cell>
          <cell r="D9136" t="str">
            <v>U-UpCR Su</v>
          </cell>
          <cell r="E9136">
            <v>45</v>
          </cell>
          <cell r="F9136">
            <v>73</v>
          </cell>
          <cell r="G9136">
            <v>72</v>
          </cell>
          <cell r="I9136">
            <v>2017</v>
          </cell>
          <cell r="J9136" t="str">
            <v>UM</v>
          </cell>
          <cell r="L9136">
            <v>5</v>
          </cell>
          <cell r="M9136">
            <v>12548.91149348886</v>
          </cell>
        </row>
        <row r="9137">
          <cell r="A9137" t="str">
            <v>2017-46-3-</v>
          </cell>
          <cell r="B9137" t="str">
            <v>ColR</v>
          </cell>
          <cell r="C9137" t="str">
            <v>Marked Columbia R Upriver Summer</v>
          </cell>
          <cell r="D9137" t="str">
            <v>M-UpCR Su</v>
          </cell>
          <cell r="E9137">
            <v>46</v>
          </cell>
          <cell r="F9137">
            <v>74</v>
          </cell>
          <cell r="G9137">
            <v>72</v>
          </cell>
          <cell r="I9137">
            <v>2017</v>
          </cell>
          <cell r="J9137" t="str">
            <v>M</v>
          </cell>
          <cell r="L9137">
            <v>3</v>
          </cell>
          <cell r="M9137">
            <v>3661.2046807863821</v>
          </cell>
        </row>
        <row r="9138">
          <cell r="A9138" t="str">
            <v>2017-46-4-</v>
          </cell>
          <cell r="B9138" t="str">
            <v>ColR</v>
          </cell>
          <cell r="C9138" t="str">
            <v>Marked Columbia R Upriver Summer</v>
          </cell>
          <cell r="D9138" t="str">
            <v>M-UpCR Su</v>
          </cell>
          <cell r="E9138">
            <v>46</v>
          </cell>
          <cell r="F9138">
            <v>74</v>
          </cell>
          <cell r="G9138">
            <v>72</v>
          </cell>
          <cell r="I9138">
            <v>2017</v>
          </cell>
          <cell r="J9138" t="str">
            <v>M</v>
          </cell>
          <cell r="L9138">
            <v>4</v>
          </cell>
          <cell r="M9138">
            <v>19430.962704817292</v>
          </cell>
        </row>
        <row r="9139">
          <cell r="A9139" t="str">
            <v>2017-46-5-</v>
          </cell>
          <cell r="B9139" t="str">
            <v>ColR</v>
          </cell>
          <cell r="C9139" t="str">
            <v>Marked Columbia R Upriver Summer</v>
          </cell>
          <cell r="D9139" t="str">
            <v>M-UpCR Su</v>
          </cell>
          <cell r="E9139">
            <v>46</v>
          </cell>
          <cell r="F9139">
            <v>74</v>
          </cell>
          <cell r="G9139">
            <v>72</v>
          </cell>
          <cell r="I9139">
            <v>2017</v>
          </cell>
          <cell r="J9139" t="str">
            <v>M</v>
          </cell>
          <cell r="L9139">
            <v>5</v>
          </cell>
          <cell r="M9139">
            <v>15029.89560740999</v>
          </cell>
        </row>
        <row r="9140">
          <cell r="A9140" t="str">
            <v>2017-47-3-</v>
          </cell>
          <cell r="B9140" t="str">
            <v>ColR</v>
          </cell>
          <cell r="C9140" t="str">
            <v>UnMarked Columbia R Upriver Bright</v>
          </cell>
          <cell r="D9140" t="str">
            <v>U-UpCR Br</v>
          </cell>
          <cell r="E9140">
            <v>47</v>
          </cell>
          <cell r="F9140">
            <v>76</v>
          </cell>
          <cell r="G9140">
            <v>75</v>
          </cell>
          <cell r="I9140">
            <v>2017</v>
          </cell>
          <cell r="J9140" t="str">
            <v>UM</v>
          </cell>
          <cell r="L9140">
            <v>3</v>
          </cell>
          <cell r="M9140">
            <v>29504.161874855421</v>
          </cell>
        </row>
        <row r="9141">
          <cell r="A9141" t="str">
            <v>2017-47-4-</v>
          </cell>
          <cell r="B9141" t="str">
            <v>ColR</v>
          </cell>
          <cell r="C9141" t="str">
            <v>UnMarked Columbia R Upriver Bright</v>
          </cell>
          <cell r="D9141" t="str">
            <v>U-UpCR Br</v>
          </cell>
          <cell r="E9141">
            <v>47</v>
          </cell>
          <cell r="F9141">
            <v>76</v>
          </cell>
          <cell r="G9141">
            <v>75</v>
          </cell>
          <cell r="I9141">
            <v>2017</v>
          </cell>
          <cell r="J9141" t="str">
            <v>UM</v>
          </cell>
          <cell r="L9141">
            <v>4</v>
          </cell>
          <cell r="M9141">
            <v>114358.6242072082</v>
          </cell>
        </row>
        <row r="9142">
          <cell r="A9142" t="str">
            <v>2017-47-5-</v>
          </cell>
          <cell r="B9142" t="str">
            <v>ColR</v>
          </cell>
          <cell r="C9142" t="str">
            <v>UnMarked Columbia R Upriver Bright</v>
          </cell>
          <cell r="D9142" t="str">
            <v>U-UpCR Br</v>
          </cell>
          <cell r="E9142">
            <v>47</v>
          </cell>
          <cell r="F9142">
            <v>76</v>
          </cell>
          <cell r="G9142">
            <v>75</v>
          </cell>
          <cell r="I9142">
            <v>2017</v>
          </cell>
          <cell r="J9142" t="str">
            <v>UM</v>
          </cell>
          <cell r="L9142">
            <v>5</v>
          </cell>
          <cell r="M9142">
            <v>85063.576320752734</v>
          </cell>
        </row>
        <row r="9143">
          <cell r="A9143" t="str">
            <v>2017-48-3-</v>
          </cell>
          <cell r="B9143" t="str">
            <v>ColR</v>
          </cell>
          <cell r="C9143" t="str">
            <v>Marked Columbia R Upriver Bright</v>
          </cell>
          <cell r="D9143" t="str">
            <v>M-UpCR Br</v>
          </cell>
          <cell r="E9143">
            <v>48</v>
          </cell>
          <cell r="F9143">
            <v>77</v>
          </cell>
          <cell r="G9143">
            <v>75</v>
          </cell>
          <cell r="I9143">
            <v>2017</v>
          </cell>
          <cell r="J9143" t="str">
            <v>M</v>
          </cell>
          <cell r="L9143">
            <v>3</v>
          </cell>
          <cell r="M9143">
            <v>10450.86309151462</v>
          </cell>
        </row>
        <row r="9144">
          <cell r="A9144" t="str">
            <v>2017-48-4-</v>
          </cell>
          <cell r="B9144" t="str">
            <v>ColR</v>
          </cell>
          <cell r="C9144" t="str">
            <v>Marked Columbia R Upriver Bright</v>
          </cell>
          <cell r="D9144" t="str">
            <v>M-UpCR Br</v>
          </cell>
          <cell r="E9144">
            <v>48</v>
          </cell>
          <cell r="F9144">
            <v>77</v>
          </cell>
          <cell r="G9144">
            <v>75</v>
          </cell>
          <cell r="I9144">
            <v>2017</v>
          </cell>
          <cell r="J9144" t="str">
            <v>M</v>
          </cell>
          <cell r="L9144">
            <v>4</v>
          </cell>
          <cell r="M9144">
            <v>42264.046163196748</v>
          </cell>
        </row>
        <row r="9145">
          <cell r="A9145" t="str">
            <v>2017-48-5-</v>
          </cell>
          <cell r="B9145" t="str">
            <v>ColR</v>
          </cell>
          <cell r="C9145" t="str">
            <v>Marked Columbia R Upriver Bright</v>
          </cell>
          <cell r="D9145" t="str">
            <v>M-UpCR Br</v>
          </cell>
          <cell r="E9145">
            <v>48</v>
          </cell>
          <cell r="F9145">
            <v>77</v>
          </cell>
          <cell r="G9145">
            <v>75</v>
          </cell>
          <cell r="I9145">
            <v>2017</v>
          </cell>
          <cell r="J9145" t="str">
            <v>M</v>
          </cell>
          <cell r="L9145">
            <v>5</v>
          </cell>
          <cell r="M9145">
            <v>24022.907115771781</v>
          </cell>
        </row>
        <row r="9146">
          <cell r="A9146" t="str">
            <v>2017-49-3-</v>
          </cell>
          <cell r="B9146" t="str">
            <v>ColR</v>
          </cell>
          <cell r="C9146" t="str">
            <v>UnMarked Cowlitz River Spring</v>
          </cell>
          <cell r="D9146" t="str">
            <v>U-Cowl Sp</v>
          </cell>
          <cell r="E9146">
            <v>49</v>
          </cell>
          <cell r="F9146">
            <v>79</v>
          </cell>
          <cell r="G9146">
            <v>78</v>
          </cell>
          <cell r="I9146">
            <v>2017</v>
          </cell>
          <cell r="J9146" t="str">
            <v>UM</v>
          </cell>
          <cell r="L9146">
            <v>3</v>
          </cell>
          <cell r="M9146">
            <v>470.67028147747152</v>
          </cell>
        </row>
        <row r="9147">
          <cell r="A9147" t="str">
            <v>2017-49-4-</v>
          </cell>
          <cell r="B9147" t="str">
            <v>ColR</v>
          </cell>
          <cell r="C9147" t="str">
            <v>UnMarked Cowlitz River Spring</v>
          </cell>
          <cell r="D9147" t="str">
            <v>U-Cowl Sp</v>
          </cell>
          <cell r="E9147">
            <v>49</v>
          </cell>
          <cell r="F9147">
            <v>79</v>
          </cell>
          <cell r="G9147">
            <v>78</v>
          </cell>
          <cell r="I9147">
            <v>2017</v>
          </cell>
          <cell r="J9147" t="str">
            <v>UM</v>
          </cell>
          <cell r="L9147">
            <v>4</v>
          </cell>
          <cell r="M9147">
            <v>121.30219383289921</v>
          </cell>
        </row>
        <row r="9148">
          <cell r="A9148" t="str">
            <v>2017-49-5-</v>
          </cell>
          <cell r="B9148" t="str">
            <v>ColR</v>
          </cell>
          <cell r="C9148" t="str">
            <v>UnMarked Cowlitz River Spring</v>
          </cell>
          <cell r="D9148" t="str">
            <v>U-Cowl Sp</v>
          </cell>
          <cell r="E9148">
            <v>49</v>
          </cell>
          <cell r="F9148">
            <v>79</v>
          </cell>
          <cell r="G9148">
            <v>78</v>
          </cell>
          <cell r="I9148">
            <v>2017</v>
          </cell>
          <cell r="J9148" t="str">
            <v>UM</v>
          </cell>
          <cell r="L9148">
            <v>5</v>
          </cell>
          <cell r="M9148">
            <v>0</v>
          </cell>
        </row>
        <row r="9149">
          <cell r="A9149" t="str">
            <v>2017-50-3-</v>
          </cell>
          <cell r="B9149" t="str">
            <v>ColR</v>
          </cell>
          <cell r="C9149" t="str">
            <v>Marked Cowlitz River Spring</v>
          </cell>
          <cell r="D9149" t="str">
            <v>M-Cowl Sp</v>
          </cell>
          <cell r="E9149">
            <v>50</v>
          </cell>
          <cell r="F9149">
            <v>80</v>
          </cell>
          <cell r="G9149">
            <v>78</v>
          </cell>
          <cell r="I9149">
            <v>2017</v>
          </cell>
          <cell r="J9149" t="str">
            <v>M</v>
          </cell>
          <cell r="L9149">
            <v>3</v>
          </cell>
          <cell r="M9149">
            <v>11262.629451855861</v>
          </cell>
        </row>
        <row r="9150">
          <cell r="A9150" t="str">
            <v>2017-50-4-</v>
          </cell>
          <cell r="B9150" t="str">
            <v>ColR</v>
          </cell>
          <cell r="C9150" t="str">
            <v>Marked Cowlitz River Spring</v>
          </cell>
          <cell r="D9150" t="str">
            <v>M-Cowl Sp</v>
          </cell>
          <cell r="E9150">
            <v>50</v>
          </cell>
          <cell r="F9150">
            <v>80</v>
          </cell>
          <cell r="G9150">
            <v>78</v>
          </cell>
          <cell r="I9150">
            <v>2017</v>
          </cell>
          <cell r="J9150" t="str">
            <v>M</v>
          </cell>
          <cell r="L9150">
            <v>4</v>
          </cell>
          <cell r="M9150">
            <v>8229.562872833767</v>
          </cell>
        </row>
        <row r="9151">
          <cell r="A9151" t="str">
            <v>2017-50-5-</v>
          </cell>
          <cell r="B9151" t="str">
            <v>ColR</v>
          </cell>
          <cell r="C9151" t="str">
            <v>Marked Cowlitz River Spring</v>
          </cell>
          <cell r="D9151" t="str">
            <v>M-Cowl Sp</v>
          </cell>
          <cell r="E9151">
            <v>50</v>
          </cell>
          <cell r="F9151">
            <v>80</v>
          </cell>
          <cell r="G9151">
            <v>78</v>
          </cell>
          <cell r="I9151">
            <v>2017</v>
          </cell>
          <cell r="J9151" t="str">
            <v>M</v>
          </cell>
          <cell r="L9151">
            <v>5</v>
          </cell>
          <cell r="M9151">
            <v>376.83519999999999</v>
          </cell>
        </row>
        <row r="9152">
          <cell r="A9152" t="str">
            <v>2017-51-3-</v>
          </cell>
          <cell r="B9152" t="str">
            <v>ColR</v>
          </cell>
          <cell r="C9152" t="str">
            <v>UnMarked Willamette River Spring</v>
          </cell>
          <cell r="D9152" t="str">
            <v>U-Will Sp</v>
          </cell>
          <cell r="E9152">
            <v>51</v>
          </cell>
          <cell r="F9152">
            <v>82</v>
          </cell>
          <cell r="G9152">
            <v>81</v>
          </cell>
          <cell r="I9152">
            <v>2017</v>
          </cell>
          <cell r="J9152" t="str">
            <v>UM</v>
          </cell>
          <cell r="L9152">
            <v>3</v>
          </cell>
          <cell r="M9152">
            <v>7610.6399999999994</v>
          </cell>
        </row>
        <row r="9153">
          <cell r="A9153" t="str">
            <v>2017-51-4-</v>
          </cell>
          <cell r="B9153" t="str">
            <v>ColR</v>
          </cell>
          <cell r="C9153" t="str">
            <v>UnMarked Willamette River Spring</v>
          </cell>
          <cell r="D9153" t="str">
            <v>U-Will Sp</v>
          </cell>
          <cell r="E9153">
            <v>51</v>
          </cell>
          <cell r="F9153">
            <v>82</v>
          </cell>
          <cell r="G9153">
            <v>81</v>
          </cell>
          <cell r="I9153">
            <v>2017</v>
          </cell>
          <cell r="J9153" t="str">
            <v>UM</v>
          </cell>
          <cell r="L9153">
            <v>4</v>
          </cell>
          <cell r="M9153">
            <v>4452</v>
          </cell>
        </row>
        <row r="9154">
          <cell r="A9154" t="str">
            <v>2017-51-5-</v>
          </cell>
          <cell r="B9154" t="str">
            <v>ColR</v>
          </cell>
          <cell r="C9154" t="str">
            <v>UnMarked Willamette River Spring</v>
          </cell>
          <cell r="D9154" t="str">
            <v>U-Will Sp</v>
          </cell>
          <cell r="E9154">
            <v>51</v>
          </cell>
          <cell r="F9154">
            <v>82</v>
          </cell>
          <cell r="G9154">
            <v>81</v>
          </cell>
          <cell r="I9154">
            <v>2017</v>
          </cell>
          <cell r="J9154" t="str">
            <v>UM</v>
          </cell>
          <cell r="L9154">
            <v>5</v>
          </cell>
          <cell r="M9154">
            <v>123.12</v>
          </cell>
        </row>
        <row r="9155">
          <cell r="A9155" t="str">
            <v>2017-52-3-</v>
          </cell>
          <cell r="B9155" t="str">
            <v>ColR</v>
          </cell>
          <cell r="C9155" t="str">
            <v>Marked Willamette River Spring</v>
          </cell>
          <cell r="D9155" t="str">
            <v>M-Will Sp</v>
          </cell>
          <cell r="E9155">
            <v>52</v>
          </cell>
          <cell r="F9155">
            <v>83</v>
          </cell>
          <cell r="G9155">
            <v>81</v>
          </cell>
          <cell r="I9155">
            <v>2017</v>
          </cell>
          <cell r="J9155" t="str">
            <v>M</v>
          </cell>
          <cell r="L9155">
            <v>3</v>
          </cell>
          <cell r="M9155">
            <v>24100.36</v>
          </cell>
        </row>
        <row r="9156">
          <cell r="A9156" t="str">
            <v>2017-52-4-</v>
          </cell>
          <cell r="B9156" t="str">
            <v>ColR</v>
          </cell>
          <cell r="C9156" t="str">
            <v>Marked Willamette River Spring</v>
          </cell>
          <cell r="D9156" t="str">
            <v>M-Will Sp</v>
          </cell>
          <cell r="E9156">
            <v>52</v>
          </cell>
          <cell r="F9156">
            <v>83</v>
          </cell>
          <cell r="G9156">
            <v>81</v>
          </cell>
          <cell r="I9156">
            <v>2017</v>
          </cell>
          <cell r="J9156" t="str">
            <v>M</v>
          </cell>
          <cell r="L9156">
            <v>4</v>
          </cell>
          <cell r="M9156">
            <v>14098</v>
          </cell>
        </row>
        <row r="9157">
          <cell r="A9157" t="str">
            <v>2017-52-5-</v>
          </cell>
          <cell r="B9157" t="str">
            <v>ColR</v>
          </cell>
          <cell r="C9157" t="str">
            <v>Marked Willamette River Spring</v>
          </cell>
          <cell r="D9157" t="str">
            <v>M-Will Sp</v>
          </cell>
          <cell r="E9157">
            <v>52</v>
          </cell>
          <cell r="F9157">
            <v>83</v>
          </cell>
          <cell r="G9157">
            <v>81</v>
          </cell>
          <cell r="I9157">
            <v>2017</v>
          </cell>
          <cell r="J9157" t="str">
            <v>M</v>
          </cell>
          <cell r="L9157">
            <v>5</v>
          </cell>
          <cell r="M9157">
            <v>389.88</v>
          </cell>
        </row>
        <row r="9158">
          <cell r="A9158" t="str">
            <v>2017-53-3-</v>
          </cell>
          <cell r="B9158" t="str">
            <v>ColR</v>
          </cell>
          <cell r="C9158" t="str">
            <v>UnMarked Snake River Fall</v>
          </cell>
          <cell r="D9158" t="str">
            <v>U-Snake F</v>
          </cell>
          <cell r="E9158">
            <v>53</v>
          </cell>
          <cell r="F9158">
            <v>85</v>
          </cell>
          <cell r="G9158">
            <v>84</v>
          </cell>
          <cell r="I9158">
            <v>2017</v>
          </cell>
          <cell r="J9158" t="str">
            <v>UM</v>
          </cell>
          <cell r="L9158">
            <v>3</v>
          </cell>
          <cell r="M9158">
            <v>12861.47503761627</v>
          </cell>
        </row>
        <row r="9159">
          <cell r="A9159" t="str">
            <v>2017-53-4-</v>
          </cell>
          <cell r="B9159" t="str">
            <v>ColR</v>
          </cell>
          <cell r="C9159" t="str">
            <v>UnMarked Snake River Fall</v>
          </cell>
          <cell r="D9159" t="str">
            <v>U-Snake F</v>
          </cell>
          <cell r="E9159">
            <v>53</v>
          </cell>
          <cell r="F9159">
            <v>85</v>
          </cell>
          <cell r="G9159">
            <v>84</v>
          </cell>
          <cell r="I9159">
            <v>2017</v>
          </cell>
          <cell r="J9159" t="str">
            <v>UM</v>
          </cell>
          <cell r="L9159">
            <v>4</v>
          </cell>
          <cell r="M9159">
            <v>11526.439941036821</v>
          </cell>
        </row>
        <row r="9160">
          <cell r="A9160" t="str">
            <v>2017-53-5-</v>
          </cell>
          <cell r="B9160" t="str">
            <v>ColR</v>
          </cell>
          <cell r="C9160" t="str">
            <v>UnMarked Snake River Fall</v>
          </cell>
          <cell r="D9160" t="str">
            <v>U-Snake F</v>
          </cell>
          <cell r="E9160">
            <v>53</v>
          </cell>
          <cell r="F9160">
            <v>85</v>
          </cell>
          <cell r="G9160">
            <v>84</v>
          </cell>
          <cell r="I9160">
            <v>2017</v>
          </cell>
          <cell r="J9160" t="str">
            <v>UM</v>
          </cell>
          <cell r="L9160">
            <v>5</v>
          </cell>
          <cell r="M9160">
            <v>4072.145455431963</v>
          </cell>
        </row>
        <row r="9161">
          <cell r="A9161" t="str">
            <v>2017-54-3-</v>
          </cell>
          <cell r="B9161" t="str">
            <v>ColR</v>
          </cell>
          <cell r="C9161" t="str">
            <v>Marked Snake River Fall</v>
          </cell>
          <cell r="D9161" t="str">
            <v>M-Snake F</v>
          </cell>
          <cell r="E9161">
            <v>54</v>
          </cell>
          <cell r="F9161">
            <v>86</v>
          </cell>
          <cell r="G9161">
            <v>84</v>
          </cell>
          <cell r="I9161">
            <v>2017</v>
          </cell>
          <cell r="J9161" t="str">
            <v>M</v>
          </cell>
          <cell r="L9161">
            <v>3</v>
          </cell>
          <cell r="M9161">
            <v>5534.4999960136875</v>
          </cell>
        </row>
        <row r="9162">
          <cell r="A9162" t="str">
            <v>2017-54-4-</v>
          </cell>
          <cell r="B9162" t="str">
            <v>ColR</v>
          </cell>
          <cell r="C9162" t="str">
            <v>Marked Snake River Fall</v>
          </cell>
          <cell r="D9162" t="str">
            <v>M-Snake F</v>
          </cell>
          <cell r="E9162">
            <v>54</v>
          </cell>
          <cell r="F9162">
            <v>86</v>
          </cell>
          <cell r="G9162">
            <v>84</v>
          </cell>
          <cell r="I9162">
            <v>2017</v>
          </cell>
          <cell r="J9162" t="str">
            <v>M</v>
          </cell>
          <cell r="L9162">
            <v>4</v>
          </cell>
          <cell r="M9162">
            <v>8145.8896885582089</v>
          </cell>
        </row>
        <row r="9163">
          <cell r="A9163" t="str">
            <v>2017-54-5-</v>
          </cell>
          <cell r="B9163" t="str">
            <v>ColR</v>
          </cell>
          <cell r="C9163" t="str">
            <v>Marked Snake River Fall</v>
          </cell>
          <cell r="D9163" t="str">
            <v>M-Snake F</v>
          </cell>
          <cell r="E9163">
            <v>54</v>
          </cell>
          <cell r="F9163">
            <v>86</v>
          </cell>
          <cell r="G9163">
            <v>84</v>
          </cell>
          <cell r="I9163">
            <v>2017</v>
          </cell>
          <cell r="J9163" t="str">
            <v>M</v>
          </cell>
          <cell r="L9163">
            <v>5</v>
          </cell>
          <cell r="M9163">
            <v>1432.3711080435121</v>
          </cell>
        </row>
        <row r="9164">
          <cell r="A9164" t="str">
            <v>2017-55-3-</v>
          </cell>
          <cell r="B9164" t="str">
            <v>WA_NCoast_OR_CA</v>
          </cell>
          <cell r="C9164" t="str">
            <v>UnMarked Oregon North Coast Fall</v>
          </cell>
          <cell r="D9164" t="str">
            <v>U-OR No F</v>
          </cell>
          <cell r="E9164">
            <v>55</v>
          </cell>
          <cell r="F9164">
            <v>88</v>
          </cell>
          <cell r="G9164">
            <v>87</v>
          </cell>
          <cell r="I9164">
            <v>2017</v>
          </cell>
          <cell r="J9164" t="str">
            <v>UM</v>
          </cell>
          <cell r="L9164">
            <v>3</v>
          </cell>
          <cell r="M9164">
            <v>13259.94042408679</v>
          </cell>
        </row>
        <row r="9165">
          <cell r="A9165" t="str">
            <v>2017-55-4-</v>
          </cell>
          <cell r="B9165" t="str">
            <v>WA_NCoast_OR_CA</v>
          </cell>
          <cell r="C9165" t="str">
            <v>UnMarked Oregon North Coast Fall</v>
          </cell>
          <cell r="D9165" t="str">
            <v>U-OR No F</v>
          </cell>
          <cell r="E9165">
            <v>55</v>
          </cell>
          <cell r="F9165">
            <v>88</v>
          </cell>
          <cell r="G9165">
            <v>87</v>
          </cell>
          <cell r="I9165">
            <v>2017</v>
          </cell>
          <cell r="J9165" t="str">
            <v>UM</v>
          </cell>
          <cell r="L9165">
            <v>4</v>
          </cell>
          <cell r="M9165">
            <v>36967.809170841407</v>
          </cell>
        </row>
        <row r="9166">
          <cell r="A9166" t="str">
            <v>2017-55-5-</v>
          </cell>
          <cell r="B9166" t="str">
            <v>WA_NCoast_OR_CA</v>
          </cell>
          <cell r="C9166" t="str">
            <v>UnMarked Oregon North Coast Fall</v>
          </cell>
          <cell r="D9166" t="str">
            <v>U-OR No F</v>
          </cell>
          <cell r="E9166">
            <v>55</v>
          </cell>
          <cell r="F9166">
            <v>88</v>
          </cell>
          <cell r="G9166">
            <v>87</v>
          </cell>
          <cell r="I9166">
            <v>2017</v>
          </cell>
          <cell r="J9166" t="str">
            <v>UM</v>
          </cell>
          <cell r="L9166">
            <v>5</v>
          </cell>
          <cell r="M9166">
            <v>40656.095916602782</v>
          </cell>
        </row>
        <row r="9167">
          <cell r="A9167" t="str">
            <v>2017-56-3-</v>
          </cell>
          <cell r="B9167" t="str">
            <v>WA_NCoast_OR_CA</v>
          </cell>
          <cell r="C9167" t="str">
            <v>Marked Oregon North Coast Fall</v>
          </cell>
          <cell r="D9167" t="str">
            <v>M-OR No F</v>
          </cell>
          <cell r="E9167">
            <v>56</v>
          </cell>
          <cell r="F9167">
            <v>89</v>
          </cell>
          <cell r="G9167">
            <v>87</v>
          </cell>
          <cell r="I9167">
            <v>2017</v>
          </cell>
          <cell r="J9167" t="str">
            <v>M</v>
          </cell>
          <cell r="L9167">
            <v>3</v>
          </cell>
          <cell r="M9167">
            <v>447.94383280517098</v>
          </cell>
        </row>
        <row r="9168">
          <cell r="A9168" t="str">
            <v>2017-56-4-</v>
          </cell>
          <cell r="B9168" t="str">
            <v>WA_NCoast_OR_CA</v>
          </cell>
          <cell r="C9168" t="str">
            <v>Marked Oregon North Coast Fall</v>
          </cell>
          <cell r="D9168" t="str">
            <v>M-OR No F</v>
          </cell>
          <cell r="E9168">
            <v>56</v>
          </cell>
          <cell r="F9168">
            <v>89</v>
          </cell>
          <cell r="G9168">
            <v>87</v>
          </cell>
          <cell r="I9168">
            <v>2017</v>
          </cell>
          <cell r="J9168" t="str">
            <v>M</v>
          </cell>
          <cell r="L9168">
            <v>4</v>
          </cell>
          <cell r="M9168">
            <v>1249.8354046746169</v>
          </cell>
        </row>
        <row r="9169">
          <cell r="A9169" t="str">
            <v>2017-56-5-</v>
          </cell>
          <cell r="B9169" t="str">
            <v>WA_NCoast_OR_CA</v>
          </cell>
          <cell r="C9169" t="str">
            <v>Marked Oregon North Coast Fall</v>
          </cell>
          <cell r="D9169" t="str">
            <v>M-OR No F</v>
          </cell>
          <cell r="E9169">
            <v>56</v>
          </cell>
          <cell r="F9169">
            <v>89</v>
          </cell>
          <cell r="G9169">
            <v>87</v>
          </cell>
          <cell r="I9169">
            <v>2017</v>
          </cell>
          <cell r="J9169" t="str">
            <v>M</v>
          </cell>
          <cell r="L9169">
            <v>5</v>
          </cell>
          <cell r="M9169">
            <v>1373.5227531992571</v>
          </cell>
        </row>
        <row r="9170">
          <cell r="A9170" t="str">
            <v>2017-57-3-</v>
          </cell>
          <cell r="B9170" t="str">
            <v>Canada</v>
          </cell>
          <cell r="C9170" t="str">
            <v>UnMarked WCVI Total Fall</v>
          </cell>
          <cell r="D9170" t="str">
            <v>U-WCVI Tl</v>
          </cell>
          <cell r="E9170">
            <v>57</v>
          </cell>
          <cell r="F9170">
            <v>91</v>
          </cell>
          <cell r="G9170">
            <v>90</v>
          </cell>
          <cell r="I9170">
            <v>2017</v>
          </cell>
          <cell r="J9170" t="str">
            <v>UM</v>
          </cell>
          <cell r="L9170">
            <v>3</v>
          </cell>
          <cell r="M9170">
            <v>48341.77061427958</v>
          </cell>
        </row>
        <row r="9171">
          <cell r="A9171" t="str">
            <v>2017-57-4-</v>
          </cell>
          <cell r="B9171" t="str">
            <v>Canada</v>
          </cell>
          <cell r="C9171" t="str">
            <v>UnMarked WCVI Total Fall</v>
          </cell>
          <cell r="D9171" t="str">
            <v>U-WCVI Tl</v>
          </cell>
          <cell r="E9171">
            <v>57</v>
          </cell>
          <cell r="F9171">
            <v>91</v>
          </cell>
          <cell r="G9171">
            <v>90</v>
          </cell>
          <cell r="I9171">
            <v>2017</v>
          </cell>
          <cell r="J9171" t="str">
            <v>UM</v>
          </cell>
          <cell r="L9171">
            <v>4</v>
          </cell>
          <cell r="M9171">
            <v>96574.546395027952</v>
          </cell>
        </row>
        <row r="9172">
          <cell r="A9172" t="str">
            <v>2017-57-5-</v>
          </cell>
          <cell r="B9172" t="str">
            <v>Canada</v>
          </cell>
          <cell r="C9172" t="str">
            <v>UnMarked WCVI Total Fall</v>
          </cell>
          <cell r="D9172" t="str">
            <v>U-WCVI Tl</v>
          </cell>
          <cell r="E9172">
            <v>57</v>
          </cell>
          <cell r="F9172">
            <v>91</v>
          </cell>
          <cell r="G9172">
            <v>90</v>
          </cell>
          <cell r="I9172">
            <v>2017</v>
          </cell>
          <cell r="J9172" t="str">
            <v>UM</v>
          </cell>
          <cell r="L9172">
            <v>5</v>
          </cell>
          <cell r="M9172">
            <v>26247.16658306801</v>
          </cell>
        </row>
        <row r="9173">
          <cell r="A9173" t="str">
            <v>2017-58-3-</v>
          </cell>
          <cell r="B9173" t="str">
            <v>Canada</v>
          </cell>
          <cell r="C9173" t="str">
            <v>Marked WCVI Total Fall</v>
          </cell>
          <cell r="D9173" t="str">
            <v>M-WCVI Tl</v>
          </cell>
          <cell r="E9173">
            <v>58</v>
          </cell>
          <cell r="F9173">
            <v>92</v>
          </cell>
          <cell r="G9173">
            <v>90</v>
          </cell>
          <cell r="I9173">
            <v>2017</v>
          </cell>
          <cell r="J9173" t="str">
            <v>M</v>
          </cell>
          <cell r="L9173">
            <v>3</v>
          </cell>
          <cell r="M9173">
            <v>2143.2293857204199</v>
          </cell>
        </row>
        <row r="9174">
          <cell r="A9174" t="str">
            <v>2017-58-4-</v>
          </cell>
          <cell r="B9174" t="str">
            <v>Canada</v>
          </cell>
          <cell r="C9174" t="str">
            <v>Marked WCVI Total Fall</v>
          </cell>
          <cell r="D9174" t="str">
            <v>M-WCVI Tl</v>
          </cell>
          <cell r="E9174">
            <v>58</v>
          </cell>
          <cell r="F9174">
            <v>92</v>
          </cell>
          <cell r="G9174">
            <v>90</v>
          </cell>
          <cell r="I9174">
            <v>2017</v>
          </cell>
          <cell r="J9174" t="str">
            <v>M</v>
          </cell>
          <cell r="L9174">
            <v>4</v>
          </cell>
          <cell r="M9174">
            <v>3207.4536049720409</v>
          </cell>
        </row>
        <row r="9175">
          <cell r="A9175" t="str">
            <v>2017-58-5-</v>
          </cell>
          <cell r="B9175" t="str">
            <v>Canada</v>
          </cell>
          <cell r="C9175" t="str">
            <v>Marked WCVI Total Fall</v>
          </cell>
          <cell r="D9175" t="str">
            <v>M-WCVI Tl</v>
          </cell>
          <cell r="E9175">
            <v>58</v>
          </cell>
          <cell r="F9175">
            <v>92</v>
          </cell>
          <cell r="G9175">
            <v>90</v>
          </cell>
          <cell r="I9175">
            <v>2017</v>
          </cell>
          <cell r="J9175" t="str">
            <v>M</v>
          </cell>
          <cell r="L9175">
            <v>5</v>
          </cell>
          <cell r="M9175">
            <v>684.83341693199407</v>
          </cell>
        </row>
        <row r="9176">
          <cell r="A9176" t="str">
            <v>2017-59-3-</v>
          </cell>
          <cell r="B9176" t="str">
            <v>Canada</v>
          </cell>
          <cell r="C9176" t="str">
            <v>UnMarked Fraser River Late</v>
          </cell>
          <cell r="D9176" t="str">
            <v>U-FrasRLt</v>
          </cell>
          <cell r="E9176">
            <v>59</v>
          </cell>
          <cell r="F9176">
            <v>94</v>
          </cell>
          <cell r="G9176">
            <v>93</v>
          </cell>
          <cell r="I9176">
            <v>2017</v>
          </cell>
          <cell r="J9176" t="str">
            <v>UM</v>
          </cell>
          <cell r="L9176">
            <v>3</v>
          </cell>
          <cell r="M9176">
            <v>44048.637922741313</v>
          </cell>
        </row>
        <row r="9177">
          <cell r="A9177" t="str">
            <v>2017-59-4-</v>
          </cell>
          <cell r="B9177" t="str">
            <v>Canada</v>
          </cell>
          <cell r="C9177" t="str">
            <v>UnMarked Fraser River Late</v>
          </cell>
          <cell r="D9177" t="str">
            <v>U-FrasRLt</v>
          </cell>
          <cell r="E9177">
            <v>59</v>
          </cell>
          <cell r="F9177">
            <v>94</v>
          </cell>
          <cell r="G9177">
            <v>93</v>
          </cell>
          <cell r="I9177">
            <v>2017</v>
          </cell>
          <cell r="J9177" t="str">
            <v>UM</v>
          </cell>
          <cell r="L9177">
            <v>4</v>
          </cell>
          <cell r="M9177">
            <v>13716.50873301325</v>
          </cell>
        </row>
        <row r="9178">
          <cell r="A9178" t="str">
            <v>2017-59-5-</v>
          </cell>
          <cell r="B9178" t="str">
            <v>Canada</v>
          </cell>
          <cell r="C9178" t="str">
            <v>UnMarked Fraser River Late</v>
          </cell>
          <cell r="D9178" t="str">
            <v>U-FrasRLt</v>
          </cell>
          <cell r="E9178">
            <v>59</v>
          </cell>
          <cell r="F9178">
            <v>94</v>
          </cell>
          <cell r="G9178">
            <v>93</v>
          </cell>
          <cell r="I9178">
            <v>2017</v>
          </cell>
          <cell r="J9178" t="str">
            <v>UM</v>
          </cell>
          <cell r="L9178">
            <v>5</v>
          </cell>
          <cell r="M9178">
            <v>522.10624875397593</v>
          </cell>
        </row>
        <row r="9179">
          <cell r="A9179" t="str">
            <v>2017-60-3-</v>
          </cell>
          <cell r="B9179" t="str">
            <v>Canada</v>
          </cell>
          <cell r="C9179" t="str">
            <v>Marked Fraser River Late</v>
          </cell>
          <cell r="D9179" t="str">
            <v>M-FrasRLt</v>
          </cell>
          <cell r="E9179">
            <v>60</v>
          </cell>
          <cell r="F9179">
            <v>95</v>
          </cell>
          <cell r="G9179">
            <v>93</v>
          </cell>
          <cell r="I9179">
            <v>2017</v>
          </cell>
          <cell r="J9179" t="str">
            <v>M</v>
          </cell>
          <cell r="L9179">
            <v>3</v>
          </cell>
          <cell r="M9179">
            <v>8714.4586855437447</v>
          </cell>
        </row>
        <row r="9180">
          <cell r="A9180" t="str">
            <v>2017-60-4-</v>
          </cell>
          <cell r="B9180" t="str">
            <v>Canada</v>
          </cell>
          <cell r="C9180" t="str">
            <v>Marked Fraser River Late</v>
          </cell>
          <cell r="D9180" t="str">
            <v>M-FrasRLt</v>
          </cell>
          <cell r="E9180">
            <v>60</v>
          </cell>
          <cell r="F9180">
            <v>95</v>
          </cell>
          <cell r="G9180">
            <v>93</v>
          </cell>
          <cell r="I9180">
            <v>2017</v>
          </cell>
          <cell r="J9180" t="str">
            <v>M</v>
          </cell>
          <cell r="L9180">
            <v>4</v>
          </cell>
          <cell r="M9180">
            <v>1326.589276705093</v>
          </cell>
        </row>
        <row r="9181">
          <cell r="A9181" t="str">
            <v>2017-60-5-</v>
          </cell>
          <cell r="B9181" t="str">
            <v>Canada</v>
          </cell>
          <cell r="C9181" t="str">
            <v>Marked Fraser River Late</v>
          </cell>
          <cell r="D9181" t="str">
            <v>M-FrasRLt</v>
          </cell>
          <cell r="E9181">
            <v>60</v>
          </cell>
          <cell r="F9181">
            <v>95</v>
          </cell>
          <cell r="G9181">
            <v>93</v>
          </cell>
          <cell r="I9181">
            <v>2017</v>
          </cell>
          <cell r="J9181" t="str">
            <v>M</v>
          </cell>
          <cell r="L9181">
            <v>5</v>
          </cell>
          <cell r="M9181">
            <v>7.2625485366688096</v>
          </cell>
        </row>
        <row r="9182">
          <cell r="A9182" t="str">
            <v>2017-61-3-</v>
          </cell>
          <cell r="B9182" t="str">
            <v>Canada</v>
          </cell>
          <cell r="C9182" t="str">
            <v>UnMarked Fraser River Early</v>
          </cell>
          <cell r="D9182" t="str">
            <v>U-FrasREr</v>
          </cell>
          <cell r="E9182">
            <v>61</v>
          </cell>
          <cell r="F9182">
            <v>97</v>
          </cell>
          <cell r="G9182">
            <v>96</v>
          </cell>
          <cell r="I9182">
            <v>2017</v>
          </cell>
          <cell r="J9182" t="str">
            <v>UM</v>
          </cell>
          <cell r="L9182">
            <v>3</v>
          </cell>
          <cell r="M9182">
            <v>23175.240319555229</v>
          </cell>
        </row>
        <row r="9183">
          <cell r="A9183" t="str">
            <v>2017-61-4-</v>
          </cell>
          <cell r="B9183" t="str">
            <v>Canada</v>
          </cell>
          <cell r="C9183" t="str">
            <v>UnMarked Fraser River Early</v>
          </cell>
          <cell r="D9183" t="str">
            <v>U-FrasREr</v>
          </cell>
          <cell r="E9183">
            <v>61</v>
          </cell>
          <cell r="F9183">
            <v>97</v>
          </cell>
          <cell r="G9183">
            <v>96</v>
          </cell>
          <cell r="I9183">
            <v>2017</v>
          </cell>
          <cell r="J9183" t="str">
            <v>UM</v>
          </cell>
          <cell r="L9183">
            <v>4</v>
          </cell>
          <cell r="M9183">
            <v>85891.9398825112</v>
          </cell>
        </row>
        <row r="9184">
          <cell r="A9184" t="str">
            <v>2017-61-5-</v>
          </cell>
          <cell r="B9184" t="str">
            <v>Canada</v>
          </cell>
          <cell r="C9184" t="str">
            <v>UnMarked Fraser River Early</v>
          </cell>
          <cell r="D9184" t="str">
            <v>U-FrasREr</v>
          </cell>
          <cell r="E9184">
            <v>61</v>
          </cell>
          <cell r="F9184">
            <v>97</v>
          </cell>
          <cell r="G9184">
            <v>96</v>
          </cell>
          <cell r="I9184">
            <v>2017</v>
          </cell>
          <cell r="J9184" t="str">
            <v>UM</v>
          </cell>
          <cell r="L9184">
            <v>5</v>
          </cell>
          <cell r="M9184">
            <v>8253.5590729182713</v>
          </cell>
        </row>
        <row r="9185">
          <cell r="A9185" t="str">
            <v>2017-62-3-</v>
          </cell>
          <cell r="B9185" t="str">
            <v>Canada</v>
          </cell>
          <cell r="C9185" t="str">
            <v>Marked Fraser River Early</v>
          </cell>
          <cell r="D9185" t="str">
            <v>M-FrasREr</v>
          </cell>
          <cell r="E9185">
            <v>62</v>
          </cell>
          <cell r="F9185">
            <v>98</v>
          </cell>
          <cell r="G9185">
            <v>96</v>
          </cell>
          <cell r="I9185">
            <v>2017</v>
          </cell>
          <cell r="J9185" t="str">
            <v>M</v>
          </cell>
          <cell r="L9185">
            <v>3</v>
          </cell>
          <cell r="M9185">
            <v>470.37056097914677</v>
          </cell>
        </row>
        <row r="9186">
          <cell r="A9186" t="str">
            <v>2017-62-4-</v>
          </cell>
          <cell r="B9186" t="str">
            <v>Canada</v>
          </cell>
          <cell r="C9186" t="str">
            <v>Marked Fraser River Early</v>
          </cell>
          <cell r="D9186" t="str">
            <v>M-FrasREr</v>
          </cell>
          <cell r="E9186">
            <v>62</v>
          </cell>
          <cell r="F9186">
            <v>98</v>
          </cell>
          <cell r="G9186">
            <v>96</v>
          </cell>
          <cell r="I9186">
            <v>2017</v>
          </cell>
          <cell r="J9186" t="str">
            <v>M</v>
          </cell>
          <cell r="L9186">
            <v>4</v>
          </cell>
          <cell r="M9186">
            <v>1881.610490288411</v>
          </cell>
        </row>
        <row r="9187">
          <cell r="A9187" t="str">
            <v>2017-62-5-</v>
          </cell>
          <cell r="B9187" t="str">
            <v>Canada</v>
          </cell>
          <cell r="C9187" t="str">
            <v>Marked Fraser River Early</v>
          </cell>
          <cell r="D9187" t="str">
            <v>M-FrasREr</v>
          </cell>
          <cell r="E9187">
            <v>62</v>
          </cell>
          <cell r="F9187">
            <v>98</v>
          </cell>
          <cell r="G9187">
            <v>96</v>
          </cell>
          <cell r="I9187">
            <v>2017</v>
          </cell>
          <cell r="J9187" t="str">
            <v>M</v>
          </cell>
          <cell r="L9187">
            <v>5</v>
          </cell>
          <cell r="M9187">
            <v>168.76192074410571</v>
          </cell>
        </row>
        <row r="9188">
          <cell r="A9188" t="str">
            <v>2017-63-3-</v>
          </cell>
          <cell r="B9188" t="str">
            <v>Canada</v>
          </cell>
          <cell r="C9188" t="str">
            <v>UnMarked Lower Georgia Strait</v>
          </cell>
          <cell r="D9188" t="str">
            <v>U-LwGeo S</v>
          </cell>
          <cell r="E9188">
            <v>63</v>
          </cell>
          <cell r="F9188">
            <v>100</v>
          </cell>
          <cell r="G9188">
            <v>99</v>
          </cell>
          <cell r="I9188">
            <v>2017</v>
          </cell>
          <cell r="J9188" t="str">
            <v>UM</v>
          </cell>
          <cell r="L9188">
            <v>3</v>
          </cell>
          <cell r="M9188">
            <v>25760.252716911731</v>
          </cell>
        </row>
        <row r="9189">
          <cell r="A9189" t="str">
            <v>2017-63-4-</v>
          </cell>
          <cell r="B9189" t="str">
            <v>Canada</v>
          </cell>
          <cell r="C9189" t="str">
            <v>UnMarked Lower Georgia Strait</v>
          </cell>
          <cell r="D9189" t="str">
            <v>U-LwGeo S</v>
          </cell>
          <cell r="E9189">
            <v>63</v>
          </cell>
          <cell r="F9189">
            <v>100</v>
          </cell>
          <cell r="G9189">
            <v>99</v>
          </cell>
          <cell r="I9189">
            <v>2017</v>
          </cell>
          <cell r="J9189" t="str">
            <v>UM</v>
          </cell>
          <cell r="L9189">
            <v>4</v>
          </cell>
          <cell r="M9189">
            <v>9795.895183146833</v>
          </cell>
        </row>
        <row r="9190">
          <cell r="A9190" t="str">
            <v>2017-63-5-</v>
          </cell>
          <cell r="B9190" t="str">
            <v>Canada</v>
          </cell>
          <cell r="C9190" t="str">
            <v>UnMarked Lower Georgia Strait</v>
          </cell>
          <cell r="D9190" t="str">
            <v>U-LwGeo S</v>
          </cell>
          <cell r="E9190">
            <v>63</v>
          </cell>
          <cell r="F9190">
            <v>100</v>
          </cell>
          <cell r="G9190">
            <v>99</v>
          </cell>
          <cell r="I9190">
            <v>2017</v>
          </cell>
          <cell r="J9190" t="str">
            <v>UM</v>
          </cell>
          <cell r="L9190">
            <v>5</v>
          </cell>
          <cell r="M9190">
            <v>584.64657055345288</v>
          </cell>
        </row>
        <row r="9191">
          <cell r="A9191" t="str">
            <v>2017-64-3-</v>
          </cell>
          <cell r="B9191" t="str">
            <v>Canada</v>
          </cell>
          <cell r="C9191" t="str">
            <v>Marked Lower Georgia Strait</v>
          </cell>
          <cell r="D9191" t="str">
            <v>M-LwGeo S</v>
          </cell>
          <cell r="E9191">
            <v>64</v>
          </cell>
          <cell r="F9191">
            <v>101</v>
          </cell>
          <cell r="G9191">
            <v>99</v>
          </cell>
          <cell r="I9191">
            <v>2017</v>
          </cell>
          <cell r="J9191" t="str">
            <v>M</v>
          </cell>
          <cell r="L9191">
            <v>3</v>
          </cell>
          <cell r="M9191">
            <v>2188.7094556805132</v>
          </cell>
        </row>
        <row r="9192">
          <cell r="A9192" t="str">
            <v>2017-64-4-</v>
          </cell>
          <cell r="B9192" t="str">
            <v>Canada</v>
          </cell>
          <cell r="C9192" t="str">
            <v>Marked Lower Georgia Strait</v>
          </cell>
          <cell r="D9192" t="str">
            <v>M-LwGeo S</v>
          </cell>
          <cell r="E9192">
            <v>64</v>
          </cell>
          <cell r="F9192">
            <v>101</v>
          </cell>
          <cell r="G9192">
            <v>99</v>
          </cell>
          <cell r="I9192">
            <v>2017</v>
          </cell>
          <cell r="J9192" t="str">
            <v>M</v>
          </cell>
          <cell r="L9192">
            <v>4</v>
          </cell>
          <cell r="M9192">
            <v>838.22743407363305</v>
          </cell>
        </row>
        <row r="9193">
          <cell r="A9193" t="str">
            <v>2017-64-5-</v>
          </cell>
          <cell r="B9193" t="str">
            <v>Canada</v>
          </cell>
          <cell r="C9193" t="str">
            <v>Marked Lower Georgia Strait</v>
          </cell>
          <cell r="D9193" t="str">
            <v>M-LwGeo S</v>
          </cell>
          <cell r="E9193">
            <v>64</v>
          </cell>
          <cell r="F9193">
            <v>101</v>
          </cell>
          <cell r="G9193">
            <v>99</v>
          </cell>
          <cell r="I9193">
            <v>2017</v>
          </cell>
          <cell r="J9193" t="str">
            <v>M</v>
          </cell>
          <cell r="L9193">
            <v>5</v>
          </cell>
          <cell r="M9193">
            <v>50.972082950915137</v>
          </cell>
        </row>
        <row r="9194">
          <cell r="A9194" t="str">
            <v>2017-67-3-</v>
          </cell>
          <cell r="B9194" t="str">
            <v>ColR</v>
          </cell>
          <cell r="C9194" t="str">
            <v>UnMarked Lower Columbia Naturals</v>
          </cell>
          <cell r="D9194" t="str">
            <v>U-LColNat</v>
          </cell>
          <cell r="E9194">
            <v>67</v>
          </cell>
          <cell r="F9194">
            <v>103</v>
          </cell>
          <cell r="G9194">
            <v>102</v>
          </cell>
          <cell r="I9194">
            <v>2017</v>
          </cell>
          <cell r="J9194" t="str">
            <v>UM</v>
          </cell>
          <cell r="L9194">
            <v>3</v>
          </cell>
          <cell r="M9194">
            <v>3184.875</v>
          </cell>
        </row>
        <row r="9195">
          <cell r="A9195" t="str">
            <v>2017-67-4-</v>
          </cell>
          <cell r="B9195" t="str">
            <v>ColR</v>
          </cell>
          <cell r="C9195" t="str">
            <v>UnMarked Lower Columbia Naturals</v>
          </cell>
          <cell r="D9195" t="str">
            <v>U-LColNat</v>
          </cell>
          <cell r="E9195">
            <v>67</v>
          </cell>
          <cell r="F9195">
            <v>103</v>
          </cell>
          <cell r="G9195">
            <v>102</v>
          </cell>
          <cell r="I9195">
            <v>2017</v>
          </cell>
          <cell r="J9195" t="str">
            <v>UM</v>
          </cell>
          <cell r="L9195">
            <v>4</v>
          </cell>
          <cell r="M9195">
            <v>1230.1500000000001</v>
          </cell>
        </row>
        <row r="9196">
          <cell r="A9196" t="str">
            <v>2017-67-5-</v>
          </cell>
          <cell r="B9196" t="str">
            <v>ColR</v>
          </cell>
          <cell r="C9196" t="str">
            <v>UnMarked Lower Columbia Naturals</v>
          </cell>
          <cell r="D9196" t="str">
            <v>U-LColNat</v>
          </cell>
          <cell r="E9196">
            <v>67</v>
          </cell>
          <cell r="F9196">
            <v>103</v>
          </cell>
          <cell r="G9196">
            <v>102</v>
          </cell>
          <cell r="I9196">
            <v>2017</v>
          </cell>
          <cell r="J9196" t="str">
            <v>UM</v>
          </cell>
          <cell r="L9196">
            <v>5</v>
          </cell>
          <cell r="M9196">
            <v>432.14999999999958</v>
          </cell>
        </row>
        <row r="9197">
          <cell r="A9197" t="str">
            <v>2017-68-3-</v>
          </cell>
          <cell r="B9197" t="str">
            <v>ColR</v>
          </cell>
          <cell r="C9197" t="str">
            <v>Marked Lower Columbia Naturals</v>
          </cell>
          <cell r="D9197" t="str">
            <v>M-LColNat</v>
          </cell>
          <cell r="E9197">
            <v>68</v>
          </cell>
          <cell r="F9197">
            <v>104</v>
          </cell>
          <cell r="G9197">
            <v>102</v>
          </cell>
          <cell r="I9197">
            <v>2017</v>
          </cell>
          <cell r="J9197" t="str">
            <v>M</v>
          </cell>
          <cell r="L9197">
            <v>3</v>
          </cell>
          <cell r="M9197">
            <v>0</v>
          </cell>
        </row>
        <row r="9198">
          <cell r="A9198" t="str">
            <v>2017-68-4-</v>
          </cell>
          <cell r="B9198" t="str">
            <v>ColR</v>
          </cell>
          <cell r="C9198" t="str">
            <v>Marked Lower Columbia Naturals</v>
          </cell>
          <cell r="D9198" t="str">
            <v>M-LColNat</v>
          </cell>
          <cell r="E9198">
            <v>68</v>
          </cell>
          <cell r="F9198">
            <v>104</v>
          </cell>
          <cell r="G9198">
            <v>102</v>
          </cell>
          <cell r="I9198">
            <v>2017</v>
          </cell>
          <cell r="J9198" t="str">
            <v>M</v>
          </cell>
          <cell r="L9198">
            <v>4</v>
          </cell>
          <cell r="M9198">
            <v>0</v>
          </cell>
        </row>
        <row r="9199">
          <cell r="A9199" t="str">
            <v>2017-68-5-</v>
          </cell>
          <cell r="B9199" t="str">
            <v>ColR</v>
          </cell>
          <cell r="C9199" t="str">
            <v>Marked Lower Columbia Naturals</v>
          </cell>
          <cell r="D9199" t="str">
            <v>M-LColNat</v>
          </cell>
          <cell r="E9199">
            <v>68</v>
          </cell>
          <cell r="F9199">
            <v>104</v>
          </cell>
          <cell r="G9199">
            <v>102</v>
          </cell>
          <cell r="I9199">
            <v>2017</v>
          </cell>
          <cell r="J9199" t="str">
            <v>M</v>
          </cell>
          <cell r="L9199">
            <v>5</v>
          </cell>
          <cell r="M9199">
            <v>0</v>
          </cell>
        </row>
        <row r="9200">
          <cell r="A9200" t="str">
            <v>2017-69-3-</v>
          </cell>
          <cell r="B9200" t="str">
            <v>WA_NCoast_OR_CA</v>
          </cell>
          <cell r="C9200" t="str">
            <v>UnMarked Central Valley Fall</v>
          </cell>
          <cell r="D9200" t="str">
            <v>U-CentVal</v>
          </cell>
          <cell r="E9200">
            <v>69</v>
          </cell>
          <cell r="F9200">
            <v>106</v>
          </cell>
          <cell r="G9200">
            <v>105</v>
          </cell>
          <cell r="I9200">
            <v>2017</v>
          </cell>
          <cell r="J9200" t="str">
            <v>UM</v>
          </cell>
          <cell r="L9200">
            <v>3</v>
          </cell>
          <cell r="M9200">
            <v>46675.226374961283</v>
          </cell>
        </row>
        <row r="9201">
          <cell r="A9201" t="str">
            <v>2017-69-4-</v>
          </cell>
          <cell r="B9201" t="str">
            <v>WA_NCoast_OR_CA</v>
          </cell>
          <cell r="C9201" t="str">
            <v>UnMarked Central Valley Fall</v>
          </cell>
          <cell r="D9201" t="str">
            <v>U-CentVal</v>
          </cell>
          <cell r="E9201">
            <v>69</v>
          </cell>
          <cell r="F9201">
            <v>106</v>
          </cell>
          <cell r="G9201">
            <v>105</v>
          </cell>
          <cell r="I9201">
            <v>2017</v>
          </cell>
          <cell r="J9201" t="str">
            <v>UM</v>
          </cell>
          <cell r="L9201">
            <v>4</v>
          </cell>
          <cell r="M9201">
            <v>3699.3040915658212</v>
          </cell>
        </row>
        <row r="9202">
          <cell r="A9202" t="str">
            <v>2017-69-5-</v>
          </cell>
          <cell r="B9202" t="str">
            <v>WA_NCoast_OR_CA</v>
          </cell>
          <cell r="C9202" t="str">
            <v>UnMarked Central Valley Fall</v>
          </cell>
          <cell r="D9202" t="str">
            <v>U-CentVal</v>
          </cell>
          <cell r="E9202">
            <v>69</v>
          </cell>
          <cell r="F9202">
            <v>106</v>
          </cell>
          <cell r="G9202">
            <v>105</v>
          </cell>
          <cell r="I9202">
            <v>2017</v>
          </cell>
          <cell r="J9202" t="str">
            <v>UM</v>
          </cell>
          <cell r="L9202">
            <v>5</v>
          </cell>
          <cell r="M9202">
            <v>85.109533472900935</v>
          </cell>
        </row>
        <row r="9203">
          <cell r="A9203" t="str">
            <v>2017-70-3-</v>
          </cell>
          <cell r="B9203" t="str">
            <v>WA_NCoast_OR_CA</v>
          </cell>
          <cell r="C9203" t="str">
            <v>Marked Central Valley Fall</v>
          </cell>
          <cell r="D9203" t="str">
            <v>M-CentVal</v>
          </cell>
          <cell r="E9203">
            <v>70</v>
          </cell>
          <cell r="F9203">
            <v>107</v>
          </cell>
          <cell r="G9203">
            <v>105</v>
          </cell>
          <cell r="I9203">
            <v>2017</v>
          </cell>
          <cell r="J9203" t="str">
            <v>M</v>
          </cell>
          <cell r="L9203">
            <v>3</v>
          </cell>
          <cell r="M9203">
            <v>13941.950735378039</v>
          </cell>
        </row>
        <row r="9204">
          <cell r="A9204" t="str">
            <v>2017-70-4-</v>
          </cell>
          <cell r="B9204" t="str">
            <v>WA_NCoast_OR_CA</v>
          </cell>
          <cell r="C9204" t="str">
            <v>Marked Central Valley Fall</v>
          </cell>
          <cell r="D9204" t="str">
            <v>M-CentVal</v>
          </cell>
          <cell r="E9204">
            <v>70</v>
          </cell>
          <cell r="F9204">
            <v>107</v>
          </cell>
          <cell r="G9204">
            <v>105</v>
          </cell>
          <cell r="I9204">
            <v>2017</v>
          </cell>
          <cell r="J9204" t="str">
            <v>M</v>
          </cell>
          <cell r="L9204">
            <v>4</v>
          </cell>
          <cell r="M9204">
            <v>1104.9869364417391</v>
          </cell>
        </row>
        <row r="9205">
          <cell r="A9205" t="str">
            <v>2017-70-5-</v>
          </cell>
          <cell r="B9205" t="str">
            <v>WA_NCoast_OR_CA</v>
          </cell>
          <cell r="C9205" t="str">
            <v>Marked Central Valley Fall</v>
          </cell>
          <cell r="D9205" t="str">
            <v>M-CentVal</v>
          </cell>
          <cell r="E9205">
            <v>70</v>
          </cell>
          <cell r="F9205">
            <v>107</v>
          </cell>
          <cell r="G9205">
            <v>105</v>
          </cell>
          <cell r="I9205">
            <v>2017</v>
          </cell>
          <cell r="J9205" t="str">
            <v>M</v>
          </cell>
          <cell r="L9205">
            <v>5</v>
          </cell>
          <cell r="M9205">
            <v>25.422328180217161</v>
          </cell>
        </row>
        <row r="9206">
          <cell r="A9206" t="str">
            <v>2017-71-3-</v>
          </cell>
          <cell r="B9206" t="str">
            <v>WA_NCoast_OR_CA</v>
          </cell>
          <cell r="C9206" t="str">
            <v>UnMarked WA North Coast Fall</v>
          </cell>
          <cell r="D9206" t="str">
            <v>U-WA NCst</v>
          </cell>
          <cell r="E9206">
            <v>71</v>
          </cell>
          <cell r="F9206">
            <v>109</v>
          </cell>
          <cell r="G9206">
            <v>108</v>
          </cell>
          <cell r="I9206">
            <v>2017</v>
          </cell>
          <cell r="J9206" t="str">
            <v>UM</v>
          </cell>
          <cell r="L9206">
            <v>3</v>
          </cell>
        </row>
        <row r="9207">
          <cell r="A9207" t="str">
            <v>2017-71-4-</v>
          </cell>
          <cell r="B9207" t="str">
            <v>WA_NCoast_OR_CA</v>
          </cell>
          <cell r="C9207" t="str">
            <v>UnMarked WA North Coast Fall</v>
          </cell>
          <cell r="D9207" t="str">
            <v>U-WA NCst</v>
          </cell>
          <cell r="E9207">
            <v>71</v>
          </cell>
          <cell r="F9207">
            <v>109</v>
          </cell>
          <cell r="G9207">
            <v>108</v>
          </cell>
          <cell r="I9207">
            <v>2017</v>
          </cell>
          <cell r="J9207" t="str">
            <v>UM</v>
          </cell>
          <cell r="L9207">
            <v>4</v>
          </cell>
        </row>
        <row r="9208">
          <cell r="A9208" t="str">
            <v>2017-71-5-</v>
          </cell>
          <cell r="B9208" t="str">
            <v>WA_NCoast_OR_CA</v>
          </cell>
          <cell r="C9208" t="str">
            <v>UnMarked WA North Coast Fall</v>
          </cell>
          <cell r="D9208" t="str">
            <v>U-WA NCst</v>
          </cell>
          <cell r="E9208">
            <v>71</v>
          </cell>
          <cell r="F9208">
            <v>109</v>
          </cell>
          <cell r="G9208">
            <v>108</v>
          </cell>
          <cell r="I9208">
            <v>2017</v>
          </cell>
          <cell r="J9208" t="str">
            <v>UM</v>
          </cell>
          <cell r="L9208">
            <v>5</v>
          </cell>
        </row>
        <row r="9209">
          <cell r="A9209" t="str">
            <v>2017-72-3-</v>
          </cell>
          <cell r="B9209" t="str">
            <v>WA_NCoast_OR_CA</v>
          </cell>
          <cell r="C9209" t="str">
            <v>Marked WA North Coast Fall</v>
          </cell>
          <cell r="D9209" t="str">
            <v>M-WA NCst</v>
          </cell>
          <cell r="E9209">
            <v>72</v>
          </cell>
          <cell r="F9209">
            <v>110</v>
          </cell>
          <cell r="G9209">
            <v>108</v>
          </cell>
          <cell r="I9209">
            <v>2017</v>
          </cell>
          <cell r="J9209" t="str">
            <v>M</v>
          </cell>
          <cell r="L9209">
            <v>3</v>
          </cell>
        </row>
        <row r="9210">
          <cell r="A9210" t="str">
            <v>2017-72-4-</v>
          </cell>
          <cell r="B9210" t="str">
            <v>WA_NCoast_OR_CA</v>
          </cell>
          <cell r="C9210" t="str">
            <v>Marked WA North Coast Fall</v>
          </cell>
          <cell r="D9210" t="str">
            <v>M-WA NCst</v>
          </cell>
          <cell r="E9210">
            <v>72</v>
          </cell>
          <cell r="F9210">
            <v>110</v>
          </cell>
          <cell r="G9210">
            <v>108</v>
          </cell>
          <cell r="I9210">
            <v>2017</v>
          </cell>
          <cell r="J9210" t="str">
            <v>M</v>
          </cell>
          <cell r="L9210">
            <v>4</v>
          </cell>
        </row>
        <row r="9211">
          <cell r="A9211" t="str">
            <v>2017-72-5-</v>
          </cell>
          <cell r="B9211" t="str">
            <v>WA_NCoast_OR_CA</v>
          </cell>
          <cell r="C9211" t="str">
            <v>Marked WA North Coast Fall</v>
          </cell>
          <cell r="D9211" t="str">
            <v>M-WA NCst</v>
          </cell>
          <cell r="E9211">
            <v>72</v>
          </cell>
          <cell r="F9211">
            <v>110</v>
          </cell>
          <cell r="G9211">
            <v>108</v>
          </cell>
          <cell r="I9211">
            <v>2017</v>
          </cell>
          <cell r="J9211" t="str">
            <v>M</v>
          </cell>
          <cell r="L9211">
            <v>5</v>
          </cell>
        </row>
        <row r="9212">
          <cell r="A9212" t="str">
            <v>2017-73-3-</v>
          </cell>
          <cell r="B9212" t="str">
            <v>WA_NCoast_OR_CA</v>
          </cell>
          <cell r="C9212" t="str">
            <v>UnMarked Willapa Bay</v>
          </cell>
          <cell r="D9212" t="str">
            <v>U-Willapa</v>
          </cell>
          <cell r="E9212">
            <v>73</v>
          </cell>
          <cell r="F9212">
            <v>112</v>
          </cell>
          <cell r="G9212">
            <v>111</v>
          </cell>
          <cell r="I9212">
            <v>2017</v>
          </cell>
          <cell r="J9212" t="str">
            <v>UM</v>
          </cell>
          <cell r="K9212" t="str">
            <v>H</v>
          </cell>
          <cell r="L9212">
            <v>3</v>
          </cell>
          <cell r="M9212">
            <v>470.76852170523563</v>
          </cell>
        </row>
        <row r="9213">
          <cell r="A9213" t="str">
            <v>2017-73-3-</v>
          </cell>
          <cell r="B9213" t="str">
            <v>WA_NCoast_OR_CA</v>
          </cell>
          <cell r="C9213" t="str">
            <v>UnMarked Willapa Bay</v>
          </cell>
          <cell r="D9213" t="str">
            <v>U-Willapa</v>
          </cell>
          <cell r="E9213">
            <v>73</v>
          </cell>
          <cell r="F9213">
            <v>112</v>
          </cell>
          <cell r="G9213">
            <v>111</v>
          </cell>
          <cell r="I9213">
            <v>2017</v>
          </cell>
          <cell r="J9213" t="str">
            <v>UM</v>
          </cell>
          <cell r="K9213" t="str">
            <v>N</v>
          </cell>
          <cell r="L9213">
            <v>3</v>
          </cell>
          <cell r="M9213">
            <v>1311.1638282733211</v>
          </cell>
        </row>
        <row r="9214">
          <cell r="A9214" t="str">
            <v>2017-73-4-</v>
          </cell>
          <cell r="B9214" t="str">
            <v>WA_NCoast_OR_CA</v>
          </cell>
          <cell r="C9214" t="str">
            <v>UnMarked Willapa Bay</v>
          </cell>
          <cell r="D9214" t="str">
            <v>U-Willapa</v>
          </cell>
          <cell r="E9214">
            <v>73</v>
          </cell>
          <cell r="F9214">
            <v>112</v>
          </cell>
          <cell r="G9214">
            <v>111</v>
          </cell>
          <cell r="I9214">
            <v>2017</v>
          </cell>
          <cell r="J9214" t="str">
            <v>UM</v>
          </cell>
          <cell r="K9214" t="str">
            <v>H</v>
          </cell>
          <cell r="L9214">
            <v>4</v>
          </cell>
          <cell r="M9214">
            <v>717.6992349263794</v>
          </cell>
        </row>
        <row r="9215">
          <cell r="A9215" t="str">
            <v>2017-73-4-</v>
          </cell>
          <cell r="B9215" t="str">
            <v>WA_NCoast_OR_CA</v>
          </cell>
          <cell r="C9215" t="str">
            <v>UnMarked Willapa Bay</v>
          </cell>
          <cell r="D9215" t="str">
            <v>U-Willapa</v>
          </cell>
          <cell r="E9215">
            <v>73</v>
          </cell>
          <cell r="F9215">
            <v>112</v>
          </cell>
          <cell r="G9215">
            <v>111</v>
          </cell>
          <cell r="I9215">
            <v>2017</v>
          </cell>
          <cell r="J9215" t="str">
            <v>UM</v>
          </cell>
          <cell r="K9215" t="str">
            <v>N</v>
          </cell>
          <cell r="L9215">
            <v>4</v>
          </cell>
          <cell r="M9215">
            <v>1863.3524075981329</v>
          </cell>
        </row>
        <row r="9216">
          <cell r="A9216" t="str">
            <v>2017-73-5-</v>
          </cell>
          <cell r="B9216" t="str">
            <v>WA_NCoast_OR_CA</v>
          </cell>
          <cell r="C9216" t="str">
            <v>UnMarked Willapa Bay</v>
          </cell>
          <cell r="D9216" t="str">
            <v>U-Willapa</v>
          </cell>
          <cell r="E9216">
            <v>73</v>
          </cell>
          <cell r="F9216">
            <v>112</v>
          </cell>
          <cell r="G9216">
            <v>111</v>
          </cell>
          <cell r="I9216">
            <v>2017</v>
          </cell>
          <cell r="J9216" t="str">
            <v>UM</v>
          </cell>
          <cell r="K9216" t="str">
            <v>H</v>
          </cell>
          <cell r="L9216">
            <v>5</v>
          </cell>
          <cell r="M9216">
            <v>139.15619665623919</v>
          </cell>
        </row>
        <row r="9217">
          <cell r="A9217" t="str">
            <v>2017-73-5-</v>
          </cell>
          <cell r="B9217" t="str">
            <v>WA_NCoast_OR_CA</v>
          </cell>
          <cell r="C9217" t="str">
            <v>UnMarked Willapa Bay</v>
          </cell>
          <cell r="D9217" t="str">
            <v>U-Willapa</v>
          </cell>
          <cell r="E9217">
            <v>73</v>
          </cell>
          <cell r="F9217">
            <v>112</v>
          </cell>
          <cell r="G9217">
            <v>111</v>
          </cell>
          <cell r="I9217">
            <v>2017</v>
          </cell>
          <cell r="J9217" t="str">
            <v>UM</v>
          </cell>
          <cell r="K9217" t="str">
            <v>N</v>
          </cell>
          <cell r="L9217">
            <v>5</v>
          </cell>
          <cell r="M9217">
            <v>529.46476947605493</v>
          </cell>
        </row>
        <row r="9218">
          <cell r="A9218" t="str">
            <v>2017-74-3-</v>
          </cell>
          <cell r="B9218" t="str">
            <v>WA_NCoast_OR_CA</v>
          </cell>
          <cell r="C9218" t="str">
            <v>Marked Willapa Bay</v>
          </cell>
          <cell r="D9218" t="str">
            <v>M-Willapa</v>
          </cell>
          <cell r="E9218">
            <v>74</v>
          </cell>
          <cell r="F9218">
            <v>113</v>
          </cell>
          <cell r="G9218">
            <v>111</v>
          </cell>
          <cell r="I9218">
            <v>2017</v>
          </cell>
          <cell r="J9218" t="str">
            <v>M</v>
          </cell>
          <cell r="K9218" t="str">
            <v>H</v>
          </cell>
          <cell r="L9218">
            <v>3</v>
          </cell>
          <cell r="M9218">
            <v>9928.4320664625393</v>
          </cell>
        </row>
        <row r="9219">
          <cell r="A9219" t="str">
            <v>2017-74-4-</v>
          </cell>
          <cell r="B9219" t="str">
            <v>WA_NCoast_OR_CA</v>
          </cell>
          <cell r="C9219" t="str">
            <v>Marked Willapa Bay</v>
          </cell>
          <cell r="D9219" t="str">
            <v>M-Willapa</v>
          </cell>
          <cell r="E9219">
            <v>74</v>
          </cell>
          <cell r="F9219">
            <v>113</v>
          </cell>
          <cell r="G9219">
            <v>111</v>
          </cell>
          <cell r="I9219">
            <v>2017</v>
          </cell>
          <cell r="J9219" t="str">
            <v>M</v>
          </cell>
          <cell r="K9219" t="str">
            <v>H</v>
          </cell>
          <cell r="L9219">
            <v>4</v>
          </cell>
          <cell r="M9219">
            <v>14061.060699731461</v>
          </cell>
        </row>
        <row r="9220">
          <cell r="A9220" t="str">
            <v>2017-74-5-</v>
          </cell>
          <cell r="B9220" t="str">
            <v>WA_NCoast_OR_CA</v>
          </cell>
          <cell r="C9220" t="str">
            <v>Marked Willapa Bay</v>
          </cell>
          <cell r="D9220" t="str">
            <v>M-Willapa</v>
          </cell>
          <cell r="E9220">
            <v>74</v>
          </cell>
          <cell r="F9220">
            <v>113</v>
          </cell>
          <cell r="G9220">
            <v>111</v>
          </cell>
          <cell r="I9220">
            <v>2017</v>
          </cell>
          <cell r="J9220" t="str">
            <v>M</v>
          </cell>
          <cell r="K9220" t="str">
            <v>H</v>
          </cell>
          <cell r="L9220">
            <v>5</v>
          </cell>
          <cell r="M9220">
            <v>4060.17437014288</v>
          </cell>
        </row>
        <row r="9221">
          <cell r="A9221" t="str">
            <v>2017-77-3-</v>
          </cell>
          <cell r="B9221" t="str">
            <v>WA_NCoast_OR_CA</v>
          </cell>
          <cell r="C9221" t="str">
            <v>UnMarked OR Mid Coast Fall</v>
          </cell>
          <cell r="D9221" t="str">
            <v>U-MidORCst</v>
          </cell>
          <cell r="E9221">
            <v>77</v>
          </cell>
          <cell r="F9221">
            <v>115</v>
          </cell>
          <cell r="G9221">
            <v>114</v>
          </cell>
          <cell r="I9221">
            <v>2017</v>
          </cell>
          <cell r="J9221" t="str">
            <v>UM</v>
          </cell>
          <cell r="L9221">
            <v>3</v>
          </cell>
          <cell r="M9221">
            <v>12556.507495251501</v>
          </cell>
        </row>
        <row r="9222">
          <cell r="A9222" t="str">
            <v>2017-77-4-</v>
          </cell>
          <cell r="B9222" t="str">
            <v>WA_NCoast_OR_CA</v>
          </cell>
          <cell r="C9222" t="str">
            <v>UnMarked OR Mid Coast Fall</v>
          </cell>
          <cell r="D9222" t="str">
            <v>U-MidORCst</v>
          </cell>
          <cell r="E9222">
            <v>77</v>
          </cell>
          <cell r="F9222">
            <v>115</v>
          </cell>
          <cell r="G9222">
            <v>114</v>
          </cell>
          <cell r="I9222">
            <v>2017</v>
          </cell>
          <cell r="J9222" t="str">
            <v>UM</v>
          </cell>
          <cell r="L9222">
            <v>4</v>
          </cell>
          <cell r="M9222">
            <v>17968.635782392012</v>
          </cell>
        </row>
        <row r="9223">
          <cell r="A9223" t="str">
            <v>2017-77-5-</v>
          </cell>
          <cell r="B9223" t="str">
            <v>WA_NCoast_OR_CA</v>
          </cell>
          <cell r="C9223" t="str">
            <v>UnMarked OR Mid Coast Fall</v>
          </cell>
          <cell r="D9223" t="str">
            <v>U-MidORCst</v>
          </cell>
          <cell r="E9223">
            <v>77</v>
          </cell>
          <cell r="F9223">
            <v>115</v>
          </cell>
          <cell r="G9223">
            <v>114</v>
          </cell>
          <cell r="I9223">
            <v>2017</v>
          </cell>
          <cell r="J9223" t="str">
            <v>UM</v>
          </cell>
          <cell r="L9223">
            <v>5</v>
          </cell>
          <cell r="M9223">
            <v>6826.4790316703848</v>
          </cell>
        </row>
        <row r="9224">
          <cell r="A9224" t="str">
            <v>2017-78-3-</v>
          </cell>
          <cell r="B9224" t="str">
            <v>WA_NCoast_OR_CA</v>
          </cell>
          <cell r="C9224" t="str">
            <v>Marked OR Mid Coast Fall</v>
          </cell>
          <cell r="D9224" t="str">
            <v>M-MidORCst</v>
          </cell>
          <cell r="E9224">
            <v>78</v>
          </cell>
          <cell r="F9224">
            <v>116</v>
          </cell>
          <cell r="G9224">
            <v>114</v>
          </cell>
          <cell r="I9224">
            <v>2017</v>
          </cell>
          <cell r="J9224" t="str">
            <v>M</v>
          </cell>
          <cell r="L9224">
            <v>3</v>
          </cell>
          <cell r="M9224">
            <v>424.18064592904739</v>
          </cell>
        </row>
        <row r="9225">
          <cell r="A9225" t="str">
            <v>2017-78-4-</v>
          </cell>
          <cell r="B9225" t="str">
            <v>WA_NCoast_OR_CA</v>
          </cell>
          <cell r="C9225" t="str">
            <v>Marked OR Mid Coast Fall</v>
          </cell>
          <cell r="D9225" t="str">
            <v>M-MidORCst</v>
          </cell>
          <cell r="E9225">
            <v>78</v>
          </cell>
          <cell r="F9225">
            <v>116</v>
          </cell>
          <cell r="G9225">
            <v>114</v>
          </cell>
          <cell r="I9225">
            <v>2017</v>
          </cell>
          <cell r="J9225" t="str">
            <v>M</v>
          </cell>
          <cell r="L9225">
            <v>4</v>
          </cell>
          <cell r="M9225">
            <v>607.4971083828932</v>
          </cell>
        </row>
        <row r="9226">
          <cell r="A9226" t="str">
            <v>2017-78-5-</v>
          </cell>
          <cell r="B9226" t="str">
            <v>WA_NCoast_OR_CA</v>
          </cell>
          <cell r="C9226" t="str">
            <v>Marked OR Mid Coast Fall</v>
          </cell>
          <cell r="D9226" t="str">
            <v>M-MidORCst</v>
          </cell>
          <cell r="E9226">
            <v>78</v>
          </cell>
          <cell r="F9226">
            <v>116</v>
          </cell>
          <cell r="G9226">
            <v>114</v>
          </cell>
          <cell r="I9226">
            <v>2017</v>
          </cell>
          <cell r="J9226" t="str">
            <v>M</v>
          </cell>
          <cell r="L9226">
            <v>5</v>
          </cell>
          <cell r="M9226">
            <v>230.62529893353349</v>
          </cell>
        </row>
        <row r="9227">
          <cell r="A9227" t="str">
            <v>2018-1-3-SamishR_hat_h_um</v>
          </cell>
          <cell r="B9227" t="str">
            <v>NookSam</v>
          </cell>
          <cell r="C9227" t="str">
            <v>UnMarked Nooksack/Samish Fall</v>
          </cell>
          <cell r="D9227" t="str">
            <v>U-NkSm FF</v>
          </cell>
          <cell r="E9227">
            <v>1</v>
          </cell>
          <cell r="F9227">
            <v>2</v>
          </cell>
          <cell r="G9227">
            <v>1</v>
          </cell>
          <cell r="H9227" t="str">
            <v>TRS; includes 7B-D</v>
          </cell>
          <cell r="I9227">
            <v>2018</v>
          </cell>
          <cell r="J9227" t="str">
            <v>UM</v>
          </cell>
          <cell r="K9227" t="str">
            <v>H</v>
          </cell>
          <cell r="L9227">
            <v>3</v>
          </cell>
          <cell r="M9227">
            <v>608.11563152784356</v>
          </cell>
        </row>
        <row r="9228">
          <cell r="A9228" t="str">
            <v>2018-1-4-SamishR_hat_h_um</v>
          </cell>
          <cell r="B9228" t="str">
            <v>NookSam</v>
          </cell>
          <cell r="C9228" t="str">
            <v>UnMarked Nooksack/Samish Fall</v>
          </cell>
          <cell r="D9228" t="str">
            <v>U-NkSm FF</v>
          </cell>
          <cell r="E9228">
            <v>1</v>
          </cell>
          <cell r="F9228">
            <v>2</v>
          </cell>
          <cell r="G9228">
            <v>1</v>
          </cell>
          <cell r="H9228" t="str">
            <v>TRS; includes 7B-D</v>
          </cell>
          <cell r="I9228">
            <v>2018</v>
          </cell>
          <cell r="J9228" t="str">
            <v>UM</v>
          </cell>
          <cell r="K9228" t="str">
            <v>H</v>
          </cell>
          <cell r="L9228">
            <v>4</v>
          </cell>
          <cell r="M9228">
            <v>226.75267336974389</v>
          </cell>
        </row>
        <row r="9229">
          <cell r="A9229" t="str">
            <v>2018-1-5-SamishR_hat_h_um</v>
          </cell>
          <cell r="B9229" t="str">
            <v>NookSam</v>
          </cell>
          <cell r="C9229" t="str">
            <v>UnMarked Nooksack/Samish Fall</v>
          </cell>
          <cell r="D9229" t="str">
            <v>U-NkSm FF</v>
          </cell>
          <cell r="E9229">
            <v>1</v>
          </cell>
          <cell r="F9229">
            <v>2</v>
          </cell>
          <cell r="G9229">
            <v>1</v>
          </cell>
          <cell r="H9229" t="str">
            <v>TRS; includes 7B-D</v>
          </cell>
          <cell r="I9229">
            <v>2018</v>
          </cell>
          <cell r="J9229" t="str">
            <v>UM</v>
          </cell>
          <cell r="K9229" t="str">
            <v>H</v>
          </cell>
          <cell r="L9229">
            <v>5</v>
          </cell>
          <cell r="M9229">
            <v>0.632703131273743</v>
          </cell>
        </row>
        <row r="9230">
          <cell r="A9230" t="str">
            <v>2018-2-3-SamishR_hat_h_m</v>
          </cell>
          <cell r="B9230" t="str">
            <v>NookSam</v>
          </cell>
          <cell r="C9230" t="str">
            <v>Marked Nooksack/Samish Fall</v>
          </cell>
          <cell r="D9230" t="str">
            <v>M-NkSm FF</v>
          </cell>
          <cell r="E9230">
            <v>2</v>
          </cell>
          <cell r="F9230">
            <v>3</v>
          </cell>
          <cell r="G9230">
            <v>1</v>
          </cell>
          <cell r="H9230" t="str">
            <v>TRS; includes 7B-D</v>
          </cell>
          <cell r="I9230">
            <v>2018</v>
          </cell>
          <cell r="J9230" t="str">
            <v>M</v>
          </cell>
          <cell r="K9230" t="str">
            <v>H</v>
          </cell>
          <cell r="L9230">
            <v>3</v>
          </cell>
          <cell r="M9230">
            <v>14567.902330711529</v>
          </cell>
        </row>
        <row r="9231">
          <cell r="A9231" t="str">
            <v>2018-2-4-SamishR_hat_h_m</v>
          </cell>
          <cell r="B9231" t="str">
            <v>NookSam</v>
          </cell>
          <cell r="C9231" t="str">
            <v>Marked Nooksack/Samish Fall</v>
          </cell>
          <cell r="D9231" t="str">
            <v>M-NkSm FF</v>
          </cell>
          <cell r="E9231">
            <v>2</v>
          </cell>
          <cell r="F9231">
            <v>3</v>
          </cell>
          <cell r="G9231">
            <v>1</v>
          </cell>
          <cell r="H9231" t="str">
            <v>TRS; includes 7B-D</v>
          </cell>
          <cell r="I9231">
            <v>2018</v>
          </cell>
          <cell r="J9231" t="str">
            <v>M</v>
          </cell>
          <cell r="K9231" t="str">
            <v>H</v>
          </cell>
          <cell r="L9231">
            <v>4</v>
          </cell>
          <cell r="M9231">
            <v>5650.9170040848603</v>
          </cell>
        </row>
        <row r="9232">
          <cell r="A9232" t="str">
            <v>2018-2-5-SamishR_hat_h_m</v>
          </cell>
          <cell r="B9232" t="str">
            <v>NookSam</v>
          </cell>
          <cell r="C9232" t="str">
            <v>Marked Nooksack/Samish Fall</v>
          </cell>
          <cell r="D9232" t="str">
            <v>M-NkSm FF</v>
          </cell>
          <cell r="E9232">
            <v>2</v>
          </cell>
          <cell r="F9232">
            <v>3</v>
          </cell>
          <cell r="G9232">
            <v>1</v>
          </cell>
          <cell r="H9232" t="str">
            <v>TRS; includes 7B-D</v>
          </cell>
          <cell r="I9232">
            <v>2018</v>
          </cell>
          <cell r="J9232" t="str">
            <v>M</v>
          </cell>
          <cell r="K9232" t="str">
            <v>H</v>
          </cell>
          <cell r="L9232">
            <v>5</v>
          </cell>
          <cell r="M9232">
            <v>13.201948767460429</v>
          </cell>
        </row>
        <row r="9233">
          <cell r="A9233" t="str">
            <v>2018-3-3-NooksackEarly_hat_and_nat_n_um</v>
          </cell>
          <cell r="B9233" t="str">
            <v>NookSam</v>
          </cell>
          <cell r="C9233" t="str">
            <v>UnMarked NF Nooksack Spr</v>
          </cell>
          <cell r="D9233" t="str">
            <v>U-NFNK Sp</v>
          </cell>
          <cell r="E9233">
            <v>3</v>
          </cell>
          <cell r="F9233">
            <v>5</v>
          </cell>
          <cell r="G9233">
            <v>4</v>
          </cell>
          <cell r="H9233" t="str">
            <v>TRS; includes 7B-D</v>
          </cell>
          <cell r="I9233">
            <v>2018</v>
          </cell>
          <cell r="J9233" t="str">
            <v>UM</v>
          </cell>
          <cell r="K9233" t="str">
            <v>N</v>
          </cell>
          <cell r="L9233">
            <v>3</v>
          </cell>
          <cell r="M9233">
            <v>73.146538647297263</v>
          </cell>
        </row>
        <row r="9234">
          <cell r="A9234" t="str">
            <v>2018-3-4-NooksackEarly_hat_and_nat_n_um</v>
          </cell>
          <cell r="B9234" t="str">
            <v>NookSam</v>
          </cell>
          <cell r="C9234" t="str">
            <v>UnMarked NF Nooksack Spr</v>
          </cell>
          <cell r="D9234" t="str">
            <v>U-NFNK Sp</v>
          </cell>
          <cell r="E9234">
            <v>3</v>
          </cell>
          <cell r="F9234">
            <v>5</v>
          </cell>
          <cell r="G9234">
            <v>4</v>
          </cell>
          <cell r="H9234" t="str">
            <v>TRS; includes 7B-D</v>
          </cell>
          <cell r="I9234">
            <v>2018</v>
          </cell>
          <cell r="J9234" t="str">
            <v>UM</v>
          </cell>
          <cell r="K9234" t="str">
            <v>N</v>
          </cell>
          <cell r="L9234">
            <v>4</v>
          </cell>
          <cell r="M9234">
            <v>435.32927149466758</v>
          </cell>
        </row>
        <row r="9235">
          <cell r="A9235" t="str">
            <v>2018-3-5-NooksackEarly_hat_and_nat_n_um</v>
          </cell>
          <cell r="B9235" t="str">
            <v>NookSam</v>
          </cell>
          <cell r="C9235" t="str">
            <v>UnMarked NF Nooksack Spr</v>
          </cell>
          <cell r="D9235" t="str">
            <v>U-NFNK Sp</v>
          </cell>
          <cell r="E9235">
            <v>3</v>
          </cell>
          <cell r="F9235">
            <v>5</v>
          </cell>
          <cell r="G9235">
            <v>4</v>
          </cell>
          <cell r="H9235" t="str">
            <v>TRS; includes 7B-D</v>
          </cell>
          <cell r="I9235">
            <v>2018</v>
          </cell>
          <cell r="J9235" t="str">
            <v>UM</v>
          </cell>
          <cell r="K9235" t="str">
            <v>N</v>
          </cell>
          <cell r="L9235">
            <v>5</v>
          </cell>
          <cell r="M9235">
            <v>40.86609128373901</v>
          </cell>
        </row>
        <row r="9236">
          <cell r="A9236" t="str">
            <v>2018-4-3-NooksackEarly_hat_and_nat_h_m</v>
          </cell>
          <cell r="B9236" t="str">
            <v>NookSam</v>
          </cell>
          <cell r="C9236" t="str">
            <v>Marked NF Nooksack Spr</v>
          </cell>
          <cell r="D9236" t="str">
            <v>M-NFNK Sp</v>
          </cell>
          <cell r="E9236">
            <v>4</v>
          </cell>
          <cell r="F9236">
            <v>6</v>
          </cell>
          <cell r="G9236">
            <v>4</v>
          </cell>
          <cell r="H9236" t="str">
            <v>TRS; includes 7B-D</v>
          </cell>
          <cell r="I9236">
            <v>2018</v>
          </cell>
          <cell r="J9236" t="str">
            <v>M</v>
          </cell>
          <cell r="K9236" t="str">
            <v>H</v>
          </cell>
          <cell r="L9236">
            <v>3</v>
          </cell>
          <cell r="M9236">
            <v>1390.4468589787209</v>
          </cell>
        </row>
        <row r="9237">
          <cell r="A9237" t="str">
            <v>2018-4-4-NooksackEarly_hat_and_nat_h_m</v>
          </cell>
          <cell r="B9237" t="str">
            <v>NookSam</v>
          </cell>
          <cell r="C9237" t="str">
            <v>Marked NF Nooksack Spr</v>
          </cell>
          <cell r="D9237" t="str">
            <v>M-NFNK Sp</v>
          </cell>
          <cell r="E9237">
            <v>4</v>
          </cell>
          <cell r="F9237">
            <v>6</v>
          </cell>
          <cell r="G9237">
            <v>4</v>
          </cell>
          <cell r="H9237" t="str">
            <v>TRS; includes 7B-D</v>
          </cell>
          <cell r="I9237">
            <v>2018</v>
          </cell>
          <cell r="J9237" t="str">
            <v>M</v>
          </cell>
          <cell r="K9237" t="str">
            <v>H</v>
          </cell>
          <cell r="L9237">
            <v>4</v>
          </cell>
          <cell r="M9237">
            <v>2507.7394618283602</v>
          </cell>
        </row>
        <row r="9238">
          <cell r="A9238" t="str">
            <v>2018-4-5-NooksackEarly_hat_and_nat_h_m</v>
          </cell>
          <cell r="B9238" t="str">
            <v>NookSam</v>
          </cell>
          <cell r="C9238" t="str">
            <v>Marked NF Nooksack Spr</v>
          </cell>
          <cell r="D9238" t="str">
            <v>M-NFNK Sp</v>
          </cell>
          <cell r="E9238">
            <v>4</v>
          </cell>
          <cell r="F9238">
            <v>6</v>
          </cell>
          <cell r="G9238">
            <v>4</v>
          </cell>
          <cell r="H9238" t="str">
            <v>TRS; includes 7B-D</v>
          </cell>
          <cell r="I9238">
            <v>2018</v>
          </cell>
          <cell r="J9238" t="str">
            <v>M</v>
          </cell>
          <cell r="K9238" t="str">
            <v>H</v>
          </cell>
          <cell r="L9238">
            <v>5</v>
          </cell>
          <cell r="M9238">
            <v>58.416813287905619</v>
          </cell>
        </row>
        <row r="9239">
          <cell r="A9239" t="str">
            <v>2018-5-3-NooksackEarly_hat_and_nat_h_um</v>
          </cell>
          <cell r="B9239" t="str">
            <v>NookSam</v>
          </cell>
          <cell r="C9239" t="str">
            <v>UnMarked SF Nooksack Spr</v>
          </cell>
          <cell r="D9239" t="str">
            <v>U-SFNK Sp</v>
          </cell>
          <cell r="E9239">
            <v>5</v>
          </cell>
          <cell r="F9239">
            <v>7</v>
          </cell>
          <cell r="G9239">
            <v>4</v>
          </cell>
          <cell r="H9239" t="str">
            <v>TRS; includes 7B-D</v>
          </cell>
          <cell r="I9239">
            <v>2018</v>
          </cell>
          <cell r="J9239" t="str">
            <v>UM</v>
          </cell>
          <cell r="K9239" t="str">
            <v>H</v>
          </cell>
          <cell r="L9239">
            <v>3</v>
          </cell>
          <cell r="M9239">
            <v>611.08448716650548</v>
          </cell>
        </row>
        <row r="9240">
          <cell r="A9240" t="str">
            <v>2018-5-4-NooksackEarly_hat_and_nat_h_um</v>
          </cell>
          <cell r="B9240" t="str">
            <v>NookSam</v>
          </cell>
          <cell r="C9240" t="str">
            <v>UnMarked SF Nooksack Spr</v>
          </cell>
          <cell r="D9240" t="str">
            <v>U-SFNK Sp</v>
          </cell>
          <cell r="E9240">
            <v>5</v>
          </cell>
          <cell r="F9240">
            <v>7</v>
          </cell>
          <cell r="G9240">
            <v>4</v>
          </cell>
          <cell r="H9240" t="str">
            <v>TRS; includes 7B-D</v>
          </cell>
          <cell r="I9240">
            <v>2018</v>
          </cell>
          <cell r="J9240" t="str">
            <v>UM</v>
          </cell>
          <cell r="K9240" t="str">
            <v>H</v>
          </cell>
          <cell r="L9240">
            <v>4</v>
          </cell>
          <cell r="M9240">
            <v>1247.0270026164239</v>
          </cell>
        </row>
        <row r="9241">
          <cell r="A9241" t="str">
            <v>2018-5-5-NooksackEarly_hat_and_nat_h_um</v>
          </cell>
          <cell r="B9241" t="str">
            <v>NookSam</v>
          </cell>
          <cell r="C9241" t="str">
            <v>UnMarked SF Nooksack Spr</v>
          </cell>
          <cell r="D9241" t="str">
            <v>U-SFNK Sp</v>
          </cell>
          <cell r="E9241">
            <v>5</v>
          </cell>
          <cell r="F9241">
            <v>7</v>
          </cell>
          <cell r="G9241">
            <v>4</v>
          </cell>
          <cell r="H9241" t="str">
            <v>TRS; includes 7B-D</v>
          </cell>
          <cell r="I9241">
            <v>2018</v>
          </cell>
          <cell r="J9241" t="str">
            <v>UM</v>
          </cell>
          <cell r="K9241" t="str">
            <v>H</v>
          </cell>
          <cell r="L9241">
            <v>5</v>
          </cell>
          <cell r="M9241">
            <v>67.006621175299088</v>
          </cell>
        </row>
        <row r="9242">
          <cell r="A9242" t="str">
            <v>2018-6-3-NooksackEarly_hat_and_nat_n_m</v>
          </cell>
          <cell r="B9242" t="str">
            <v>NookSam</v>
          </cell>
          <cell r="C9242" t="str">
            <v>Marked SF Nooksack Spr</v>
          </cell>
          <cell r="D9242" t="str">
            <v>M-SFNK Sp</v>
          </cell>
          <cell r="E9242">
            <v>6</v>
          </cell>
          <cell r="F9242">
            <v>8</v>
          </cell>
          <cell r="G9242">
            <v>4</v>
          </cell>
          <cell r="H9242" t="str">
            <v>TRS; includes 7B-D</v>
          </cell>
          <cell r="I9242">
            <v>2018</v>
          </cell>
          <cell r="J9242" t="str">
            <v>M</v>
          </cell>
          <cell r="K9242" t="str">
            <v>N</v>
          </cell>
          <cell r="L9242">
            <v>3</v>
          </cell>
          <cell r="M9242">
            <v>0</v>
          </cell>
        </row>
        <row r="9243">
          <cell r="A9243" t="str">
            <v>2018-6-4-NooksackEarly_hat_and_nat_n_m</v>
          </cell>
          <cell r="B9243" t="str">
            <v>NookSam</v>
          </cell>
          <cell r="C9243" t="str">
            <v>Marked SF Nooksack Spr</v>
          </cell>
          <cell r="D9243" t="str">
            <v>M-SFNK Sp</v>
          </cell>
          <cell r="E9243">
            <v>6</v>
          </cell>
          <cell r="F9243">
            <v>8</v>
          </cell>
          <cell r="G9243">
            <v>4</v>
          </cell>
          <cell r="H9243" t="str">
            <v>TRS; includes 7B-D</v>
          </cell>
          <cell r="I9243">
            <v>2018</v>
          </cell>
          <cell r="J9243" t="str">
            <v>M</v>
          </cell>
          <cell r="K9243" t="str">
            <v>N</v>
          </cell>
          <cell r="L9243">
            <v>4</v>
          </cell>
          <cell r="M9243">
            <v>0</v>
          </cell>
        </row>
        <row r="9244">
          <cell r="A9244" t="str">
            <v>2018-6-5-NooksackEarly_hat_and_nat_n_m</v>
          </cell>
          <cell r="B9244" t="str">
            <v>NookSam</v>
          </cell>
          <cell r="C9244" t="str">
            <v>Marked SF Nooksack Spr</v>
          </cell>
          <cell r="D9244" t="str">
            <v>M-SFNK Sp</v>
          </cell>
          <cell r="E9244">
            <v>6</v>
          </cell>
          <cell r="F9244">
            <v>8</v>
          </cell>
          <cell r="G9244">
            <v>4</v>
          </cell>
          <cell r="H9244" t="str">
            <v>TRS; includes 7B-D</v>
          </cell>
          <cell r="I9244">
            <v>2018</v>
          </cell>
          <cell r="J9244" t="str">
            <v>M</v>
          </cell>
          <cell r="K9244" t="str">
            <v>N</v>
          </cell>
          <cell r="L9244">
            <v>5</v>
          </cell>
          <cell r="M9244">
            <v>0</v>
          </cell>
        </row>
        <row r="9245">
          <cell r="A9245" t="str">
            <v>2018-7-3-SkagitSF_F_h_um</v>
          </cell>
          <cell r="B9245" t="str">
            <v>Skagit</v>
          </cell>
          <cell r="C9245" t="str">
            <v>UnMarked Skagit Summer/Fall Fing</v>
          </cell>
          <cell r="D9245" t="str">
            <v>U-Skag FF</v>
          </cell>
          <cell r="E9245">
            <v>7</v>
          </cell>
          <cell r="F9245">
            <v>10</v>
          </cell>
          <cell r="G9245">
            <v>9</v>
          </cell>
          <cell r="H9245" t="str">
            <v>TRS; includes Area 8 Net</v>
          </cell>
          <cell r="I9245">
            <v>2018</v>
          </cell>
          <cell r="J9245" t="str">
            <v>UM</v>
          </cell>
          <cell r="K9245" t="str">
            <v>H</v>
          </cell>
          <cell r="L9245">
            <v>3</v>
          </cell>
          <cell r="M9245">
            <v>9.6626068946225949</v>
          </cell>
        </row>
        <row r="9246">
          <cell r="A9246" t="str">
            <v>2018-7-3-SkagitSF_F_n_um</v>
          </cell>
          <cell r="B9246" t="str">
            <v>Skagit</v>
          </cell>
          <cell r="C9246" t="str">
            <v>UnMarked Skagit Summer/Fall Fing</v>
          </cell>
          <cell r="D9246" t="str">
            <v>U-Skag FF</v>
          </cell>
          <cell r="E9246">
            <v>7</v>
          </cell>
          <cell r="F9246">
            <v>10</v>
          </cell>
          <cell r="G9246">
            <v>9</v>
          </cell>
          <cell r="H9246" t="str">
            <v>TRS; includes Area 8 Net</v>
          </cell>
          <cell r="I9246">
            <v>2018</v>
          </cell>
          <cell r="J9246" t="str">
            <v>UM</v>
          </cell>
          <cell r="K9246" t="str">
            <v>N</v>
          </cell>
          <cell r="L9246">
            <v>3</v>
          </cell>
          <cell r="M9246">
            <v>2838.2603401360539</v>
          </cell>
        </row>
        <row r="9247">
          <cell r="A9247" t="str">
            <v>2018-7-4-SkagitSF_F_h_um</v>
          </cell>
          <cell r="B9247" t="str">
            <v>Skagit</v>
          </cell>
          <cell r="C9247" t="str">
            <v>UnMarked Skagit Summer/Fall Fing</v>
          </cell>
          <cell r="D9247" t="str">
            <v>U-Skag FF</v>
          </cell>
          <cell r="E9247">
            <v>7</v>
          </cell>
          <cell r="F9247">
            <v>10</v>
          </cell>
          <cell r="G9247">
            <v>9</v>
          </cell>
          <cell r="H9247" t="str">
            <v>TRS; includes Area 8 Net</v>
          </cell>
          <cell r="I9247">
            <v>2018</v>
          </cell>
          <cell r="J9247" t="str">
            <v>UM</v>
          </cell>
          <cell r="K9247" t="str">
            <v>H</v>
          </cell>
          <cell r="L9247">
            <v>4</v>
          </cell>
          <cell r="M9247">
            <v>10.29326568706999</v>
          </cell>
        </row>
        <row r="9248">
          <cell r="A9248" t="str">
            <v>2018-7-4-SkagitSF_F_n_um</v>
          </cell>
          <cell r="B9248" t="str">
            <v>Skagit</v>
          </cell>
          <cell r="C9248" t="str">
            <v>UnMarked Skagit Summer/Fall Fing</v>
          </cell>
          <cell r="D9248" t="str">
            <v>U-Skag FF</v>
          </cell>
          <cell r="E9248">
            <v>7</v>
          </cell>
          <cell r="F9248">
            <v>10</v>
          </cell>
          <cell r="G9248">
            <v>9</v>
          </cell>
          <cell r="H9248" t="str">
            <v>TRS; includes Area 8 Net</v>
          </cell>
          <cell r="I9248">
            <v>2018</v>
          </cell>
          <cell r="J9248" t="str">
            <v>UM</v>
          </cell>
          <cell r="K9248" t="str">
            <v>N</v>
          </cell>
          <cell r="L9248">
            <v>4</v>
          </cell>
          <cell r="M9248">
            <v>7348.6740589569154</v>
          </cell>
        </row>
        <row r="9249">
          <cell r="A9249" t="str">
            <v>2018-7-5-SkagitSF_F_h_um</v>
          </cell>
          <cell r="B9249" t="str">
            <v>Skagit</v>
          </cell>
          <cell r="C9249" t="str">
            <v>UnMarked Skagit Summer/Fall Fing</v>
          </cell>
          <cell r="D9249" t="str">
            <v>U-Skag FF</v>
          </cell>
          <cell r="E9249">
            <v>7</v>
          </cell>
          <cell r="F9249">
            <v>10</v>
          </cell>
          <cell r="G9249">
            <v>9</v>
          </cell>
          <cell r="H9249" t="str">
            <v>TRS; includes Area 8 Net</v>
          </cell>
          <cell r="I9249">
            <v>2018</v>
          </cell>
          <cell r="J9249" t="str">
            <v>UM</v>
          </cell>
          <cell r="K9249" t="str">
            <v>H</v>
          </cell>
          <cell r="L9249">
            <v>5</v>
          </cell>
          <cell r="M9249">
            <v>0</v>
          </cell>
        </row>
        <row r="9250">
          <cell r="A9250" t="str">
            <v>2018-7-5-SkagitSF_F_n_um</v>
          </cell>
          <cell r="B9250" t="str">
            <v>Skagit</v>
          </cell>
          <cell r="C9250" t="str">
            <v>UnMarked Skagit Summer/Fall Fing</v>
          </cell>
          <cell r="D9250" t="str">
            <v>U-Skag FF</v>
          </cell>
          <cell r="E9250">
            <v>7</v>
          </cell>
          <cell r="F9250">
            <v>10</v>
          </cell>
          <cell r="G9250">
            <v>9</v>
          </cell>
          <cell r="H9250" t="str">
            <v>TRS; includes Area 8 Net</v>
          </cell>
          <cell r="I9250">
            <v>2018</v>
          </cell>
          <cell r="J9250" t="str">
            <v>UM</v>
          </cell>
          <cell r="K9250" t="str">
            <v>N</v>
          </cell>
          <cell r="L9250">
            <v>5</v>
          </cell>
          <cell r="M9250">
            <v>572.05247165532876</v>
          </cell>
        </row>
        <row r="9251">
          <cell r="A9251" t="str">
            <v>2018-8-3-SkagitSF_F_h_m</v>
          </cell>
          <cell r="B9251" t="str">
            <v>Skagit</v>
          </cell>
          <cell r="C9251" t="str">
            <v>Marked Skagit Summer/Fall Fing</v>
          </cell>
          <cell r="D9251" t="str">
            <v>M-Skag FF</v>
          </cell>
          <cell r="E9251">
            <v>8</v>
          </cell>
          <cell r="F9251">
            <v>11</v>
          </cell>
          <cell r="G9251">
            <v>9</v>
          </cell>
          <cell r="H9251" t="str">
            <v>TRS; includes Area 8 Net</v>
          </cell>
          <cell r="I9251">
            <v>2018</v>
          </cell>
          <cell r="J9251" t="str">
            <v>M</v>
          </cell>
          <cell r="K9251" t="str">
            <v>H</v>
          </cell>
          <cell r="L9251">
            <v>3</v>
          </cell>
          <cell r="M9251">
            <v>176.34987386832341</v>
          </cell>
        </row>
        <row r="9252">
          <cell r="A9252" t="str">
            <v>2018-8-3-SkagitSF_F_n_m</v>
          </cell>
          <cell r="B9252" t="str">
            <v>Skagit</v>
          </cell>
          <cell r="C9252" t="str">
            <v>Marked Skagit Summer/Fall Fing</v>
          </cell>
          <cell r="D9252" t="str">
            <v>M-Skag FF</v>
          </cell>
          <cell r="E9252">
            <v>8</v>
          </cell>
          <cell r="F9252">
            <v>11</v>
          </cell>
          <cell r="G9252">
            <v>9</v>
          </cell>
          <cell r="H9252" t="str">
            <v>TRS; includes Area 8 Net</v>
          </cell>
          <cell r="I9252">
            <v>2018</v>
          </cell>
          <cell r="J9252" t="str">
            <v>M</v>
          </cell>
          <cell r="K9252" t="str">
            <v>N</v>
          </cell>
          <cell r="L9252">
            <v>3</v>
          </cell>
        </row>
        <row r="9253">
          <cell r="A9253" t="str">
            <v>2018-8-4-SkagitSF_F_h_m</v>
          </cell>
          <cell r="B9253" t="str">
            <v>Skagit</v>
          </cell>
          <cell r="C9253" t="str">
            <v>Marked Skagit Summer/Fall Fing</v>
          </cell>
          <cell r="D9253" t="str">
            <v>M-Skag FF</v>
          </cell>
          <cell r="E9253">
            <v>8</v>
          </cell>
          <cell r="F9253">
            <v>11</v>
          </cell>
          <cell r="G9253">
            <v>9</v>
          </cell>
          <cell r="H9253" t="str">
            <v>TRS; includes Area 8 Net</v>
          </cell>
          <cell r="I9253">
            <v>2018</v>
          </cell>
          <cell r="J9253" t="str">
            <v>M</v>
          </cell>
          <cell r="K9253" t="str">
            <v>H</v>
          </cell>
          <cell r="L9253">
            <v>4</v>
          </cell>
          <cell r="M9253">
            <v>473.26217342282638</v>
          </cell>
        </row>
        <row r="9254">
          <cell r="A9254" t="str">
            <v>2018-8-4-SkagitSF_F_n_m</v>
          </cell>
          <cell r="B9254" t="str">
            <v>Skagit</v>
          </cell>
          <cell r="C9254" t="str">
            <v>Marked Skagit Summer/Fall Fing</v>
          </cell>
          <cell r="D9254" t="str">
            <v>M-Skag FF</v>
          </cell>
          <cell r="E9254">
            <v>8</v>
          </cell>
          <cell r="F9254">
            <v>11</v>
          </cell>
          <cell r="G9254">
            <v>9</v>
          </cell>
          <cell r="H9254" t="str">
            <v>TRS; includes Area 8 Net</v>
          </cell>
          <cell r="I9254">
            <v>2018</v>
          </cell>
          <cell r="J9254" t="str">
            <v>M</v>
          </cell>
          <cell r="K9254" t="str">
            <v>N</v>
          </cell>
          <cell r="L9254">
            <v>4</v>
          </cell>
        </row>
        <row r="9255">
          <cell r="A9255" t="str">
            <v>2018-8-5-SkagitSF_F_h_m</v>
          </cell>
          <cell r="B9255" t="str">
            <v>Skagit</v>
          </cell>
          <cell r="C9255" t="str">
            <v>Marked Skagit Summer/Fall Fing</v>
          </cell>
          <cell r="D9255" t="str">
            <v>M-Skag FF</v>
          </cell>
          <cell r="E9255">
            <v>8</v>
          </cell>
          <cell r="F9255">
            <v>11</v>
          </cell>
          <cell r="G9255">
            <v>9</v>
          </cell>
          <cell r="H9255" t="str">
            <v>TRS; includes Area 8 Net</v>
          </cell>
          <cell r="I9255">
            <v>2018</v>
          </cell>
          <cell r="J9255" t="str">
            <v>M</v>
          </cell>
          <cell r="K9255" t="str">
            <v>H</v>
          </cell>
          <cell r="L9255">
            <v>5</v>
          </cell>
          <cell r="M9255">
            <v>31.002080127157651</v>
          </cell>
        </row>
        <row r="9256">
          <cell r="A9256" t="str">
            <v>2018-8-5-SkagitSF_F_n_m</v>
          </cell>
          <cell r="B9256" t="str">
            <v>Skagit</v>
          </cell>
          <cell r="C9256" t="str">
            <v>Marked Skagit Summer/Fall Fing</v>
          </cell>
          <cell r="D9256" t="str">
            <v>M-Skag FF</v>
          </cell>
          <cell r="E9256">
            <v>8</v>
          </cell>
          <cell r="F9256">
            <v>11</v>
          </cell>
          <cell r="G9256">
            <v>9</v>
          </cell>
          <cell r="H9256" t="str">
            <v>TRS; includes Area 8 Net</v>
          </cell>
          <cell r="I9256">
            <v>2018</v>
          </cell>
          <cell r="J9256" t="str">
            <v>M</v>
          </cell>
          <cell r="K9256" t="str">
            <v>N</v>
          </cell>
          <cell r="L9256">
            <v>5</v>
          </cell>
        </row>
        <row r="9257">
          <cell r="A9257" t="str">
            <v>2018-9-3-SkagitSF_Y_h_um</v>
          </cell>
          <cell r="B9257" t="str">
            <v>Skagit</v>
          </cell>
          <cell r="C9257" t="str">
            <v>UnMarked Skagit Summer/Fall Year</v>
          </cell>
          <cell r="D9257" t="str">
            <v>U-SkagFYr</v>
          </cell>
          <cell r="E9257">
            <v>9</v>
          </cell>
          <cell r="F9257">
            <v>13</v>
          </cell>
          <cell r="G9257">
            <v>12</v>
          </cell>
          <cell r="H9257" t="str">
            <v>TRS; includes Area 8 Net</v>
          </cell>
          <cell r="I9257">
            <v>2018</v>
          </cell>
          <cell r="J9257" t="str">
            <v>UM</v>
          </cell>
          <cell r="K9257" t="str">
            <v>H</v>
          </cell>
          <cell r="L9257">
            <v>3</v>
          </cell>
        </row>
        <row r="9258">
          <cell r="A9258" t="str">
            <v>2018-9-3-SkagitSF_Y_n_um</v>
          </cell>
          <cell r="B9258" t="str">
            <v>Skagit</v>
          </cell>
          <cell r="C9258" t="str">
            <v>UnMarked Skagit Summer/Fall Year</v>
          </cell>
          <cell r="D9258" t="str">
            <v>U-SkagFYr</v>
          </cell>
          <cell r="E9258">
            <v>9</v>
          </cell>
          <cell r="F9258">
            <v>13</v>
          </cell>
          <cell r="G9258">
            <v>12</v>
          </cell>
          <cell r="H9258" t="str">
            <v>TRS; includes Area 8 Net</v>
          </cell>
          <cell r="I9258">
            <v>2018</v>
          </cell>
          <cell r="J9258" t="str">
            <v>UM</v>
          </cell>
          <cell r="K9258" t="str">
            <v>N</v>
          </cell>
          <cell r="L9258">
            <v>3</v>
          </cell>
          <cell r="M9258">
            <v>0</v>
          </cell>
        </row>
        <row r="9259">
          <cell r="A9259" t="str">
            <v>2018-9-4-SkagitSF_Y_h_um</v>
          </cell>
          <cell r="B9259" t="str">
            <v>Skagit</v>
          </cell>
          <cell r="C9259" t="str">
            <v>UnMarked Skagit Summer/Fall Year</v>
          </cell>
          <cell r="D9259" t="str">
            <v>U-SkagFYr</v>
          </cell>
          <cell r="E9259">
            <v>9</v>
          </cell>
          <cell r="F9259">
            <v>13</v>
          </cell>
          <cell r="G9259">
            <v>12</v>
          </cell>
          <cell r="H9259" t="str">
            <v>TRS; includes Area 8 Net</v>
          </cell>
          <cell r="I9259">
            <v>2018</v>
          </cell>
          <cell r="J9259" t="str">
            <v>UM</v>
          </cell>
          <cell r="K9259" t="str">
            <v>H</v>
          </cell>
          <cell r="L9259">
            <v>4</v>
          </cell>
        </row>
        <row r="9260">
          <cell r="A9260" t="str">
            <v>2018-9-4-SkagitSF_Y_n_um</v>
          </cell>
          <cell r="B9260" t="str">
            <v>Skagit</v>
          </cell>
          <cell r="C9260" t="str">
            <v>UnMarked Skagit Summer/Fall Year</v>
          </cell>
          <cell r="D9260" t="str">
            <v>U-SkagFYr</v>
          </cell>
          <cell r="E9260">
            <v>9</v>
          </cell>
          <cell r="F9260">
            <v>13</v>
          </cell>
          <cell r="G9260">
            <v>12</v>
          </cell>
          <cell r="H9260" t="str">
            <v>TRS; includes Area 8 Net</v>
          </cell>
          <cell r="I9260">
            <v>2018</v>
          </cell>
          <cell r="J9260" t="str">
            <v>UM</v>
          </cell>
          <cell r="K9260" t="str">
            <v>N</v>
          </cell>
          <cell r="L9260">
            <v>4</v>
          </cell>
          <cell r="M9260">
            <v>66.00605442176871</v>
          </cell>
        </row>
        <row r="9261">
          <cell r="A9261" t="str">
            <v>2018-9-5-SkagitSF_Y_h_um</v>
          </cell>
          <cell r="B9261" t="str">
            <v>Skagit</v>
          </cell>
          <cell r="C9261" t="str">
            <v>UnMarked Skagit Summer/Fall Year</v>
          </cell>
          <cell r="D9261" t="str">
            <v>U-SkagFYr</v>
          </cell>
          <cell r="E9261">
            <v>9</v>
          </cell>
          <cell r="F9261">
            <v>13</v>
          </cell>
          <cell r="G9261">
            <v>12</v>
          </cell>
          <cell r="H9261" t="str">
            <v>TRS; includes Area 8 Net</v>
          </cell>
          <cell r="I9261">
            <v>2018</v>
          </cell>
          <cell r="J9261" t="str">
            <v>UM</v>
          </cell>
          <cell r="K9261" t="str">
            <v>H</v>
          </cell>
          <cell r="L9261">
            <v>5</v>
          </cell>
        </row>
        <row r="9262">
          <cell r="A9262" t="str">
            <v>2018-9-5-SkagitSF_Y_n_um</v>
          </cell>
          <cell r="B9262" t="str">
            <v>Skagit</v>
          </cell>
          <cell r="C9262" t="str">
            <v>UnMarked Skagit Summer/Fall Year</v>
          </cell>
          <cell r="D9262" t="str">
            <v>U-SkagFYr</v>
          </cell>
          <cell r="E9262">
            <v>9</v>
          </cell>
          <cell r="F9262">
            <v>13</v>
          </cell>
          <cell r="G9262">
            <v>12</v>
          </cell>
          <cell r="H9262" t="str">
            <v>TRS; includes Area 8 Net</v>
          </cell>
          <cell r="I9262">
            <v>2018</v>
          </cell>
          <cell r="J9262" t="str">
            <v>UM</v>
          </cell>
          <cell r="K9262" t="str">
            <v>N</v>
          </cell>
          <cell r="L9262">
            <v>5</v>
          </cell>
          <cell r="M9262">
            <v>22.00201814058957</v>
          </cell>
        </row>
        <row r="9263">
          <cell r="A9263" t="str">
            <v>2018-10-3-SkagitSF_Y_h_m</v>
          </cell>
          <cell r="B9263" t="str">
            <v>Skagit</v>
          </cell>
          <cell r="C9263" t="str">
            <v>Marked Skagit Summer/Fall Year</v>
          </cell>
          <cell r="D9263" t="str">
            <v>M-SkagFYr</v>
          </cell>
          <cell r="E9263">
            <v>10</v>
          </cell>
          <cell r="F9263">
            <v>14</v>
          </cell>
          <cell r="G9263">
            <v>12</v>
          </cell>
          <cell r="H9263" t="str">
            <v>TRS; includes Area 8 Net</v>
          </cell>
          <cell r="I9263">
            <v>2018</v>
          </cell>
          <cell r="J9263" t="str">
            <v>M</v>
          </cell>
          <cell r="K9263" t="str">
            <v>H</v>
          </cell>
          <cell r="L9263">
            <v>3</v>
          </cell>
        </row>
        <row r="9264">
          <cell r="A9264" t="str">
            <v>2018-10-3-SkagitSF_Y_n_m</v>
          </cell>
          <cell r="B9264" t="str">
            <v>Skagit</v>
          </cell>
          <cell r="C9264" t="str">
            <v>Marked Skagit Summer/Fall Year</v>
          </cell>
          <cell r="D9264" t="str">
            <v>M-SkagFYr</v>
          </cell>
          <cell r="E9264">
            <v>10</v>
          </cell>
          <cell r="F9264">
            <v>14</v>
          </cell>
          <cell r="G9264">
            <v>12</v>
          </cell>
          <cell r="H9264" t="str">
            <v>TRS; includes Area 8 Net</v>
          </cell>
          <cell r="I9264">
            <v>2018</v>
          </cell>
          <cell r="J9264" t="str">
            <v>M</v>
          </cell>
          <cell r="K9264" t="str">
            <v>N</v>
          </cell>
          <cell r="L9264">
            <v>3</v>
          </cell>
        </row>
        <row r="9265">
          <cell r="A9265" t="str">
            <v>2018-10-4-SkagitSF_Y_h_m</v>
          </cell>
          <cell r="B9265" t="str">
            <v>Skagit</v>
          </cell>
          <cell r="C9265" t="str">
            <v>Marked Skagit Summer/Fall Year</v>
          </cell>
          <cell r="D9265" t="str">
            <v>M-SkagFYr</v>
          </cell>
          <cell r="E9265">
            <v>10</v>
          </cell>
          <cell r="F9265">
            <v>14</v>
          </cell>
          <cell r="G9265">
            <v>12</v>
          </cell>
          <cell r="H9265" t="str">
            <v>TRS; includes Area 8 Net</v>
          </cell>
          <cell r="I9265">
            <v>2018</v>
          </cell>
          <cell r="J9265" t="str">
            <v>M</v>
          </cell>
          <cell r="K9265" t="str">
            <v>H</v>
          </cell>
          <cell r="L9265">
            <v>4</v>
          </cell>
        </row>
        <row r="9266">
          <cell r="A9266" t="str">
            <v>2018-10-4-SkagitSF_Y_n_m</v>
          </cell>
          <cell r="B9266" t="str">
            <v>Skagit</v>
          </cell>
          <cell r="C9266" t="str">
            <v>Marked Skagit Summer/Fall Year</v>
          </cell>
          <cell r="D9266" t="str">
            <v>M-SkagFYr</v>
          </cell>
          <cell r="E9266">
            <v>10</v>
          </cell>
          <cell r="F9266">
            <v>14</v>
          </cell>
          <cell r="G9266">
            <v>12</v>
          </cell>
          <cell r="H9266" t="str">
            <v>TRS; includes Area 8 Net</v>
          </cell>
          <cell r="I9266">
            <v>2018</v>
          </cell>
          <cell r="J9266" t="str">
            <v>M</v>
          </cell>
          <cell r="K9266" t="str">
            <v>N</v>
          </cell>
          <cell r="L9266">
            <v>4</v>
          </cell>
        </row>
        <row r="9267">
          <cell r="A9267" t="str">
            <v>2018-10-5-SkagitSF_Y_h_m</v>
          </cell>
          <cell r="B9267" t="str">
            <v>Skagit</v>
          </cell>
          <cell r="C9267" t="str">
            <v>Marked Skagit Summer/Fall Year</v>
          </cell>
          <cell r="D9267" t="str">
            <v>M-SkagFYr</v>
          </cell>
          <cell r="E9267">
            <v>10</v>
          </cell>
          <cell r="F9267">
            <v>14</v>
          </cell>
          <cell r="G9267">
            <v>12</v>
          </cell>
          <cell r="H9267" t="str">
            <v>TRS; includes Area 8 Net</v>
          </cell>
          <cell r="I9267">
            <v>2018</v>
          </cell>
          <cell r="J9267" t="str">
            <v>M</v>
          </cell>
          <cell r="K9267" t="str">
            <v>H</v>
          </cell>
          <cell r="L9267">
            <v>5</v>
          </cell>
        </row>
        <row r="9268">
          <cell r="A9268" t="str">
            <v>2018-10-5-SkagitSF_Y_n_m</v>
          </cell>
          <cell r="B9268" t="str">
            <v>Skagit</v>
          </cell>
          <cell r="C9268" t="str">
            <v>Marked Skagit Summer/Fall Year</v>
          </cell>
          <cell r="D9268" t="str">
            <v>M-SkagFYr</v>
          </cell>
          <cell r="E9268">
            <v>10</v>
          </cell>
          <cell r="F9268">
            <v>14</v>
          </cell>
          <cell r="G9268">
            <v>12</v>
          </cell>
          <cell r="H9268" t="str">
            <v>TRS; includes Area 8 Net</v>
          </cell>
          <cell r="I9268">
            <v>2018</v>
          </cell>
          <cell r="J9268" t="str">
            <v>M</v>
          </cell>
          <cell r="K9268" t="str">
            <v>N</v>
          </cell>
          <cell r="L9268">
            <v>5</v>
          </cell>
        </row>
        <row r="9269">
          <cell r="A9269" t="str">
            <v>2018-11-3-SkagitSpring_h_um</v>
          </cell>
          <cell r="B9269" t="str">
            <v>Skagit</v>
          </cell>
          <cell r="C9269" t="str">
            <v>UnMarked Skagit Spring Year</v>
          </cell>
          <cell r="D9269" t="str">
            <v>U-SkagSpY</v>
          </cell>
          <cell r="E9269">
            <v>11</v>
          </cell>
          <cell r="F9269">
            <v>16</v>
          </cell>
          <cell r="G9269">
            <v>15</v>
          </cell>
          <cell r="H9269" t="str">
            <v>TRS; includes Area 8 Net</v>
          </cell>
          <cell r="I9269">
            <v>2018</v>
          </cell>
          <cell r="J9269" t="str">
            <v>UM</v>
          </cell>
          <cell r="K9269" t="str">
            <v>H</v>
          </cell>
          <cell r="L9269">
            <v>3</v>
          </cell>
          <cell r="M9269">
            <v>1133.4778074502799</v>
          </cell>
        </row>
        <row r="9270">
          <cell r="A9270" t="str">
            <v>2018-11-3-SkagitSpring_n_um</v>
          </cell>
          <cell r="B9270" t="str">
            <v>Skagit</v>
          </cell>
          <cell r="C9270" t="str">
            <v>UnMarked Skagit Spring Year</v>
          </cell>
          <cell r="D9270" t="str">
            <v>U-SkagSpY</v>
          </cell>
          <cell r="E9270">
            <v>11</v>
          </cell>
          <cell r="F9270">
            <v>16</v>
          </cell>
          <cell r="G9270">
            <v>15</v>
          </cell>
          <cell r="H9270" t="str">
            <v>TRS; includes Area 8 Net</v>
          </cell>
          <cell r="I9270">
            <v>2018</v>
          </cell>
          <cell r="J9270" t="str">
            <v>UM</v>
          </cell>
          <cell r="K9270" t="str">
            <v>N</v>
          </cell>
          <cell r="L9270">
            <v>3</v>
          </cell>
          <cell r="M9270">
            <v>101.5419947506562</v>
          </cell>
        </row>
        <row r="9271">
          <cell r="A9271" t="str">
            <v>2018-11-4-SkagitSpring_h_um</v>
          </cell>
          <cell r="B9271" t="str">
            <v>Skagit</v>
          </cell>
          <cell r="C9271" t="str">
            <v>UnMarked Skagit Spring Year</v>
          </cell>
          <cell r="D9271" t="str">
            <v>U-SkagSpY</v>
          </cell>
          <cell r="E9271">
            <v>11</v>
          </cell>
          <cell r="F9271">
            <v>16</v>
          </cell>
          <cell r="G9271">
            <v>15</v>
          </cell>
          <cell r="H9271" t="str">
            <v>TRS; includes Area 8 Net</v>
          </cell>
          <cell r="I9271">
            <v>2018</v>
          </cell>
          <cell r="J9271" t="str">
            <v>UM</v>
          </cell>
          <cell r="K9271" t="str">
            <v>H</v>
          </cell>
          <cell r="L9271">
            <v>4</v>
          </cell>
          <cell r="M9271">
            <v>1343.29293927605</v>
          </cell>
        </row>
        <row r="9272">
          <cell r="A9272" t="str">
            <v>2018-11-4-SkagitSpring_n_um</v>
          </cell>
          <cell r="B9272" t="str">
            <v>Skagit</v>
          </cell>
          <cell r="C9272" t="str">
            <v>UnMarked Skagit Spring Year</v>
          </cell>
          <cell r="D9272" t="str">
            <v>U-SkagSpY</v>
          </cell>
          <cell r="E9272">
            <v>11</v>
          </cell>
          <cell r="F9272">
            <v>16</v>
          </cell>
          <cell r="G9272">
            <v>15</v>
          </cell>
          <cell r="H9272" t="str">
            <v>TRS; includes Area 8 Net</v>
          </cell>
          <cell r="I9272">
            <v>2018</v>
          </cell>
          <cell r="J9272" t="str">
            <v>UM</v>
          </cell>
          <cell r="K9272" t="str">
            <v>N</v>
          </cell>
          <cell r="L9272">
            <v>4</v>
          </cell>
          <cell r="M9272">
            <v>2254.232283464567</v>
          </cell>
        </row>
        <row r="9273">
          <cell r="A9273" t="str">
            <v>2018-11-5-SkagitSpring_h_um</v>
          </cell>
          <cell r="B9273" t="str">
            <v>Skagit</v>
          </cell>
          <cell r="C9273" t="str">
            <v>UnMarked Skagit Spring Year</v>
          </cell>
          <cell r="D9273" t="str">
            <v>U-SkagSpY</v>
          </cell>
          <cell r="E9273">
            <v>11</v>
          </cell>
          <cell r="F9273">
            <v>16</v>
          </cell>
          <cell r="G9273">
            <v>15</v>
          </cell>
          <cell r="H9273" t="str">
            <v>TRS; includes Area 8 Net</v>
          </cell>
          <cell r="I9273">
            <v>2018</v>
          </cell>
          <cell r="J9273" t="str">
            <v>UM</v>
          </cell>
          <cell r="K9273" t="str">
            <v>H</v>
          </cell>
          <cell r="L9273">
            <v>5</v>
          </cell>
          <cell r="M9273">
            <v>102.6297761063646</v>
          </cell>
        </row>
        <row r="9274">
          <cell r="A9274" t="str">
            <v>2018-11-5-SkagitSpring_n_um</v>
          </cell>
          <cell r="B9274" t="str">
            <v>Skagit</v>
          </cell>
          <cell r="C9274" t="str">
            <v>UnMarked Skagit Spring Year</v>
          </cell>
          <cell r="D9274" t="str">
            <v>U-SkagSpY</v>
          </cell>
          <cell r="E9274">
            <v>11</v>
          </cell>
          <cell r="F9274">
            <v>16</v>
          </cell>
          <cell r="G9274">
            <v>15</v>
          </cell>
          <cell r="H9274" t="str">
            <v>TRS; includes Area 8 Net</v>
          </cell>
          <cell r="I9274">
            <v>2018</v>
          </cell>
          <cell r="J9274" t="str">
            <v>UM</v>
          </cell>
          <cell r="K9274" t="str">
            <v>N</v>
          </cell>
          <cell r="L9274">
            <v>5</v>
          </cell>
          <cell r="M9274">
            <v>203.08398950131229</v>
          </cell>
        </row>
        <row r="9275">
          <cell r="A9275" t="str">
            <v>2018-12-3-SkagitSpring_h_m</v>
          </cell>
          <cell r="B9275" t="str">
            <v>Skagit</v>
          </cell>
          <cell r="C9275" t="str">
            <v>Marked Skagit Spring Year</v>
          </cell>
          <cell r="D9275" t="str">
            <v>M-SkagSpY</v>
          </cell>
          <cell r="E9275">
            <v>12</v>
          </cell>
          <cell r="F9275">
            <v>17</v>
          </cell>
          <cell r="G9275">
            <v>15</v>
          </cell>
          <cell r="H9275" t="str">
            <v>TRS; includes Area 8 Net</v>
          </cell>
          <cell r="I9275">
            <v>2018</v>
          </cell>
          <cell r="J9275" t="str">
            <v>M</v>
          </cell>
          <cell r="K9275" t="str">
            <v>H</v>
          </cell>
          <cell r="L9275">
            <v>3</v>
          </cell>
          <cell r="M9275">
            <v>1024.4696999432199</v>
          </cell>
        </row>
        <row r="9276">
          <cell r="A9276" t="str">
            <v>2018-12-3-SkagitSpring_n_m</v>
          </cell>
          <cell r="B9276" t="str">
            <v>Skagit</v>
          </cell>
          <cell r="C9276" t="str">
            <v>Marked Skagit Spring Year</v>
          </cell>
          <cell r="D9276" t="str">
            <v>M-SkagSpY</v>
          </cell>
          <cell r="E9276">
            <v>12</v>
          </cell>
          <cell r="F9276">
            <v>17</v>
          </cell>
          <cell r="G9276">
            <v>15</v>
          </cell>
          <cell r="H9276" t="str">
            <v>TRS; includes Area 8 Net</v>
          </cell>
          <cell r="I9276">
            <v>2018</v>
          </cell>
          <cell r="J9276" t="str">
            <v>M</v>
          </cell>
          <cell r="K9276" t="str">
            <v>N</v>
          </cell>
          <cell r="L9276">
            <v>3</v>
          </cell>
        </row>
        <row r="9277">
          <cell r="A9277" t="str">
            <v>2018-12-4-SkagitSpring_h_m</v>
          </cell>
          <cell r="B9277" t="str">
            <v>Skagit</v>
          </cell>
          <cell r="C9277" t="str">
            <v>Marked Skagit Spring Year</v>
          </cell>
          <cell r="D9277" t="str">
            <v>M-SkagSpY</v>
          </cell>
          <cell r="E9277">
            <v>12</v>
          </cell>
          <cell r="F9277">
            <v>17</v>
          </cell>
          <cell r="G9277">
            <v>15</v>
          </cell>
          <cell r="H9277" t="str">
            <v>TRS; includes Area 8 Net</v>
          </cell>
          <cell r="I9277">
            <v>2018</v>
          </cell>
          <cell r="J9277" t="str">
            <v>M</v>
          </cell>
          <cell r="K9277" t="str">
            <v>H</v>
          </cell>
          <cell r="L9277">
            <v>4</v>
          </cell>
          <cell r="M9277">
            <v>1331.4184849873491</v>
          </cell>
        </row>
        <row r="9278">
          <cell r="A9278" t="str">
            <v>2018-12-4-SkagitSpring_n_m</v>
          </cell>
          <cell r="B9278" t="str">
            <v>Skagit</v>
          </cell>
          <cell r="C9278" t="str">
            <v>Marked Skagit Spring Year</v>
          </cell>
          <cell r="D9278" t="str">
            <v>M-SkagSpY</v>
          </cell>
          <cell r="E9278">
            <v>12</v>
          </cell>
          <cell r="F9278">
            <v>17</v>
          </cell>
          <cell r="G9278">
            <v>15</v>
          </cell>
          <cell r="H9278" t="str">
            <v>TRS; includes Area 8 Net</v>
          </cell>
          <cell r="I9278">
            <v>2018</v>
          </cell>
          <cell r="J9278" t="str">
            <v>M</v>
          </cell>
          <cell r="K9278" t="str">
            <v>N</v>
          </cell>
          <cell r="L9278">
            <v>4</v>
          </cell>
        </row>
        <row r="9279">
          <cell r="A9279" t="str">
            <v>2018-12-5-SkagitSpring_h_m</v>
          </cell>
          <cell r="B9279" t="str">
            <v>Skagit</v>
          </cell>
          <cell r="C9279" t="str">
            <v>Marked Skagit Spring Year</v>
          </cell>
          <cell r="D9279" t="str">
            <v>M-SkagSpY</v>
          </cell>
          <cell r="E9279">
            <v>12</v>
          </cell>
          <cell r="F9279">
            <v>17</v>
          </cell>
          <cell r="G9279">
            <v>15</v>
          </cell>
          <cell r="H9279" t="str">
            <v>TRS; includes Area 8 Net</v>
          </cell>
          <cell r="I9279">
            <v>2018</v>
          </cell>
          <cell r="J9279" t="str">
            <v>M</v>
          </cell>
          <cell r="K9279" t="str">
            <v>H</v>
          </cell>
          <cell r="L9279">
            <v>5</v>
          </cell>
          <cell r="M9279">
            <v>83.492608834013922</v>
          </cell>
        </row>
        <row r="9280">
          <cell r="A9280" t="str">
            <v>2018-12-5-SkagitSpring_n_m</v>
          </cell>
          <cell r="B9280" t="str">
            <v>Skagit</v>
          </cell>
          <cell r="C9280" t="str">
            <v>Marked Skagit Spring Year</v>
          </cell>
          <cell r="D9280" t="str">
            <v>M-SkagSpY</v>
          </cell>
          <cell r="E9280">
            <v>12</v>
          </cell>
          <cell r="F9280">
            <v>17</v>
          </cell>
          <cell r="G9280">
            <v>15</v>
          </cell>
          <cell r="H9280" t="str">
            <v>TRS; includes Area 8 Net</v>
          </cell>
          <cell r="I9280">
            <v>2018</v>
          </cell>
          <cell r="J9280" t="str">
            <v>M</v>
          </cell>
          <cell r="K9280" t="str">
            <v>N</v>
          </cell>
          <cell r="L9280">
            <v>5</v>
          </cell>
        </row>
        <row r="9281">
          <cell r="A9281" t="str">
            <v>2018-13-3-SnoSF_F_h_um</v>
          </cell>
          <cell r="B9281" t="str">
            <v>StSno</v>
          </cell>
          <cell r="C9281" t="str">
            <v>UnMarked Snohomish Fall Fing</v>
          </cell>
          <cell r="D9281" t="str">
            <v>U-Snoh FF</v>
          </cell>
          <cell r="E9281">
            <v>13</v>
          </cell>
          <cell r="F9281">
            <v>19</v>
          </cell>
          <cell r="G9281">
            <v>18</v>
          </cell>
          <cell r="H9281" t="str">
            <v>ETRS; includes FW sport, no FW net</v>
          </cell>
          <cell r="I9281">
            <v>2018</v>
          </cell>
          <cell r="J9281" t="str">
            <v>UM</v>
          </cell>
          <cell r="K9281" t="str">
            <v>H</v>
          </cell>
          <cell r="L9281">
            <v>3</v>
          </cell>
          <cell r="M9281">
            <v>280.87546840958612</v>
          </cell>
        </row>
        <row r="9282">
          <cell r="A9282" t="str">
            <v>2018-13-3-SnoSF_F_n_um</v>
          </cell>
          <cell r="B9282" t="str">
            <v>StSno</v>
          </cell>
          <cell r="C9282" t="str">
            <v>UnMarked Snohomish Fall Fing</v>
          </cell>
          <cell r="D9282" t="str">
            <v>U-Snoh FF</v>
          </cell>
          <cell r="E9282">
            <v>13</v>
          </cell>
          <cell r="F9282">
            <v>19</v>
          </cell>
          <cell r="G9282">
            <v>18</v>
          </cell>
          <cell r="H9282" t="str">
            <v>ETRS; includes FW sport, no FW net</v>
          </cell>
          <cell r="I9282">
            <v>2018</v>
          </cell>
          <cell r="J9282" t="str">
            <v>UM</v>
          </cell>
          <cell r="K9282" t="str">
            <v>N</v>
          </cell>
          <cell r="L9282">
            <v>3</v>
          </cell>
          <cell r="M9282">
            <v>840.15612435029925</v>
          </cell>
        </row>
        <row r="9283">
          <cell r="A9283" t="str">
            <v>2018-13-4-SnoSF_F_h_um</v>
          </cell>
          <cell r="B9283" t="str">
            <v>StSno</v>
          </cell>
          <cell r="C9283" t="str">
            <v>UnMarked Snohomish Fall Fing</v>
          </cell>
          <cell r="D9283" t="str">
            <v>U-Snoh FF</v>
          </cell>
          <cell r="E9283">
            <v>13</v>
          </cell>
          <cell r="F9283">
            <v>19</v>
          </cell>
          <cell r="G9283">
            <v>18</v>
          </cell>
          <cell r="H9283" t="str">
            <v>ETRS; includes FW sport, no FW net</v>
          </cell>
          <cell r="I9283">
            <v>2018</v>
          </cell>
          <cell r="J9283" t="str">
            <v>UM</v>
          </cell>
          <cell r="K9283" t="str">
            <v>H</v>
          </cell>
          <cell r="L9283">
            <v>4</v>
          </cell>
          <cell r="M9283">
            <v>303.04984749455338</v>
          </cell>
        </row>
        <row r="9284">
          <cell r="A9284" t="str">
            <v>2018-13-4-SnoSF_F_n_um</v>
          </cell>
          <cell r="B9284" t="str">
            <v>StSno</v>
          </cell>
          <cell r="C9284" t="str">
            <v>UnMarked Snohomish Fall Fing</v>
          </cell>
          <cell r="D9284" t="str">
            <v>U-Snoh FF</v>
          </cell>
          <cell r="E9284">
            <v>13</v>
          </cell>
          <cell r="F9284">
            <v>19</v>
          </cell>
          <cell r="G9284">
            <v>18</v>
          </cell>
          <cell r="H9284" t="str">
            <v>ETRS; includes FW sport, no FW net</v>
          </cell>
          <cell r="I9284">
            <v>2018</v>
          </cell>
          <cell r="J9284" t="str">
            <v>UM</v>
          </cell>
          <cell r="K9284" t="str">
            <v>N</v>
          </cell>
          <cell r="L9284">
            <v>4</v>
          </cell>
          <cell r="M9284">
            <v>1784.911542610572</v>
          </cell>
        </row>
        <row r="9285">
          <cell r="A9285" t="str">
            <v>2018-13-5-SnoSF_F_h_um</v>
          </cell>
          <cell r="B9285" t="str">
            <v>StSno</v>
          </cell>
          <cell r="C9285" t="str">
            <v>UnMarked Snohomish Fall Fing</v>
          </cell>
          <cell r="D9285" t="str">
            <v>U-Snoh FF</v>
          </cell>
          <cell r="E9285">
            <v>13</v>
          </cell>
          <cell r="F9285">
            <v>19</v>
          </cell>
          <cell r="G9285">
            <v>18</v>
          </cell>
          <cell r="H9285" t="str">
            <v>ETRS; includes FW sport, no FW net</v>
          </cell>
          <cell r="I9285">
            <v>2018</v>
          </cell>
          <cell r="J9285" t="str">
            <v>UM</v>
          </cell>
          <cell r="K9285" t="str">
            <v>H</v>
          </cell>
          <cell r="L9285">
            <v>5</v>
          </cell>
          <cell r="M9285">
            <v>51.74021786492375</v>
          </cell>
        </row>
        <row r="9286">
          <cell r="A9286" t="str">
            <v>2018-13-5-SnoSF_F_n_um</v>
          </cell>
          <cell r="B9286" t="str">
            <v>StSno</v>
          </cell>
          <cell r="C9286" t="str">
            <v>UnMarked Snohomish Fall Fing</v>
          </cell>
          <cell r="D9286" t="str">
            <v>U-Snoh FF</v>
          </cell>
          <cell r="E9286">
            <v>13</v>
          </cell>
          <cell r="F9286">
            <v>19</v>
          </cell>
          <cell r="G9286">
            <v>18</v>
          </cell>
          <cell r="H9286" t="str">
            <v>ETRS; includes FW sport, no FW net</v>
          </cell>
          <cell r="I9286">
            <v>2018</v>
          </cell>
          <cell r="J9286" t="str">
            <v>UM</v>
          </cell>
          <cell r="K9286" t="str">
            <v>N</v>
          </cell>
          <cell r="L9286">
            <v>5</v>
          </cell>
          <cell r="M9286">
            <v>164.8253407865059</v>
          </cell>
        </row>
        <row r="9287">
          <cell r="A9287" t="str">
            <v>2018-14-3-SnoSF_F_h_m</v>
          </cell>
          <cell r="B9287" t="str">
            <v>StSno</v>
          </cell>
          <cell r="C9287" t="str">
            <v>Marked Snohomish Fall Fing</v>
          </cell>
          <cell r="D9287" t="str">
            <v>M-Snoh FF</v>
          </cell>
          <cell r="E9287">
            <v>14</v>
          </cell>
          <cell r="F9287">
            <v>20</v>
          </cell>
          <cell r="G9287">
            <v>18</v>
          </cell>
          <cell r="H9287" t="str">
            <v>ETRS; includes FW sport, no FW net</v>
          </cell>
          <cell r="I9287">
            <v>2018</v>
          </cell>
          <cell r="J9287" t="str">
            <v>M</v>
          </cell>
          <cell r="K9287" t="str">
            <v>H</v>
          </cell>
          <cell r="L9287">
            <v>3</v>
          </cell>
          <cell r="M9287">
            <v>677.65639599388498</v>
          </cell>
        </row>
        <row r="9288">
          <cell r="A9288" t="str">
            <v>2018-14-4-SnoSF_F_h_m</v>
          </cell>
          <cell r="B9288" t="str">
            <v>StSno</v>
          </cell>
          <cell r="C9288" t="str">
            <v>Marked Snohomish Fall Fing</v>
          </cell>
          <cell r="D9288" t="str">
            <v>M-Snoh FF</v>
          </cell>
          <cell r="E9288">
            <v>14</v>
          </cell>
          <cell r="F9288">
            <v>20</v>
          </cell>
          <cell r="G9288">
            <v>18</v>
          </cell>
          <cell r="H9288" t="str">
            <v>ETRS; includes FW sport, no FW net</v>
          </cell>
          <cell r="I9288">
            <v>2018</v>
          </cell>
          <cell r="J9288" t="str">
            <v>M</v>
          </cell>
          <cell r="K9288" t="str">
            <v>H</v>
          </cell>
          <cell r="L9288">
            <v>4</v>
          </cell>
          <cell r="M9288">
            <v>2279.3896956157878</v>
          </cell>
        </row>
        <row r="9289">
          <cell r="A9289" t="str">
            <v>2018-14-5-SnoSF_F_h_m</v>
          </cell>
          <cell r="B9289" t="str">
            <v>StSno</v>
          </cell>
          <cell r="C9289" t="str">
            <v>Marked Snohomish Fall Fing</v>
          </cell>
          <cell r="D9289" t="str">
            <v>M-Snoh FF</v>
          </cell>
          <cell r="E9289">
            <v>14</v>
          </cell>
          <cell r="F9289">
            <v>20</v>
          </cell>
          <cell r="G9289">
            <v>18</v>
          </cell>
          <cell r="H9289" t="str">
            <v>ETRS; includes FW sport, no FW net</v>
          </cell>
          <cell r="I9289">
            <v>2018</v>
          </cell>
          <cell r="J9289" t="str">
            <v>M</v>
          </cell>
          <cell r="K9289" t="str">
            <v>H</v>
          </cell>
          <cell r="L9289">
            <v>5</v>
          </cell>
          <cell r="M9289">
            <v>184.81538072560531</v>
          </cell>
        </row>
        <row r="9290">
          <cell r="A9290" t="str">
            <v>2018-15-3-SnoSF_Y_h_um</v>
          </cell>
          <cell r="B9290" t="str">
            <v>StSno</v>
          </cell>
          <cell r="C9290" t="str">
            <v>UnMarked Snohomish Fall Year</v>
          </cell>
          <cell r="D9290" t="str">
            <v>U-SnohFYr</v>
          </cell>
          <cell r="E9290">
            <v>15</v>
          </cell>
          <cell r="F9290">
            <v>22</v>
          </cell>
          <cell r="G9290">
            <v>21</v>
          </cell>
          <cell r="H9290" t="str">
            <v>ETRS; includes FW sport, no FW net</v>
          </cell>
          <cell r="I9290">
            <v>2018</v>
          </cell>
          <cell r="J9290" t="str">
            <v>UM</v>
          </cell>
          <cell r="K9290" t="str">
            <v>H</v>
          </cell>
          <cell r="L9290">
            <v>3</v>
          </cell>
          <cell r="M9290">
            <v>0</v>
          </cell>
        </row>
        <row r="9291">
          <cell r="A9291" t="str">
            <v>2018-15-3-SnoSF_Y_n_um</v>
          </cell>
          <cell r="B9291" t="str">
            <v>StSno</v>
          </cell>
          <cell r="C9291" t="str">
            <v>UnMarked Snohomish Fall Year</v>
          </cell>
          <cell r="D9291" t="str">
            <v>U-SnohFYr</v>
          </cell>
          <cell r="E9291">
            <v>15</v>
          </cell>
          <cell r="F9291">
            <v>22</v>
          </cell>
          <cell r="G9291">
            <v>21</v>
          </cell>
          <cell r="H9291" t="str">
            <v>ETRS; includes FW sport, no FW net</v>
          </cell>
          <cell r="I9291">
            <v>2018</v>
          </cell>
          <cell r="J9291" t="str">
            <v>UM</v>
          </cell>
          <cell r="K9291" t="str">
            <v>N</v>
          </cell>
          <cell r="L9291">
            <v>3</v>
          </cell>
          <cell r="M9291">
            <v>175.769441992743</v>
          </cell>
        </row>
        <row r="9292">
          <cell r="A9292" t="str">
            <v>2018-15-4-SnoSF_Y_h_um</v>
          </cell>
          <cell r="B9292" t="str">
            <v>StSno</v>
          </cell>
          <cell r="C9292" t="str">
            <v>UnMarked Snohomish Fall Year</v>
          </cell>
          <cell r="D9292" t="str">
            <v>U-SnohFYr</v>
          </cell>
          <cell r="E9292">
            <v>15</v>
          </cell>
          <cell r="F9292">
            <v>22</v>
          </cell>
          <cell r="G9292">
            <v>21</v>
          </cell>
          <cell r="H9292" t="str">
            <v>ETRS; includes FW sport, no FW net</v>
          </cell>
          <cell r="I9292">
            <v>2018</v>
          </cell>
          <cell r="J9292" t="str">
            <v>UM</v>
          </cell>
          <cell r="K9292" t="str">
            <v>H</v>
          </cell>
          <cell r="L9292">
            <v>4</v>
          </cell>
          <cell r="M9292">
            <v>51.74021786492375</v>
          </cell>
        </row>
        <row r="9293">
          <cell r="A9293" t="str">
            <v>2018-15-4-SnoSF_Y_n_um</v>
          </cell>
          <cell r="B9293" t="str">
            <v>StSno</v>
          </cell>
          <cell r="C9293" t="str">
            <v>UnMarked Snohomish Fall Year</v>
          </cell>
          <cell r="D9293" t="str">
            <v>U-SnohFYr</v>
          </cell>
          <cell r="E9293">
            <v>15</v>
          </cell>
          <cell r="F9293">
            <v>22</v>
          </cell>
          <cell r="G9293">
            <v>21</v>
          </cell>
          <cell r="H9293" t="str">
            <v>ETRS; includes FW sport, no FW net</v>
          </cell>
          <cell r="I9293">
            <v>2018</v>
          </cell>
          <cell r="J9293" t="str">
            <v>UM</v>
          </cell>
          <cell r="K9293" t="str">
            <v>N</v>
          </cell>
          <cell r="L9293">
            <v>4</v>
          </cell>
          <cell r="M9293">
            <v>76.432087868981071</v>
          </cell>
        </row>
        <row r="9294">
          <cell r="A9294" t="str">
            <v>2018-15-5-SnoSF_Y_h_um</v>
          </cell>
          <cell r="B9294" t="str">
            <v>StSno</v>
          </cell>
          <cell r="C9294" t="str">
            <v>UnMarked Snohomish Fall Year</v>
          </cell>
          <cell r="D9294" t="str">
            <v>U-SnohFYr</v>
          </cell>
          <cell r="E9294">
            <v>15</v>
          </cell>
          <cell r="F9294">
            <v>22</v>
          </cell>
          <cell r="G9294">
            <v>21</v>
          </cell>
          <cell r="H9294" t="str">
            <v>ETRS; includes FW sport, no FW net</v>
          </cell>
          <cell r="I9294">
            <v>2018</v>
          </cell>
          <cell r="J9294" t="str">
            <v>UM</v>
          </cell>
          <cell r="K9294" t="str">
            <v>H</v>
          </cell>
          <cell r="L9294">
            <v>5</v>
          </cell>
          <cell r="M9294">
            <v>0</v>
          </cell>
        </row>
        <row r="9295">
          <cell r="A9295" t="str">
            <v>2018-15-5-SnoSF_Y_n_um</v>
          </cell>
          <cell r="B9295" t="str">
            <v>StSno</v>
          </cell>
          <cell r="C9295" t="str">
            <v>UnMarked Snohomish Fall Year</v>
          </cell>
          <cell r="D9295" t="str">
            <v>U-SnohFYr</v>
          </cell>
          <cell r="E9295">
            <v>15</v>
          </cell>
          <cell r="F9295">
            <v>22</v>
          </cell>
          <cell r="G9295">
            <v>21</v>
          </cell>
          <cell r="H9295" t="str">
            <v>ETRS; includes FW sport, no FW net</v>
          </cell>
          <cell r="I9295">
            <v>2018</v>
          </cell>
          <cell r="J9295" t="str">
            <v>UM</v>
          </cell>
          <cell r="K9295" t="str">
            <v>N</v>
          </cell>
          <cell r="L9295">
            <v>5</v>
          </cell>
          <cell r="M9295">
            <v>71.766990291262147</v>
          </cell>
        </row>
        <row r="9296">
          <cell r="A9296" t="str">
            <v>2018-16-3-SnoSF_Y_h_m</v>
          </cell>
          <cell r="B9296" t="str">
            <v>StSno</v>
          </cell>
          <cell r="C9296" t="str">
            <v>Marked Snohomish Fall Year</v>
          </cell>
          <cell r="D9296" t="str">
            <v>M-SnohFYr</v>
          </cell>
          <cell r="E9296">
            <v>16</v>
          </cell>
          <cell r="F9296">
            <v>23</v>
          </cell>
          <cell r="G9296">
            <v>21</v>
          </cell>
          <cell r="H9296" t="str">
            <v>ETRS; includes FW sport, no FW net</v>
          </cell>
          <cell r="I9296">
            <v>2018</v>
          </cell>
          <cell r="J9296" t="str">
            <v>M</v>
          </cell>
          <cell r="K9296" t="str">
            <v>H</v>
          </cell>
          <cell r="L9296">
            <v>3</v>
          </cell>
          <cell r="M9296">
            <v>30.802563454267439</v>
          </cell>
        </row>
        <row r="9297">
          <cell r="A9297" t="str">
            <v>2018-16-4-SnoSF_Y_h_m</v>
          </cell>
          <cell r="B9297" t="str">
            <v>StSno</v>
          </cell>
          <cell r="C9297" t="str">
            <v>Marked Snohomish Fall Year</v>
          </cell>
          <cell r="D9297" t="str">
            <v>M-SnohFYr</v>
          </cell>
          <cell r="E9297">
            <v>16</v>
          </cell>
          <cell r="F9297">
            <v>23</v>
          </cell>
          <cell r="G9297">
            <v>21</v>
          </cell>
          <cell r="H9297" t="str">
            <v>ETRS; includes FW sport, no FW net</v>
          </cell>
          <cell r="I9297">
            <v>2018</v>
          </cell>
          <cell r="J9297" t="str">
            <v>M</v>
          </cell>
          <cell r="K9297" t="str">
            <v>H</v>
          </cell>
          <cell r="L9297">
            <v>4</v>
          </cell>
          <cell r="M9297">
            <v>1786.548680347518</v>
          </cell>
        </row>
        <row r="9298">
          <cell r="A9298" t="str">
            <v>2018-16-5-SnoSF_Y_h_m</v>
          </cell>
          <cell r="B9298" t="str">
            <v>StSno</v>
          </cell>
          <cell r="C9298" t="str">
            <v>Marked Snohomish Fall Year</v>
          </cell>
          <cell r="D9298" t="str">
            <v>M-SnohFYr</v>
          </cell>
          <cell r="E9298">
            <v>16</v>
          </cell>
          <cell r="F9298">
            <v>23</v>
          </cell>
          <cell r="G9298">
            <v>21</v>
          </cell>
          <cell r="H9298" t="str">
            <v>ETRS; includes FW sport, no FW net</v>
          </cell>
          <cell r="I9298">
            <v>2018</v>
          </cell>
          <cell r="J9298" t="str">
            <v>M</v>
          </cell>
          <cell r="K9298" t="str">
            <v>H</v>
          </cell>
          <cell r="L9298">
            <v>5</v>
          </cell>
          <cell r="M9298">
            <v>246.42050763413931</v>
          </cell>
        </row>
        <row r="9299">
          <cell r="A9299" t="str">
            <v>2018-17-3-StillySF_F_h_um</v>
          </cell>
          <cell r="B9299" t="str">
            <v>StSno</v>
          </cell>
          <cell r="C9299" t="str">
            <v>UnMarked Stillaguamish Fall Fing</v>
          </cell>
          <cell r="D9299" t="str">
            <v>U-Stil FF</v>
          </cell>
          <cell r="E9299">
            <v>17</v>
          </cell>
          <cell r="F9299">
            <v>25</v>
          </cell>
          <cell r="G9299">
            <v>24</v>
          </cell>
          <cell r="H9299" t="str">
            <v>ETRS</v>
          </cell>
          <cell r="I9299">
            <v>2018</v>
          </cell>
          <cell r="J9299" t="str">
            <v>UM</v>
          </cell>
          <cell r="K9299" t="str">
            <v>H</v>
          </cell>
          <cell r="L9299">
            <v>3</v>
          </cell>
          <cell r="M9299">
            <v>10.348839999999999</v>
          </cell>
        </row>
        <row r="9300">
          <cell r="A9300" t="str">
            <v>2018-17-3-StillySF_F_n_um</v>
          </cell>
          <cell r="B9300" t="str">
            <v>StSno</v>
          </cell>
          <cell r="C9300" t="str">
            <v>UnMarked Stillaguamish Fall Fing</v>
          </cell>
          <cell r="D9300" t="str">
            <v>U-Stil FF</v>
          </cell>
          <cell r="E9300">
            <v>17</v>
          </cell>
          <cell r="F9300">
            <v>25</v>
          </cell>
          <cell r="G9300">
            <v>24</v>
          </cell>
          <cell r="H9300" t="str">
            <v>ETRS</v>
          </cell>
          <cell r="I9300">
            <v>2018</v>
          </cell>
          <cell r="J9300" t="str">
            <v>UM</v>
          </cell>
          <cell r="K9300" t="str">
            <v>N</v>
          </cell>
          <cell r="L9300">
            <v>3</v>
          </cell>
          <cell r="M9300">
            <v>41.943399999999997</v>
          </cell>
        </row>
        <row r="9301">
          <cell r="A9301" t="str">
            <v>2018-17-4-StillySF_F_h_um</v>
          </cell>
          <cell r="B9301" t="str">
            <v>StSno</v>
          </cell>
          <cell r="C9301" t="str">
            <v>UnMarked Stillaguamish Fall Fing</v>
          </cell>
          <cell r="D9301" t="str">
            <v>U-Stil FF</v>
          </cell>
          <cell r="E9301">
            <v>17</v>
          </cell>
          <cell r="F9301">
            <v>25</v>
          </cell>
          <cell r="G9301">
            <v>24</v>
          </cell>
          <cell r="H9301" t="str">
            <v>ETRS</v>
          </cell>
          <cell r="I9301">
            <v>2018</v>
          </cell>
          <cell r="J9301" t="str">
            <v>UM</v>
          </cell>
          <cell r="K9301" t="str">
            <v>H</v>
          </cell>
          <cell r="L9301">
            <v>4</v>
          </cell>
          <cell r="M9301">
            <v>0</v>
          </cell>
        </row>
        <row r="9302">
          <cell r="A9302" t="str">
            <v>2018-17-4-StillySF_F_n_um</v>
          </cell>
          <cell r="B9302" t="str">
            <v>StSno</v>
          </cell>
          <cell r="C9302" t="str">
            <v>UnMarked Stillaguamish Fall Fing</v>
          </cell>
          <cell r="D9302" t="str">
            <v>U-Stil FF</v>
          </cell>
          <cell r="E9302">
            <v>17</v>
          </cell>
          <cell r="F9302">
            <v>25</v>
          </cell>
          <cell r="G9302">
            <v>24</v>
          </cell>
          <cell r="H9302" t="str">
            <v>ETRS</v>
          </cell>
          <cell r="I9302">
            <v>2018</v>
          </cell>
          <cell r="J9302" t="str">
            <v>UM</v>
          </cell>
          <cell r="K9302" t="str">
            <v>N</v>
          </cell>
          <cell r="L9302">
            <v>4</v>
          </cell>
          <cell r="M9302">
            <v>177.0943</v>
          </cell>
        </row>
        <row r="9303">
          <cell r="A9303" t="str">
            <v>2018-17-5-StillySF_F_h_um</v>
          </cell>
          <cell r="B9303" t="str">
            <v>StSno</v>
          </cell>
          <cell r="C9303" t="str">
            <v>UnMarked Stillaguamish Fall Fing</v>
          </cell>
          <cell r="D9303" t="str">
            <v>U-Stil FF</v>
          </cell>
          <cell r="E9303">
            <v>17</v>
          </cell>
          <cell r="F9303">
            <v>25</v>
          </cell>
          <cell r="G9303">
            <v>24</v>
          </cell>
          <cell r="H9303" t="str">
            <v>ETRS</v>
          </cell>
          <cell r="I9303">
            <v>2018</v>
          </cell>
          <cell r="J9303" t="str">
            <v>UM</v>
          </cell>
          <cell r="K9303" t="str">
            <v>H</v>
          </cell>
          <cell r="L9303">
            <v>5</v>
          </cell>
          <cell r="M9303">
            <v>0</v>
          </cell>
        </row>
        <row r="9304">
          <cell r="A9304" t="str">
            <v>2018-17-5-StillySF_F_n_um</v>
          </cell>
          <cell r="B9304" t="str">
            <v>StSno</v>
          </cell>
          <cell r="C9304" t="str">
            <v>UnMarked Stillaguamish Fall Fing</v>
          </cell>
          <cell r="D9304" t="str">
            <v>U-Stil FF</v>
          </cell>
          <cell r="E9304">
            <v>17</v>
          </cell>
          <cell r="F9304">
            <v>25</v>
          </cell>
          <cell r="G9304">
            <v>24</v>
          </cell>
          <cell r="H9304" t="str">
            <v>ETRS</v>
          </cell>
          <cell r="I9304">
            <v>2018</v>
          </cell>
          <cell r="J9304" t="str">
            <v>UM</v>
          </cell>
          <cell r="K9304" t="str">
            <v>N</v>
          </cell>
          <cell r="L9304">
            <v>5</v>
          </cell>
          <cell r="M9304">
            <v>13.98113</v>
          </cell>
        </row>
        <row r="9305">
          <cell r="A9305" t="str">
            <v>2018-18-3-StillySF_F_h_m</v>
          </cell>
          <cell r="B9305" t="str">
            <v>StSno</v>
          </cell>
          <cell r="C9305" t="str">
            <v>Marked Stillaguamish Fall Fing</v>
          </cell>
          <cell r="D9305" t="str">
            <v>M-Stil FF</v>
          </cell>
          <cell r="E9305">
            <v>18</v>
          </cell>
          <cell r="F9305">
            <v>26</v>
          </cell>
          <cell r="G9305">
            <v>24</v>
          </cell>
          <cell r="H9305" t="str">
            <v>ETRS</v>
          </cell>
          <cell r="I9305">
            <v>2018</v>
          </cell>
          <cell r="J9305" t="str">
            <v>M</v>
          </cell>
          <cell r="K9305" t="str">
            <v>H</v>
          </cell>
          <cell r="L9305">
            <v>3</v>
          </cell>
          <cell r="M9305">
            <v>322.71230000000003</v>
          </cell>
        </row>
        <row r="9306">
          <cell r="A9306" t="str">
            <v>2018-18-4-StillySF_F_h_m</v>
          </cell>
          <cell r="B9306" t="str">
            <v>StSno</v>
          </cell>
          <cell r="C9306" t="str">
            <v>Marked Stillaguamish Fall Fing</v>
          </cell>
          <cell r="D9306" t="str">
            <v>M-Stil FF</v>
          </cell>
          <cell r="E9306">
            <v>18</v>
          </cell>
          <cell r="F9306">
            <v>26</v>
          </cell>
          <cell r="G9306">
            <v>24</v>
          </cell>
          <cell r="H9306" t="str">
            <v>ETRS</v>
          </cell>
          <cell r="I9306">
            <v>2018</v>
          </cell>
          <cell r="J9306" t="str">
            <v>M</v>
          </cell>
          <cell r="K9306" t="str">
            <v>H</v>
          </cell>
          <cell r="L9306">
            <v>4</v>
          </cell>
          <cell r="M9306">
            <v>405.99279999999999</v>
          </cell>
        </row>
        <row r="9307">
          <cell r="A9307" t="str">
            <v>2018-18-5-StillySF_F_h_m</v>
          </cell>
          <cell r="B9307" t="str">
            <v>StSno</v>
          </cell>
          <cell r="C9307" t="str">
            <v>Marked Stillaguamish Fall Fing</v>
          </cell>
          <cell r="D9307" t="str">
            <v>M-Stil FF</v>
          </cell>
          <cell r="E9307">
            <v>18</v>
          </cell>
          <cell r="F9307">
            <v>26</v>
          </cell>
          <cell r="G9307">
            <v>24</v>
          </cell>
          <cell r="H9307" t="str">
            <v>ETRS</v>
          </cell>
          <cell r="I9307">
            <v>2018</v>
          </cell>
          <cell r="J9307" t="str">
            <v>M</v>
          </cell>
          <cell r="K9307" t="str">
            <v>H</v>
          </cell>
          <cell r="L9307">
            <v>5</v>
          </cell>
          <cell r="M9307">
            <v>10.410069999999999</v>
          </cell>
        </row>
        <row r="9308">
          <cell r="A9308" t="str">
            <v>2018-19-3-Tulalip_F_h_um</v>
          </cell>
          <cell r="B9308" t="str">
            <v>StSno</v>
          </cell>
          <cell r="C9308" t="str">
            <v>UnMarked Tulalip Fall Fing</v>
          </cell>
          <cell r="D9308" t="str">
            <v>U-Tula FF</v>
          </cell>
          <cell r="E9308">
            <v>19</v>
          </cell>
          <cell r="F9308">
            <v>28</v>
          </cell>
          <cell r="G9308">
            <v>27</v>
          </cell>
          <cell r="H9308" t="str">
            <v>TRS; includes 8D catch (excludes 8A)</v>
          </cell>
          <cell r="I9308">
            <v>2018</v>
          </cell>
          <cell r="J9308" t="str">
            <v>UM</v>
          </cell>
          <cell r="K9308" t="str">
            <v>H</v>
          </cell>
          <cell r="L9308">
            <v>3</v>
          </cell>
          <cell r="M9308">
            <v>262.66268295729532</v>
          </cell>
        </row>
        <row r="9309">
          <cell r="A9309" t="str">
            <v>2018-19-4-Tulalip_F_h_um</v>
          </cell>
          <cell r="B9309" t="str">
            <v>StSno</v>
          </cell>
          <cell r="C9309" t="str">
            <v>UnMarked Tulalip Fall Fing</v>
          </cell>
          <cell r="D9309" t="str">
            <v>U-Tula FF</v>
          </cell>
          <cell r="E9309">
            <v>19</v>
          </cell>
          <cell r="F9309">
            <v>28</v>
          </cell>
          <cell r="G9309">
            <v>27</v>
          </cell>
          <cell r="H9309" t="str">
            <v>TRS; includes 8D catch (excludes 8A)</v>
          </cell>
          <cell r="I9309">
            <v>2018</v>
          </cell>
          <cell r="J9309" t="str">
            <v>UM</v>
          </cell>
          <cell r="K9309" t="str">
            <v>H</v>
          </cell>
          <cell r="L9309">
            <v>4</v>
          </cell>
          <cell r="M9309">
            <v>533.05073894274619</v>
          </cell>
        </row>
        <row r="9310">
          <cell r="A9310" t="str">
            <v>2018-19-5-Tulalip_F_h_um</v>
          </cell>
          <cell r="B9310" t="str">
            <v>StSno</v>
          </cell>
          <cell r="C9310" t="str">
            <v>UnMarked Tulalip Fall Fing</v>
          </cell>
          <cell r="D9310" t="str">
            <v>U-Tula FF</v>
          </cell>
          <cell r="E9310">
            <v>19</v>
          </cell>
          <cell r="F9310">
            <v>28</v>
          </cell>
          <cell r="G9310">
            <v>27</v>
          </cell>
          <cell r="H9310" t="str">
            <v>TRS; includes 8D catch (excludes 8A)</v>
          </cell>
          <cell r="I9310">
            <v>2018</v>
          </cell>
          <cell r="J9310" t="str">
            <v>UM</v>
          </cell>
          <cell r="K9310" t="str">
            <v>H</v>
          </cell>
          <cell r="L9310">
            <v>5</v>
          </cell>
          <cell r="M9310">
            <v>0</v>
          </cell>
        </row>
        <row r="9311">
          <cell r="A9311" t="str">
            <v>2018-20-3-Tulalip_F_h_m</v>
          </cell>
          <cell r="B9311" t="str">
            <v>StSno</v>
          </cell>
          <cell r="C9311" t="str">
            <v>Marked Tulalip Fall Fing</v>
          </cell>
          <cell r="D9311" t="str">
            <v>M-Tula FF</v>
          </cell>
          <cell r="E9311">
            <v>20</v>
          </cell>
          <cell r="F9311">
            <v>29</v>
          </cell>
          <cell r="G9311">
            <v>27</v>
          </cell>
          <cell r="H9311" t="str">
            <v>TRS; includes 8D catch (excludes 8A)</v>
          </cell>
          <cell r="I9311">
            <v>2018</v>
          </cell>
          <cell r="J9311" t="str">
            <v>M</v>
          </cell>
          <cell r="K9311" t="str">
            <v>H</v>
          </cell>
          <cell r="L9311">
            <v>3</v>
          </cell>
          <cell r="M9311">
            <v>3309.9193567403122</v>
          </cell>
        </row>
        <row r="9312">
          <cell r="A9312" t="str">
            <v>2018-20-4-Tulalip_F_h_m</v>
          </cell>
          <cell r="B9312" t="str">
            <v>StSno</v>
          </cell>
          <cell r="C9312" t="str">
            <v>Marked Tulalip Fall Fing</v>
          </cell>
          <cell r="D9312" t="str">
            <v>M-Tula FF</v>
          </cell>
          <cell r="E9312">
            <v>20</v>
          </cell>
          <cell r="F9312">
            <v>29</v>
          </cell>
          <cell r="G9312">
            <v>27</v>
          </cell>
          <cell r="H9312" t="str">
            <v>TRS; includes 8D catch (excludes 8A)</v>
          </cell>
          <cell r="I9312">
            <v>2018</v>
          </cell>
          <cell r="J9312" t="str">
            <v>M</v>
          </cell>
          <cell r="K9312" t="str">
            <v>H</v>
          </cell>
          <cell r="L9312">
            <v>4</v>
          </cell>
          <cell r="M9312">
            <v>5463.1532663802527</v>
          </cell>
        </row>
        <row r="9313">
          <cell r="A9313" t="str">
            <v>2018-20-5-Tulalip_F_h_m</v>
          </cell>
          <cell r="B9313" t="str">
            <v>StSno</v>
          </cell>
          <cell r="C9313" t="str">
            <v>Marked Tulalip Fall Fing</v>
          </cell>
          <cell r="D9313" t="str">
            <v>M-Tula FF</v>
          </cell>
          <cell r="E9313">
            <v>20</v>
          </cell>
          <cell r="F9313">
            <v>29</v>
          </cell>
          <cell r="G9313">
            <v>27</v>
          </cell>
          <cell r="H9313" t="str">
            <v>TRS; includes 8D catch (excludes 8A)</v>
          </cell>
          <cell r="I9313">
            <v>2018</v>
          </cell>
          <cell r="J9313" t="str">
            <v>M</v>
          </cell>
          <cell r="K9313" t="str">
            <v>H</v>
          </cell>
          <cell r="L9313">
            <v>5</v>
          </cell>
          <cell r="M9313">
            <v>131.04507960877399</v>
          </cell>
        </row>
        <row r="9314">
          <cell r="A9314" t="str">
            <v>2018-21-3-GroversCk_hat_h_um</v>
          </cell>
          <cell r="B9314" t="str">
            <v>MPS</v>
          </cell>
          <cell r="C9314" t="str">
            <v>UnMarked Mid PS Fall Fing</v>
          </cell>
          <cell r="D9314" t="str">
            <v>U-MidPSFF</v>
          </cell>
          <cell r="E9314">
            <v>21</v>
          </cell>
          <cell r="F9314">
            <v>31</v>
          </cell>
          <cell r="G9314">
            <v>30</v>
          </cell>
          <cell r="H9314" t="str">
            <v>TRS; includes 10A, 10E, 11A</v>
          </cell>
          <cell r="I9314">
            <v>2018</v>
          </cell>
          <cell r="J9314" t="str">
            <v>UM</v>
          </cell>
          <cell r="K9314" t="str">
            <v>H</v>
          </cell>
          <cell r="L9314">
            <v>3</v>
          </cell>
          <cell r="M9314">
            <v>990</v>
          </cell>
        </row>
        <row r="9315">
          <cell r="A9315" t="str">
            <v>2018-21-3-LkWa_hat_h_um</v>
          </cell>
          <cell r="B9315" t="str">
            <v>MPS</v>
          </cell>
          <cell r="C9315" t="str">
            <v>UnMarked Mid PS Fall Fing</v>
          </cell>
          <cell r="D9315" t="str">
            <v>U-MidPSFF</v>
          </cell>
          <cell r="E9315">
            <v>21</v>
          </cell>
          <cell r="F9315">
            <v>31</v>
          </cell>
          <cell r="G9315">
            <v>30</v>
          </cell>
          <cell r="H9315" t="str">
            <v>TRS; includes 10A, 10E, 11A</v>
          </cell>
          <cell r="I9315">
            <v>2018</v>
          </cell>
          <cell r="J9315" t="str">
            <v>UM</v>
          </cell>
          <cell r="K9315" t="str">
            <v>H</v>
          </cell>
          <cell r="L9315">
            <v>3</v>
          </cell>
          <cell r="M9315">
            <v>28</v>
          </cell>
        </row>
        <row r="9316">
          <cell r="A9316" t="str">
            <v>2018-21-3-CedarR_nat_n_um</v>
          </cell>
          <cell r="B9316" t="str">
            <v>MPS</v>
          </cell>
          <cell r="C9316" t="str">
            <v>UnMarked Mid PS Fall Fing</v>
          </cell>
          <cell r="D9316" t="str">
            <v>U-MidPSFF</v>
          </cell>
          <cell r="E9316">
            <v>21</v>
          </cell>
          <cell r="F9316">
            <v>31</v>
          </cell>
          <cell r="G9316">
            <v>30</v>
          </cell>
          <cell r="H9316" t="str">
            <v>TRS; includes 10A, 10E, 11A</v>
          </cell>
          <cell r="I9316">
            <v>2018</v>
          </cell>
          <cell r="J9316" t="str">
            <v>UM</v>
          </cell>
          <cell r="K9316" t="str">
            <v>N</v>
          </cell>
          <cell r="L9316">
            <v>3</v>
          </cell>
          <cell r="M9316">
            <v>393</v>
          </cell>
        </row>
        <row r="9317">
          <cell r="A9317" t="str">
            <v>2018-21-3-SammamBearCottageIssaq_nat_n_um</v>
          </cell>
          <cell r="B9317" t="str">
            <v>MPS</v>
          </cell>
          <cell r="C9317" t="str">
            <v>UnMarked Mid PS Fall Fing</v>
          </cell>
          <cell r="D9317" t="str">
            <v>U-MidPSFF</v>
          </cell>
          <cell r="E9317">
            <v>21</v>
          </cell>
          <cell r="F9317">
            <v>31</v>
          </cell>
          <cell r="G9317">
            <v>30</v>
          </cell>
          <cell r="H9317" t="str">
            <v>TRS; includes 10A, 10E, 11A</v>
          </cell>
          <cell r="I9317">
            <v>2018</v>
          </cell>
          <cell r="J9317" t="str">
            <v>UM</v>
          </cell>
          <cell r="K9317" t="str">
            <v>N</v>
          </cell>
          <cell r="L9317">
            <v>3</v>
          </cell>
          <cell r="M9317">
            <v>93</v>
          </cell>
        </row>
        <row r="9318">
          <cell r="A9318" t="str">
            <v>2018-21-3-DuwamishGreen_hat_h_um</v>
          </cell>
          <cell r="B9318" t="str">
            <v>MPS</v>
          </cell>
          <cell r="C9318" t="str">
            <v>UnMarked Mid PS Fall Fing</v>
          </cell>
          <cell r="D9318" t="str">
            <v>U-MidPSFF</v>
          </cell>
          <cell r="E9318">
            <v>21</v>
          </cell>
          <cell r="F9318">
            <v>31</v>
          </cell>
          <cell r="G9318">
            <v>30</v>
          </cell>
          <cell r="H9318" t="str">
            <v>TRS; includes 10A, 10E, 11A</v>
          </cell>
          <cell r="I9318">
            <v>2018</v>
          </cell>
          <cell r="J9318" t="str">
            <v>UM</v>
          </cell>
          <cell r="K9318" t="str">
            <v>H</v>
          </cell>
          <cell r="L9318">
            <v>3</v>
          </cell>
          <cell r="M9318">
            <v>1005</v>
          </cell>
        </row>
        <row r="9319">
          <cell r="A9319" t="str">
            <v>2018-21-3-DuwamishGreen_nat_n_um</v>
          </cell>
          <cell r="B9319" t="str">
            <v>MPS</v>
          </cell>
          <cell r="C9319" t="str">
            <v>UnMarked Mid PS Fall Fing</v>
          </cell>
          <cell r="D9319" t="str">
            <v>U-MidPSFF</v>
          </cell>
          <cell r="E9319">
            <v>21</v>
          </cell>
          <cell r="F9319">
            <v>31</v>
          </cell>
          <cell r="G9319">
            <v>30</v>
          </cell>
          <cell r="H9319" t="str">
            <v>TRS; includes 10A, 10E, 11A</v>
          </cell>
          <cell r="I9319">
            <v>2018</v>
          </cell>
          <cell r="J9319" t="str">
            <v>UM</v>
          </cell>
          <cell r="K9319" t="str">
            <v>N</v>
          </cell>
          <cell r="L9319">
            <v>3</v>
          </cell>
          <cell r="M9319">
            <v>3546</v>
          </cell>
        </row>
        <row r="9320">
          <cell r="A9320" t="str">
            <v>2018-21-3-GorstCk_hat_h_um</v>
          </cell>
          <cell r="B9320" t="str">
            <v>MPS</v>
          </cell>
          <cell r="C9320" t="str">
            <v>UnMarked Mid PS Fall Fing</v>
          </cell>
          <cell r="D9320" t="str">
            <v>U-MidPSFF</v>
          </cell>
          <cell r="E9320">
            <v>21</v>
          </cell>
          <cell r="F9320">
            <v>31</v>
          </cell>
          <cell r="G9320">
            <v>30</v>
          </cell>
          <cell r="H9320" t="str">
            <v>TRS; includes 10A, 10E, 11A</v>
          </cell>
          <cell r="I9320">
            <v>2018</v>
          </cell>
          <cell r="J9320" t="str">
            <v>UM</v>
          </cell>
          <cell r="K9320" t="str">
            <v>H</v>
          </cell>
          <cell r="L9320">
            <v>3</v>
          </cell>
          <cell r="M9320">
            <v>130</v>
          </cell>
        </row>
        <row r="9321">
          <cell r="A9321" t="str">
            <v>2018-21-3-PuyallupR_hat_h_um</v>
          </cell>
          <cell r="B9321" t="str">
            <v>MPS</v>
          </cell>
          <cell r="C9321" t="str">
            <v>UnMarked Mid PS Fall Fing</v>
          </cell>
          <cell r="D9321" t="str">
            <v>U-MidPSFF</v>
          </cell>
          <cell r="E9321">
            <v>21</v>
          </cell>
          <cell r="F9321">
            <v>31</v>
          </cell>
          <cell r="G9321">
            <v>30</v>
          </cell>
          <cell r="H9321" t="str">
            <v>TRS; includes 10A, 10E, 11A</v>
          </cell>
          <cell r="I9321">
            <v>2018</v>
          </cell>
          <cell r="J9321" t="str">
            <v>UM</v>
          </cell>
          <cell r="K9321" t="str">
            <v>H</v>
          </cell>
          <cell r="L9321">
            <v>3</v>
          </cell>
          <cell r="M9321">
            <v>119</v>
          </cell>
        </row>
        <row r="9322">
          <cell r="A9322" t="str">
            <v>2018-21-3-PuyallupR_nat_n_um</v>
          </cell>
          <cell r="B9322" t="str">
            <v>MPS</v>
          </cell>
          <cell r="C9322" t="str">
            <v>UnMarked Mid PS Fall Fing</v>
          </cell>
          <cell r="D9322" t="str">
            <v>U-MidPSFF</v>
          </cell>
          <cell r="E9322">
            <v>21</v>
          </cell>
          <cell r="F9322">
            <v>31</v>
          </cell>
          <cell r="G9322">
            <v>30</v>
          </cell>
          <cell r="H9322" t="str">
            <v>TRS; includes 10A, 10E, 11A</v>
          </cell>
          <cell r="I9322">
            <v>2018</v>
          </cell>
          <cell r="J9322" t="str">
            <v>UM</v>
          </cell>
          <cell r="K9322" t="str">
            <v>N</v>
          </cell>
          <cell r="L9322">
            <v>3</v>
          </cell>
          <cell r="M9322">
            <v>392</v>
          </cell>
        </row>
        <row r="9323">
          <cell r="A9323" t="str">
            <v>2018-21-4-GroversCk_hat_h_um</v>
          </cell>
          <cell r="B9323" t="str">
            <v>MPS</v>
          </cell>
          <cell r="C9323" t="str">
            <v>UnMarked Mid PS Fall Fing</v>
          </cell>
          <cell r="D9323" t="str">
            <v>U-MidPSFF</v>
          </cell>
          <cell r="E9323">
            <v>21</v>
          </cell>
          <cell r="F9323">
            <v>31</v>
          </cell>
          <cell r="G9323">
            <v>30</v>
          </cell>
          <cell r="H9323" t="str">
            <v>TRS; includes 10A, 10E, 11A</v>
          </cell>
          <cell r="I9323">
            <v>2018</v>
          </cell>
          <cell r="J9323" t="str">
            <v>UM</v>
          </cell>
          <cell r="K9323" t="str">
            <v>H</v>
          </cell>
          <cell r="L9323">
            <v>4</v>
          </cell>
          <cell r="M9323">
            <v>239</v>
          </cell>
        </row>
        <row r="9324">
          <cell r="A9324" t="str">
            <v>2018-21-4-LkWa_hat_h_um</v>
          </cell>
          <cell r="B9324" t="str">
            <v>MPS</v>
          </cell>
          <cell r="C9324" t="str">
            <v>UnMarked Mid PS Fall Fing</v>
          </cell>
          <cell r="D9324" t="str">
            <v>U-MidPSFF</v>
          </cell>
          <cell r="E9324">
            <v>21</v>
          </cell>
          <cell r="F9324">
            <v>31</v>
          </cell>
          <cell r="G9324">
            <v>30</v>
          </cell>
          <cell r="H9324" t="str">
            <v>TRS; includes 10A, 10E, 11A</v>
          </cell>
          <cell r="I9324">
            <v>2018</v>
          </cell>
          <cell r="J9324" t="str">
            <v>UM</v>
          </cell>
          <cell r="K9324" t="str">
            <v>H</v>
          </cell>
          <cell r="L9324">
            <v>4</v>
          </cell>
          <cell r="M9324">
            <v>16</v>
          </cell>
        </row>
        <row r="9325">
          <cell r="A9325" t="str">
            <v>2018-21-4-CedarR_nat_n_um</v>
          </cell>
          <cell r="B9325" t="str">
            <v>MPS</v>
          </cell>
          <cell r="C9325" t="str">
            <v>UnMarked Mid PS Fall Fing</v>
          </cell>
          <cell r="D9325" t="str">
            <v>U-MidPSFF</v>
          </cell>
          <cell r="E9325">
            <v>21</v>
          </cell>
          <cell r="F9325">
            <v>31</v>
          </cell>
          <cell r="G9325">
            <v>30</v>
          </cell>
          <cell r="H9325" t="str">
            <v>TRS; includes 10A, 10E, 11A</v>
          </cell>
          <cell r="I9325">
            <v>2018</v>
          </cell>
          <cell r="J9325" t="str">
            <v>UM</v>
          </cell>
          <cell r="K9325" t="str">
            <v>N</v>
          </cell>
          <cell r="L9325">
            <v>4</v>
          </cell>
          <cell r="M9325">
            <v>236</v>
          </cell>
        </row>
        <row r="9326">
          <cell r="A9326" t="str">
            <v>2018-21-4-SammamBearCottageIssaq_nat_n_um</v>
          </cell>
          <cell r="B9326" t="str">
            <v>MPS</v>
          </cell>
          <cell r="C9326" t="str">
            <v>UnMarked Mid PS Fall Fing</v>
          </cell>
          <cell r="D9326" t="str">
            <v>U-MidPSFF</v>
          </cell>
          <cell r="E9326">
            <v>21</v>
          </cell>
          <cell r="F9326">
            <v>31</v>
          </cell>
          <cell r="G9326">
            <v>30</v>
          </cell>
          <cell r="H9326" t="str">
            <v>TRS; includes 10A, 10E, 11A</v>
          </cell>
          <cell r="I9326">
            <v>2018</v>
          </cell>
          <cell r="J9326" t="str">
            <v>UM</v>
          </cell>
          <cell r="K9326" t="str">
            <v>N</v>
          </cell>
          <cell r="L9326">
            <v>4</v>
          </cell>
          <cell r="M9326">
            <v>15</v>
          </cell>
        </row>
        <row r="9327">
          <cell r="A9327" t="str">
            <v>2018-21-4-DuwamishGreen_hat_h_um</v>
          </cell>
          <cell r="B9327" t="str">
            <v>MPS</v>
          </cell>
          <cell r="C9327" t="str">
            <v>UnMarked Mid PS Fall Fing</v>
          </cell>
          <cell r="D9327" t="str">
            <v>U-MidPSFF</v>
          </cell>
          <cell r="E9327">
            <v>21</v>
          </cell>
          <cell r="F9327">
            <v>31</v>
          </cell>
          <cell r="G9327">
            <v>30</v>
          </cell>
          <cell r="H9327" t="str">
            <v>TRS; includes 10A, 10E, 11A</v>
          </cell>
          <cell r="I9327">
            <v>2018</v>
          </cell>
          <cell r="J9327" t="str">
            <v>UM</v>
          </cell>
          <cell r="K9327" t="str">
            <v>H</v>
          </cell>
          <cell r="L9327">
            <v>4</v>
          </cell>
          <cell r="M9327">
            <v>1949</v>
          </cell>
        </row>
        <row r="9328">
          <cell r="A9328" t="str">
            <v>2018-21-4-DuwamishGreen_nat_n_um</v>
          </cell>
          <cell r="B9328" t="str">
            <v>MPS</v>
          </cell>
          <cell r="C9328" t="str">
            <v>UnMarked Mid PS Fall Fing</v>
          </cell>
          <cell r="D9328" t="str">
            <v>U-MidPSFF</v>
          </cell>
          <cell r="E9328">
            <v>21</v>
          </cell>
          <cell r="F9328">
            <v>31</v>
          </cell>
          <cell r="G9328">
            <v>30</v>
          </cell>
          <cell r="H9328" t="str">
            <v>TRS; includes 10A, 10E, 11A</v>
          </cell>
          <cell r="I9328">
            <v>2018</v>
          </cell>
          <cell r="J9328" t="str">
            <v>UM</v>
          </cell>
          <cell r="K9328" t="str">
            <v>N</v>
          </cell>
          <cell r="L9328">
            <v>4</v>
          </cell>
          <cell r="M9328">
            <v>2814</v>
          </cell>
        </row>
        <row r="9329">
          <cell r="A9329" t="str">
            <v>2018-21-4-GorstCk_hat_h_um</v>
          </cell>
          <cell r="B9329" t="str">
            <v>MPS</v>
          </cell>
          <cell r="C9329" t="str">
            <v>UnMarked Mid PS Fall Fing</v>
          </cell>
          <cell r="D9329" t="str">
            <v>U-MidPSFF</v>
          </cell>
          <cell r="E9329">
            <v>21</v>
          </cell>
          <cell r="F9329">
            <v>31</v>
          </cell>
          <cell r="G9329">
            <v>30</v>
          </cell>
          <cell r="H9329" t="str">
            <v>TRS; includes 10A, 10E, 11A</v>
          </cell>
          <cell r="I9329">
            <v>2018</v>
          </cell>
          <cell r="J9329" t="str">
            <v>UM</v>
          </cell>
          <cell r="K9329" t="str">
            <v>H</v>
          </cell>
          <cell r="L9329">
            <v>4</v>
          </cell>
          <cell r="M9329">
            <v>206</v>
          </cell>
        </row>
        <row r="9330">
          <cell r="A9330" t="str">
            <v>2018-21-4-PuyallupR_hat_h_um</v>
          </cell>
          <cell r="B9330" t="str">
            <v>MPS</v>
          </cell>
          <cell r="C9330" t="str">
            <v>UnMarked Mid PS Fall Fing</v>
          </cell>
          <cell r="D9330" t="str">
            <v>U-MidPSFF</v>
          </cell>
          <cell r="E9330">
            <v>21</v>
          </cell>
          <cell r="F9330">
            <v>31</v>
          </cell>
          <cell r="G9330">
            <v>30</v>
          </cell>
          <cell r="H9330" t="str">
            <v>TRS; includes 10A, 10E, 11A</v>
          </cell>
          <cell r="I9330">
            <v>2018</v>
          </cell>
          <cell r="J9330" t="str">
            <v>UM</v>
          </cell>
          <cell r="K9330" t="str">
            <v>H</v>
          </cell>
          <cell r="L9330">
            <v>4</v>
          </cell>
          <cell r="M9330">
            <v>24</v>
          </cell>
        </row>
        <row r="9331">
          <cell r="A9331" t="str">
            <v>2018-21-4-PuyallupR_nat_n_um</v>
          </cell>
          <cell r="B9331" t="str">
            <v>MPS</v>
          </cell>
          <cell r="C9331" t="str">
            <v>UnMarked Mid PS Fall Fing</v>
          </cell>
          <cell r="D9331" t="str">
            <v>U-MidPSFF</v>
          </cell>
          <cell r="E9331">
            <v>21</v>
          </cell>
          <cell r="F9331">
            <v>31</v>
          </cell>
          <cell r="G9331">
            <v>30</v>
          </cell>
          <cell r="H9331" t="str">
            <v>TRS; includes 10A, 10E, 11A</v>
          </cell>
          <cell r="I9331">
            <v>2018</v>
          </cell>
          <cell r="J9331" t="str">
            <v>UM</v>
          </cell>
          <cell r="K9331" t="str">
            <v>N</v>
          </cell>
          <cell r="L9331">
            <v>4</v>
          </cell>
          <cell r="M9331">
            <v>475</v>
          </cell>
        </row>
        <row r="9332">
          <cell r="A9332" t="str">
            <v>2018-21-5-GroversCk_hat_h_um</v>
          </cell>
          <cell r="B9332" t="str">
            <v>MPS</v>
          </cell>
          <cell r="C9332" t="str">
            <v>UnMarked Mid PS Fall Fing</v>
          </cell>
          <cell r="D9332" t="str">
            <v>U-MidPSFF</v>
          </cell>
          <cell r="E9332">
            <v>21</v>
          </cell>
          <cell r="F9332">
            <v>31</v>
          </cell>
          <cell r="G9332">
            <v>30</v>
          </cell>
          <cell r="H9332" t="str">
            <v>TRS; includes 10A, 10E, 11A</v>
          </cell>
          <cell r="I9332">
            <v>2018</v>
          </cell>
          <cell r="J9332" t="str">
            <v>UM</v>
          </cell>
          <cell r="K9332" t="str">
            <v>H</v>
          </cell>
          <cell r="L9332">
            <v>5</v>
          </cell>
          <cell r="M9332">
            <v>3</v>
          </cell>
        </row>
        <row r="9333">
          <cell r="A9333" t="str">
            <v>2018-21-5-LkWa_hat_h_um</v>
          </cell>
          <cell r="B9333" t="str">
            <v>MPS</v>
          </cell>
          <cell r="C9333" t="str">
            <v>UnMarked Mid PS Fall Fing</v>
          </cell>
          <cell r="D9333" t="str">
            <v>U-MidPSFF</v>
          </cell>
          <cell r="E9333">
            <v>21</v>
          </cell>
          <cell r="F9333">
            <v>31</v>
          </cell>
          <cell r="G9333">
            <v>30</v>
          </cell>
          <cell r="H9333" t="str">
            <v>TRS; includes 10A, 10E, 11A</v>
          </cell>
          <cell r="I9333">
            <v>2018</v>
          </cell>
          <cell r="J9333" t="str">
            <v>UM</v>
          </cell>
          <cell r="K9333" t="str">
            <v>H</v>
          </cell>
          <cell r="L9333">
            <v>5</v>
          </cell>
          <cell r="M9333">
            <v>0</v>
          </cell>
        </row>
        <row r="9334">
          <cell r="A9334" t="str">
            <v>2018-21-5-CedarR_nat_n_um</v>
          </cell>
          <cell r="B9334" t="str">
            <v>MPS</v>
          </cell>
          <cell r="C9334" t="str">
            <v>UnMarked Mid PS Fall Fing</v>
          </cell>
          <cell r="D9334" t="str">
            <v>U-MidPSFF</v>
          </cell>
          <cell r="E9334">
            <v>21</v>
          </cell>
          <cell r="F9334">
            <v>31</v>
          </cell>
          <cell r="G9334">
            <v>30</v>
          </cell>
          <cell r="H9334" t="str">
            <v>TRS; includes 10A, 10E, 11A</v>
          </cell>
          <cell r="I9334">
            <v>2018</v>
          </cell>
          <cell r="J9334" t="str">
            <v>UM</v>
          </cell>
          <cell r="K9334" t="str">
            <v>N</v>
          </cell>
          <cell r="L9334">
            <v>5</v>
          </cell>
          <cell r="M9334">
            <v>20</v>
          </cell>
        </row>
        <row r="9335">
          <cell r="A9335" t="str">
            <v>2018-21-5-SammamBearCottageIssaq_nat_n_um</v>
          </cell>
          <cell r="B9335" t="str">
            <v>MPS</v>
          </cell>
          <cell r="C9335" t="str">
            <v>UnMarked Mid PS Fall Fing</v>
          </cell>
          <cell r="D9335" t="str">
            <v>U-MidPSFF</v>
          </cell>
          <cell r="E9335">
            <v>21</v>
          </cell>
          <cell r="F9335">
            <v>31</v>
          </cell>
          <cell r="G9335">
            <v>30</v>
          </cell>
          <cell r="H9335" t="str">
            <v>TRS; includes 10A, 10E, 11A</v>
          </cell>
          <cell r="I9335">
            <v>2018</v>
          </cell>
          <cell r="J9335" t="str">
            <v>UM</v>
          </cell>
          <cell r="K9335" t="str">
            <v>N</v>
          </cell>
          <cell r="L9335">
            <v>5</v>
          </cell>
          <cell r="M9335">
            <v>0</v>
          </cell>
        </row>
        <row r="9336">
          <cell r="A9336" t="str">
            <v>2018-21-5-DuwamishGreen_hat_h_um</v>
          </cell>
          <cell r="B9336" t="str">
            <v>MPS</v>
          </cell>
          <cell r="C9336" t="str">
            <v>UnMarked Mid PS Fall Fing</v>
          </cell>
          <cell r="D9336" t="str">
            <v>U-MidPSFF</v>
          </cell>
          <cell r="E9336">
            <v>21</v>
          </cell>
          <cell r="F9336">
            <v>31</v>
          </cell>
          <cell r="G9336">
            <v>30</v>
          </cell>
          <cell r="H9336" t="str">
            <v>TRS; includes 10A, 10E, 11A</v>
          </cell>
          <cell r="I9336">
            <v>2018</v>
          </cell>
          <cell r="J9336" t="str">
            <v>UM</v>
          </cell>
          <cell r="K9336" t="str">
            <v>H</v>
          </cell>
          <cell r="L9336">
            <v>5</v>
          </cell>
          <cell r="M9336">
            <v>15</v>
          </cell>
        </row>
        <row r="9337">
          <cell r="A9337" t="str">
            <v>2018-21-5-DuwamishGreen_nat_n_um</v>
          </cell>
          <cell r="B9337" t="str">
            <v>MPS</v>
          </cell>
          <cell r="C9337" t="str">
            <v>UnMarked Mid PS Fall Fing</v>
          </cell>
          <cell r="D9337" t="str">
            <v>U-MidPSFF</v>
          </cell>
          <cell r="E9337">
            <v>21</v>
          </cell>
          <cell r="F9337">
            <v>31</v>
          </cell>
          <cell r="G9337">
            <v>30</v>
          </cell>
          <cell r="H9337" t="str">
            <v>TRS; includes 10A, 10E, 11A</v>
          </cell>
          <cell r="I9337">
            <v>2018</v>
          </cell>
          <cell r="J9337" t="str">
            <v>UM</v>
          </cell>
          <cell r="K9337" t="str">
            <v>N</v>
          </cell>
          <cell r="L9337">
            <v>5</v>
          </cell>
          <cell r="M9337">
            <v>70</v>
          </cell>
        </row>
        <row r="9338">
          <cell r="A9338" t="str">
            <v>2018-21-5-GorstCk_hat_h_um</v>
          </cell>
          <cell r="B9338" t="str">
            <v>MPS</v>
          </cell>
          <cell r="C9338" t="str">
            <v>UnMarked Mid PS Fall Fing</v>
          </cell>
          <cell r="D9338" t="str">
            <v>U-MidPSFF</v>
          </cell>
          <cell r="E9338">
            <v>21</v>
          </cell>
          <cell r="F9338">
            <v>31</v>
          </cell>
          <cell r="G9338">
            <v>30</v>
          </cell>
          <cell r="H9338" t="str">
            <v>TRS; includes 10A, 10E, 11A</v>
          </cell>
          <cell r="I9338">
            <v>2018</v>
          </cell>
          <cell r="J9338" t="str">
            <v>UM</v>
          </cell>
          <cell r="K9338" t="str">
            <v>H</v>
          </cell>
          <cell r="L9338">
            <v>5</v>
          </cell>
          <cell r="M9338">
            <v>3</v>
          </cell>
        </row>
        <row r="9339">
          <cell r="A9339" t="str">
            <v>2018-21-5-PuyallupR_hat_h_um</v>
          </cell>
          <cell r="B9339" t="str">
            <v>MPS</v>
          </cell>
          <cell r="C9339" t="str">
            <v>UnMarked Mid PS Fall Fing</v>
          </cell>
          <cell r="D9339" t="str">
            <v>U-MidPSFF</v>
          </cell>
          <cell r="E9339">
            <v>21</v>
          </cell>
          <cell r="F9339">
            <v>31</v>
          </cell>
          <cell r="G9339">
            <v>30</v>
          </cell>
          <cell r="H9339" t="str">
            <v>TRS; includes 10A, 10E, 11A</v>
          </cell>
          <cell r="I9339">
            <v>2018</v>
          </cell>
          <cell r="J9339" t="str">
            <v>UM</v>
          </cell>
          <cell r="K9339" t="str">
            <v>H</v>
          </cell>
          <cell r="L9339">
            <v>5</v>
          </cell>
          <cell r="M9339">
            <v>1</v>
          </cell>
        </row>
        <row r="9340">
          <cell r="A9340" t="str">
            <v>2018-21-5-PuyallupR_nat_n_um</v>
          </cell>
          <cell r="B9340" t="str">
            <v>MPS</v>
          </cell>
          <cell r="C9340" t="str">
            <v>UnMarked Mid PS Fall Fing</v>
          </cell>
          <cell r="D9340" t="str">
            <v>U-MidPSFF</v>
          </cell>
          <cell r="E9340">
            <v>21</v>
          </cell>
          <cell r="F9340">
            <v>31</v>
          </cell>
          <cell r="G9340">
            <v>30</v>
          </cell>
          <cell r="H9340" t="str">
            <v>TRS; includes 10A, 10E, 11A</v>
          </cell>
          <cell r="I9340">
            <v>2018</v>
          </cell>
          <cell r="J9340" t="str">
            <v>UM</v>
          </cell>
          <cell r="K9340" t="str">
            <v>N</v>
          </cell>
          <cell r="L9340">
            <v>5</v>
          </cell>
          <cell r="M9340">
            <v>0</v>
          </cell>
        </row>
        <row r="9341">
          <cell r="A9341" t="str">
            <v>2018-22-3-GroversCk_hat_h_m</v>
          </cell>
          <cell r="B9341" t="str">
            <v>MPS</v>
          </cell>
          <cell r="C9341" t="str">
            <v>Marked Mid PS Fall Fing</v>
          </cell>
          <cell r="D9341" t="str">
            <v>M-MidPSFF</v>
          </cell>
          <cell r="E9341">
            <v>22</v>
          </cell>
          <cell r="F9341">
            <v>32</v>
          </cell>
          <cell r="G9341">
            <v>30</v>
          </cell>
          <cell r="H9341" t="str">
            <v>TRS; includes 10A, 10E, 11A</v>
          </cell>
          <cell r="I9341">
            <v>2018</v>
          </cell>
          <cell r="J9341" t="str">
            <v>M</v>
          </cell>
          <cell r="K9341" t="str">
            <v>H</v>
          </cell>
          <cell r="L9341">
            <v>3</v>
          </cell>
          <cell r="M9341">
            <v>1209</v>
          </cell>
        </row>
        <row r="9342">
          <cell r="A9342" t="str">
            <v>2018-22-3-LkWa_hat_h_m</v>
          </cell>
          <cell r="B9342" t="str">
            <v>MPS</v>
          </cell>
          <cell r="C9342" t="str">
            <v>Marked Mid PS Fall Fing</v>
          </cell>
          <cell r="D9342" t="str">
            <v>M-MidPSFF</v>
          </cell>
          <cell r="E9342">
            <v>22</v>
          </cell>
          <cell r="F9342">
            <v>32</v>
          </cell>
          <cell r="G9342">
            <v>30</v>
          </cell>
          <cell r="H9342" t="str">
            <v>TRS; includes 10A, 10E, 11A</v>
          </cell>
          <cell r="I9342">
            <v>2018</v>
          </cell>
          <cell r="J9342" t="str">
            <v>M</v>
          </cell>
          <cell r="K9342" t="str">
            <v>H</v>
          </cell>
          <cell r="L9342">
            <v>3</v>
          </cell>
          <cell r="M9342">
            <v>2018</v>
          </cell>
        </row>
        <row r="9343">
          <cell r="A9343" t="str">
            <v>2018-22-3-DuwamishGreen_hat_h_m</v>
          </cell>
          <cell r="B9343" t="str">
            <v>MPS</v>
          </cell>
          <cell r="C9343" t="str">
            <v>Marked Mid PS Fall Fing</v>
          </cell>
          <cell r="D9343" t="str">
            <v>M-MidPSFF</v>
          </cell>
          <cell r="E9343">
            <v>22</v>
          </cell>
          <cell r="F9343">
            <v>32</v>
          </cell>
          <cell r="G9343">
            <v>30</v>
          </cell>
          <cell r="H9343" t="str">
            <v>TRS; includes 10A, 10E, 11A</v>
          </cell>
          <cell r="I9343">
            <v>2018</v>
          </cell>
          <cell r="J9343" t="str">
            <v>M</v>
          </cell>
          <cell r="K9343" t="str">
            <v>H</v>
          </cell>
          <cell r="L9343">
            <v>3</v>
          </cell>
          <cell r="M9343">
            <v>10830</v>
          </cell>
        </row>
        <row r="9344">
          <cell r="A9344" t="str">
            <v>2018-22-3-GorstCk_hat_h_m</v>
          </cell>
          <cell r="B9344" t="str">
            <v>MPS</v>
          </cell>
          <cell r="C9344" t="str">
            <v>Marked Mid PS Fall Fing</v>
          </cell>
          <cell r="D9344" t="str">
            <v>M-MidPSFF</v>
          </cell>
          <cell r="E9344">
            <v>22</v>
          </cell>
          <cell r="F9344">
            <v>32</v>
          </cell>
          <cell r="G9344">
            <v>30</v>
          </cell>
          <cell r="H9344" t="str">
            <v>TRS; includes 10A, 10E, 11A</v>
          </cell>
          <cell r="I9344">
            <v>2018</v>
          </cell>
          <cell r="J9344" t="str">
            <v>M</v>
          </cell>
          <cell r="K9344" t="str">
            <v>H</v>
          </cell>
          <cell r="L9344">
            <v>3</v>
          </cell>
          <cell r="M9344">
            <v>6387</v>
          </cell>
        </row>
        <row r="9345">
          <cell r="A9345" t="str">
            <v>2018-22-3-PuyallupR_hat_h_m</v>
          </cell>
          <cell r="B9345" t="str">
            <v>MPS</v>
          </cell>
          <cell r="C9345" t="str">
            <v>Marked Mid PS Fall Fing</v>
          </cell>
          <cell r="D9345" t="str">
            <v>M-MidPSFF</v>
          </cell>
          <cell r="E9345">
            <v>22</v>
          </cell>
          <cell r="F9345">
            <v>32</v>
          </cell>
          <cell r="G9345">
            <v>30</v>
          </cell>
          <cell r="H9345" t="str">
            <v>TRS; includes 10A, 10E, 11A</v>
          </cell>
          <cell r="I9345">
            <v>2018</v>
          </cell>
          <cell r="J9345" t="str">
            <v>M</v>
          </cell>
          <cell r="K9345" t="str">
            <v>H</v>
          </cell>
          <cell r="L9345">
            <v>3</v>
          </cell>
          <cell r="M9345">
            <v>12113</v>
          </cell>
        </row>
        <row r="9346">
          <cell r="A9346" t="str">
            <v>2018-22-4-GroversCk_hat_h_m</v>
          </cell>
          <cell r="B9346" t="str">
            <v>MPS</v>
          </cell>
          <cell r="C9346" t="str">
            <v>Marked Mid PS Fall Fing</v>
          </cell>
          <cell r="D9346" t="str">
            <v>M-MidPSFF</v>
          </cell>
          <cell r="E9346">
            <v>22</v>
          </cell>
          <cell r="F9346">
            <v>32</v>
          </cell>
          <cell r="G9346">
            <v>30</v>
          </cell>
          <cell r="H9346" t="str">
            <v>TRS; includes 10A, 10E, 11A</v>
          </cell>
          <cell r="I9346">
            <v>2018</v>
          </cell>
          <cell r="J9346" t="str">
            <v>M</v>
          </cell>
          <cell r="K9346" t="str">
            <v>H</v>
          </cell>
          <cell r="L9346">
            <v>4</v>
          </cell>
          <cell r="M9346">
            <v>359</v>
          </cell>
        </row>
        <row r="9347">
          <cell r="A9347" t="str">
            <v>2018-22-4-LkWa_hat_h_m</v>
          </cell>
          <cell r="B9347" t="str">
            <v>MPS</v>
          </cell>
          <cell r="C9347" t="str">
            <v>Marked Mid PS Fall Fing</v>
          </cell>
          <cell r="D9347" t="str">
            <v>M-MidPSFF</v>
          </cell>
          <cell r="E9347">
            <v>22</v>
          </cell>
          <cell r="F9347">
            <v>32</v>
          </cell>
          <cell r="G9347">
            <v>30</v>
          </cell>
          <cell r="H9347" t="str">
            <v>TRS; includes 10A, 10E, 11A</v>
          </cell>
          <cell r="I9347">
            <v>2018</v>
          </cell>
          <cell r="J9347" t="str">
            <v>M</v>
          </cell>
          <cell r="K9347" t="str">
            <v>H</v>
          </cell>
          <cell r="L9347">
            <v>4</v>
          </cell>
          <cell r="M9347">
            <v>603</v>
          </cell>
        </row>
        <row r="9348">
          <cell r="A9348" t="str">
            <v>2018-22-4-DuwamishGreen_hat_h_m</v>
          </cell>
          <cell r="B9348" t="str">
            <v>MPS</v>
          </cell>
          <cell r="C9348" t="str">
            <v>Marked Mid PS Fall Fing</v>
          </cell>
          <cell r="D9348" t="str">
            <v>M-MidPSFF</v>
          </cell>
          <cell r="E9348">
            <v>22</v>
          </cell>
          <cell r="F9348">
            <v>32</v>
          </cell>
          <cell r="G9348">
            <v>30</v>
          </cell>
          <cell r="H9348" t="str">
            <v>TRS; includes 10A, 10E, 11A</v>
          </cell>
          <cell r="I9348">
            <v>2018</v>
          </cell>
          <cell r="J9348" t="str">
            <v>M</v>
          </cell>
          <cell r="K9348" t="str">
            <v>H</v>
          </cell>
          <cell r="L9348">
            <v>4</v>
          </cell>
          <cell r="M9348">
            <v>7781</v>
          </cell>
        </row>
        <row r="9349">
          <cell r="A9349" t="str">
            <v>2018-22-4-GorstCk_hat_h_m</v>
          </cell>
          <cell r="B9349" t="str">
            <v>MPS</v>
          </cell>
          <cell r="C9349" t="str">
            <v>Marked Mid PS Fall Fing</v>
          </cell>
          <cell r="D9349" t="str">
            <v>M-MidPSFF</v>
          </cell>
          <cell r="E9349">
            <v>22</v>
          </cell>
          <cell r="F9349">
            <v>32</v>
          </cell>
          <cell r="G9349">
            <v>30</v>
          </cell>
          <cell r="H9349" t="str">
            <v>TRS; includes 10A, 10E, 11A</v>
          </cell>
          <cell r="I9349">
            <v>2018</v>
          </cell>
          <cell r="J9349" t="str">
            <v>M</v>
          </cell>
          <cell r="K9349" t="str">
            <v>H</v>
          </cell>
          <cell r="L9349">
            <v>4</v>
          </cell>
          <cell r="M9349">
            <v>2733</v>
          </cell>
        </row>
        <row r="9350">
          <cell r="A9350" t="str">
            <v>2018-22-4-PuyallupR_hat_h_m</v>
          </cell>
          <cell r="B9350" t="str">
            <v>MPS</v>
          </cell>
          <cell r="C9350" t="str">
            <v>Marked Mid PS Fall Fing</v>
          </cell>
          <cell r="D9350" t="str">
            <v>M-MidPSFF</v>
          </cell>
          <cell r="E9350">
            <v>22</v>
          </cell>
          <cell r="F9350">
            <v>32</v>
          </cell>
          <cell r="G9350">
            <v>30</v>
          </cell>
          <cell r="H9350" t="str">
            <v>TRS; includes 10A, 10E, 11A</v>
          </cell>
          <cell r="I9350">
            <v>2018</v>
          </cell>
          <cell r="J9350" t="str">
            <v>M</v>
          </cell>
          <cell r="K9350" t="str">
            <v>H</v>
          </cell>
          <cell r="L9350">
            <v>4</v>
          </cell>
          <cell r="M9350">
            <v>3088</v>
          </cell>
        </row>
        <row r="9351">
          <cell r="A9351" t="str">
            <v>2018-22-5-GroversCk_hat_h_m</v>
          </cell>
          <cell r="B9351" t="str">
            <v>MPS</v>
          </cell>
          <cell r="C9351" t="str">
            <v>Marked Mid PS Fall Fing</v>
          </cell>
          <cell r="D9351" t="str">
            <v>M-MidPSFF</v>
          </cell>
          <cell r="E9351">
            <v>22</v>
          </cell>
          <cell r="F9351">
            <v>32</v>
          </cell>
          <cell r="G9351">
            <v>30</v>
          </cell>
          <cell r="H9351" t="str">
            <v>TRS; includes 10A, 10E, 11A</v>
          </cell>
          <cell r="I9351">
            <v>2018</v>
          </cell>
          <cell r="J9351" t="str">
            <v>M</v>
          </cell>
          <cell r="K9351" t="str">
            <v>H</v>
          </cell>
          <cell r="L9351">
            <v>5</v>
          </cell>
          <cell r="M9351">
            <v>2</v>
          </cell>
        </row>
        <row r="9352">
          <cell r="A9352" t="str">
            <v>2018-22-5-LkWa_hat_h_m</v>
          </cell>
          <cell r="B9352" t="str">
            <v>MPS</v>
          </cell>
          <cell r="C9352" t="str">
            <v>Marked Mid PS Fall Fing</v>
          </cell>
          <cell r="D9352" t="str">
            <v>M-MidPSFF</v>
          </cell>
          <cell r="E9352">
            <v>22</v>
          </cell>
          <cell r="F9352">
            <v>32</v>
          </cell>
          <cell r="G9352">
            <v>30</v>
          </cell>
          <cell r="H9352" t="str">
            <v>TRS; includes 10A, 10E, 11A</v>
          </cell>
          <cell r="I9352">
            <v>2018</v>
          </cell>
          <cell r="J9352" t="str">
            <v>M</v>
          </cell>
          <cell r="K9352" t="str">
            <v>H</v>
          </cell>
          <cell r="L9352">
            <v>5</v>
          </cell>
          <cell r="M9352">
            <v>0</v>
          </cell>
        </row>
        <row r="9353">
          <cell r="A9353" t="str">
            <v>2018-22-5-DuwamishGreen_hat_h_m</v>
          </cell>
          <cell r="B9353" t="str">
            <v>MPS</v>
          </cell>
          <cell r="C9353" t="str">
            <v>Marked Mid PS Fall Fing</v>
          </cell>
          <cell r="D9353" t="str">
            <v>M-MidPSFF</v>
          </cell>
          <cell r="E9353">
            <v>22</v>
          </cell>
          <cell r="F9353">
            <v>32</v>
          </cell>
          <cell r="G9353">
            <v>30</v>
          </cell>
          <cell r="H9353" t="str">
            <v>TRS; includes 10A, 10E, 11A</v>
          </cell>
          <cell r="I9353">
            <v>2018</v>
          </cell>
          <cell r="J9353" t="str">
            <v>M</v>
          </cell>
          <cell r="K9353" t="str">
            <v>H</v>
          </cell>
          <cell r="L9353">
            <v>5</v>
          </cell>
          <cell r="M9353">
            <v>109</v>
          </cell>
        </row>
        <row r="9354">
          <cell r="A9354" t="str">
            <v>2018-22-5-GorstCk_hat_h_m</v>
          </cell>
          <cell r="B9354" t="str">
            <v>MPS</v>
          </cell>
          <cell r="C9354" t="str">
            <v>Marked Mid PS Fall Fing</v>
          </cell>
          <cell r="D9354" t="str">
            <v>M-MidPSFF</v>
          </cell>
          <cell r="E9354">
            <v>22</v>
          </cell>
          <cell r="F9354">
            <v>32</v>
          </cell>
          <cell r="G9354">
            <v>30</v>
          </cell>
          <cell r="H9354" t="str">
            <v>TRS; includes 10A, 10E, 11A</v>
          </cell>
          <cell r="I9354">
            <v>2018</v>
          </cell>
          <cell r="J9354" t="str">
            <v>M</v>
          </cell>
          <cell r="K9354" t="str">
            <v>H</v>
          </cell>
          <cell r="L9354">
            <v>5</v>
          </cell>
          <cell r="M9354">
            <v>35</v>
          </cell>
        </row>
        <row r="9355">
          <cell r="A9355" t="str">
            <v>2018-22-5-PuyallupR_hat_h_m</v>
          </cell>
          <cell r="B9355" t="str">
            <v>MPS</v>
          </cell>
          <cell r="C9355" t="str">
            <v>Marked Mid PS Fall Fing</v>
          </cell>
          <cell r="D9355" t="str">
            <v>M-MidPSFF</v>
          </cell>
          <cell r="E9355">
            <v>22</v>
          </cell>
          <cell r="F9355">
            <v>32</v>
          </cell>
          <cell r="G9355">
            <v>30</v>
          </cell>
          <cell r="H9355" t="str">
            <v>TRS; includes 10A, 10E, 11A</v>
          </cell>
          <cell r="I9355">
            <v>2018</v>
          </cell>
          <cell r="J9355" t="str">
            <v>M</v>
          </cell>
          <cell r="K9355" t="str">
            <v>H</v>
          </cell>
          <cell r="L9355">
            <v>5</v>
          </cell>
          <cell r="M9355">
            <v>61</v>
          </cell>
        </row>
        <row r="9356">
          <cell r="A9356" t="str">
            <v>2018-23-3-</v>
          </cell>
          <cell r="B9356" t="str">
            <v>MPS</v>
          </cell>
          <cell r="C9356" t="str">
            <v>UnMarked UW Accelerated</v>
          </cell>
          <cell r="D9356" t="str">
            <v>U-UWAc FF</v>
          </cell>
          <cell r="E9356">
            <v>23</v>
          </cell>
          <cell r="F9356">
            <v>34</v>
          </cell>
          <cell r="G9356">
            <v>33</v>
          </cell>
          <cell r="H9356" t="str">
            <v>ETRS</v>
          </cell>
          <cell r="I9356">
            <v>2018</v>
          </cell>
          <cell r="J9356" t="str">
            <v>UM</v>
          </cell>
          <cell r="L9356">
            <v>3</v>
          </cell>
        </row>
        <row r="9357">
          <cell r="A9357" t="str">
            <v>2018-23-4-</v>
          </cell>
          <cell r="B9357" t="str">
            <v>MPS</v>
          </cell>
          <cell r="C9357" t="str">
            <v>UnMarked UW Accelerated</v>
          </cell>
          <cell r="D9357" t="str">
            <v>U-UWAc FF</v>
          </cell>
          <cell r="E9357">
            <v>23</v>
          </cell>
          <cell r="F9357">
            <v>34</v>
          </cell>
          <cell r="G9357">
            <v>33</v>
          </cell>
          <cell r="H9357" t="str">
            <v>ETRS</v>
          </cell>
          <cell r="I9357">
            <v>2018</v>
          </cell>
          <cell r="J9357" t="str">
            <v>UM</v>
          </cell>
          <cell r="L9357">
            <v>4</v>
          </cell>
        </row>
        <row r="9358">
          <cell r="A9358" t="str">
            <v>2018-23-5-</v>
          </cell>
          <cell r="B9358" t="str">
            <v>MPS</v>
          </cell>
          <cell r="C9358" t="str">
            <v>UnMarked UW Accelerated</v>
          </cell>
          <cell r="D9358" t="str">
            <v>U-UWAc FF</v>
          </cell>
          <cell r="E9358">
            <v>23</v>
          </cell>
          <cell r="F9358">
            <v>34</v>
          </cell>
          <cell r="G9358">
            <v>33</v>
          </cell>
          <cell r="H9358" t="str">
            <v>ETRS</v>
          </cell>
          <cell r="I9358">
            <v>2018</v>
          </cell>
          <cell r="J9358" t="str">
            <v>UM</v>
          </cell>
          <cell r="L9358">
            <v>5</v>
          </cell>
        </row>
        <row r="9359">
          <cell r="A9359" t="str">
            <v>2018-24-3-UW_ACC_h_m</v>
          </cell>
          <cell r="B9359" t="str">
            <v>MPS</v>
          </cell>
          <cell r="C9359" t="str">
            <v>Marked UW Accelerated</v>
          </cell>
          <cell r="D9359" t="str">
            <v>M-UWAc FF</v>
          </cell>
          <cell r="E9359">
            <v>24</v>
          </cell>
          <cell r="F9359">
            <v>35</v>
          </cell>
          <cell r="G9359">
            <v>33</v>
          </cell>
          <cell r="H9359" t="str">
            <v>ETRS</v>
          </cell>
          <cell r="I9359">
            <v>2018</v>
          </cell>
          <cell r="J9359" t="str">
            <v>M</v>
          </cell>
          <cell r="K9359" t="str">
            <v>H</v>
          </cell>
          <cell r="L9359">
            <v>3</v>
          </cell>
          <cell r="M9359">
            <v>0</v>
          </cell>
        </row>
        <row r="9360">
          <cell r="A9360" t="str">
            <v>2018-24-4-UW_ACC_h_m</v>
          </cell>
          <cell r="B9360" t="str">
            <v>MPS</v>
          </cell>
          <cell r="C9360" t="str">
            <v>Marked UW Accelerated</v>
          </cell>
          <cell r="D9360" t="str">
            <v>M-UWAc FF</v>
          </cell>
          <cell r="E9360">
            <v>24</v>
          </cell>
          <cell r="F9360">
            <v>35</v>
          </cell>
          <cell r="G9360">
            <v>33</v>
          </cell>
          <cell r="H9360" t="str">
            <v>ETRS</v>
          </cell>
          <cell r="I9360">
            <v>2018</v>
          </cell>
          <cell r="J9360" t="str">
            <v>M</v>
          </cell>
          <cell r="K9360" t="str">
            <v>H</v>
          </cell>
          <cell r="L9360">
            <v>4</v>
          </cell>
          <cell r="M9360">
            <v>0</v>
          </cell>
        </row>
        <row r="9361">
          <cell r="A9361" t="str">
            <v>2018-24-5-UW_ACC_h_m</v>
          </cell>
          <cell r="B9361" t="str">
            <v>MPS</v>
          </cell>
          <cell r="C9361" t="str">
            <v>Marked UW Accelerated</v>
          </cell>
          <cell r="D9361" t="str">
            <v>M-UWAc FF</v>
          </cell>
          <cell r="E9361">
            <v>24</v>
          </cell>
          <cell r="F9361">
            <v>35</v>
          </cell>
          <cell r="G9361">
            <v>33</v>
          </cell>
          <cell r="H9361" t="str">
            <v>ETRS</v>
          </cell>
          <cell r="I9361">
            <v>2018</v>
          </cell>
          <cell r="J9361" t="str">
            <v>M</v>
          </cell>
          <cell r="K9361" t="str">
            <v>H</v>
          </cell>
          <cell r="L9361">
            <v>5</v>
          </cell>
          <cell r="M9361">
            <v>0</v>
          </cell>
        </row>
        <row r="9362">
          <cell r="A9362" t="str">
            <v>2018-25-3-CarrMinter_hat_h_um</v>
          </cell>
          <cell r="B9362" t="str">
            <v>SPS</v>
          </cell>
          <cell r="C9362" t="str">
            <v>UnMarked South Puget Sound Fall Fing</v>
          </cell>
          <cell r="D9362" t="str">
            <v>U-SPSd FF</v>
          </cell>
          <cell r="E9362">
            <v>25</v>
          </cell>
          <cell r="F9362">
            <v>37</v>
          </cell>
          <cell r="G9362">
            <v>36</v>
          </cell>
          <cell r="H9362" t="str">
            <v>TRS; includes 13A, 13C, and 13D-K</v>
          </cell>
          <cell r="I9362">
            <v>2018</v>
          </cell>
          <cell r="J9362" t="str">
            <v>UM</v>
          </cell>
          <cell r="K9362" t="str">
            <v>H</v>
          </cell>
          <cell r="L9362">
            <v>3</v>
          </cell>
          <cell r="M9362">
            <v>60</v>
          </cell>
        </row>
        <row r="9363">
          <cell r="A9363" t="str">
            <v>2018-25-3-ChambersCk_hat_h_um</v>
          </cell>
          <cell r="B9363" t="str">
            <v>SPS</v>
          </cell>
          <cell r="C9363" t="str">
            <v>UnMarked South Puget Sound Fall Fing</v>
          </cell>
          <cell r="D9363" t="str">
            <v>U-SPSd FF</v>
          </cell>
          <cell r="E9363">
            <v>25</v>
          </cell>
          <cell r="F9363">
            <v>37</v>
          </cell>
          <cell r="G9363">
            <v>36</v>
          </cell>
          <cell r="H9363" t="str">
            <v>TRS; includes 13A, 13C, and 13D-K</v>
          </cell>
          <cell r="I9363">
            <v>2018</v>
          </cell>
          <cell r="J9363" t="str">
            <v>UM</v>
          </cell>
          <cell r="K9363" t="str">
            <v>H</v>
          </cell>
          <cell r="L9363">
            <v>3</v>
          </cell>
          <cell r="M9363">
            <v>3</v>
          </cell>
        </row>
        <row r="9364">
          <cell r="A9364" t="str">
            <v>2018-25-3-NisquallyR_hat_h_um</v>
          </cell>
          <cell r="B9364" t="str">
            <v>SPS</v>
          </cell>
          <cell r="C9364" t="str">
            <v>UnMarked South Puget Sound Fall Fing</v>
          </cell>
          <cell r="D9364" t="str">
            <v>U-SPSd FF</v>
          </cell>
          <cell r="E9364">
            <v>25</v>
          </cell>
          <cell r="F9364">
            <v>37</v>
          </cell>
          <cell r="G9364">
            <v>36</v>
          </cell>
          <cell r="H9364" t="str">
            <v>TRS; includes 13A, 13C, and 13D-K</v>
          </cell>
          <cell r="I9364">
            <v>2018</v>
          </cell>
          <cell r="J9364" t="str">
            <v>UM</v>
          </cell>
          <cell r="K9364" t="str">
            <v>H</v>
          </cell>
          <cell r="L9364">
            <v>3</v>
          </cell>
          <cell r="M9364">
            <v>782.80484998835618</v>
          </cell>
        </row>
        <row r="9365">
          <cell r="A9365" t="str">
            <v>2018-25-3-NisquallyR_nat_n_um</v>
          </cell>
          <cell r="B9365" t="str">
            <v>SPS</v>
          </cell>
          <cell r="C9365" t="str">
            <v>UnMarked South Puget Sound Fall Fing</v>
          </cell>
          <cell r="D9365" t="str">
            <v>U-SPSd FF</v>
          </cell>
          <cell r="E9365">
            <v>25</v>
          </cell>
          <cell r="F9365">
            <v>37</v>
          </cell>
          <cell r="G9365">
            <v>36</v>
          </cell>
          <cell r="H9365" t="str">
            <v>TRS; includes 13A, 13C, and 13D-K</v>
          </cell>
          <cell r="I9365">
            <v>2018</v>
          </cell>
          <cell r="J9365" t="str">
            <v>UM</v>
          </cell>
          <cell r="K9365" t="str">
            <v>N</v>
          </cell>
          <cell r="L9365">
            <v>3</v>
          </cell>
          <cell r="M9365">
            <v>315</v>
          </cell>
        </row>
        <row r="9366">
          <cell r="A9366" t="str">
            <v>2018-25-3-McAllisterCk_hat_h_um</v>
          </cell>
          <cell r="B9366" t="str">
            <v>SPS</v>
          </cell>
          <cell r="C9366" t="str">
            <v>UnMarked South Puget Sound Fall Fing</v>
          </cell>
          <cell r="D9366" t="str">
            <v>U-SPSd FF</v>
          </cell>
          <cell r="E9366">
            <v>25</v>
          </cell>
          <cell r="F9366">
            <v>37</v>
          </cell>
          <cell r="G9366">
            <v>36</v>
          </cell>
          <cell r="H9366" t="str">
            <v>TRS; includes 13A, 13C, and 13D-K</v>
          </cell>
          <cell r="I9366">
            <v>2018</v>
          </cell>
          <cell r="J9366" t="str">
            <v>UM</v>
          </cell>
          <cell r="K9366" t="str">
            <v>H</v>
          </cell>
          <cell r="L9366">
            <v>3</v>
          </cell>
        </row>
        <row r="9367">
          <cell r="A9367" t="str">
            <v>2018-25-3-Deschutes_hat_h_um</v>
          </cell>
          <cell r="B9367" t="str">
            <v>SPS</v>
          </cell>
          <cell r="C9367" t="str">
            <v>UnMarked South Puget Sound Fall Fing</v>
          </cell>
          <cell r="D9367" t="str">
            <v>U-SPSd FF</v>
          </cell>
          <cell r="E9367">
            <v>25</v>
          </cell>
          <cell r="F9367">
            <v>37</v>
          </cell>
          <cell r="G9367">
            <v>36</v>
          </cell>
          <cell r="H9367" t="str">
            <v>TRS; includes 13A, 13C, and 13D-K</v>
          </cell>
          <cell r="I9367">
            <v>2018</v>
          </cell>
          <cell r="J9367" t="str">
            <v>UM</v>
          </cell>
          <cell r="K9367" t="str">
            <v>H</v>
          </cell>
          <cell r="L9367">
            <v>3</v>
          </cell>
          <cell r="M9367">
            <v>183</v>
          </cell>
        </row>
        <row r="9368">
          <cell r="A9368" t="str">
            <v>2018-25-3-Misc13D_K_Coulter_hat_h_um</v>
          </cell>
          <cell r="B9368" t="str">
            <v>SPS</v>
          </cell>
          <cell r="C9368" t="str">
            <v>UnMarked South Puget Sound Fall Fing</v>
          </cell>
          <cell r="D9368" t="str">
            <v>U-SPSd FF</v>
          </cell>
          <cell r="E9368">
            <v>25</v>
          </cell>
          <cell r="F9368">
            <v>37</v>
          </cell>
          <cell r="G9368">
            <v>36</v>
          </cell>
          <cell r="H9368" t="str">
            <v>TRS; includes 13A, 13C, and 13D-K</v>
          </cell>
          <cell r="I9368">
            <v>2018</v>
          </cell>
          <cell r="J9368" t="str">
            <v>UM</v>
          </cell>
          <cell r="K9368" t="str">
            <v>H</v>
          </cell>
          <cell r="L9368">
            <v>3</v>
          </cell>
        </row>
        <row r="9369">
          <cell r="A9369" t="str">
            <v>2018-25-4-CarrMinter_hat_h_um</v>
          </cell>
          <cell r="B9369" t="str">
            <v>SPS</v>
          </cell>
          <cell r="C9369" t="str">
            <v>UnMarked South Puget Sound Fall Fing</v>
          </cell>
          <cell r="D9369" t="str">
            <v>U-SPSd FF</v>
          </cell>
          <cell r="E9369">
            <v>25</v>
          </cell>
          <cell r="F9369">
            <v>37</v>
          </cell>
          <cell r="G9369">
            <v>36</v>
          </cell>
          <cell r="H9369" t="str">
            <v>TRS; includes 13A, 13C, and 13D-K</v>
          </cell>
          <cell r="I9369">
            <v>2018</v>
          </cell>
          <cell r="J9369" t="str">
            <v>UM</v>
          </cell>
          <cell r="K9369" t="str">
            <v>H</v>
          </cell>
          <cell r="L9369">
            <v>4</v>
          </cell>
          <cell r="M9369">
            <v>12</v>
          </cell>
        </row>
        <row r="9370">
          <cell r="A9370" t="str">
            <v>2018-25-4-ChambersCk_hat_h_um</v>
          </cell>
          <cell r="B9370" t="str">
            <v>SPS</v>
          </cell>
          <cell r="C9370" t="str">
            <v>UnMarked South Puget Sound Fall Fing</v>
          </cell>
          <cell r="D9370" t="str">
            <v>U-SPSd FF</v>
          </cell>
          <cell r="E9370">
            <v>25</v>
          </cell>
          <cell r="F9370">
            <v>37</v>
          </cell>
          <cell r="G9370">
            <v>36</v>
          </cell>
          <cell r="H9370" t="str">
            <v>TRS; includes 13A, 13C, and 13D-K</v>
          </cell>
          <cell r="I9370">
            <v>2018</v>
          </cell>
          <cell r="J9370" t="str">
            <v>UM</v>
          </cell>
          <cell r="K9370" t="str">
            <v>H</v>
          </cell>
          <cell r="L9370">
            <v>4</v>
          </cell>
          <cell r="M9370">
            <v>0</v>
          </cell>
        </row>
        <row r="9371">
          <cell r="A9371" t="str">
            <v>2018-25-4-NisquallyR_hat_h_um</v>
          </cell>
          <cell r="B9371" t="str">
            <v>SPS</v>
          </cell>
          <cell r="C9371" t="str">
            <v>UnMarked South Puget Sound Fall Fing</v>
          </cell>
          <cell r="D9371" t="str">
            <v>U-SPSd FF</v>
          </cell>
          <cell r="E9371">
            <v>25</v>
          </cell>
          <cell r="F9371">
            <v>37</v>
          </cell>
          <cell r="G9371">
            <v>36</v>
          </cell>
          <cell r="H9371" t="str">
            <v>TRS; includes 13A, 13C, and 13D-K</v>
          </cell>
          <cell r="I9371">
            <v>2018</v>
          </cell>
          <cell r="J9371" t="str">
            <v>UM</v>
          </cell>
          <cell r="K9371" t="str">
            <v>H</v>
          </cell>
          <cell r="L9371">
            <v>4</v>
          </cell>
          <cell r="M9371">
            <v>477.2431982826397</v>
          </cell>
        </row>
        <row r="9372">
          <cell r="A9372" t="str">
            <v>2018-25-4-NisquallyR_nat_n_um</v>
          </cell>
          <cell r="B9372" t="str">
            <v>SPS</v>
          </cell>
          <cell r="C9372" t="str">
            <v>UnMarked South Puget Sound Fall Fing</v>
          </cell>
          <cell r="D9372" t="str">
            <v>U-SPSd FF</v>
          </cell>
          <cell r="E9372">
            <v>25</v>
          </cell>
          <cell r="F9372">
            <v>37</v>
          </cell>
          <cell r="G9372">
            <v>36</v>
          </cell>
          <cell r="H9372" t="str">
            <v>TRS; includes 13A, 13C, and 13D-K</v>
          </cell>
          <cell r="I9372">
            <v>2018</v>
          </cell>
          <cell r="J9372" t="str">
            <v>UM</v>
          </cell>
          <cell r="K9372" t="str">
            <v>N</v>
          </cell>
          <cell r="L9372">
            <v>4</v>
          </cell>
          <cell r="M9372">
            <v>295</v>
          </cell>
        </row>
        <row r="9373">
          <cell r="A9373" t="str">
            <v>2018-25-4-McAllisterCk_hat_h_um</v>
          </cell>
          <cell r="B9373" t="str">
            <v>SPS</v>
          </cell>
          <cell r="C9373" t="str">
            <v>UnMarked South Puget Sound Fall Fing</v>
          </cell>
          <cell r="D9373" t="str">
            <v>U-SPSd FF</v>
          </cell>
          <cell r="E9373">
            <v>25</v>
          </cell>
          <cell r="F9373">
            <v>37</v>
          </cell>
          <cell r="G9373">
            <v>36</v>
          </cell>
          <cell r="H9373" t="str">
            <v>TRS; includes 13A, 13C, and 13D-K</v>
          </cell>
          <cell r="I9373">
            <v>2018</v>
          </cell>
          <cell r="J9373" t="str">
            <v>UM</v>
          </cell>
          <cell r="K9373" t="str">
            <v>H</v>
          </cell>
          <cell r="L9373">
            <v>4</v>
          </cell>
        </row>
        <row r="9374">
          <cell r="A9374" t="str">
            <v>2018-25-4-Deschutes_hat_h_um</v>
          </cell>
          <cell r="B9374" t="str">
            <v>SPS</v>
          </cell>
          <cell r="C9374" t="str">
            <v>UnMarked South Puget Sound Fall Fing</v>
          </cell>
          <cell r="D9374" t="str">
            <v>U-SPSd FF</v>
          </cell>
          <cell r="E9374">
            <v>25</v>
          </cell>
          <cell r="F9374">
            <v>37</v>
          </cell>
          <cell r="G9374">
            <v>36</v>
          </cell>
          <cell r="H9374" t="str">
            <v>TRS; includes 13A, 13C, and 13D-K</v>
          </cell>
          <cell r="I9374">
            <v>2018</v>
          </cell>
          <cell r="J9374" t="str">
            <v>UM</v>
          </cell>
          <cell r="K9374" t="str">
            <v>H</v>
          </cell>
          <cell r="L9374">
            <v>4</v>
          </cell>
          <cell r="M9374">
            <v>47</v>
          </cell>
        </row>
        <row r="9375">
          <cell r="A9375" t="str">
            <v>2018-25-4-Misc13D_K_Coulter_hat_h_um</v>
          </cell>
          <cell r="B9375" t="str">
            <v>SPS</v>
          </cell>
          <cell r="C9375" t="str">
            <v>UnMarked South Puget Sound Fall Fing</v>
          </cell>
          <cell r="D9375" t="str">
            <v>U-SPSd FF</v>
          </cell>
          <cell r="E9375">
            <v>25</v>
          </cell>
          <cell r="F9375">
            <v>37</v>
          </cell>
          <cell r="G9375">
            <v>36</v>
          </cell>
          <cell r="H9375" t="str">
            <v>TRS; includes 13A, 13C, and 13D-K</v>
          </cell>
          <cell r="I9375">
            <v>2018</v>
          </cell>
          <cell r="J9375" t="str">
            <v>UM</v>
          </cell>
          <cell r="K9375" t="str">
            <v>H</v>
          </cell>
          <cell r="L9375">
            <v>4</v>
          </cell>
        </row>
        <row r="9376">
          <cell r="A9376" t="str">
            <v>2018-25-5-CarrMinter_hat_h_um</v>
          </cell>
          <cell r="B9376" t="str">
            <v>SPS</v>
          </cell>
          <cell r="C9376" t="str">
            <v>UnMarked South Puget Sound Fall Fing</v>
          </cell>
          <cell r="D9376" t="str">
            <v>U-SPSd FF</v>
          </cell>
          <cell r="E9376">
            <v>25</v>
          </cell>
          <cell r="F9376">
            <v>37</v>
          </cell>
          <cell r="G9376">
            <v>36</v>
          </cell>
          <cell r="H9376" t="str">
            <v>TRS; includes 13A, 13C, and 13D-K</v>
          </cell>
          <cell r="I9376">
            <v>2018</v>
          </cell>
          <cell r="J9376" t="str">
            <v>UM</v>
          </cell>
          <cell r="K9376" t="str">
            <v>H</v>
          </cell>
          <cell r="L9376">
            <v>5</v>
          </cell>
          <cell r="M9376">
            <v>0</v>
          </cell>
        </row>
        <row r="9377">
          <cell r="A9377" t="str">
            <v>2018-25-5-ChambersCk_hat_h_um</v>
          </cell>
          <cell r="B9377" t="str">
            <v>SPS</v>
          </cell>
          <cell r="C9377" t="str">
            <v>UnMarked South Puget Sound Fall Fing</v>
          </cell>
          <cell r="D9377" t="str">
            <v>U-SPSd FF</v>
          </cell>
          <cell r="E9377">
            <v>25</v>
          </cell>
          <cell r="F9377">
            <v>37</v>
          </cell>
          <cell r="G9377">
            <v>36</v>
          </cell>
          <cell r="H9377" t="str">
            <v>TRS; includes 13A, 13C, and 13D-K</v>
          </cell>
          <cell r="I9377">
            <v>2018</v>
          </cell>
          <cell r="J9377" t="str">
            <v>UM</v>
          </cell>
          <cell r="K9377" t="str">
            <v>H</v>
          </cell>
          <cell r="L9377">
            <v>5</v>
          </cell>
          <cell r="M9377">
            <v>0</v>
          </cell>
        </row>
        <row r="9378">
          <cell r="A9378" t="str">
            <v>2018-25-5-NisquallyR_hat_h_um</v>
          </cell>
          <cell r="B9378" t="str">
            <v>SPS</v>
          </cell>
          <cell r="C9378" t="str">
            <v>UnMarked South Puget Sound Fall Fing</v>
          </cell>
          <cell r="D9378" t="str">
            <v>U-SPSd FF</v>
          </cell>
          <cell r="E9378">
            <v>25</v>
          </cell>
          <cell r="F9378">
            <v>37</v>
          </cell>
          <cell r="G9378">
            <v>36</v>
          </cell>
          <cell r="H9378" t="str">
            <v>TRS; includes 13A, 13C, and 13D-K</v>
          </cell>
          <cell r="I9378">
            <v>2018</v>
          </cell>
          <cell r="J9378" t="str">
            <v>UM</v>
          </cell>
          <cell r="K9378" t="str">
            <v>H</v>
          </cell>
          <cell r="L9378">
            <v>5</v>
          </cell>
          <cell r="M9378">
            <v>4.7251801810162348</v>
          </cell>
        </row>
        <row r="9379">
          <cell r="A9379" t="str">
            <v>2018-25-5-NisquallyR_nat_n_um</v>
          </cell>
          <cell r="B9379" t="str">
            <v>SPS</v>
          </cell>
          <cell r="C9379" t="str">
            <v>UnMarked South Puget Sound Fall Fing</v>
          </cell>
          <cell r="D9379" t="str">
            <v>U-SPSd FF</v>
          </cell>
          <cell r="E9379">
            <v>25</v>
          </cell>
          <cell r="F9379">
            <v>37</v>
          </cell>
          <cell r="G9379">
            <v>36</v>
          </cell>
          <cell r="H9379" t="str">
            <v>TRS; includes 13A, 13C, and 13D-K</v>
          </cell>
          <cell r="I9379">
            <v>2018</v>
          </cell>
          <cell r="J9379" t="str">
            <v>UM</v>
          </cell>
          <cell r="K9379" t="str">
            <v>N</v>
          </cell>
          <cell r="L9379">
            <v>5</v>
          </cell>
          <cell r="M9379">
            <v>6</v>
          </cell>
        </row>
        <row r="9380">
          <cell r="A9380" t="str">
            <v>2018-25-5-McAllisterCk_hat_h_um</v>
          </cell>
          <cell r="B9380" t="str">
            <v>SPS</v>
          </cell>
          <cell r="C9380" t="str">
            <v>UnMarked South Puget Sound Fall Fing</v>
          </cell>
          <cell r="D9380" t="str">
            <v>U-SPSd FF</v>
          </cell>
          <cell r="E9380">
            <v>25</v>
          </cell>
          <cell r="F9380">
            <v>37</v>
          </cell>
          <cell r="G9380">
            <v>36</v>
          </cell>
          <cell r="H9380" t="str">
            <v>TRS; includes 13A, 13C, and 13D-K</v>
          </cell>
          <cell r="I9380">
            <v>2018</v>
          </cell>
          <cell r="J9380" t="str">
            <v>UM</v>
          </cell>
          <cell r="K9380" t="str">
            <v>H</v>
          </cell>
          <cell r="L9380">
            <v>5</v>
          </cell>
        </row>
        <row r="9381">
          <cell r="A9381" t="str">
            <v>2018-25-5-Deschutes_hat_h_um</v>
          </cell>
          <cell r="B9381" t="str">
            <v>SPS</v>
          </cell>
          <cell r="C9381" t="str">
            <v>UnMarked South Puget Sound Fall Fing</v>
          </cell>
          <cell r="D9381" t="str">
            <v>U-SPSd FF</v>
          </cell>
          <cell r="E9381">
            <v>25</v>
          </cell>
          <cell r="F9381">
            <v>37</v>
          </cell>
          <cell r="G9381">
            <v>36</v>
          </cell>
          <cell r="H9381" t="str">
            <v>TRS; includes 13A, 13C, and 13D-K</v>
          </cell>
          <cell r="I9381">
            <v>2018</v>
          </cell>
          <cell r="J9381" t="str">
            <v>UM</v>
          </cell>
          <cell r="K9381" t="str">
            <v>H</v>
          </cell>
          <cell r="L9381">
            <v>5</v>
          </cell>
          <cell r="M9381">
            <v>0</v>
          </cell>
        </row>
        <row r="9382">
          <cell r="A9382" t="str">
            <v>2018-25-5-Misc13D_K_Coulter_hat_h_um</v>
          </cell>
          <cell r="B9382" t="str">
            <v>SPS</v>
          </cell>
          <cell r="C9382" t="str">
            <v>UnMarked South Puget Sound Fall Fing</v>
          </cell>
          <cell r="D9382" t="str">
            <v>U-SPSd FF</v>
          </cell>
          <cell r="E9382">
            <v>25</v>
          </cell>
          <cell r="F9382">
            <v>37</v>
          </cell>
          <cell r="G9382">
            <v>36</v>
          </cell>
          <cell r="H9382" t="str">
            <v>TRS; includes 13A, 13C, and 13D-K</v>
          </cell>
          <cell r="I9382">
            <v>2018</v>
          </cell>
          <cell r="J9382" t="str">
            <v>UM</v>
          </cell>
          <cell r="K9382" t="str">
            <v>H</v>
          </cell>
          <cell r="L9382">
            <v>5</v>
          </cell>
        </row>
        <row r="9383">
          <cell r="A9383" t="str">
            <v>2018-26-3-CarrMinter_hat_h_m</v>
          </cell>
          <cell r="B9383" t="str">
            <v>SPS</v>
          </cell>
          <cell r="C9383" t="str">
            <v>Marked South Puget Sound Fall Fing</v>
          </cell>
          <cell r="D9383" t="str">
            <v>M-SPSd FF</v>
          </cell>
          <cell r="E9383">
            <v>26</v>
          </cell>
          <cell r="F9383">
            <v>38</v>
          </cell>
          <cell r="G9383">
            <v>36</v>
          </cell>
          <cell r="H9383" t="str">
            <v>TRS; includes 13A, 13C, and 13D-K</v>
          </cell>
          <cell r="I9383">
            <v>2018</v>
          </cell>
          <cell r="J9383" t="str">
            <v>M</v>
          </cell>
          <cell r="K9383" t="str">
            <v>H</v>
          </cell>
          <cell r="L9383">
            <v>3</v>
          </cell>
          <cell r="M9383">
            <v>10068</v>
          </cell>
        </row>
        <row r="9384">
          <cell r="A9384" t="str">
            <v>2018-26-3-ChambersCk_hat_h_m</v>
          </cell>
          <cell r="B9384" t="str">
            <v>SPS</v>
          </cell>
          <cell r="C9384" t="str">
            <v>Marked South Puget Sound Fall Fing</v>
          </cell>
          <cell r="D9384" t="str">
            <v>M-SPSd FF</v>
          </cell>
          <cell r="E9384">
            <v>26</v>
          </cell>
          <cell r="F9384">
            <v>38</v>
          </cell>
          <cell r="G9384">
            <v>36</v>
          </cell>
          <cell r="H9384" t="str">
            <v>TRS; includes 13A, 13C, and 13D-K</v>
          </cell>
          <cell r="I9384">
            <v>2018</v>
          </cell>
          <cell r="J9384" t="str">
            <v>M</v>
          </cell>
          <cell r="K9384" t="str">
            <v>H</v>
          </cell>
          <cell r="L9384">
            <v>3</v>
          </cell>
          <cell r="M9384">
            <v>259</v>
          </cell>
        </row>
        <row r="9385">
          <cell r="A9385" t="str">
            <v>2018-26-3-NisquallyR_hat_h_m</v>
          </cell>
          <cell r="B9385" t="str">
            <v>SPS</v>
          </cell>
          <cell r="C9385" t="str">
            <v>Marked South Puget Sound Fall Fing</v>
          </cell>
          <cell r="D9385" t="str">
            <v>M-SPSd FF</v>
          </cell>
          <cell r="E9385">
            <v>26</v>
          </cell>
          <cell r="F9385">
            <v>38</v>
          </cell>
          <cell r="G9385">
            <v>36</v>
          </cell>
          <cell r="H9385" t="str">
            <v>TRS; includes 13A, 13C, and 13D-K</v>
          </cell>
          <cell r="I9385">
            <v>2018</v>
          </cell>
          <cell r="J9385" t="str">
            <v>M</v>
          </cell>
          <cell r="K9385" t="str">
            <v>H</v>
          </cell>
          <cell r="L9385">
            <v>3</v>
          </cell>
          <cell r="M9385">
            <v>12938.301257621169</v>
          </cell>
        </row>
        <row r="9386">
          <cell r="A9386" t="str">
            <v>2018-26-3-McAllisterCk_hat_h_m</v>
          </cell>
          <cell r="B9386" t="str">
            <v>SPS</v>
          </cell>
          <cell r="C9386" t="str">
            <v>Marked South Puget Sound Fall Fing</v>
          </cell>
          <cell r="D9386" t="str">
            <v>M-SPSd FF</v>
          </cell>
          <cell r="E9386">
            <v>26</v>
          </cell>
          <cell r="F9386">
            <v>38</v>
          </cell>
          <cell r="G9386">
            <v>36</v>
          </cell>
          <cell r="H9386" t="str">
            <v>TRS; includes 13A, 13C, and 13D-K</v>
          </cell>
          <cell r="I9386">
            <v>2018</v>
          </cell>
          <cell r="J9386" t="str">
            <v>M</v>
          </cell>
          <cell r="K9386" t="str">
            <v>H</v>
          </cell>
          <cell r="L9386">
            <v>3</v>
          </cell>
        </row>
        <row r="9387">
          <cell r="A9387" t="str">
            <v>2018-26-3-Deschutes_hat_h_m</v>
          </cell>
          <cell r="B9387" t="str">
            <v>SPS</v>
          </cell>
          <cell r="C9387" t="str">
            <v>Marked South Puget Sound Fall Fing</v>
          </cell>
          <cell r="D9387" t="str">
            <v>M-SPSd FF</v>
          </cell>
          <cell r="E9387">
            <v>26</v>
          </cell>
          <cell r="F9387">
            <v>38</v>
          </cell>
          <cell r="G9387">
            <v>36</v>
          </cell>
          <cell r="H9387" t="str">
            <v>TRS; includes 13A, 13C, and 13D-K</v>
          </cell>
          <cell r="I9387">
            <v>2018</v>
          </cell>
          <cell r="J9387" t="str">
            <v>M</v>
          </cell>
          <cell r="K9387" t="str">
            <v>H</v>
          </cell>
          <cell r="L9387">
            <v>3</v>
          </cell>
          <cell r="M9387">
            <v>15105</v>
          </cell>
        </row>
        <row r="9388">
          <cell r="A9388" t="str">
            <v>2018-26-3-Misc13D_K_Coulter_hat_h_m</v>
          </cell>
          <cell r="B9388" t="str">
            <v>SPS</v>
          </cell>
          <cell r="C9388" t="str">
            <v>Marked South Puget Sound Fall Fing</v>
          </cell>
          <cell r="D9388" t="str">
            <v>M-SPSd FF</v>
          </cell>
          <cell r="E9388">
            <v>26</v>
          </cell>
          <cell r="F9388">
            <v>38</v>
          </cell>
          <cell r="G9388">
            <v>36</v>
          </cell>
          <cell r="H9388" t="str">
            <v>TRS; includes 13A, 13C, and 13D-K</v>
          </cell>
          <cell r="I9388">
            <v>2018</v>
          </cell>
          <cell r="J9388" t="str">
            <v>M</v>
          </cell>
          <cell r="K9388" t="str">
            <v>H</v>
          </cell>
          <cell r="L9388">
            <v>3</v>
          </cell>
        </row>
        <row r="9389">
          <cell r="A9389" t="str">
            <v>2018-26-4-CarrMinter_hat_h_m</v>
          </cell>
          <cell r="B9389" t="str">
            <v>SPS</v>
          </cell>
          <cell r="C9389" t="str">
            <v>Marked South Puget Sound Fall Fing</v>
          </cell>
          <cell r="D9389" t="str">
            <v>M-SPSd FF</v>
          </cell>
          <cell r="E9389">
            <v>26</v>
          </cell>
          <cell r="F9389">
            <v>38</v>
          </cell>
          <cell r="G9389">
            <v>36</v>
          </cell>
          <cell r="H9389" t="str">
            <v>TRS; includes 13A, 13C, and 13D-K</v>
          </cell>
          <cell r="I9389">
            <v>2018</v>
          </cell>
          <cell r="J9389" t="str">
            <v>M</v>
          </cell>
          <cell r="K9389" t="str">
            <v>H</v>
          </cell>
          <cell r="L9389">
            <v>4</v>
          </cell>
          <cell r="M9389">
            <v>3039</v>
          </cell>
        </row>
        <row r="9390">
          <cell r="A9390" t="str">
            <v>2018-26-4-ChambersCk_hat_h_m</v>
          </cell>
          <cell r="B9390" t="str">
            <v>SPS</v>
          </cell>
          <cell r="C9390" t="str">
            <v>Marked South Puget Sound Fall Fing</v>
          </cell>
          <cell r="D9390" t="str">
            <v>M-SPSd FF</v>
          </cell>
          <cell r="E9390">
            <v>26</v>
          </cell>
          <cell r="F9390">
            <v>38</v>
          </cell>
          <cell r="G9390">
            <v>36</v>
          </cell>
          <cell r="H9390" t="str">
            <v>TRS; includes 13A, 13C, and 13D-K</v>
          </cell>
          <cell r="I9390">
            <v>2018</v>
          </cell>
          <cell r="J9390" t="str">
            <v>M</v>
          </cell>
          <cell r="K9390" t="str">
            <v>H</v>
          </cell>
          <cell r="L9390">
            <v>4</v>
          </cell>
          <cell r="M9390">
            <v>51</v>
          </cell>
        </row>
        <row r="9391">
          <cell r="A9391" t="str">
            <v>2018-26-4-NisquallyR_hat_h_m</v>
          </cell>
          <cell r="B9391" t="str">
            <v>SPS</v>
          </cell>
          <cell r="C9391" t="str">
            <v>Marked South Puget Sound Fall Fing</v>
          </cell>
          <cell r="D9391" t="str">
            <v>M-SPSd FF</v>
          </cell>
          <cell r="E9391">
            <v>26</v>
          </cell>
          <cell r="F9391">
            <v>38</v>
          </cell>
          <cell r="G9391">
            <v>36</v>
          </cell>
          <cell r="H9391" t="str">
            <v>TRS; includes 13A, 13C, and 13D-K</v>
          </cell>
          <cell r="I9391">
            <v>2018</v>
          </cell>
          <cell r="J9391" t="str">
            <v>M</v>
          </cell>
          <cell r="K9391" t="str">
            <v>H</v>
          </cell>
          <cell r="L9391">
            <v>4</v>
          </cell>
          <cell r="M9391">
            <v>7887.9381912660247</v>
          </cell>
        </row>
        <row r="9392">
          <cell r="A9392" t="str">
            <v>2018-26-4-McAllisterCk_hat_h_m</v>
          </cell>
          <cell r="B9392" t="str">
            <v>SPS</v>
          </cell>
          <cell r="C9392" t="str">
            <v>Marked South Puget Sound Fall Fing</v>
          </cell>
          <cell r="D9392" t="str">
            <v>M-SPSd FF</v>
          </cell>
          <cell r="E9392">
            <v>26</v>
          </cell>
          <cell r="F9392">
            <v>38</v>
          </cell>
          <cell r="G9392">
            <v>36</v>
          </cell>
          <cell r="H9392" t="str">
            <v>TRS; includes 13A, 13C, and 13D-K</v>
          </cell>
          <cell r="I9392">
            <v>2018</v>
          </cell>
          <cell r="J9392" t="str">
            <v>M</v>
          </cell>
          <cell r="K9392" t="str">
            <v>H</v>
          </cell>
          <cell r="L9392">
            <v>4</v>
          </cell>
        </row>
        <row r="9393">
          <cell r="A9393" t="str">
            <v>2018-26-4-Deschutes_hat_h_m</v>
          </cell>
          <cell r="B9393" t="str">
            <v>SPS</v>
          </cell>
          <cell r="C9393" t="str">
            <v>Marked South Puget Sound Fall Fing</v>
          </cell>
          <cell r="D9393" t="str">
            <v>M-SPSd FF</v>
          </cell>
          <cell r="E9393">
            <v>26</v>
          </cell>
          <cell r="F9393">
            <v>38</v>
          </cell>
          <cell r="G9393">
            <v>36</v>
          </cell>
          <cell r="H9393" t="str">
            <v>TRS; includes 13A, 13C, and 13D-K</v>
          </cell>
          <cell r="I9393">
            <v>2018</v>
          </cell>
          <cell r="J9393" t="str">
            <v>M</v>
          </cell>
          <cell r="K9393" t="str">
            <v>H</v>
          </cell>
          <cell r="L9393">
            <v>4</v>
          </cell>
          <cell r="M9393">
            <v>3905</v>
          </cell>
        </row>
        <row r="9394">
          <cell r="A9394" t="str">
            <v>2018-26-4-Misc13D_K_Coulter_hat_h_m</v>
          </cell>
          <cell r="B9394" t="str">
            <v>SPS</v>
          </cell>
          <cell r="C9394" t="str">
            <v>Marked South Puget Sound Fall Fing</v>
          </cell>
          <cell r="D9394" t="str">
            <v>M-SPSd FF</v>
          </cell>
          <cell r="E9394">
            <v>26</v>
          </cell>
          <cell r="F9394">
            <v>38</v>
          </cell>
          <cell r="G9394">
            <v>36</v>
          </cell>
          <cell r="H9394" t="str">
            <v>TRS; includes 13A, 13C, and 13D-K</v>
          </cell>
          <cell r="I9394">
            <v>2018</v>
          </cell>
          <cell r="J9394" t="str">
            <v>M</v>
          </cell>
          <cell r="K9394" t="str">
            <v>H</v>
          </cell>
          <cell r="L9394">
            <v>4</v>
          </cell>
        </row>
        <row r="9395">
          <cell r="A9395" t="str">
            <v>2018-26-5-CarrMinter_hat_h_m</v>
          </cell>
          <cell r="B9395" t="str">
            <v>SPS</v>
          </cell>
          <cell r="C9395" t="str">
            <v>Marked South Puget Sound Fall Fing</v>
          </cell>
          <cell r="D9395" t="str">
            <v>M-SPSd FF</v>
          </cell>
          <cell r="E9395">
            <v>26</v>
          </cell>
          <cell r="F9395">
            <v>38</v>
          </cell>
          <cell r="G9395">
            <v>36</v>
          </cell>
          <cell r="H9395" t="str">
            <v>TRS; includes 13A, 13C, and 13D-K</v>
          </cell>
          <cell r="I9395">
            <v>2018</v>
          </cell>
          <cell r="J9395" t="str">
            <v>M</v>
          </cell>
          <cell r="K9395" t="str">
            <v>H</v>
          </cell>
          <cell r="L9395">
            <v>5</v>
          </cell>
          <cell r="M9395">
            <v>0</v>
          </cell>
        </row>
        <row r="9396">
          <cell r="A9396" t="str">
            <v>2018-26-5-ChambersCk_hat_h_m</v>
          </cell>
          <cell r="B9396" t="str">
            <v>SPS</v>
          </cell>
          <cell r="C9396" t="str">
            <v>Marked South Puget Sound Fall Fing</v>
          </cell>
          <cell r="D9396" t="str">
            <v>M-SPSd FF</v>
          </cell>
          <cell r="E9396">
            <v>26</v>
          </cell>
          <cell r="F9396">
            <v>38</v>
          </cell>
          <cell r="G9396">
            <v>36</v>
          </cell>
          <cell r="H9396" t="str">
            <v>TRS; includes 13A, 13C, and 13D-K</v>
          </cell>
          <cell r="I9396">
            <v>2018</v>
          </cell>
          <cell r="J9396" t="str">
            <v>M</v>
          </cell>
          <cell r="K9396" t="str">
            <v>H</v>
          </cell>
          <cell r="L9396">
            <v>5</v>
          </cell>
          <cell r="M9396">
            <v>0</v>
          </cell>
        </row>
        <row r="9397">
          <cell r="A9397" t="str">
            <v>2018-26-5-NisquallyR_hat_h_m</v>
          </cell>
          <cell r="B9397" t="str">
            <v>SPS</v>
          </cell>
          <cell r="C9397" t="str">
            <v>Marked South Puget Sound Fall Fing</v>
          </cell>
          <cell r="D9397" t="str">
            <v>M-SPSd FF</v>
          </cell>
          <cell r="E9397">
            <v>26</v>
          </cell>
          <cell r="F9397">
            <v>38</v>
          </cell>
          <cell r="G9397">
            <v>36</v>
          </cell>
          <cell r="H9397" t="str">
            <v>TRS; includes 13A, 13C, and 13D-K</v>
          </cell>
          <cell r="I9397">
            <v>2018</v>
          </cell>
          <cell r="J9397" t="str">
            <v>M</v>
          </cell>
          <cell r="K9397" t="str">
            <v>H</v>
          </cell>
          <cell r="L9397">
            <v>5</v>
          </cell>
          <cell r="M9397">
            <v>78.098397933326979</v>
          </cell>
        </row>
        <row r="9398">
          <cell r="A9398" t="str">
            <v>2018-26-5-McAllisterCk_hat_h_m</v>
          </cell>
          <cell r="B9398" t="str">
            <v>SPS</v>
          </cell>
          <cell r="C9398" t="str">
            <v>Marked South Puget Sound Fall Fing</v>
          </cell>
          <cell r="D9398" t="str">
            <v>M-SPSd FF</v>
          </cell>
          <cell r="E9398">
            <v>26</v>
          </cell>
          <cell r="F9398">
            <v>38</v>
          </cell>
          <cell r="G9398">
            <v>36</v>
          </cell>
          <cell r="H9398" t="str">
            <v>TRS; includes 13A, 13C, and 13D-K</v>
          </cell>
          <cell r="I9398">
            <v>2018</v>
          </cell>
          <cell r="J9398" t="str">
            <v>M</v>
          </cell>
          <cell r="K9398" t="str">
            <v>H</v>
          </cell>
          <cell r="L9398">
            <v>5</v>
          </cell>
        </row>
        <row r="9399">
          <cell r="A9399" t="str">
            <v>2018-26-5-Deschutes_hat_h_m</v>
          </cell>
          <cell r="B9399" t="str">
            <v>SPS</v>
          </cell>
          <cell r="C9399" t="str">
            <v>Marked South Puget Sound Fall Fing</v>
          </cell>
          <cell r="D9399" t="str">
            <v>M-SPSd FF</v>
          </cell>
          <cell r="E9399">
            <v>26</v>
          </cell>
          <cell r="F9399">
            <v>38</v>
          </cell>
          <cell r="G9399">
            <v>36</v>
          </cell>
          <cell r="H9399" t="str">
            <v>TRS; includes 13A, 13C, and 13D-K</v>
          </cell>
          <cell r="I9399">
            <v>2018</v>
          </cell>
          <cell r="J9399" t="str">
            <v>M</v>
          </cell>
          <cell r="K9399" t="str">
            <v>H</v>
          </cell>
          <cell r="L9399">
            <v>5</v>
          </cell>
          <cell r="M9399">
            <v>37</v>
          </cell>
        </row>
        <row r="9400">
          <cell r="A9400" t="str">
            <v>2018-26-5-Misc13D_K_Coulter_hat_h_m</v>
          </cell>
          <cell r="B9400" t="str">
            <v>SPS</v>
          </cell>
          <cell r="C9400" t="str">
            <v>Marked South Puget Sound Fall Fing</v>
          </cell>
          <cell r="D9400" t="str">
            <v>M-SPSd FF</v>
          </cell>
          <cell r="E9400">
            <v>26</v>
          </cell>
          <cell r="F9400">
            <v>38</v>
          </cell>
          <cell r="G9400">
            <v>36</v>
          </cell>
          <cell r="H9400" t="str">
            <v>TRS; includes 13A, 13C, and 13D-K</v>
          </cell>
          <cell r="I9400">
            <v>2018</v>
          </cell>
          <cell r="J9400" t="str">
            <v>M</v>
          </cell>
          <cell r="K9400" t="str">
            <v>H</v>
          </cell>
          <cell r="L9400">
            <v>5</v>
          </cell>
        </row>
        <row r="9401">
          <cell r="A9401" t="str">
            <v>2018-27-3-DuwamishGreen_hat_Y_h_um</v>
          </cell>
          <cell r="B9401" t="str">
            <v>SPS</v>
          </cell>
          <cell r="C9401" t="str">
            <v>UnMarked South Puget Sound Fall Year</v>
          </cell>
          <cell r="D9401" t="str">
            <v>U-SPS Fyr</v>
          </cell>
          <cell r="E9401">
            <v>27</v>
          </cell>
          <cell r="F9401">
            <v>40</v>
          </cell>
          <cell r="G9401">
            <v>39</v>
          </cell>
          <cell r="H9401" t="str">
            <v>TRS</v>
          </cell>
          <cell r="I9401">
            <v>2018</v>
          </cell>
          <cell r="J9401" t="str">
            <v>UM</v>
          </cell>
          <cell r="K9401" t="str">
            <v>H</v>
          </cell>
          <cell r="L9401">
            <v>3</v>
          </cell>
          <cell r="M9401">
            <v>0</v>
          </cell>
        </row>
        <row r="9402">
          <cell r="A9402" t="str">
            <v>2018-27-3-GorstCk_hat_Y_h_um</v>
          </cell>
          <cell r="B9402" t="str">
            <v>SPS</v>
          </cell>
          <cell r="C9402" t="str">
            <v>UnMarked South Puget Sound Fall Year</v>
          </cell>
          <cell r="D9402" t="str">
            <v>U-SPS Fyr</v>
          </cell>
          <cell r="E9402">
            <v>27</v>
          </cell>
          <cell r="F9402">
            <v>40</v>
          </cell>
          <cell r="G9402">
            <v>39</v>
          </cell>
          <cell r="H9402" t="str">
            <v>TRS</v>
          </cell>
          <cell r="I9402">
            <v>2018</v>
          </cell>
          <cell r="J9402" t="str">
            <v>UM</v>
          </cell>
          <cell r="K9402" t="str">
            <v>H</v>
          </cell>
          <cell r="L9402">
            <v>3</v>
          </cell>
        </row>
        <row r="9403">
          <cell r="A9403" t="str">
            <v>2018-27-3-CarrMinter_hat_Y_h_um</v>
          </cell>
          <cell r="B9403" t="str">
            <v>SPS</v>
          </cell>
          <cell r="C9403" t="str">
            <v>UnMarked South Puget Sound Fall Year</v>
          </cell>
          <cell r="D9403" t="str">
            <v>U-SPS Fyr</v>
          </cell>
          <cell r="E9403">
            <v>27</v>
          </cell>
          <cell r="F9403">
            <v>40</v>
          </cell>
          <cell r="G9403">
            <v>39</v>
          </cell>
          <cell r="H9403" t="str">
            <v>TRS</v>
          </cell>
          <cell r="I9403">
            <v>2018</v>
          </cell>
          <cell r="J9403" t="str">
            <v>UM</v>
          </cell>
          <cell r="K9403" t="str">
            <v>H</v>
          </cell>
          <cell r="L9403">
            <v>3</v>
          </cell>
          <cell r="M9403">
            <v>0</v>
          </cell>
        </row>
        <row r="9404">
          <cell r="A9404" t="str">
            <v>2018-27-3-ChambersCk_hat_Y_h_um</v>
          </cell>
          <cell r="B9404" t="str">
            <v>SPS</v>
          </cell>
          <cell r="C9404" t="str">
            <v>UnMarked South Puget Sound Fall Year</v>
          </cell>
          <cell r="D9404" t="str">
            <v>U-SPS Fyr</v>
          </cell>
          <cell r="E9404">
            <v>27</v>
          </cell>
          <cell r="F9404">
            <v>40</v>
          </cell>
          <cell r="G9404">
            <v>39</v>
          </cell>
          <cell r="H9404" t="str">
            <v>TRS</v>
          </cell>
          <cell r="I9404">
            <v>2018</v>
          </cell>
          <cell r="J9404" t="str">
            <v>UM</v>
          </cell>
          <cell r="K9404" t="str">
            <v>H</v>
          </cell>
          <cell r="L9404">
            <v>3</v>
          </cell>
        </row>
        <row r="9405">
          <cell r="A9405" t="str">
            <v>2018-27-3-Deschutes_hat_Y_h_um</v>
          </cell>
          <cell r="B9405" t="str">
            <v>SPS</v>
          </cell>
          <cell r="C9405" t="str">
            <v>UnMarked South Puget Sound Fall Year</v>
          </cell>
          <cell r="D9405" t="str">
            <v>U-SPS Fyr</v>
          </cell>
          <cell r="E9405">
            <v>27</v>
          </cell>
          <cell r="F9405">
            <v>40</v>
          </cell>
          <cell r="G9405">
            <v>39</v>
          </cell>
          <cell r="H9405" t="str">
            <v>TRS</v>
          </cell>
          <cell r="I9405">
            <v>2018</v>
          </cell>
          <cell r="J9405" t="str">
            <v>UM</v>
          </cell>
          <cell r="K9405" t="str">
            <v>H</v>
          </cell>
          <cell r="L9405">
            <v>3</v>
          </cell>
        </row>
        <row r="9406">
          <cell r="A9406" t="str">
            <v>2018-27-4-DuwamishGreen_hat_Y_h_um</v>
          </cell>
          <cell r="B9406" t="str">
            <v>SPS</v>
          </cell>
          <cell r="C9406" t="str">
            <v>UnMarked South Puget Sound Fall Year</v>
          </cell>
          <cell r="D9406" t="str">
            <v>U-SPS Fyr</v>
          </cell>
          <cell r="E9406">
            <v>27</v>
          </cell>
          <cell r="F9406">
            <v>40</v>
          </cell>
          <cell r="G9406">
            <v>39</v>
          </cell>
          <cell r="H9406" t="str">
            <v>TRS</v>
          </cell>
          <cell r="I9406">
            <v>2018</v>
          </cell>
          <cell r="J9406" t="str">
            <v>UM</v>
          </cell>
          <cell r="K9406" t="str">
            <v>H</v>
          </cell>
          <cell r="L9406">
            <v>4</v>
          </cell>
          <cell r="M9406">
            <v>2</v>
          </cell>
        </row>
        <row r="9407">
          <cell r="A9407" t="str">
            <v>2018-27-4-GorstCk_hat_Y_h_um</v>
          </cell>
          <cell r="B9407" t="str">
            <v>SPS</v>
          </cell>
          <cell r="C9407" t="str">
            <v>UnMarked South Puget Sound Fall Year</v>
          </cell>
          <cell r="D9407" t="str">
            <v>U-SPS Fyr</v>
          </cell>
          <cell r="E9407">
            <v>27</v>
          </cell>
          <cell r="F9407">
            <v>40</v>
          </cell>
          <cell r="G9407">
            <v>39</v>
          </cell>
          <cell r="H9407" t="str">
            <v>TRS</v>
          </cell>
          <cell r="I9407">
            <v>2018</v>
          </cell>
          <cell r="J9407" t="str">
            <v>UM</v>
          </cell>
          <cell r="K9407" t="str">
            <v>H</v>
          </cell>
          <cell r="L9407">
            <v>4</v>
          </cell>
        </row>
        <row r="9408">
          <cell r="A9408" t="str">
            <v>2018-27-4-CarrMinter_hat_Y_h_um</v>
          </cell>
          <cell r="B9408" t="str">
            <v>SPS</v>
          </cell>
          <cell r="C9408" t="str">
            <v>UnMarked South Puget Sound Fall Year</v>
          </cell>
          <cell r="D9408" t="str">
            <v>U-SPS Fyr</v>
          </cell>
          <cell r="E9408">
            <v>27</v>
          </cell>
          <cell r="F9408">
            <v>40</v>
          </cell>
          <cell r="G9408">
            <v>39</v>
          </cell>
          <cell r="H9408" t="str">
            <v>TRS</v>
          </cell>
          <cell r="I9408">
            <v>2018</v>
          </cell>
          <cell r="J9408" t="str">
            <v>UM</v>
          </cell>
          <cell r="K9408" t="str">
            <v>H</v>
          </cell>
          <cell r="L9408">
            <v>4</v>
          </cell>
          <cell r="M9408">
            <v>0</v>
          </cell>
        </row>
        <row r="9409">
          <cell r="A9409" t="str">
            <v>2018-27-4-ChambersCk_hat_Y_h_um</v>
          </cell>
          <cell r="B9409" t="str">
            <v>SPS</v>
          </cell>
          <cell r="C9409" t="str">
            <v>UnMarked South Puget Sound Fall Year</v>
          </cell>
          <cell r="D9409" t="str">
            <v>U-SPS Fyr</v>
          </cell>
          <cell r="E9409">
            <v>27</v>
          </cell>
          <cell r="F9409">
            <v>40</v>
          </cell>
          <cell r="G9409">
            <v>39</v>
          </cell>
          <cell r="H9409" t="str">
            <v>TRS</v>
          </cell>
          <cell r="I9409">
            <v>2018</v>
          </cell>
          <cell r="J9409" t="str">
            <v>UM</v>
          </cell>
          <cell r="K9409" t="str">
            <v>H</v>
          </cell>
          <cell r="L9409">
            <v>4</v>
          </cell>
        </row>
        <row r="9410">
          <cell r="A9410" t="str">
            <v>2018-27-4-Deschutes_hat_Y_h_um</v>
          </cell>
          <cell r="B9410" t="str">
            <v>SPS</v>
          </cell>
          <cell r="C9410" t="str">
            <v>UnMarked South Puget Sound Fall Year</v>
          </cell>
          <cell r="D9410" t="str">
            <v>U-SPS Fyr</v>
          </cell>
          <cell r="E9410">
            <v>27</v>
          </cell>
          <cell r="F9410">
            <v>40</v>
          </cell>
          <cell r="G9410">
            <v>39</v>
          </cell>
          <cell r="H9410" t="str">
            <v>TRS</v>
          </cell>
          <cell r="I9410">
            <v>2018</v>
          </cell>
          <cell r="J9410" t="str">
            <v>UM</v>
          </cell>
          <cell r="K9410" t="str">
            <v>H</v>
          </cell>
          <cell r="L9410">
            <v>4</v>
          </cell>
        </row>
        <row r="9411">
          <cell r="A9411" t="str">
            <v>2018-27-5-DuwamishGreen_hat_Y_h_um</v>
          </cell>
          <cell r="B9411" t="str">
            <v>SPS</v>
          </cell>
          <cell r="C9411" t="str">
            <v>UnMarked South Puget Sound Fall Year</v>
          </cell>
          <cell r="D9411" t="str">
            <v>U-SPS Fyr</v>
          </cell>
          <cell r="E9411">
            <v>27</v>
          </cell>
          <cell r="F9411">
            <v>40</v>
          </cell>
          <cell r="G9411">
            <v>39</v>
          </cell>
          <cell r="H9411" t="str">
            <v>TRS</v>
          </cell>
          <cell r="I9411">
            <v>2018</v>
          </cell>
          <cell r="J9411" t="str">
            <v>UM</v>
          </cell>
          <cell r="K9411" t="str">
            <v>H</v>
          </cell>
          <cell r="L9411">
            <v>5</v>
          </cell>
          <cell r="M9411">
            <v>0</v>
          </cell>
        </row>
        <row r="9412">
          <cell r="A9412" t="str">
            <v>2018-27-5-GorstCk_hat_Y_h_um</v>
          </cell>
          <cell r="B9412" t="str">
            <v>SPS</v>
          </cell>
          <cell r="C9412" t="str">
            <v>UnMarked South Puget Sound Fall Year</v>
          </cell>
          <cell r="D9412" t="str">
            <v>U-SPS Fyr</v>
          </cell>
          <cell r="E9412">
            <v>27</v>
          </cell>
          <cell r="F9412">
            <v>40</v>
          </cell>
          <cell r="G9412">
            <v>39</v>
          </cell>
          <cell r="H9412" t="str">
            <v>TRS</v>
          </cell>
          <cell r="I9412">
            <v>2018</v>
          </cell>
          <cell r="J9412" t="str">
            <v>UM</v>
          </cell>
          <cell r="K9412" t="str">
            <v>H</v>
          </cell>
          <cell r="L9412">
            <v>5</v>
          </cell>
        </row>
        <row r="9413">
          <cell r="A9413" t="str">
            <v>2018-27-5-CarrMinter_hat_Y_h_um</v>
          </cell>
          <cell r="B9413" t="str">
            <v>SPS</v>
          </cell>
          <cell r="C9413" t="str">
            <v>UnMarked South Puget Sound Fall Year</v>
          </cell>
          <cell r="D9413" t="str">
            <v>U-SPS Fyr</v>
          </cell>
          <cell r="E9413">
            <v>27</v>
          </cell>
          <cell r="F9413">
            <v>40</v>
          </cell>
          <cell r="G9413">
            <v>39</v>
          </cell>
          <cell r="H9413" t="str">
            <v>TRS</v>
          </cell>
          <cell r="I9413">
            <v>2018</v>
          </cell>
          <cell r="J9413" t="str">
            <v>UM</v>
          </cell>
          <cell r="K9413" t="str">
            <v>H</v>
          </cell>
          <cell r="L9413">
            <v>5</v>
          </cell>
          <cell r="M9413">
            <v>0</v>
          </cell>
        </row>
        <row r="9414">
          <cell r="A9414" t="str">
            <v>2018-27-5-ChambersCk_hat_Y_h_um</v>
          </cell>
          <cell r="B9414" t="str">
            <v>SPS</v>
          </cell>
          <cell r="C9414" t="str">
            <v>UnMarked South Puget Sound Fall Year</v>
          </cell>
          <cell r="D9414" t="str">
            <v>U-SPS Fyr</v>
          </cell>
          <cell r="E9414">
            <v>27</v>
          </cell>
          <cell r="F9414">
            <v>40</v>
          </cell>
          <cell r="G9414">
            <v>39</v>
          </cell>
          <cell r="H9414" t="str">
            <v>TRS</v>
          </cell>
          <cell r="I9414">
            <v>2018</v>
          </cell>
          <cell r="J9414" t="str">
            <v>UM</v>
          </cell>
          <cell r="K9414" t="str">
            <v>H</v>
          </cell>
          <cell r="L9414">
            <v>5</v>
          </cell>
        </row>
        <row r="9415">
          <cell r="A9415" t="str">
            <v>2018-27-5-Deschutes_hat_Y_h_um</v>
          </cell>
          <cell r="B9415" t="str">
            <v>SPS</v>
          </cell>
          <cell r="C9415" t="str">
            <v>UnMarked South Puget Sound Fall Year</v>
          </cell>
          <cell r="D9415" t="str">
            <v>U-SPS Fyr</v>
          </cell>
          <cell r="E9415">
            <v>27</v>
          </cell>
          <cell r="F9415">
            <v>40</v>
          </cell>
          <cell r="G9415">
            <v>39</v>
          </cell>
          <cell r="H9415" t="str">
            <v>TRS</v>
          </cell>
          <cell r="I9415">
            <v>2018</v>
          </cell>
          <cell r="J9415" t="str">
            <v>UM</v>
          </cell>
          <cell r="K9415" t="str">
            <v>H</v>
          </cell>
          <cell r="L9415">
            <v>5</v>
          </cell>
        </row>
        <row r="9416">
          <cell r="A9416" t="str">
            <v>2018-28-3-DuwamishGreen_hat_Y_h_m</v>
          </cell>
          <cell r="B9416" t="str">
            <v>SPS</v>
          </cell>
          <cell r="C9416" t="str">
            <v>Marked South Puget Sound Fall Year</v>
          </cell>
          <cell r="D9416" t="str">
            <v>M-SPS Fyr</v>
          </cell>
          <cell r="E9416">
            <v>28</v>
          </cell>
          <cell r="F9416">
            <v>41</v>
          </cell>
          <cell r="G9416">
            <v>39</v>
          </cell>
          <cell r="H9416" t="str">
            <v>TRS</v>
          </cell>
          <cell r="I9416">
            <v>2018</v>
          </cell>
          <cell r="J9416" t="str">
            <v>M</v>
          </cell>
          <cell r="K9416" t="str">
            <v>H</v>
          </cell>
          <cell r="L9416">
            <v>3</v>
          </cell>
          <cell r="M9416">
            <v>324</v>
          </cell>
        </row>
        <row r="9417">
          <cell r="A9417" t="str">
            <v>2018-28-3-GorstCk_hat_Y_h_m</v>
          </cell>
          <cell r="B9417" t="str">
            <v>SPS</v>
          </cell>
          <cell r="C9417" t="str">
            <v>Marked South Puget Sound Fall Year</v>
          </cell>
          <cell r="D9417" t="str">
            <v>M-SPS Fyr</v>
          </cell>
          <cell r="E9417">
            <v>28</v>
          </cell>
          <cell r="F9417">
            <v>41</v>
          </cell>
          <cell r="G9417">
            <v>39</v>
          </cell>
          <cell r="H9417" t="str">
            <v>TRS</v>
          </cell>
          <cell r="I9417">
            <v>2018</v>
          </cell>
          <cell r="J9417" t="str">
            <v>M</v>
          </cell>
          <cell r="K9417" t="str">
            <v>H</v>
          </cell>
          <cell r="L9417">
            <v>3</v>
          </cell>
        </row>
        <row r="9418">
          <cell r="A9418" t="str">
            <v>2018-28-3-CarrMinter_hat_Y_h_m</v>
          </cell>
          <cell r="B9418" t="str">
            <v>SPS</v>
          </cell>
          <cell r="C9418" t="str">
            <v>Marked South Puget Sound Fall Year</v>
          </cell>
          <cell r="D9418" t="str">
            <v>M-SPS Fyr</v>
          </cell>
          <cell r="E9418">
            <v>28</v>
          </cell>
          <cell r="F9418">
            <v>41</v>
          </cell>
          <cell r="G9418">
            <v>39</v>
          </cell>
          <cell r="H9418" t="str">
            <v>TRS</v>
          </cell>
          <cell r="I9418">
            <v>2018</v>
          </cell>
          <cell r="J9418" t="str">
            <v>M</v>
          </cell>
          <cell r="K9418" t="str">
            <v>H</v>
          </cell>
          <cell r="L9418">
            <v>3</v>
          </cell>
          <cell r="M9418">
            <v>0</v>
          </cell>
        </row>
        <row r="9419">
          <cell r="A9419" t="str">
            <v>2018-28-3-ChambersCk_hat_Y_h_m</v>
          </cell>
          <cell r="B9419" t="str">
            <v>SPS</v>
          </cell>
          <cell r="C9419" t="str">
            <v>Marked South Puget Sound Fall Year</v>
          </cell>
          <cell r="D9419" t="str">
            <v>M-SPS Fyr</v>
          </cell>
          <cell r="E9419">
            <v>28</v>
          </cell>
          <cell r="F9419">
            <v>41</v>
          </cell>
          <cell r="G9419">
            <v>39</v>
          </cell>
          <cell r="H9419" t="str">
            <v>TRS</v>
          </cell>
          <cell r="I9419">
            <v>2018</v>
          </cell>
          <cell r="J9419" t="str">
            <v>M</v>
          </cell>
          <cell r="K9419" t="str">
            <v>H</v>
          </cell>
          <cell r="L9419">
            <v>3</v>
          </cell>
        </row>
        <row r="9420">
          <cell r="A9420" t="str">
            <v>2018-28-3-Deschutes_hat_Y_h_m</v>
          </cell>
          <cell r="B9420" t="str">
            <v>SPS</v>
          </cell>
          <cell r="C9420" t="str">
            <v>Marked South Puget Sound Fall Year</v>
          </cell>
          <cell r="D9420" t="str">
            <v>M-SPS Fyr</v>
          </cell>
          <cell r="E9420">
            <v>28</v>
          </cell>
          <cell r="F9420">
            <v>41</v>
          </cell>
          <cell r="G9420">
            <v>39</v>
          </cell>
          <cell r="H9420" t="str">
            <v>TRS</v>
          </cell>
          <cell r="I9420">
            <v>2018</v>
          </cell>
          <cell r="J9420" t="str">
            <v>M</v>
          </cell>
          <cell r="K9420" t="str">
            <v>H</v>
          </cell>
          <cell r="L9420">
            <v>3</v>
          </cell>
        </row>
        <row r="9421">
          <cell r="A9421" t="str">
            <v>2018-28-4-DuwamishGreen_hat_Y_h_m</v>
          </cell>
          <cell r="B9421" t="str">
            <v>SPS</v>
          </cell>
          <cell r="C9421" t="str">
            <v>Marked South Puget Sound Fall Year</v>
          </cell>
          <cell r="D9421" t="str">
            <v>M-SPS Fyr</v>
          </cell>
          <cell r="E9421">
            <v>28</v>
          </cell>
          <cell r="F9421">
            <v>41</v>
          </cell>
          <cell r="G9421">
            <v>39</v>
          </cell>
          <cell r="H9421" t="str">
            <v>TRS</v>
          </cell>
          <cell r="I9421">
            <v>2018</v>
          </cell>
          <cell r="J9421" t="str">
            <v>M</v>
          </cell>
          <cell r="K9421" t="str">
            <v>H</v>
          </cell>
          <cell r="L9421">
            <v>4</v>
          </cell>
          <cell r="M9421">
            <v>598</v>
          </cell>
        </row>
        <row r="9422">
          <cell r="A9422" t="str">
            <v>2018-28-4-GorstCk_hat_Y_h_m</v>
          </cell>
          <cell r="B9422" t="str">
            <v>SPS</v>
          </cell>
          <cell r="C9422" t="str">
            <v>Marked South Puget Sound Fall Year</v>
          </cell>
          <cell r="D9422" t="str">
            <v>M-SPS Fyr</v>
          </cell>
          <cell r="E9422">
            <v>28</v>
          </cell>
          <cell r="F9422">
            <v>41</v>
          </cell>
          <cell r="G9422">
            <v>39</v>
          </cell>
          <cell r="H9422" t="str">
            <v>TRS</v>
          </cell>
          <cell r="I9422">
            <v>2018</v>
          </cell>
          <cell r="J9422" t="str">
            <v>M</v>
          </cell>
          <cell r="K9422" t="str">
            <v>H</v>
          </cell>
          <cell r="L9422">
            <v>4</v>
          </cell>
        </row>
        <row r="9423">
          <cell r="A9423" t="str">
            <v>2018-28-4-CarrMinter_hat_Y_h_m</v>
          </cell>
          <cell r="B9423" t="str">
            <v>SPS</v>
          </cell>
          <cell r="C9423" t="str">
            <v>Marked South Puget Sound Fall Year</v>
          </cell>
          <cell r="D9423" t="str">
            <v>M-SPS Fyr</v>
          </cell>
          <cell r="E9423">
            <v>28</v>
          </cell>
          <cell r="F9423">
            <v>41</v>
          </cell>
          <cell r="G9423">
            <v>39</v>
          </cell>
          <cell r="H9423" t="str">
            <v>TRS</v>
          </cell>
          <cell r="I9423">
            <v>2018</v>
          </cell>
          <cell r="J9423" t="str">
            <v>M</v>
          </cell>
          <cell r="K9423" t="str">
            <v>H</v>
          </cell>
          <cell r="L9423">
            <v>4</v>
          </cell>
          <cell r="M9423">
            <v>0</v>
          </cell>
        </row>
        <row r="9424">
          <cell r="A9424" t="str">
            <v>2018-28-4-ChambersCk_hat_Y_h_m</v>
          </cell>
          <cell r="B9424" t="str">
            <v>SPS</v>
          </cell>
          <cell r="C9424" t="str">
            <v>Marked South Puget Sound Fall Year</v>
          </cell>
          <cell r="D9424" t="str">
            <v>M-SPS Fyr</v>
          </cell>
          <cell r="E9424">
            <v>28</v>
          </cell>
          <cell r="F9424">
            <v>41</v>
          </cell>
          <cell r="G9424">
            <v>39</v>
          </cell>
          <cell r="H9424" t="str">
            <v>TRS</v>
          </cell>
          <cell r="I9424">
            <v>2018</v>
          </cell>
          <cell r="J9424" t="str">
            <v>M</v>
          </cell>
          <cell r="K9424" t="str">
            <v>H</v>
          </cell>
          <cell r="L9424">
            <v>4</v>
          </cell>
        </row>
        <row r="9425">
          <cell r="A9425" t="str">
            <v>2018-28-4-Deschutes_hat_Y_h_m</v>
          </cell>
          <cell r="B9425" t="str">
            <v>SPS</v>
          </cell>
          <cell r="C9425" t="str">
            <v>Marked South Puget Sound Fall Year</v>
          </cell>
          <cell r="D9425" t="str">
            <v>M-SPS Fyr</v>
          </cell>
          <cell r="E9425">
            <v>28</v>
          </cell>
          <cell r="F9425">
            <v>41</v>
          </cell>
          <cell r="G9425">
            <v>39</v>
          </cell>
          <cell r="H9425" t="str">
            <v>TRS</v>
          </cell>
          <cell r="I9425">
            <v>2018</v>
          </cell>
          <cell r="J9425" t="str">
            <v>M</v>
          </cell>
          <cell r="K9425" t="str">
            <v>H</v>
          </cell>
          <cell r="L9425">
            <v>4</v>
          </cell>
        </row>
        <row r="9426">
          <cell r="A9426" t="str">
            <v>2018-28-5-DuwamishGreen_hat_Y_h_m</v>
          </cell>
          <cell r="B9426" t="str">
            <v>SPS</v>
          </cell>
          <cell r="C9426" t="str">
            <v>Marked South Puget Sound Fall Year</v>
          </cell>
          <cell r="D9426" t="str">
            <v>M-SPS Fyr</v>
          </cell>
          <cell r="E9426">
            <v>28</v>
          </cell>
          <cell r="F9426">
            <v>41</v>
          </cell>
          <cell r="G9426">
            <v>39</v>
          </cell>
          <cell r="H9426" t="str">
            <v>TRS</v>
          </cell>
          <cell r="I9426">
            <v>2018</v>
          </cell>
          <cell r="J9426" t="str">
            <v>M</v>
          </cell>
          <cell r="K9426" t="str">
            <v>H</v>
          </cell>
          <cell r="L9426">
            <v>5</v>
          </cell>
          <cell r="M9426">
            <v>0</v>
          </cell>
        </row>
        <row r="9427">
          <cell r="A9427" t="str">
            <v>2018-28-5-GorstCk_hat_Y_h_m</v>
          </cell>
          <cell r="B9427" t="str">
            <v>SPS</v>
          </cell>
          <cell r="C9427" t="str">
            <v>Marked South Puget Sound Fall Year</v>
          </cell>
          <cell r="D9427" t="str">
            <v>M-SPS Fyr</v>
          </cell>
          <cell r="E9427">
            <v>28</v>
          </cell>
          <cell r="F9427">
            <v>41</v>
          </cell>
          <cell r="G9427">
            <v>39</v>
          </cell>
          <cell r="H9427" t="str">
            <v>TRS</v>
          </cell>
          <cell r="I9427">
            <v>2018</v>
          </cell>
          <cell r="J9427" t="str">
            <v>M</v>
          </cell>
          <cell r="K9427" t="str">
            <v>H</v>
          </cell>
          <cell r="L9427">
            <v>5</v>
          </cell>
        </row>
        <row r="9428">
          <cell r="A9428" t="str">
            <v>2018-28-5-CarrMinter_hat_Y_h_m</v>
          </cell>
          <cell r="B9428" t="str">
            <v>SPS</v>
          </cell>
          <cell r="C9428" t="str">
            <v>Marked South Puget Sound Fall Year</v>
          </cell>
          <cell r="D9428" t="str">
            <v>M-SPS Fyr</v>
          </cell>
          <cell r="E9428">
            <v>28</v>
          </cell>
          <cell r="F9428">
            <v>41</v>
          </cell>
          <cell r="G9428">
            <v>39</v>
          </cell>
          <cell r="H9428" t="str">
            <v>TRS</v>
          </cell>
          <cell r="I9428">
            <v>2018</v>
          </cell>
          <cell r="J9428" t="str">
            <v>M</v>
          </cell>
          <cell r="K9428" t="str">
            <v>H</v>
          </cell>
          <cell r="L9428">
            <v>5</v>
          </cell>
          <cell r="M9428">
            <v>0</v>
          </cell>
        </row>
        <row r="9429">
          <cell r="A9429" t="str">
            <v>2018-28-5-ChambersCk_hat_Y_h_m</v>
          </cell>
          <cell r="B9429" t="str">
            <v>SPS</v>
          </cell>
          <cell r="C9429" t="str">
            <v>Marked South Puget Sound Fall Year</v>
          </cell>
          <cell r="D9429" t="str">
            <v>M-SPS Fyr</v>
          </cell>
          <cell r="E9429">
            <v>28</v>
          </cell>
          <cell r="F9429">
            <v>41</v>
          </cell>
          <cell r="G9429">
            <v>39</v>
          </cell>
          <cell r="H9429" t="str">
            <v>TRS</v>
          </cell>
          <cell r="I9429">
            <v>2018</v>
          </cell>
          <cell r="J9429" t="str">
            <v>M</v>
          </cell>
          <cell r="K9429" t="str">
            <v>H</v>
          </cell>
          <cell r="L9429">
            <v>5</v>
          </cell>
        </row>
        <row r="9430">
          <cell r="A9430" t="str">
            <v>2018-28-5-Deschutes_hat_Y_h_m</v>
          </cell>
          <cell r="B9430" t="str">
            <v>SPS</v>
          </cell>
          <cell r="C9430" t="str">
            <v>Marked South Puget Sound Fall Year</v>
          </cell>
          <cell r="D9430" t="str">
            <v>M-SPS Fyr</v>
          </cell>
          <cell r="E9430">
            <v>28</v>
          </cell>
          <cell r="F9430">
            <v>41</v>
          </cell>
          <cell r="G9430">
            <v>39</v>
          </cell>
          <cell r="H9430" t="str">
            <v>TRS</v>
          </cell>
          <cell r="I9430">
            <v>2018</v>
          </cell>
          <cell r="J9430" t="str">
            <v>M</v>
          </cell>
          <cell r="K9430" t="str">
            <v>H</v>
          </cell>
          <cell r="L9430">
            <v>5</v>
          </cell>
        </row>
        <row r="9431">
          <cell r="A9431" t="str">
            <v>2018-29-3-WhiteR_nat_n_um</v>
          </cell>
          <cell r="B9431" t="str">
            <v>MPS</v>
          </cell>
          <cell r="C9431" t="str">
            <v>UnMarked White River Spring Fing</v>
          </cell>
          <cell r="D9431" t="str">
            <v>U-WhiteSp</v>
          </cell>
          <cell r="E9431">
            <v>29</v>
          </cell>
          <cell r="F9431">
            <v>43</v>
          </cell>
          <cell r="G9431">
            <v>42</v>
          </cell>
          <cell r="H9431" t="str">
            <v>ETRS; includes FW net (FW spt assumed 0)</v>
          </cell>
          <cell r="I9431">
            <v>2018</v>
          </cell>
          <cell r="J9431" t="str">
            <v>UM</v>
          </cell>
          <cell r="K9431" t="str">
            <v>N</v>
          </cell>
          <cell r="L9431">
            <v>3</v>
          </cell>
          <cell r="M9431">
            <v>155</v>
          </cell>
        </row>
        <row r="9432">
          <cell r="A9432" t="str">
            <v>2018-29-3-WhiteR_hat_h_um</v>
          </cell>
          <cell r="B9432" t="str">
            <v>MPS</v>
          </cell>
          <cell r="C9432" t="str">
            <v>UnMarked White River Spring Fing</v>
          </cell>
          <cell r="D9432" t="str">
            <v>U-WhiteSp</v>
          </cell>
          <cell r="E9432">
            <v>29</v>
          </cell>
          <cell r="F9432">
            <v>43</v>
          </cell>
          <cell r="G9432">
            <v>42</v>
          </cell>
          <cell r="H9432" t="str">
            <v>ETRS; includes FW net (FW spt assumed 0)</v>
          </cell>
          <cell r="I9432">
            <v>2018</v>
          </cell>
          <cell r="J9432" t="str">
            <v>UM</v>
          </cell>
          <cell r="K9432" t="str">
            <v>H</v>
          </cell>
          <cell r="L9432">
            <v>3</v>
          </cell>
          <cell r="M9432">
            <v>1670</v>
          </cell>
        </row>
        <row r="9433">
          <cell r="A9433" t="str">
            <v>2018-29-4-WhiteR_nat_n_um</v>
          </cell>
          <cell r="B9433" t="str">
            <v>MPS</v>
          </cell>
          <cell r="C9433" t="str">
            <v>UnMarked White River Spring Fing</v>
          </cell>
          <cell r="D9433" t="str">
            <v>U-WhiteSp</v>
          </cell>
          <cell r="E9433">
            <v>29</v>
          </cell>
          <cell r="F9433">
            <v>43</v>
          </cell>
          <cell r="G9433">
            <v>42</v>
          </cell>
          <cell r="H9433" t="str">
            <v>ETRS; includes FW net (FW spt assumed 0)</v>
          </cell>
          <cell r="I9433">
            <v>2018</v>
          </cell>
          <cell r="J9433" t="str">
            <v>UM</v>
          </cell>
          <cell r="K9433" t="str">
            <v>N</v>
          </cell>
          <cell r="L9433">
            <v>4</v>
          </cell>
          <cell r="M9433">
            <v>271</v>
          </cell>
        </row>
        <row r="9434">
          <cell r="A9434" t="str">
            <v>2018-29-4-WhiteR_hat_h_um</v>
          </cell>
          <cell r="B9434" t="str">
            <v>MPS</v>
          </cell>
          <cell r="C9434" t="str">
            <v>UnMarked White River Spring Fing</v>
          </cell>
          <cell r="D9434" t="str">
            <v>U-WhiteSp</v>
          </cell>
          <cell r="E9434">
            <v>29</v>
          </cell>
          <cell r="F9434">
            <v>43</v>
          </cell>
          <cell r="G9434">
            <v>42</v>
          </cell>
          <cell r="H9434" t="str">
            <v>ETRS; includes FW net (FW spt assumed 0)</v>
          </cell>
          <cell r="I9434">
            <v>2018</v>
          </cell>
          <cell r="J9434" t="str">
            <v>UM</v>
          </cell>
          <cell r="K9434" t="str">
            <v>H</v>
          </cell>
          <cell r="L9434">
            <v>4</v>
          </cell>
          <cell r="M9434">
            <v>1336</v>
          </cell>
        </row>
        <row r="9435">
          <cell r="A9435" t="str">
            <v>2018-29-5-WhiteR_nat_n_um</v>
          </cell>
          <cell r="B9435" t="str">
            <v>MPS</v>
          </cell>
          <cell r="C9435" t="str">
            <v>UnMarked White River Spring Fing</v>
          </cell>
          <cell r="D9435" t="str">
            <v>U-WhiteSp</v>
          </cell>
          <cell r="E9435">
            <v>29</v>
          </cell>
          <cell r="F9435">
            <v>43</v>
          </cell>
          <cell r="G9435">
            <v>42</v>
          </cell>
          <cell r="H9435" t="str">
            <v>ETRS; includes FW net (FW spt assumed 0)</v>
          </cell>
          <cell r="I9435">
            <v>2018</v>
          </cell>
          <cell r="J9435" t="str">
            <v>UM</v>
          </cell>
          <cell r="K9435" t="str">
            <v>N</v>
          </cell>
          <cell r="L9435">
            <v>5</v>
          </cell>
          <cell r="M9435">
            <v>16</v>
          </cell>
        </row>
        <row r="9436">
          <cell r="A9436" t="str">
            <v>2018-29-5-WhiteR_hat_h_um</v>
          </cell>
          <cell r="B9436" t="str">
            <v>MPS</v>
          </cell>
          <cell r="C9436" t="str">
            <v>UnMarked White River Spring Fing</v>
          </cell>
          <cell r="D9436" t="str">
            <v>U-WhiteSp</v>
          </cell>
          <cell r="E9436">
            <v>29</v>
          </cell>
          <cell r="F9436">
            <v>43</v>
          </cell>
          <cell r="G9436">
            <v>42</v>
          </cell>
          <cell r="H9436" t="str">
            <v>ETRS; includes FW net (FW spt assumed 0)</v>
          </cell>
          <cell r="I9436">
            <v>2018</v>
          </cell>
          <cell r="J9436" t="str">
            <v>UM</v>
          </cell>
          <cell r="K9436" t="str">
            <v>H</v>
          </cell>
          <cell r="L9436">
            <v>5</v>
          </cell>
          <cell r="M9436">
            <v>73</v>
          </cell>
        </row>
        <row r="9437">
          <cell r="A9437" t="str">
            <v>2018-30-3-</v>
          </cell>
          <cell r="B9437" t="str">
            <v>MPS</v>
          </cell>
          <cell r="C9437" t="str">
            <v>Marked White River Spring Fing</v>
          </cell>
          <cell r="D9437" t="str">
            <v>M-WhiteSp</v>
          </cell>
          <cell r="E9437">
            <v>30</v>
          </cell>
          <cell r="F9437">
            <v>44</v>
          </cell>
          <cell r="G9437">
            <v>42</v>
          </cell>
          <cell r="H9437" t="str">
            <v>ETRS; includes FW net (FW spt assumed 0)</v>
          </cell>
          <cell r="I9437">
            <v>2018</v>
          </cell>
          <cell r="J9437" t="str">
            <v>M</v>
          </cell>
          <cell r="L9437">
            <v>3</v>
          </cell>
        </row>
        <row r="9438">
          <cell r="A9438" t="str">
            <v>2018-30-4-</v>
          </cell>
          <cell r="B9438" t="str">
            <v>MPS</v>
          </cell>
          <cell r="C9438" t="str">
            <v>Marked White River Spring Fing</v>
          </cell>
          <cell r="D9438" t="str">
            <v>M-WhiteSp</v>
          </cell>
          <cell r="E9438">
            <v>30</v>
          </cell>
          <cell r="F9438">
            <v>44</v>
          </cell>
          <cell r="G9438">
            <v>42</v>
          </cell>
          <cell r="H9438" t="str">
            <v>ETRS; includes FW net (FW spt assumed 0)</v>
          </cell>
          <cell r="I9438">
            <v>2018</v>
          </cell>
          <cell r="J9438" t="str">
            <v>M</v>
          </cell>
          <cell r="L9438">
            <v>4</v>
          </cell>
        </row>
        <row r="9439">
          <cell r="A9439" t="str">
            <v>2018-30-5-</v>
          </cell>
          <cell r="B9439" t="str">
            <v>MPS</v>
          </cell>
          <cell r="C9439" t="str">
            <v>Marked White River Spring Fing</v>
          </cell>
          <cell r="D9439" t="str">
            <v>M-WhiteSp</v>
          </cell>
          <cell r="E9439">
            <v>30</v>
          </cell>
          <cell r="F9439">
            <v>44</v>
          </cell>
          <cell r="G9439">
            <v>42</v>
          </cell>
          <cell r="H9439" t="str">
            <v>ETRS; includes FW net (FW spt assumed 0)</v>
          </cell>
          <cell r="I9439">
            <v>2018</v>
          </cell>
          <cell r="J9439" t="str">
            <v>M</v>
          </cell>
          <cell r="L9439">
            <v>5</v>
          </cell>
        </row>
        <row r="9440">
          <cell r="A9440" t="str">
            <v>2018-31-3-Area12B_tribs_nat_F_n_um</v>
          </cell>
          <cell r="B9440" t="str">
            <v>HC</v>
          </cell>
          <cell r="C9440" t="str">
            <v>UnMarked Hood Canal Fall Fing</v>
          </cell>
          <cell r="D9440" t="str">
            <v>U-HdCl FF</v>
          </cell>
          <cell r="E9440">
            <v>31</v>
          </cell>
          <cell r="F9440">
            <v>46</v>
          </cell>
          <cell r="G9440">
            <v>45</v>
          </cell>
          <cell r="H9440" t="str">
            <v>TRS; incl FW net, FW sport, 12H, HC net</v>
          </cell>
          <cell r="I9440">
            <v>2018</v>
          </cell>
          <cell r="J9440" t="str">
            <v>UM</v>
          </cell>
          <cell r="K9440" t="str">
            <v>N</v>
          </cell>
          <cell r="L9440">
            <v>3</v>
          </cell>
          <cell r="M9440">
            <v>15.83246953016277</v>
          </cell>
        </row>
        <row r="9441">
          <cell r="A9441" t="str">
            <v>2018-31-3-HoodsportHat_F_h_um</v>
          </cell>
          <cell r="B9441" t="str">
            <v>HC</v>
          </cell>
          <cell r="C9441" t="str">
            <v>UnMarked Hood Canal Fall Fing</v>
          </cell>
          <cell r="D9441" t="str">
            <v>U-HdCl FF</v>
          </cell>
          <cell r="E9441">
            <v>31</v>
          </cell>
          <cell r="F9441">
            <v>46</v>
          </cell>
          <cell r="G9441">
            <v>45</v>
          </cell>
          <cell r="H9441" t="str">
            <v>TRS; incl FW net, FW sport, 12H, HC net</v>
          </cell>
          <cell r="I9441">
            <v>2018</v>
          </cell>
          <cell r="J9441" t="str">
            <v>UM</v>
          </cell>
          <cell r="K9441" t="str">
            <v>H</v>
          </cell>
          <cell r="L9441">
            <v>3</v>
          </cell>
          <cell r="M9441">
            <v>43.117040354663843</v>
          </cell>
        </row>
        <row r="9442">
          <cell r="A9442" t="str">
            <v>2018-31-3-SkokR_nat_n_um</v>
          </cell>
          <cell r="B9442" t="str">
            <v>HC</v>
          </cell>
          <cell r="C9442" t="str">
            <v>UnMarked Hood Canal Fall Fing</v>
          </cell>
          <cell r="D9442" t="str">
            <v>U-HdCl FF</v>
          </cell>
          <cell r="E9442">
            <v>31</v>
          </cell>
          <cell r="F9442">
            <v>46</v>
          </cell>
          <cell r="G9442">
            <v>45</v>
          </cell>
          <cell r="H9442" t="str">
            <v>TRS; incl FW net, FW sport, 12H, HC net</v>
          </cell>
          <cell r="I9442">
            <v>2018</v>
          </cell>
          <cell r="J9442" t="str">
            <v>UM</v>
          </cell>
          <cell r="K9442" t="str">
            <v>N</v>
          </cell>
          <cell r="L9442">
            <v>3</v>
          </cell>
          <cell r="M9442">
            <v>100.1145479924305</v>
          </cell>
        </row>
        <row r="9443">
          <cell r="A9443" t="str">
            <v>2018-31-3-SkokR_hat_h_um</v>
          </cell>
          <cell r="B9443" t="str">
            <v>HC</v>
          </cell>
          <cell r="C9443" t="str">
            <v>UnMarked Hood Canal Fall Fing</v>
          </cell>
          <cell r="D9443" t="str">
            <v>U-HdCl FF</v>
          </cell>
          <cell r="E9443">
            <v>31</v>
          </cell>
          <cell r="F9443">
            <v>46</v>
          </cell>
          <cell r="G9443">
            <v>45</v>
          </cell>
          <cell r="H9443" t="str">
            <v>TRS; incl FW net, FW sport, 12H, HC net</v>
          </cell>
          <cell r="I9443">
            <v>2018</v>
          </cell>
          <cell r="J9443" t="str">
            <v>UM</v>
          </cell>
          <cell r="K9443" t="str">
            <v>H</v>
          </cell>
          <cell r="L9443">
            <v>3</v>
          </cell>
          <cell r="M9443">
            <v>3927.0682429510912</v>
          </cell>
        </row>
        <row r="9444">
          <cell r="A9444" t="str">
            <v>2018-31-3-Area12CD_tribs_nat_n_um</v>
          </cell>
          <cell r="B9444" t="str">
            <v>HC</v>
          </cell>
          <cell r="C9444" t="str">
            <v>UnMarked Hood Canal Fall Fing</v>
          </cell>
          <cell r="D9444" t="str">
            <v>U-HdCl FF</v>
          </cell>
          <cell r="E9444">
            <v>31</v>
          </cell>
          <cell r="F9444">
            <v>46</v>
          </cell>
          <cell r="G9444">
            <v>45</v>
          </cell>
          <cell r="H9444" t="str">
            <v>TRS; incl FW net, FW sport, 12H, HC net</v>
          </cell>
          <cell r="I9444">
            <v>2018</v>
          </cell>
          <cell r="J9444" t="str">
            <v>UM</v>
          </cell>
          <cell r="K9444" t="str">
            <v>N</v>
          </cell>
          <cell r="L9444">
            <v>3</v>
          </cell>
          <cell r="M9444">
            <v>59.013083738099283</v>
          </cell>
        </row>
        <row r="9445">
          <cell r="A9445" t="str">
            <v>2018-31-4-Area12B_tribs_nat_F_n_um</v>
          </cell>
          <cell r="B9445" t="str">
            <v>HC</v>
          </cell>
          <cell r="C9445" t="str">
            <v>UnMarked Hood Canal Fall Fing</v>
          </cell>
          <cell r="D9445" t="str">
            <v>U-HdCl FF</v>
          </cell>
          <cell r="E9445">
            <v>31</v>
          </cell>
          <cell r="F9445">
            <v>46</v>
          </cell>
          <cell r="G9445">
            <v>45</v>
          </cell>
          <cell r="H9445" t="str">
            <v>TRS; incl FW net, FW sport, 12H, HC net</v>
          </cell>
          <cell r="I9445">
            <v>2018</v>
          </cell>
          <cell r="J9445" t="str">
            <v>UM</v>
          </cell>
          <cell r="K9445" t="str">
            <v>N</v>
          </cell>
          <cell r="L9445">
            <v>4</v>
          </cell>
          <cell r="M9445">
            <v>5.1420538337198147</v>
          </cell>
        </row>
        <row r="9446">
          <cell r="A9446" t="str">
            <v>2018-31-4-HoodsportHat_F_h_um</v>
          </cell>
          <cell r="B9446" t="str">
            <v>HC</v>
          </cell>
          <cell r="C9446" t="str">
            <v>UnMarked Hood Canal Fall Fing</v>
          </cell>
          <cell r="D9446" t="str">
            <v>U-HdCl FF</v>
          </cell>
          <cell r="E9446">
            <v>31</v>
          </cell>
          <cell r="F9446">
            <v>46</v>
          </cell>
          <cell r="G9446">
            <v>45</v>
          </cell>
          <cell r="H9446" t="str">
            <v>TRS; incl FW net, FW sport, 12H, HC net</v>
          </cell>
          <cell r="I9446">
            <v>2018</v>
          </cell>
          <cell r="J9446" t="str">
            <v>UM</v>
          </cell>
          <cell r="K9446" t="str">
            <v>H</v>
          </cell>
          <cell r="L9446">
            <v>4</v>
          </cell>
          <cell r="M9446">
            <v>58.143279739778187</v>
          </cell>
        </row>
        <row r="9447">
          <cell r="A9447" t="str">
            <v>2018-31-4-SkokR_nat_n_um</v>
          </cell>
          <cell r="B9447" t="str">
            <v>HC</v>
          </cell>
          <cell r="C9447" t="str">
            <v>UnMarked Hood Canal Fall Fing</v>
          </cell>
          <cell r="D9447" t="str">
            <v>U-HdCl FF</v>
          </cell>
          <cell r="E9447">
            <v>31</v>
          </cell>
          <cell r="F9447">
            <v>46</v>
          </cell>
          <cell r="G9447">
            <v>45</v>
          </cell>
          <cell r="H9447" t="str">
            <v>TRS; incl FW net, FW sport, 12H, HC net</v>
          </cell>
          <cell r="I9447">
            <v>2018</v>
          </cell>
          <cell r="J9447" t="str">
            <v>UM</v>
          </cell>
          <cell r="K9447" t="str">
            <v>N</v>
          </cell>
          <cell r="L9447">
            <v>4</v>
          </cell>
          <cell r="M9447">
            <v>32.515104124145523</v>
          </cell>
        </row>
        <row r="9448">
          <cell r="A9448" t="str">
            <v>2018-31-4-SkokR_hat_h_um</v>
          </cell>
          <cell r="B9448" t="str">
            <v>HC</v>
          </cell>
          <cell r="C9448" t="str">
            <v>UnMarked Hood Canal Fall Fing</v>
          </cell>
          <cell r="D9448" t="str">
            <v>U-HdCl FF</v>
          </cell>
          <cell r="E9448">
            <v>31</v>
          </cell>
          <cell r="F9448">
            <v>46</v>
          </cell>
          <cell r="G9448">
            <v>45</v>
          </cell>
          <cell r="H9448" t="str">
            <v>TRS; incl FW net, FW sport, 12H, HC net</v>
          </cell>
          <cell r="I9448">
            <v>2018</v>
          </cell>
          <cell r="J9448" t="str">
            <v>UM</v>
          </cell>
          <cell r="K9448" t="str">
            <v>H</v>
          </cell>
          <cell r="L9448">
            <v>4</v>
          </cell>
          <cell r="M9448">
            <v>999.97356395333611</v>
          </cell>
        </row>
        <row r="9449">
          <cell r="A9449" t="str">
            <v>2018-31-4-Area12CD_tribs_nat_n_um</v>
          </cell>
          <cell r="B9449" t="str">
            <v>HC</v>
          </cell>
          <cell r="C9449" t="str">
            <v>UnMarked Hood Canal Fall Fing</v>
          </cell>
          <cell r="D9449" t="str">
            <v>U-HdCl FF</v>
          </cell>
          <cell r="E9449">
            <v>31</v>
          </cell>
          <cell r="F9449">
            <v>46</v>
          </cell>
          <cell r="G9449">
            <v>45</v>
          </cell>
          <cell r="H9449" t="str">
            <v>TRS; incl FW net, FW sport, 12H, HC net</v>
          </cell>
          <cell r="I9449">
            <v>2018</v>
          </cell>
          <cell r="J9449" t="str">
            <v>UM</v>
          </cell>
          <cell r="K9449" t="str">
            <v>N</v>
          </cell>
          <cell r="L9449">
            <v>4</v>
          </cell>
          <cell r="M9449">
            <v>19.166211114255798</v>
          </cell>
        </row>
        <row r="9450">
          <cell r="A9450" t="str">
            <v>2018-31-5-Area12B_tribs_nat_F_n_um</v>
          </cell>
          <cell r="B9450" t="str">
            <v>HC</v>
          </cell>
          <cell r="C9450" t="str">
            <v>UnMarked Hood Canal Fall Fing</v>
          </cell>
          <cell r="D9450" t="str">
            <v>U-HdCl FF</v>
          </cell>
          <cell r="E9450">
            <v>31</v>
          </cell>
          <cell r="F9450">
            <v>46</v>
          </cell>
          <cell r="G9450">
            <v>45</v>
          </cell>
          <cell r="H9450" t="str">
            <v>TRS; incl FW net, FW sport, 12H, HC net</v>
          </cell>
          <cell r="I9450">
            <v>2018</v>
          </cell>
          <cell r="J9450" t="str">
            <v>UM</v>
          </cell>
          <cell r="K9450" t="str">
            <v>N</v>
          </cell>
          <cell r="L9450">
            <v>5</v>
          </cell>
          <cell r="M9450">
            <v>4.5145336555924627E-2</v>
          </cell>
        </row>
        <row r="9451">
          <cell r="A9451" t="str">
            <v>2018-31-5-HoodsportHat_F_h_um</v>
          </cell>
          <cell r="B9451" t="str">
            <v>HC</v>
          </cell>
          <cell r="C9451" t="str">
            <v>UnMarked Hood Canal Fall Fing</v>
          </cell>
          <cell r="D9451" t="str">
            <v>U-HdCl FF</v>
          </cell>
          <cell r="E9451">
            <v>31</v>
          </cell>
          <cell r="F9451">
            <v>46</v>
          </cell>
          <cell r="G9451">
            <v>45</v>
          </cell>
          <cell r="H9451" t="str">
            <v>TRS; incl FW net, FW sport, 12H, HC net</v>
          </cell>
          <cell r="I9451">
            <v>2018</v>
          </cell>
          <cell r="J9451" t="str">
            <v>UM</v>
          </cell>
          <cell r="K9451" t="str">
            <v>H</v>
          </cell>
          <cell r="L9451">
            <v>5</v>
          </cell>
          <cell r="M9451">
            <v>0.13114124919364131</v>
          </cell>
        </row>
        <row r="9452">
          <cell r="A9452" t="str">
            <v>2018-31-5-SkokR_nat_n_um</v>
          </cell>
          <cell r="B9452" t="str">
            <v>HC</v>
          </cell>
          <cell r="C9452" t="str">
            <v>UnMarked Hood Canal Fall Fing</v>
          </cell>
          <cell r="D9452" t="str">
            <v>U-HdCl FF</v>
          </cell>
          <cell r="E9452">
            <v>31</v>
          </cell>
          <cell r="F9452">
            <v>46</v>
          </cell>
          <cell r="G9452">
            <v>45</v>
          </cell>
          <cell r="H9452" t="str">
            <v>TRS; incl FW net, FW sport, 12H, HC net</v>
          </cell>
          <cell r="I9452">
            <v>2018</v>
          </cell>
          <cell r="J9452" t="str">
            <v>UM</v>
          </cell>
          <cell r="K9452" t="str">
            <v>N</v>
          </cell>
          <cell r="L9452">
            <v>5</v>
          </cell>
          <cell r="M9452">
            <v>0.28547062444377108</v>
          </cell>
        </row>
        <row r="9453">
          <cell r="A9453" t="str">
            <v>2018-31-5-SkokR_hat_h_um</v>
          </cell>
          <cell r="B9453" t="str">
            <v>HC</v>
          </cell>
          <cell r="C9453" t="str">
            <v>UnMarked Hood Canal Fall Fing</v>
          </cell>
          <cell r="D9453" t="str">
            <v>U-HdCl FF</v>
          </cell>
          <cell r="E9453">
            <v>31</v>
          </cell>
          <cell r="F9453">
            <v>46</v>
          </cell>
          <cell r="G9453">
            <v>45</v>
          </cell>
          <cell r="H9453" t="str">
            <v>TRS; incl FW net, FW sport, 12H, HC net</v>
          </cell>
          <cell r="I9453">
            <v>2018</v>
          </cell>
          <cell r="J9453" t="str">
            <v>UM</v>
          </cell>
          <cell r="K9453" t="str">
            <v>H</v>
          </cell>
          <cell r="L9453">
            <v>5</v>
          </cell>
          <cell r="M9453">
            <v>6.8968147841991989</v>
          </cell>
        </row>
        <row r="9454">
          <cell r="A9454" t="str">
            <v>2018-31-5-Area12CD_tribs_nat_n_um</v>
          </cell>
          <cell r="B9454" t="str">
            <v>HC</v>
          </cell>
          <cell r="C9454" t="str">
            <v>UnMarked Hood Canal Fall Fing</v>
          </cell>
          <cell r="D9454" t="str">
            <v>U-HdCl FF</v>
          </cell>
          <cell r="E9454">
            <v>31</v>
          </cell>
          <cell r="F9454">
            <v>46</v>
          </cell>
          <cell r="G9454">
            <v>45</v>
          </cell>
          <cell r="H9454" t="str">
            <v>TRS; incl FW net, FW sport, 12H, HC net</v>
          </cell>
          <cell r="I9454">
            <v>2018</v>
          </cell>
          <cell r="J9454" t="str">
            <v>UM</v>
          </cell>
          <cell r="K9454" t="str">
            <v>N</v>
          </cell>
          <cell r="L9454">
            <v>5</v>
          </cell>
          <cell r="M9454">
            <v>0.16827226614798771</v>
          </cell>
        </row>
        <row r="9455">
          <cell r="A9455" t="str">
            <v>2018-32-3-HoodsportHat_F_h_m</v>
          </cell>
          <cell r="B9455" t="str">
            <v>HC</v>
          </cell>
          <cell r="C9455" t="str">
            <v>Marked Hood Canal Fall Fing</v>
          </cell>
          <cell r="D9455" t="str">
            <v>M-HdCl FF</v>
          </cell>
          <cell r="E9455">
            <v>32</v>
          </cell>
          <cell r="F9455">
            <v>47</v>
          </cell>
          <cell r="G9455">
            <v>45</v>
          </cell>
          <cell r="H9455" t="str">
            <v>TRS; incl FW net, FW sport, 12H, HC net</v>
          </cell>
          <cell r="I9455">
            <v>2018</v>
          </cell>
          <cell r="J9455" t="str">
            <v>M</v>
          </cell>
          <cell r="K9455" t="str">
            <v>H</v>
          </cell>
          <cell r="L9455">
            <v>3</v>
          </cell>
          <cell r="M9455">
            <v>23461.857238530931</v>
          </cell>
        </row>
        <row r="9456">
          <cell r="A9456" t="str">
            <v>2018-32-3-SkokR_hat_h_m</v>
          </cell>
          <cell r="B9456" t="str">
            <v>HC</v>
          </cell>
          <cell r="C9456" t="str">
            <v>Marked Hood Canal Fall Fing</v>
          </cell>
          <cell r="D9456" t="str">
            <v>M-HdCl FF</v>
          </cell>
          <cell r="E9456">
            <v>32</v>
          </cell>
          <cell r="F9456">
            <v>47</v>
          </cell>
          <cell r="G9456">
            <v>45</v>
          </cell>
          <cell r="H9456" t="str">
            <v>TRS; incl FW net, FW sport, 12H, HC net</v>
          </cell>
          <cell r="I9456">
            <v>2018</v>
          </cell>
          <cell r="J9456" t="str">
            <v>M</v>
          </cell>
          <cell r="K9456" t="str">
            <v>H</v>
          </cell>
          <cell r="L9456">
            <v>3</v>
          </cell>
          <cell r="M9456">
            <v>25665.414217113739</v>
          </cell>
        </row>
        <row r="9457">
          <cell r="A9457" t="str">
            <v>2018-32-4-HoodsportHat_F_h_m</v>
          </cell>
          <cell r="B9457" t="str">
            <v>HC</v>
          </cell>
          <cell r="C9457" t="str">
            <v>Marked Hood Canal Fall Fing</v>
          </cell>
          <cell r="D9457" t="str">
            <v>M-HdCl FF</v>
          </cell>
          <cell r="E9457">
            <v>32</v>
          </cell>
          <cell r="F9457">
            <v>47</v>
          </cell>
          <cell r="G9457">
            <v>45</v>
          </cell>
          <cell r="H9457" t="str">
            <v>TRS; incl FW net, FW sport, 12H, HC net</v>
          </cell>
          <cell r="I9457">
            <v>2018</v>
          </cell>
          <cell r="J9457" t="str">
            <v>M</v>
          </cell>
          <cell r="K9457" t="str">
            <v>H</v>
          </cell>
          <cell r="L9457">
            <v>4</v>
          </cell>
          <cell r="M9457">
            <v>9880.2015495876894</v>
          </cell>
        </row>
        <row r="9458">
          <cell r="A9458" t="str">
            <v>2018-32-4-SkokR_hat_h_m</v>
          </cell>
          <cell r="B9458" t="str">
            <v>HC</v>
          </cell>
          <cell r="C9458" t="str">
            <v>Marked Hood Canal Fall Fing</v>
          </cell>
          <cell r="D9458" t="str">
            <v>M-HdCl FF</v>
          </cell>
          <cell r="E9458">
            <v>32</v>
          </cell>
          <cell r="F9458">
            <v>47</v>
          </cell>
          <cell r="G9458">
            <v>45</v>
          </cell>
          <cell r="H9458" t="str">
            <v>TRS; incl FW net, FW sport, 12H, HC net</v>
          </cell>
          <cell r="I9458">
            <v>2018</v>
          </cell>
          <cell r="J9458" t="str">
            <v>M</v>
          </cell>
          <cell r="K9458" t="str">
            <v>H</v>
          </cell>
          <cell r="L9458">
            <v>4</v>
          </cell>
          <cell r="M9458">
            <v>8611.0436935356411</v>
          </cell>
        </row>
        <row r="9459">
          <cell r="A9459" t="str">
            <v>2018-32-5-HoodsportHat_F_h_m</v>
          </cell>
          <cell r="B9459" t="str">
            <v>HC</v>
          </cell>
          <cell r="C9459" t="str">
            <v>Marked Hood Canal Fall Fing</v>
          </cell>
          <cell r="D9459" t="str">
            <v>M-HdCl FF</v>
          </cell>
          <cell r="E9459">
            <v>32</v>
          </cell>
          <cell r="F9459">
            <v>47</v>
          </cell>
          <cell r="G9459">
            <v>45</v>
          </cell>
          <cell r="H9459" t="str">
            <v>TRS; incl FW net, FW sport, 12H, HC net</v>
          </cell>
          <cell r="I9459">
            <v>2018</v>
          </cell>
          <cell r="J9459" t="str">
            <v>M</v>
          </cell>
          <cell r="K9459" t="str">
            <v>H</v>
          </cell>
          <cell r="L9459">
            <v>5</v>
          </cell>
          <cell r="M9459">
            <v>78.744611364516416</v>
          </cell>
        </row>
        <row r="9460">
          <cell r="A9460" t="str">
            <v>2018-32-5-SkokR_hat_h_m</v>
          </cell>
          <cell r="B9460" t="str">
            <v>HC</v>
          </cell>
          <cell r="C9460" t="str">
            <v>Marked Hood Canal Fall Fing</v>
          </cell>
          <cell r="D9460" t="str">
            <v>M-HdCl FF</v>
          </cell>
          <cell r="E9460">
            <v>32</v>
          </cell>
          <cell r="F9460">
            <v>47</v>
          </cell>
          <cell r="G9460">
            <v>45</v>
          </cell>
          <cell r="H9460" t="str">
            <v>TRS; incl FW net, FW sport, 12H, HC net</v>
          </cell>
          <cell r="I9460">
            <v>2018</v>
          </cell>
          <cell r="J9460" t="str">
            <v>M</v>
          </cell>
          <cell r="K9460" t="str">
            <v>H</v>
          </cell>
          <cell r="L9460">
            <v>5</v>
          </cell>
          <cell r="M9460">
            <v>77.484372726678572</v>
          </cell>
        </row>
        <row r="9461">
          <cell r="A9461" t="str">
            <v>2018-33-3-HoodsportHat_Y_h_um</v>
          </cell>
          <cell r="B9461" t="str">
            <v>HC</v>
          </cell>
          <cell r="C9461" t="str">
            <v>UnMarked Hood Canal Fall Year</v>
          </cell>
          <cell r="D9461" t="str">
            <v>U-HdCl FY</v>
          </cell>
          <cell r="E9461">
            <v>33</v>
          </cell>
          <cell r="F9461">
            <v>49</v>
          </cell>
          <cell r="G9461">
            <v>48</v>
          </cell>
          <cell r="H9461" t="str">
            <v>TRS; incl FW net, FW sport, 12H, HC net</v>
          </cell>
          <cell r="I9461">
            <v>2018</v>
          </cell>
          <cell r="J9461" t="str">
            <v>UM</v>
          </cell>
          <cell r="K9461" t="str">
            <v>H</v>
          </cell>
          <cell r="L9461">
            <v>3</v>
          </cell>
          <cell r="M9461">
            <v>0</v>
          </cell>
        </row>
        <row r="9462">
          <cell r="A9462" t="str">
            <v>2018-33-4-HoodsportHat_Y_h_um</v>
          </cell>
          <cell r="B9462" t="str">
            <v>HC</v>
          </cell>
          <cell r="C9462" t="str">
            <v>UnMarked Hood Canal Fall Year</v>
          </cell>
          <cell r="D9462" t="str">
            <v>U-HdCl FY</v>
          </cell>
          <cell r="E9462">
            <v>33</v>
          </cell>
          <cell r="F9462">
            <v>49</v>
          </cell>
          <cell r="G9462">
            <v>48</v>
          </cell>
          <cell r="H9462" t="str">
            <v>TRS; incl FW net, FW sport, 12H, HC net</v>
          </cell>
          <cell r="I9462">
            <v>2018</v>
          </cell>
          <cell r="J9462" t="str">
            <v>UM</v>
          </cell>
          <cell r="K9462" t="str">
            <v>H</v>
          </cell>
          <cell r="L9462">
            <v>4</v>
          </cell>
          <cell r="M9462">
            <v>0.1861308467624615</v>
          </cell>
        </row>
        <row r="9463">
          <cell r="A9463" t="str">
            <v>2018-33-5-HoodsportHat_Y_h_um</v>
          </cell>
          <cell r="B9463" t="str">
            <v>HC</v>
          </cell>
          <cell r="C9463" t="str">
            <v>UnMarked Hood Canal Fall Year</v>
          </cell>
          <cell r="D9463" t="str">
            <v>U-HdCl FY</v>
          </cell>
          <cell r="E9463">
            <v>33</v>
          </cell>
          <cell r="F9463">
            <v>49</v>
          </cell>
          <cell r="G9463">
            <v>48</v>
          </cell>
          <cell r="H9463" t="str">
            <v>TRS; incl FW net, FW sport, 12H, HC net</v>
          </cell>
          <cell r="I9463">
            <v>2018</v>
          </cell>
          <cell r="J9463" t="str">
            <v>UM</v>
          </cell>
          <cell r="K9463" t="str">
            <v>H</v>
          </cell>
          <cell r="L9463">
            <v>5</v>
          </cell>
          <cell r="M9463">
            <v>0</v>
          </cell>
        </row>
        <row r="9464">
          <cell r="A9464" t="str">
            <v>2018-34-3-HoodsportHat_Y_h_m</v>
          </cell>
          <cell r="B9464" t="str">
            <v>HC</v>
          </cell>
          <cell r="C9464" t="str">
            <v>Marked Hood Canal Fall Year</v>
          </cell>
          <cell r="D9464" t="str">
            <v>M-HdCl FY</v>
          </cell>
          <cell r="E9464">
            <v>34</v>
          </cell>
          <cell r="F9464">
            <v>50</v>
          </cell>
          <cell r="G9464">
            <v>48</v>
          </cell>
          <cell r="H9464" t="str">
            <v>TRS; incl FW net, FW sport, 12H, HC net</v>
          </cell>
          <cell r="I9464">
            <v>2018</v>
          </cell>
          <cell r="J9464" t="str">
            <v>M</v>
          </cell>
          <cell r="K9464" t="str">
            <v>H</v>
          </cell>
          <cell r="L9464">
            <v>3</v>
          </cell>
          <cell r="M9464">
            <v>66.723518515404947</v>
          </cell>
        </row>
        <row r="9465">
          <cell r="A9465" t="str">
            <v>2018-34-4-HoodsportHat_Y_h_m</v>
          </cell>
          <cell r="B9465" t="str">
            <v>HC</v>
          </cell>
          <cell r="C9465" t="str">
            <v>Marked Hood Canal Fall Year</v>
          </cell>
          <cell r="D9465" t="str">
            <v>M-HdCl FY</v>
          </cell>
          <cell r="E9465">
            <v>34</v>
          </cell>
          <cell r="F9465">
            <v>50</v>
          </cell>
          <cell r="G9465">
            <v>48</v>
          </cell>
          <cell r="H9465" t="str">
            <v>TRS; incl FW net, FW sport, 12H, HC net</v>
          </cell>
          <cell r="I9465">
            <v>2018</v>
          </cell>
          <cell r="J9465" t="str">
            <v>M</v>
          </cell>
          <cell r="K9465" t="str">
            <v>H</v>
          </cell>
          <cell r="L9465">
            <v>4</v>
          </cell>
          <cell r="M9465">
            <v>92.732226186409335</v>
          </cell>
        </row>
        <row r="9466">
          <cell r="A9466" t="str">
            <v>2018-34-5-HoodsportHat_Y_h_m</v>
          </cell>
          <cell r="B9466" t="str">
            <v>HC</v>
          </cell>
          <cell r="C9466" t="str">
            <v>Marked Hood Canal Fall Year</v>
          </cell>
          <cell r="D9466" t="str">
            <v>M-HdCl FY</v>
          </cell>
          <cell r="E9466">
            <v>34</v>
          </cell>
          <cell r="F9466">
            <v>50</v>
          </cell>
          <cell r="G9466">
            <v>48</v>
          </cell>
          <cell r="H9466" t="str">
            <v>TRS; incl FW net, FW sport, 12H, HC net</v>
          </cell>
          <cell r="I9466">
            <v>2018</v>
          </cell>
          <cell r="J9466" t="str">
            <v>M</v>
          </cell>
          <cell r="K9466" t="str">
            <v>H</v>
          </cell>
          <cell r="L9466">
            <v>5</v>
          </cell>
          <cell r="M9466">
            <v>0</v>
          </cell>
        </row>
        <row r="9467">
          <cell r="A9467" t="str">
            <v>2018-35-3-Dungeness_n_um</v>
          </cell>
          <cell r="B9467" t="str">
            <v>JDF</v>
          </cell>
          <cell r="C9467" t="str">
            <v>UnMarked JDF Tribs. Fall</v>
          </cell>
          <cell r="D9467" t="str">
            <v>U-SJDF FF</v>
          </cell>
          <cell r="E9467">
            <v>35</v>
          </cell>
          <cell r="F9467">
            <v>52</v>
          </cell>
          <cell r="G9467">
            <v>51</v>
          </cell>
          <cell r="H9467" t="str">
            <v>ETRS; includes 6D</v>
          </cell>
          <cell r="I9467">
            <v>2018</v>
          </cell>
          <cell r="J9467" t="str">
            <v>UM</v>
          </cell>
          <cell r="K9467" t="str">
            <v>N</v>
          </cell>
          <cell r="L9467">
            <v>3</v>
          </cell>
          <cell r="M9467">
            <v>364</v>
          </cell>
        </row>
        <row r="9468">
          <cell r="A9468" t="str">
            <v>2018-35-3-Elwha_n_um</v>
          </cell>
          <cell r="B9468" t="str">
            <v>JDF</v>
          </cell>
          <cell r="C9468" t="str">
            <v>UnMarked JDF Tribs. Fall</v>
          </cell>
          <cell r="D9468" t="str">
            <v>U-SJDF FF</v>
          </cell>
          <cell r="E9468">
            <v>35</v>
          </cell>
          <cell r="F9468">
            <v>52</v>
          </cell>
          <cell r="G9468">
            <v>51</v>
          </cell>
          <cell r="H9468" t="str">
            <v>ETRS; includes 6D</v>
          </cell>
          <cell r="I9468">
            <v>2018</v>
          </cell>
          <cell r="J9468" t="str">
            <v>UM</v>
          </cell>
          <cell r="K9468" t="str">
            <v>N</v>
          </cell>
          <cell r="L9468">
            <v>3</v>
          </cell>
          <cell r="M9468">
            <v>3302</v>
          </cell>
        </row>
        <row r="9469">
          <cell r="A9469" t="str">
            <v>2018-35-4-Dungeness_n_um</v>
          </cell>
          <cell r="B9469" t="str">
            <v>JDF</v>
          </cell>
          <cell r="C9469" t="str">
            <v>UnMarked JDF Tribs. Fall</v>
          </cell>
          <cell r="D9469" t="str">
            <v>U-SJDF FF</v>
          </cell>
          <cell r="E9469">
            <v>35</v>
          </cell>
          <cell r="F9469">
            <v>52</v>
          </cell>
          <cell r="G9469">
            <v>51</v>
          </cell>
          <cell r="H9469" t="str">
            <v>ETRS; includes 6D</v>
          </cell>
          <cell r="I9469">
            <v>2018</v>
          </cell>
          <cell r="J9469" t="str">
            <v>UM</v>
          </cell>
          <cell r="K9469" t="str">
            <v>N</v>
          </cell>
          <cell r="L9469">
            <v>4</v>
          </cell>
          <cell r="M9469">
            <v>521</v>
          </cell>
        </row>
        <row r="9470">
          <cell r="A9470" t="str">
            <v>2018-35-4-Elwha_n_um</v>
          </cell>
          <cell r="B9470" t="str">
            <v>JDF</v>
          </cell>
          <cell r="C9470" t="str">
            <v>UnMarked JDF Tribs. Fall</v>
          </cell>
          <cell r="D9470" t="str">
            <v>U-SJDF FF</v>
          </cell>
          <cell r="E9470">
            <v>35</v>
          </cell>
          <cell r="F9470">
            <v>52</v>
          </cell>
          <cell r="G9470">
            <v>51</v>
          </cell>
          <cell r="H9470" t="str">
            <v>ETRS; includes 6D</v>
          </cell>
          <cell r="I9470">
            <v>2018</v>
          </cell>
          <cell r="J9470" t="str">
            <v>UM</v>
          </cell>
          <cell r="K9470" t="str">
            <v>N</v>
          </cell>
          <cell r="L9470">
            <v>4</v>
          </cell>
          <cell r="M9470">
            <v>3308</v>
          </cell>
        </row>
        <row r="9471">
          <cell r="A9471" t="str">
            <v>2018-35-5-Dungeness_n_um</v>
          </cell>
          <cell r="B9471" t="str">
            <v>JDF</v>
          </cell>
          <cell r="C9471" t="str">
            <v>UnMarked JDF Tribs. Fall</v>
          </cell>
          <cell r="D9471" t="str">
            <v>U-SJDF FF</v>
          </cell>
          <cell r="E9471">
            <v>35</v>
          </cell>
          <cell r="F9471">
            <v>52</v>
          </cell>
          <cell r="G9471">
            <v>51</v>
          </cell>
          <cell r="H9471" t="str">
            <v>ETRS; includes 6D</v>
          </cell>
          <cell r="I9471">
            <v>2018</v>
          </cell>
          <cell r="J9471" t="str">
            <v>UM</v>
          </cell>
          <cell r="K9471" t="str">
            <v>N</v>
          </cell>
          <cell r="L9471">
            <v>5</v>
          </cell>
          <cell r="M9471">
            <v>10</v>
          </cell>
        </row>
        <row r="9472">
          <cell r="A9472" t="str">
            <v>2018-35-5-Elwha_n_um</v>
          </cell>
          <cell r="B9472" t="str">
            <v>JDF</v>
          </cell>
          <cell r="C9472" t="str">
            <v>UnMarked JDF Tribs. Fall</v>
          </cell>
          <cell r="D9472" t="str">
            <v>U-SJDF FF</v>
          </cell>
          <cell r="E9472">
            <v>35</v>
          </cell>
          <cell r="F9472">
            <v>52</v>
          </cell>
          <cell r="G9472">
            <v>51</v>
          </cell>
          <cell r="H9472" t="str">
            <v>ETRS; includes 6D</v>
          </cell>
          <cell r="I9472">
            <v>2018</v>
          </cell>
          <cell r="J9472" t="str">
            <v>UM</v>
          </cell>
          <cell r="K9472" t="str">
            <v>N</v>
          </cell>
          <cell r="L9472">
            <v>5</v>
          </cell>
          <cell r="M9472">
            <v>42</v>
          </cell>
        </row>
        <row r="9473">
          <cell r="A9473" t="str">
            <v>2018-36-3-Dungeness_n_m</v>
          </cell>
          <cell r="B9473" t="str">
            <v>JDF</v>
          </cell>
          <cell r="C9473" t="str">
            <v>Marked JDF Tribs. Fall</v>
          </cell>
          <cell r="D9473" t="str">
            <v>M-SJDF FF</v>
          </cell>
          <cell r="E9473">
            <v>36</v>
          </cell>
          <cell r="F9473">
            <v>53</v>
          </cell>
          <cell r="G9473">
            <v>51</v>
          </cell>
          <cell r="H9473" t="str">
            <v>ETRS; includes 6D</v>
          </cell>
          <cell r="I9473">
            <v>2018</v>
          </cell>
          <cell r="J9473" t="str">
            <v>M</v>
          </cell>
          <cell r="K9473" t="str">
            <v>N</v>
          </cell>
          <cell r="L9473">
            <v>3</v>
          </cell>
          <cell r="M9473">
            <v>10</v>
          </cell>
        </row>
        <row r="9474">
          <cell r="A9474" t="str">
            <v>2018-36-3-Elwha_n_m</v>
          </cell>
          <cell r="B9474" t="str">
            <v>JDF</v>
          </cell>
          <cell r="C9474" t="str">
            <v>Marked JDF Tribs. Fall</v>
          </cell>
          <cell r="D9474" t="str">
            <v>M-SJDF FF</v>
          </cell>
          <cell r="E9474">
            <v>36</v>
          </cell>
          <cell r="F9474">
            <v>53</v>
          </cell>
          <cell r="G9474">
            <v>51</v>
          </cell>
          <cell r="H9474" t="str">
            <v>ETRS; includes 6D</v>
          </cell>
          <cell r="I9474">
            <v>2018</v>
          </cell>
          <cell r="J9474" t="str">
            <v>M</v>
          </cell>
          <cell r="K9474" t="str">
            <v>N</v>
          </cell>
          <cell r="L9474">
            <v>3</v>
          </cell>
          <cell r="M9474">
            <v>295</v>
          </cell>
        </row>
        <row r="9475">
          <cell r="A9475" t="str">
            <v>2018-36-4-Dungeness_n_m</v>
          </cell>
          <cell r="B9475" t="str">
            <v>JDF</v>
          </cell>
          <cell r="C9475" t="str">
            <v>Marked JDF Tribs. Fall</v>
          </cell>
          <cell r="D9475" t="str">
            <v>M-SJDF FF</v>
          </cell>
          <cell r="E9475">
            <v>36</v>
          </cell>
          <cell r="F9475">
            <v>53</v>
          </cell>
          <cell r="G9475">
            <v>51</v>
          </cell>
          <cell r="H9475" t="str">
            <v>ETRS; includes 6D</v>
          </cell>
          <cell r="I9475">
            <v>2018</v>
          </cell>
          <cell r="J9475" t="str">
            <v>M</v>
          </cell>
          <cell r="K9475" t="str">
            <v>N</v>
          </cell>
          <cell r="L9475">
            <v>4</v>
          </cell>
          <cell r="M9475">
            <v>0</v>
          </cell>
        </row>
        <row r="9476">
          <cell r="A9476" t="str">
            <v>2018-36-4-Elwha_n_m</v>
          </cell>
          <cell r="B9476" t="str">
            <v>JDF</v>
          </cell>
          <cell r="C9476" t="str">
            <v>Marked JDF Tribs. Fall</v>
          </cell>
          <cell r="D9476" t="str">
            <v>M-SJDF FF</v>
          </cell>
          <cell r="E9476">
            <v>36</v>
          </cell>
          <cell r="F9476">
            <v>53</v>
          </cell>
          <cell r="G9476">
            <v>51</v>
          </cell>
          <cell r="H9476" t="str">
            <v>ETRS; includes 6D</v>
          </cell>
          <cell r="I9476">
            <v>2018</v>
          </cell>
          <cell r="J9476" t="str">
            <v>M</v>
          </cell>
          <cell r="K9476" t="str">
            <v>N</v>
          </cell>
          <cell r="L9476">
            <v>4</v>
          </cell>
          <cell r="M9476">
            <v>148</v>
          </cell>
        </row>
        <row r="9477">
          <cell r="A9477" t="str">
            <v>2018-36-5-Dungeness_n_m</v>
          </cell>
          <cell r="B9477" t="str">
            <v>JDF</v>
          </cell>
          <cell r="C9477" t="str">
            <v>Marked JDF Tribs. Fall</v>
          </cell>
          <cell r="D9477" t="str">
            <v>M-SJDF FF</v>
          </cell>
          <cell r="E9477">
            <v>36</v>
          </cell>
          <cell r="F9477">
            <v>53</v>
          </cell>
          <cell r="G9477">
            <v>51</v>
          </cell>
          <cell r="H9477" t="str">
            <v>ETRS; includes 6D</v>
          </cell>
          <cell r="I9477">
            <v>2018</v>
          </cell>
          <cell r="J9477" t="str">
            <v>M</v>
          </cell>
          <cell r="K9477" t="str">
            <v>N</v>
          </cell>
          <cell r="L9477">
            <v>5</v>
          </cell>
          <cell r="M9477">
            <v>0</v>
          </cell>
        </row>
        <row r="9478">
          <cell r="A9478" t="str">
            <v>2018-36-5-Elwha_n_m</v>
          </cell>
          <cell r="B9478" t="str">
            <v>JDF</v>
          </cell>
          <cell r="C9478" t="str">
            <v>Marked JDF Tribs. Fall</v>
          </cell>
          <cell r="D9478" t="str">
            <v>M-SJDF FF</v>
          </cell>
          <cell r="E9478">
            <v>36</v>
          </cell>
          <cell r="F9478">
            <v>53</v>
          </cell>
          <cell r="G9478">
            <v>51</v>
          </cell>
          <cell r="H9478" t="str">
            <v>ETRS; includes 6D</v>
          </cell>
          <cell r="I9478">
            <v>2018</v>
          </cell>
          <cell r="J9478" t="str">
            <v>M</v>
          </cell>
          <cell r="K9478" t="str">
            <v>N</v>
          </cell>
          <cell r="L9478">
            <v>5</v>
          </cell>
          <cell r="M9478">
            <v>12</v>
          </cell>
        </row>
        <row r="9479">
          <cell r="A9479" t="str">
            <v>2018-65-3-WhiteR_hat_Y_h_um</v>
          </cell>
          <cell r="B9479" t="str">
            <v>MPS</v>
          </cell>
          <cell r="C9479" t="str">
            <v>UnMarked White Sp Year</v>
          </cell>
          <cell r="D9479" t="str">
            <v>U-WhtSpYr</v>
          </cell>
          <cell r="E9479">
            <v>65</v>
          </cell>
          <cell r="F9479">
            <v>55</v>
          </cell>
          <cell r="G9479">
            <v>54</v>
          </cell>
          <cell r="H9479" t="str">
            <v>ETRS; includes FW net (FW spt assumed 0)</v>
          </cell>
          <cell r="I9479">
            <v>2018</v>
          </cell>
          <cell r="J9479" t="str">
            <v>UM</v>
          </cell>
          <cell r="K9479" t="str">
            <v>H</v>
          </cell>
          <cell r="L9479">
            <v>3</v>
          </cell>
          <cell r="M9479">
            <v>168</v>
          </cell>
        </row>
        <row r="9480">
          <cell r="A9480" t="str">
            <v>2018-65-4-WhiteR_hat_Y_h_um</v>
          </cell>
          <cell r="B9480" t="str">
            <v>MPS</v>
          </cell>
          <cell r="C9480" t="str">
            <v>UnMarked White Sp Year</v>
          </cell>
          <cell r="D9480" t="str">
            <v>U-WhtSpYr</v>
          </cell>
          <cell r="E9480">
            <v>65</v>
          </cell>
          <cell r="F9480">
            <v>55</v>
          </cell>
          <cell r="G9480">
            <v>54</v>
          </cell>
          <cell r="H9480" t="str">
            <v>ETRS; includes FW net (FW spt assumed 0)</v>
          </cell>
          <cell r="I9480">
            <v>2018</v>
          </cell>
          <cell r="J9480" t="str">
            <v>UM</v>
          </cell>
          <cell r="K9480" t="str">
            <v>H</v>
          </cell>
          <cell r="L9480">
            <v>4</v>
          </cell>
          <cell r="M9480">
            <v>140</v>
          </cell>
        </row>
        <row r="9481">
          <cell r="A9481" t="str">
            <v>2018-65-5-WhiteR_hat_Y_h_um</v>
          </cell>
          <cell r="B9481" t="str">
            <v>MPS</v>
          </cell>
          <cell r="C9481" t="str">
            <v>UnMarked White Sp Year</v>
          </cell>
          <cell r="D9481" t="str">
            <v>U-WhtSpYr</v>
          </cell>
          <cell r="E9481">
            <v>65</v>
          </cell>
          <cell r="F9481">
            <v>55</v>
          </cell>
          <cell r="G9481">
            <v>54</v>
          </cell>
          <cell r="H9481" t="str">
            <v>ETRS; includes FW net (FW spt assumed 0)</v>
          </cell>
          <cell r="I9481">
            <v>2018</v>
          </cell>
          <cell r="J9481" t="str">
            <v>UM</v>
          </cell>
          <cell r="K9481" t="str">
            <v>H</v>
          </cell>
          <cell r="L9481">
            <v>5</v>
          </cell>
          <cell r="M9481">
            <v>6</v>
          </cell>
        </row>
        <row r="9482">
          <cell r="A9482" t="str">
            <v>2018-66-3-</v>
          </cell>
          <cell r="B9482" t="str">
            <v>MPS</v>
          </cell>
          <cell r="C9482" t="str">
            <v>Marked White Sp Year</v>
          </cell>
          <cell r="D9482" t="str">
            <v>M-WhtSpYr</v>
          </cell>
          <cell r="E9482">
            <v>66</v>
          </cell>
          <cell r="F9482">
            <v>56</v>
          </cell>
          <cell r="G9482">
            <v>54</v>
          </cell>
          <cell r="H9482" t="str">
            <v>ETRS; includes FW net (FW spt assumed 0)</v>
          </cell>
          <cell r="I9482">
            <v>2018</v>
          </cell>
          <cell r="J9482" t="str">
            <v>M</v>
          </cell>
          <cell r="L9482">
            <v>3</v>
          </cell>
        </row>
        <row r="9483">
          <cell r="A9483" t="str">
            <v>2018-66-4-</v>
          </cell>
          <cell r="B9483" t="str">
            <v>MPS</v>
          </cell>
          <cell r="C9483" t="str">
            <v>Marked White Sp Year</v>
          </cell>
          <cell r="D9483" t="str">
            <v>M-WhtSpYr</v>
          </cell>
          <cell r="E9483">
            <v>66</v>
          </cell>
          <cell r="F9483">
            <v>56</v>
          </cell>
          <cell r="G9483">
            <v>54</v>
          </cell>
          <cell r="H9483" t="str">
            <v>ETRS; includes FW net (FW spt assumed 0)</v>
          </cell>
          <cell r="I9483">
            <v>2018</v>
          </cell>
          <cell r="J9483" t="str">
            <v>M</v>
          </cell>
          <cell r="L9483">
            <v>4</v>
          </cell>
        </row>
        <row r="9484">
          <cell r="A9484" t="str">
            <v>2018-66-5-</v>
          </cell>
          <cell r="B9484" t="str">
            <v>MPS</v>
          </cell>
          <cell r="C9484" t="str">
            <v>Marked White Sp Year</v>
          </cell>
          <cell r="D9484" t="str">
            <v>M-WhtSpYr</v>
          </cell>
          <cell r="E9484">
            <v>66</v>
          </cell>
          <cell r="F9484">
            <v>56</v>
          </cell>
          <cell r="G9484">
            <v>54</v>
          </cell>
          <cell r="H9484" t="str">
            <v>ETRS; includes FW net (FW spt assumed 0)</v>
          </cell>
          <cell r="I9484">
            <v>2018</v>
          </cell>
          <cell r="J9484" t="str">
            <v>M</v>
          </cell>
          <cell r="L9484">
            <v>5</v>
          </cell>
        </row>
        <row r="9485">
          <cell r="A9485" t="str">
            <v>2018-75-3-Hoko_h_um</v>
          </cell>
          <cell r="B9485" t="str">
            <v>JDF</v>
          </cell>
          <cell r="C9485" t="str">
            <v>UnMarked Hoko River</v>
          </cell>
          <cell r="D9485" t="str">
            <v>U-Hoko Rv</v>
          </cell>
          <cell r="E9485">
            <v>75</v>
          </cell>
          <cell r="F9485">
            <v>58</v>
          </cell>
          <cell r="G9485">
            <v>57</v>
          </cell>
          <cell r="H9485" t="str">
            <v>ETRS; esc only, no FW fishery</v>
          </cell>
          <cell r="I9485">
            <v>2018</v>
          </cell>
          <cell r="J9485" t="str">
            <v>UM</v>
          </cell>
          <cell r="K9485" t="str">
            <v>H</v>
          </cell>
          <cell r="L9485">
            <v>3</v>
          </cell>
          <cell r="M9485">
            <v>1115</v>
          </cell>
        </row>
        <row r="9486">
          <cell r="A9486" t="str">
            <v>2018-75-3-Hoko_n_um</v>
          </cell>
          <cell r="B9486" t="str">
            <v>JDF</v>
          </cell>
          <cell r="C9486" t="str">
            <v>UnMarked Hoko River</v>
          </cell>
          <cell r="D9486" t="str">
            <v>U-Hoko Rv</v>
          </cell>
          <cell r="E9486">
            <v>75</v>
          </cell>
          <cell r="F9486">
            <v>58</v>
          </cell>
          <cell r="G9486">
            <v>57</v>
          </cell>
          <cell r="H9486" t="str">
            <v>ETRS; esc only, no FW fishery</v>
          </cell>
          <cell r="I9486">
            <v>2018</v>
          </cell>
          <cell r="J9486" t="str">
            <v>UM</v>
          </cell>
          <cell r="K9486" t="str">
            <v>N</v>
          </cell>
          <cell r="L9486">
            <v>3</v>
          </cell>
          <cell r="M9486">
            <v>65</v>
          </cell>
        </row>
        <row r="9487">
          <cell r="A9487" t="str">
            <v>2018-75-4-Hoko_h_um</v>
          </cell>
          <cell r="B9487" t="str">
            <v>JDF</v>
          </cell>
          <cell r="C9487" t="str">
            <v>UnMarked Hoko River</v>
          </cell>
          <cell r="D9487" t="str">
            <v>U-Hoko Rv</v>
          </cell>
          <cell r="E9487">
            <v>75</v>
          </cell>
          <cell r="F9487">
            <v>58</v>
          </cell>
          <cell r="G9487">
            <v>57</v>
          </cell>
          <cell r="H9487" t="str">
            <v>ETRS; esc only, no FW fishery</v>
          </cell>
          <cell r="I9487">
            <v>2018</v>
          </cell>
          <cell r="J9487" t="str">
            <v>UM</v>
          </cell>
          <cell r="K9487" t="str">
            <v>H</v>
          </cell>
          <cell r="L9487">
            <v>4</v>
          </cell>
          <cell r="M9487">
            <v>239</v>
          </cell>
        </row>
        <row r="9488">
          <cell r="A9488" t="str">
            <v>2018-75-4-Hoko_n_um</v>
          </cell>
          <cell r="B9488" t="str">
            <v>JDF</v>
          </cell>
          <cell r="C9488" t="str">
            <v>UnMarked Hoko River</v>
          </cell>
          <cell r="D9488" t="str">
            <v>U-Hoko Rv</v>
          </cell>
          <cell r="E9488">
            <v>75</v>
          </cell>
          <cell r="F9488">
            <v>58</v>
          </cell>
          <cell r="G9488">
            <v>57</v>
          </cell>
          <cell r="H9488" t="str">
            <v>ETRS; esc only, no FW fishery</v>
          </cell>
          <cell r="I9488">
            <v>2018</v>
          </cell>
          <cell r="J9488" t="str">
            <v>UM</v>
          </cell>
          <cell r="K9488" t="str">
            <v>N</v>
          </cell>
          <cell r="L9488">
            <v>4</v>
          </cell>
          <cell r="M9488">
            <v>19</v>
          </cell>
        </row>
        <row r="9489">
          <cell r="A9489" t="str">
            <v>2018-75-5-Hoko_h_um</v>
          </cell>
          <cell r="B9489" t="str">
            <v>JDF</v>
          </cell>
          <cell r="C9489" t="str">
            <v>UnMarked Hoko River</v>
          </cell>
          <cell r="D9489" t="str">
            <v>U-Hoko Rv</v>
          </cell>
          <cell r="E9489">
            <v>75</v>
          </cell>
          <cell r="F9489">
            <v>58</v>
          </cell>
          <cell r="G9489">
            <v>57</v>
          </cell>
          <cell r="H9489" t="str">
            <v>ETRS; esc only, no FW fishery</v>
          </cell>
          <cell r="I9489">
            <v>2018</v>
          </cell>
          <cell r="J9489" t="str">
            <v>UM</v>
          </cell>
          <cell r="K9489" t="str">
            <v>H</v>
          </cell>
          <cell r="L9489">
            <v>5</v>
          </cell>
          <cell r="M9489">
            <v>1</v>
          </cell>
        </row>
        <row r="9490">
          <cell r="A9490" t="str">
            <v>2018-75-5-Hoko_n_um</v>
          </cell>
          <cell r="B9490" t="str">
            <v>JDF</v>
          </cell>
          <cell r="C9490" t="str">
            <v>UnMarked Hoko River</v>
          </cell>
          <cell r="D9490" t="str">
            <v>U-Hoko Rv</v>
          </cell>
          <cell r="E9490">
            <v>75</v>
          </cell>
          <cell r="F9490">
            <v>58</v>
          </cell>
          <cell r="G9490">
            <v>57</v>
          </cell>
          <cell r="H9490" t="str">
            <v>ETRS; esc only, no FW fishery</v>
          </cell>
          <cell r="I9490">
            <v>2018</v>
          </cell>
          <cell r="J9490" t="str">
            <v>UM</v>
          </cell>
          <cell r="K9490" t="str">
            <v>N</v>
          </cell>
          <cell r="L9490">
            <v>5</v>
          </cell>
          <cell r="M9490">
            <v>2</v>
          </cell>
        </row>
        <row r="9491">
          <cell r="A9491" t="str">
            <v>2018-76-3-Hoko_h_m</v>
          </cell>
          <cell r="B9491" t="str">
            <v>JDF</v>
          </cell>
          <cell r="C9491" t="str">
            <v>Marked Hoko River</v>
          </cell>
          <cell r="D9491" t="str">
            <v>M-Hoko Rv</v>
          </cell>
          <cell r="E9491">
            <v>76</v>
          </cell>
          <cell r="F9491">
            <v>59</v>
          </cell>
          <cell r="G9491">
            <v>57</v>
          </cell>
          <cell r="H9491" t="str">
            <v>ETRS; esc only, no FW fishery</v>
          </cell>
          <cell r="I9491">
            <v>2018</v>
          </cell>
          <cell r="J9491" t="str">
            <v>M</v>
          </cell>
          <cell r="K9491" t="str">
            <v>H</v>
          </cell>
          <cell r="L9491">
            <v>3</v>
          </cell>
          <cell r="M9491">
            <v>373</v>
          </cell>
        </row>
        <row r="9492">
          <cell r="A9492" t="str">
            <v>2018-76-4-Hoko_h_m</v>
          </cell>
          <cell r="B9492" t="str">
            <v>JDF</v>
          </cell>
          <cell r="C9492" t="str">
            <v>Marked Hoko River</v>
          </cell>
          <cell r="D9492" t="str">
            <v>M-Hoko Rv</v>
          </cell>
          <cell r="E9492">
            <v>76</v>
          </cell>
          <cell r="F9492">
            <v>59</v>
          </cell>
          <cell r="G9492">
            <v>57</v>
          </cell>
          <cell r="H9492" t="str">
            <v>ETRS; esc only, no FW fishery</v>
          </cell>
          <cell r="I9492">
            <v>2018</v>
          </cell>
          <cell r="J9492" t="str">
            <v>M</v>
          </cell>
          <cell r="K9492" t="str">
            <v>H</v>
          </cell>
          <cell r="L9492">
            <v>4</v>
          </cell>
          <cell r="M9492">
            <v>245</v>
          </cell>
        </row>
        <row r="9493">
          <cell r="A9493" t="str">
            <v>2018-76-5-Hoko_h_m</v>
          </cell>
          <cell r="B9493" t="str">
            <v>JDF</v>
          </cell>
          <cell r="C9493" t="str">
            <v>Marked Hoko River</v>
          </cell>
          <cell r="D9493" t="str">
            <v>M-Hoko Rv</v>
          </cell>
          <cell r="E9493">
            <v>76</v>
          </cell>
          <cell r="F9493">
            <v>59</v>
          </cell>
          <cell r="G9493">
            <v>57</v>
          </cell>
          <cell r="H9493" t="str">
            <v>ETRS; esc only, no FW fishery</v>
          </cell>
          <cell r="I9493">
            <v>2018</v>
          </cell>
          <cell r="J9493" t="str">
            <v>M</v>
          </cell>
          <cell r="K9493" t="str">
            <v>H</v>
          </cell>
          <cell r="L9493">
            <v>5</v>
          </cell>
          <cell r="M9493">
            <v>3</v>
          </cell>
        </row>
        <row r="9494">
          <cell r="A9494" t="str">
            <v>2018-37-3-</v>
          </cell>
          <cell r="B9494" t="str">
            <v>ColR</v>
          </cell>
          <cell r="C9494" t="str">
            <v>UnMarked CR Oregon Hatchery Tule</v>
          </cell>
          <cell r="D9494" t="str">
            <v>U-OR Tule</v>
          </cell>
          <cell r="E9494">
            <v>37</v>
          </cell>
          <cell r="F9494">
            <v>61</v>
          </cell>
          <cell r="G9494">
            <v>60</v>
          </cell>
          <cell r="I9494">
            <v>2018</v>
          </cell>
          <cell r="J9494" t="str">
            <v>UM</v>
          </cell>
          <cell r="L9494">
            <v>3</v>
          </cell>
          <cell r="M9494">
            <v>227.84506329113881</v>
          </cell>
        </row>
        <row r="9495">
          <cell r="A9495" t="str">
            <v>2018-37-4-</v>
          </cell>
          <cell r="B9495" t="str">
            <v>ColR</v>
          </cell>
          <cell r="C9495" t="str">
            <v>UnMarked CR Oregon Hatchery Tule</v>
          </cell>
          <cell r="D9495" t="str">
            <v>U-OR Tule</v>
          </cell>
          <cell r="E9495">
            <v>37</v>
          </cell>
          <cell r="F9495">
            <v>61</v>
          </cell>
          <cell r="G9495">
            <v>60</v>
          </cell>
          <cell r="I9495">
            <v>2018</v>
          </cell>
          <cell r="J9495" t="str">
            <v>UM</v>
          </cell>
          <cell r="L9495">
            <v>4</v>
          </cell>
          <cell r="M9495">
            <v>11.71478083588177</v>
          </cell>
        </row>
        <row r="9496">
          <cell r="A9496" t="str">
            <v>2018-37-5-</v>
          </cell>
          <cell r="B9496" t="str">
            <v>ColR</v>
          </cell>
          <cell r="C9496" t="str">
            <v>UnMarked CR Oregon Hatchery Tule</v>
          </cell>
          <cell r="D9496" t="str">
            <v>U-OR Tule</v>
          </cell>
          <cell r="E9496">
            <v>37</v>
          </cell>
          <cell r="F9496">
            <v>61</v>
          </cell>
          <cell r="G9496">
            <v>60</v>
          </cell>
          <cell r="I9496">
            <v>2018</v>
          </cell>
          <cell r="J9496" t="str">
            <v>UM</v>
          </cell>
          <cell r="L9496">
            <v>5</v>
          </cell>
          <cell r="M9496">
            <v>0</v>
          </cell>
        </row>
        <row r="9497">
          <cell r="A9497" t="str">
            <v>2018-38-3-</v>
          </cell>
          <cell r="B9497" t="str">
            <v>ColR</v>
          </cell>
          <cell r="C9497" t="str">
            <v>Marked CR Oregon Hatchery Tule</v>
          </cell>
          <cell r="D9497" t="str">
            <v>M-OR Tule</v>
          </cell>
          <cell r="E9497">
            <v>38</v>
          </cell>
          <cell r="F9497">
            <v>62</v>
          </cell>
          <cell r="G9497">
            <v>60</v>
          </cell>
          <cell r="I9497">
            <v>2018</v>
          </cell>
          <cell r="J9497" t="str">
            <v>M</v>
          </cell>
          <cell r="L9497">
            <v>3</v>
          </cell>
          <cell r="M9497">
            <v>14771.95493670886</v>
          </cell>
        </row>
        <row r="9498">
          <cell r="A9498" t="str">
            <v>2018-38-4-</v>
          </cell>
          <cell r="B9498" t="str">
            <v>ColR</v>
          </cell>
          <cell r="C9498" t="str">
            <v>Marked CR Oregon Hatchery Tule</v>
          </cell>
          <cell r="D9498" t="str">
            <v>M-OR Tule</v>
          </cell>
          <cell r="E9498">
            <v>38</v>
          </cell>
          <cell r="F9498">
            <v>62</v>
          </cell>
          <cell r="G9498">
            <v>60</v>
          </cell>
          <cell r="I9498">
            <v>2018</v>
          </cell>
          <cell r="J9498" t="str">
            <v>M</v>
          </cell>
          <cell r="L9498">
            <v>4</v>
          </cell>
          <cell r="M9498">
            <v>1424.8102191641181</v>
          </cell>
        </row>
        <row r="9499">
          <cell r="A9499" t="str">
            <v>2018-38-5-</v>
          </cell>
          <cell r="B9499" t="str">
            <v>ColR</v>
          </cell>
          <cell r="C9499" t="str">
            <v>Marked CR Oregon Hatchery Tule</v>
          </cell>
          <cell r="D9499" t="str">
            <v>M-OR Tule</v>
          </cell>
          <cell r="E9499">
            <v>38</v>
          </cell>
          <cell r="F9499">
            <v>62</v>
          </cell>
          <cell r="G9499">
            <v>60</v>
          </cell>
          <cell r="I9499">
            <v>2018</v>
          </cell>
          <cell r="J9499" t="str">
            <v>M</v>
          </cell>
          <cell r="L9499">
            <v>5</v>
          </cell>
          <cell r="M9499">
            <v>6.4750000000000014</v>
          </cell>
        </row>
        <row r="9500">
          <cell r="A9500" t="str">
            <v>2018-39-3-</v>
          </cell>
          <cell r="B9500" t="str">
            <v>ColR</v>
          </cell>
          <cell r="C9500" t="str">
            <v>UnMarked CR Washington Hatchery Tule</v>
          </cell>
          <cell r="D9500" t="str">
            <v>U-WA Tule</v>
          </cell>
          <cell r="E9500">
            <v>39</v>
          </cell>
          <cell r="F9500">
            <v>64</v>
          </cell>
          <cell r="G9500">
            <v>63</v>
          </cell>
          <cell r="I9500">
            <v>2018</v>
          </cell>
          <cell r="J9500" t="str">
            <v>UM</v>
          </cell>
          <cell r="L9500">
            <v>3</v>
          </cell>
          <cell r="M9500">
            <v>390.9236650063707</v>
          </cell>
        </row>
        <row r="9501">
          <cell r="A9501" t="str">
            <v>2018-39-4-</v>
          </cell>
          <cell r="B9501" t="str">
            <v>ColR</v>
          </cell>
          <cell r="C9501" t="str">
            <v>UnMarked CR Washington Hatchery Tule</v>
          </cell>
          <cell r="D9501" t="str">
            <v>U-WA Tule</v>
          </cell>
          <cell r="E9501">
            <v>39</v>
          </cell>
          <cell r="F9501">
            <v>64</v>
          </cell>
          <cell r="G9501">
            <v>63</v>
          </cell>
          <cell r="I9501">
            <v>2018</v>
          </cell>
          <cell r="J9501" t="str">
            <v>UM</v>
          </cell>
          <cell r="L9501">
            <v>4</v>
          </cell>
          <cell r="M9501">
            <v>1487.2452961672479</v>
          </cell>
        </row>
        <row r="9502">
          <cell r="A9502" t="str">
            <v>2018-39-5-</v>
          </cell>
          <cell r="B9502" t="str">
            <v>ColR</v>
          </cell>
          <cell r="C9502" t="str">
            <v>UnMarked CR Washington Hatchery Tule</v>
          </cell>
          <cell r="D9502" t="str">
            <v>U-WA Tule</v>
          </cell>
          <cell r="E9502">
            <v>39</v>
          </cell>
          <cell r="F9502">
            <v>64</v>
          </cell>
          <cell r="G9502">
            <v>63</v>
          </cell>
          <cell r="I9502">
            <v>2018</v>
          </cell>
          <cell r="J9502" t="str">
            <v>UM</v>
          </cell>
          <cell r="L9502">
            <v>5</v>
          </cell>
          <cell r="M9502">
            <v>134.91101036269441</v>
          </cell>
        </row>
        <row r="9503">
          <cell r="A9503" t="str">
            <v>2018-40-3-</v>
          </cell>
          <cell r="B9503" t="str">
            <v>ColR</v>
          </cell>
          <cell r="C9503" t="str">
            <v>Marked CR Washington Hatchery Tule</v>
          </cell>
          <cell r="D9503" t="str">
            <v>M-WA Tule</v>
          </cell>
          <cell r="E9503">
            <v>40</v>
          </cell>
          <cell r="F9503">
            <v>65</v>
          </cell>
          <cell r="G9503">
            <v>63</v>
          </cell>
          <cell r="I9503">
            <v>2018</v>
          </cell>
          <cell r="J9503" t="str">
            <v>M</v>
          </cell>
          <cell r="L9503">
            <v>3</v>
          </cell>
          <cell r="M9503">
            <v>14949.27633499363</v>
          </cell>
        </row>
        <row r="9504">
          <cell r="A9504" t="str">
            <v>2018-40-4-</v>
          </cell>
          <cell r="B9504" t="str">
            <v>ColR</v>
          </cell>
          <cell r="C9504" t="str">
            <v>Marked CR Washington Hatchery Tule</v>
          </cell>
          <cell r="D9504" t="str">
            <v>M-WA Tule</v>
          </cell>
          <cell r="E9504">
            <v>40</v>
          </cell>
          <cell r="F9504">
            <v>65</v>
          </cell>
          <cell r="G9504">
            <v>63</v>
          </cell>
          <cell r="I9504">
            <v>2018</v>
          </cell>
          <cell r="J9504" t="str">
            <v>M</v>
          </cell>
          <cell r="L9504">
            <v>4</v>
          </cell>
          <cell r="M9504">
            <v>14929.65470383275</v>
          </cell>
        </row>
        <row r="9505">
          <cell r="A9505" t="str">
            <v>2018-40-5-</v>
          </cell>
          <cell r="B9505" t="str">
            <v>ColR</v>
          </cell>
          <cell r="C9505" t="str">
            <v>Marked CR Washington Hatchery Tule</v>
          </cell>
          <cell r="D9505" t="str">
            <v>M-WA Tule</v>
          </cell>
          <cell r="E9505">
            <v>40</v>
          </cell>
          <cell r="F9505">
            <v>65</v>
          </cell>
          <cell r="G9505">
            <v>63</v>
          </cell>
          <cell r="I9505">
            <v>2018</v>
          </cell>
          <cell r="J9505" t="str">
            <v>M</v>
          </cell>
          <cell r="L9505">
            <v>5</v>
          </cell>
          <cell r="M9505">
            <v>654.11398963730574</v>
          </cell>
        </row>
        <row r="9506">
          <cell r="A9506" t="str">
            <v>2018-41-3-</v>
          </cell>
          <cell r="B9506" t="str">
            <v>ColR</v>
          </cell>
          <cell r="C9506" t="str">
            <v>UnMarked Lower Columbia River Wild</v>
          </cell>
          <cell r="D9506" t="str">
            <v>U-LCRWild</v>
          </cell>
          <cell r="E9506">
            <v>41</v>
          </cell>
          <cell r="F9506">
            <v>67</v>
          </cell>
          <cell r="G9506">
            <v>66</v>
          </cell>
          <cell r="I9506">
            <v>2018</v>
          </cell>
          <cell r="J9506" t="str">
            <v>UM</v>
          </cell>
          <cell r="L9506">
            <v>3</v>
          </cell>
          <cell r="M9506">
            <v>2822.2865853658541</v>
          </cell>
        </row>
        <row r="9507">
          <cell r="A9507" t="str">
            <v>2018-41-4-</v>
          </cell>
          <cell r="B9507" t="str">
            <v>ColR</v>
          </cell>
          <cell r="C9507" t="str">
            <v>UnMarked Lower Columbia River Wild</v>
          </cell>
          <cell r="D9507" t="str">
            <v>U-LCRWild</v>
          </cell>
          <cell r="E9507">
            <v>41</v>
          </cell>
          <cell r="F9507">
            <v>67</v>
          </cell>
          <cell r="G9507">
            <v>66</v>
          </cell>
          <cell r="I9507">
            <v>2018</v>
          </cell>
          <cell r="J9507" t="str">
            <v>UM</v>
          </cell>
          <cell r="L9507">
            <v>4</v>
          </cell>
          <cell r="M9507">
            <v>4093.4601263918139</v>
          </cell>
        </row>
        <row r="9508">
          <cell r="A9508" t="str">
            <v>2018-41-5-</v>
          </cell>
          <cell r="B9508" t="str">
            <v>ColR</v>
          </cell>
          <cell r="C9508" t="str">
            <v>UnMarked Lower Columbia River Wild</v>
          </cell>
          <cell r="D9508" t="str">
            <v>U-LCRWild</v>
          </cell>
          <cell r="E9508">
            <v>41</v>
          </cell>
          <cell r="F9508">
            <v>67</v>
          </cell>
          <cell r="G9508">
            <v>66</v>
          </cell>
          <cell r="I9508">
            <v>2018</v>
          </cell>
          <cell r="J9508" t="str">
            <v>UM</v>
          </cell>
          <cell r="L9508">
            <v>5</v>
          </cell>
          <cell r="M9508">
            <v>1310.6066089693161</v>
          </cell>
        </row>
        <row r="9509">
          <cell r="A9509" t="str">
            <v>2018-42-3-</v>
          </cell>
          <cell r="B9509" t="str">
            <v>ColR</v>
          </cell>
          <cell r="C9509" t="str">
            <v>Marked Lower Columbia River Wild</v>
          </cell>
          <cell r="D9509" t="str">
            <v>M-LCRWild</v>
          </cell>
          <cell r="E9509">
            <v>42</v>
          </cell>
          <cell r="F9509">
            <v>68</v>
          </cell>
          <cell r="G9509">
            <v>66</v>
          </cell>
          <cell r="I9509">
            <v>2018</v>
          </cell>
          <cell r="J9509" t="str">
            <v>M</v>
          </cell>
          <cell r="L9509">
            <v>3</v>
          </cell>
          <cell r="M9509">
            <v>9.7134146341463747</v>
          </cell>
        </row>
        <row r="9510">
          <cell r="A9510" t="str">
            <v>2018-42-4-</v>
          </cell>
          <cell r="B9510" t="str">
            <v>ColR</v>
          </cell>
          <cell r="C9510" t="str">
            <v>Marked Lower Columbia River Wild</v>
          </cell>
          <cell r="D9510" t="str">
            <v>M-LCRWild</v>
          </cell>
          <cell r="E9510">
            <v>42</v>
          </cell>
          <cell r="F9510">
            <v>68</v>
          </cell>
          <cell r="G9510">
            <v>66</v>
          </cell>
          <cell r="I9510">
            <v>2018</v>
          </cell>
          <cell r="J9510" t="str">
            <v>M</v>
          </cell>
          <cell r="L9510">
            <v>4</v>
          </cell>
          <cell r="M9510">
            <v>23.539873608185641</v>
          </cell>
        </row>
        <row r="9511">
          <cell r="A9511" t="str">
            <v>2018-42-5-</v>
          </cell>
          <cell r="B9511" t="str">
            <v>ColR</v>
          </cell>
          <cell r="C9511" t="str">
            <v>Marked Lower Columbia River Wild</v>
          </cell>
          <cell r="D9511" t="str">
            <v>M-LCRWild</v>
          </cell>
          <cell r="E9511">
            <v>42</v>
          </cell>
          <cell r="F9511">
            <v>68</v>
          </cell>
          <cell r="G9511">
            <v>66</v>
          </cell>
          <cell r="I9511">
            <v>2018</v>
          </cell>
          <cell r="J9511" t="str">
            <v>M</v>
          </cell>
          <cell r="L9511">
            <v>5</v>
          </cell>
          <cell r="M9511">
            <v>10.39339103068437</v>
          </cell>
        </row>
        <row r="9512">
          <cell r="A9512" t="str">
            <v>2018-43-3-</v>
          </cell>
          <cell r="B9512" t="str">
            <v>ColR</v>
          </cell>
          <cell r="C9512" t="str">
            <v>UnMarked CR Bonneville Pool Hatchery</v>
          </cell>
          <cell r="D9512" t="str">
            <v>U-BPHTule</v>
          </cell>
          <cell r="E9512">
            <v>43</v>
          </cell>
          <cell r="F9512">
            <v>70</v>
          </cell>
          <cell r="G9512">
            <v>69</v>
          </cell>
          <cell r="I9512">
            <v>2018</v>
          </cell>
          <cell r="J9512" t="str">
            <v>UM</v>
          </cell>
          <cell r="L9512">
            <v>3</v>
          </cell>
          <cell r="M9512">
            <v>1064.681255561849</v>
          </cell>
        </row>
        <row r="9513">
          <cell r="A9513" t="str">
            <v>2018-43-4-</v>
          </cell>
          <cell r="B9513" t="str">
            <v>ColR</v>
          </cell>
          <cell r="C9513" t="str">
            <v>UnMarked CR Bonneville Pool Hatchery</v>
          </cell>
          <cell r="D9513" t="str">
            <v>U-BPHTule</v>
          </cell>
          <cell r="E9513">
            <v>43</v>
          </cell>
          <cell r="F9513">
            <v>70</v>
          </cell>
          <cell r="G9513">
            <v>69</v>
          </cell>
          <cell r="I9513">
            <v>2018</v>
          </cell>
          <cell r="J9513" t="str">
            <v>UM</v>
          </cell>
          <cell r="L9513">
            <v>4</v>
          </cell>
          <cell r="M9513">
            <v>316.97938144329891</v>
          </cell>
        </row>
        <row r="9514">
          <cell r="A9514" t="str">
            <v>2018-43-5-</v>
          </cell>
          <cell r="B9514" t="str">
            <v>ColR</v>
          </cell>
          <cell r="C9514" t="str">
            <v>UnMarked CR Bonneville Pool Hatchery</v>
          </cell>
          <cell r="D9514" t="str">
            <v>U-BPHTule</v>
          </cell>
          <cell r="E9514">
            <v>43</v>
          </cell>
          <cell r="F9514">
            <v>70</v>
          </cell>
          <cell r="G9514">
            <v>69</v>
          </cell>
          <cell r="I9514">
            <v>2018</v>
          </cell>
          <cell r="J9514" t="str">
            <v>UM</v>
          </cell>
          <cell r="L9514">
            <v>5</v>
          </cell>
          <cell r="M9514">
            <v>1</v>
          </cell>
        </row>
        <row r="9515">
          <cell r="A9515" t="str">
            <v>2018-44-3-</v>
          </cell>
          <cell r="B9515" t="str">
            <v>ColR</v>
          </cell>
          <cell r="C9515" t="str">
            <v>Marked CR Bonneville Pool Hatchery</v>
          </cell>
          <cell r="D9515" t="str">
            <v>M-BPHTule</v>
          </cell>
          <cell r="E9515">
            <v>44</v>
          </cell>
          <cell r="F9515">
            <v>71</v>
          </cell>
          <cell r="G9515">
            <v>69</v>
          </cell>
          <cell r="I9515">
            <v>2018</v>
          </cell>
          <cell r="J9515" t="str">
            <v>M</v>
          </cell>
          <cell r="L9515">
            <v>3</v>
          </cell>
          <cell r="M9515">
            <v>26410.318744438151</v>
          </cell>
        </row>
        <row r="9516">
          <cell r="A9516" t="str">
            <v>2018-44-4-</v>
          </cell>
          <cell r="B9516" t="str">
            <v>ColR</v>
          </cell>
          <cell r="C9516" t="str">
            <v>Marked CR Bonneville Pool Hatchery</v>
          </cell>
          <cell r="D9516" t="str">
            <v>M-BPHTule</v>
          </cell>
          <cell r="E9516">
            <v>44</v>
          </cell>
          <cell r="F9516">
            <v>71</v>
          </cell>
          <cell r="G9516">
            <v>69</v>
          </cell>
          <cell r="I9516">
            <v>2018</v>
          </cell>
          <cell r="J9516" t="str">
            <v>M</v>
          </cell>
          <cell r="L9516">
            <v>4</v>
          </cell>
          <cell r="M9516">
            <v>1068.020618556701</v>
          </cell>
        </row>
        <row r="9517">
          <cell r="A9517" t="str">
            <v>2018-44-5-</v>
          </cell>
          <cell r="B9517" t="str">
            <v>ColR</v>
          </cell>
          <cell r="C9517" t="str">
            <v>Marked CR Bonneville Pool Hatchery</v>
          </cell>
          <cell r="D9517" t="str">
            <v>M-BPHTule</v>
          </cell>
          <cell r="E9517">
            <v>44</v>
          </cell>
          <cell r="F9517">
            <v>71</v>
          </cell>
          <cell r="G9517">
            <v>69</v>
          </cell>
          <cell r="I9517">
            <v>2018</v>
          </cell>
          <cell r="J9517" t="str">
            <v>M</v>
          </cell>
          <cell r="L9517">
            <v>5</v>
          </cell>
          <cell r="M9517">
            <v>1</v>
          </cell>
        </row>
        <row r="9518">
          <cell r="A9518" t="str">
            <v>2018-45-3-</v>
          </cell>
          <cell r="B9518" t="str">
            <v>ColR</v>
          </cell>
          <cell r="C9518" t="str">
            <v>UnMarked Columbia R Upriver Summer</v>
          </cell>
          <cell r="D9518" t="str">
            <v>U-UpCR Su</v>
          </cell>
          <cell r="E9518">
            <v>45</v>
          </cell>
          <cell r="F9518">
            <v>73</v>
          </cell>
          <cell r="G9518">
            <v>72</v>
          </cell>
          <cell r="I9518">
            <v>2018</v>
          </cell>
          <cell r="J9518" t="str">
            <v>UM</v>
          </cell>
          <cell r="L9518">
            <v>3</v>
          </cell>
          <cell r="M9518">
            <v>1244.7462927278</v>
          </cell>
        </row>
        <row r="9519">
          <cell r="A9519" t="str">
            <v>2018-45-4-</v>
          </cell>
          <cell r="B9519" t="str">
            <v>ColR</v>
          </cell>
          <cell r="C9519" t="str">
            <v>UnMarked Columbia R Upriver Summer</v>
          </cell>
          <cell r="D9519" t="str">
            <v>U-UpCR Su</v>
          </cell>
          <cell r="E9519">
            <v>45</v>
          </cell>
          <cell r="F9519">
            <v>73</v>
          </cell>
          <cell r="G9519">
            <v>72</v>
          </cell>
          <cell r="I9519">
            <v>2018</v>
          </cell>
          <cell r="J9519" t="str">
            <v>UM</v>
          </cell>
          <cell r="L9519">
            <v>4</v>
          </cell>
          <cell r="M9519">
            <v>4852.1587277252675</v>
          </cell>
        </row>
        <row r="9520">
          <cell r="A9520" t="str">
            <v>2018-45-5-</v>
          </cell>
          <cell r="B9520" t="str">
            <v>ColR</v>
          </cell>
          <cell r="C9520" t="str">
            <v>UnMarked Columbia R Upriver Summer</v>
          </cell>
          <cell r="D9520" t="str">
            <v>U-UpCR Su</v>
          </cell>
          <cell r="E9520">
            <v>45</v>
          </cell>
          <cell r="F9520">
            <v>73</v>
          </cell>
          <cell r="G9520">
            <v>72</v>
          </cell>
          <cell r="I9520">
            <v>2018</v>
          </cell>
          <cell r="J9520" t="str">
            <v>UM</v>
          </cell>
          <cell r="L9520">
            <v>5</v>
          </cell>
          <cell r="M9520">
            <v>4646.6362003060431</v>
          </cell>
        </row>
        <row r="9521">
          <cell r="A9521" t="str">
            <v>2018-46-3-</v>
          </cell>
          <cell r="B9521" t="str">
            <v>ColR</v>
          </cell>
          <cell r="C9521" t="str">
            <v>Marked Columbia R Upriver Summer</v>
          </cell>
          <cell r="D9521" t="str">
            <v>M-UpCR Su</v>
          </cell>
          <cell r="E9521">
            <v>46</v>
          </cell>
          <cell r="F9521">
            <v>74</v>
          </cell>
          <cell r="G9521">
            <v>72</v>
          </cell>
          <cell r="I9521">
            <v>2018</v>
          </cell>
          <cell r="J9521" t="str">
            <v>M</v>
          </cell>
          <cell r="L9521">
            <v>3</v>
          </cell>
          <cell r="M9521">
            <v>3397.237419687433</v>
          </cell>
        </row>
        <row r="9522">
          <cell r="A9522" t="str">
            <v>2018-46-4-</v>
          </cell>
          <cell r="B9522" t="str">
            <v>ColR</v>
          </cell>
          <cell r="C9522" t="str">
            <v>Marked Columbia R Upriver Summer</v>
          </cell>
          <cell r="D9522" t="str">
            <v>M-UpCR Su</v>
          </cell>
          <cell r="E9522">
            <v>46</v>
          </cell>
          <cell r="F9522">
            <v>74</v>
          </cell>
          <cell r="G9522">
            <v>72</v>
          </cell>
          <cell r="I9522">
            <v>2018</v>
          </cell>
          <cell r="J9522" t="str">
            <v>M</v>
          </cell>
          <cell r="L9522">
            <v>4</v>
          </cell>
          <cell r="M9522">
            <v>14203.345884547311</v>
          </cell>
        </row>
        <row r="9523">
          <cell r="A9523" t="str">
            <v>2018-46-5-</v>
          </cell>
          <cell r="B9523" t="str">
            <v>ColR</v>
          </cell>
          <cell r="C9523" t="str">
            <v>Marked Columbia R Upriver Summer</v>
          </cell>
          <cell r="D9523" t="str">
            <v>M-UpCR Su</v>
          </cell>
          <cell r="E9523">
            <v>46</v>
          </cell>
          <cell r="F9523">
            <v>74</v>
          </cell>
          <cell r="G9523">
            <v>72</v>
          </cell>
          <cell r="I9523">
            <v>2018</v>
          </cell>
          <cell r="J9523" t="str">
            <v>M</v>
          </cell>
          <cell r="L9523">
            <v>5</v>
          </cell>
          <cell r="M9523">
            <v>13775.87547500616</v>
          </cell>
        </row>
        <row r="9524">
          <cell r="A9524" t="str">
            <v>2018-47-3-</v>
          </cell>
          <cell r="B9524" t="str">
            <v>ColR</v>
          </cell>
          <cell r="C9524" t="str">
            <v>UnMarked Columbia R Upriver Bright</v>
          </cell>
          <cell r="D9524" t="str">
            <v>U-UpCR Br</v>
          </cell>
          <cell r="E9524">
            <v>47</v>
          </cell>
          <cell r="F9524">
            <v>76</v>
          </cell>
          <cell r="G9524">
            <v>75</v>
          </cell>
          <cell r="I9524">
            <v>2018</v>
          </cell>
          <cell r="J9524" t="str">
            <v>UM</v>
          </cell>
          <cell r="L9524">
            <v>3</v>
          </cell>
          <cell r="M9524">
            <v>50730.650791704233</v>
          </cell>
        </row>
        <row r="9525">
          <cell r="A9525" t="str">
            <v>2018-47-4-</v>
          </cell>
          <cell r="B9525" t="str">
            <v>ColR</v>
          </cell>
          <cell r="C9525" t="str">
            <v>UnMarked Columbia R Upriver Bright</v>
          </cell>
          <cell r="D9525" t="str">
            <v>U-UpCR Br</v>
          </cell>
          <cell r="E9525">
            <v>47</v>
          </cell>
          <cell r="F9525">
            <v>76</v>
          </cell>
          <cell r="G9525">
            <v>75</v>
          </cell>
          <cell r="I9525">
            <v>2018</v>
          </cell>
          <cell r="J9525" t="str">
            <v>UM</v>
          </cell>
          <cell r="L9525">
            <v>4</v>
          </cell>
          <cell r="M9525">
            <v>51423.304281960329</v>
          </cell>
        </row>
        <row r="9526">
          <cell r="A9526" t="str">
            <v>2018-47-5-</v>
          </cell>
          <cell r="B9526" t="str">
            <v>ColR</v>
          </cell>
          <cell r="C9526" t="str">
            <v>UnMarked Columbia R Upriver Bright</v>
          </cell>
          <cell r="D9526" t="str">
            <v>U-UpCR Br</v>
          </cell>
          <cell r="E9526">
            <v>47</v>
          </cell>
          <cell r="F9526">
            <v>76</v>
          </cell>
          <cell r="G9526">
            <v>75</v>
          </cell>
          <cell r="I9526">
            <v>2018</v>
          </cell>
          <cell r="J9526" t="str">
            <v>UM</v>
          </cell>
          <cell r="L9526">
            <v>5</v>
          </cell>
          <cell r="M9526">
            <v>25273.174500877351</v>
          </cell>
        </row>
        <row r="9527">
          <cell r="A9527" t="str">
            <v>2018-48-3-</v>
          </cell>
          <cell r="B9527" t="str">
            <v>ColR</v>
          </cell>
          <cell r="C9527" t="str">
            <v>Marked Columbia R Upriver Bright</v>
          </cell>
          <cell r="D9527" t="str">
            <v>M-UpCR Br</v>
          </cell>
          <cell r="E9527">
            <v>48</v>
          </cell>
          <cell r="F9527">
            <v>77</v>
          </cell>
          <cell r="G9527">
            <v>75</v>
          </cell>
          <cell r="I9527">
            <v>2018</v>
          </cell>
          <cell r="J9527" t="str">
            <v>M</v>
          </cell>
          <cell r="L9527">
            <v>3</v>
          </cell>
          <cell r="M9527">
            <v>18710.51781277969</v>
          </cell>
        </row>
        <row r="9528">
          <cell r="A9528" t="str">
            <v>2018-48-4-</v>
          </cell>
          <cell r="B9528" t="str">
            <v>ColR</v>
          </cell>
          <cell r="C9528" t="str">
            <v>Marked Columbia R Upriver Bright</v>
          </cell>
          <cell r="D9528" t="str">
            <v>M-UpCR Br</v>
          </cell>
          <cell r="E9528">
            <v>48</v>
          </cell>
          <cell r="F9528">
            <v>77</v>
          </cell>
          <cell r="G9528">
            <v>75</v>
          </cell>
          <cell r="I9528">
            <v>2018</v>
          </cell>
          <cell r="J9528" t="str">
            <v>M</v>
          </cell>
          <cell r="L9528">
            <v>4</v>
          </cell>
          <cell r="M9528">
            <v>12016.593775825229</v>
          </cell>
        </row>
        <row r="9529">
          <cell r="A9529" t="str">
            <v>2018-48-5-</v>
          </cell>
          <cell r="B9529" t="str">
            <v>ColR</v>
          </cell>
          <cell r="C9529" t="str">
            <v>Marked Columbia R Upriver Bright</v>
          </cell>
          <cell r="D9529" t="str">
            <v>M-UpCR Br</v>
          </cell>
          <cell r="E9529">
            <v>48</v>
          </cell>
          <cell r="F9529">
            <v>77</v>
          </cell>
          <cell r="G9529">
            <v>75</v>
          </cell>
          <cell r="I9529">
            <v>2018</v>
          </cell>
          <cell r="J9529" t="str">
            <v>M</v>
          </cell>
          <cell r="L9529">
            <v>5</v>
          </cell>
          <cell r="M9529">
            <v>4749.7661867907627</v>
          </cell>
        </row>
        <row r="9530">
          <cell r="A9530" t="str">
            <v>2018-49-3-</v>
          </cell>
          <cell r="B9530" t="str">
            <v>ColR</v>
          </cell>
          <cell r="C9530" t="str">
            <v>UnMarked Cowlitz River Spring</v>
          </cell>
          <cell r="D9530" t="str">
            <v>U-Cowl Sp</v>
          </cell>
          <cell r="E9530">
            <v>49</v>
          </cell>
          <cell r="F9530">
            <v>79</v>
          </cell>
          <cell r="G9530">
            <v>78</v>
          </cell>
          <cell r="I9530">
            <v>2018</v>
          </cell>
          <cell r="J9530" t="str">
            <v>UM</v>
          </cell>
          <cell r="L9530">
            <v>3</v>
          </cell>
          <cell r="M9530">
            <v>495.47427563559557</v>
          </cell>
        </row>
        <row r="9531">
          <cell r="A9531" t="str">
            <v>2018-49-4-</v>
          </cell>
          <cell r="B9531" t="str">
            <v>ColR</v>
          </cell>
          <cell r="C9531" t="str">
            <v>UnMarked Cowlitz River Spring</v>
          </cell>
          <cell r="D9531" t="str">
            <v>U-Cowl Sp</v>
          </cell>
          <cell r="E9531">
            <v>49</v>
          </cell>
          <cell r="F9531">
            <v>79</v>
          </cell>
          <cell r="G9531">
            <v>78</v>
          </cell>
          <cell r="I9531">
            <v>2018</v>
          </cell>
          <cell r="J9531" t="str">
            <v>UM</v>
          </cell>
          <cell r="L9531">
            <v>4</v>
          </cell>
          <cell r="M9531">
            <v>192.47351793028781</v>
          </cell>
        </row>
        <row r="9532">
          <cell r="A9532" t="str">
            <v>2018-49-5-</v>
          </cell>
          <cell r="B9532" t="str">
            <v>ColR</v>
          </cell>
          <cell r="C9532" t="str">
            <v>UnMarked Cowlitz River Spring</v>
          </cell>
          <cell r="D9532" t="str">
            <v>U-Cowl Sp</v>
          </cell>
          <cell r="E9532">
            <v>49</v>
          </cell>
          <cell r="F9532">
            <v>79</v>
          </cell>
          <cell r="G9532">
            <v>78</v>
          </cell>
          <cell r="I9532">
            <v>2018</v>
          </cell>
          <cell r="J9532" t="str">
            <v>UM</v>
          </cell>
          <cell r="L9532">
            <v>5</v>
          </cell>
          <cell r="M9532">
            <v>0</v>
          </cell>
        </row>
        <row r="9533">
          <cell r="A9533" t="str">
            <v>2018-50-3-</v>
          </cell>
          <cell r="B9533" t="str">
            <v>ColR</v>
          </cell>
          <cell r="C9533" t="str">
            <v>Marked Cowlitz River Spring</v>
          </cell>
          <cell r="D9533" t="str">
            <v>M-Cowl Sp</v>
          </cell>
          <cell r="E9533">
            <v>50</v>
          </cell>
          <cell r="F9533">
            <v>80</v>
          </cell>
          <cell r="G9533">
            <v>78</v>
          </cell>
          <cell r="I9533">
            <v>2018</v>
          </cell>
          <cell r="J9533" t="str">
            <v>M</v>
          </cell>
          <cell r="L9533">
            <v>3</v>
          </cell>
          <cell r="M9533">
            <v>4829.4433714232282</v>
          </cell>
        </row>
        <row r="9534">
          <cell r="A9534" t="str">
            <v>2018-50-4-</v>
          </cell>
          <cell r="B9534" t="str">
            <v>ColR</v>
          </cell>
          <cell r="C9534" t="str">
            <v>Marked Cowlitz River Spring</v>
          </cell>
          <cell r="D9534" t="str">
            <v>M-Cowl Sp</v>
          </cell>
          <cell r="E9534">
            <v>50</v>
          </cell>
          <cell r="F9534">
            <v>80</v>
          </cell>
          <cell r="G9534">
            <v>78</v>
          </cell>
          <cell r="I9534">
            <v>2018</v>
          </cell>
          <cell r="J9534" t="str">
            <v>M</v>
          </cell>
          <cell r="L9534">
            <v>4</v>
          </cell>
          <cell r="M9534">
            <v>3851.1655997167709</v>
          </cell>
        </row>
        <row r="9535">
          <cell r="A9535" t="str">
            <v>2018-50-5-</v>
          </cell>
          <cell r="B9535" t="str">
            <v>ColR</v>
          </cell>
          <cell r="C9535" t="str">
            <v>Marked Cowlitz River Spring</v>
          </cell>
          <cell r="D9535" t="str">
            <v>M-Cowl Sp</v>
          </cell>
          <cell r="E9535">
            <v>50</v>
          </cell>
          <cell r="F9535">
            <v>80</v>
          </cell>
          <cell r="G9535">
            <v>78</v>
          </cell>
          <cell r="I9535">
            <v>2018</v>
          </cell>
          <cell r="J9535" t="str">
            <v>M</v>
          </cell>
          <cell r="L9535">
            <v>5</v>
          </cell>
          <cell r="M9535">
            <v>56.443235294117642</v>
          </cell>
        </row>
        <row r="9536">
          <cell r="A9536" t="str">
            <v>2018-51-3-</v>
          </cell>
          <cell r="B9536" t="str">
            <v>ColR</v>
          </cell>
          <cell r="C9536" t="str">
            <v>UnMarked Willamette River Spring</v>
          </cell>
          <cell r="D9536" t="str">
            <v>U-Will Sp</v>
          </cell>
          <cell r="E9536">
            <v>51</v>
          </cell>
          <cell r="F9536">
            <v>82</v>
          </cell>
          <cell r="G9536">
            <v>81</v>
          </cell>
          <cell r="I9536">
            <v>2018</v>
          </cell>
          <cell r="J9536" t="str">
            <v>UM</v>
          </cell>
          <cell r="L9536">
            <v>3</v>
          </cell>
          <cell r="M9536">
            <v>6957.6</v>
          </cell>
        </row>
        <row r="9537">
          <cell r="A9537" t="str">
            <v>2018-51-4-</v>
          </cell>
          <cell r="B9537" t="str">
            <v>ColR</v>
          </cell>
          <cell r="C9537" t="str">
            <v>UnMarked Willamette River Spring</v>
          </cell>
          <cell r="D9537" t="str">
            <v>U-Will Sp</v>
          </cell>
          <cell r="E9537">
            <v>51</v>
          </cell>
          <cell r="F9537">
            <v>82</v>
          </cell>
          <cell r="G9537">
            <v>81</v>
          </cell>
          <cell r="I9537">
            <v>2018</v>
          </cell>
          <cell r="J9537" t="str">
            <v>UM</v>
          </cell>
          <cell r="L9537">
            <v>4</v>
          </cell>
          <cell r="M9537">
            <v>2757.3</v>
          </cell>
        </row>
        <row r="9538">
          <cell r="A9538" t="str">
            <v>2018-51-5-</v>
          </cell>
          <cell r="B9538" t="str">
            <v>ColR</v>
          </cell>
          <cell r="C9538" t="str">
            <v>UnMarked Willamette River Spring</v>
          </cell>
          <cell r="D9538" t="str">
            <v>U-Will Sp</v>
          </cell>
          <cell r="E9538">
            <v>51</v>
          </cell>
          <cell r="F9538">
            <v>82</v>
          </cell>
          <cell r="G9538">
            <v>81</v>
          </cell>
          <cell r="I9538">
            <v>2018</v>
          </cell>
          <cell r="J9538" t="str">
            <v>UM</v>
          </cell>
          <cell r="L9538">
            <v>5</v>
          </cell>
          <cell r="M9538">
            <v>19.760000000000002</v>
          </cell>
        </row>
        <row r="9539">
          <cell r="A9539" t="str">
            <v>2018-52-3-</v>
          </cell>
          <cell r="B9539" t="str">
            <v>ColR</v>
          </cell>
          <cell r="C9539" t="str">
            <v>Marked Willamette River Spring</v>
          </cell>
          <cell r="D9539" t="str">
            <v>M-Will Sp</v>
          </cell>
          <cell r="E9539">
            <v>52</v>
          </cell>
          <cell r="F9539">
            <v>83</v>
          </cell>
          <cell r="G9539">
            <v>81</v>
          </cell>
          <cell r="I9539">
            <v>2018</v>
          </cell>
          <cell r="J9539" t="str">
            <v>M</v>
          </cell>
          <cell r="L9539">
            <v>3</v>
          </cell>
          <cell r="M9539">
            <v>19802.400000000001</v>
          </cell>
        </row>
        <row r="9540">
          <cell r="A9540" t="str">
            <v>2018-52-4-</v>
          </cell>
          <cell r="B9540" t="str">
            <v>ColR</v>
          </cell>
          <cell r="C9540" t="str">
            <v>Marked Willamette River Spring</v>
          </cell>
          <cell r="D9540" t="str">
            <v>M-Will Sp</v>
          </cell>
          <cell r="E9540">
            <v>52</v>
          </cell>
          <cell r="F9540">
            <v>83</v>
          </cell>
          <cell r="G9540">
            <v>81</v>
          </cell>
          <cell r="I9540">
            <v>2018</v>
          </cell>
          <cell r="J9540" t="str">
            <v>M</v>
          </cell>
          <cell r="L9540">
            <v>4</v>
          </cell>
          <cell r="M9540">
            <v>7847.7</v>
          </cell>
        </row>
        <row r="9541">
          <cell r="A9541" t="str">
            <v>2018-52-5-</v>
          </cell>
          <cell r="B9541" t="str">
            <v>ColR</v>
          </cell>
          <cell r="C9541" t="str">
            <v>Marked Willamette River Spring</v>
          </cell>
          <cell r="D9541" t="str">
            <v>M-Will Sp</v>
          </cell>
          <cell r="E9541">
            <v>52</v>
          </cell>
          <cell r="F9541">
            <v>83</v>
          </cell>
          <cell r="G9541">
            <v>81</v>
          </cell>
          <cell r="I9541">
            <v>2018</v>
          </cell>
          <cell r="J9541" t="str">
            <v>M</v>
          </cell>
          <cell r="L9541">
            <v>5</v>
          </cell>
          <cell r="M9541">
            <v>56.24</v>
          </cell>
        </row>
        <row r="9542">
          <cell r="A9542" t="str">
            <v>2018-53-3-</v>
          </cell>
          <cell r="B9542" t="str">
            <v>ColR</v>
          </cell>
          <cell r="C9542" t="str">
            <v>UnMarked Snake River Fall</v>
          </cell>
          <cell r="D9542" t="str">
            <v>U-Snake F</v>
          </cell>
          <cell r="E9542">
            <v>53</v>
          </cell>
          <cell r="F9542">
            <v>85</v>
          </cell>
          <cell r="G9542">
            <v>84</v>
          </cell>
          <cell r="I9542">
            <v>2018</v>
          </cell>
          <cell r="J9542" t="str">
            <v>UM</v>
          </cell>
          <cell r="L9542">
            <v>3</v>
          </cell>
          <cell r="M9542">
            <v>8786.3708325501757</v>
          </cell>
        </row>
        <row r="9543">
          <cell r="A9543" t="str">
            <v>2018-53-4-</v>
          </cell>
          <cell r="B9543" t="str">
            <v>ColR</v>
          </cell>
          <cell r="C9543" t="str">
            <v>UnMarked Snake River Fall</v>
          </cell>
          <cell r="D9543" t="str">
            <v>U-Snake F</v>
          </cell>
          <cell r="E9543">
            <v>53</v>
          </cell>
          <cell r="F9543">
            <v>85</v>
          </cell>
          <cell r="G9543">
            <v>84</v>
          </cell>
          <cell r="I9543">
            <v>2018</v>
          </cell>
          <cell r="J9543" t="str">
            <v>UM</v>
          </cell>
          <cell r="L9543">
            <v>4</v>
          </cell>
          <cell r="M9543">
            <v>13703.320792117491</v>
          </cell>
        </row>
        <row r="9544">
          <cell r="A9544" t="str">
            <v>2018-53-5-</v>
          </cell>
          <cell r="B9544" t="str">
            <v>ColR</v>
          </cell>
          <cell r="C9544" t="str">
            <v>UnMarked Snake River Fall</v>
          </cell>
          <cell r="D9544" t="str">
            <v>U-Snake F</v>
          </cell>
          <cell r="E9544">
            <v>53</v>
          </cell>
          <cell r="F9544">
            <v>85</v>
          </cell>
          <cell r="G9544">
            <v>84</v>
          </cell>
          <cell r="I9544">
            <v>2018</v>
          </cell>
          <cell r="J9544" t="str">
            <v>UM</v>
          </cell>
          <cell r="L9544">
            <v>5</v>
          </cell>
          <cell r="M9544">
            <v>1328.2938756645631</v>
          </cell>
        </row>
        <row r="9545">
          <cell r="A9545" t="str">
            <v>2018-54-3-</v>
          </cell>
          <cell r="B9545" t="str">
            <v>ColR</v>
          </cell>
          <cell r="C9545" t="str">
            <v>Marked Snake River Fall</v>
          </cell>
          <cell r="D9545" t="str">
            <v>M-Snake F</v>
          </cell>
          <cell r="E9545">
            <v>54</v>
          </cell>
          <cell r="F9545">
            <v>86</v>
          </cell>
          <cell r="G9545">
            <v>84</v>
          </cell>
          <cell r="I9545">
            <v>2018</v>
          </cell>
          <cell r="J9545" t="str">
            <v>M</v>
          </cell>
          <cell r="L9545">
            <v>3</v>
          </cell>
          <cell r="M9545">
            <v>3062.4605629659118</v>
          </cell>
        </row>
        <row r="9546">
          <cell r="A9546" t="str">
            <v>2018-54-4-</v>
          </cell>
          <cell r="B9546" t="str">
            <v>ColR</v>
          </cell>
          <cell r="C9546" t="str">
            <v>Marked Snake River Fall</v>
          </cell>
          <cell r="D9546" t="str">
            <v>M-Snake F</v>
          </cell>
          <cell r="E9546">
            <v>54</v>
          </cell>
          <cell r="F9546">
            <v>86</v>
          </cell>
          <cell r="G9546">
            <v>84</v>
          </cell>
          <cell r="I9546">
            <v>2018</v>
          </cell>
          <cell r="J9546" t="str">
            <v>M</v>
          </cell>
          <cell r="L9546">
            <v>4</v>
          </cell>
          <cell r="M9546">
            <v>8674.7811500969565</v>
          </cell>
        </row>
        <row r="9547">
          <cell r="A9547" t="str">
            <v>2018-54-5-</v>
          </cell>
          <cell r="B9547" t="str">
            <v>ColR</v>
          </cell>
          <cell r="C9547" t="str">
            <v>Marked Snake River Fall</v>
          </cell>
          <cell r="D9547" t="str">
            <v>M-Snake F</v>
          </cell>
          <cell r="E9547">
            <v>54</v>
          </cell>
          <cell r="F9547">
            <v>86</v>
          </cell>
          <cell r="G9547">
            <v>84</v>
          </cell>
          <cell r="I9547">
            <v>2018</v>
          </cell>
          <cell r="J9547" t="str">
            <v>M</v>
          </cell>
          <cell r="L9547">
            <v>5</v>
          </cell>
          <cell r="M9547">
            <v>828.76543666732505</v>
          </cell>
        </row>
        <row r="9548">
          <cell r="A9548" t="str">
            <v>2018-55-3-</v>
          </cell>
          <cell r="B9548" t="str">
            <v>WA_NCoast_OR_CA</v>
          </cell>
          <cell r="C9548" t="str">
            <v>UnMarked Oregon North Coast Fall</v>
          </cell>
          <cell r="D9548" t="str">
            <v>U-OR No F</v>
          </cell>
          <cell r="E9548">
            <v>55</v>
          </cell>
          <cell r="F9548">
            <v>88</v>
          </cell>
          <cell r="G9548">
            <v>87</v>
          </cell>
          <cell r="I9548">
            <v>2018</v>
          </cell>
          <cell r="J9548" t="str">
            <v>UM</v>
          </cell>
          <cell r="L9548">
            <v>3</v>
          </cell>
          <cell r="M9548">
            <v>10056.29937798245</v>
          </cell>
        </row>
        <row r="9549">
          <cell r="A9549" t="str">
            <v>2018-55-4-</v>
          </cell>
          <cell r="B9549" t="str">
            <v>WA_NCoast_OR_CA</v>
          </cell>
          <cell r="C9549" t="str">
            <v>UnMarked Oregon North Coast Fall</v>
          </cell>
          <cell r="D9549" t="str">
            <v>U-OR No F</v>
          </cell>
          <cell r="E9549">
            <v>55</v>
          </cell>
          <cell r="F9549">
            <v>88</v>
          </cell>
          <cell r="G9549">
            <v>87</v>
          </cell>
          <cell r="I9549">
            <v>2018</v>
          </cell>
          <cell r="J9549" t="str">
            <v>UM</v>
          </cell>
          <cell r="L9549">
            <v>4</v>
          </cell>
          <cell r="M9549">
            <v>19228.295863323368</v>
          </cell>
        </row>
        <row r="9550">
          <cell r="A9550" t="str">
            <v>2018-55-5-</v>
          </cell>
          <cell r="B9550" t="str">
            <v>WA_NCoast_OR_CA</v>
          </cell>
          <cell r="C9550" t="str">
            <v>UnMarked Oregon North Coast Fall</v>
          </cell>
          <cell r="D9550" t="str">
            <v>U-OR No F</v>
          </cell>
          <cell r="E9550">
            <v>55</v>
          </cell>
          <cell r="F9550">
            <v>88</v>
          </cell>
          <cell r="G9550">
            <v>87</v>
          </cell>
          <cell r="I9550">
            <v>2018</v>
          </cell>
          <cell r="J9550" t="str">
            <v>UM</v>
          </cell>
          <cell r="L9550">
            <v>5</v>
          </cell>
          <cell r="M9550">
            <v>11844.871027943989</v>
          </cell>
        </row>
        <row r="9551">
          <cell r="A9551" t="str">
            <v>2018-56-3-</v>
          </cell>
          <cell r="B9551" t="str">
            <v>WA_NCoast_OR_CA</v>
          </cell>
          <cell r="C9551" t="str">
            <v>Marked Oregon North Coast Fall</v>
          </cell>
          <cell r="D9551" t="str">
            <v>M-OR No F</v>
          </cell>
          <cell r="E9551">
            <v>56</v>
          </cell>
          <cell r="F9551">
            <v>89</v>
          </cell>
          <cell r="G9551">
            <v>87</v>
          </cell>
          <cell r="I9551">
            <v>2018</v>
          </cell>
          <cell r="J9551" t="str">
            <v>M</v>
          </cell>
          <cell r="L9551">
            <v>3</v>
          </cell>
          <cell r="M9551">
            <v>339.71927045969102</v>
          </cell>
        </row>
        <row r="9552">
          <cell r="A9552" t="str">
            <v>2018-56-4-</v>
          </cell>
          <cell r="B9552" t="str">
            <v>WA_NCoast_OR_CA</v>
          </cell>
          <cell r="C9552" t="str">
            <v>Marked Oregon North Coast Fall</v>
          </cell>
          <cell r="D9552" t="str">
            <v>M-OR No F</v>
          </cell>
          <cell r="E9552">
            <v>56</v>
          </cell>
          <cell r="F9552">
            <v>89</v>
          </cell>
          <cell r="G9552">
            <v>87</v>
          </cell>
          <cell r="I9552">
            <v>2018</v>
          </cell>
          <cell r="J9552" t="str">
            <v>M</v>
          </cell>
          <cell r="L9552">
            <v>4</v>
          </cell>
          <cell r="M9552">
            <v>650.08464067964087</v>
          </cell>
        </row>
        <row r="9553">
          <cell r="A9553" t="str">
            <v>2018-56-5-</v>
          </cell>
          <cell r="B9553" t="str">
            <v>WA_NCoast_OR_CA</v>
          </cell>
          <cell r="C9553" t="str">
            <v>Marked Oregon North Coast Fall</v>
          </cell>
          <cell r="D9553" t="str">
            <v>M-OR No F</v>
          </cell>
          <cell r="E9553">
            <v>56</v>
          </cell>
          <cell r="F9553">
            <v>89</v>
          </cell>
          <cell r="G9553">
            <v>87</v>
          </cell>
          <cell r="I9553">
            <v>2018</v>
          </cell>
          <cell r="J9553" t="str">
            <v>M</v>
          </cell>
          <cell r="L9553">
            <v>5</v>
          </cell>
          <cell r="M9553">
            <v>400.16630959757089</v>
          </cell>
        </row>
        <row r="9554">
          <cell r="A9554" t="str">
            <v>2018-57-3-</v>
          </cell>
          <cell r="B9554" t="str">
            <v>Canada</v>
          </cell>
          <cell r="C9554" t="str">
            <v>UnMarked WCVI Total Fall</v>
          </cell>
          <cell r="D9554" t="str">
            <v>U-WCVI Tl</v>
          </cell>
          <cell r="E9554">
            <v>57</v>
          </cell>
          <cell r="F9554">
            <v>91</v>
          </cell>
          <cell r="G9554">
            <v>90</v>
          </cell>
          <cell r="I9554">
            <v>2018</v>
          </cell>
          <cell r="J9554" t="str">
            <v>UM</v>
          </cell>
          <cell r="L9554">
            <v>3</v>
          </cell>
          <cell r="M9554">
            <v>93665.554495544537</v>
          </cell>
        </row>
        <row r="9555">
          <cell r="A9555" t="str">
            <v>2018-57-4-</v>
          </cell>
          <cell r="B9555" t="str">
            <v>Canada</v>
          </cell>
          <cell r="C9555" t="str">
            <v>UnMarked WCVI Total Fall</v>
          </cell>
          <cell r="D9555" t="str">
            <v>U-WCVI Tl</v>
          </cell>
          <cell r="E9555">
            <v>57</v>
          </cell>
          <cell r="F9555">
            <v>91</v>
          </cell>
          <cell r="G9555">
            <v>90</v>
          </cell>
          <cell r="I9555">
            <v>2018</v>
          </cell>
          <cell r="J9555" t="str">
            <v>UM</v>
          </cell>
          <cell r="L9555">
            <v>4</v>
          </cell>
          <cell r="M9555">
            <v>54424.002917275713</v>
          </cell>
        </row>
        <row r="9556">
          <cell r="A9556" t="str">
            <v>2018-57-5-</v>
          </cell>
          <cell r="B9556" t="str">
            <v>Canada</v>
          </cell>
          <cell r="C9556" t="str">
            <v>UnMarked WCVI Total Fall</v>
          </cell>
          <cell r="D9556" t="str">
            <v>U-WCVI Tl</v>
          </cell>
          <cell r="E9556">
            <v>57</v>
          </cell>
          <cell r="F9556">
            <v>91</v>
          </cell>
          <cell r="G9556">
            <v>90</v>
          </cell>
          <cell r="I9556">
            <v>2018</v>
          </cell>
          <cell r="J9556" t="str">
            <v>UM</v>
          </cell>
          <cell r="L9556">
            <v>5</v>
          </cell>
          <cell r="M9556">
            <v>14618.289723215281</v>
          </cell>
        </row>
        <row r="9557">
          <cell r="A9557" t="str">
            <v>2018-58-3-</v>
          </cell>
          <cell r="B9557" t="str">
            <v>Canada</v>
          </cell>
          <cell r="C9557" t="str">
            <v>Marked WCVI Total Fall</v>
          </cell>
          <cell r="D9557" t="str">
            <v>M-WCVI Tl</v>
          </cell>
          <cell r="E9557">
            <v>58</v>
          </cell>
          <cell r="F9557">
            <v>92</v>
          </cell>
          <cell r="G9557">
            <v>90</v>
          </cell>
          <cell r="I9557">
            <v>2018</v>
          </cell>
          <cell r="J9557" t="str">
            <v>M</v>
          </cell>
          <cell r="L9557">
            <v>3</v>
          </cell>
          <cell r="M9557">
            <v>5349.4455044554652</v>
          </cell>
        </row>
        <row r="9558">
          <cell r="A9558" t="str">
            <v>2018-58-4-</v>
          </cell>
          <cell r="B9558" t="str">
            <v>Canada</v>
          </cell>
          <cell r="C9558" t="str">
            <v>Marked WCVI Total Fall</v>
          </cell>
          <cell r="D9558" t="str">
            <v>M-WCVI Tl</v>
          </cell>
          <cell r="E9558">
            <v>58</v>
          </cell>
          <cell r="F9558">
            <v>92</v>
          </cell>
          <cell r="G9558">
            <v>90</v>
          </cell>
          <cell r="I9558">
            <v>2018</v>
          </cell>
          <cell r="J9558" t="str">
            <v>M</v>
          </cell>
          <cell r="L9558">
            <v>4</v>
          </cell>
          <cell r="M9558">
            <v>2246.9970827242942</v>
          </cell>
        </row>
        <row r="9559">
          <cell r="A9559" t="str">
            <v>2018-58-5-</v>
          </cell>
          <cell r="B9559" t="str">
            <v>Canada</v>
          </cell>
          <cell r="C9559" t="str">
            <v>Marked WCVI Total Fall</v>
          </cell>
          <cell r="D9559" t="str">
            <v>M-WCVI Tl</v>
          </cell>
          <cell r="E9559">
            <v>58</v>
          </cell>
          <cell r="F9559">
            <v>92</v>
          </cell>
          <cell r="G9559">
            <v>90</v>
          </cell>
          <cell r="I9559">
            <v>2018</v>
          </cell>
          <cell r="J9559" t="str">
            <v>M</v>
          </cell>
          <cell r="L9559">
            <v>5</v>
          </cell>
          <cell r="M9559">
            <v>339.71027678472421</v>
          </cell>
        </row>
        <row r="9560">
          <cell r="A9560" t="str">
            <v>2018-59-3-</v>
          </cell>
          <cell r="B9560" t="str">
            <v>Canada</v>
          </cell>
          <cell r="C9560" t="str">
            <v>UnMarked Fraser River Late</v>
          </cell>
          <cell r="D9560" t="str">
            <v>U-FrasRLt</v>
          </cell>
          <cell r="E9560">
            <v>59</v>
          </cell>
          <cell r="F9560">
            <v>94</v>
          </cell>
          <cell r="G9560">
            <v>93</v>
          </cell>
          <cell r="I9560">
            <v>2018</v>
          </cell>
          <cell r="J9560" t="str">
            <v>UM</v>
          </cell>
          <cell r="L9560">
            <v>3</v>
          </cell>
          <cell r="M9560">
            <v>41314.006231374056</v>
          </cell>
        </row>
        <row r="9561">
          <cell r="A9561" t="str">
            <v>2018-59-4-</v>
          </cell>
          <cell r="B9561" t="str">
            <v>Canada</v>
          </cell>
          <cell r="C9561" t="str">
            <v>UnMarked Fraser River Late</v>
          </cell>
          <cell r="D9561" t="str">
            <v>U-FrasRLt</v>
          </cell>
          <cell r="E9561">
            <v>59</v>
          </cell>
          <cell r="F9561">
            <v>94</v>
          </cell>
          <cell r="G9561">
            <v>93</v>
          </cell>
          <cell r="I9561">
            <v>2018</v>
          </cell>
          <cell r="J9561" t="str">
            <v>UM</v>
          </cell>
          <cell r="L9561">
            <v>4</v>
          </cell>
          <cell r="M9561">
            <v>31302.64228438841</v>
          </cell>
        </row>
        <row r="9562">
          <cell r="A9562" t="str">
            <v>2018-59-5-</v>
          </cell>
          <cell r="B9562" t="str">
            <v>Canada</v>
          </cell>
          <cell r="C9562" t="str">
            <v>UnMarked Fraser River Late</v>
          </cell>
          <cell r="D9562" t="str">
            <v>U-FrasRLt</v>
          </cell>
          <cell r="E9562">
            <v>59</v>
          </cell>
          <cell r="F9562">
            <v>94</v>
          </cell>
          <cell r="G9562">
            <v>93</v>
          </cell>
          <cell r="I9562">
            <v>2018</v>
          </cell>
          <cell r="J9562" t="str">
            <v>UM</v>
          </cell>
          <cell r="L9562">
            <v>5</v>
          </cell>
          <cell r="M9562">
            <v>908.72163186512114</v>
          </cell>
        </row>
        <row r="9563">
          <cell r="A9563" t="str">
            <v>2018-60-3-</v>
          </cell>
          <cell r="B9563" t="str">
            <v>Canada</v>
          </cell>
          <cell r="C9563" t="str">
            <v>Marked Fraser River Late</v>
          </cell>
          <cell r="D9563" t="str">
            <v>M-FrasRLt</v>
          </cell>
          <cell r="E9563">
            <v>60</v>
          </cell>
          <cell r="F9563">
            <v>95</v>
          </cell>
          <cell r="G9563">
            <v>93</v>
          </cell>
          <cell r="I9563">
            <v>2018</v>
          </cell>
          <cell r="J9563" t="str">
            <v>M</v>
          </cell>
          <cell r="L9563">
            <v>3</v>
          </cell>
          <cell r="M9563">
            <v>9537.5573107227901</v>
          </cell>
        </row>
        <row r="9564">
          <cell r="A9564" t="str">
            <v>2018-60-4-</v>
          </cell>
          <cell r="B9564" t="str">
            <v>Canada</v>
          </cell>
          <cell r="C9564" t="str">
            <v>Marked Fraser River Late</v>
          </cell>
          <cell r="D9564" t="str">
            <v>M-FrasRLt</v>
          </cell>
          <cell r="E9564">
            <v>60</v>
          </cell>
          <cell r="F9564">
            <v>95</v>
          </cell>
          <cell r="G9564">
            <v>93</v>
          </cell>
          <cell r="I9564">
            <v>2018</v>
          </cell>
          <cell r="J9564" t="str">
            <v>M</v>
          </cell>
          <cell r="L9564">
            <v>4</v>
          </cell>
          <cell r="M9564">
            <v>2851.894802854983</v>
          </cell>
        </row>
        <row r="9565">
          <cell r="A9565" t="str">
            <v>2018-60-5-</v>
          </cell>
          <cell r="B9565" t="str">
            <v>Canada</v>
          </cell>
          <cell r="C9565" t="str">
            <v>Marked Fraser River Late</v>
          </cell>
          <cell r="D9565" t="str">
            <v>M-FrasRLt</v>
          </cell>
          <cell r="E9565">
            <v>60</v>
          </cell>
          <cell r="F9565">
            <v>95</v>
          </cell>
          <cell r="G9565">
            <v>93</v>
          </cell>
          <cell r="I9565">
            <v>2018</v>
          </cell>
          <cell r="J9565" t="str">
            <v>M</v>
          </cell>
          <cell r="L9565">
            <v>5</v>
          </cell>
          <cell r="M9565">
            <v>53.760749822679422</v>
          </cell>
        </row>
        <row r="9566">
          <cell r="A9566" t="str">
            <v>2018-61-3-</v>
          </cell>
          <cell r="B9566" t="str">
            <v>Canada</v>
          </cell>
          <cell r="C9566" t="str">
            <v>UnMarked Fraser River Early</v>
          </cell>
          <cell r="D9566" t="str">
            <v>U-FrasREr</v>
          </cell>
          <cell r="E9566">
            <v>61</v>
          </cell>
          <cell r="F9566">
            <v>97</v>
          </cell>
          <cell r="G9566">
            <v>96</v>
          </cell>
          <cell r="I9566">
            <v>2018</v>
          </cell>
          <cell r="J9566" t="str">
            <v>UM</v>
          </cell>
          <cell r="L9566">
            <v>3</v>
          </cell>
          <cell r="M9566">
            <v>47674.87389382127</v>
          </cell>
        </row>
        <row r="9567">
          <cell r="A9567" t="str">
            <v>2018-61-4-</v>
          </cell>
          <cell r="B9567" t="str">
            <v>Canada</v>
          </cell>
          <cell r="C9567" t="str">
            <v>UnMarked Fraser River Early</v>
          </cell>
          <cell r="D9567" t="str">
            <v>U-FrasREr</v>
          </cell>
          <cell r="E9567">
            <v>61</v>
          </cell>
          <cell r="F9567">
            <v>97</v>
          </cell>
          <cell r="G9567">
            <v>96</v>
          </cell>
          <cell r="I9567">
            <v>2018</v>
          </cell>
          <cell r="J9567" t="str">
            <v>UM</v>
          </cell>
          <cell r="L9567">
            <v>4</v>
          </cell>
          <cell r="M9567">
            <v>72974.913044963687</v>
          </cell>
        </row>
        <row r="9568">
          <cell r="A9568" t="str">
            <v>2018-61-5-</v>
          </cell>
          <cell r="B9568" t="str">
            <v>Canada</v>
          </cell>
          <cell r="C9568" t="str">
            <v>UnMarked Fraser River Early</v>
          </cell>
          <cell r="D9568" t="str">
            <v>U-FrasREr</v>
          </cell>
          <cell r="E9568">
            <v>61</v>
          </cell>
          <cell r="F9568">
            <v>97</v>
          </cell>
          <cell r="G9568">
            <v>96</v>
          </cell>
          <cell r="I9568">
            <v>2018</v>
          </cell>
          <cell r="J9568" t="str">
            <v>UM</v>
          </cell>
          <cell r="L9568">
            <v>5</v>
          </cell>
          <cell r="M9568">
            <v>5233.0240087390257</v>
          </cell>
        </row>
        <row r="9569">
          <cell r="A9569" t="str">
            <v>2018-62-3-</v>
          </cell>
          <cell r="B9569" t="str">
            <v>Canada</v>
          </cell>
          <cell r="C9569" t="str">
            <v>Marked Fraser River Early</v>
          </cell>
          <cell r="D9569" t="str">
            <v>M-FrasREr</v>
          </cell>
          <cell r="E9569">
            <v>62</v>
          </cell>
          <cell r="F9569">
            <v>98</v>
          </cell>
          <cell r="G9569">
            <v>96</v>
          </cell>
          <cell r="I9569">
            <v>2018</v>
          </cell>
          <cell r="J9569" t="str">
            <v>M</v>
          </cell>
          <cell r="L9569">
            <v>3</v>
          </cell>
          <cell r="M9569">
            <v>975.58436277311557</v>
          </cell>
        </row>
        <row r="9570">
          <cell r="A9570" t="str">
            <v>2018-62-4-</v>
          </cell>
          <cell r="B9570" t="str">
            <v>Canada</v>
          </cell>
          <cell r="C9570" t="str">
            <v>Marked Fraser River Early</v>
          </cell>
          <cell r="D9570" t="str">
            <v>M-FrasREr</v>
          </cell>
          <cell r="E9570">
            <v>62</v>
          </cell>
          <cell r="F9570">
            <v>98</v>
          </cell>
          <cell r="G9570">
            <v>96</v>
          </cell>
          <cell r="I9570">
            <v>2018</v>
          </cell>
          <cell r="J9570" t="str">
            <v>M</v>
          </cell>
          <cell r="L9570">
            <v>4</v>
          </cell>
          <cell r="M9570">
            <v>1491.0862242769949</v>
          </cell>
        </row>
        <row r="9571">
          <cell r="A9571" t="str">
            <v>2018-62-5-</v>
          </cell>
          <cell r="B9571" t="str">
            <v>Canada</v>
          </cell>
          <cell r="C9571" t="str">
            <v>Marked Fraser River Early</v>
          </cell>
          <cell r="D9571" t="str">
            <v>M-FrasREr</v>
          </cell>
          <cell r="E9571">
            <v>62</v>
          </cell>
          <cell r="F9571">
            <v>98</v>
          </cell>
          <cell r="G9571">
            <v>96</v>
          </cell>
          <cell r="I9571">
            <v>2018</v>
          </cell>
          <cell r="J9571" t="str">
            <v>M</v>
          </cell>
          <cell r="L9571">
            <v>5</v>
          </cell>
          <cell r="M9571">
            <v>107.0406474083502</v>
          </cell>
        </row>
        <row r="9572">
          <cell r="A9572" t="str">
            <v>2018-63-3-</v>
          </cell>
          <cell r="B9572" t="str">
            <v>Canada</v>
          </cell>
          <cell r="C9572" t="str">
            <v>UnMarked Lower Georgia Strait</v>
          </cell>
          <cell r="D9572" t="str">
            <v>U-LwGeo S</v>
          </cell>
          <cell r="E9572">
            <v>63</v>
          </cell>
          <cell r="F9572">
            <v>100</v>
          </cell>
          <cell r="G9572">
            <v>99</v>
          </cell>
          <cell r="I9572">
            <v>2018</v>
          </cell>
          <cell r="J9572" t="str">
            <v>UM</v>
          </cell>
          <cell r="L9572">
            <v>3</v>
          </cell>
          <cell r="M9572">
            <v>20469.575630635569</v>
          </cell>
        </row>
        <row r="9573">
          <cell r="A9573" t="str">
            <v>2018-63-4-</v>
          </cell>
          <cell r="B9573" t="str">
            <v>Canada</v>
          </cell>
          <cell r="C9573" t="str">
            <v>UnMarked Lower Georgia Strait</v>
          </cell>
          <cell r="D9573" t="str">
            <v>U-LwGeo S</v>
          </cell>
          <cell r="E9573">
            <v>63</v>
          </cell>
          <cell r="F9573">
            <v>100</v>
          </cell>
          <cell r="G9573">
            <v>99</v>
          </cell>
          <cell r="I9573">
            <v>2018</v>
          </cell>
          <cell r="J9573" t="str">
            <v>UM</v>
          </cell>
          <cell r="L9573">
            <v>4</v>
          </cell>
          <cell r="M9573">
            <v>15594.28971653754</v>
          </cell>
        </row>
        <row r="9574">
          <cell r="A9574" t="str">
            <v>2018-63-5-</v>
          </cell>
          <cell r="B9574" t="str">
            <v>Canada</v>
          </cell>
          <cell r="C9574" t="str">
            <v>UnMarked Lower Georgia Strait</v>
          </cell>
          <cell r="D9574" t="str">
            <v>U-LwGeo S</v>
          </cell>
          <cell r="E9574">
            <v>63</v>
          </cell>
          <cell r="F9574">
            <v>100</v>
          </cell>
          <cell r="G9574">
            <v>99</v>
          </cell>
          <cell r="I9574">
            <v>2018</v>
          </cell>
          <cell r="J9574" t="str">
            <v>UM</v>
          </cell>
          <cell r="L9574">
            <v>5</v>
          </cell>
          <cell r="M9574">
            <v>234.47283861147611</v>
          </cell>
        </row>
        <row r="9575">
          <cell r="A9575" t="str">
            <v>2018-64-3-</v>
          </cell>
          <cell r="B9575" t="str">
            <v>Canada</v>
          </cell>
          <cell r="C9575" t="str">
            <v>Marked Lower Georgia Strait</v>
          </cell>
          <cell r="D9575" t="str">
            <v>M-LwGeo S</v>
          </cell>
          <cell r="E9575">
            <v>64</v>
          </cell>
          <cell r="F9575">
            <v>101</v>
          </cell>
          <cell r="G9575">
            <v>99</v>
          </cell>
          <cell r="I9575">
            <v>2018</v>
          </cell>
          <cell r="J9575" t="str">
            <v>M</v>
          </cell>
          <cell r="L9575">
            <v>3</v>
          </cell>
          <cell r="M9575">
            <v>1739.189216382445</v>
          </cell>
        </row>
        <row r="9576">
          <cell r="A9576" t="str">
            <v>2018-64-4-</v>
          </cell>
          <cell r="B9576" t="str">
            <v>Canada</v>
          </cell>
          <cell r="C9576" t="str">
            <v>Marked Lower Georgia Strait</v>
          </cell>
          <cell r="D9576" t="str">
            <v>M-LwGeo S</v>
          </cell>
          <cell r="E9576">
            <v>64</v>
          </cell>
          <cell r="F9576">
            <v>101</v>
          </cell>
          <cell r="G9576">
            <v>99</v>
          </cell>
          <cell r="I9576">
            <v>2018</v>
          </cell>
          <cell r="J9576" t="str">
            <v>M</v>
          </cell>
          <cell r="L9576">
            <v>4</v>
          </cell>
          <cell r="M9576">
            <v>1334.391723360088</v>
          </cell>
        </row>
        <row r="9577">
          <cell r="A9577" t="str">
            <v>2018-64-5-</v>
          </cell>
          <cell r="B9577" t="str">
            <v>Canada</v>
          </cell>
          <cell r="C9577" t="str">
            <v>Marked Lower Georgia Strait</v>
          </cell>
          <cell r="D9577" t="str">
            <v>M-LwGeo S</v>
          </cell>
          <cell r="E9577">
            <v>64</v>
          </cell>
          <cell r="F9577">
            <v>101</v>
          </cell>
          <cell r="G9577">
            <v>99</v>
          </cell>
          <cell r="I9577">
            <v>2018</v>
          </cell>
          <cell r="J9577" t="str">
            <v>M</v>
          </cell>
          <cell r="L9577">
            <v>5</v>
          </cell>
          <cell r="M9577">
            <v>20.4423827683224</v>
          </cell>
        </row>
        <row r="9578">
          <cell r="A9578" t="str">
            <v>2018-67-3-</v>
          </cell>
          <cell r="B9578" t="str">
            <v>ColR</v>
          </cell>
          <cell r="C9578" t="str">
            <v>UnMarked Lower Columbia Naturals</v>
          </cell>
          <cell r="D9578" t="str">
            <v>U-LColNat</v>
          </cell>
          <cell r="E9578">
            <v>67</v>
          </cell>
          <cell r="F9578">
            <v>103</v>
          </cell>
          <cell r="G9578">
            <v>102</v>
          </cell>
          <cell r="I9578">
            <v>2018</v>
          </cell>
          <cell r="J9578" t="str">
            <v>UM</v>
          </cell>
          <cell r="L9578">
            <v>3</v>
          </cell>
          <cell r="M9578">
            <v>2460</v>
          </cell>
        </row>
        <row r="9579">
          <cell r="A9579" t="str">
            <v>2018-67-4-</v>
          </cell>
          <cell r="B9579" t="str">
            <v>ColR</v>
          </cell>
          <cell r="C9579" t="str">
            <v>UnMarked Lower Columbia Naturals</v>
          </cell>
          <cell r="D9579" t="str">
            <v>U-LColNat</v>
          </cell>
          <cell r="E9579">
            <v>67</v>
          </cell>
          <cell r="F9579">
            <v>103</v>
          </cell>
          <cell r="G9579">
            <v>102</v>
          </cell>
          <cell r="I9579">
            <v>2018</v>
          </cell>
          <cell r="J9579" t="str">
            <v>UM</v>
          </cell>
          <cell r="L9579">
            <v>4</v>
          </cell>
          <cell r="M9579">
            <v>1447.5749999999971</v>
          </cell>
        </row>
        <row r="9580">
          <cell r="A9580" t="str">
            <v>2018-67-5-</v>
          </cell>
          <cell r="B9580" t="str">
            <v>ColR</v>
          </cell>
          <cell r="C9580" t="str">
            <v>UnMarked Lower Columbia Naturals</v>
          </cell>
          <cell r="D9580" t="str">
            <v>U-LColNat</v>
          </cell>
          <cell r="E9580">
            <v>67</v>
          </cell>
          <cell r="F9580">
            <v>103</v>
          </cell>
          <cell r="G9580">
            <v>102</v>
          </cell>
          <cell r="I9580">
            <v>2018</v>
          </cell>
          <cell r="J9580" t="str">
            <v>UM</v>
          </cell>
          <cell r="L9580">
            <v>5</v>
          </cell>
          <cell r="M9580">
            <v>64.499999999999886</v>
          </cell>
        </row>
        <row r="9581">
          <cell r="A9581" t="str">
            <v>2018-68-3-</v>
          </cell>
          <cell r="B9581" t="str">
            <v>ColR</v>
          </cell>
          <cell r="C9581" t="str">
            <v>Marked Lower Columbia Naturals</v>
          </cell>
          <cell r="D9581" t="str">
            <v>M-LColNat</v>
          </cell>
          <cell r="E9581">
            <v>68</v>
          </cell>
          <cell r="F9581">
            <v>104</v>
          </cell>
          <cell r="G9581">
            <v>102</v>
          </cell>
          <cell r="I9581">
            <v>2018</v>
          </cell>
          <cell r="J9581" t="str">
            <v>M</v>
          </cell>
          <cell r="L9581">
            <v>3</v>
          </cell>
          <cell r="M9581">
            <v>0</v>
          </cell>
        </row>
        <row r="9582">
          <cell r="A9582" t="str">
            <v>2018-68-4-</v>
          </cell>
          <cell r="B9582" t="str">
            <v>ColR</v>
          </cell>
          <cell r="C9582" t="str">
            <v>Marked Lower Columbia Naturals</v>
          </cell>
          <cell r="D9582" t="str">
            <v>M-LColNat</v>
          </cell>
          <cell r="E9582">
            <v>68</v>
          </cell>
          <cell r="F9582">
            <v>104</v>
          </cell>
          <cell r="G9582">
            <v>102</v>
          </cell>
          <cell r="I9582">
            <v>2018</v>
          </cell>
          <cell r="J9582" t="str">
            <v>M</v>
          </cell>
          <cell r="L9582">
            <v>4</v>
          </cell>
          <cell r="M9582">
            <v>0</v>
          </cell>
        </row>
        <row r="9583">
          <cell r="A9583" t="str">
            <v>2018-68-5-</v>
          </cell>
          <cell r="B9583" t="str">
            <v>ColR</v>
          </cell>
          <cell r="C9583" t="str">
            <v>Marked Lower Columbia Naturals</v>
          </cell>
          <cell r="D9583" t="str">
            <v>M-LColNat</v>
          </cell>
          <cell r="E9583">
            <v>68</v>
          </cell>
          <cell r="F9583">
            <v>104</v>
          </cell>
          <cell r="G9583">
            <v>102</v>
          </cell>
          <cell r="I9583">
            <v>2018</v>
          </cell>
          <cell r="J9583" t="str">
            <v>M</v>
          </cell>
          <cell r="L9583">
            <v>5</v>
          </cell>
          <cell r="M9583">
            <v>0</v>
          </cell>
        </row>
        <row r="9584">
          <cell r="A9584" t="str">
            <v>2018-69-3-</v>
          </cell>
          <cell r="B9584" t="str">
            <v>WA_NCoast_OR_CA</v>
          </cell>
          <cell r="C9584" t="str">
            <v>UnMarked Central Valley Fall</v>
          </cell>
          <cell r="D9584" t="str">
            <v>U-CentVal</v>
          </cell>
          <cell r="E9584">
            <v>69</v>
          </cell>
          <cell r="F9584">
            <v>106</v>
          </cell>
          <cell r="G9584">
            <v>105</v>
          </cell>
          <cell r="I9584">
            <v>2018</v>
          </cell>
          <cell r="J9584" t="str">
            <v>UM</v>
          </cell>
          <cell r="L9584">
            <v>3</v>
          </cell>
          <cell r="M9584">
            <v>91763.363116930646</v>
          </cell>
        </row>
        <row r="9585">
          <cell r="A9585" t="str">
            <v>2018-69-4-</v>
          </cell>
          <cell r="B9585" t="str">
            <v>WA_NCoast_OR_CA</v>
          </cell>
          <cell r="C9585" t="str">
            <v>UnMarked Central Valley Fall</v>
          </cell>
          <cell r="D9585" t="str">
            <v>U-CentVal</v>
          </cell>
          <cell r="E9585">
            <v>69</v>
          </cell>
          <cell r="F9585">
            <v>106</v>
          </cell>
          <cell r="G9585">
            <v>105</v>
          </cell>
          <cell r="I9585">
            <v>2018</v>
          </cell>
          <cell r="J9585" t="str">
            <v>UM</v>
          </cell>
          <cell r="L9585">
            <v>4</v>
          </cell>
          <cell r="M9585">
            <v>2026.4868830693549</v>
          </cell>
        </row>
        <row r="9586">
          <cell r="A9586" t="str">
            <v>2018-69-5-</v>
          </cell>
          <cell r="B9586" t="str">
            <v>WA_NCoast_OR_CA</v>
          </cell>
          <cell r="C9586" t="str">
            <v>UnMarked Central Valley Fall</v>
          </cell>
          <cell r="D9586" t="str">
            <v>U-CentVal</v>
          </cell>
          <cell r="E9586">
            <v>69</v>
          </cell>
          <cell r="F9586">
            <v>106</v>
          </cell>
          <cell r="G9586">
            <v>105</v>
          </cell>
          <cell r="I9586">
            <v>2018</v>
          </cell>
          <cell r="J9586" t="str">
            <v>UM</v>
          </cell>
          <cell r="L9586">
            <v>5</v>
          </cell>
          <cell r="M9586">
            <v>0</v>
          </cell>
        </row>
        <row r="9587">
          <cell r="A9587" t="str">
            <v>2018-70-3-</v>
          </cell>
          <cell r="B9587" t="str">
            <v>WA_NCoast_OR_CA</v>
          </cell>
          <cell r="C9587" t="str">
            <v>Marked Central Valley Fall</v>
          </cell>
          <cell r="D9587" t="str">
            <v>M-CentVal</v>
          </cell>
          <cell r="E9587">
            <v>70</v>
          </cell>
          <cell r="F9587">
            <v>107</v>
          </cell>
          <cell r="G9587">
            <v>105</v>
          </cell>
          <cell r="I9587">
            <v>2018</v>
          </cell>
          <cell r="J9587" t="str">
            <v>M</v>
          </cell>
          <cell r="L9587">
            <v>3</v>
          </cell>
          <cell r="M9587">
            <v>27409.835736226039</v>
          </cell>
        </row>
        <row r="9588">
          <cell r="A9588" t="str">
            <v>2018-70-4-</v>
          </cell>
          <cell r="B9588" t="str">
            <v>WA_NCoast_OR_CA</v>
          </cell>
          <cell r="C9588" t="str">
            <v>Marked Central Valley Fall</v>
          </cell>
          <cell r="D9588" t="str">
            <v>M-CentVal</v>
          </cell>
          <cell r="E9588">
            <v>70</v>
          </cell>
          <cell r="F9588">
            <v>107</v>
          </cell>
          <cell r="G9588">
            <v>105</v>
          </cell>
          <cell r="I9588">
            <v>2018</v>
          </cell>
          <cell r="J9588" t="str">
            <v>M</v>
          </cell>
          <cell r="L9588">
            <v>4</v>
          </cell>
          <cell r="M9588">
            <v>605.31426377396338</v>
          </cell>
        </row>
        <row r="9589">
          <cell r="A9589" t="str">
            <v>2018-70-5-</v>
          </cell>
          <cell r="B9589" t="str">
            <v>WA_NCoast_OR_CA</v>
          </cell>
          <cell r="C9589" t="str">
            <v>Marked Central Valley Fall</v>
          </cell>
          <cell r="D9589" t="str">
            <v>M-CentVal</v>
          </cell>
          <cell r="E9589">
            <v>70</v>
          </cell>
          <cell r="F9589">
            <v>107</v>
          </cell>
          <cell r="G9589">
            <v>105</v>
          </cell>
          <cell r="I9589">
            <v>2018</v>
          </cell>
          <cell r="J9589" t="str">
            <v>M</v>
          </cell>
          <cell r="L9589">
            <v>5</v>
          </cell>
          <cell r="M9589">
            <v>0</v>
          </cell>
        </row>
        <row r="9590">
          <cell r="A9590" t="str">
            <v>2018-71-3-</v>
          </cell>
          <cell r="B9590" t="str">
            <v>WA_NCoast_OR_CA</v>
          </cell>
          <cell r="C9590" t="str">
            <v>UnMarked WA North Coast Fall</v>
          </cell>
          <cell r="D9590" t="str">
            <v>U-WA NCst</v>
          </cell>
          <cell r="E9590">
            <v>71</v>
          </cell>
          <cell r="F9590">
            <v>109</v>
          </cell>
          <cell r="G9590">
            <v>108</v>
          </cell>
          <cell r="I9590">
            <v>2018</v>
          </cell>
          <cell r="J9590" t="str">
            <v>UM</v>
          </cell>
          <cell r="L9590">
            <v>3</v>
          </cell>
        </row>
        <row r="9591">
          <cell r="A9591" t="str">
            <v>2018-71-4-</v>
          </cell>
          <cell r="B9591" t="str">
            <v>WA_NCoast_OR_CA</v>
          </cell>
          <cell r="C9591" t="str">
            <v>UnMarked WA North Coast Fall</v>
          </cell>
          <cell r="D9591" t="str">
            <v>U-WA NCst</v>
          </cell>
          <cell r="E9591">
            <v>71</v>
          </cell>
          <cell r="F9591">
            <v>109</v>
          </cell>
          <cell r="G9591">
            <v>108</v>
          </cell>
          <cell r="I9591">
            <v>2018</v>
          </cell>
          <cell r="J9591" t="str">
            <v>UM</v>
          </cell>
          <cell r="L9591">
            <v>4</v>
          </cell>
        </row>
        <row r="9592">
          <cell r="A9592" t="str">
            <v>2018-71-5-</v>
          </cell>
          <cell r="B9592" t="str">
            <v>WA_NCoast_OR_CA</v>
          </cell>
          <cell r="C9592" t="str">
            <v>UnMarked WA North Coast Fall</v>
          </cell>
          <cell r="D9592" t="str">
            <v>U-WA NCst</v>
          </cell>
          <cell r="E9592">
            <v>71</v>
          </cell>
          <cell r="F9592">
            <v>109</v>
          </cell>
          <cell r="G9592">
            <v>108</v>
          </cell>
          <cell r="I9592">
            <v>2018</v>
          </cell>
          <cell r="J9592" t="str">
            <v>UM</v>
          </cell>
          <cell r="L9592">
            <v>5</v>
          </cell>
        </row>
        <row r="9593">
          <cell r="A9593" t="str">
            <v>2018-72-3-</v>
          </cell>
          <cell r="B9593" t="str">
            <v>WA_NCoast_OR_CA</v>
          </cell>
          <cell r="C9593" t="str">
            <v>Marked WA North Coast Fall</v>
          </cell>
          <cell r="D9593" t="str">
            <v>M-WA NCst</v>
          </cell>
          <cell r="E9593">
            <v>72</v>
          </cell>
          <cell r="F9593">
            <v>110</v>
          </cell>
          <cell r="G9593">
            <v>108</v>
          </cell>
          <cell r="I9593">
            <v>2018</v>
          </cell>
          <cell r="J9593" t="str">
            <v>M</v>
          </cell>
          <cell r="L9593">
            <v>3</v>
          </cell>
        </row>
        <row r="9594">
          <cell r="A9594" t="str">
            <v>2018-72-4-</v>
          </cell>
          <cell r="B9594" t="str">
            <v>WA_NCoast_OR_CA</v>
          </cell>
          <cell r="C9594" t="str">
            <v>Marked WA North Coast Fall</v>
          </cell>
          <cell r="D9594" t="str">
            <v>M-WA NCst</v>
          </cell>
          <cell r="E9594">
            <v>72</v>
          </cell>
          <cell r="F9594">
            <v>110</v>
          </cell>
          <cell r="G9594">
            <v>108</v>
          </cell>
          <cell r="I9594">
            <v>2018</v>
          </cell>
          <cell r="J9594" t="str">
            <v>M</v>
          </cell>
          <cell r="L9594">
            <v>4</v>
          </cell>
        </row>
        <row r="9595">
          <cell r="A9595" t="str">
            <v>2018-72-5-</v>
          </cell>
          <cell r="B9595" t="str">
            <v>WA_NCoast_OR_CA</v>
          </cell>
          <cell r="C9595" t="str">
            <v>Marked WA North Coast Fall</v>
          </cell>
          <cell r="D9595" t="str">
            <v>M-WA NCst</v>
          </cell>
          <cell r="E9595">
            <v>72</v>
          </cell>
          <cell r="F9595">
            <v>110</v>
          </cell>
          <cell r="G9595">
            <v>108</v>
          </cell>
          <cell r="I9595">
            <v>2018</v>
          </cell>
          <cell r="J9595" t="str">
            <v>M</v>
          </cell>
          <cell r="L9595">
            <v>5</v>
          </cell>
        </row>
        <row r="9596">
          <cell r="A9596" t="str">
            <v>2018-73-3-</v>
          </cell>
          <cell r="B9596" t="str">
            <v>WA_NCoast_OR_CA</v>
          </cell>
          <cell r="C9596" t="str">
            <v>UnMarked Willapa Bay</v>
          </cell>
          <cell r="D9596" t="str">
            <v>U-Willapa</v>
          </cell>
          <cell r="E9596">
            <v>73</v>
          </cell>
          <cell r="F9596">
            <v>112</v>
          </cell>
          <cell r="G9596">
            <v>111</v>
          </cell>
          <cell r="I9596">
            <v>2018</v>
          </cell>
          <cell r="J9596" t="str">
            <v>UM</v>
          </cell>
          <cell r="K9596" t="str">
            <v>H</v>
          </cell>
          <cell r="L9596">
            <v>3</v>
          </cell>
          <cell r="M9596">
            <v>489.69772291860568</v>
          </cell>
        </row>
        <row r="9597">
          <cell r="A9597" t="str">
            <v>2018-73-3-</v>
          </cell>
          <cell r="B9597" t="str">
            <v>WA_NCoast_OR_CA</v>
          </cell>
          <cell r="C9597" t="str">
            <v>UnMarked Willapa Bay</v>
          </cell>
          <cell r="D9597" t="str">
            <v>U-Willapa</v>
          </cell>
          <cell r="E9597">
            <v>73</v>
          </cell>
          <cell r="F9597">
            <v>112</v>
          </cell>
          <cell r="G9597">
            <v>111</v>
          </cell>
          <cell r="I9597">
            <v>2018</v>
          </cell>
          <cell r="J9597" t="str">
            <v>UM</v>
          </cell>
          <cell r="K9597" t="str">
            <v>N</v>
          </cell>
          <cell r="L9597">
            <v>3</v>
          </cell>
          <cell r="M9597">
            <v>911.90609611153104</v>
          </cell>
        </row>
        <row r="9598">
          <cell r="A9598" t="str">
            <v>2018-73-4-</v>
          </cell>
          <cell r="B9598" t="str">
            <v>WA_NCoast_OR_CA</v>
          </cell>
          <cell r="C9598" t="str">
            <v>UnMarked Willapa Bay</v>
          </cell>
          <cell r="D9598" t="str">
            <v>U-Willapa</v>
          </cell>
          <cell r="E9598">
            <v>73</v>
          </cell>
          <cell r="F9598">
            <v>112</v>
          </cell>
          <cell r="G9598">
            <v>111</v>
          </cell>
          <cell r="I9598">
            <v>2018</v>
          </cell>
          <cell r="J9598" t="str">
            <v>UM</v>
          </cell>
          <cell r="K9598" t="str">
            <v>H</v>
          </cell>
          <cell r="L9598">
            <v>4</v>
          </cell>
          <cell r="M9598">
            <v>698.88281064782041</v>
          </cell>
        </row>
        <row r="9599">
          <cell r="A9599" t="str">
            <v>2018-73-4-</v>
          </cell>
          <cell r="B9599" t="str">
            <v>WA_NCoast_OR_CA</v>
          </cell>
          <cell r="C9599" t="str">
            <v>UnMarked Willapa Bay</v>
          </cell>
          <cell r="D9599" t="str">
            <v>U-Willapa</v>
          </cell>
          <cell r="E9599">
            <v>73</v>
          </cell>
          <cell r="F9599">
            <v>112</v>
          </cell>
          <cell r="G9599">
            <v>111</v>
          </cell>
          <cell r="I9599">
            <v>2018</v>
          </cell>
          <cell r="J9599" t="str">
            <v>UM</v>
          </cell>
          <cell r="K9599" t="str">
            <v>N</v>
          </cell>
          <cell r="L9599">
            <v>4</v>
          </cell>
          <cell r="M9599">
            <v>1954.752554741641</v>
          </cell>
        </row>
        <row r="9600">
          <cell r="A9600" t="str">
            <v>2018-73-5-</v>
          </cell>
          <cell r="B9600" t="str">
            <v>WA_NCoast_OR_CA</v>
          </cell>
          <cell r="C9600" t="str">
            <v>UnMarked Willapa Bay</v>
          </cell>
          <cell r="D9600" t="str">
            <v>U-Willapa</v>
          </cell>
          <cell r="E9600">
            <v>73</v>
          </cell>
          <cell r="F9600">
            <v>112</v>
          </cell>
          <cell r="G9600">
            <v>111</v>
          </cell>
          <cell r="I9600">
            <v>2018</v>
          </cell>
          <cell r="J9600" t="str">
            <v>UM</v>
          </cell>
          <cell r="K9600" t="str">
            <v>H</v>
          </cell>
          <cell r="L9600">
            <v>5</v>
          </cell>
          <cell r="M9600">
            <v>86.092702910563631</v>
          </cell>
        </row>
        <row r="9601">
          <cell r="A9601" t="str">
            <v>2018-73-5-</v>
          </cell>
          <cell r="B9601" t="str">
            <v>WA_NCoast_OR_CA</v>
          </cell>
          <cell r="C9601" t="str">
            <v>UnMarked Willapa Bay</v>
          </cell>
          <cell r="D9601" t="str">
            <v>U-Willapa</v>
          </cell>
          <cell r="E9601">
            <v>73</v>
          </cell>
          <cell r="F9601">
            <v>112</v>
          </cell>
          <cell r="G9601">
            <v>111</v>
          </cell>
          <cell r="I9601">
            <v>2018</v>
          </cell>
          <cell r="J9601" t="str">
            <v>UM</v>
          </cell>
          <cell r="K9601" t="str">
            <v>N</v>
          </cell>
          <cell r="L9601">
            <v>5</v>
          </cell>
          <cell r="M9601">
            <v>224.4691928889923</v>
          </cell>
        </row>
        <row r="9602">
          <cell r="A9602" t="str">
            <v>2018-74-3-</v>
          </cell>
          <cell r="B9602" t="str">
            <v>WA_NCoast_OR_CA</v>
          </cell>
          <cell r="C9602" t="str">
            <v>Marked Willapa Bay</v>
          </cell>
          <cell r="D9602" t="str">
            <v>M-Willapa</v>
          </cell>
          <cell r="E9602">
            <v>74</v>
          </cell>
          <cell r="F9602">
            <v>113</v>
          </cell>
          <cell r="G9602">
            <v>111</v>
          </cell>
          <cell r="I9602">
            <v>2018</v>
          </cell>
          <cell r="J9602" t="str">
            <v>M</v>
          </cell>
          <cell r="K9602" t="str">
            <v>H</v>
          </cell>
          <cell r="L9602">
            <v>3</v>
          </cell>
          <cell r="M9602">
            <v>6712.3372856207816</v>
          </cell>
        </row>
        <row r="9603">
          <cell r="A9603" t="str">
            <v>2018-74-4-</v>
          </cell>
          <cell r="B9603" t="str">
            <v>WA_NCoast_OR_CA</v>
          </cell>
          <cell r="C9603" t="str">
            <v>Marked Willapa Bay</v>
          </cell>
          <cell r="D9603" t="str">
            <v>M-Willapa</v>
          </cell>
          <cell r="E9603">
            <v>74</v>
          </cell>
          <cell r="F9603">
            <v>113</v>
          </cell>
          <cell r="G9603">
            <v>111</v>
          </cell>
          <cell r="I9603">
            <v>2018</v>
          </cell>
          <cell r="J9603" t="str">
            <v>M</v>
          </cell>
          <cell r="K9603" t="str">
            <v>H</v>
          </cell>
          <cell r="L9603">
            <v>4</v>
          </cell>
          <cell r="M9603">
            <v>14739.32556663148</v>
          </cell>
        </row>
        <row r="9604">
          <cell r="A9604" t="str">
            <v>2018-74-5-</v>
          </cell>
          <cell r="B9604" t="str">
            <v>WA_NCoast_OR_CA</v>
          </cell>
          <cell r="C9604" t="str">
            <v>Marked Willapa Bay</v>
          </cell>
          <cell r="D9604" t="str">
            <v>M-Willapa</v>
          </cell>
          <cell r="E9604">
            <v>74</v>
          </cell>
          <cell r="F9604">
            <v>113</v>
          </cell>
          <cell r="G9604">
            <v>111</v>
          </cell>
          <cell r="I9604">
            <v>2018</v>
          </cell>
          <cell r="J9604" t="str">
            <v>M</v>
          </cell>
          <cell r="K9604" t="str">
            <v>H</v>
          </cell>
          <cell r="L9604">
            <v>5</v>
          </cell>
          <cell r="M9604">
            <v>1686.715914576055</v>
          </cell>
        </row>
        <row r="9605">
          <cell r="A9605" t="str">
            <v>2018-77-3-</v>
          </cell>
          <cell r="B9605" t="str">
            <v>WA_NCoast_OR_CA</v>
          </cell>
          <cell r="C9605" t="str">
            <v>UnMarked OR Mid Coast Fall</v>
          </cell>
          <cell r="D9605" t="str">
            <v>U-MidORCst</v>
          </cell>
          <cell r="E9605">
            <v>77</v>
          </cell>
          <cell r="F9605">
            <v>115</v>
          </cell>
          <cell r="G9605">
            <v>114</v>
          </cell>
          <cell r="I9605">
            <v>2018</v>
          </cell>
          <cell r="J9605" t="str">
            <v>UM</v>
          </cell>
          <cell r="L9605">
            <v>3</v>
          </cell>
          <cell r="M9605">
            <v>9487.1635599732508</v>
          </cell>
        </row>
        <row r="9606">
          <cell r="A9606" t="str">
            <v>2018-77-4-</v>
          </cell>
          <cell r="B9606" t="str">
            <v>WA_NCoast_OR_CA</v>
          </cell>
          <cell r="C9606" t="str">
            <v>UnMarked OR Mid Coast Fall</v>
          </cell>
          <cell r="D9606" t="str">
            <v>U-MidORCst</v>
          </cell>
          <cell r="E9606">
            <v>77</v>
          </cell>
          <cell r="F9606">
            <v>115</v>
          </cell>
          <cell r="G9606">
            <v>114</v>
          </cell>
          <cell r="I9606">
            <v>2018</v>
          </cell>
          <cell r="J9606" t="str">
            <v>UM</v>
          </cell>
          <cell r="L9606">
            <v>4</v>
          </cell>
          <cell r="M9606">
            <v>11283.953076481959</v>
          </cell>
        </row>
        <row r="9607">
          <cell r="A9607" t="str">
            <v>2018-77-5-</v>
          </cell>
          <cell r="B9607" t="str">
            <v>WA_NCoast_OR_CA</v>
          </cell>
          <cell r="C9607" t="str">
            <v>UnMarked OR Mid Coast Fall</v>
          </cell>
          <cell r="D9607" t="str">
            <v>U-MidORCst</v>
          </cell>
          <cell r="E9607">
            <v>77</v>
          </cell>
          <cell r="F9607">
            <v>115</v>
          </cell>
          <cell r="G9607">
            <v>114</v>
          </cell>
          <cell r="I9607">
            <v>2018</v>
          </cell>
          <cell r="J9607" t="str">
            <v>UM</v>
          </cell>
          <cell r="L9607">
            <v>5</v>
          </cell>
          <cell r="M9607">
            <v>2578.141016374811</v>
          </cell>
        </row>
        <row r="9608">
          <cell r="A9608" t="str">
            <v>2018-78-3-</v>
          </cell>
          <cell r="B9608" t="str">
            <v>WA_NCoast_OR_CA</v>
          </cell>
          <cell r="C9608" t="str">
            <v>Marked OR Mid Coast Fall</v>
          </cell>
          <cell r="D9608" t="str">
            <v>M-MidORCst</v>
          </cell>
          <cell r="E9608">
            <v>78</v>
          </cell>
          <cell r="F9608">
            <v>116</v>
          </cell>
          <cell r="G9608">
            <v>114</v>
          </cell>
          <cell r="I9608">
            <v>2018</v>
          </cell>
          <cell r="J9608" t="str">
            <v>M</v>
          </cell>
          <cell r="L9608">
            <v>3</v>
          </cell>
          <cell r="M9608">
            <v>320.4928733906163</v>
          </cell>
        </row>
        <row r="9609">
          <cell r="A9609" t="str">
            <v>2018-78-4-</v>
          </cell>
          <cell r="B9609" t="str">
            <v>WA_NCoast_OR_CA</v>
          </cell>
          <cell r="C9609" t="str">
            <v>Marked OR Mid Coast Fall</v>
          </cell>
          <cell r="D9609" t="str">
            <v>M-MidORCst</v>
          </cell>
          <cell r="E9609">
            <v>78</v>
          </cell>
          <cell r="F9609">
            <v>116</v>
          </cell>
          <cell r="G9609">
            <v>114</v>
          </cell>
          <cell r="I9609">
            <v>2018</v>
          </cell>
          <cell r="J9609" t="str">
            <v>M</v>
          </cell>
          <cell r="L9609">
            <v>4</v>
          </cell>
          <cell r="M9609">
            <v>381.4963444141049</v>
          </cell>
        </row>
        <row r="9610">
          <cell r="A9610" t="str">
            <v>2018-78-5-</v>
          </cell>
          <cell r="B9610" t="str">
            <v>WA_NCoast_OR_CA</v>
          </cell>
          <cell r="C9610" t="str">
            <v>Marked OR Mid Coast Fall</v>
          </cell>
          <cell r="D9610" t="str">
            <v>M-MidORCst</v>
          </cell>
          <cell r="E9610">
            <v>78</v>
          </cell>
          <cell r="F9610">
            <v>116</v>
          </cell>
          <cell r="G9610">
            <v>114</v>
          </cell>
          <cell r="I9610">
            <v>2018</v>
          </cell>
          <cell r="J9610" t="str">
            <v>M</v>
          </cell>
          <cell r="L9610">
            <v>5</v>
          </cell>
          <cell r="M9610">
            <v>87.099739094745928</v>
          </cell>
        </row>
        <row r="9611">
          <cell r="M9611">
            <v>50824.020358934475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n-Breaux, Angelika (DFW)" refreshedDate="44098.812901967591" createdVersion="6" refreshedVersion="6" minRefreshableVersion="3" recordCount="2353" xr:uid="{FD6E7E19-51FA-4C20-9EE9-D8AEFB0CC80C}">
  <cacheSource type="worksheet">
    <worksheetSource ref="A3:M3000" sheet="Valid TRS"/>
  </cacheSource>
  <cacheFields count="13">
    <cacheField name="LU2" numFmtId="0">
      <sharedItems containsBlank="1"/>
    </cacheField>
    <cacheField name="LU Flag" numFmtId="0">
      <sharedItems containsString="0" containsBlank="1" containsNumber="1" containsInteger="1" minValue="1" maxValue="2"/>
    </cacheField>
    <cacheField name="Calibration Stock" numFmtId="0">
      <sharedItems containsString="0" containsBlank="1" containsNumber="1" containsInteger="1" minValue="1" maxValue="39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m/>
      </sharedItems>
    </cacheField>
    <cacheField name="Mark Status" numFmtId="0">
      <sharedItems containsBlank="1" count="3">
        <s v="UM"/>
        <s v="M"/>
        <m/>
      </sharedItems>
    </cacheField>
    <cacheField name="Year" numFmtId="0">
      <sharedItems containsString="0" containsBlank="1" containsNumber="1" containsInteger="1" minValue="2007" maxValue="2013" count="8">
        <n v="2007"/>
        <n v="2008"/>
        <n v="2009"/>
        <n v="2010"/>
        <n v="2011"/>
        <n v="2012"/>
        <n v="2013"/>
        <m/>
      </sharedItems>
    </cacheField>
    <cacheField name="FRAM StkID" numFmtId="0">
      <sharedItems containsString="0" containsBlank="1" containsNumber="1" containsInteger="1" minValue="1" maxValue="78"/>
    </cacheField>
    <cacheField name="TAMM Name" numFmtId="0">
      <sharedItems containsBlank="1"/>
    </cacheField>
    <cacheField name="Age" numFmtId="0">
      <sharedItems containsString="0" containsBlank="1" containsNumber="1" containsInteger="1" minValue="3" maxValue="5"/>
    </cacheField>
    <cacheField name="BKFRAM Value" numFmtId="0">
      <sharedItems containsString="0" containsBlank="1" containsNumber="1" minValue="0" maxValue="296977.65658904117"/>
    </cacheField>
    <cacheField name="Adjustment" numFmtId="0">
      <sharedItems containsNonDate="0" containsString="0" containsBlank="1"/>
    </cacheField>
    <cacheField name="Calibration Input (ETRS)" numFmtId="0">
      <sharedItems containsString="0" containsBlank="1" containsNumber="1" minValue="0" maxValue="296977.65658904117"/>
    </cacheField>
    <cacheField name="Source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3">
  <r>
    <s v="2007-1-3-"/>
    <n v="1"/>
    <x v="0"/>
    <x v="0"/>
    <x v="0"/>
    <n v="1"/>
    <m/>
    <n v="3"/>
    <n v="2437.1683156075042"/>
    <m/>
    <m/>
    <m/>
    <s v="use ETRS provided"/>
  </r>
  <r>
    <s v="2007-1-4-"/>
    <n v="1"/>
    <x v="0"/>
    <x v="0"/>
    <x v="0"/>
    <n v="1"/>
    <m/>
    <n v="4"/>
    <n v="2680.3447550805372"/>
    <m/>
    <m/>
    <m/>
    <s v="use ETRS provided"/>
  </r>
  <r>
    <s v="2007-1-5-"/>
    <n v="1"/>
    <x v="0"/>
    <x v="0"/>
    <x v="0"/>
    <n v="1"/>
    <m/>
    <n v="5"/>
    <n v="194.54115157842611"/>
    <m/>
    <m/>
    <m/>
    <s v="use ETRS provided"/>
  </r>
  <r>
    <s v="2008-1-3-"/>
    <n v="1"/>
    <x v="0"/>
    <x v="0"/>
    <x v="1"/>
    <n v="1"/>
    <m/>
    <n v="3"/>
    <n v="3261.0738496281979"/>
    <m/>
    <m/>
    <m/>
    <s v="use ETRS provided"/>
  </r>
  <r>
    <s v="2008-1-4-"/>
    <n v="1"/>
    <x v="0"/>
    <x v="0"/>
    <x v="1"/>
    <n v="1"/>
    <m/>
    <n v="4"/>
    <n v="367.16691043029363"/>
    <m/>
    <m/>
    <m/>
    <s v="use ETRS provided"/>
  </r>
  <r>
    <s v="2008-1-5-"/>
    <n v="1"/>
    <x v="0"/>
    <x v="0"/>
    <x v="1"/>
    <n v="1"/>
    <m/>
    <n v="5"/>
    <n v="47.376375539392718"/>
    <m/>
    <m/>
    <m/>
    <s v="use ETRS provided"/>
  </r>
  <r>
    <s v="2009-1-3-"/>
    <n v="1"/>
    <x v="0"/>
    <x v="0"/>
    <x v="2"/>
    <n v="1"/>
    <m/>
    <n v="3"/>
    <n v="439.48467575287162"/>
    <m/>
    <m/>
    <m/>
    <s v="use ETRS provided"/>
  </r>
  <r>
    <s v="2009-1-4-"/>
    <n v="1"/>
    <x v="0"/>
    <x v="0"/>
    <x v="2"/>
    <n v="1"/>
    <m/>
    <n v="4"/>
    <n v="1905.730009901833"/>
    <m/>
    <m/>
    <m/>
    <s v="use ETRS provided"/>
  </r>
  <r>
    <s v="2009-1-5-"/>
    <n v="1"/>
    <x v="0"/>
    <x v="0"/>
    <x v="2"/>
    <n v="1"/>
    <m/>
    <n v="5"/>
    <n v="9.7231122954175113"/>
    <m/>
    <m/>
    <m/>
    <s v="use ETRS provided"/>
  </r>
  <r>
    <s v="2010-1-3-"/>
    <n v="1"/>
    <x v="0"/>
    <x v="0"/>
    <x v="3"/>
    <n v="1"/>
    <m/>
    <n v="3"/>
    <n v="2234.6510637683091"/>
    <m/>
    <m/>
    <m/>
    <s v="use ETRS provided"/>
  </r>
  <r>
    <s v="2010-1-4-"/>
    <n v="1"/>
    <x v="0"/>
    <x v="0"/>
    <x v="3"/>
    <n v="1"/>
    <m/>
    <n v="4"/>
    <n v="2067.0212831399272"/>
    <m/>
    <m/>
    <m/>
    <s v="use ETRS provided"/>
  </r>
  <r>
    <s v="2010-1-5-"/>
    <n v="1"/>
    <x v="0"/>
    <x v="0"/>
    <x v="3"/>
    <n v="1"/>
    <m/>
    <n v="5"/>
    <n v="119.8416747771592"/>
    <m/>
    <m/>
    <m/>
    <s v="use ETRS provided"/>
  </r>
  <r>
    <s v="2011-1-3-"/>
    <n v="1"/>
    <x v="0"/>
    <x v="0"/>
    <x v="4"/>
    <n v="1"/>
    <m/>
    <n v="3"/>
    <n v="1188.0621562680919"/>
    <m/>
    <m/>
    <m/>
    <s v="use ETRS provided"/>
  </r>
  <r>
    <s v="2011-1-4-"/>
    <n v="1"/>
    <x v="0"/>
    <x v="0"/>
    <x v="4"/>
    <n v="1"/>
    <m/>
    <n v="4"/>
    <n v="1376.0774497566299"/>
    <m/>
    <m/>
    <m/>
    <s v="use ETRS provided"/>
  </r>
  <r>
    <s v="2011-1-5-"/>
    <n v="1"/>
    <x v="0"/>
    <x v="0"/>
    <x v="4"/>
    <n v="1"/>
    <m/>
    <n v="5"/>
    <n v="3"/>
    <m/>
    <m/>
    <m/>
    <s v="use ETRS provided"/>
  </r>
  <r>
    <s v="2012-1-3-"/>
    <n v="1"/>
    <x v="0"/>
    <x v="0"/>
    <x v="5"/>
    <n v="1"/>
    <m/>
    <n v="3"/>
    <n v="700.30287767343282"/>
    <m/>
    <m/>
    <m/>
    <s v="use ETRS provided"/>
  </r>
  <r>
    <s v="2012-1-4-"/>
    <n v="1"/>
    <x v="0"/>
    <x v="0"/>
    <x v="5"/>
    <n v="1"/>
    <m/>
    <n v="4"/>
    <n v="1020.849675908794"/>
    <m/>
    <m/>
    <m/>
    <s v="use ETRS provided"/>
  </r>
  <r>
    <s v="2012-1-5-"/>
    <n v="1"/>
    <x v="0"/>
    <x v="0"/>
    <x v="5"/>
    <n v="1"/>
    <m/>
    <n v="5"/>
    <n v="13.271045786814319"/>
    <m/>
    <m/>
    <m/>
    <s v="use ETRS provided"/>
  </r>
  <r>
    <s v="2013-1-3-"/>
    <n v="1"/>
    <x v="0"/>
    <x v="0"/>
    <x v="6"/>
    <n v="1"/>
    <m/>
    <n v="3"/>
    <n v="988.38602603480592"/>
    <m/>
    <m/>
    <m/>
    <s v="use ETRS provided"/>
  </r>
  <r>
    <s v="2013-1-4-"/>
    <n v="1"/>
    <x v="0"/>
    <x v="0"/>
    <x v="6"/>
    <n v="1"/>
    <m/>
    <n v="4"/>
    <n v="509.13501901009039"/>
    <m/>
    <m/>
    <m/>
    <s v="use ETRS provided"/>
  </r>
  <r>
    <s v="2013-1-5-"/>
    <n v="1"/>
    <x v="0"/>
    <x v="0"/>
    <x v="6"/>
    <n v="1"/>
    <m/>
    <n v="5"/>
    <n v="12.17496784589347"/>
    <m/>
    <m/>
    <m/>
    <s v="use ETRS provided"/>
  </r>
  <r>
    <s v="2007-2-3-"/>
    <n v="1"/>
    <x v="0"/>
    <x v="1"/>
    <x v="0"/>
    <n v="2"/>
    <m/>
    <n v="3"/>
    <n v="12405.60497854453"/>
    <m/>
    <m/>
    <m/>
    <s v="use ETRS provided"/>
  </r>
  <r>
    <s v="2007-2-4-"/>
    <n v="1"/>
    <x v="0"/>
    <x v="1"/>
    <x v="0"/>
    <n v="2"/>
    <m/>
    <n v="4"/>
    <n v="13643.41478793368"/>
    <m/>
    <m/>
    <m/>
    <s v="use ETRS provided"/>
  </r>
  <r>
    <s v="2007-2-5-"/>
    <n v="1"/>
    <x v="0"/>
    <x v="1"/>
    <x v="0"/>
    <n v="2"/>
    <m/>
    <n v="5"/>
    <n v="990.24784751131529"/>
    <m/>
    <m/>
    <m/>
    <s v="use ETRS provided"/>
  </r>
  <r>
    <s v="2008-2-3-"/>
    <n v="1"/>
    <x v="0"/>
    <x v="1"/>
    <x v="1"/>
    <n v="2"/>
    <m/>
    <n v="3"/>
    <n v="26324.58726223803"/>
    <m/>
    <m/>
    <m/>
    <s v="use ETRS provided"/>
  </r>
  <r>
    <s v="2008-2-4-"/>
    <n v="1"/>
    <x v="0"/>
    <x v="1"/>
    <x v="1"/>
    <n v="2"/>
    <m/>
    <n v="4"/>
    <n v="2963.906314029221"/>
    <m/>
    <m/>
    <m/>
    <s v="use ETRS provided"/>
  </r>
  <r>
    <s v="2008-2-5-"/>
    <n v="1"/>
    <x v="0"/>
    <x v="1"/>
    <x v="1"/>
    <n v="2"/>
    <m/>
    <n v="5"/>
    <n v="382.43952439086718"/>
    <m/>
    <m/>
    <m/>
    <s v="use ETRS provided"/>
  </r>
  <r>
    <s v="2009-2-3-"/>
    <n v="1"/>
    <x v="0"/>
    <x v="1"/>
    <x v="2"/>
    <n v="2"/>
    <m/>
    <n v="3"/>
    <n v="4398.1853726318168"/>
    <m/>
    <m/>
    <m/>
    <s v="use ETRS provided"/>
  </r>
  <r>
    <s v="2009-2-4-"/>
    <n v="1"/>
    <x v="0"/>
    <x v="1"/>
    <x v="2"/>
    <n v="2"/>
    <m/>
    <n v="4"/>
    <n v="19071.777279553899"/>
    <m/>
    <m/>
    <m/>
    <s v="use ETRS provided"/>
  </r>
  <r>
    <s v="2009-2-5-"/>
    <n v="1"/>
    <x v="0"/>
    <x v="1"/>
    <x v="2"/>
    <n v="2"/>
    <m/>
    <n v="5"/>
    <n v="97.304986120172927"/>
    <m/>
    <m/>
    <m/>
    <s v="use ETRS provided"/>
  </r>
  <r>
    <s v="2010-2-3-"/>
    <n v="1"/>
    <x v="0"/>
    <x v="1"/>
    <x v="3"/>
    <n v="2"/>
    <m/>
    <n v="3"/>
    <n v="18363.841886688631"/>
    <m/>
    <m/>
    <m/>
    <s v="use ETRS provided"/>
  </r>
  <r>
    <s v="2010-2-4-"/>
    <n v="1"/>
    <x v="0"/>
    <x v="1"/>
    <x v="3"/>
    <n v="2"/>
    <m/>
    <n v="4"/>
    <n v="16986.29939834644"/>
    <m/>
    <m/>
    <m/>
    <s v="use ETRS provided"/>
  </r>
  <r>
    <s v="2010-2-5-"/>
    <n v="1"/>
    <x v="0"/>
    <x v="1"/>
    <x v="3"/>
    <n v="2"/>
    <m/>
    <n v="5"/>
    <n v="989"/>
    <m/>
    <m/>
    <m/>
    <s v="use ETRS provided"/>
  </r>
  <r>
    <s v="2011-2-3-"/>
    <n v="1"/>
    <x v="0"/>
    <x v="1"/>
    <x v="4"/>
    <n v="2"/>
    <m/>
    <n v="3"/>
    <n v="17452.82781997916"/>
    <m/>
    <m/>
    <m/>
    <s v="use ETRS provided"/>
  </r>
  <r>
    <s v="2011-2-4-"/>
    <n v="1"/>
    <x v="0"/>
    <x v="1"/>
    <x v="4"/>
    <n v="2"/>
    <m/>
    <n v="4"/>
    <n v="20214.803300357849"/>
    <m/>
    <m/>
    <m/>
    <s v="use ETRS provided"/>
  </r>
  <r>
    <s v="2011-2-5-"/>
    <n v="1"/>
    <x v="0"/>
    <x v="1"/>
    <x v="4"/>
    <n v="2"/>
    <m/>
    <n v="5"/>
    <n v="47"/>
    <m/>
    <m/>
    <m/>
    <s v="use ETRS provided"/>
  </r>
  <r>
    <s v="2012-2-3-"/>
    <n v="1"/>
    <x v="0"/>
    <x v="1"/>
    <x v="5"/>
    <n v="2"/>
    <m/>
    <n v="3"/>
    <n v="16014.425655152711"/>
    <m/>
    <m/>
    <m/>
    <s v="use ETRS provided"/>
  </r>
  <r>
    <s v="2012-2-4-"/>
    <n v="1"/>
    <x v="0"/>
    <x v="1"/>
    <x v="5"/>
    <n v="2"/>
    <m/>
    <n v="4"/>
    <n v="23344.64381217596"/>
    <m/>
    <m/>
    <m/>
    <s v="use ETRS provided"/>
  </r>
  <r>
    <s v="2012-2-5-"/>
    <n v="1"/>
    <x v="0"/>
    <x v="1"/>
    <x v="5"/>
    <n v="2"/>
    <m/>
    <n v="5"/>
    <n v="303.48036955828752"/>
    <m/>
    <m/>
    <m/>
    <s v="use ETRS provided"/>
  </r>
  <r>
    <s v="2013-2-3-"/>
    <n v="1"/>
    <x v="0"/>
    <x v="1"/>
    <x v="6"/>
    <n v="2"/>
    <m/>
    <n v="3"/>
    <n v="23291.067186997891"/>
    <m/>
    <m/>
    <m/>
    <s v="use ETRS provided"/>
  </r>
  <r>
    <s v="2013-2-4-"/>
    <n v="1"/>
    <x v="0"/>
    <x v="1"/>
    <x v="6"/>
    <n v="2"/>
    <m/>
    <n v="4"/>
    <n v="11997.638192630489"/>
    <m/>
    <m/>
    <m/>
    <s v="use ETRS provided"/>
  </r>
  <r>
    <s v="2013-2-5-"/>
    <n v="1"/>
    <x v="0"/>
    <x v="1"/>
    <x v="6"/>
    <n v="2"/>
    <m/>
    <n v="5"/>
    <n v="286.90004373681609"/>
    <m/>
    <m/>
    <m/>
    <s v="use ETRS provided"/>
  </r>
  <r>
    <s v="2007-3-3-"/>
    <n v="1"/>
    <x v="1"/>
    <x v="0"/>
    <x v="0"/>
    <n v="3"/>
    <m/>
    <n v="3"/>
    <n v="147.08236761873189"/>
    <m/>
    <n v="147.08236761873189"/>
    <s v="[valid_2020_draft_stock_bkfram.xlsx]valid2020_stock!"/>
    <m/>
  </r>
  <r>
    <s v="2007-3-4-"/>
    <n v="1"/>
    <x v="1"/>
    <x v="0"/>
    <x v="0"/>
    <n v="3"/>
    <m/>
    <n v="4"/>
    <n v="130.22549040982301"/>
    <m/>
    <n v="130.22549040982301"/>
    <s v="[valid_2020_draft_stock_bkfram.xlsx]valid2020_stock!"/>
    <m/>
  </r>
  <r>
    <s v="2007-3-5-"/>
    <n v="1"/>
    <x v="1"/>
    <x v="0"/>
    <x v="0"/>
    <n v="3"/>
    <m/>
    <n v="5"/>
    <n v="134.16123544979479"/>
    <m/>
    <n v="134.16123544979479"/>
    <s v="[valid_2020_draft_stock_bkfram.xlsx]valid2020_stock!"/>
    <m/>
  </r>
  <r>
    <s v="2008-3-3-"/>
    <n v="1"/>
    <x v="1"/>
    <x v="0"/>
    <x v="1"/>
    <n v="3"/>
    <m/>
    <n v="3"/>
    <n v="131.5238865979014"/>
    <m/>
    <n v="131.5238865979014"/>
    <s v="[valid_2020_draft_stock_bkfram.xlsx]valid2020_stock!"/>
    <m/>
  </r>
  <r>
    <s v="2008-3-4-"/>
    <n v="1"/>
    <x v="1"/>
    <x v="0"/>
    <x v="1"/>
    <n v="3"/>
    <m/>
    <n v="4"/>
    <n v="331.64332790080761"/>
    <m/>
    <n v="331.64332790080761"/>
    <s v="[valid_2020_draft_stock_bkfram.xlsx]valid2020_stock!"/>
    <m/>
  </r>
  <r>
    <s v="2008-3-5-"/>
    <n v="1"/>
    <x v="1"/>
    <x v="0"/>
    <x v="1"/>
    <n v="3"/>
    <m/>
    <n v="5"/>
    <n v="32.481591769048222"/>
    <m/>
    <n v="32.481591769048222"/>
    <s v="[valid_2020_draft_stock_bkfram.xlsx]valid2020_stock!"/>
    <m/>
  </r>
  <r>
    <s v="2009-3-3-"/>
    <n v="1"/>
    <x v="1"/>
    <x v="0"/>
    <x v="2"/>
    <n v="3"/>
    <m/>
    <n v="3"/>
    <n v="25.877120843076138"/>
    <m/>
    <n v="25.877120843076138"/>
    <s v="[valid_2020_draft_stock_bkfram.xlsx]valid2020_stock!"/>
    <m/>
  </r>
  <r>
    <s v="2009-3-4-"/>
    <n v="1"/>
    <x v="1"/>
    <x v="0"/>
    <x v="2"/>
    <n v="3"/>
    <m/>
    <n v="4"/>
    <n v="331.31975768732178"/>
    <m/>
    <n v="331.31975768732178"/>
    <s v="[valid_2020_draft_stock_bkfram.xlsx]valid2020_stock!"/>
    <m/>
  </r>
  <r>
    <s v="2009-3-5-"/>
    <n v="1"/>
    <x v="1"/>
    <x v="0"/>
    <x v="2"/>
    <n v="3"/>
    <m/>
    <n v="5"/>
    <n v="22.39670455147234"/>
    <m/>
    <n v="22.39670455147234"/>
    <s v="[valid_2020_draft_stock_bkfram.xlsx]valid2020_stock!"/>
    <m/>
  </r>
  <r>
    <s v="2010-3-3-"/>
    <n v="1"/>
    <x v="1"/>
    <x v="0"/>
    <x v="3"/>
    <n v="3"/>
    <m/>
    <n v="3"/>
    <n v="110.13866808599739"/>
    <m/>
    <n v="110.13866808599739"/>
    <s v="[valid_2020_draft_stock_bkfram.xlsx]valid2020_stock!"/>
    <m/>
  </r>
  <r>
    <s v="2010-3-4-"/>
    <n v="1"/>
    <x v="1"/>
    <x v="0"/>
    <x v="3"/>
    <n v="3"/>
    <m/>
    <n v="4"/>
    <n v="98.020391773338233"/>
    <m/>
    <n v="98.020391773338233"/>
    <s v="[valid_2020_draft_stock_bkfram.xlsx]valid2020_stock!"/>
    <m/>
  </r>
  <r>
    <s v="2010-3-5-"/>
    <n v="1"/>
    <x v="1"/>
    <x v="0"/>
    <x v="3"/>
    <n v="3"/>
    <m/>
    <n v="5"/>
    <n v="68.081572178750491"/>
    <m/>
    <n v="68.081572178750491"/>
    <s v="[valid_2020_draft_stock_bkfram.xlsx]valid2020_stock!"/>
    <m/>
  </r>
  <r>
    <s v="2011-3-3-"/>
    <n v="1"/>
    <x v="1"/>
    <x v="0"/>
    <x v="4"/>
    <n v="3"/>
    <m/>
    <n v="3"/>
    <n v="80.283753303631244"/>
    <m/>
    <n v="80.283753303631244"/>
    <s v="[valid_2020_draft_stock_bkfram.xlsx]valid2020_stock!"/>
    <m/>
  </r>
  <r>
    <s v="2011-3-4-"/>
    <n v="1"/>
    <x v="1"/>
    <x v="0"/>
    <x v="4"/>
    <n v="3"/>
    <m/>
    <n v="4"/>
    <n v="162.93233279426761"/>
    <m/>
    <n v="162.93233279426761"/>
    <s v="[valid_2020_draft_stock_bkfram.xlsx]valid2020_stock!"/>
    <m/>
  </r>
  <r>
    <s v="2011-3-5-"/>
    <n v="1"/>
    <x v="1"/>
    <x v="0"/>
    <x v="4"/>
    <n v="3"/>
    <m/>
    <n v="5"/>
    <n v="12.427687692982779"/>
    <m/>
    <n v="12.427687692982779"/>
    <s v="[valid_2020_draft_stock_bkfram.xlsx]valid2020_stock!"/>
    <m/>
  </r>
  <r>
    <s v="2012-3-3-"/>
    <n v="1"/>
    <x v="1"/>
    <x v="0"/>
    <x v="5"/>
    <n v="3"/>
    <m/>
    <n v="3"/>
    <n v="110.4473420854133"/>
    <m/>
    <n v="110.4473420854133"/>
    <s v="[valid_2020_draft_stock_bkfram.xlsx]valid2020_stock!"/>
    <m/>
  </r>
  <r>
    <s v="2012-3-4-"/>
    <n v="1"/>
    <x v="1"/>
    <x v="0"/>
    <x v="5"/>
    <n v="3"/>
    <m/>
    <n v="4"/>
    <n v="359.78681595984011"/>
    <m/>
    <n v="359.78681595984011"/>
    <s v="[valid_2020_draft_stock_bkfram.xlsx]valid2020_stock!"/>
    <m/>
  </r>
  <r>
    <s v="2012-3-5-"/>
    <n v="1"/>
    <x v="1"/>
    <x v="0"/>
    <x v="5"/>
    <n v="3"/>
    <m/>
    <n v="5"/>
    <n v="114.62507021248619"/>
    <m/>
    <n v="114.62507021248619"/>
    <s v="[valid_2020_draft_stock_bkfram.xlsx]valid2020_stock!"/>
    <m/>
  </r>
  <r>
    <s v="2013-3-3-"/>
    <n v="1"/>
    <x v="1"/>
    <x v="0"/>
    <x v="6"/>
    <n v="3"/>
    <m/>
    <n v="3"/>
    <n v="27.265485991873931"/>
    <m/>
    <n v="27.265485991873931"/>
    <s v="[valid_2020_draft_stock_bkfram.xlsx]valid2020_stock!"/>
    <m/>
  </r>
  <r>
    <s v="2013-3-4-"/>
    <n v="1"/>
    <x v="1"/>
    <x v="0"/>
    <x v="6"/>
    <n v="3"/>
    <m/>
    <n v="4"/>
    <n v="116.1940186369865"/>
    <m/>
    <n v="116.1940186369865"/>
    <s v="[valid_2020_draft_stock_bkfram.xlsx]valid2020_stock!"/>
    <m/>
  </r>
  <r>
    <s v="2013-3-5-"/>
    <n v="1"/>
    <x v="1"/>
    <x v="0"/>
    <x v="6"/>
    <n v="3"/>
    <m/>
    <n v="5"/>
    <n v="21.766361477201361"/>
    <m/>
    <n v="21.766361477201361"/>
    <s v="[valid_2020_draft_stock_bkfram.xlsx]valid2020_stock!"/>
    <m/>
  </r>
  <r>
    <s v="2007-4-3-"/>
    <n v="1"/>
    <x v="1"/>
    <x v="1"/>
    <x v="0"/>
    <n v="4"/>
    <m/>
    <n v="3"/>
    <n v="363.05305916323312"/>
    <m/>
    <n v="363.05305916323312"/>
    <s v="[valid_2020_draft_stock_bkfram.xlsx]valid2020_stock!"/>
    <m/>
  </r>
  <r>
    <s v="2007-4-4-"/>
    <n v="1"/>
    <x v="1"/>
    <x v="1"/>
    <x v="0"/>
    <n v="4"/>
    <m/>
    <n v="4"/>
    <n v="263.54792138685588"/>
    <m/>
    <n v="263.54792138685588"/>
    <s v="[valid_2020_draft_stock_bkfram.xlsx]valid2020_stock!"/>
    <m/>
  </r>
  <r>
    <s v="2007-4-5-"/>
    <n v="1"/>
    <x v="1"/>
    <x v="1"/>
    <x v="0"/>
    <n v="4"/>
    <m/>
    <n v="5"/>
    <n v="30.020343098206521"/>
    <m/>
    <n v="30.020343098206521"/>
    <s v="[valid_2020_draft_stock_bkfram.xlsx]valid2020_stock!"/>
    <m/>
  </r>
  <r>
    <s v="2008-4-3-"/>
    <n v="1"/>
    <x v="1"/>
    <x v="1"/>
    <x v="1"/>
    <n v="4"/>
    <m/>
    <n v="3"/>
    <n v="830.90940210096505"/>
    <m/>
    <n v="830.90940210096505"/>
    <s v="[valid_2020_draft_stock_bkfram.xlsx]valid2020_stock!"/>
    <m/>
  </r>
  <r>
    <s v="2008-4-4-"/>
    <n v="1"/>
    <x v="1"/>
    <x v="1"/>
    <x v="1"/>
    <n v="4"/>
    <m/>
    <n v="4"/>
    <n v="624.22457179862715"/>
    <m/>
    <n v="624.22457179862715"/>
    <s v="[valid_2020_draft_stock_bkfram.xlsx]valid2020_stock!"/>
    <m/>
  </r>
  <r>
    <s v="2008-4-5-"/>
    <n v="1"/>
    <x v="1"/>
    <x v="1"/>
    <x v="1"/>
    <n v="4"/>
    <m/>
    <n v="5"/>
    <n v="33.455070492424568"/>
    <m/>
    <n v="33.455070492424568"/>
    <s v="[valid_2020_draft_stock_bkfram.xlsx]valid2020_stock!"/>
    <m/>
  </r>
  <r>
    <s v="2009-4-3-"/>
    <n v="1"/>
    <x v="1"/>
    <x v="1"/>
    <x v="2"/>
    <n v="4"/>
    <m/>
    <n v="3"/>
    <n v="599.62559238226231"/>
    <m/>
    <n v="599.62559238226231"/>
    <s v="[valid_2020_draft_stock_bkfram.xlsx]valid2020_stock!"/>
    <m/>
  </r>
  <r>
    <s v="2009-4-4-"/>
    <n v="1"/>
    <x v="1"/>
    <x v="1"/>
    <x v="2"/>
    <n v="4"/>
    <m/>
    <n v="4"/>
    <n v="1294.2393758053699"/>
    <m/>
    <n v="1294.2393758053699"/>
    <s v="[valid_2020_draft_stock_bkfram.xlsx]valid2020_stock!"/>
    <m/>
  </r>
  <r>
    <s v="2009-4-5-"/>
    <n v="1"/>
    <x v="1"/>
    <x v="1"/>
    <x v="2"/>
    <n v="4"/>
    <m/>
    <n v="5"/>
    <n v="39.938178210094023"/>
    <m/>
    <n v="39.938178210094023"/>
    <s v="[valid_2020_draft_stock_bkfram.xlsx]valid2020_stock!"/>
    <m/>
  </r>
  <r>
    <s v="2010-4-3-"/>
    <n v="1"/>
    <x v="1"/>
    <x v="1"/>
    <x v="3"/>
    <n v="4"/>
    <m/>
    <n v="3"/>
    <n v="1385.171200566404"/>
    <m/>
    <n v="1385.171200566404"/>
    <s v="[valid_2020_draft_stock_bkfram.xlsx]valid2020_stock!"/>
    <m/>
  </r>
  <r>
    <s v="2010-4-4-"/>
    <n v="1"/>
    <x v="1"/>
    <x v="1"/>
    <x v="3"/>
    <n v="4"/>
    <m/>
    <n v="4"/>
    <n v="1111.8289185840531"/>
    <m/>
    <n v="1111.8289185840531"/>
    <s v="[valid_2020_draft_stock_bkfram.xlsx]valid2020_stock!"/>
    <m/>
  </r>
  <r>
    <s v="2010-4-5-"/>
    <n v="1"/>
    <x v="1"/>
    <x v="1"/>
    <x v="3"/>
    <n v="4"/>
    <m/>
    <n v="5"/>
    <n v="120.1102203969773"/>
    <m/>
    <n v="120.1102203969773"/>
    <s v="[valid_2020_draft_stock_bkfram.xlsx]valid2020_stock!"/>
    <m/>
  </r>
  <r>
    <s v="2011-4-3-"/>
    <n v="1"/>
    <x v="1"/>
    <x v="1"/>
    <x v="4"/>
    <n v="4"/>
    <m/>
    <n v="3"/>
    <n v="574.66744937665817"/>
    <m/>
    <n v="574.66744937665817"/>
    <s v="[valid_2020_draft_stock_bkfram.xlsx]valid2020_stock!"/>
    <m/>
  </r>
  <r>
    <s v="2011-4-4-"/>
    <n v="1"/>
    <x v="1"/>
    <x v="1"/>
    <x v="4"/>
    <n v="4"/>
    <m/>
    <n v="4"/>
    <n v="1047.8928920626411"/>
    <m/>
    <n v="1047.8928920626411"/>
    <s v="[valid_2020_draft_stock_bkfram.xlsx]valid2020_stock!"/>
    <m/>
  </r>
  <r>
    <s v="2011-4-5-"/>
    <n v="1"/>
    <x v="1"/>
    <x v="1"/>
    <x v="4"/>
    <n v="4"/>
    <m/>
    <n v="5"/>
    <n v="85.152912189102253"/>
    <m/>
    <n v="85.152912189102253"/>
    <s v="[valid_2020_draft_stock_bkfram.xlsx]valid2020_stock!"/>
    <m/>
  </r>
  <r>
    <s v="2012-4-3-"/>
    <n v="1"/>
    <x v="1"/>
    <x v="1"/>
    <x v="5"/>
    <n v="4"/>
    <m/>
    <n v="3"/>
    <n v="474.28308914099699"/>
    <m/>
    <n v="474.28308914099699"/>
    <s v="[valid_2020_draft_stock_bkfram.xlsx]valid2020_stock!"/>
    <m/>
  </r>
  <r>
    <s v="2012-4-4-"/>
    <n v="1"/>
    <x v="1"/>
    <x v="1"/>
    <x v="5"/>
    <n v="4"/>
    <m/>
    <n v="4"/>
    <n v="622.08109887183332"/>
    <m/>
    <n v="622.08109887183332"/>
    <s v="[valid_2020_draft_stock_bkfram.xlsx]valid2020_stock!"/>
    <m/>
  </r>
  <r>
    <s v="2012-4-5-"/>
    <n v="1"/>
    <x v="1"/>
    <x v="1"/>
    <x v="5"/>
    <n v="4"/>
    <m/>
    <n v="5"/>
    <n v="83.429339960114078"/>
    <m/>
    <n v="83.429339960114078"/>
    <s v="[valid_2020_draft_stock_bkfram.xlsx]valid2020_stock!"/>
    <m/>
  </r>
  <r>
    <s v="2013-4-3-"/>
    <n v="1"/>
    <x v="1"/>
    <x v="1"/>
    <x v="6"/>
    <n v="4"/>
    <m/>
    <n v="3"/>
    <n v="1264.7448578179531"/>
    <m/>
    <n v="1264.7448578179531"/>
    <s v="[valid_2020_draft_stock_bkfram.xlsx]valid2020_stock!"/>
    <m/>
  </r>
  <r>
    <s v="2013-4-4-"/>
    <n v="1"/>
    <x v="1"/>
    <x v="1"/>
    <x v="6"/>
    <n v="4"/>
    <m/>
    <n v="4"/>
    <n v="1364.4027881772929"/>
    <m/>
    <n v="1364.4027881772929"/>
    <s v="[valid_2020_draft_stock_bkfram.xlsx]valid2020_stock!"/>
    <m/>
  </r>
  <r>
    <s v="2013-4-5-"/>
    <n v="1"/>
    <x v="1"/>
    <x v="1"/>
    <x v="6"/>
    <n v="4"/>
    <m/>
    <n v="5"/>
    <n v="113.4631446169124"/>
    <m/>
    <n v="113.4631446169124"/>
    <s v="[valid_2020_draft_stock_bkfram.xlsx]valid2020_stock!"/>
    <m/>
  </r>
  <r>
    <s v="2007-5-3-"/>
    <n v="1"/>
    <x v="2"/>
    <x v="0"/>
    <x v="0"/>
    <n v="5"/>
    <m/>
    <n v="3"/>
    <n v="242.54989333754199"/>
    <m/>
    <n v="242.54989333754199"/>
    <s v="[valid_2020_draft_stock_bkfram.xlsx]valid2020_stock!"/>
    <m/>
  </r>
  <r>
    <s v="2007-5-4-"/>
    <n v="1"/>
    <x v="2"/>
    <x v="0"/>
    <x v="0"/>
    <n v="5"/>
    <m/>
    <n v="4"/>
    <n v="812.63801080703286"/>
    <m/>
    <n v="812.63801080703286"/>
    <s v="[valid_2020_draft_stock_bkfram.xlsx]valid2020_stock!"/>
    <m/>
  </r>
  <r>
    <s v="2007-5-5-"/>
    <n v="1"/>
    <x v="2"/>
    <x v="0"/>
    <x v="0"/>
    <n v="5"/>
    <m/>
    <n v="5"/>
    <n v="76.902054698279187"/>
    <m/>
    <n v="76.902054698279187"/>
    <s v="[valid_2020_draft_stock_bkfram.xlsx]valid2020_stock!"/>
    <m/>
  </r>
  <r>
    <s v="2008-5-3-"/>
    <n v="1"/>
    <x v="2"/>
    <x v="0"/>
    <x v="1"/>
    <n v="5"/>
    <m/>
    <n v="3"/>
    <n v="277.54064136404338"/>
    <m/>
    <n v="277.54064136404338"/>
    <s v="[valid_2020_draft_stock_bkfram.xlsx]valid2020_stock!"/>
    <m/>
  </r>
  <r>
    <s v="2008-5-4-"/>
    <n v="1"/>
    <x v="2"/>
    <x v="0"/>
    <x v="1"/>
    <n v="5"/>
    <m/>
    <n v="4"/>
    <n v="405.74450578074158"/>
    <m/>
    <n v="405.74450578074158"/>
    <s v="[valid_2020_draft_stock_bkfram.xlsx]valid2020_stock!"/>
    <m/>
  </r>
  <r>
    <s v="2008-5-5-"/>
    <n v="1"/>
    <x v="2"/>
    <x v="0"/>
    <x v="1"/>
    <n v="5"/>
    <m/>
    <n v="5"/>
    <n v="105.2196271865941"/>
    <m/>
    <n v="105.2196271865941"/>
    <s v="[valid_2020_draft_stock_bkfram.xlsx]valid2020_stock!"/>
    <m/>
  </r>
  <r>
    <s v="2009-5-3-"/>
    <n v="1"/>
    <x v="2"/>
    <x v="0"/>
    <x v="2"/>
    <n v="5"/>
    <m/>
    <n v="3"/>
    <n v="155.1514657134928"/>
    <m/>
    <n v="155.1514657134928"/>
    <s v="[valid_2020_draft_stock_bkfram.xlsx]valid2020_stock!"/>
    <m/>
  </r>
  <r>
    <s v="2009-5-4-"/>
    <n v="1"/>
    <x v="2"/>
    <x v="0"/>
    <x v="2"/>
    <n v="5"/>
    <m/>
    <n v="4"/>
    <n v="421.83666295369238"/>
    <m/>
    <n v="421.83666295369238"/>
    <s v="[valid_2020_draft_stock_bkfram.xlsx]valid2020_stock!"/>
    <m/>
  </r>
  <r>
    <s v="2009-5-5-"/>
    <n v="1"/>
    <x v="2"/>
    <x v="0"/>
    <x v="2"/>
    <n v="5"/>
    <m/>
    <n v="5"/>
    <n v="25.12344258996745"/>
    <m/>
    <n v="25.12344258996745"/>
    <s v="[valid_2020_draft_stock_bkfram.xlsx]valid2020_stock!"/>
    <m/>
  </r>
  <r>
    <s v="2010-5-3-"/>
    <n v="1"/>
    <x v="2"/>
    <x v="0"/>
    <x v="3"/>
    <n v="5"/>
    <m/>
    <n v="3"/>
    <n v="456.75249634181478"/>
    <m/>
    <n v="456.75249634181478"/>
    <s v="[valid_2020_draft_stock_bkfram.xlsx]valid2020_stock!"/>
    <m/>
  </r>
  <r>
    <s v="2010-5-4-"/>
    <n v="1"/>
    <x v="2"/>
    <x v="0"/>
    <x v="3"/>
    <n v="5"/>
    <m/>
    <n v="4"/>
    <n v="288.8045545493141"/>
    <m/>
    <n v="288.8045545493141"/>
    <s v="[valid_2020_draft_stock_bkfram.xlsx]valid2020_stock!"/>
    <m/>
  </r>
  <r>
    <s v="2010-5-5-"/>
    <n v="1"/>
    <x v="2"/>
    <x v="0"/>
    <x v="3"/>
    <n v="5"/>
    <m/>
    <n v="5"/>
    <n v="39.381156911845054"/>
    <m/>
    <n v="39.381156911845054"/>
    <s v="[valid_2020_draft_stock_bkfram.xlsx]valid2020_stock!"/>
    <m/>
  </r>
  <r>
    <s v="2011-5-3-"/>
    <n v="1"/>
    <x v="2"/>
    <x v="0"/>
    <x v="4"/>
    <n v="5"/>
    <m/>
    <n v="3"/>
    <n v="344.6707087723791"/>
    <m/>
    <n v="344.6707087723791"/>
    <s v="[valid_2020_draft_stock_bkfram.xlsx]valid2020_stock!"/>
    <m/>
  </r>
  <r>
    <s v="2011-5-4-"/>
    <n v="1"/>
    <x v="2"/>
    <x v="0"/>
    <x v="4"/>
    <n v="5"/>
    <m/>
    <n v="4"/>
    <n v="342.91426569075628"/>
    <m/>
    <n v="342.91426569075628"/>
    <s v="[valid_2020_draft_stock_bkfram.xlsx]valid2020_stock!"/>
    <m/>
  </r>
  <r>
    <s v="2011-5-5-"/>
    <n v="1"/>
    <x v="2"/>
    <x v="0"/>
    <x v="4"/>
    <n v="5"/>
    <m/>
    <n v="5"/>
    <n v="21.916993895689199"/>
    <m/>
    <n v="21.916993895689199"/>
    <s v="[valid_2020_draft_stock_bkfram.xlsx]valid2020_stock!"/>
    <m/>
  </r>
  <r>
    <s v="2012-5-3-"/>
    <n v="1"/>
    <x v="2"/>
    <x v="0"/>
    <x v="5"/>
    <n v="5"/>
    <m/>
    <n v="3"/>
    <n v="206.9363677205688"/>
    <m/>
    <n v="206.9363677205688"/>
    <s v="[valid_2020_draft_stock_bkfram.xlsx]valid2020_stock!"/>
    <m/>
  </r>
  <r>
    <s v="2012-5-4-"/>
    <n v="1"/>
    <x v="2"/>
    <x v="0"/>
    <x v="5"/>
    <n v="5"/>
    <m/>
    <n v="4"/>
    <n v="380.65213513450618"/>
    <m/>
    <n v="380.65213513450618"/>
    <s v="[valid_2020_draft_stock_bkfram.xlsx]valid2020_stock!"/>
    <m/>
  </r>
  <r>
    <s v="2012-5-5-"/>
    <n v="1"/>
    <x v="2"/>
    <x v="0"/>
    <x v="5"/>
    <n v="5"/>
    <m/>
    <n v="5"/>
    <n v="27.148342519281091"/>
    <m/>
    <n v="27.148342519281091"/>
    <s v="[valid_2020_draft_stock_bkfram.xlsx]valid2020_stock!"/>
    <m/>
  </r>
  <r>
    <s v="2013-5-3-"/>
    <n v="1"/>
    <x v="2"/>
    <x v="0"/>
    <x v="6"/>
    <n v="5"/>
    <m/>
    <n v="3"/>
    <n v="399.2650726713847"/>
    <m/>
    <n v="399.2650726713847"/>
    <s v="[valid_2020_draft_stock_bkfram.xlsx]valid2020_stock!"/>
    <m/>
  </r>
  <r>
    <s v="2013-5-4-"/>
    <n v="1"/>
    <x v="2"/>
    <x v="0"/>
    <x v="6"/>
    <n v="5"/>
    <m/>
    <n v="4"/>
    <n v="636.54628699122895"/>
    <m/>
    <n v="636.54628699122895"/>
    <s v="[valid_2020_draft_stock_bkfram.xlsx]valid2020_stock!"/>
    <m/>
  </r>
  <r>
    <s v="2013-5-5-"/>
    <n v="1"/>
    <x v="2"/>
    <x v="0"/>
    <x v="6"/>
    <n v="5"/>
    <m/>
    <n v="5"/>
    <n v="67.234690005314008"/>
    <m/>
    <n v="67.234690005314008"/>
    <s v="[valid_2020_draft_stock_bkfram.xlsx]valid2020_stock!"/>
    <m/>
  </r>
  <r>
    <s v="2007-7-3-"/>
    <n v="1"/>
    <x v="3"/>
    <x v="0"/>
    <x v="0"/>
    <n v="7"/>
    <m/>
    <n v="3"/>
    <n v="3070.99933595518"/>
    <m/>
    <n v="3070.99933595518"/>
    <m/>
    <m/>
  </r>
  <r>
    <s v="2007-7-4-"/>
    <n v="1"/>
    <x v="3"/>
    <x v="0"/>
    <x v="0"/>
    <n v="7"/>
    <m/>
    <n v="4"/>
    <n v="5686.4283537907331"/>
    <m/>
    <n v="5686.4283537907331"/>
    <m/>
    <m/>
  </r>
  <r>
    <s v="2007-7-5-"/>
    <n v="1"/>
    <x v="3"/>
    <x v="0"/>
    <x v="0"/>
    <n v="7"/>
    <m/>
    <n v="5"/>
    <n v="2435.0013796791441"/>
    <m/>
    <n v="2435.0013796791441"/>
    <m/>
    <m/>
  </r>
  <r>
    <s v="2008-7-3-"/>
    <n v="1"/>
    <x v="3"/>
    <x v="0"/>
    <x v="1"/>
    <n v="7"/>
    <m/>
    <n v="3"/>
    <n v="3080.7030661491972"/>
    <m/>
    <n v="3080.7030661491972"/>
    <m/>
    <m/>
  </r>
  <r>
    <s v="2008-7-4-"/>
    <n v="1"/>
    <x v="3"/>
    <x v="0"/>
    <x v="1"/>
    <n v="7"/>
    <m/>
    <n v="4"/>
    <n v="8581.6556693060429"/>
    <m/>
    <n v="8581.6556693060429"/>
    <m/>
    <m/>
  </r>
  <r>
    <s v="2008-7-5-"/>
    <n v="1"/>
    <x v="3"/>
    <x v="0"/>
    <x v="1"/>
    <n v="7"/>
    <m/>
    <n v="5"/>
    <n v="1218.7814464562784"/>
    <m/>
    <n v="1218.7814464562784"/>
    <m/>
    <m/>
  </r>
  <r>
    <s v="2009-7-3-"/>
    <n v="1"/>
    <x v="3"/>
    <x v="0"/>
    <x v="2"/>
    <n v="7"/>
    <m/>
    <n v="3"/>
    <n v="927.59411617619321"/>
    <m/>
    <n v="927.59411617619321"/>
    <m/>
    <m/>
  </r>
  <r>
    <s v="2009-7-4-"/>
    <n v="1"/>
    <x v="3"/>
    <x v="0"/>
    <x v="2"/>
    <n v="7"/>
    <m/>
    <n v="4"/>
    <n v="9136.3620535256905"/>
    <m/>
    <n v="9136.3620535256905"/>
    <m/>
    <m/>
  </r>
  <r>
    <s v="2009-7-5-"/>
    <n v="1"/>
    <x v="3"/>
    <x v="0"/>
    <x v="2"/>
    <n v="7"/>
    <m/>
    <n v="5"/>
    <n v="1370.7248031069373"/>
    <m/>
    <n v="1370.7248031069373"/>
    <m/>
    <m/>
  </r>
  <r>
    <s v="2010-7-3-"/>
    <n v="1"/>
    <x v="3"/>
    <x v="0"/>
    <x v="3"/>
    <n v="7"/>
    <m/>
    <n v="3"/>
    <n v="1684.7186768939334"/>
    <m/>
    <n v="1684.7186768939334"/>
    <m/>
    <m/>
  </r>
  <r>
    <s v="2010-7-4-"/>
    <n v="1"/>
    <x v="3"/>
    <x v="0"/>
    <x v="3"/>
    <n v="7"/>
    <m/>
    <n v="4"/>
    <n v="3295.8579185676235"/>
    <m/>
    <n v="3295.8579185676235"/>
    <m/>
    <m/>
  </r>
  <r>
    <s v="2010-7-5-"/>
    <n v="1"/>
    <x v="3"/>
    <x v="0"/>
    <x v="3"/>
    <n v="7"/>
    <m/>
    <n v="5"/>
    <n v="2934.6201211417283"/>
    <m/>
    <n v="2934.6201211417283"/>
    <m/>
    <m/>
  </r>
  <r>
    <s v="2011-7-3-"/>
    <n v="1"/>
    <x v="3"/>
    <x v="0"/>
    <x v="4"/>
    <n v="7"/>
    <m/>
    <n v="3"/>
    <n v="2290.7055468751373"/>
    <m/>
    <n v="2290.7055468751373"/>
    <m/>
    <m/>
  </r>
  <r>
    <s v="2011-7-4-"/>
    <n v="1"/>
    <x v="3"/>
    <x v="0"/>
    <x v="4"/>
    <n v="7"/>
    <m/>
    <n v="4"/>
    <n v="5108.2805531914892"/>
    <m/>
    <n v="5108.2805531914892"/>
    <m/>
    <m/>
  </r>
  <r>
    <s v="2011-7-5-"/>
    <n v="1"/>
    <x v="3"/>
    <x v="0"/>
    <x v="4"/>
    <n v="7"/>
    <m/>
    <n v="5"/>
    <n v="328.53381064605566"/>
    <m/>
    <n v="328.53381064605566"/>
    <m/>
    <m/>
  </r>
  <r>
    <s v="2012-7-3-"/>
    <n v="1"/>
    <x v="3"/>
    <x v="0"/>
    <x v="5"/>
    <n v="7"/>
    <m/>
    <n v="3"/>
    <n v="2933.52298087385"/>
    <m/>
    <n v="2933.52298087385"/>
    <m/>
    <m/>
  </r>
  <r>
    <s v="2012-7-4-"/>
    <n v="1"/>
    <x v="3"/>
    <x v="0"/>
    <x v="5"/>
    <n v="7"/>
    <m/>
    <n v="4"/>
    <n v="9657.2053663537099"/>
    <m/>
    <n v="9657.2053663537099"/>
    <m/>
    <m/>
  </r>
  <r>
    <s v="2012-7-5-"/>
    <n v="1"/>
    <x v="3"/>
    <x v="0"/>
    <x v="5"/>
    <n v="7"/>
    <m/>
    <n v="5"/>
    <n v="1743.6830009100699"/>
    <m/>
    <n v="1743.6830009100699"/>
    <m/>
    <m/>
  </r>
  <r>
    <s v="2013-7-3-"/>
    <n v="1"/>
    <x v="3"/>
    <x v="0"/>
    <x v="6"/>
    <n v="7"/>
    <m/>
    <n v="3"/>
    <n v="1046.3230038420361"/>
    <m/>
    <n v="1046.3230038420361"/>
    <m/>
    <m/>
  </r>
  <r>
    <s v="2013-7-4-"/>
    <n v="1"/>
    <x v="3"/>
    <x v="0"/>
    <x v="6"/>
    <n v="7"/>
    <m/>
    <n v="4"/>
    <n v="9070.1593079070062"/>
    <m/>
    <n v="9070.1593079070062"/>
    <m/>
    <m/>
  </r>
  <r>
    <s v="2013-7-5-"/>
    <n v="1"/>
    <x v="3"/>
    <x v="0"/>
    <x v="6"/>
    <n v="7"/>
    <m/>
    <n v="5"/>
    <n v="2302.3477453911078"/>
    <m/>
    <n v="2302.3477453911078"/>
    <m/>
    <m/>
  </r>
  <r>
    <s v="2007-8-3-"/>
    <n v="1"/>
    <x v="3"/>
    <x v="1"/>
    <x v="0"/>
    <n v="8"/>
    <m/>
    <n v="3"/>
    <n v="683.40412024045452"/>
    <m/>
    <n v="683.40412024045452"/>
    <m/>
    <m/>
  </r>
  <r>
    <s v="2007-8-4-"/>
    <n v="1"/>
    <x v="3"/>
    <x v="1"/>
    <x v="0"/>
    <n v="8"/>
    <m/>
    <n v="4"/>
    <n v="1094.692291770989"/>
    <m/>
    <n v="1094.692291770989"/>
    <m/>
    <m/>
  </r>
  <r>
    <s v="2007-8-5-"/>
    <n v="1"/>
    <x v="3"/>
    <x v="1"/>
    <x v="0"/>
    <n v="8"/>
    <m/>
    <n v="5"/>
    <n v="246.98603846843091"/>
    <m/>
    <n v="246.98603846843091"/>
    <m/>
    <m/>
  </r>
  <r>
    <s v="2008-8-3-"/>
    <n v="1"/>
    <x v="3"/>
    <x v="1"/>
    <x v="1"/>
    <n v="8"/>
    <m/>
    <n v="3"/>
    <n v="356.8468176836476"/>
    <m/>
    <n v="356.8468176836476"/>
    <m/>
    <m/>
  </r>
  <r>
    <s v="2008-8-4-"/>
    <n v="1"/>
    <x v="3"/>
    <x v="1"/>
    <x v="1"/>
    <n v="8"/>
    <m/>
    <n v="4"/>
    <n v="1232.247189155054"/>
    <m/>
    <n v="1232.247189155054"/>
    <m/>
    <m/>
  </r>
  <r>
    <s v="2008-8-5-"/>
    <n v="1"/>
    <x v="3"/>
    <x v="1"/>
    <x v="1"/>
    <n v="8"/>
    <m/>
    <n v="5"/>
    <n v="126.0346128087066"/>
    <m/>
    <n v="126.0346128087066"/>
    <m/>
    <m/>
  </r>
  <r>
    <s v="2009-8-3-"/>
    <n v="1"/>
    <x v="3"/>
    <x v="1"/>
    <x v="2"/>
    <n v="8"/>
    <m/>
    <n v="3"/>
    <n v="456.3545945483354"/>
    <m/>
    <n v="456.3545945483354"/>
    <m/>
    <m/>
  </r>
  <r>
    <s v="2009-8-4-"/>
    <n v="1"/>
    <x v="3"/>
    <x v="1"/>
    <x v="2"/>
    <n v="8"/>
    <m/>
    <n v="4"/>
    <n v="444.40830388717779"/>
    <m/>
    <n v="444.40830388717779"/>
    <m/>
    <m/>
  </r>
  <r>
    <s v="2009-8-5-"/>
    <n v="1"/>
    <x v="3"/>
    <x v="1"/>
    <x v="2"/>
    <n v="8"/>
    <m/>
    <n v="5"/>
    <n v="141.2804026662734"/>
    <m/>
    <n v="141.2804026662734"/>
    <m/>
    <m/>
  </r>
  <r>
    <s v="2010-8-3-"/>
    <n v="1"/>
    <x v="3"/>
    <x v="1"/>
    <x v="3"/>
    <n v="8"/>
    <m/>
    <n v="3"/>
    <n v="193.63047578902311"/>
    <m/>
    <n v="193.63047578902311"/>
    <m/>
    <m/>
  </r>
  <r>
    <s v="2010-8-4-"/>
    <n v="1"/>
    <x v="3"/>
    <x v="1"/>
    <x v="3"/>
    <n v="8"/>
    <m/>
    <n v="4"/>
    <n v="362.21917920218141"/>
    <m/>
    <n v="362.21917920218141"/>
    <m/>
    <m/>
  </r>
  <r>
    <s v="2010-8-5-"/>
    <n v="1"/>
    <x v="3"/>
    <x v="1"/>
    <x v="3"/>
    <n v="8"/>
    <m/>
    <n v="5"/>
    <n v="67.775507165343555"/>
    <m/>
    <n v="67.775507165343555"/>
    <m/>
    <m/>
  </r>
  <r>
    <s v="2011-8-3-"/>
    <n v="1"/>
    <x v="3"/>
    <x v="1"/>
    <x v="4"/>
    <n v="8"/>
    <m/>
    <n v="3"/>
    <n v="161.04964862481179"/>
    <m/>
    <n v="161.04964862481179"/>
    <m/>
    <m/>
  </r>
  <r>
    <s v="2011-8-4-"/>
    <n v="1"/>
    <x v="3"/>
    <x v="1"/>
    <x v="4"/>
    <n v="8"/>
    <m/>
    <n v="4"/>
    <n v="357.44723164296181"/>
    <m/>
    <n v="357.44723164296181"/>
    <m/>
    <m/>
  </r>
  <r>
    <s v="2011-8-5-"/>
    <n v="1"/>
    <x v="3"/>
    <x v="1"/>
    <x v="4"/>
    <n v="8"/>
    <m/>
    <n v="5"/>
    <n v="63.696990643116052"/>
    <m/>
    <n v="63.696990643116052"/>
    <m/>
    <m/>
  </r>
  <r>
    <s v="2012-8-3-"/>
    <n v="1"/>
    <x v="3"/>
    <x v="1"/>
    <x v="5"/>
    <n v="8"/>
    <m/>
    <n v="3"/>
    <n v="41.769844746191659"/>
    <m/>
    <n v="41.769844746191659"/>
    <m/>
    <m/>
  </r>
  <r>
    <s v="2012-8-4-"/>
    <n v="1"/>
    <x v="3"/>
    <x v="1"/>
    <x v="5"/>
    <n v="8"/>
    <m/>
    <n v="4"/>
    <n v="294.14108912649942"/>
    <m/>
    <n v="294.14108912649942"/>
    <m/>
    <m/>
  </r>
  <r>
    <s v="2012-8-5-"/>
    <n v="1"/>
    <x v="3"/>
    <x v="1"/>
    <x v="5"/>
    <n v="8"/>
    <m/>
    <n v="5"/>
    <n v="157.44679289433981"/>
    <m/>
    <n v="157.44679289433981"/>
    <m/>
    <m/>
  </r>
  <r>
    <s v="2013-8-3-"/>
    <n v="1"/>
    <x v="3"/>
    <x v="1"/>
    <x v="6"/>
    <n v="8"/>
    <m/>
    <n v="3"/>
    <n v="42.84953740725399"/>
    <m/>
    <n v="42.84953740725399"/>
    <m/>
    <m/>
  </r>
  <r>
    <s v="2013-8-4-"/>
    <n v="1"/>
    <x v="3"/>
    <x v="1"/>
    <x v="6"/>
    <n v="8"/>
    <m/>
    <n v="4"/>
    <n v="92.406794470475276"/>
    <m/>
    <n v="92.406794470475276"/>
    <m/>
    <m/>
  </r>
  <r>
    <s v="2013-8-5-"/>
    <n v="1"/>
    <x v="3"/>
    <x v="1"/>
    <x v="6"/>
    <n v="8"/>
    <m/>
    <n v="5"/>
    <n v="23.679713689803879"/>
    <m/>
    <n v="23.679713689803879"/>
    <m/>
    <m/>
  </r>
  <r>
    <s v="2007-9-3-"/>
    <n v="1"/>
    <x v="4"/>
    <x v="0"/>
    <x v="0"/>
    <n v="9"/>
    <m/>
    <n v="3"/>
    <n v="67.152658348187757"/>
    <m/>
    <n v="67.152658348187757"/>
    <m/>
    <m/>
  </r>
  <r>
    <s v="2007-9-4-"/>
    <n v="1"/>
    <x v="4"/>
    <x v="0"/>
    <x v="0"/>
    <n v="9"/>
    <m/>
    <n v="4"/>
    <n v="76.605151515151505"/>
    <m/>
    <n v="76.605151515151505"/>
    <m/>
    <m/>
  </r>
  <r>
    <s v="2007-9-5-"/>
    <n v="1"/>
    <x v="4"/>
    <x v="0"/>
    <x v="0"/>
    <n v="9"/>
    <m/>
    <n v="5"/>
    <n v="104.5784539512775"/>
    <m/>
    <n v="104.5784539512775"/>
    <m/>
    <m/>
  </r>
  <r>
    <s v="2008-9-3-"/>
    <n v="1"/>
    <x v="4"/>
    <x v="0"/>
    <x v="1"/>
    <n v="9"/>
    <m/>
    <n v="3"/>
    <n v="40.908199214094758"/>
    <m/>
    <n v="40.908199214094758"/>
    <m/>
    <m/>
  </r>
  <r>
    <s v="2008-9-4-"/>
    <n v="1"/>
    <x v="4"/>
    <x v="0"/>
    <x v="1"/>
    <n v="9"/>
    <m/>
    <n v="4"/>
    <n v="208.06847411988281"/>
    <m/>
    <n v="208.06847411988281"/>
    <m/>
    <m/>
  </r>
  <r>
    <s v="2008-9-5-"/>
    <n v="1"/>
    <x v="4"/>
    <x v="0"/>
    <x v="1"/>
    <n v="9"/>
    <m/>
    <n v="5"/>
    <n v="24.91834170773344"/>
    <m/>
    <n v="24.91834170773344"/>
    <m/>
    <m/>
  </r>
  <r>
    <s v="2009-9-3-"/>
    <n v="1"/>
    <x v="4"/>
    <x v="0"/>
    <x v="2"/>
    <n v="9"/>
    <m/>
    <n v="3"/>
    <n v="6.6108609271523173"/>
    <m/>
    <n v="6.6108609271523173"/>
    <m/>
    <m/>
  </r>
  <r>
    <s v="2009-9-4-"/>
    <n v="1"/>
    <x v="4"/>
    <x v="0"/>
    <x v="2"/>
    <n v="9"/>
    <m/>
    <n v="4"/>
    <n v="96.386843820714574"/>
    <m/>
    <n v="96.386843820714574"/>
    <m/>
    <m/>
  </r>
  <r>
    <s v="2009-9-5-"/>
    <n v="1"/>
    <x v="4"/>
    <x v="0"/>
    <x v="2"/>
    <n v="9"/>
    <m/>
    <n v="5"/>
    <n v="34.332568249288961"/>
    <m/>
    <n v="34.332568249288961"/>
    <m/>
    <m/>
  </r>
  <r>
    <s v="2010-9-3-"/>
    <n v="1"/>
    <x v="4"/>
    <x v="0"/>
    <x v="3"/>
    <n v="9"/>
    <m/>
    <n v="3"/>
    <n v="120.2648936170213"/>
    <m/>
    <n v="120.2648936170213"/>
    <m/>
    <m/>
  </r>
  <r>
    <s v="2010-9-4-"/>
    <n v="1"/>
    <x v="4"/>
    <x v="0"/>
    <x v="3"/>
    <n v="9"/>
    <m/>
    <n v="4"/>
    <n v="457.00659574468091"/>
    <m/>
    <n v="457.00659574468091"/>
    <m/>
    <m/>
  </r>
  <r>
    <s v="2010-9-5-"/>
    <n v="1"/>
    <x v="4"/>
    <x v="0"/>
    <x v="3"/>
    <n v="9"/>
    <m/>
    <n v="5"/>
    <n v="240.52978723404249"/>
    <m/>
    <n v="240.52978723404249"/>
    <m/>
    <m/>
  </r>
  <r>
    <s v="2011-9-3-"/>
    <n v="1"/>
    <x v="4"/>
    <x v="0"/>
    <x v="4"/>
    <n v="9"/>
    <m/>
    <n v="3"/>
    <n v="254.0908906823185"/>
    <m/>
    <n v="254.0908906823185"/>
    <m/>
    <m/>
  </r>
  <r>
    <s v="2011-9-4-"/>
    <n v="1"/>
    <x v="4"/>
    <x v="0"/>
    <x v="4"/>
    <n v="9"/>
    <m/>
    <n v="4"/>
    <n v="343.7710711665444"/>
    <m/>
    <n v="343.7710711665444"/>
    <m/>
    <m/>
  </r>
  <r>
    <s v="2011-9-5-"/>
    <n v="1"/>
    <x v="4"/>
    <x v="0"/>
    <x v="4"/>
    <n v="9"/>
    <m/>
    <n v="5"/>
    <n v="134.35164049889951"/>
    <m/>
    <n v="134.35164049889951"/>
    <m/>
    <m/>
  </r>
  <r>
    <s v="2012-9-3-"/>
    <n v="1"/>
    <x v="4"/>
    <x v="0"/>
    <x v="5"/>
    <n v="9"/>
    <m/>
    <n v="3"/>
    <n v="31.904726584503489"/>
    <m/>
    <n v="31.904726584503489"/>
    <m/>
    <m/>
  </r>
  <r>
    <s v="2012-9-4-"/>
    <n v="1"/>
    <x v="4"/>
    <x v="0"/>
    <x v="5"/>
    <n v="9"/>
    <m/>
    <n v="4"/>
    <n v="382.31251364646351"/>
    <m/>
    <n v="382.31251364646351"/>
    <m/>
    <m/>
  </r>
  <r>
    <s v="2012-9-5-"/>
    <n v="1"/>
    <x v="4"/>
    <x v="0"/>
    <x v="5"/>
    <n v="9"/>
    <m/>
    <n v="5"/>
    <n v="90.079272191672487"/>
    <m/>
    <n v="90.079272191672487"/>
    <m/>
    <m/>
  </r>
  <r>
    <s v="2013-9-3-"/>
    <n v="1"/>
    <x v="4"/>
    <x v="0"/>
    <x v="6"/>
    <n v="9"/>
    <m/>
    <n v="3"/>
    <n v="65.768240343347642"/>
    <m/>
    <n v="65.768240343347642"/>
    <m/>
    <m/>
  </r>
  <r>
    <s v="2013-9-4-"/>
    <n v="1"/>
    <x v="4"/>
    <x v="0"/>
    <x v="6"/>
    <n v="9"/>
    <m/>
    <n v="4"/>
    <n v="252.74801004213259"/>
    <m/>
    <n v="252.74801004213259"/>
    <m/>
    <m/>
  </r>
  <r>
    <s v="2013-9-5-"/>
    <n v="1"/>
    <x v="4"/>
    <x v="0"/>
    <x v="6"/>
    <n v="9"/>
    <m/>
    <n v="5"/>
    <n v="503.68559864173358"/>
    <m/>
    <n v="503.68559864173358"/>
    <m/>
    <m/>
  </r>
  <r>
    <s v="2007-10-3-"/>
    <n v="1"/>
    <x v="4"/>
    <x v="1"/>
    <x v="0"/>
    <n v="10"/>
    <m/>
    <n v="3"/>
    <n v="0"/>
    <m/>
    <n v="0"/>
    <m/>
    <m/>
  </r>
  <r>
    <s v="2007-10-4-"/>
    <n v="1"/>
    <x v="4"/>
    <x v="1"/>
    <x v="0"/>
    <n v="10"/>
    <m/>
    <n v="4"/>
    <n v="0"/>
    <m/>
    <n v="0"/>
    <m/>
    <m/>
  </r>
  <r>
    <s v="2007-10-5-"/>
    <n v="1"/>
    <x v="4"/>
    <x v="1"/>
    <x v="0"/>
    <n v="10"/>
    <m/>
    <n v="5"/>
    <n v="0"/>
    <m/>
    <n v="0"/>
    <m/>
    <m/>
  </r>
  <r>
    <s v="2008-10-3-"/>
    <n v="1"/>
    <x v="4"/>
    <x v="1"/>
    <x v="1"/>
    <n v="10"/>
    <m/>
    <n v="3"/>
    <n v="0"/>
    <m/>
    <n v="0"/>
    <m/>
    <m/>
  </r>
  <r>
    <s v="2008-10-4-"/>
    <n v="1"/>
    <x v="4"/>
    <x v="1"/>
    <x v="1"/>
    <n v="10"/>
    <m/>
    <n v="4"/>
    <n v="0"/>
    <m/>
    <n v="0"/>
    <m/>
    <m/>
  </r>
  <r>
    <s v="2008-10-5-"/>
    <n v="1"/>
    <x v="4"/>
    <x v="1"/>
    <x v="1"/>
    <n v="10"/>
    <m/>
    <n v="5"/>
    <n v="0"/>
    <m/>
    <n v="0"/>
    <m/>
    <m/>
  </r>
  <r>
    <s v="2009-10-3-"/>
    <n v="1"/>
    <x v="4"/>
    <x v="1"/>
    <x v="2"/>
    <n v="10"/>
    <m/>
    <n v="3"/>
    <n v="0"/>
    <m/>
    <n v="0"/>
    <m/>
    <m/>
  </r>
  <r>
    <s v="2009-10-4-"/>
    <n v="1"/>
    <x v="4"/>
    <x v="1"/>
    <x v="2"/>
    <n v="10"/>
    <m/>
    <n v="4"/>
    <n v="0"/>
    <m/>
    <n v="0"/>
    <m/>
    <m/>
  </r>
  <r>
    <s v="2009-10-5-"/>
    <n v="1"/>
    <x v="4"/>
    <x v="1"/>
    <x v="2"/>
    <n v="10"/>
    <m/>
    <n v="5"/>
    <n v="0"/>
    <m/>
    <n v="0"/>
    <m/>
    <m/>
  </r>
  <r>
    <s v="2010-10-3-"/>
    <n v="1"/>
    <x v="4"/>
    <x v="1"/>
    <x v="3"/>
    <n v="10"/>
    <m/>
    <n v="3"/>
    <n v="0"/>
    <m/>
    <n v="0"/>
    <m/>
    <m/>
  </r>
  <r>
    <s v="2010-10-4-"/>
    <n v="1"/>
    <x v="4"/>
    <x v="1"/>
    <x v="3"/>
    <n v="10"/>
    <m/>
    <n v="4"/>
    <n v="0"/>
    <m/>
    <n v="0"/>
    <m/>
    <m/>
  </r>
  <r>
    <s v="2010-10-5-"/>
    <n v="1"/>
    <x v="4"/>
    <x v="1"/>
    <x v="3"/>
    <n v="10"/>
    <m/>
    <n v="5"/>
    <n v="0"/>
    <m/>
    <n v="0"/>
    <m/>
    <m/>
  </r>
  <r>
    <s v="2011-10-3-"/>
    <n v="1"/>
    <x v="4"/>
    <x v="1"/>
    <x v="4"/>
    <n v="10"/>
    <m/>
    <n v="3"/>
    <n v="0"/>
    <m/>
    <n v="0"/>
    <m/>
    <m/>
  </r>
  <r>
    <s v="2011-10-4-"/>
    <n v="1"/>
    <x v="4"/>
    <x v="1"/>
    <x v="4"/>
    <n v="10"/>
    <m/>
    <n v="4"/>
    <n v="0"/>
    <m/>
    <n v="0"/>
    <m/>
    <m/>
  </r>
  <r>
    <s v="2011-10-5-"/>
    <n v="1"/>
    <x v="4"/>
    <x v="1"/>
    <x v="4"/>
    <n v="10"/>
    <m/>
    <n v="5"/>
    <n v="0"/>
    <m/>
    <n v="0"/>
    <m/>
    <m/>
  </r>
  <r>
    <s v="2012-10-3-"/>
    <n v="1"/>
    <x v="4"/>
    <x v="1"/>
    <x v="5"/>
    <n v="10"/>
    <m/>
    <n v="3"/>
    <n v="0"/>
    <m/>
    <n v="0"/>
    <m/>
    <m/>
  </r>
  <r>
    <s v="2012-10-4-"/>
    <n v="1"/>
    <x v="4"/>
    <x v="1"/>
    <x v="5"/>
    <n v="10"/>
    <m/>
    <n v="4"/>
    <n v="0"/>
    <m/>
    <n v="0"/>
    <m/>
    <m/>
  </r>
  <r>
    <s v="2012-10-5-"/>
    <n v="1"/>
    <x v="4"/>
    <x v="1"/>
    <x v="5"/>
    <n v="10"/>
    <m/>
    <n v="5"/>
    <n v="0"/>
    <m/>
    <n v="0"/>
    <m/>
    <m/>
  </r>
  <r>
    <s v="2013-10-3-"/>
    <n v="1"/>
    <x v="4"/>
    <x v="1"/>
    <x v="6"/>
    <n v="10"/>
    <m/>
    <n v="3"/>
    <n v="0"/>
    <m/>
    <n v="0"/>
    <m/>
    <m/>
  </r>
  <r>
    <s v="2013-10-4-"/>
    <n v="1"/>
    <x v="4"/>
    <x v="1"/>
    <x v="6"/>
    <n v="10"/>
    <m/>
    <n v="4"/>
    <n v="0"/>
    <m/>
    <n v="0"/>
    <m/>
    <m/>
  </r>
  <r>
    <s v="2013-10-5-"/>
    <n v="1"/>
    <x v="4"/>
    <x v="1"/>
    <x v="6"/>
    <n v="10"/>
    <m/>
    <n v="5"/>
    <n v="0"/>
    <m/>
    <n v="0"/>
    <m/>
    <m/>
  </r>
  <r>
    <s v="2007-11-3-"/>
    <n v="1"/>
    <x v="5"/>
    <x v="0"/>
    <x v="0"/>
    <n v="11"/>
    <m/>
    <n v="3"/>
    <n v="260.26382792651839"/>
    <m/>
    <n v="260.26382792651839"/>
    <m/>
    <m/>
  </r>
  <r>
    <s v="2007-11-4-"/>
    <n v="1"/>
    <x v="5"/>
    <x v="0"/>
    <x v="0"/>
    <n v="11"/>
    <m/>
    <n v="4"/>
    <n v="303.45300554124611"/>
    <m/>
    <n v="303.45300554124611"/>
    <m/>
    <m/>
  </r>
  <r>
    <s v="2007-11-5-"/>
    <n v="1"/>
    <x v="5"/>
    <x v="0"/>
    <x v="0"/>
    <n v="11"/>
    <m/>
    <n v="5"/>
    <n v="40.326757362030449"/>
    <m/>
    <n v="40.326757362030449"/>
    <m/>
    <m/>
  </r>
  <r>
    <s v="2008-11-3-"/>
    <n v="1"/>
    <x v="5"/>
    <x v="0"/>
    <x v="1"/>
    <n v="11"/>
    <m/>
    <n v="3"/>
    <n v="9.4630599425600188"/>
    <m/>
    <n v="9.4630599425600188"/>
    <m/>
    <m/>
  </r>
  <r>
    <s v="2008-11-4-"/>
    <n v="1"/>
    <x v="5"/>
    <x v="0"/>
    <x v="1"/>
    <n v="11"/>
    <m/>
    <n v="4"/>
    <n v="761.55949499868666"/>
    <m/>
    <n v="761.55949499868666"/>
    <m/>
    <m/>
  </r>
  <r>
    <s v="2008-11-5-"/>
    <n v="1"/>
    <x v="5"/>
    <x v="0"/>
    <x v="1"/>
    <n v="11"/>
    <m/>
    <n v="5"/>
    <n v="36.473677653319633"/>
    <m/>
    <n v="36.473677653319633"/>
    <m/>
    <m/>
  </r>
  <r>
    <s v="2009-11-3-"/>
    <n v="1"/>
    <x v="5"/>
    <x v="0"/>
    <x v="2"/>
    <n v="11"/>
    <m/>
    <n v="3"/>
    <n v="61.623313574172123"/>
    <m/>
    <n v="61.623313574172123"/>
    <m/>
    <m/>
  </r>
  <r>
    <s v="2009-11-4-"/>
    <n v="1"/>
    <x v="5"/>
    <x v="0"/>
    <x v="2"/>
    <n v="11"/>
    <m/>
    <n v="4"/>
    <n v="211.97852224013261"/>
    <m/>
    <n v="211.97852224013261"/>
    <m/>
    <m/>
  </r>
  <r>
    <s v="2009-11-5-"/>
    <n v="1"/>
    <x v="5"/>
    <x v="0"/>
    <x v="2"/>
    <n v="11"/>
    <m/>
    <n v="5"/>
    <n v="98.76056796368843"/>
    <m/>
    <n v="98.76056796368843"/>
    <m/>
    <m/>
  </r>
  <r>
    <s v="2010-11-3-"/>
    <n v="1"/>
    <x v="5"/>
    <x v="0"/>
    <x v="3"/>
    <n v="11"/>
    <m/>
    <n v="3"/>
    <n v="57.181084979444087"/>
    <m/>
    <n v="57.181084979444087"/>
    <m/>
    <m/>
  </r>
  <r>
    <s v="2010-11-4-"/>
    <n v="1"/>
    <x v="5"/>
    <x v="0"/>
    <x v="3"/>
    <n v="11"/>
    <m/>
    <n v="4"/>
    <n v="285.39561776324769"/>
    <m/>
    <n v="285.39561776324769"/>
    <m/>
    <m/>
  </r>
  <r>
    <s v="2010-11-5-"/>
    <n v="1"/>
    <x v="5"/>
    <x v="0"/>
    <x v="3"/>
    <n v="11"/>
    <m/>
    <n v="5"/>
    <n v="72.467762518118022"/>
    <m/>
    <n v="72.467762518118022"/>
    <m/>
    <m/>
  </r>
  <r>
    <s v="2011-11-3-"/>
    <n v="1"/>
    <x v="5"/>
    <x v="0"/>
    <x v="4"/>
    <n v="11"/>
    <m/>
    <n v="3"/>
    <n v="188.80753814146269"/>
    <m/>
    <n v="188.80753814146269"/>
    <m/>
    <m/>
  </r>
  <r>
    <s v="2011-11-4-"/>
    <n v="1"/>
    <x v="5"/>
    <x v="0"/>
    <x v="4"/>
    <n v="11"/>
    <m/>
    <n v="4"/>
    <n v="300.8810941137238"/>
    <m/>
    <n v="300.8810941137238"/>
    <m/>
    <m/>
  </r>
  <r>
    <s v="2011-11-5-"/>
    <n v="1"/>
    <x v="5"/>
    <x v="0"/>
    <x v="4"/>
    <n v="11"/>
    <m/>
    <n v="5"/>
    <n v="45.076762759956928"/>
    <m/>
    <n v="45.076762759956928"/>
    <m/>
    <m/>
  </r>
  <r>
    <s v="2012-11-3-"/>
    <n v="1"/>
    <x v="5"/>
    <x v="0"/>
    <x v="5"/>
    <n v="11"/>
    <m/>
    <n v="3"/>
    <n v="39.561488645077333"/>
    <m/>
    <n v="39.561488645077333"/>
    <m/>
    <m/>
  </r>
  <r>
    <s v="2012-11-4-"/>
    <n v="1"/>
    <x v="5"/>
    <x v="0"/>
    <x v="5"/>
    <n v="11"/>
    <m/>
    <n v="4"/>
    <n v="826.74107705040751"/>
    <m/>
    <n v="826.74107705040751"/>
    <m/>
    <m/>
  </r>
  <r>
    <s v="2012-11-5-"/>
    <n v="1"/>
    <x v="5"/>
    <x v="0"/>
    <x v="5"/>
    <n v="11"/>
    <m/>
    <n v="5"/>
    <n v="63.443433651106332"/>
    <m/>
    <n v="63.443433651106332"/>
    <m/>
    <m/>
  </r>
  <r>
    <s v="2013-11-3-"/>
    <n v="1"/>
    <x v="5"/>
    <x v="0"/>
    <x v="6"/>
    <n v="11"/>
    <m/>
    <n v="3"/>
    <n v="105.5746751694337"/>
    <m/>
    <n v="105.5746751694337"/>
    <m/>
    <m/>
  </r>
  <r>
    <s v="2013-11-4-"/>
    <n v="1"/>
    <x v="5"/>
    <x v="0"/>
    <x v="6"/>
    <n v="11"/>
    <m/>
    <n v="4"/>
    <n v="279.76346161831339"/>
    <m/>
    <n v="279.76346161831339"/>
    <m/>
    <m/>
  </r>
  <r>
    <s v="2013-11-5-"/>
    <n v="1"/>
    <x v="5"/>
    <x v="0"/>
    <x v="6"/>
    <n v="11"/>
    <m/>
    <n v="5"/>
    <n v="236.90112861058401"/>
    <m/>
    <n v="236.90112861058401"/>
    <m/>
    <m/>
  </r>
  <r>
    <s v="2007-12-3-"/>
    <n v="1"/>
    <x v="5"/>
    <x v="1"/>
    <x v="0"/>
    <n v="12"/>
    <m/>
    <n v="3"/>
    <n v="1193.140900962944"/>
    <m/>
    <n v="1193.140900962944"/>
    <m/>
    <m/>
  </r>
  <r>
    <s v="2007-12-4-"/>
    <n v="1"/>
    <x v="5"/>
    <x v="1"/>
    <x v="0"/>
    <n v="12"/>
    <m/>
    <n v="4"/>
    <n v="1428.7607167748949"/>
    <m/>
    <n v="1428.7607167748949"/>
    <m/>
    <m/>
  </r>
  <r>
    <s v="2007-12-5-"/>
    <n v="1"/>
    <x v="5"/>
    <x v="1"/>
    <x v="0"/>
    <n v="12"/>
    <m/>
    <n v="5"/>
    <n v="103.8910434023893"/>
    <m/>
    <n v="103.8910434023893"/>
    <m/>
    <m/>
  </r>
  <r>
    <s v="2008-12-3-"/>
    <n v="1"/>
    <x v="5"/>
    <x v="1"/>
    <x v="1"/>
    <n v="12"/>
    <m/>
    <n v="3"/>
    <n v="117.7578624579447"/>
    <m/>
    <n v="117.7578624579447"/>
    <m/>
    <m/>
  </r>
  <r>
    <s v="2008-12-4-"/>
    <n v="1"/>
    <x v="5"/>
    <x v="1"/>
    <x v="1"/>
    <n v="12"/>
    <m/>
    <n v="4"/>
    <n v="1641.3171257432609"/>
    <m/>
    <n v="1641.3171257432609"/>
    <m/>
    <m/>
  </r>
  <r>
    <s v="2008-12-5-"/>
    <n v="1"/>
    <x v="5"/>
    <x v="1"/>
    <x v="1"/>
    <n v="12"/>
    <m/>
    <n v="5"/>
    <n v="93.881068096692019"/>
    <m/>
    <n v="93.881068096692019"/>
    <m/>
    <m/>
  </r>
  <r>
    <s v="2009-12-3-"/>
    <n v="1"/>
    <x v="5"/>
    <x v="1"/>
    <x v="2"/>
    <n v="12"/>
    <m/>
    <n v="3"/>
    <n v="386.29946101484012"/>
    <m/>
    <n v="386.29946101484012"/>
    <m/>
    <m/>
  </r>
  <r>
    <s v="2009-12-4-"/>
    <n v="1"/>
    <x v="5"/>
    <x v="1"/>
    <x v="2"/>
    <n v="12"/>
    <m/>
    <n v="4"/>
    <n v="736.62010251303377"/>
    <m/>
    <n v="736.62010251303377"/>
    <m/>
    <m/>
  </r>
  <r>
    <s v="2009-12-5-"/>
    <n v="1"/>
    <x v="5"/>
    <x v="1"/>
    <x v="2"/>
    <n v="12"/>
    <m/>
    <n v="5"/>
    <n v="185.5742003044565"/>
    <m/>
    <n v="185.5742003044565"/>
    <m/>
    <m/>
  </r>
  <r>
    <s v="2010-12-3-"/>
    <n v="1"/>
    <x v="5"/>
    <x v="1"/>
    <x v="3"/>
    <n v="12"/>
    <m/>
    <n v="3"/>
    <n v="583.71805071049471"/>
    <m/>
    <n v="583.71805071049471"/>
    <m/>
    <m/>
  </r>
  <r>
    <s v="2010-12-4-"/>
    <n v="1"/>
    <x v="5"/>
    <x v="1"/>
    <x v="3"/>
    <n v="12"/>
    <m/>
    <n v="4"/>
    <n v="1130.772033009664"/>
    <m/>
    <n v="1130.772033009664"/>
    <m/>
    <m/>
  </r>
  <r>
    <s v="2010-12-5-"/>
    <n v="1"/>
    <x v="5"/>
    <x v="1"/>
    <x v="3"/>
    <n v="12"/>
    <m/>
    <n v="5"/>
    <n v="257.10585424343321"/>
    <m/>
    <n v="257.10585424343321"/>
    <m/>
    <m/>
  </r>
  <r>
    <s v="2011-12-3-"/>
    <n v="1"/>
    <x v="5"/>
    <x v="1"/>
    <x v="4"/>
    <n v="12"/>
    <m/>
    <n v="3"/>
    <n v="414.62845446250333"/>
    <m/>
    <n v="414.62845446250333"/>
    <m/>
    <m/>
  </r>
  <r>
    <s v="2011-12-4-"/>
    <n v="1"/>
    <x v="5"/>
    <x v="1"/>
    <x v="4"/>
    <n v="12"/>
    <m/>
    <n v="4"/>
    <n v="1310.3854690074841"/>
    <m/>
    <n v="1310.3854690074841"/>
    <m/>
    <m/>
  </r>
  <r>
    <s v="2011-12-5-"/>
    <n v="1"/>
    <x v="5"/>
    <x v="1"/>
    <x v="4"/>
    <n v="12"/>
    <m/>
    <n v="5"/>
    <n v="23.461019135769511"/>
    <m/>
    <n v="23.461019135769511"/>
    <m/>
    <m/>
  </r>
  <r>
    <s v="2012-12-3-"/>
    <n v="1"/>
    <x v="5"/>
    <x v="1"/>
    <x v="5"/>
    <n v="12"/>
    <m/>
    <n v="3"/>
    <n v="316.44925315194467"/>
    <m/>
    <n v="316.44925315194467"/>
    <m/>
    <m/>
  </r>
  <r>
    <s v="2012-12-4-"/>
    <n v="1"/>
    <x v="5"/>
    <x v="1"/>
    <x v="5"/>
    <n v="12"/>
    <m/>
    <n v="4"/>
    <n v="1645.009594530643"/>
    <m/>
    <n v="1645.009594530643"/>
    <m/>
    <m/>
  </r>
  <r>
    <s v="2012-12-5-"/>
    <n v="1"/>
    <x v="5"/>
    <x v="1"/>
    <x v="5"/>
    <n v="12"/>
    <m/>
    <n v="5"/>
    <n v="202.2121378432023"/>
    <m/>
    <n v="202.2121378432023"/>
    <m/>
    <m/>
  </r>
  <r>
    <s v="2013-12-3-"/>
    <n v="1"/>
    <x v="5"/>
    <x v="1"/>
    <x v="6"/>
    <n v="12"/>
    <m/>
    <n v="3"/>
    <n v="276.16163658422272"/>
    <m/>
    <n v="276.16163658422272"/>
    <m/>
    <m/>
  </r>
  <r>
    <s v="2013-12-4-"/>
    <n v="1"/>
    <x v="5"/>
    <x v="1"/>
    <x v="6"/>
    <n v="12"/>
    <m/>
    <n v="4"/>
    <n v="1131.295052353172"/>
    <m/>
    <n v="1131.295052353172"/>
    <m/>
    <m/>
  </r>
  <r>
    <s v="2013-12-5-"/>
    <n v="1"/>
    <x v="5"/>
    <x v="1"/>
    <x v="6"/>
    <n v="12"/>
    <m/>
    <n v="5"/>
    <n v="331.49999161021992"/>
    <m/>
    <n v="331.49999161021992"/>
    <m/>
    <m/>
  </r>
  <r>
    <s v="2007-13-3-"/>
    <n v="1"/>
    <x v="6"/>
    <x v="0"/>
    <x v="0"/>
    <n v="13"/>
    <m/>
    <n v="3"/>
    <n v="1181.4445564766049"/>
    <m/>
    <n v="1181.4445564766049"/>
    <m/>
    <m/>
  </r>
  <r>
    <s v="2007-13-4-"/>
    <n v="1"/>
    <x v="6"/>
    <x v="0"/>
    <x v="0"/>
    <n v="13"/>
    <m/>
    <n v="4"/>
    <n v="1339.7350384469239"/>
    <m/>
    <n v="1339.7350384469239"/>
    <m/>
    <m/>
  </r>
  <r>
    <s v="2007-13-5-"/>
    <n v="1"/>
    <x v="6"/>
    <x v="0"/>
    <x v="0"/>
    <n v="13"/>
    <m/>
    <n v="5"/>
    <n v="428.2859496201666"/>
    <m/>
    <n v="428.2859496201666"/>
    <m/>
    <m/>
  </r>
  <r>
    <s v="2008-13-3-"/>
    <n v="1"/>
    <x v="6"/>
    <x v="0"/>
    <x v="1"/>
    <n v="13"/>
    <m/>
    <n v="3"/>
    <n v="1004.361763884138"/>
    <m/>
    <n v="1004.361763884138"/>
    <m/>
    <m/>
  </r>
  <r>
    <s v="2008-13-4-"/>
    <n v="1"/>
    <x v="6"/>
    <x v="0"/>
    <x v="1"/>
    <n v="13"/>
    <m/>
    <n v="4"/>
    <n v="6406.3109130057583"/>
    <m/>
    <n v="6406.3109130057583"/>
    <m/>
    <m/>
  </r>
  <r>
    <s v="2008-13-5-"/>
    <n v="1"/>
    <x v="6"/>
    <x v="0"/>
    <x v="1"/>
    <n v="13"/>
    <m/>
    <n v="5"/>
    <n v="283.15997879093862"/>
    <m/>
    <n v="283.15997879093862"/>
    <m/>
    <m/>
  </r>
  <r>
    <s v="2009-13-3-"/>
    <n v="1"/>
    <x v="6"/>
    <x v="0"/>
    <x v="2"/>
    <n v="13"/>
    <m/>
    <n v="3"/>
    <n v="317.130186092987"/>
    <m/>
    <n v="317.130186092987"/>
    <m/>
    <m/>
  </r>
  <r>
    <s v="2009-13-4-"/>
    <n v="1"/>
    <x v="6"/>
    <x v="0"/>
    <x v="2"/>
    <n v="13"/>
    <m/>
    <n v="4"/>
    <n v="1663.995048378275"/>
    <m/>
    <n v="1663.995048378275"/>
    <m/>
    <m/>
  </r>
  <r>
    <s v="2009-13-5-"/>
    <n v="1"/>
    <x v="6"/>
    <x v="0"/>
    <x v="2"/>
    <n v="13"/>
    <m/>
    <n v="5"/>
    <n v="137.09449743295841"/>
    <m/>
    <n v="137.09449743295841"/>
    <m/>
    <m/>
  </r>
  <r>
    <s v="2010-13-3-"/>
    <n v="1"/>
    <x v="6"/>
    <x v="0"/>
    <x v="3"/>
    <n v="13"/>
    <m/>
    <n v="3"/>
    <n v="345.07121284644171"/>
    <m/>
    <n v="345.07121284644171"/>
    <m/>
    <m/>
  </r>
  <r>
    <s v="2010-13-4-"/>
    <n v="1"/>
    <x v="6"/>
    <x v="0"/>
    <x v="3"/>
    <n v="13"/>
    <m/>
    <n v="4"/>
    <n v="1811.8458791123539"/>
    <m/>
    <n v="1811.8458791123539"/>
    <m/>
    <m/>
  </r>
  <r>
    <s v="2010-13-5-"/>
    <n v="1"/>
    <x v="6"/>
    <x v="0"/>
    <x v="3"/>
    <n v="13"/>
    <m/>
    <n v="5"/>
    <n v="747.22213760259081"/>
    <m/>
    <n v="747.22213760259081"/>
    <m/>
    <m/>
  </r>
  <r>
    <s v="2011-13-3-"/>
    <n v="1"/>
    <x v="6"/>
    <x v="0"/>
    <x v="4"/>
    <n v="13"/>
    <m/>
    <n v="3"/>
    <n v="148.35861987474891"/>
    <m/>
    <n v="148.35861987474891"/>
    <m/>
    <m/>
  </r>
  <r>
    <s v="2011-13-4-"/>
    <n v="1"/>
    <x v="6"/>
    <x v="0"/>
    <x v="4"/>
    <n v="13"/>
    <m/>
    <n v="4"/>
    <n v="924.29491118200792"/>
    <m/>
    <n v="924.29491118200792"/>
    <m/>
    <m/>
  </r>
  <r>
    <s v="2011-13-5-"/>
    <n v="1"/>
    <x v="6"/>
    <x v="0"/>
    <x v="4"/>
    <n v="13"/>
    <m/>
    <n v="5"/>
    <n v="52.870613257710033"/>
    <m/>
    <n v="52.870613257710033"/>
    <m/>
    <m/>
  </r>
  <r>
    <s v="2012-13-3-"/>
    <n v="1"/>
    <x v="6"/>
    <x v="0"/>
    <x v="5"/>
    <n v="13"/>
    <m/>
    <n v="3"/>
    <n v="1057.1851175871791"/>
    <m/>
    <n v="1057.1851175871791"/>
    <m/>
    <m/>
  </r>
  <r>
    <s v="2012-13-4-"/>
    <n v="1"/>
    <x v="6"/>
    <x v="0"/>
    <x v="5"/>
    <n v="13"/>
    <m/>
    <n v="4"/>
    <n v="3126.3631229639959"/>
    <m/>
    <n v="3126.3631229639959"/>
    <m/>
    <m/>
  </r>
  <r>
    <s v="2012-13-5-"/>
    <n v="1"/>
    <x v="6"/>
    <x v="0"/>
    <x v="5"/>
    <n v="13"/>
    <m/>
    <n v="5"/>
    <n v="310.51985959400048"/>
    <m/>
    <n v="310.51985959400048"/>
    <m/>
    <m/>
  </r>
  <r>
    <s v="2013-13-3-"/>
    <n v="1"/>
    <x v="6"/>
    <x v="0"/>
    <x v="6"/>
    <n v="13"/>
    <m/>
    <n v="3"/>
    <n v="80.869068038879362"/>
    <m/>
    <n v="80.869068038879362"/>
    <m/>
    <m/>
  </r>
  <r>
    <s v="2013-13-4-"/>
    <n v="1"/>
    <x v="6"/>
    <x v="0"/>
    <x v="6"/>
    <n v="13"/>
    <m/>
    <n v="4"/>
    <n v="2090.7061177815899"/>
    <m/>
    <n v="2090.7061177815899"/>
    <m/>
    <m/>
  </r>
  <r>
    <s v="2013-13-5-"/>
    <n v="1"/>
    <x v="6"/>
    <x v="0"/>
    <x v="6"/>
    <n v="13"/>
    <m/>
    <n v="5"/>
    <n v="357.48999428244713"/>
    <m/>
    <n v="357.48999428244713"/>
    <m/>
    <m/>
  </r>
  <r>
    <s v="2007-14-3-"/>
    <n v="1"/>
    <x v="6"/>
    <x v="1"/>
    <x v="0"/>
    <n v="14"/>
    <m/>
    <n v="3"/>
    <n v="2081.4536184793919"/>
    <m/>
    <n v="2081.4536184793919"/>
    <m/>
    <m/>
  </r>
  <r>
    <s v="2007-14-4-"/>
    <n v="1"/>
    <x v="6"/>
    <x v="1"/>
    <x v="0"/>
    <n v="14"/>
    <m/>
    <n v="4"/>
    <n v="3338.9985129773581"/>
    <m/>
    <n v="3338.9985129773581"/>
    <m/>
    <m/>
  </r>
  <r>
    <s v="2007-14-5-"/>
    <n v="1"/>
    <x v="6"/>
    <x v="1"/>
    <x v="0"/>
    <n v="14"/>
    <m/>
    <n v="5"/>
    <n v="216.81808525827"/>
    <m/>
    <n v="216.81808525827"/>
    <m/>
    <m/>
  </r>
  <r>
    <s v="2008-14-3-"/>
    <n v="1"/>
    <x v="6"/>
    <x v="1"/>
    <x v="1"/>
    <n v="14"/>
    <m/>
    <n v="3"/>
    <n v="318.17209157606499"/>
    <m/>
    <n v="318.17209157606499"/>
    <m/>
    <m/>
  </r>
  <r>
    <s v="2008-14-4-"/>
    <n v="1"/>
    <x v="6"/>
    <x v="1"/>
    <x v="1"/>
    <n v="14"/>
    <m/>
    <n v="4"/>
    <n v="2768.0971967117662"/>
    <m/>
    <n v="2768.0971967117662"/>
    <m/>
    <m/>
  </r>
  <r>
    <s v="2008-14-5-"/>
    <n v="1"/>
    <x v="6"/>
    <x v="1"/>
    <x v="1"/>
    <n v="14"/>
    <m/>
    <n v="5"/>
    <n v="31.817209157606509"/>
    <m/>
    <n v="31.817209157606509"/>
    <m/>
    <m/>
  </r>
  <r>
    <s v="2009-14-3-"/>
    <n v="1"/>
    <x v="6"/>
    <x v="1"/>
    <x v="2"/>
    <n v="14"/>
    <m/>
    <n v="3"/>
    <n v="308.68942005112632"/>
    <m/>
    <n v="308.68942005112632"/>
    <m/>
    <m/>
  </r>
  <r>
    <s v="2009-14-4-"/>
    <n v="1"/>
    <x v="6"/>
    <x v="1"/>
    <x v="2"/>
    <n v="14"/>
    <m/>
    <n v="4"/>
    <n v="714.8597095920818"/>
    <m/>
    <n v="714.8597095920818"/>
    <m/>
    <m/>
  </r>
  <r>
    <s v="2009-14-5-"/>
    <n v="1"/>
    <x v="6"/>
    <x v="1"/>
    <x v="2"/>
    <n v="14"/>
    <m/>
    <n v="5"/>
    <n v="89.357463699010225"/>
    <m/>
    <n v="89.357463699010225"/>
    <m/>
    <m/>
  </r>
  <r>
    <s v="2010-14-3-"/>
    <n v="1"/>
    <x v="6"/>
    <x v="1"/>
    <x v="3"/>
    <n v="14"/>
    <m/>
    <n v="3"/>
    <n v="337.7052885519675"/>
    <m/>
    <n v="337.7052885519675"/>
    <m/>
    <m/>
  </r>
  <r>
    <s v="2010-14-4-"/>
    <n v="1"/>
    <x v="6"/>
    <x v="1"/>
    <x v="3"/>
    <n v="14"/>
    <m/>
    <n v="4"/>
    <n v="1013.115865655902"/>
    <m/>
    <n v="1013.115865655902"/>
    <m/>
    <m/>
  </r>
  <r>
    <s v="2010-14-5-"/>
    <n v="1"/>
    <x v="6"/>
    <x v="1"/>
    <x v="3"/>
    <n v="14"/>
    <m/>
    <n v="5"/>
    <n v="84.426322137991875"/>
    <m/>
    <n v="84.426322137991875"/>
    <m/>
    <m/>
  </r>
  <r>
    <s v="2011-14-3-"/>
    <n v="1"/>
    <x v="6"/>
    <x v="1"/>
    <x v="4"/>
    <n v="14"/>
    <m/>
    <n v="3"/>
    <n v="383.80322580645168"/>
    <m/>
    <n v="383.80322580645168"/>
    <m/>
    <m/>
  </r>
  <r>
    <s v="2011-14-4-"/>
    <n v="1"/>
    <x v="6"/>
    <x v="1"/>
    <x v="4"/>
    <n v="14"/>
    <m/>
    <n v="4"/>
    <n v="712.7774193548388"/>
    <m/>
    <n v="712.7774193548388"/>
    <m/>
    <m/>
  </r>
  <r>
    <s v="2011-14-5-"/>
    <n v="1"/>
    <x v="6"/>
    <x v="1"/>
    <x v="4"/>
    <n v="14"/>
    <m/>
    <n v="5"/>
    <n v="0"/>
    <m/>
    <n v="0"/>
    <m/>
    <m/>
  </r>
  <r>
    <s v="2012-14-3-"/>
    <n v="1"/>
    <x v="6"/>
    <x v="1"/>
    <x v="5"/>
    <n v="14"/>
    <m/>
    <n v="3"/>
    <n v="742.79148806595936"/>
    <m/>
    <n v="742.79148806595936"/>
    <m/>
    <m/>
  </r>
  <r>
    <s v="2012-14-4-"/>
    <n v="1"/>
    <x v="6"/>
    <x v="1"/>
    <x v="5"/>
    <n v="14"/>
    <m/>
    <n v="4"/>
    <n v="3894.6364509404352"/>
    <m/>
    <n v="3894.6364509404352"/>
    <m/>
    <m/>
  </r>
  <r>
    <s v="2012-14-5-"/>
    <n v="1"/>
    <x v="6"/>
    <x v="1"/>
    <x v="5"/>
    <n v="14"/>
    <m/>
    <n v="5"/>
    <n v="140.52811936383009"/>
    <m/>
    <n v="140.52811936383009"/>
    <m/>
    <m/>
  </r>
  <r>
    <s v="2013-14-3-"/>
    <n v="1"/>
    <x v="6"/>
    <x v="1"/>
    <x v="6"/>
    <n v="14"/>
    <m/>
    <n v="3"/>
    <n v="231.90263901813779"/>
    <m/>
    <n v="231.90263901813779"/>
    <m/>
    <m/>
  </r>
  <r>
    <s v="2013-14-4-"/>
    <n v="1"/>
    <x v="6"/>
    <x v="1"/>
    <x v="6"/>
    <n v="14"/>
    <m/>
    <n v="4"/>
    <n v="3230.0724720383469"/>
    <m/>
    <n v="3230.0724720383469"/>
    <m/>
    <m/>
  </r>
  <r>
    <s v="2013-14-5-"/>
    <n v="1"/>
    <x v="6"/>
    <x v="1"/>
    <x v="6"/>
    <n v="14"/>
    <m/>
    <n v="5"/>
    <n v="447.24080382069428"/>
    <m/>
    <n v="447.24080382069428"/>
    <m/>
    <m/>
  </r>
  <r>
    <s v="2007-15-3-"/>
    <n v="1"/>
    <x v="7"/>
    <x v="0"/>
    <x v="0"/>
    <n v="15"/>
    <m/>
    <n v="3"/>
    <n v="12.17407485188911"/>
    <m/>
    <n v="12.17407485188911"/>
    <m/>
    <m/>
  </r>
  <r>
    <s v="2007-15-4-"/>
    <n v="1"/>
    <x v="7"/>
    <x v="0"/>
    <x v="0"/>
    <n v="15"/>
    <m/>
    <n v="4"/>
    <n v="168.36316943399521"/>
    <m/>
    <n v="168.36316943399521"/>
    <m/>
    <m/>
  </r>
  <r>
    <s v="2007-15-5-"/>
    <n v="1"/>
    <x v="7"/>
    <x v="0"/>
    <x v="0"/>
    <n v="15"/>
    <m/>
    <n v="5"/>
    <n v="346.82653522742697"/>
    <m/>
    <n v="346.82653522742697"/>
    <m/>
    <m/>
  </r>
  <r>
    <s v="2008-15-3-"/>
    <n v="1"/>
    <x v="7"/>
    <x v="0"/>
    <x v="1"/>
    <n v="15"/>
    <m/>
    <n v="3"/>
    <n v="63.366606386827662"/>
    <m/>
    <n v="63.366606386827662"/>
    <m/>
    <m/>
  </r>
  <r>
    <s v="2008-15-4-"/>
    <n v="1"/>
    <x v="7"/>
    <x v="0"/>
    <x v="1"/>
    <n v="15"/>
    <m/>
    <n v="4"/>
    <n v="1159.134023100356"/>
    <m/>
    <n v="1159.134023100356"/>
    <m/>
    <m/>
  </r>
  <r>
    <s v="2008-15-5-"/>
    <n v="1"/>
    <x v="7"/>
    <x v="0"/>
    <x v="1"/>
    <n v="15"/>
    <m/>
    <n v="5"/>
    <n v="259.5628946069516"/>
    <m/>
    <n v="259.5628946069516"/>
    <m/>
    <m/>
  </r>
  <r>
    <s v="2009-15-3-"/>
    <n v="1"/>
    <x v="7"/>
    <x v="0"/>
    <x v="2"/>
    <n v="15"/>
    <m/>
    <n v="3"/>
    <n v="57.851228239827812"/>
    <m/>
    <n v="57.851228239827812"/>
    <m/>
    <m/>
  </r>
  <r>
    <s v="2009-15-4-"/>
    <n v="1"/>
    <x v="7"/>
    <x v="0"/>
    <x v="2"/>
    <n v="15"/>
    <m/>
    <n v="4"/>
    <n v="196.4028938894059"/>
    <m/>
    <n v="196.4028938894059"/>
    <m/>
    <m/>
  </r>
  <r>
    <s v="2009-15-5-"/>
    <n v="1"/>
    <x v="7"/>
    <x v="0"/>
    <x v="2"/>
    <n v="15"/>
    <m/>
    <n v="5"/>
    <n v="136.59149550312699"/>
    <m/>
    <n v="136.59149550312699"/>
    <m/>
    <m/>
  </r>
  <r>
    <s v="2010-15-3-"/>
    <n v="1"/>
    <x v="7"/>
    <x v="0"/>
    <x v="3"/>
    <n v="15"/>
    <m/>
    <n v="3"/>
    <n v="104.5359147286773"/>
    <m/>
    <n v="104.5359147286773"/>
    <m/>
    <m/>
  </r>
  <r>
    <s v="2010-15-4-"/>
    <n v="1"/>
    <x v="7"/>
    <x v="0"/>
    <x v="3"/>
    <n v="15"/>
    <m/>
    <n v="4"/>
    <n v="515.12251812213958"/>
    <m/>
    <n v="515.12251812213958"/>
    <m/>
    <m/>
  </r>
  <r>
    <s v="2010-15-5-"/>
    <n v="1"/>
    <x v="7"/>
    <x v="0"/>
    <x v="3"/>
    <n v="15"/>
    <m/>
    <n v="5"/>
    <n v="604.27266616356496"/>
    <m/>
    <n v="604.27266616356496"/>
    <m/>
    <m/>
  </r>
  <r>
    <s v="2011-15-3-"/>
    <n v="1"/>
    <x v="7"/>
    <x v="0"/>
    <x v="4"/>
    <n v="15"/>
    <m/>
    <n v="3"/>
    <n v="14.12903225806452"/>
    <m/>
    <n v="14.12903225806452"/>
    <m/>
    <m/>
  </r>
  <r>
    <s v="2011-15-4-"/>
    <n v="1"/>
    <x v="7"/>
    <x v="0"/>
    <x v="4"/>
    <n v="15"/>
    <m/>
    <n v="4"/>
    <n v="367.1700933475127"/>
    <m/>
    <n v="367.1700933475127"/>
    <m/>
    <m/>
  </r>
  <r>
    <s v="2011-15-5-"/>
    <n v="1"/>
    <x v="7"/>
    <x v="0"/>
    <x v="4"/>
    <n v="15"/>
    <m/>
    <n v="5"/>
    <n v="189.2260033872937"/>
    <m/>
    <n v="189.2260033872937"/>
    <m/>
    <m/>
  </r>
  <r>
    <s v="2012-15-3-"/>
    <n v="1"/>
    <x v="7"/>
    <x v="0"/>
    <x v="5"/>
    <n v="15"/>
    <m/>
    <n v="3"/>
    <n v="46.104868913857679"/>
    <m/>
    <n v="46.104868913857679"/>
    <m/>
    <m/>
  </r>
  <r>
    <s v="2012-15-4-"/>
    <n v="1"/>
    <x v="7"/>
    <x v="0"/>
    <x v="5"/>
    <n v="15"/>
    <m/>
    <n v="4"/>
    <n v="515.29036828264782"/>
    <m/>
    <n v="515.29036828264782"/>
    <m/>
    <m/>
  </r>
  <r>
    <s v="2012-15-5-"/>
    <n v="1"/>
    <x v="7"/>
    <x v="0"/>
    <x v="5"/>
    <n v="15"/>
    <m/>
    <n v="5"/>
    <n v="213.73373284993511"/>
    <m/>
    <n v="213.73373284993511"/>
    <m/>
    <m/>
  </r>
  <r>
    <s v="2013-15-3-"/>
    <n v="1"/>
    <x v="7"/>
    <x v="0"/>
    <x v="6"/>
    <n v="15"/>
    <m/>
    <n v="3"/>
    <n v="28.18181818181818"/>
    <m/>
    <n v="28.18181818181818"/>
    <m/>
    <m/>
  </r>
  <r>
    <s v="2013-15-4-"/>
    <n v="1"/>
    <x v="7"/>
    <x v="0"/>
    <x v="6"/>
    <n v="15"/>
    <m/>
    <n v="4"/>
    <n v="212.23270440251571"/>
    <m/>
    <n v="212.23270440251571"/>
    <m/>
    <m/>
  </r>
  <r>
    <s v="2013-15-5-"/>
    <n v="1"/>
    <x v="7"/>
    <x v="0"/>
    <x v="6"/>
    <n v="15"/>
    <m/>
    <n v="5"/>
    <n v="260.52029731275007"/>
    <m/>
    <n v="260.52029731275007"/>
    <m/>
    <m/>
  </r>
  <r>
    <s v="2007-16-3-"/>
    <n v="1"/>
    <x v="7"/>
    <x v="1"/>
    <x v="0"/>
    <n v="16"/>
    <m/>
    <n v="3"/>
    <n v="910.63595808473406"/>
    <m/>
    <n v="910.63595808473406"/>
    <m/>
    <m/>
  </r>
  <r>
    <s v="2007-16-4-"/>
    <n v="1"/>
    <x v="7"/>
    <x v="1"/>
    <x v="0"/>
    <n v="16"/>
    <m/>
    <n v="4"/>
    <n v="693.81787282646405"/>
    <m/>
    <n v="693.81787282646405"/>
    <m/>
    <m/>
  </r>
  <r>
    <s v="2007-16-5-"/>
    <n v="1"/>
    <x v="7"/>
    <x v="1"/>
    <x v="0"/>
    <n v="16"/>
    <m/>
    <n v="5"/>
    <n v="390.27255346488602"/>
    <m/>
    <n v="390.27255346488602"/>
    <m/>
    <m/>
  </r>
  <r>
    <s v="2008-16-3-"/>
    <n v="1"/>
    <x v="7"/>
    <x v="1"/>
    <x v="1"/>
    <n v="16"/>
    <m/>
    <n v="3"/>
    <n v="31.817209157606509"/>
    <m/>
    <n v="31.817209157606509"/>
    <m/>
    <m/>
  </r>
  <r>
    <s v="2008-16-4-"/>
    <n v="1"/>
    <x v="7"/>
    <x v="1"/>
    <x v="1"/>
    <n v="16"/>
    <m/>
    <n v="4"/>
    <n v="2736.27998755416"/>
    <m/>
    <n v="2736.27998755416"/>
    <m/>
    <m/>
  </r>
  <r>
    <s v="2008-16-5-"/>
    <n v="1"/>
    <x v="7"/>
    <x v="1"/>
    <x v="1"/>
    <n v="16"/>
    <m/>
    <n v="5"/>
    <n v="31.817209157606509"/>
    <m/>
    <n v="31.817209157606509"/>
    <m/>
    <m/>
  </r>
  <r>
    <s v="2009-16-3-"/>
    <n v="1"/>
    <x v="7"/>
    <x v="1"/>
    <x v="2"/>
    <n v="16"/>
    <m/>
    <n v="3"/>
    <n v="186.83833318883961"/>
    <m/>
    <n v="186.83833318883961"/>
    <m/>
    <m/>
  </r>
  <r>
    <s v="2009-16-4-"/>
    <n v="1"/>
    <x v="7"/>
    <x v="1"/>
    <x v="2"/>
    <n v="16"/>
    <m/>
    <n v="4"/>
    <n v="324.93623163276447"/>
    <m/>
    <n v="324.93623163276447"/>
    <m/>
    <m/>
  </r>
  <r>
    <s v="2009-16-5-"/>
    <n v="1"/>
    <x v="7"/>
    <x v="1"/>
    <x v="2"/>
    <n v="16"/>
    <m/>
    <n v="5"/>
    <n v="243.70217372457341"/>
    <m/>
    <n v="243.70217372457341"/>
    <m/>
    <m/>
  </r>
  <r>
    <s v="2010-16-3-"/>
    <n v="1"/>
    <x v="7"/>
    <x v="1"/>
    <x v="3"/>
    <n v="16"/>
    <m/>
    <n v="3"/>
    <n v="0"/>
    <m/>
    <n v="0"/>
    <m/>
    <m/>
  </r>
  <r>
    <s v="2010-16-4-"/>
    <n v="1"/>
    <x v="7"/>
    <x v="1"/>
    <x v="3"/>
    <n v="16"/>
    <m/>
    <n v="4"/>
    <n v="1013.115865655902"/>
    <m/>
    <n v="1013.115865655902"/>
    <m/>
    <m/>
  </r>
  <r>
    <s v="2010-16-5-"/>
    <n v="1"/>
    <x v="7"/>
    <x v="1"/>
    <x v="3"/>
    <n v="16"/>
    <m/>
    <n v="5"/>
    <n v="506.55793282795122"/>
    <m/>
    <n v="506.55793282795122"/>
    <m/>
    <m/>
  </r>
  <r>
    <s v="2011-16-3-"/>
    <n v="1"/>
    <x v="7"/>
    <x v="1"/>
    <x v="4"/>
    <n v="16"/>
    <m/>
    <n v="3"/>
    <n v="219.31612903225809"/>
    <m/>
    <n v="219.31612903225809"/>
    <m/>
    <m/>
  </r>
  <r>
    <s v="2011-16-4-"/>
    <n v="1"/>
    <x v="7"/>
    <x v="1"/>
    <x v="4"/>
    <n v="16"/>
    <m/>
    <n v="4"/>
    <n v="1699.7"/>
    <m/>
    <n v="1699.7"/>
    <m/>
    <m/>
  </r>
  <r>
    <s v="2011-16-5-"/>
    <n v="1"/>
    <x v="7"/>
    <x v="1"/>
    <x v="4"/>
    <n v="16"/>
    <m/>
    <n v="5"/>
    <n v="274.14516129032262"/>
    <m/>
    <n v="274.14516129032262"/>
    <m/>
    <m/>
  </r>
  <r>
    <s v="2012-16-3-"/>
    <n v="1"/>
    <x v="7"/>
    <x v="1"/>
    <x v="5"/>
    <n v="16"/>
    <m/>
    <n v="3"/>
    <n v="100.3772281170215"/>
    <m/>
    <n v="100.3772281170215"/>
    <m/>
    <m/>
  </r>
  <r>
    <s v="2012-16-4-"/>
    <n v="1"/>
    <x v="7"/>
    <x v="1"/>
    <x v="5"/>
    <n v="16"/>
    <m/>
    <n v="4"/>
    <n v="1365.1303023914929"/>
    <m/>
    <n v="1365.1303023914929"/>
    <m/>
    <m/>
  </r>
  <r>
    <s v="2012-16-5-"/>
    <n v="1"/>
    <x v="7"/>
    <x v="1"/>
    <x v="5"/>
    <n v="16"/>
    <m/>
    <n v="5"/>
    <n v="200.75445623404309"/>
    <m/>
    <n v="200.75445623404309"/>
    <m/>
    <m/>
  </r>
  <r>
    <s v="2013-16-3-"/>
    <n v="1"/>
    <x v="7"/>
    <x v="1"/>
    <x v="6"/>
    <n v="16"/>
    <m/>
    <n v="3"/>
    <n v="49.693422646743812"/>
    <m/>
    <n v="49.693422646743812"/>
    <m/>
    <m/>
  </r>
  <r>
    <s v="2013-16-4-"/>
    <n v="1"/>
    <x v="7"/>
    <x v="1"/>
    <x v="6"/>
    <n v="16"/>
    <m/>
    <n v="4"/>
    <n v="1391.4158341088259"/>
    <m/>
    <n v="1391.4158341088259"/>
    <m/>
    <m/>
  </r>
  <r>
    <s v="2013-16-5-"/>
    <n v="1"/>
    <x v="7"/>
    <x v="1"/>
    <x v="6"/>
    <n v="16"/>
    <m/>
    <n v="5"/>
    <n v="231.90263901813779"/>
    <m/>
    <n v="231.90263901813779"/>
    <m/>
    <m/>
  </r>
  <r>
    <s v="2007-17-3-"/>
    <n v="1"/>
    <x v="8"/>
    <x v="0"/>
    <x v="0"/>
    <n v="17"/>
    <m/>
    <n v="3"/>
    <n v="30.26641"/>
    <m/>
    <n v="30.26641"/>
    <m/>
    <m/>
  </r>
  <r>
    <s v="2007-17-4-"/>
    <n v="1"/>
    <x v="8"/>
    <x v="0"/>
    <x v="0"/>
    <n v="17"/>
    <m/>
    <n v="4"/>
    <n v="22.190519999999999"/>
    <m/>
    <n v="22.190519999999999"/>
    <m/>
    <m/>
  </r>
  <r>
    <s v="2007-17-5-"/>
    <n v="1"/>
    <x v="8"/>
    <x v="0"/>
    <x v="0"/>
    <n v="17"/>
    <m/>
    <n v="5"/>
    <n v="4.2198359999999999"/>
    <m/>
    <n v="4.2198359999999999"/>
    <m/>
    <m/>
  </r>
  <r>
    <s v="2008-17-3-"/>
    <n v="1"/>
    <x v="8"/>
    <x v="0"/>
    <x v="1"/>
    <n v="17"/>
    <m/>
    <n v="3"/>
    <n v="18.673760000000001"/>
    <m/>
    <n v="18.673760000000001"/>
    <m/>
    <m/>
  </r>
  <r>
    <s v="2008-17-4-"/>
    <n v="1"/>
    <x v="8"/>
    <x v="0"/>
    <x v="1"/>
    <n v="17"/>
    <m/>
    <n v="4"/>
    <n v="18.84667"/>
    <m/>
    <n v="18.84667"/>
    <m/>
    <m/>
  </r>
  <r>
    <s v="2008-17-5-"/>
    <n v="1"/>
    <x v="8"/>
    <x v="0"/>
    <x v="1"/>
    <n v="17"/>
    <m/>
    <n v="5"/>
    <n v="0.34581000000000001"/>
    <m/>
    <n v="0.34581000000000001"/>
    <m/>
    <m/>
  </r>
  <r>
    <s v="2009-17-3-"/>
    <n v="1"/>
    <x v="8"/>
    <x v="0"/>
    <x v="2"/>
    <n v="17"/>
    <m/>
    <n v="3"/>
    <n v="3.3909769999999999"/>
    <m/>
    <n v="3.3909769999999999"/>
    <m/>
    <m/>
  </r>
  <r>
    <s v="2009-17-4-"/>
    <n v="1"/>
    <x v="8"/>
    <x v="0"/>
    <x v="2"/>
    <n v="17"/>
    <m/>
    <n v="4"/>
    <n v="23.31297"/>
    <m/>
    <n v="23.31297"/>
    <m/>
    <m/>
  </r>
  <r>
    <s v="2009-17-5-"/>
    <n v="1"/>
    <x v="8"/>
    <x v="0"/>
    <x v="2"/>
    <n v="17"/>
    <m/>
    <n v="5"/>
    <n v="0.28258100000000003"/>
    <m/>
    <n v="0.28258100000000003"/>
    <m/>
    <m/>
  </r>
  <r>
    <s v="2010-17-3-"/>
    <n v="1"/>
    <x v="8"/>
    <x v="0"/>
    <x v="3"/>
    <n v="17"/>
    <m/>
    <n v="3"/>
    <n v="17.62857"/>
    <m/>
    <n v="17.62857"/>
    <m/>
    <m/>
  </r>
  <r>
    <s v="2010-17-4-"/>
    <n v="1"/>
    <x v="8"/>
    <x v="0"/>
    <x v="3"/>
    <n v="17"/>
    <m/>
    <n v="4"/>
    <n v="0"/>
    <m/>
    <n v="0"/>
    <m/>
    <m/>
  </r>
  <r>
    <s v="2010-17-5-"/>
    <n v="1"/>
    <x v="8"/>
    <x v="0"/>
    <x v="3"/>
    <n v="17"/>
    <m/>
    <n v="5"/>
    <n v="0"/>
    <m/>
    <n v="0"/>
    <m/>
    <m/>
  </r>
  <r>
    <s v="2011-17-3-"/>
    <n v="1"/>
    <x v="8"/>
    <x v="0"/>
    <x v="4"/>
    <n v="17"/>
    <m/>
    <n v="3"/>
    <n v="14.54785"/>
    <m/>
    <n v="14.54785"/>
    <m/>
    <m/>
  </r>
  <r>
    <s v="2011-17-4-"/>
    <n v="1"/>
    <x v="8"/>
    <x v="0"/>
    <x v="4"/>
    <n v="17"/>
    <m/>
    <n v="4"/>
    <n v="18.024360000000001"/>
    <m/>
    <n v="18.024360000000001"/>
    <m/>
    <m/>
  </r>
  <r>
    <s v="2011-17-5-"/>
    <n v="1"/>
    <x v="8"/>
    <x v="0"/>
    <x v="4"/>
    <n v="17"/>
    <m/>
    <n v="5"/>
    <n v="0.96272500000000005"/>
    <m/>
    <n v="0.96272500000000005"/>
    <m/>
    <m/>
  </r>
  <r>
    <s v="2012-17-3-"/>
    <n v="1"/>
    <x v="8"/>
    <x v="0"/>
    <x v="5"/>
    <n v="17"/>
    <m/>
    <n v="3"/>
    <n v="5.4169099999999997"/>
    <m/>
    <n v="5.4169099999999997"/>
    <m/>
    <m/>
  </r>
  <r>
    <s v="2012-17-4-"/>
    <n v="1"/>
    <x v="8"/>
    <x v="0"/>
    <x v="5"/>
    <n v="17"/>
    <m/>
    <n v="4"/>
    <n v="5.4846209999999997"/>
    <m/>
    <n v="5.4846209999999997"/>
    <m/>
    <m/>
  </r>
  <r>
    <s v="2012-17-5-"/>
    <n v="1"/>
    <x v="8"/>
    <x v="0"/>
    <x v="5"/>
    <n v="17"/>
    <m/>
    <n v="5"/>
    <n v="0.13542299999999999"/>
    <m/>
    <n v="0.13542299999999999"/>
    <m/>
    <m/>
  </r>
  <r>
    <s v="2013-17-3-"/>
    <n v="1"/>
    <x v="8"/>
    <x v="0"/>
    <x v="6"/>
    <n v="17"/>
    <m/>
    <n v="3"/>
    <n v="2.8966430000000001"/>
    <m/>
    <n v="2.8966430000000001"/>
    <m/>
    <m/>
  </r>
  <r>
    <s v="2013-17-4-"/>
    <n v="1"/>
    <x v="8"/>
    <x v="0"/>
    <x v="6"/>
    <n v="17"/>
    <m/>
    <n v="4"/>
    <n v="6.9881500000000001"/>
    <m/>
    <n v="6.9881500000000001"/>
    <m/>
    <m/>
  </r>
  <r>
    <s v="2013-17-5-"/>
    <n v="1"/>
    <x v="8"/>
    <x v="0"/>
    <x v="6"/>
    <n v="17"/>
    <m/>
    <n v="5"/>
    <n v="7.2415999999999994E-2"/>
    <m/>
    <n v="7.2415999999999994E-2"/>
    <m/>
    <m/>
  </r>
  <r>
    <s v="2007-18-3-"/>
    <n v="1"/>
    <x v="8"/>
    <x v="1"/>
    <x v="0"/>
    <n v="18"/>
    <m/>
    <n v="3"/>
    <n v="202.78110000000001"/>
    <m/>
    <n v="202.78110000000001"/>
    <m/>
    <m/>
  </r>
  <r>
    <s v="2007-18-4-"/>
    <n v="1"/>
    <x v="8"/>
    <x v="1"/>
    <x v="0"/>
    <n v="18"/>
    <m/>
    <n v="4"/>
    <n v="110.2071"/>
    <m/>
    <n v="110.2071"/>
    <m/>
    <m/>
  </r>
  <r>
    <s v="2007-18-5-"/>
    <n v="1"/>
    <x v="8"/>
    <x v="1"/>
    <x v="0"/>
    <n v="18"/>
    <m/>
    <n v="5"/>
    <n v="4.4082850000000002"/>
    <m/>
    <n v="4.4082850000000002"/>
    <m/>
    <m/>
  </r>
  <r>
    <s v="2008-18-3-"/>
    <n v="1"/>
    <x v="8"/>
    <x v="1"/>
    <x v="1"/>
    <n v="18"/>
    <m/>
    <n v="3"/>
    <n v="696.47439999999995"/>
    <m/>
    <n v="696.47439999999995"/>
    <m/>
    <m/>
  </r>
  <r>
    <s v="2008-18-4-"/>
    <n v="1"/>
    <x v="8"/>
    <x v="1"/>
    <x v="1"/>
    <n v="18"/>
    <m/>
    <n v="4"/>
    <n v="266.13249999999999"/>
    <m/>
    <n v="266.13249999999999"/>
    <m/>
    <m/>
  </r>
  <r>
    <s v="2008-18-5-"/>
    <n v="1"/>
    <x v="8"/>
    <x v="1"/>
    <x v="1"/>
    <n v="18"/>
    <m/>
    <n v="5"/>
    <n v="0"/>
    <m/>
    <n v="0"/>
    <m/>
    <m/>
  </r>
  <r>
    <s v="2009-18-3-"/>
    <n v="1"/>
    <x v="8"/>
    <x v="1"/>
    <x v="2"/>
    <n v="18"/>
    <m/>
    <n v="3"/>
    <n v="104.66240000000001"/>
    <m/>
    <n v="104.66240000000001"/>
    <m/>
    <m/>
  </r>
  <r>
    <s v="2009-18-4-"/>
    <n v="1"/>
    <x v="8"/>
    <x v="1"/>
    <x v="2"/>
    <n v="18"/>
    <m/>
    <n v="4"/>
    <n v="710.60289999999998"/>
    <m/>
    <n v="710.60289999999998"/>
    <m/>
    <m/>
  </r>
  <r>
    <s v="2009-18-5-"/>
    <n v="1"/>
    <x v="8"/>
    <x v="1"/>
    <x v="2"/>
    <n v="18"/>
    <m/>
    <n v="5"/>
    <n v="5.5085499999999996"/>
    <m/>
    <n v="5.5085499999999996"/>
    <m/>
    <m/>
  </r>
  <r>
    <s v="2010-18-3-"/>
    <n v="1"/>
    <x v="8"/>
    <x v="1"/>
    <x v="3"/>
    <n v="18"/>
    <m/>
    <n v="3"/>
    <n v="277.48680000000002"/>
    <m/>
    <n v="277.48680000000002"/>
    <m/>
    <m/>
  </r>
  <r>
    <s v="2010-18-4-"/>
    <n v="1"/>
    <x v="8"/>
    <x v="1"/>
    <x v="3"/>
    <n v="18"/>
    <m/>
    <n v="4"/>
    <n v="233.0889"/>
    <m/>
    <n v="233.0889"/>
    <m/>
    <m/>
  </r>
  <r>
    <s v="2010-18-5-"/>
    <n v="1"/>
    <x v="8"/>
    <x v="1"/>
    <x v="3"/>
    <n v="18"/>
    <m/>
    <n v="5"/>
    <n v="66.596829999999997"/>
    <m/>
    <n v="66.596829999999997"/>
    <m/>
    <m/>
  </r>
  <r>
    <s v="2011-18-3-"/>
    <n v="1"/>
    <x v="8"/>
    <x v="1"/>
    <x v="4"/>
    <n v="18"/>
    <m/>
    <n v="3"/>
    <n v="382.7131"/>
    <m/>
    <n v="382.7131"/>
    <m/>
    <m/>
  </r>
  <r>
    <s v="2011-18-4-"/>
    <n v="1"/>
    <x v="8"/>
    <x v="1"/>
    <x v="4"/>
    <n v="18"/>
    <m/>
    <n v="4"/>
    <n v="761.26620000000003"/>
    <m/>
    <n v="761.26620000000003"/>
    <m/>
    <m/>
  </r>
  <r>
    <s v="2011-18-5-"/>
    <n v="1"/>
    <x v="8"/>
    <x v="1"/>
    <x v="4"/>
    <n v="18"/>
    <m/>
    <n v="5"/>
    <n v="12.47977"/>
    <m/>
    <n v="12.47977"/>
    <m/>
    <m/>
  </r>
  <r>
    <s v="2012-18-3-"/>
    <n v="1"/>
    <x v="8"/>
    <x v="1"/>
    <x v="5"/>
    <n v="18"/>
    <m/>
    <n v="3"/>
    <n v="307.25889999999998"/>
    <m/>
    <n v="307.25889999999998"/>
    <m/>
    <m/>
  </r>
  <r>
    <s v="2012-18-4-"/>
    <n v="1"/>
    <x v="8"/>
    <x v="1"/>
    <x v="5"/>
    <n v="18"/>
    <m/>
    <n v="4"/>
    <n v="527.32270000000005"/>
    <m/>
    <n v="527.32270000000005"/>
    <m/>
    <m/>
  </r>
  <r>
    <s v="2012-18-5-"/>
    <n v="1"/>
    <x v="8"/>
    <x v="1"/>
    <x v="5"/>
    <n v="18"/>
    <m/>
    <n v="5"/>
    <n v="16.60859"/>
    <m/>
    <n v="16.60859"/>
    <m/>
    <m/>
  </r>
  <r>
    <s v="2013-18-3-"/>
    <n v="1"/>
    <x v="8"/>
    <x v="1"/>
    <x v="6"/>
    <n v="18"/>
    <m/>
    <n v="3"/>
    <n v="132.09289999999999"/>
    <m/>
    <n v="132.09289999999999"/>
    <m/>
    <m/>
  </r>
  <r>
    <s v="2013-18-4-"/>
    <n v="1"/>
    <x v="8"/>
    <x v="1"/>
    <x v="6"/>
    <n v="18"/>
    <m/>
    <n v="4"/>
    <n v="239.55840000000001"/>
    <m/>
    <n v="239.55840000000001"/>
    <m/>
    <m/>
  </r>
  <r>
    <s v="2013-18-5-"/>
    <n v="1"/>
    <x v="8"/>
    <x v="1"/>
    <x v="6"/>
    <n v="18"/>
    <m/>
    <n v="5"/>
    <n v="4.4777269999999998"/>
    <m/>
    <n v="4.4777269999999998"/>
    <m/>
    <m/>
  </r>
  <r>
    <s v="2007-19-3-"/>
    <n v="1"/>
    <x v="9"/>
    <x v="0"/>
    <x v="0"/>
    <n v="19"/>
    <m/>
    <n v="3"/>
    <n v="889.41502611712667"/>
    <m/>
    <m/>
    <m/>
    <s v="wait for escapement from Diego or Pete"/>
  </r>
  <r>
    <s v="2007-19-4-"/>
    <n v="1"/>
    <x v="9"/>
    <x v="0"/>
    <x v="0"/>
    <n v="19"/>
    <m/>
    <n v="4"/>
    <n v="3233.370817092482"/>
    <m/>
    <m/>
    <m/>
    <s v="wait for escapement from Diego or Pete"/>
  </r>
  <r>
    <s v="2007-19-5-"/>
    <n v="1"/>
    <x v="9"/>
    <x v="0"/>
    <x v="0"/>
    <n v="19"/>
    <m/>
    <n v="5"/>
    <n v="31.182876550156578"/>
    <m/>
    <m/>
    <m/>
    <s v="wait for escapement from Diego or Pete"/>
  </r>
  <r>
    <s v="2008-19-3-"/>
    <n v="1"/>
    <x v="9"/>
    <x v="0"/>
    <x v="1"/>
    <n v="19"/>
    <m/>
    <n v="3"/>
    <n v="662.23334737435243"/>
    <m/>
    <m/>
    <m/>
    <s v="wait for escapement from Diego or Pete"/>
  </r>
  <r>
    <s v="2008-19-4-"/>
    <n v="1"/>
    <x v="9"/>
    <x v="0"/>
    <x v="1"/>
    <n v="19"/>
    <m/>
    <n v="4"/>
    <n v="461.38608678623979"/>
    <m/>
    <m/>
    <m/>
    <s v="wait for escapement from Diego or Pete"/>
  </r>
  <r>
    <s v="2008-19-5-"/>
    <n v="1"/>
    <x v="9"/>
    <x v="0"/>
    <x v="1"/>
    <n v="19"/>
    <m/>
    <n v="5"/>
    <n v="60.092809485546937"/>
    <m/>
    <m/>
    <m/>
    <s v="wait for escapement from Diego or Pete"/>
  </r>
  <r>
    <s v="2009-19-3-"/>
    <n v="1"/>
    <x v="9"/>
    <x v="0"/>
    <x v="2"/>
    <n v="19"/>
    <m/>
    <n v="3"/>
    <n v="43.719096597130658"/>
    <m/>
    <m/>
    <m/>
    <s v="wait for escapement from Diego or Pete"/>
  </r>
  <r>
    <s v="2009-19-4-"/>
    <n v="1"/>
    <x v="9"/>
    <x v="0"/>
    <x v="2"/>
    <n v="19"/>
    <m/>
    <n v="4"/>
    <n v="540.8401719284758"/>
    <m/>
    <m/>
    <m/>
    <s v="wait for escapement from Diego or Pete"/>
  </r>
  <r>
    <s v="2009-19-5-"/>
    <n v="1"/>
    <x v="9"/>
    <x v="0"/>
    <x v="2"/>
    <n v="19"/>
    <m/>
    <n v="5"/>
    <n v="7.2573060454787566"/>
    <m/>
    <m/>
    <m/>
    <s v="wait for escapement from Diego or Pete"/>
  </r>
  <r>
    <s v="2010-19-3-"/>
    <n v="1"/>
    <x v="9"/>
    <x v="0"/>
    <x v="3"/>
    <n v="19"/>
    <m/>
    <n v="3"/>
    <n v="457.37858706552419"/>
    <m/>
    <m/>
    <m/>
    <s v="wait for escapement from Diego or Pete"/>
  </r>
  <r>
    <s v="2010-19-4-"/>
    <n v="1"/>
    <x v="9"/>
    <x v="0"/>
    <x v="3"/>
    <n v="19"/>
    <m/>
    <n v="4"/>
    <n v="283.66874805669869"/>
    <m/>
    <m/>
    <m/>
    <s v="wait for escapement from Diego or Pete"/>
  </r>
  <r>
    <s v="2010-19-5-"/>
    <n v="1"/>
    <x v="9"/>
    <x v="0"/>
    <x v="3"/>
    <n v="19"/>
    <m/>
    <n v="5"/>
    <n v="51.004792481093297"/>
    <m/>
    <m/>
    <m/>
    <s v="wait for escapement from Diego or Pete"/>
  </r>
  <r>
    <s v="2011-19-3-"/>
    <n v="1"/>
    <x v="9"/>
    <x v="0"/>
    <x v="4"/>
    <n v="19"/>
    <m/>
    <n v="3"/>
    <n v="23.029397995434419"/>
    <m/>
    <m/>
    <m/>
    <s v="wait for escapement from Diego or Pete"/>
  </r>
  <r>
    <s v="2011-19-4-"/>
    <n v="1"/>
    <x v="9"/>
    <x v="0"/>
    <x v="4"/>
    <n v="19"/>
    <m/>
    <n v="4"/>
    <n v="983.50975828627634"/>
    <m/>
    <m/>
    <m/>
    <s v="wait for escapement from Diego or Pete"/>
  </r>
  <r>
    <s v="2011-19-5-"/>
    <n v="1"/>
    <x v="9"/>
    <x v="0"/>
    <x v="4"/>
    <n v="19"/>
    <m/>
    <n v="5"/>
    <n v="8.0614355152477675"/>
    <m/>
    <m/>
    <m/>
    <s v="wait for escapement from Diego or Pete"/>
  </r>
  <r>
    <s v="2012-19-3-"/>
    <n v="1"/>
    <x v="9"/>
    <x v="0"/>
    <x v="5"/>
    <n v="19"/>
    <m/>
    <n v="3"/>
    <n v="27.018753669817421"/>
    <m/>
    <m/>
    <m/>
    <s v="wait for escapement from Diego or Pete"/>
  </r>
  <r>
    <s v="2012-19-4-"/>
    <n v="1"/>
    <x v="9"/>
    <x v="0"/>
    <x v="5"/>
    <n v="19"/>
    <m/>
    <n v="4"/>
    <n v="74.904358964645965"/>
    <m/>
    <m/>
    <m/>
    <s v="wait for escapement from Diego or Pete"/>
  </r>
  <r>
    <s v="2012-19-5-"/>
    <n v="1"/>
    <x v="9"/>
    <x v="0"/>
    <x v="5"/>
    <n v="19"/>
    <m/>
    <n v="5"/>
    <n v="21.118160973453829"/>
    <m/>
    <m/>
    <m/>
    <s v="wait for escapement from Diego or Pete"/>
  </r>
  <r>
    <s v="2013-19-3-"/>
    <n v="1"/>
    <x v="9"/>
    <x v="0"/>
    <x v="6"/>
    <n v="19"/>
    <m/>
    <n v="3"/>
    <n v="33.55140191256428"/>
    <m/>
    <m/>
    <m/>
    <s v="wait for escapement from Diego or Pete"/>
  </r>
  <r>
    <s v="2013-19-4-"/>
    <n v="1"/>
    <x v="9"/>
    <x v="0"/>
    <x v="6"/>
    <n v="19"/>
    <m/>
    <n v="4"/>
    <n v="257.60616143681892"/>
    <m/>
    <m/>
    <m/>
    <s v="wait for escapement from Diego or Pete"/>
  </r>
  <r>
    <s v="2013-19-5-"/>
    <n v="1"/>
    <x v="9"/>
    <x v="0"/>
    <x v="6"/>
    <n v="19"/>
    <m/>
    <n v="5"/>
    <n v="2.026050853463969"/>
    <m/>
    <m/>
    <m/>
    <s v="wait for escapement from Diego or Pete"/>
  </r>
  <r>
    <s v="2007-20-3-"/>
    <n v="1"/>
    <x v="9"/>
    <x v="1"/>
    <x v="0"/>
    <n v="20"/>
    <m/>
    <n v="3"/>
    <n v="2022.74824567012"/>
    <m/>
    <m/>
    <m/>
    <s v="wait for escapement from Diego or Pete"/>
  </r>
  <r>
    <s v="2007-20-4-"/>
    <n v="1"/>
    <x v="9"/>
    <x v="1"/>
    <x v="0"/>
    <n v="20"/>
    <m/>
    <n v="4"/>
    <n v="352.71847833216839"/>
    <m/>
    <m/>
    <m/>
    <s v="wait for escapement from Diego or Pete"/>
  </r>
  <r>
    <s v="2007-20-5-"/>
    <n v="1"/>
    <x v="9"/>
    <x v="1"/>
    <x v="0"/>
    <n v="20"/>
    <m/>
    <n v="5"/>
    <n v="4.5646162379475079"/>
    <m/>
    <m/>
    <m/>
    <s v="wait for escapement from Diego or Pete"/>
  </r>
  <r>
    <s v="2008-20-3-"/>
    <n v="1"/>
    <x v="9"/>
    <x v="1"/>
    <x v="1"/>
    <n v="20"/>
    <m/>
    <n v="3"/>
    <n v="1359.4271801565119"/>
    <m/>
    <m/>
    <m/>
    <s v="wait for escapement from Diego or Pete"/>
  </r>
  <r>
    <s v="2008-20-4-"/>
    <n v="1"/>
    <x v="9"/>
    <x v="1"/>
    <x v="1"/>
    <n v="20"/>
    <m/>
    <n v="4"/>
    <n v="1049.3052964236369"/>
    <m/>
    <m/>
    <m/>
    <s v="wait for escapement from Diego or Pete"/>
  </r>
  <r>
    <s v="2008-20-5-"/>
    <n v="1"/>
    <x v="9"/>
    <x v="1"/>
    <x v="1"/>
    <n v="20"/>
    <m/>
    <n v="5"/>
    <n v="6.5553397737123102"/>
    <m/>
    <m/>
    <m/>
    <s v="wait for escapement from Diego or Pete"/>
  </r>
  <r>
    <s v="2009-20-3-"/>
    <n v="1"/>
    <x v="9"/>
    <x v="1"/>
    <x v="2"/>
    <n v="20"/>
    <m/>
    <n v="3"/>
    <n v="155.44632284831221"/>
    <m/>
    <m/>
    <m/>
    <s v="wait for escapement from Diego or Pete"/>
  </r>
  <r>
    <s v="2009-20-4-"/>
    <n v="1"/>
    <x v="9"/>
    <x v="1"/>
    <x v="2"/>
    <n v="20"/>
    <m/>
    <n v="4"/>
    <n v="1110.2322659454851"/>
    <m/>
    <m/>
    <m/>
    <s v="wait for escapement from Diego or Pete"/>
  </r>
  <r>
    <s v="2009-20-5-"/>
    <n v="1"/>
    <x v="9"/>
    <x v="1"/>
    <x v="2"/>
    <n v="20"/>
    <m/>
    <n v="5"/>
    <n v="16.50489663511728"/>
    <m/>
    <m/>
    <m/>
    <s v="wait for escapement from Diego or Pete"/>
  </r>
  <r>
    <s v="2010-20-3-"/>
    <n v="1"/>
    <x v="9"/>
    <x v="1"/>
    <x v="3"/>
    <n v="20"/>
    <m/>
    <n v="3"/>
    <n v="2011.641528014859"/>
    <m/>
    <m/>
    <m/>
    <s v="wait for escapement from Diego or Pete"/>
  </r>
  <r>
    <s v="2010-20-4-"/>
    <n v="1"/>
    <x v="9"/>
    <x v="1"/>
    <x v="3"/>
    <n v="20"/>
    <m/>
    <n v="4"/>
    <n v="1008.604185002582"/>
    <m/>
    <m/>
    <m/>
    <s v="wait for escapement from Diego or Pete"/>
  </r>
  <r>
    <s v="2010-20-5-"/>
    <n v="1"/>
    <x v="9"/>
    <x v="1"/>
    <x v="3"/>
    <n v="20"/>
    <m/>
    <n v="5"/>
    <n v="104.7022193792443"/>
    <m/>
    <m/>
    <m/>
    <s v="wait for escapement from Diego or Pete"/>
  </r>
  <r>
    <s v="2011-20-3-"/>
    <n v="1"/>
    <x v="9"/>
    <x v="1"/>
    <x v="4"/>
    <n v="20"/>
    <m/>
    <n v="3"/>
    <n v="84.065941934890546"/>
    <m/>
    <m/>
    <m/>
    <s v="wait for escapement from Diego or Pete"/>
  </r>
  <r>
    <s v="2011-20-4-"/>
    <n v="1"/>
    <x v="9"/>
    <x v="1"/>
    <x v="4"/>
    <n v="20"/>
    <m/>
    <n v="4"/>
    <n v="4325.6705253083765"/>
    <m/>
    <m/>
    <m/>
    <s v="wait for escapement from Diego or Pete"/>
  </r>
  <r>
    <s v="2011-20-5-"/>
    <n v="1"/>
    <x v="9"/>
    <x v="1"/>
    <x v="4"/>
    <n v="20"/>
    <m/>
    <n v="5"/>
    <n v="28.663000959775051"/>
    <m/>
    <m/>
    <m/>
    <s v="wait for escapement from Diego or Pete"/>
  </r>
  <r>
    <s v="2012-20-3-"/>
    <n v="1"/>
    <x v="9"/>
    <x v="1"/>
    <x v="5"/>
    <n v="20"/>
    <m/>
    <n v="3"/>
    <n v="99.647925900075052"/>
    <m/>
    <m/>
    <m/>
    <s v="wait for escapement from Diego or Pete"/>
  </r>
  <r>
    <s v="2012-20-4-"/>
    <n v="1"/>
    <x v="9"/>
    <x v="1"/>
    <x v="5"/>
    <n v="20"/>
    <m/>
    <n v="4"/>
    <n v="273.42900985255841"/>
    <m/>
    <m/>
    <m/>
    <s v="wait for escapement from Diego or Pete"/>
  </r>
  <r>
    <s v="2012-20-5-"/>
    <n v="1"/>
    <x v="9"/>
    <x v="1"/>
    <x v="5"/>
    <n v="20"/>
    <m/>
    <n v="5"/>
    <n v="92.881850639449382"/>
    <m/>
    <m/>
    <m/>
    <s v="wait for escapement from Diego or Pete"/>
  </r>
  <r>
    <s v="2013-20-3-"/>
    <n v="1"/>
    <x v="9"/>
    <x v="1"/>
    <x v="6"/>
    <n v="20"/>
    <m/>
    <n v="3"/>
    <n v="714.34273939723744"/>
    <m/>
    <m/>
    <m/>
    <s v="wait for escapement from Diego or Pete"/>
  </r>
  <r>
    <s v="2013-20-4-"/>
    <n v="1"/>
    <x v="9"/>
    <x v="1"/>
    <x v="6"/>
    <n v="20"/>
    <m/>
    <n v="4"/>
    <n v="950.07786073177385"/>
    <m/>
    <m/>
    <m/>
    <s v="wait for escapement from Diego or Pete"/>
  </r>
  <r>
    <s v="2013-20-5-"/>
    <n v="1"/>
    <x v="9"/>
    <x v="1"/>
    <x v="6"/>
    <n v="20"/>
    <m/>
    <n v="5"/>
    <n v="7.3958456681413818"/>
    <m/>
    <m/>
    <m/>
    <s v="wait for escapement from Diego or Pete"/>
  </r>
  <r>
    <s v="2007-21-3-CedarR_nat_n_um"/>
    <n v="2"/>
    <x v="10"/>
    <x v="0"/>
    <x v="0"/>
    <n v="21"/>
    <s v="CedarR_nat_n_um"/>
    <n v="3"/>
    <n v="1143"/>
    <m/>
    <n v="1143"/>
    <s v="[valid_2020_draft_stock_bkfram.xlsx]valid2020_stock!"/>
    <m/>
  </r>
  <r>
    <s v="2007-21-4-CedarR_nat_n_um"/>
    <n v="2"/>
    <x v="10"/>
    <x v="0"/>
    <x v="0"/>
    <n v="21"/>
    <s v="CedarR_nat_n_um"/>
    <n v="4"/>
    <n v="892"/>
    <m/>
    <n v="892"/>
    <s v="[valid_2020_draft_stock_bkfram.xlsx]valid2020_stock!"/>
    <m/>
  </r>
  <r>
    <s v="2007-21-5-CedarR_nat_n_um"/>
    <n v="2"/>
    <x v="10"/>
    <x v="0"/>
    <x v="0"/>
    <n v="21"/>
    <s v="CedarR_nat_n_um"/>
    <n v="5"/>
    <n v="18"/>
    <m/>
    <n v="18"/>
    <s v="[valid_2020_draft_stock_bkfram.xlsx]valid2020_stock!"/>
    <m/>
  </r>
  <r>
    <s v="2008-21-3-CedarR_nat_n_um"/>
    <n v="2"/>
    <x v="10"/>
    <x v="0"/>
    <x v="1"/>
    <n v="21"/>
    <s v="CedarR_nat_n_um"/>
    <n v="3"/>
    <n v="252"/>
    <m/>
    <n v="252"/>
    <s v="[valid_2020_draft_stock_bkfram.xlsx]valid2020_stock!"/>
    <m/>
  </r>
  <r>
    <s v="2008-21-4-CedarR_nat_n_um"/>
    <n v="2"/>
    <x v="10"/>
    <x v="0"/>
    <x v="1"/>
    <n v="21"/>
    <s v="CedarR_nat_n_um"/>
    <n v="4"/>
    <n v="1097"/>
    <m/>
    <n v="1097"/>
    <s v="[valid_2020_draft_stock_bkfram.xlsx]valid2020_stock!"/>
    <m/>
  </r>
  <r>
    <s v="2008-21-5-CedarR_nat_n_um"/>
    <n v="2"/>
    <x v="10"/>
    <x v="0"/>
    <x v="1"/>
    <n v="21"/>
    <s v="CedarR_nat_n_um"/>
    <n v="5"/>
    <n v="21"/>
    <m/>
    <n v="21"/>
    <s v="[valid_2020_draft_stock_bkfram.xlsx]valid2020_stock!"/>
    <m/>
  </r>
  <r>
    <s v="2009-21-3-CedarR_nat_n_um"/>
    <n v="2"/>
    <x v="10"/>
    <x v="0"/>
    <x v="2"/>
    <n v="21"/>
    <s v="CedarR_nat_n_um"/>
    <n v="3"/>
    <n v="164"/>
    <m/>
    <n v="164"/>
    <s v="[valid_2020_draft_stock_bkfram.xlsx]valid2020_stock!"/>
    <m/>
  </r>
  <r>
    <s v="2009-21-4-CedarR_nat_n_um"/>
    <n v="2"/>
    <x v="10"/>
    <x v="0"/>
    <x v="2"/>
    <n v="21"/>
    <s v="CedarR_nat_n_um"/>
    <n v="4"/>
    <n v="363"/>
    <m/>
    <n v="363"/>
    <s v="[valid_2020_draft_stock_bkfram.xlsx]valid2020_stock!"/>
    <m/>
  </r>
  <r>
    <s v="2009-21-5-CedarR_nat_n_um"/>
    <n v="2"/>
    <x v="10"/>
    <x v="0"/>
    <x v="2"/>
    <n v="21"/>
    <s v="CedarR_nat_n_um"/>
    <n v="5"/>
    <n v="31"/>
    <m/>
    <n v="31"/>
    <s v="[valid_2020_draft_stock_bkfram.xlsx]valid2020_stock!"/>
    <m/>
  </r>
  <r>
    <s v="2010-21-3-CedarR_nat_n_um"/>
    <n v="2"/>
    <x v="10"/>
    <x v="0"/>
    <x v="3"/>
    <n v="21"/>
    <s v="CedarR_nat_n_um"/>
    <n v="3"/>
    <n v="184"/>
    <m/>
    <n v="184"/>
    <s v="[valid_2020_draft_stock_bkfram.xlsx]valid2020_stock!"/>
    <m/>
  </r>
  <r>
    <s v="2010-21-4-CedarR_nat_n_um"/>
    <n v="2"/>
    <x v="10"/>
    <x v="0"/>
    <x v="3"/>
    <n v="21"/>
    <s v="CedarR_nat_n_um"/>
    <n v="4"/>
    <n v="306"/>
    <m/>
    <n v="306"/>
    <s v="[valid_2020_draft_stock_bkfram.xlsx]valid2020_stock!"/>
    <m/>
  </r>
  <r>
    <s v="2010-21-5-CedarR_nat_n_um"/>
    <n v="2"/>
    <x v="10"/>
    <x v="0"/>
    <x v="3"/>
    <n v="21"/>
    <s v="CedarR_nat_n_um"/>
    <n v="5"/>
    <n v="19"/>
    <m/>
    <n v="19"/>
    <s v="[valid_2020_draft_stock_bkfram.xlsx]valid2020_stock!"/>
    <m/>
  </r>
  <r>
    <s v="2011-21-3-CedarR_nat_n_um"/>
    <n v="2"/>
    <x v="10"/>
    <x v="0"/>
    <x v="4"/>
    <n v="21"/>
    <s v="CedarR_nat_n_um"/>
    <n v="3"/>
    <n v="63"/>
    <m/>
    <n v="63"/>
    <s v="[valid_2020_draft_stock_bkfram.xlsx]valid2020_stock!"/>
    <m/>
  </r>
  <r>
    <s v="2011-21-4-CedarR_nat_n_um"/>
    <n v="2"/>
    <x v="10"/>
    <x v="0"/>
    <x v="4"/>
    <n v="21"/>
    <s v="CedarR_nat_n_um"/>
    <n v="4"/>
    <n v="564"/>
    <m/>
    <n v="564"/>
    <s v="[valid_2020_draft_stock_bkfram.xlsx]valid2020_stock!"/>
    <m/>
  </r>
  <r>
    <s v="2011-21-5-CedarR_nat_n_um"/>
    <n v="2"/>
    <x v="10"/>
    <x v="0"/>
    <x v="4"/>
    <n v="21"/>
    <s v="CedarR_nat_n_um"/>
    <n v="5"/>
    <n v="0"/>
    <m/>
    <n v="0"/>
    <s v="[valid_2020_draft_stock_bkfram.xlsx]valid2020_stock!"/>
    <m/>
  </r>
  <r>
    <s v="2012-21-3-CedarR_nat_n_um"/>
    <n v="2"/>
    <x v="10"/>
    <x v="0"/>
    <x v="5"/>
    <n v="21"/>
    <s v="CedarR_nat_n_um"/>
    <n v="3"/>
    <n v="672"/>
    <m/>
    <n v="672"/>
    <s v="[valid_2020_draft_stock_bkfram.xlsx]valid2020_stock!"/>
    <m/>
  </r>
  <r>
    <s v="2012-21-4-CedarR_nat_n_um"/>
    <n v="2"/>
    <x v="10"/>
    <x v="0"/>
    <x v="5"/>
    <n v="21"/>
    <s v="CedarR_nat_n_um"/>
    <n v="4"/>
    <n v="122"/>
    <m/>
    <n v="122"/>
    <s v="[valid_2020_draft_stock_bkfram.xlsx]valid2020_stock!"/>
    <m/>
  </r>
  <r>
    <s v="2012-21-5-CedarR_nat_n_um"/>
    <n v="2"/>
    <x v="10"/>
    <x v="0"/>
    <x v="5"/>
    <n v="21"/>
    <s v="CedarR_nat_n_um"/>
    <n v="5"/>
    <n v="20"/>
    <m/>
    <n v="20"/>
    <s v="[valid_2020_draft_stock_bkfram.xlsx]valid2020_stock!"/>
    <m/>
  </r>
  <r>
    <s v="2013-21-3-CedarR_nat_n_um"/>
    <n v="2"/>
    <x v="10"/>
    <x v="0"/>
    <x v="6"/>
    <n v="21"/>
    <s v="CedarR_nat_n_um"/>
    <n v="3"/>
    <n v="97"/>
    <m/>
    <n v="97"/>
    <s v="[valid_2020_draft_stock_bkfram.xlsx]valid2020_stock!"/>
    <m/>
  </r>
  <r>
    <s v="2013-21-4-CedarR_nat_n_um"/>
    <n v="2"/>
    <x v="10"/>
    <x v="0"/>
    <x v="6"/>
    <n v="21"/>
    <s v="CedarR_nat_n_um"/>
    <n v="4"/>
    <n v="1412"/>
    <m/>
    <n v="1412"/>
    <s v="[valid_2020_draft_stock_bkfram.xlsx]valid2020_stock!"/>
    <m/>
  </r>
  <r>
    <s v="2013-21-5-CedarR_nat_n_um"/>
    <n v="2"/>
    <x v="10"/>
    <x v="0"/>
    <x v="6"/>
    <n v="21"/>
    <s v="CedarR_nat_n_um"/>
    <n v="5"/>
    <n v="10"/>
    <m/>
    <n v="10"/>
    <s v="[valid_2020_draft_stock_bkfram.xlsx]valid2020_stock!"/>
    <m/>
  </r>
  <r>
    <s v="2007-21-3-DuwamishGreen_hat_h_um"/>
    <n v="2"/>
    <x v="10"/>
    <x v="0"/>
    <x v="0"/>
    <n v="21"/>
    <s v="DuwamishGreen_hat_h_um"/>
    <n v="3"/>
    <n v="278"/>
    <m/>
    <n v="270"/>
    <s v="&quot;Green&quot; tab"/>
    <s v="need to subtract 10A"/>
  </r>
  <r>
    <s v="2007-21-4-DuwamishGreen_hat_h_um"/>
    <n v="2"/>
    <x v="10"/>
    <x v="0"/>
    <x v="0"/>
    <n v="21"/>
    <s v="DuwamishGreen_hat_h_um"/>
    <n v="4"/>
    <n v="205"/>
    <m/>
    <n v="199"/>
    <s v="&quot;Green&quot; tab"/>
    <s v="need to subtract 10A"/>
  </r>
  <r>
    <s v="2007-21-5-DuwamishGreen_hat_h_um"/>
    <n v="2"/>
    <x v="10"/>
    <x v="0"/>
    <x v="0"/>
    <n v="21"/>
    <s v="DuwamishGreen_hat_h_um"/>
    <n v="5"/>
    <n v="2"/>
    <m/>
    <n v="2"/>
    <s v="&quot;Green&quot; tab"/>
    <s v="need to subtract 10A"/>
  </r>
  <r>
    <s v="2008-21-3-DuwamishGreen_hat_h_um"/>
    <n v="2"/>
    <x v="10"/>
    <x v="0"/>
    <x v="1"/>
    <n v="21"/>
    <s v="DuwamishGreen_hat_h_um"/>
    <n v="3"/>
    <n v="60"/>
    <m/>
    <n v="59"/>
    <s v="&quot;Green&quot; tab"/>
    <s v="need to subtract 10A"/>
  </r>
  <r>
    <s v="2008-21-4-DuwamishGreen_hat_h_um"/>
    <n v="2"/>
    <x v="10"/>
    <x v="0"/>
    <x v="1"/>
    <n v="21"/>
    <s v="DuwamishGreen_hat_h_um"/>
    <n v="4"/>
    <n v="207"/>
    <m/>
    <n v="191"/>
    <s v="&quot;Green&quot; tab"/>
    <s v="need to subtract 10A"/>
  </r>
  <r>
    <s v="2008-21-5-DuwamishGreen_hat_h_um"/>
    <n v="2"/>
    <x v="10"/>
    <x v="0"/>
    <x v="1"/>
    <n v="21"/>
    <s v="DuwamishGreen_hat_h_um"/>
    <n v="5"/>
    <n v="2"/>
    <m/>
    <n v="2"/>
    <s v="&quot;Green&quot; tab"/>
    <s v="need to subtract 10A"/>
  </r>
  <r>
    <s v="2009-21-3-DuwamishGreen_hat_h_um"/>
    <n v="2"/>
    <x v="10"/>
    <x v="0"/>
    <x v="2"/>
    <n v="21"/>
    <s v="DuwamishGreen_hat_h_um"/>
    <n v="3"/>
    <n v="1"/>
    <m/>
    <n v="1"/>
    <s v="&quot;Green&quot; tab"/>
    <s v="need to subtract 10A"/>
  </r>
  <r>
    <s v="2009-21-4-DuwamishGreen_hat_h_um"/>
    <n v="2"/>
    <x v="10"/>
    <x v="0"/>
    <x v="2"/>
    <n v="21"/>
    <s v="DuwamishGreen_hat_h_um"/>
    <n v="4"/>
    <n v="51"/>
    <m/>
    <n v="48"/>
    <s v="&quot;Green&quot; tab"/>
    <s v="need to subtract 10A"/>
  </r>
  <r>
    <s v="2009-21-5-DuwamishGreen_hat_h_um"/>
    <n v="2"/>
    <x v="10"/>
    <x v="0"/>
    <x v="2"/>
    <n v="21"/>
    <s v="DuwamishGreen_hat_h_um"/>
    <n v="5"/>
    <n v="0"/>
    <m/>
    <n v="0"/>
    <s v="&quot;Green&quot; tab"/>
    <s v="need to subtract 10A"/>
  </r>
  <r>
    <s v="2010-21-3-DuwamishGreen_hat_h_um"/>
    <n v="2"/>
    <x v="10"/>
    <x v="0"/>
    <x v="3"/>
    <n v="21"/>
    <s v="DuwamishGreen_hat_h_um"/>
    <n v="3"/>
    <n v="58"/>
    <m/>
    <n v="58"/>
    <s v="&quot;Green&quot; tab"/>
    <s v="need to subtract 10A"/>
  </r>
  <r>
    <s v="2010-21-4-DuwamishGreen_hat_h_um"/>
    <n v="2"/>
    <x v="10"/>
    <x v="0"/>
    <x v="3"/>
    <n v="21"/>
    <s v="DuwamishGreen_hat_h_um"/>
    <n v="4"/>
    <n v="1"/>
    <m/>
    <n v="1"/>
    <s v="&quot;Green&quot; tab"/>
    <s v="need to subtract 10A"/>
  </r>
  <r>
    <s v="2010-21-5-DuwamishGreen_hat_h_um"/>
    <n v="2"/>
    <x v="10"/>
    <x v="0"/>
    <x v="3"/>
    <n v="21"/>
    <s v="DuwamishGreen_hat_h_um"/>
    <n v="5"/>
    <n v="3"/>
    <m/>
    <n v="3"/>
    <s v="&quot;Green&quot; tab"/>
    <s v="need to subtract 10A"/>
  </r>
  <r>
    <s v="2011-21-3-DuwamishGreen_hat_h_um"/>
    <n v="2"/>
    <x v="10"/>
    <x v="0"/>
    <x v="4"/>
    <n v="21"/>
    <s v="DuwamishGreen_hat_h_um"/>
    <n v="3"/>
    <n v="4"/>
    <m/>
    <n v="4"/>
    <s v="&quot;Green&quot; tab"/>
    <s v="need to subtract 10A"/>
  </r>
  <r>
    <s v="2011-21-4-DuwamishGreen_hat_h_um"/>
    <n v="2"/>
    <x v="10"/>
    <x v="0"/>
    <x v="4"/>
    <n v="21"/>
    <s v="DuwamishGreen_hat_h_um"/>
    <n v="4"/>
    <n v="156"/>
    <m/>
    <n v="155"/>
    <s v="&quot;Green&quot; tab"/>
    <s v="need to subtract 10A"/>
  </r>
  <r>
    <s v="2011-21-5-DuwamishGreen_hat_h_um"/>
    <n v="2"/>
    <x v="10"/>
    <x v="0"/>
    <x v="4"/>
    <n v="21"/>
    <s v="DuwamishGreen_hat_h_um"/>
    <n v="5"/>
    <n v="0"/>
    <m/>
    <n v="0"/>
    <s v="&quot;Green&quot; tab"/>
    <s v="need to subtract 10A"/>
  </r>
  <r>
    <s v="2012-21-3-DuwamishGreen_hat_h_um"/>
    <n v="2"/>
    <x v="10"/>
    <x v="0"/>
    <x v="5"/>
    <n v="21"/>
    <s v="DuwamishGreen_hat_h_um"/>
    <n v="3"/>
    <n v="32"/>
    <m/>
    <n v="32"/>
    <s v="&quot;Green&quot; tab"/>
    <s v="need to subtract 10A"/>
  </r>
  <r>
    <s v="2012-21-4-DuwamishGreen_hat_h_um"/>
    <n v="2"/>
    <x v="10"/>
    <x v="0"/>
    <x v="5"/>
    <n v="21"/>
    <s v="DuwamishGreen_hat_h_um"/>
    <n v="4"/>
    <n v="17"/>
    <m/>
    <n v="17"/>
    <s v="&quot;Green&quot; tab"/>
    <s v="need to subtract 10A"/>
  </r>
  <r>
    <s v="2012-21-5-DuwamishGreen_hat_h_um"/>
    <n v="2"/>
    <x v="10"/>
    <x v="0"/>
    <x v="5"/>
    <n v="21"/>
    <s v="DuwamishGreen_hat_h_um"/>
    <n v="5"/>
    <n v="1"/>
    <m/>
    <n v="1"/>
    <s v="&quot;Green&quot; tab"/>
    <s v="need to subtract 10A"/>
  </r>
  <r>
    <s v="2013-21-3-DuwamishGreen_hat_h_um"/>
    <n v="2"/>
    <x v="10"/>
    <x v="0"/>
    <x v="6"/>
    <n v="21"/>
    <s v="DuwamishGreen_hat_h_um"/>
    <n v="3"/>
    <n v="3"/>
    <m/>
    <n v="3"/>
    <s v="&quot;Green&quot; tab"/>
    <s v="need to subtract 10A"/>
  </r>
  <r>
    <s v="2013-21-4-DuwamishGreen_hat_h_um"/>
    <n v="2"/>
    <x v="10"/>
    <x v="0"/>
    <x v="6"/>
    <n v="21"/>
    <s v="DuwamishGreen_hat_h_um"/>
    <n v="4"/>
    <n v="45"/>
    <m/>
    <n v="45"/>
    <s v="&quot;Green&quot; tab"/>
    <s v="need to subtract 10A"/>
  </r>
  <r>
    <s v="2013-21-5-DuwamishGreen_hat_h_um"/>
    <n v="2"/>
    <x v="10"/>
    <x v="0"/>
    <x v="6"/>
    <n v="21"/>
    <s v="DuwamishGreen_hat_h_um"/>
    <n v="5"/>
    <n v="0"/>
    <m/>
    <n v="0"/>
    <s v="&quot;Green&quot; tab"/>
    <s v="need to subtract 10A"/>
  </r>
  <r>
    <s v="2007-21-3-DuwamishGreen_nat_n_um"/>
    <n v="2"/>
    <x v="10"/>
    <x v="0"/>
    <x v="0"/>
    <n v="21"/>
    <s v="DuwamishGreen_nat_n_um"/>
    <n v="3"/>
    <n v="2047"/>
    <m/>
    <n v="1789"/>
    <s v="&quot;Green&quot; tab"/>
    <s v="need to subtract 10A"/>
  </r>
  <r>
    <s v="2007-21-4-DuwamishGreen_nat_n_um"/>
    <n v="2"/>
    <x v="10"/>
    <x v="0"/>
    <x v="0"/>
    <n v="21"/>
    <s v="DuwamishGreen_nat_n_um"/>
    <n v="4"/>
    <n v="1714"/>
    <m/>
    <n v="1503"/>
    <s v="&quot;Green&quot; tab"/>
    <s v="need to subtract 10A"/>
  </r>
  <r>
    <s v="2007-21-5-DuwamishGreen_nat_n_um"/>
    <n v="2"/>
    <x v="10"/>
    <x v="0"/>
    <x v="0"/>
    <n v="21"/>
    <s v="DuwamishGreen_nat_n_um"/>
    <n v="5"/>
    <n v="207"/>
    <m/>
    <n v="183"/>
    <s v="&quot;Green&quot; tab"/>
    <s v="need to subtract 10A"/>
  </r>
  <r>
    <s v="2008-21-3-DuwamishGreen_nat_n_um"/>
    <n v="2"/>
    <x v="10"/>
    <x v="0"/>
    <x v="1"/>
    <n v="21"/>
    <s v="DuwamishGreen_nat_n_um"/>
    <n v="3"/>
    <n v="333"/>
    <m/>
    <n v="296"/>
    <s v="&quot;Green&quot; tab"/>
    <s v="need to subtract 10A"/>
  </r>
  <r>
    <s v="2008-21-4-DuwamishGreen_nat_n_um"/>
    <n v="2"/>
    <x v="10"/>
    <x v="0"/>
    <x v="1"/>
    <n v="21"/>
    <s v="DuwamishGreen_nat_n_um"/>
    <n v="4"/>
    <n v="5256"/>
    <m/>
    <n v="4714"/>
    <s v="&quot;Green&quot; tab"/>
    <s v="need to subtract 10A"/>
  </r>
  <r>
    <s v="2008-21-5-DuwamishGreen_nat_n_um"/>
    <n v="2"/>
    <x v="10"/>
    <x v="0"/>
    <x v="1"/>
    <n v="21"/>
    <s v="DuwamishGreen_nat_n_um"/>
    <n v="5"/>
    <n v="114"/>
    <m/>
    <n v="103"/>
    <s v="&quot;Green&quot; tab"/>
    <s v="need to subtract 10A"/>
  </r>
  <r>
    <s v="2009-21-3-DuwamishGreen_nat_n_um"/>
    <n v="2"/>
    <x v="10"/>
    <x v="0"/>
    <x v="2"/>
    <n v="21"/>
    <s v="DuwamishGreen_nat_n_um"/>
    <n v="3"/>
    <n v="486"/>
    <m/>
    <n v="350"/>
    <s v="&quot;Green&quot; tab"/>
    <s v="need to subtract 10A"/>
  </r>
  <r>
    <s v="2009-21-4-DuwamishGreen_nat_n_um"/>
    <n v="2"/>
    <x v="10"/>
    <x v="0"/>
    <x v="2"/>
    <n v="21"/>
    <s v="DuwamishGreen_nat_n_um"/>
    <n v="4"/>
    <n v="741"/>
    <m/>
    <n v="528"/>
    <s v="&quot;Green&quot; tab"/>
    <s v="need to subtract 10A"/>
  </r>
  <r>
    <s v="2009-21-5-DuwamishGreen_nat_n_um"/>
    <n v="2"/>
    <x v="10"/>
    <x v="0"/>
    <x v="2"/>
    <n v="21"/>
    <s v="DuwamishGreen_nat_n_um"/>
    <n v="5"/>
    <n v="0"/>
    <m/>
    <n v="0"/>
    <s v="&quot;Green&quot; tab"/>
    <s v="need to subtract 10A"/>
  </r>
  <r>
    <s v="2010-21-3-DuwamishGreen_nat_n_um"/>
    <n v="2"/>
    <x v="10"/>
    <x v="0"/>
    <x v="3"/>
    <n v="21"/>
    <s v="DuwamishGreen_nat_n_um"/>
    <n v="3"/>
    <n v="141"/>
    <m/>
    <n v="133"/>
    <s v="&quot;Green&quot; tab"/>
    <s v="need to subtract 10A"/>
  </r>
  <r>
    <s v="2010-21-4-DuwamishGreen_nat_n_um"/>
    <n v="2"/>
    <x v="10"/>
    <x v="0"/>
    <x v="3"/>
    <n v="21"/>
    <s v="DuwamishGreen_nat_n_um"/>
    <n v="4"/>
    <n v="938"/>
    <m/>
    <n v="897"/>
    <s v="&quot;Green&quot; tab"/>
    <s v="need to subtract 10A"/>
  </r>
  <r>
    <s v="2010-21-5-DuwamishGreen_nat_n_um"/>
    <n v="2"/>
    <x v="10"/>
    <x v="0"/>
    <x v="3"/>
    <n v="21"/>
    <s v="DuwamishGreen_nat_n_um"/>
    <n v="5"/>
    <n v="94"/>
    <m/>
    <n v="90"/>
    <s v="&quot;Green&quot; tab"/>
    <s v="need to subtract 10A"/>
  </r>
  <r>
    <s v="2011-21-3-DuwamishGreen_nat_n_um"/>
    <n v="2"/>
    <x v="10"/>
    <x v="0"/>
    <x v="4"/>
    <n v="21"/>
    <s v="DuwamishGreen_nat_n_um"/>
    <n v="3"/>
    <n v="226"/>
    <m/>
    <n v="213"/>
    <s v="&quot;Green&quot; tab"/>
    <s v="need to subtract 10A"/>
  </r>
  <r>
    <s v="2011-21-4-DuwamishGreen_nat_n_um"/>
    <n v="2"/>
    <x v="10"/>
    <x v="0"/>
    <x v="4"/>
    <n v="21"/>
    <s v="DuwamishGreen_nat_n_um"/>
    <n v="4"/>
    <n v="641"/>
    <m/>
    <n v="598"/>
    <s v="&quot;Green&quot; tab"/>
    <s v="need to subtract 10A"/>
  </r>
  <r>
    <s v="2011-21-5-DuwamishGreen_nat_n_um"/>
    <n v="2"/>
    <x v="10"/>
    <x v="0"/>
    <x v="4"/>
    <n v="21"/>
    <s v="DuwamishGreen_nat_n_um"/>
    <n v="5"/>
    <n v="12"/>
    <m/>
    <n v="12"/>
    <s v="&quot;Green&quot; tab"/>
    <s v="need to subtract 10A"/>
  </r>
  <r>
    <s v="2012-21-3-DuwamishGreen_nat_n_um"/>
    <n v="2"/>
    <x v="10"/>
    <x v="0"/>
    <x v="5"/>
    <n v="21"/>
    <s v="DuwamishGreen_nat_n_um"/>
    <n v="3"/>
    <n v="604"/>
    <m/>
    <n v="602"/>
    <s v="&quot;Green&quot; tab"/>
    <s v="need to subtract 10A"/>
  </r>
  <r>
    <s v="2012-21-4-DuwamishGreen_nat_n_um"/>
    <n v="2"/>
    <x v="10"/>
    <x v="0"/>
    <x v="5"/>
    <n v="21"/>
    <s v="DuwamishGreen_nat_n_um"/>
    <n v="4"/>
    <n v="989"/>
    <m/>
    <n v="987"/>
    <s v="&quot;Green&quot; tab"/>
    <s v="need to subtract 10A"/>
  </r>
  <r>
    <s v="2012-21-5-DuwamishGreen_nat_n_um"/>
    <n v="2"/>
    <x v="10"/>
    <x v="0"/>
    <x v="5"/>
    <n v="21"/>
    <s v="DuwamishGreen_nat_n_um"/>
    <n v="5"/>
    <n v="108"/>
    <m/>
    <n v="108"/>
    <s v="&quot;Green&quot; tab"/>
    <s v="need to subtract 10A"/>
  </r>
  <r>
    <s v="2013-21-3-DuwamishGreen_nat_n_um"/>
    <n v="2"/>
    <x v="10"/>
    <x v="0"/>
    <x v="6"/>
    <n v="21"/>
    <s v="DuwamishGreen_nat_n_um"/>
    <n v="3"/>
    <n v="135"/>
    <m/>
    <n v="134"/>
    <s v="&quot;Green&quot; tab"/>
    <s v="need to subtract 10A"/>
  </r>
  <r>
    <s v="2013-21-4-DuwamishGreen_nat_n_um"/>
    <n v="2"/>
    <x v="10"/>
    <x v="0"/>
    <x v="6"/>
    <n v="21"/>
    <s v="DuwamishGreen_nat_n_um"/>
    <n v="4"/>
    <n v="412"/>
    <m/>
    <n v="407"/>
    <s v="&quot;Green&quot; tab"/>
    <s v="need to subtract 10A"/>
  </r>
  <r>
    <s v="2013-21-5-DuwamishGreen_nat_n_um"/>
    <n v="2"/>
    <x v="10"/>
    <x v="0"/>
    <x v="6"/>
    <n v="21"/>
    <s v="DuwamishGreen_nat_n_um"/>
    <n v="5"/>
    <n v="21"/>
    <m/>
    <n v="21"/>
    <s v="&quot;Green&quot; tab"/>
    <s v="need to subtract 10A"/>
  </r>
  <r>
    <s v="2007-21-3-GorstCk_hat_h_um"/>
    <n v="2"/>
    <x v="10"/>
    <x v="0"/>
    <x v="0"/>
    <n v="21"/>
    <s v="GorstCk_hat_h_um"/>
    <n v="3"/>
    <n v="33.652056074766278"/>
    <m/>
    <n v="8.6567670915411554"/>
    <s v="[South Sound Compilation.xlsx]TRS Data_for BKFRAM'!$A$21"/>
    <s v="need to subtract 10E"/>
  </r>
  <r>
    <s v="2007-21-4-GorstCk_hat_h_um"/>
    <n v="2"/>
    <x v="10"/>
    <x v="0"/>
    <x v="0"/>
    <n v="21"/>
    <s v="GorstCk_hat_h_um"/>
    <n v="4"/>
    <n v="891.20369951143061"/>
    <m/>
    <n v="228.37598051336903"/>
    <s v="[South Sound Compilation.xlsx]TRS Data_for BKFRAM'!$A$21"/>
    <s v="need to subtract 10E"/>
  </r>
  <r>
    <s v="2007-21-5-GorstCk_hat_h_um"/>
    <n v="2"/>
    <x v="10"/>
    <x v="0"/>
    <x v="0"/>
    <n v="21"/>
    <s v="GorstCk_hat_h_um"/>
    <n v="5"/>
    <n v="11.81102803738318"/>
    <m/>
    <n v="3.0383082271147188"/>
    <s v="[South Sound Compilation.xlsx]TRS Data_for BKFRAM'!$A$21"/>
    <s v="need to subtract 10E"/>
  </r>
  <r>
    <s v="2008-21-3-GorstCk_hat_h_um"/>
    <n v="2"/>
    <x v="10"/>
    <x v="0"/>
    <x v="1"/>
    <n v="21"/>
    <s v="GorstCk_hat_h_um"/>
    <n v="3"/>
    <n v="0"/>
    <m/>
    <n v="0"/>
    <s v="[South Sound Compilation.xlsx]TRS Data_for BKFRAM'!$A$21"/>
    <s v="need to subtract 10E"/>
  </r>
  <r>
    <s v="2008-21-4-GorstCk_hat_h_um"/>
    <n v="2"/>
    <x v="10"/>
    <x v="0"/>
    <x v="1"/>
    <n v="21"/>
    <s v="GorstCk_hat_h_um"/>
    <n v="4"/>
    <n v="12.873513513513441"/>
    <m/>
    <n v="0.74077192982456097"/>
    <s v="[South Sound Compilation.xlsx]TRS Data_for BKFRAM'!$A$21"/>
    <s v="need to subtract 10E"/>
  </r>
  <r>
    <s v="2008-21-5-GorstCk_hat_h_um"/>
    <n v="2"/>
    <x v="10"/>
    <x v="0"/>
    <x v="1"/>
    <n v="21"/>
    <s v="GorstCk_hat_h_um"/>
    <n v="5"/>
    <n v="9.9027027027026975"/>
    <m/>
    <n v="0.56982456140350868"/>
    <s v="[South Sound Compilation.xlsx]TRS Data_for BKFRAM'!$A$21"/>
    <s v="need to subtract 10E"/>
  </r>
  <r>
    <s v="2009-21-3-GorstCk_hat_h_um"/>
    <n v="2"/>
    <x v="10"/>
    <x v="0"/>
    <x v="2"/>
    <n v="21"/>
    <s v="GorstCk_hat_h_um"/>
    <n v="3"/>
    <n v="11.646954022988441"/>
    <m/>
    <n v="3.9419634703196493"/>
    <s v="[South Sound Compilation.xlsx]TRS Data_for BKFRAM'!$A$21"/>
    <s v="need to subtract 10E"/>
  </r>
  <r>
    <s v="2009-21-4-GorstCk_hat_h_um"/>
    <n v="2"/>
    <x v="10"/>
    <x v="0"/>
    <x v="2"/>
    <n v="21"/>
    <s v="GorstCk_hat_h_um"/>
    <n v="4"/>
    <n v="0"/>
    <m/>
    <n v="0"/>
    <s v="[South Sound Compilation.xlsx]TRS Data_for BKFRAM'!$A$21"/>
    <s v="need to subtract 10E"/>
  </r>
  <r>
    <s v="2009-21-5-GorstCk_hat_h_um"/>
    <n v="2"/>
    <x v="10"/>
    <x v="0"/>
    <x v="2"/>
    <n v="21"/>
    <s v="GorstCk_hat_h_um"/>
    <n v="5"/>
    <n v="8.8908045977012407E-2"/>
    <m/>
    <n v="3.0091324200913316E-2"/>
    <s v="[South Sound Compilation.xlsx]TRS Data_for BKFRAM'!$A$21"/>
    <s v="need to subtract 10E"/>
  </r>
  <r>
    <s v="2010-21-3-GorstCk_hat_h_um"/>
    <n v="2"/>
    <x v="10"/>
    <x v="0"/>
    <x v="3"/>
    <n v="21"/>
    <s v="GorstCk_hat_h_um"/>
    <n v="3"/>
    <n v="107.622138728324"/>
    <m/>
    <n v="27.685070422535205"/>
    <s v="[South Sound Compilation.xlsx]TRS Data_for BKFRAM'!$A$21"/>
    <s v="need to subtract 10E"/>
  </r>
  <r>
    <s v="2010-21-4-GorstCk_hat_h_um"/>
    <n v="2"/>
    <x v="10"/>
    <x v="0"/>
    <x v="3"/>
    <n v="21"/>
    <s v="GorstCk_hat_h_um"/>
    <n v="4"/>
    <n v="12.510216763005699"/>
    <m/>
    <n v="3.2181690140845376"/>
    <s v="[South Sound Compilation.xlsx]TRS Data_for BKFRAM'!$A$21"/>
    <s v="need to subtract 10E"/>
  </r>
  <r>
    <s v="2010-21-5-GorstCk_hat_h_um"/>
    <n v="2"/>
    <x v="10"/>
    <x v="0"/>
    <x v="3"/>
    <n v="21"/>
    <s v="GorstCk_hat_h_um"/>
    <n v="5"/>
    <n v="0"/>
    <m/>
    <n v="0"/>
    <s v="[South Sound Compilation.xlsx]TRS Data_for BKFRAM'!$A$21"/>
    <s v="need to subtract 10E"/>
  </r>
  <r>
    <s v="2011-21-3-GorstCk_hat_h_um"/>
    <n v="2"/>
    <x v="10"/>
    <x v="0"/>
    <x v="4"/>
    <n v="21"/>
    <s v="GorstCk_hat_h_um"/>
    <n v="3"/>
    <n v="96.145234899328898"/>
    <m/>
    <n v="42.51359116022104"/>
    <s v="[South Sound Compilation.xlsx]TRS Data_for BKFRAM'!$A$21"/>
    <s v="need to subtract 10E"/>
  </r>
  <r>
    <s v="2011-21-4-GorstCk_hat_h_um"/>
    <n v="2"/>
    <x v="10"/>
    <x v="0"/>
    <x v="4"/>
    <n v="21"/>
    <s v="GorstCk_hat_h_um"/>
    <n v="4"/>
    <n v="162.8582550335573"/>
    <m/>
    <n v="72.012817679558111"/>
    <s v="[South Sound Compilation.xlsx]TRS Data_for BKFRAM'!$A$21"/>
    <s v="need to subtract 10E"/>
  </r>
  <r>
    <s v="2011-21-5-GorstCk_hat_h_um"/>
    <n v="2"/>
    <x v="10"/>
    <x v="0"/>
    <x v="4"/>
    <n v="21"/>
    <s v="GorstCk_hat_h_um"/>
    <n v="5"/>
    <n v="0.32702460850111947"/>
    <m/>
    <n v="0.14460405156537703"/>
    <s v="[South Sound Compilation.xlsx]TRS Data_for BKFRAM'!$A$21"/>
    <s v="need to subtract 10E"/>
  </r>
  <r>
    <s v="2012-21-3-GorstCk_hat_h_um"/>
    <n v="2"/>
    <x v="10"/>
    <x v="0"/>
    <x v="5"/>
    <n v="21"/>
    <s v="GorstCk_hat_h_um"/>
    <n v="3"/>
    <n v="142.96834430856049"/>
    <m/>
    <n v="107.91970434782615"/>
    <s v="[South Sound Compilation.xlsx]TRS Data_for BKFRAM'!$A$21"/>
    <s v="need to subtract 10E"/>
  </r>
  <r>
    <s v="2012-21-4-GorstCk_hat_h_um"/>
    <n v="2"/>
    <x v="10"/>
    <x v="0"/>
    <x v="5"/>
    <n v="21"/>
    <s v="GorstCk_hat_h_um"/>
    <n v="4"/>
    <n v="59.392803386641617"/>
    <m/>
    <n v="44.83267826086967"/>
    <s v="[South Sound Compilation.xlsx]TRS Data_for BKFRAM'!$A$21"/>
    <s v="need to subtract 10E"/>
  </r>
  <r>
    <s v="2012-21-5-GorstCk_hat_h_um"/>
    <n v="2"/>
    <x v="10"/>
    <x v="0"/>
    <x v="5"/>
    <n v="21"/>
    <s v="GorstCk_hat_h_um"/>
    <n v="5"/>
    <n v="4.3851364063969953"/>
    <m/>
    <n v="3.3101217391304374"/>
    <s v="[South Sound Compilation.xlsx]TRS Data_for BKFRAM'!$A$21"/>
    <s v="need to subtract 10E"/>
  </r>
  <r>
    <s v="2013-21-3-GorstCk_hat_h_um"/>
    <n v="2"/>
    <x v="10"/>
    <x v="0"/>
    <x v="6"/>
    <n v="21"/>
    <s v="GorstCk_hat_h_um"/>
    <n v="3"/>
    <n v="112.9645602049532"/>
    <m/>
    <n v="22.115939044481024"/>
    <s v="[South Sound Compilation.xlsx]TRS Data_for BKFRAM'!$A$21"/>
    <s v="need to subtract 10E"/>
  </r>
  <r>
    <s v="2013-21-4-GorstCk_hat_h_um"/>
    <n v="2"/>
    <x v="10"/>
    <x v="0"/>
    <x v="6"/>
    <n v="21"/>
    <s v="GorstCk_hat_h_um"/>
    <n v="4"/>
    <n v="199.00990606319371"/>
    <m/>
    <n v="38.961696869851721"/>
    <s v="[South Sound Compilation.xlsx]TRS Data_for BKFRAM'!$A$21"/>
    <s v="need to subtract 10E"/>
  </r>
  <r>
    <s v="2013-21-5-GorstCk_hat_h_um"/>
    <n v="2"/>
    <x v="10"/>
    <x v="0"/>
    <x v="6"/>
    <n v="21"/>
    <s v="GorstCk_hat_h_um"/>
    <n v="5"/>
    <n v="3.1726216908625129"/>
    <m/>
    <n v="0.62112850082372262"/>
    <s v="[South Sound Compilation.xlsx]TRS Data_for BKFRAM'!$A$21"/>
    <s v="need to subtract 10E"/>
  </r>
  <r>
    <s v="2007-21-3-GroversCk_hat_h_um"/>
    <n v="2"/>
    <x v="10"/>
    <x v="0"/>
    <x v="0"/>
    <n v="21"/>
    <s v="GroversCk_hat_h_um"/>
    <n v="3"/>
    <n v="1029.5999999999999"/>
    <m/>
    <n v="1029.5999999999999"/>
    <s v="[valid_2020_draft_stock_bkfram.xlsx]valid2020_stock!"/>
    <m/>
  </r>
  <r>
    <s v="2007-21-4-GroversCk_hat_h_um"/>
    <n v="2"/>
    <x v="10"/>
    <x v="0"/>
    <x v="0"/>
    <n v="21"/>
    <s v="GroversCk_hat_h_um"/>
    <n v="4"/>
    <n v="567.9"/>
    <m/>
    <n v="567.9"/>
    <s v="[valid_2020_draft_stock_bkfram.xlsx]valid2020_stock!"/>
    <m/>
  </r>
  <r>
    <s v="2007-21-5-GroversCk_hat_h_um"/>
    <n v="2"/>
    <x v="10"/>
    <x v="0"/>
    <x v="0"/>
    <n v="21"/>
    <s v="GroversCk_hat_h_um"/>
    <n v="5"/>
    <n v="19.89"/>
    <m/>
    <n v="19.89"/>
    <s v="[valid_2020_draft_stock_bkfram.xlsx]valid2020_stock!"/>
    <m/>
  </r>
  <r>
    <s v="2008-21-3-GroversCk_hat_h_um"/>
    <n v="2"/>
    <x v="10"/>
    <x v="0"/>
    <x v="1"/>
    <n v="21"/>
    <s v="GroversCk_hat_h_um"/>
    <n v="3"/>
    <n v="753.48"/>
    <m/>
    <n v="753.48"/>
    <s v="[valid_2020_draft_stock_bkfram.xlsx]valid2020_stock!"/>
    <m/>
  </r>
  <r>
    <s v="2008-21-4-GroversCk_hat_h_um"/>
    <n v="2"/>
    <x v="10"/>
    <x v="0"/>
    <x v="1"/>
    <n v="21"/>
    <s v="GroversCk_hat_h_um"/>
    <n v="4"/>
    <n v="228.8"/>
    <m/>
    <n v="228.8"/>
    <s v="[valid_2020_draft_stock_bkfram.xlsx]valid2020_stock!"/>
    <m/>
  </r>
  <r>
    <s v="2008-21-5-GroversCk_hat_h_um"/>
    <n v="2"/>
    <x v="10"/>
    <x v="0"/>
    <x v="1"/>
    <n v="21"/>
    <s v="GroversCk_hat_h_um"/>
    <n v="5"/>
    <n v="4.5"/>
    <m/>
    <n v="4.5"/>
    <s v="[valid_2020_draft_stock_bkfram.xlsx]valid2020_stock!"/>
    <m/>
  </r>
  <r>
    <s v="2009-21-3-GroversCk_hat_h_um"/>
    <n v="2"/>
    <x v="10"/>
    <x v="0"/>
    <x v="2"/>
    <n v="21"/>
    <s v="GroversCk_hat_h_um"/>
    <n v="3"/>
    <n v="493.97"/>
    <m/>
    <n v="493.97"/>
    <s v="[valid_2020_draft_stock_bkfram.xlsx]valid2020_stock!"/>
    <m/>
  </r>
  <r>
    <s v="2009-21-4-GroversCk_hat_h_um"/>
    <n v="2"/>
    <x v="10"/>
    <x v="0"/>
    <x v="2"/>
    <n v="21"/>
    <s v="GroversCk_hat_h_um"/>
    <n v="4"/>
    <n v="386.88"/>
    <m/>
    <n v="386.88"/>
    <s v="[valid_2020_draft_stock_bkfram.xlsx]valid2020_stock!"/>
    <m/>
  </r>
  <r>
    <s v="2009-21-5-GroversCk_hat_h_um"/>
    <n v="2"/>
    <x v="10"/>
    <x v="0"/>
    <x v="2"/>
    <n v="21"/>
    <s v="GroversCk_hat_h_um"/>
    <n v="5"/>
    <n v="0.52"/>
    <m/>
    <n v="0.52"/>
    <s v="[valid_2020_draft_stock_bkfram.xlsx]valid2020_stock!"/>
    <m/>
  </r>
  <r>
    <s v="2010-21-3-GroversCk_hat_h_um"/>
    <n v="2"/>
    <x v="10"/>
    <x v="0"/>
    <x v="3"/>
    <n v="21"/>
    <s v="GroversCk_hat_h_um"/>
    <n v="3"/>
    <n v="1048.8"/>
    <m/>
    <n v="1048.8"/>
    <s v="[valid_2020_draft_stock_bkfram.xlsx]valid2020_stock!"/>
    <m/>
  </r>
  <r>
    <s v="2010-21-4-GroversCk_hat_h_um"/>
    <n v="2"/>
    <x v="10"/>
    <x v="0"/>
    <x v="3"/>
    <n v="21"/>
    <s v="GroversCk_hat_h_um"/>
    <n v="4"/>
    <n v="319.13"/>
    <m/>
    <n v="319.13"/>
    <s v="[valid_2020_draft_stock_bkfram.xlsx]valid2020_stock!"/>
    <m/>
  </r>
  <r>
    <s v="2010-21-5-GroversCk_hat_h_um"/>
    <n v="2"/>
    <x v="10"/>
    <x v="0"/>
    <x v="3"/>
    <n v="21"/>
    <s v="GroversCk_hat_h_um"/>
    <n v="5"/>
    <n v="16.12"/>
    <m/>
    <n v="16.12"/>
    <s v="[valid_2020_draft_stock_bkfram.xlsx]valid2020_stock!"/>
    <m/>
  </r>
  <r>
    <s v="2011-21-3-GroversCk_hat_h_um"/>
    <n v="2"/>
    <x v="10"/>
    <x v="0"/>
    <x v="4"/>
    <n v="21"/>
    <s v="GroversCk_hat_h_um"/>
    <n v="3"/>
    <n v="338"/>
    <m/>
    <n v="338"/>
    <s v="[valid_2020_draft_stock_bkfram.xlsx]valid2020_stock!"/>
    <m/>
  </r>
  <r>
    <s v="2011-21-4-GroversCk_hat_h_um"/>
    <n v="2"/>
    <x v="10"/>
    <x v="0"/>
    <x v="4"/>
    <n v="21"/>
    <s v="GroversCk_hat_h_um"/>
    <n v="4"/>
    <n v="890.56"/>
    <m/>
    <n v="890.56"/>
    <s v="[valid_2020_draft_stock_bkfram.xlsx]valid2020_stock!"/>
    <m/>
  </r>
  <r>
    <s v="2011-21-5-GroversCk_hat_h_um"/>
    <n v="2"/>
    <x v="10"/>
    <x v="0"/>
    <x v="4"/>
    <n v="21"/>
    <s v="GroversCk_hat_h_um"/>
    <n v="5"/>
    <n v="1.88"/>
    <m/>
    <n v="1.88"/>
    <s v="[valid_2020_draft_stock_bkfram.xlsx]valid2020_stock!"/>
    <m/>
  </r>
  <r>
    <s v="2012-21-3-GroversCk_hat_h_um"/>
    <n v="2"/>
    <x v="10"/>
    <x v="0"/>
    <x v="5"/>
    <n v="21"/>
    <s v="GroversCk_hat_h_um"/>
    <n v="3"/>
    <n v="1100.8800000000001"/>
    <m/>
    <n v="1100.8800000000001"/>
    <s v="[valid_2020_draft_stock_bkfram.xlsx]valid2020_stock!"/>
    <m/>
  </r>
  <r>
    <s v="2012-21-4-GroversCk_hat_h_um"/>
    <n v="2"/>
    <x v="10"/>
    <x v="0"/>
    <x v="5"/>
    <n v="21"/>
    <s v="GroversCk_hat_h_um"/>
    <n v="4"/>
    <n v="170.8"/>
    <m/>
    <n v="170.8"/>
    <s v="[valid_2020_draft_stock_bkfram.xlsx]valid2020_stock!"/>
    <m/>
  </r>
  <r>
    <s v="2012-21-5-GroversCk_hat_h_um"/>
    <n v="2"/>
    <x v="10"/>
    <x v="0"/>
    <x v="5"/>
    <n v="21"/>
    <s v="GroversCk_hat_h_um"/>
    <n v="5"/>
    <n v="9.66"/>
    <m/>
    <n v="9.66"/>
    <s v="[valid_2020_draft_stock_bkfram.xlsx]valid2020_stock!"/>
    <m/>
  </r>
  <r>
    <s v="2013-21-3-GroversCk_hat_h_um"/>
    <n v="2"/>
    <x v="10"/>
    <x v="0"/>
    <x v="6"/>
    <n v="21"/>
    <s v="GroversCk_hat_h_um"/>
    <n v="3"/>
    <n v="502.92"/>
    <m/>
    <n v="502.92"/>
    <s v="[valid_2020_draft_stock_bkfram.xlsx]valid2020_stock!"/>
    <m/>
  </r>
  <r>
    <s v="2013-21-4-GroversCk_hat_h_um"/>
    <n v="2"/>
    <x v="10"/>
    <x v="0"/>
    <x v="6"/>
    <n v="21"/>
    <s v="GroversCk_hat_h_um"/>
    <n v="4"/>
    <n v="953.91999999999985"/>
    <m/>
    <n v="953.91999999999985"/>
    <s v="[valid_2020_draft_stock_bkfram.xlsx]valid2020_stock!"/>
    <m/>
  </r>
  <r>
    <s v="2013-21-5-GroversCk_hat_h_um"/>
    <n v="2"/>
    <x v="10"/>
    <x v="0"/>
    <x v="6"/>
    <n v="21"/>
    <s v="GroversCk_hat_h_um"/>
    <n v="5"/>
    <n v="4"/>
    <m/>
    <n v="4"/>
    <s v="[valid_2020_draft_stock_bkfram.xlsx]valid2020_stock!"/>
    <m/>
  </r>
  <r>
    <s v="2007-21-3-LkWa_hat_h_um"/>
    <n v="2"/>
    <x v="10"/>
    <x v="0"/>
    <x v="0"/>
    <n v="21"/>
    <s v="LkWa_hat_h_um"/>
    <n v="3"/>
    <n v="109"/>
    <m/>
    <n v="109"/>
    <s v="[valid_2020_draft_stock_bkfram.xlsx]valid2020_stock!"/>
    <m/>
  </r>
  <r>
    <s v="2007-21-4-LkWa_hat_h_um"/>
    <n v="2"/>
    <x v="10"/>
    <x v="0"/>
    <x v="0"/>
    <n v="21"/>
    <s v="LkWa_hat_h_um"/>
    <n v="4"/>
    <n v="226"/>
    <m/>
    <n v="226"/>
    <s v="[valid_2020_draft_stock_bkfram.xlsx]valid2020_stock!"/>
    <m/>
  </r>
  <r>
    <s v="2007-21-5-LkWa_hat_h_um"/>
    <n v="2"/>
    <x v="10"/>
    <x v="0"/>
    <x v="0"/>
    <n v="21"/>
    <s v="LkWa_hat_h_um"/>
    <n v="5"/>
    <n v="3"/>
    <m/>
    <n v="3"/>
    <s v="[valid_2020_draft_stock_bkfram.xlsx]valid2020_stock!"/>
    <m/>
  </r>
  <r>
    <s v="2008-21-3-LkWa_hat_h_um"/>
    <n v="2"/>
    <x v="10"/>
    <x v="0"/>
    <x v="1"/>
    <n v="21"/>
    <s v="LkWa_hat_h_um"/>
    <n v="3"/>
    <n v="28"/>
    <m/>
    <n v="28"/>
    <s v="[valid_2020_draft_stock_bkfram.xlsx]valid2020_stock!"/>
    <m/>
  </r>
  <r>
    <s v="2008-21-4-LkWa_hat_h_um"/>
    <n v="2"/>
    <x v="10"/>
    <x v="0"/>
    <x v="1"/>
    <n v="21"/>
    <s v="LkWa_hat_h_um"/>
    <n v="4"/>
    <n v="140"/>
    <m/>
    <n v="140"/>
    <s v="[valid_2020_draft_stock_bkfram.xlsx]valid2020_stock!"/>
    <m/>
  </r>
  <r>
    <s v="2008-21-5-LkWa_hat_h_um"/>
    <n v="2"/>
    <x v="10"/>
    <x v="0"/>
    <x v="1"/>
    <n v="21"/>
    <s v="LkWa_hat_h_um"/>
    <n v="5"/>
    <n v="2"/>
    <m/>
    <n v="2"/>
    <s v="[valid_2020_draft_stock_bkfram.xlsx]valid2020_stock!"/>
    <m/>
  </r>
  <r>
    <s v="2009-21-3-LkWa_hat_h_um"/>
    <n v="2"/>
    <x v="10"/>
    <x v="0"/>
    <x v="2"/>
    <n v="21"/>
    <s v="LkWa_hat_h_um"/>
    <n v="3"/>
    <n v="47"/>
    <m/>
    <n v="47"/>
    <s v="[valid_2020_draft_stock_bkfram.xlsx]valid2020_stock!"/>
    <m/>
  </r>
  <r>
    <s v="2009-21-4-LkWa_hat_h_um"/>
    <n v="2"/>
    <x v="10"/>
    <x v="0"/>
    <x v="2"/>
    <n v="21"/>
    <s v="LkWa_hat_h_um"/>
    <n v="4"/>
    <n v="56"/>
    <m/>
    <n v="56"/>
    <s v="[valid_2020_draft_stock_bkfram.xlsx]valid2020_stock!"/>
    <m/>
  </r>
  <r>
    <s v="2009-21-5-LkWa_hat_h_um"/>
    <n v="2"/>
    <x v="10"/>
    <x v="0"/>
    <x v="2"/>
    <n v="21"/>
    <s v="LkWa_hat_h_um"/>
    <n v="5"/>
    <n v="0"/>
    <m/>
    <n v="0"/>
    <s v="[valid_2020_draft_stock_bkfram.xlsx]valid2020_stock!"/>
    <m/>
  </r>
  <r>
    <s v="2010-21-3-LkWa_hat_h_um"/>
    <n v="2"/>
    <x v="10"/>
    <x v="0"/>
    <x v="3"/>
    <n v="21"/>
    <s v="LkWa_hat_h_um"/>
    <n v="3"/>
    <n v="15"/>
    <m/>
    <n v="15"/>
    <s v="[valid_2020_draft_stock_bkfram.xlsx]valid2020_stock!"/>
    <m/>
  </r>
  <r>
    <s v="2010-21-4-LkWa_hat_h_um"/>
    <n v="2"/>
    <x v="10"/>
    <x v="0"/>
    <x v="3"/>
    <n v="21"/>
    <s v="LkWa_hat_h_um"/>
    <n v="4"/>
    <n v="74"/>
    <m/>
    <n v="74"/>
    <s v="[valid_2020_draft_stock_bkfram.xlsx]valid2020_stock!"/>
    <m/>
  </r>
  <r>
    <s v="2010-21-5-LkWa_hat_h_um"/>
    <n v="2"/>
    <x v="10"/>
    <x v="0"/>
    <x v="3"/>
    <n v="21"/>
    <s v="LkWa_hat_h_um"/>
    <n v="5"/>
    <n v="0"/>
    <m/>
    <n v="0"/>
    <s v="[valid_2020_draft_stock_bkfram.xlsx]valid2020_stock!"/>
    <m/>
  </r>
  <r>
    <s v="2011-21-3-LkWa_hat_h_um"/>
    <n v="2"/>
    <x v="10"/>
    <x v="0"/>
    <x v="4"/>
    <n v="21"/>
    <s v="LkWa_hat_h_um"/>
    <n v="3"/>
    <n v="15"/>
    <m/>
    <n v="15"/>
    <s v="[valid_2020_draft_stock_bkfram.xlsx]valid2020_stock!"/>
    <m/>
  </r>
  <r>
    <s v="2011-21-4-LkWa_hat_h_um"/>
    <n v="2"/>
    <x v="10"/>
    <x v="0"/>
    <x v="4"/>
    <n v="21"/>
    <s v="LkWa_hat_h_um"/>
    <n v="4"/>
    <n v="41"/>
    <m/>
    <n v="41"/>
    <s v="[valid_2020_draft_stock_bkfram.xlsx]valid2020_stock!"/>
    <m/>
  </r>
  <r>
    <s v="2011-21-5-LkWa_hat_h_um"/>
    <n v="2"/>
    <x v="10"/>
    <x v="0"/>
    <x v="4"/>
    <n v="21"/>
    <s v="LkWa_hat_h_um"/>
    <n v="5"/>
    <n v="0"/>
    <m/>
    <n v="0"/>
    <s v="[valid_2020_draft_stock_bkfram.xlsx]valid2020_stock!"/>
    <m/>
  </r>
  <r>
    <s v="2012-21-3-LkWa_hat_h_um"/>
    <n v="2"/>
    <x v="10"/>
    <x v="0"/>
    <x v="5"/>
    <n v="21"/>
    <s v="LkWa_hat_h_um"/>
    <n v="3"/>
    <n v="523"/>
    <m/>
    <n v="523"/>
    <s v="[valid_2020_draft_stock_bkfram.xlsx]valid2020_stock!"/>
    <m/>
  </r>
  <r>
    <s v="2012-21-4-LkWa_hat_h_um"/>
    <n v="2"/>
    <x v="10"/>
    <x v="0"/>
    <x v="5"/>
    <n v="21"/>
    <s v="LkWa_hat_h_um"/>
    <n v="4"/>
    <n v="84"/>
    <m/>
    <n v="84"/>
    <s v="[valid_2020_draft_stock_bkfram.xlsx]valid2020_stock!"/>
    <m/>
  </r>
  <r>
    <s v="2012-21-5-LkWa_hat_h_um"/>
    <n v="2"/>
    <x v="10"/>
    <x v="0"/>
    <x v="5"/>
    <n v="21"/>
    <s v="LkWa_hat_h_um"/>
    <n v="5"/>
    <n v="1"/>
    <m/>
    <n v="1"/>
    <s v="[valid_2020_draft_stock_bkfram.xlsx]valid2020_stock!"/>
    <m/>
  </r>
  <r>
    <s v="2013-21-3-LkWa_hat_h_um"/>
    <n v="2"/>
    <x v="10"/>
    <x v="0"/>
    <x v="6"/>
    <n v="21"/>
    <s v="LkWa_hat_h_um"/>
    <n v="3"/>
    <n v="11"/>
    <m/>
    <n v="11"/>
    <s v="[valid_2020_draft_stock_bkfram.xlsx]valid2020_stock!"/>
    <m/>
  </r>
  <r>
    <s v="2013-21-4-LkWa_hat_h_um"/>
    <n v="2"/>
    <x v="10"/>
    <x v="0"/>
    <x v="6"/>
    <n v="21"/>
    <s v="LkWa_hat_h_um"/>
    <n v="4"/>
    <n v="300"/>
    <m/>
    <n v="300"/>
    <s v="[valid_2020_draft_stock_bkfram.xlsx]valid2020_stock!"/>
    <m/>
  </r>
  <r>
    <s v="2013-21-5-LkWa_hat_h_um"/>
    <n v="2"/>
    <x v="10"/>
    <x v="0"/>
    <x v="6"/>
    <n v="21"/>
    <s v="LkWa_hat_h_um"/>
    <n v="5"/>
    <n v="2"/>
    <m/>
    <n v="2"/>
    <s v="[valid_2020_draft_stock_bkfram.xlsx]valid2020_stock!"/>
    <m/>
  </r>
  <r>
    <s v="2007-21-3-PuyallupR_hat_h_um"/>
    <n v="2"/>
    <x v="10"/>
    <x v="0"/>
    <x v="0"/>
    <n v="21"/>
    <s v="PuyallupR_hat_h_um"/>
    <n v="3"/>
    <n v="1.697205464131277"/>
    <m/>
    <n v="1.697205464131277"/>
    <s v="[valid_2020_draft_stock_bkfram.xlsx]valid2020_stock!"/>
    <m/>
  </r>
  <r>
    <s v="2007-21-4-PuyallupR_hat_h_um"/>
    <n v="2"/>
    <x v="10"/>
    <x v="0"/>
    <x v="0"/>
    <n v="21"/>
    <s v="PuyallupR_hat_h_um"/>
    <n v="4"/>
    <n v="42.309280045156093"/>
    <m/>
    <n v="42.309280045156093"/>
    <s v="[valid_2020_draft_stock_bkfram.xlsx]valid2020_stock!"/>
    <m/>
  </r>
  <r>
    <s v="2007-21-5-PuyallupR_hat_h_um"/>
    <n v="2"/>
    <x v="10"/>
    <x v="0"/>
    <x v="0"/>
    <n v="21"/>
    <s v="PuyallupR_hat_h_um"/>
    <n v="5"/>
    <n v="16.546300893971509"/>
    <m/>
    <n v="16.546300893971509"/>
    <s v="[valid_2020_draft_stock_bkfram.xlsx]valid2020_stock!"/>
    <m/>
  </r>
  <r>
    <s v="2008-21-3-PuyallupR_hat_h_um"/>
    <n v="2"/>
    <x v="10"/>
    <x v="0"/>
    <x v="1"/>
    <n v="21"/>
    <s v="PuyallupR_hat_h_um"/>
    <n v="3"/>
    <n v="669.24209508157765"/>
    <m/>
    <n v="669.24209508157765"/>
    <s v="[valid_2020_draft_stock_bkfram.xlsx]valid2020_stock!"/>
    <m/>
  </r>
  <r>
    <s v="2008-21-4-PuyallupR_hat_h_um"/>
    <n v="2"/>
    <x v="10"/>
    <x v="0"/>
    <x v="1"/>
    <n v="21"/>
    <s v="PuyallupR_hat_h_um"/>
    <n v="4"/>
    <n v="15.93824169686906"/>
    <m/>
    <n v="15.93824169686906"/>
    <s v="[valid_2020_draft_stock_bkfram.xlsx]valid2020_stock!"/>
    <m/>
  </r>
  <r>
    <s v="2008-21-5-PuyallupR_hat_h_um"/>
    <n v="2"/>
    <x v="10"/>
    <x v="0"/>
    <x v="1"/>
    <n v="21"/>
    <s v="PuyallupR_hat_h_um"/>
    <n v="5"/>
    <n v="1.5845437463793619"/>
    <m/>
    <n v="1.5845437463793619"/>
    <s v="[valid_2020_draft_stock_bkfram.xlsx]valid2020_stock!"/>
    <m/>
  </r>
  <r>
    <s v="2009-21-3-PuyallupR_hat_h_um"/>
    <n v="2"/>
    <x v="10"/>
    <x v="0"/>
    <x v="2"/>
    <n v="21"/>
    <s v="PuyallupR_hat_h_um"/>
    <n v="3"/>
    <n v="52.982099742696029"/>
    <m/>
    <n v="52.982099742696029"/>
    <s v="[valid_2020_draft_stock_bkfram.xlsx]valid2020_stock!"/>
    <m/>
  </r>
  <r>
    <s v="2009-21-4-PuyallupR_hat_h_um"/>
    <n v="2"/>
    <x v="10"/>
    <x v="0"/>
    <x v="2"/>
    <n v="21"/>
    <s v="PuyallupR_hat_h_um"/>
    <n v="4"/>
    <n v="927.13273263579811"/>
    <m/>
    <n v="927.13273263579811"/>
    <s v="[valid_2020_draft_stock_bkfram.xlsx]valid2020_stock!"/>
    <m/>
  </r>
  <r>
    <s v="2009-21-5-PuyallupR_hat_h_um"/>
    <n v="2"/>
    <x v="10"/>
    <x v="0"/>
    <x v="2"/>
    <n v="21"/>
    <s v="PuyallupR_hat_h_um"/>
    <n v="5"/>
    <n v="0.99504075656300184"/>
    <m/>
    <n v="0.99504075656300184"/>
    <s v="[valid_2020_draft_stock_bkfram.xlsx]valid2020_stock!"/>
    <m/>
  </r>
  <r>
    <s v="2010-21-3-PuyallupR_hat_h_um"/>
    <n v="2"/>
    <x v="10"/>
    <x v="0"/>
    <x v="3"/>
    <n v="21"/>
    <s v="PuyallupR_hat_h_um"/>
    <n v="3"/>
    <n v="262.2477394503241"/>
    <m/>
    <n v="262.2477394503241"/>
    <s v="[valid_2020_draft_stock_bkfram.xlsx]valid2020_stock!"/>
    <m/>
  </r>
  <r>
    <s v="2010-21-4-PuyallupR_hat_h_um"/>
    <n v="2"/>
    <x v="10"/>
    <x v="0"/>
    <x v="3"/>
    <n v="21"/>
    <s v="PuyallupR_hat_h_um"/>
    <n v="4"/>
    <n v="50.673362838025369"/>
    <m/>
    <n v="50.673362838025369"/>
    <s v="[valid_2020_draft_stock_bkfram.xlsx]valid2020_stock!"/>
    <m/>
  </r>
  <r>
    <s v="2010-21-5-PuyallupR_hat_h_um"/>
    <n v="2"/>
    <x v="10"/>
    <x v="0"/>
    <x v="3"/>
    <n v="21"/>
    <s v="PuyallupR_hat_h_um"/>
    <n v="5"/>
    <n v="92.122961581496696"/>
    <m/>
    <n v="92.122961581496696"/>
    <s v="[valid_2020_draft_stock_bkfram.xlsx]valid2020_stock!"/>
    <m/>
  </r>
  <r>
    <s v="2011-21-3-PuyallupR_hat_h_um"/>
    <n v="2"/>
    <x v="10"/>
    <x v="0"/>
    <x v="4"/>
    <n v="21"/>
    <s v="PuyallupR_hat_h_um"/>
    <n v="3"/>
    <n v="15.67255154818257"/>
    <m/>
    <n v="15.67255154818257"/>
    <s v="[valid_2020_draft_stock_bkfram.xlsx]valid2020_stock!"/>
    <m/>
  </r>
  <r>
    <s v="2011-21-4-PuyallupR_hat_h_um"/>
    <n v="2"/>
    <x v="10"/>
    <x v="0"/>
    <x v="4"/>
    <n v="21"/>
    <s v="PuyallupR_hat_h_um"/>
    <n v="4"/>
    <n v="1009.2575718292979"/>
    <m/>
    <n v="1009.2575718292979"/>
    <s v="[valid_2020_draft_stock_bkfram.xlsx]valid2020_stock!"/>
    <m/>
  </r>
  <r>
    <s v="2011-21-5-PuyallupR_hat_h_um"/>
    <n v="2"/>
    <x v="10"/>
    <x v="0"/>
    <x v="4"/>
    <n v="21"/>
    <s v="PuyallupR_hat_h_um"/>
    <n v="5"/>
    <n v="1.525160687318776"/>
    <m/>
    <n v="1.525160687318776"/>
    <s v="[valid_2020_draft_stock_bkfram.xlsx]valid2020_stock!"/>
    <m/>
  </r>
  <r>
    <s v="2012-21-3-PuyallupR_hat_h_um"/>
    <n v="2"/>
    <x v="10"/>
    <x v="0"/>
    <x v="5"/>
    <n v="21"/>
    <s v="PuyallupR_hat_h_um"/>
    <n v="3"/>
    <n v="25.78929787550064"/>
    <m/>
    <n v="25.78929787550064"/>
    <s v="[valid_2020_draft_stock_bkfram.xlsx]valid2020_stock!"/>
    <m/>
  </r>
  <r>
    <s v="2012-21-4-PuyallupR_hat_h_um"/>
    <n v="2"/>
    <x v="10"/>
    <x v="0"/>
    <x v="5"/>
    <n v="21"/>
    <s v="PuyallupR_hat_h_um"/>
    <n v="4"/>
    <n v="59.863147702109913"/>
    <m/>
    <n v="59.863147702109913"/>
    <s v="[valid_2020_draft_stock_bkfram.xlsx]valid2020_stock!"/>
    <m/>
  </r>
  <r>
    <s v="2012-21-5-PuyallupR_hat_h_um"/>
    <n v="2"/>
    <x v="10"/>
    <x v="0"/>
    <x v="5"/>
    <n v="21"/>
    <s v="PuyallupR_hat_h_um"/>
    <n v="5"/>
    <n v="116.583842481083"/>
    <m/>
    <n v="116.583842481083"/>
    <s v="[valid_2020_draft_stock_bkfram.xlsx]valid2020_stock!"/>
    <m/>
  </r>
  <r>
    <s v="2013-21-3-PuyallupR_hat_h_um"/>
    <n v="2"/>
    <x v="10"/>
    <x v="0"/>
    <x v="6"/>
    <n v="21"/>
    <s v="PuyallupR_hat_h_um"/>
    <n v="3"/>
    <n v="19.61634349394604"/>
    <m/>
    <n v="19.61634349394604"/>
    <s v="[valid_2020_draft_stock_bkfram.xlsx]valid2020_stock!"/>
    <m/>
  </r>
  <r>
    <s v="2013-21-4-PuyallupR_hat_h_um"/>
    <n v="2"/>
    <x v="10"/>
    <x v="0"/>
    <x v="6"/>
    <n v="21"/>
    <s v="PuyallupR_hat_h_um"/>
    <n v="4"/>
    <n v="20.768495204428699"/>
    <m/>
    <n v="20.768495204428699"/>
    <s v="[valid_2020_draft_stock_bkfram.xlsx]valid2020_stock!"/>
    <m/>
  </r>
  <r>
    <s v="2013-21-5-PuyallupR_hat_h_um"/>
    <n v="2"/>
    <x v="10"/>
    <x v="0"/>
    <x v="6"/>
    <n v="21"/>
    <s v="PuyallupR_hat_h_um"/>
    <n v="5"/>
    <n v="11"/>
    <m/>
    <n v="11"/>
    <s v="[valid_2020_draft_stock_bkfram.xlsx]valid2020_stock!"/>
    <m/>
  </r>
  <r>
    <s v="2007-21-3-PuyallupR_nat_n_um"/>
    <n v="2"/>
    <x v="10"/>
    <x v="0"/>
    <x v="0"/>
    <n v="21"/>
    <s v="PuyallupR_nat_n_um"/>
    <n v="3"/>
    <n v="947.48189907864867"/>
    <m/>
    <n v="947.48189907864867"/>
    <s v="[valid_2020_draft_stock_bkfram.xlsx]valid2020_stock!"/>
    <m/>
  </r>
  <r>
    <s v="2007-21-4-PuyallupR_nat_n_um"/>
    <n v="2"/>
    <x v="10"/>
    <x v="0"/>
    <x v="0"/>
    <n v="21"/>
    <s v="PuyallupR_nat_n_um"/>
    <n v="4"/>
    <n v="924.54586454994603"/>
    <m/>
    <n v="924.54586454994603"/>
    <s v="[valid_2020_draft_stock_bkfram.xlsx]valid2020_stock!"/>
    <m/>
  </r>
  <r>
    <s v="2007-21-5-PuyallupR_nat_n_um"/>
    <n v="2"/>
    <x v="10"/>
    <x v="0"/>
    <x v="0"/>
    <n v="21"/>
    <s v="PuyallupR_nat_n_um"/>
    <n v="5"/>
    <n v="80.931345020551362"/>
    <m/>
    <n v="80.931345020551362"/>
    <s v="[valid_2020_draft_stock_bkfram.xlsx]valid2020_stock!"/>
    <m/>
  </r>
  <r>
    <s v="2008-21-3-PuyallupR_nat_n_um"/>
    <n v="2"/>
    <x v="10"/>
    <x v="0"/>
    <x v="1"/>
    <n v="21"/>
    <s v="PuyallupR_nat_n_um"/>
    <n v="3"/>
    <n v="1100.2775555147221"/>
    <m/>
    <n v="1100.2775555147221"/>
    <s v="[valid_2020_draft_stock_bkfram.xlsx]valid2020_stock!"/>
    <m/>
  </r>
  <r>
    <s v="2008-21-4-PuyallupR_nat_n_um"/>
    <n v="2"/>
    <x v="10"/>
    <x v="0"/>
    <x v="1"/>
    <n v="21"/>
    <s v="PuyallupR_nat_n_um"/>
    <n v="4"/>
    <n v="1715.312149727843"/>
    <m/>
    <n v="1715.312149727843"/>
    <s v="[valid_2020_draft_stock_bkfram.xlsx]valid2020_stock!"/>
    <m/>
  </r>
  <r>
    <s v="2008-21-5-PuyallupR_nat_n_um"/>
    <n v="2"/>
    <x v="10"/>
    <x v="0"/>
    <x v="1"/>
    <n v="21"/>
    <s v="PuyallupR_nat_n_um"/>
    <n v="5"/>
    <n v="71.265486799237266"/>
    <m/>
    <n v="71.265486799237266"/>
    <s v="[valid_2020_draft_stock_bkfram.xlsx]valid2020_stock!"/>
    <m/>
  </r>
  <r>
    <s v="2009-21-3-PuyallupR_nat_n_um"/>
    <n v="2"/>
    <x v="10"/>
    <x v="0"/>
    <x v="2"/>
    <n v="21"/>
    <s v="PuyallupR_nat_n_um"/>
    <n v="3"/>
    <n v="314.71317980734938"/>
    <m/>
    <n v="314.71317980734938"/>
    <s v="[valid_2020_draft_stock_bkfram.xlsx]valid2020_stock!"/>
    <m/>
  </r>
  <r>
    <s v="2009-21-4-PuyallupR_nat_n_um"/>
    <n v="2"/>
    <x v="10"/>
    <x v="0"/>
    <x v="2"/>
    <n v="21"/>
    <s v="PuyallupR_nat_n_um"/>
    <n v="4"/>
    <n v="690.79234660759789"/>
    <m/>
    <n v="690.79234660759789"/>
    <s v="[valid_2020_draft_stock_bkfram.xlsx]valid2020_stock!"/>
    <m/>
  </r>
  <r>
    <s v="2009-21-5-PuyallupR_nat_n_um"/>
    <n v="2"/>
    <x v="10"/>
    <x v="0"/>
    <x v="2"/>
    <n v="21"/>
    <s v="PuyallupR_nat_n_um"/>
    <n v="5"/>
    <n v="10.307210405680809"/>
    <m/>
    <n v="10.307210405680809"/>
    <s v="[valid_2020_draft_stock_bkfram.xlsx]valid2020_stock!"/>
    <m/>
  </r>
  <r>
    <s v="2010-21-3-PuyallupR_nat_n_um"/>
    <n v="2"/>
    <x v="10"/>
    <x v="0"/>
    <x v="3"/>
    <n v="21"/>
    <s v="PuyallupR_nat_n_um"/>
    <n v="3"/>
    <n v="175.01274512580119"/>
    <m/>
    <n v="175.01274512580119"/>
    <s v="[valid_2020_draft_stock_bkfram.xlsx]valid2020_stock!"/>
    <m/>
  </r>
  <r>
    <s v="2010-21-4-PuyallupR_nat_n_um"/>
    <n v="2"/>
    <x v="10"/>
    <x v="0"/>
    <x v="3"/>
    <n v="21"/>
    <s v="PuyallupR_nat_n_um"/>
    <n v="4"/>
    <n v="625.21812045114916"/>
    <m/>
    <n v="625.21812045114916"/>
    <s v="[valid_2020_draft_stock_bkfram.xlsx]valid2020_stock!"/>
    <m/>
  </r>
  <r>
    <s v="2010-21-5-PuyallupR_nat_n_um"/>
    <n v="2"/>
    <x v="10"/>
    <x v="0"/>
    <x v="3"/>
    <n v="21"/>
    <s v="PuyallupR_nat_n_um"/>
    <n v="5"/>
    <n v="47.572591285788278"/>
    <m/>
    <n v="47.572591285788278"/>
    <s v="[valid_2020_draft_stock_bkfram.xlsx]valid2020_stock!"/>
    <m/>
  </r>
  <r>
    <s v="2011-21-3-PuyallupR_nat_n_um"/>
    <n v="2"/>
    <x v="10"/>
    <x v="0"/>
    <x v="4"/>
    <n v="21"/>
    <s v="PuyallupR_nat_n_um"/>
    <n v="3"/>
    <n v="19.90539621898041"/>
    <m/>
    <n v="19.90539621898041"/>
    <s v="[valid_2020_draft_stock_bkfram.xlsx]valid2020_stock!"/>
    <m/>
  </r>
  <r>
    <s v="2011-21-4-PuyallupR_nat_n_um"/>
    <n v="2"/>
    <x v="10"/>
    <x v="0"/>
    <x v="4"/>
    <n v="21"/>
    <s v="PuyallupR_nat_n_um"/>
    <n v="4"/>
    <n v="677.21251860956909"/>
    <m/>
    <n v="677.21251860956909"/>
    <s v="[valid_2020_draft_stock_bkfram.xlsx]valid2020_stock!"/>
    <m/>
  </r>
  <r>
    <s v="2011-21-5-PuyallupR_nat_n_um"/>
    <n v="2"/>
    <x v="10"/>
    <x v="0"/>
    <x v="4"/>
    <n v="21"/>
    <s v="PuyallupR_nat_n_um"/>
    <n v="5"/>
    <n v="7.7939150912418356"/>
    <m/>
    <n v="7.7939150912418356"/>
    <s v="[valid_2020_draft_stock_bkfram.xlsx]valid2020_stock!"/>
    <m/>
  </r>
  <r>
    <s v="2012-21-3-PuyallupR_nat_n_um"/>
    <n v="2"/>
    <x v="10"/>
    <x v="0"/>
    <x v="5"/>
    <n v="21"/>
    <s v="PuyallupR_nat_n_um"/>
    <n v="3"/>
    <n v="719.03584510064661"/>
    <m/>
    <n v="719.03584510064661"/>
    <s v="[valid_2020_draft_stock_bkfram.xlsx]valid2020_stock!"/>
    <m/>
  </r>
  <r>
    <s v="2012-21-4-PuyallupR_nat_n_um"/>
    <n v="2"/>
    <x v="10"/>
    <x v="0"/>
    <x v="5"/>
    <n v="21"/>
    <s v="PuyallupR_nat_n_um"/>
    <n v="4"/>
    <n v="125.8286760805173"/>
    <m/>
    <n v="125.8286760805173"/>
    <s v="[valid_2020_draft_stock_bkfram.xlsx]valid2020_stock!"/>
    <m/>
  </r>
  <r>
    <s v="2012-21-5-PuyallupR_nat_n_um"/>
    <n v="2"/>
    <x v="10"/>
    <x v="0"/>
    <x v="5"/>
    <n v="21"/>
    <s v="PuyallupR_nat_n_um"/>
    <n v="5"/>
    <n v="21.207169020129321"/>
    <m/>
    <n v="21.207169020129321"/>
    <s v="[valid_2020_draft_stock_bkfram.xlsx]valid2020_stock!"/>
    <m/>
  </r>
  <r>
    <s v="2013-21-3-PuyallupR_nat_n_um"/>
    <n v="2"/>
    <x v="10"/>
    <x v="0"/>
    <x v="6"/>
    <n v="21"/>
    <s v="PuyallupR_nat_n_um"/>
    <n v="3"/>
    <n v="127.6839746186925"/>
    <m/>
    <n v="127.6839746186925"/>
    <s v="[valid_2020_draft_stock_bkfram.xlsx]valid2020_stock!"/>
    <m/>
  </r>
  <r>
    <s v="2013-21-4-PuyallupR_nat_n_um"/>
    <n v="2"/>
    <x v="10"/>
    <x v="0"/>
    <x v="6"/>
    <n v="21"/>
    <s v="PuyallupR_nat_n_um"/>
    <n v="4"/>
    <n v="272.62925106342948"/>
    <m/>
    <n v="272.62925106342948"/>
    <s v="[valid_2020_draft_stock_bkfram.xlsx]valid2020_stock!"/>
    <m/>
  </r>
  <r>
    <s v="2013-21-5-PuyallupR_nat_n_um"/>
    <n v="2"/>
    <x v="10"/>
    <x v="0"/>
    <x v="6"/>
    <n v="21"/>
    <s v="PuyallupR_nat_n_um"/>
    <n v="5"/>
    <n v="46"/>
    <m/>
    <n v="46"/>
    <s v="[valid_2020_draft_stock_bkfram.xlsx]valid2020_stock!"/>
    <m/>
  </r>
  <r>
    <s v="2007-21-3-SammamBearCottageIssaq_nat_n_um"/>
    <n v="2"/>
    <x v="10"/>
    <x v="0"/>
    <x v="0"/>
    <n v="21"/>
    <s v="SammamBearCottageIssaq_nat_n_um"/>
    <n v="3"/>
    <n v="947"/>
    <m/>
    <n v="947"/>
    <s v="[valid_2020_draft_stock_bkfram.xlsx]valid2020_stock!"/>
    <m/>
  </r>
  <r>
    <s v="2007-21-4-SammamBearCottageIssaq_nat_n_um"/>
    <n v="2"/>
    <x v="10"/>
    <x v="0"/>
    <x v="0"/>
    <n v="21"/>
    <s v="SammamBearCottageIssaq_nat_n_um"/>
    <n v="4"/>
    <n v="393"/>
    <m/>
    <n v="393"/>
    <s v="[valid_2020_draft_stock_bkfram.xlsx]valid2020_stock!"/>
    <m/>
  </r>
  <r>
    <s v="2007-21-5-SammamBearCottageIssaq_nat_n_um"/>
    <n v="2"/>
    <x v="10"/>
    <x v="0"/>
    <x v="0"/>
    <n v="21"/>
    <s v="SammamBearCottageIssaq_nat_n_um"/>
    <n v="5"/>
    <n v="20"/>
    <m/>
    <n v="20"/>
    <s v="[valid_2020_draft_stock_bkfram.xlsx]valid2020_stock!"/>
    <m/>
  </r>
  <r>
    <s v="2008-21-3-SammamBearCottageIssaq_nat_n_um"/>
    <n v="2"/>
    <x v="10"/>
    <x v="0"/>
    <x v="1"/>
    <n v="21"/>
    <s v="SammamBearCottageIssaq_nat_n_um"/>
    <n v="3"/>
    <n v="71"/>
    <m/>
    <n v="71"/>
    <s v="[valid_2020_draft_stock_bkfram.xlsx]valid2020_stock!"/>
    <m/>
  </r>
  <r>
    <s v="2008-21-4-SammamBearCottageIssaq_nat_n_um"/>
    <n v="2"/>
    <x v="10"/>
    <x v="0"/>
    <x v="1"/>
    <n v="21"/>
    <s v="SammamBearCottageIssaq_nat_n_um"/>
    <n v="4"/>
    <n v="428"/>
    <m/>
    <n v="428"/>
    <s v="[valid_2020_draft_stock_bkfram.xlsx]valid2020_stock!"/>
    <m/>
  </r>
  <r>
    <s v="2008-21-5-SammamBearCottageIssaq_nat_n_um"/>
    <n v="2"/>
    <x v="10"/>
    <x v="0"/>
    <x v="1"/>
    <n v="21"/>
    <s v="SammamBearCottageIssaq_nat_n_um"/>
    <n v="5"/>
    <n v="23"/>
    <m/>
    <n v="23"/>
    <s v="[valid_2020_draft_stock_bkfram.xlsx]valid2020_stock!"/>
    <m/>
  </r>
  <r>
    <s v="2009-21-3-SammamBearCottageIssaq_nat_n_um"/>
    <n v="2"/>
    <x v="10"/>
    <x v="0"/>
    <x v="2"/>
    <n v="21"/>
    <s v="SammamBearCottageIssaq_nat_n_um"/>
    <n v="3"/>
    <n v="25"/>
    <m/>
    <n v="25"/>
    <s v="[valid_2020_draft_stock_bkfram.xlsx]valid2020_stock!"/>
    <m/>
  </r>
  <r>
    <s v="2009-21-4-SammamBearCottageIssaq_nat_n_um"/>
    <n v="2"/>
    <x v="10"/>
    <x v="0"/>
    <x v="2"/>
    <n v="21"/>
    <s v="SammamBearCottageIssaq_nat_n_um"/>
    <n v="4"/>
    <n v="57"/>
    <m/>
    <n v="57"/>
    <s v="[valid_2020_draft_stock_bkfram.xlsx]valid2020_stock!"/>
    <m/>
  </r>
  <r>
    <s v="2009-21-5-SammamBearCottageIssaq_nat_n_um"/>
    <n v="2"/>
    <x v="10"/>
    <x v="0"/>
    <x v="2"/>
    <n v="21"/>
    <s v="SammamBearCottageIssaq_nat_n_um"/>
    <n v="5"/>
    <n v="0"/>
    <m/>
    <n v="0"/>
    <s v="[valid_2020_draft_stock_bkfram.xlsx]valid2020_stock!"/>
    <m/>
  </r>
  <r>
    <s v="2010-21-3-SammamBearCottageIssaq_nat_n_um"/>
    <n v="2"/>
    <x v="10"/>
    <x v="0"/>
    <x v="3"/>
    <n v="21"/>
    <s v="SammamBearCottageIssaq_nat_n_um"/>
    <n v="3"/>
    <n v="84"/>
    <m/>
    <n v="84"/>
    <s v="[valid_2020_draft_stock_bkfram.xlsx]valid2020_stock!"/>
    <m/>
  </r>
  <r>
    <s v="2010-21-4-SammamBearCottageIssaq_nat_n_um"/>
    <n v="2"/>
    <x v="10"/>
    <x v="0"/>
    <x v="3"/>
    <n v="21"/>
    <s v="SammamBearCottageIssaq_nat_n_um"/>
    <n v="4"/>
    <n v="58"/>
    <m/>
    <n v="58"/>
    <s v="[valid_2020_draft_stock_bkfram.xlsx]valid2020_stock!"/>
    <m/>
  </r>
  <r>
    <s v="2010-21-5-SammamBearCottageIssaq_nat_n_um"/>
    <n v="2"/>
    <x v="10"/>
    <x v="0"/>
    <x v="3"/>
    <n v="21"/>
    <s v="SammamBearCottageIssaq_nat_n_um"/>
    <n v="5"/>
    <n v="0"/>
    <m/>
    <n v="0"/>
    <s v="[valid_2020_draft_stock_bkfram.xlsx]valid2020_stock!"/>
    <m/>
  </r>
  <r>
    <s v="2011-21-3-SammamBearCottageIssaq_nat_n_um"/>
    <n v="2"/>
    <x v="10"/>
    <x v="0"/>
    <x v="4"/>
    <n v="21"/>
    <s v="SammamBearCottageIssaq_nat_n_um"/>
    <n v="3"/>
    <n v="39"/>
    <m/>
    <n v="39"/>
    <s v="[valid_2020_draft_stock_bkfram.xlsx]valid2020_stock!"/>
    <m/>
  </r>
  <r>
    <s v="2011-21-4-SammamBearCottageIssaq_nat_n_um"/>
    <n v="2"/>
    <x v="10"/>
    <x v="0"/>
    <x v="4"/>
    <n v="21"/>
    <s v="SammamBearCottageIssaq_nat_n_um"/>
    <n v="4"/>
    <n v="114"/>
    <m/>
    <n v="114"/>
    <s v="[valid_2020_draft_stock_bkfram.xlsx]valid2020_stock!"/>
    <m/>
  </r>
  <r>
    <s v="2011-21-5-SammamBearCottageIssaq_nat_n_um"/>
    <n v="2"/>
    <x v="10"/>
    <x v="0"/>
    <x v="4"/>
    <n v="21"/>
    <s v="SammamBearCottageIssaq_nat_n_um"/>
    <n v="5"/>
    <n v="0"/>
    <m/>
    <n v="0"/>
    <s v="[valid_2020_draft_stock_bkfram.xlsx]valid2020_stock!"/>
    <m/>
  </r>
  <r>
    <s v="2012-21-3-SammamBearCottageIssaq_nat_n_um"/>
    <n v="2"/>
    <x v="10"/>
    <x v="0"/>
    <x v="5"/>
    <n v="21"/>
    <s v="SammamBearCottageIssaq_nat_n_um"/>
    <n v="3"/>
    <n v="23"/>
    <m/>
    <n v="23"/>
    <s v="[valid_2020_draft_stock_bkfram.xlsx]valid2020_stock!"/>
    <m/>
  </r>
  <r>
    <s v="2012-21-4-SammamBearCottageIssaq_nat_n_um"/>
    <n v="2"/>
    <x v="10"/>
    <x v="0"/>
    <x v="5"/>
    <n v="21"/>
    <s v="SammamBearCottageIssaq_nat_n_um"/>
    <n v="4"/>
    <n v="132"/>
    <m/>
    <n v="132"/>
    <s v="[valid_2020_draft_stock_bkfram.xlsx]valid2020_stock!"/>
    <m/>
  </r>
  <r>
    <s v="2012-21-5-SammamBearCottageIssaq_nat_n_um"/>
    <n v="2"/>
    <x v="10"/>
    <x v="0"/>
    <x v="5"/>
    <n v="21"/>
    <s v="SammamBearCottageIssaq_nat_n_um"/>
    <n v="5"/>
    <n v="0"/>
    <m/>
    <n v="0"/>
    <s v="[valid_2020_draft_stock_bkfram.xlsx]valid2020_stock!"/>
    <m/>
  </r>
  <r>
    <s v="2013-21-3-SammamBearCottageIssaq_nat_n_um"/>
    <n v="2"/>
    <x v="10"/>
    <x v="0"/>
    <x v="6"/>
    <n v="21"/>
    <s v="SammamBearCottageIssaq_nat_n_um"/>
    <n v="3"/>
    <n v="55"/>
    <m/>
    <n v="55"/>
    <s v="[valid_2020_draft_stock_bkfram.xlsx]valid2020_stock!"/>
    <m/>
  </r>
  <r>
    <s v="2013-21-4-SammamBearCottageIssaq_nat_n_um"/>
    <n v="2"/>
    <x v="10"/>
    <x v="0"/>
    <x v="6"/>
    <n v="21"/>
    <s v="SammamBearCottageIssaq_nat_n_um"/>
    <n v="4"/>
    <n v="21"/>
    <m/>
    <n v="21"/>
    <s v="[valid_2020_draft_stock_bkfram.xlsx]valid2020_stock!"/>
    <m/>
  </r>
  <r>
    <s v="2013-21-5-SammamBearCottageIssaq_nat_n_um"/>
    <n v="2"/>
    <x v="10"/>
    <x v="0"/>
    <x v="6"/>
    <n v="21"/>
    <s v="SammamBearCottageIssaq_nat_n_um"/>
    <n v="5"/>
    <n v="13"/>
    <m/>
    <n v="13"/>
    <s v="[valid_2020_draft_stock_bkfram.xlsx]valid2020_stock!"/>
    <m/>
  </r>
  <r>
    <s v="2007-22-3-DuwamishGreen_hat_h_m"/>
    <n v="2"/>
    <x v="10"/>
    <x v="1"/>
    <x v="0"/>
    <n v="22"/>
    <s v="DuwamishGreen_hat_h_m"/>
    <n v="3"/>
    <n v="13121"/>
    <m/>
    <n v="12181"/>
    <s v="&quot;Green&quot; tab"/>
    <s v="need to subtract 10A"/>
  </r>
  <r>
    <s v="2007-22-4-DuwamishGreen_hat_h_m"/>
    <n v="2"/>
    <x v="10"/>
    <x v="1"/>
    <x v="0"/>
    <n v="22"/>
    <s v="DuwamishGreen_hat_h_m"/>
    <n v="4"/>
    <n v="9512"/>
    <m/>
    <n v="8848"/>
    <s v="&quot;Green&quot; tab"/>
    <s v="need to subtract 10A"/>
  </r>
  <r>
    <s v="2007-22-5-DuwamishGreen_hat_h_m"/>
    <n v="2"/>
    <x v="10"/>
    <x v="1"/>
    <x v="0"/>
    <n v="22"/>
    <s v="DuwamishGreen_hat_h_m"/>
    <n v="5"/>
    <n v="738"/>
    <m/>
    <n v="687"/>
    <s v="&quot;Green&quot; tab"/>
    <s v="need to subtract 10A"/>
  </r>
  <r>
    <s v="2008-22-3-DuwamishGreen_hat_h_m"/>
    <n v="2"/>
    <x v="10"/>
    <x v="1"/>
    <x v="1"/>
    <n v="22"/>
    <s v="DuwamishGreen_hat_h_m"/>
    <n v="3"/>
    <n v="8154"/>
    <m/>
    <n v="7578"/>
    <s v="&quot;Green&quot; tab"/>
    <s v="need to subtract 10A"/>
  </r>
  <r>
    <s v="2008-22-4-DuwamishGreen_hat_h_m"/>
    <n v="2"/>
    <x v="10"/>
    <x v="1"/>
    <x v="1"/>
    <n v="22"/>
    <s v="DuwamishGreen_hat_h_m"/>
    <n v="4"/>
    <n v="10105"/>
    <m/>
    <n v="9295"/>
    <s v="&quot;Green&quot; tab"/>
    <s v="need to subtract 10A"/>
  </r>
  <r>
    <s v="2008-22-5-DuwamishGreen_hat_h_m"/>
    <n v="2"/>
    <x v="10"/>
    <x v="1"/>
    <x v="1"/>
    <n v="22"/>
    <s v="DuwamishGreen_hat_h_m"/>
    <n v="5"/>
    <n v="360"/>
    <m/>
    <n v="338"/>
    <s v="&quot;Green&quot; tab"/>
    <s v="need to subtract 10A"/>
  </r>
  <r>
    <s v="2009-22-3-DuwamishGreen_hat_h_m"/>
    <n v="2"/>
    <x v="10"/>
    <x v="1"/>
    <x v="2"/>
    <n v="22"/>
    <s v="DuwamishGreen_hat_h_m"/>
    <n v="3"/>
    <n v="7730"/>
    <m/>
    <n v="7377"/>
    <s v="&quot;Green&quot; tab"/>
    <s v="need to subtract 10A"/>
  </r>
  <r>
    <s v="2009-22-4-DuwamishGreen_hat_h_m"/>
    <n v="2"/>
    <x v="10"/>
    <x v="1"/>
    <x v="2"/>
    <n v="22"/>
    <s v="DuwamishGreen_hat_h_m"/>
    <n v="4"/>
    <n v="6810"/>
    <m/>
    <n v="6285"/>
    <s v="&quot;Green&quot; tab"/>
    <s v="need to subtract 10A"/>
  </r>
  <r>
    <s v="2009-22-5-DuwamishGreen_hat_h_m"/>
    <n v="2"/>
    <x v="10"/>
    <x v="1"/>
    <x v="2"/>
    <n v="22"/>
    <s v="DuwamishGreen_hat_h_m"/>
    <n v="5"/>
    <n v="30"/>
    <m/>
    <n v="25"/>
    <s v="&quot;Green&quot; tab"/>
    <s v="need to subtract 10A"/>
  </r>
  <r>
    <s v="2010-22-3-DuwamishGreen_hat_h_m"/>
    <n v="2"/>
    <x v="10"/>
    <x v="1"/>
    <x v="3"/>
    <n v="22"/>
    <s v="DuwamishGreen_hat_h_m"/>
    <n v="3"/>
    <n v="3396"/>
    <m/>
    <n v="3357"/>
    <s v="&quot;Green&quot; tab"/>
    <s v="need to subtract 10A"/>
  </r>
  <r>
    <s v="2010-22-4-DuwamishGreen_hat_h_m"/>
    <n v="2"/>
    <x v="10"/>
    <x v="1"/>
    <x v="3"/>
    <n v="22"/>
    <s v="DuwamishGreen_hat_h_m"/>
    <n v="4"/>
    <n v="4533"/>
    <m/>
    <n v="4457"/>
    <s v="&quot;Green&quot; tab"/>
    <s v="need to subtract 10A"/>
  </r>
  <r>
    <s v="2010-22-5-DuwamishGreen_hat_h_m"/>
    <n v="2"/>
    <x v="10"/>
    <x v="1"/>
    <x v="3"/>
    <n v="22"/>
    <s v="DuwamishGreen_hat_h_m"/>
    <n v="5"/>
    <n v="270"/>
    <m/>
    <n v="267"/>
    <s v="&quot;Green&quot; tab"/>
    <s v="need to subtract 10A"/>
  </r>
  <r>
    <s v="2011-22-3-DuwamishGreen_hat_h_m"/>
    <n v="2"/>
    <x v="10"/>
    <x v="1"/>
    <x v="4"/>
    <n v="22"/>
    <s v="DuwamishGreen_hat_h_m"/>
    <n v="3"/>
    <n v="2517"/>
    <m/>
    <n v="2488"/>
    <s v="&quot;Green&quot; tab"/>
    <s v="need to subtract 10A"/>
  </r>
  <r>
    <s v="2011-22-4-DuwamishGreen_hat_h_m"/>
    <n v="2"/>
    <x v="10"/>
    <x v="1"/>
    <x v="4"/>
    <n v="22"/>
    <s v="DuwamishGreen_hat_h_m"/>
    <n v="4"/>
    <n v="9276"/>
    <m/>
    <n v="9172"/>
    <s v="&quot;Green&quot; tab"/>
    <s v="need to subtract 10A"/>
  </r>
  <r>
    <s v="2011-22-5-DuwamishGreen_hat_h_m"/>
    <n v="2"/>
    <x v="10"/>
    <x v="1"/>
    <x v="4"/>
    <n v="22"/>
    <s v="DuwamishGreen_hat_h_m"/>
    <n v="5"/>
    <n v="0"/>
    <m/>
    <n v="0"/>
    <s v="&quot;Green&quot; tab"/>
    <s v="need to subtract 10A"/>
  </r>
  <r>
    <s v="2012-22-3-DuwamishGreen_hat_h_m"/>
    <n v="2"/>
    <x v="10"/>
    <x v="1"/>
    <x v="5"/>
    <n v="22"/>
    <s v="DuwamishGreen_hat_h_m"/>
    <n v="3"/>
    <n v="5378"/>
    <m/>
    <n v="5374"/>
    <s v="&quot;Green&quot; tab"/>
    <s v="need to subtract 10A"/>
  </r>
  <r>
    <s v="2012-22-4-DuwamishGreen_hat_h_m"/>
    <n v="2"/>
    <x v="10"/>
    <x v="1"/>
    <x v="5"/>
    <n v="22"/>
    <s v="DuwamishGreen_hat_h_m"/>
    <n v="4"/>
    <n v="8252"/>
    <m/>
    <n v="8247"/>
    <s v="&quot;Green&quot; tab"/>
    <s v="need to subtract 10A"/>
  </r>
  <r>
    <s v="2012-22-5-DuwamishGreen_hat_h_m"/>
    <n v="2"/>
    <x v="10"/>
    <x v="1"/>
    <x v="5"/>
    <n v="22"/>
    <s v="DuwamishGreen_hat_h_m"/>
    <n v="5"/>
    <n v="45"/>
    <m/>
    <n v="45"/>
    <s v="&quot;Green&quot; tab"/>
    <s v="need to subtract 10A"/>
  </r>
  <r>
    <s v="2013-22-3-DuwamishGreen_hat_h_m"/>
    <n v="2"/>
    <x v="10"/>
    <x v="1"/>
    <x v="6"/>
    <n v="22"/>
    <s v="DuwamishGreen_hat_h_m"/>
    <n v="3"/>
    <n v="761"/>
    <m/>
    <n v="757"/>
    <s v="&quot;Green&quot; tab"/>
    <s v="need to subtract 10A"/>
  </r>
  <r>
    <s v="2013-22-4-DuwamishGreen_hat_h_m"/>
    <n v="2"/>
    <x v="10"/>
    <x v="1"/>
    <x v="6"/>
    <n v="22"/>
    <s v="DuwamishGreen_hat_h_m"/>
    <n v="4"/>
    <n v="7527"/>
    <m/>
    <n v="7497"/>
    <s v="&quot;Green&quot; tab"/>
    <s v="need to subtract 10A"/>
  </r>
  <r>
    <s v="2013-22-5-DuwamishGreen_hat_h_m"/>
    <n v="2"/>
    <x v="10"/>
    <x v="1"/>
    <x v="6"/>
    <n v="22"/>
    <s v="DuwamishGreen_hat_h_m"/>
    <n v="5"/>
    <n v="104"/>
    <m/>
    <n v="104"/>
    <s v="&quot;Green&quot; tab"/>
    <s v="need to subtract 10A"/>
  </r>
  <r>
    <s v="2007-22-3-GorstCk_hat_h_m"/>
    <n v="2"/>
    <x v="10"/>
    <x v="1"/>
    <x v="0"/>
    <n v="22"/>
    <s v="GorstCk_hat_h_m"/>
    <n v="3"/>
    <n v="3331.5535514018688"/>
    <m/>
    <n v="681.76133053950116"/>
    <s v="[South Sound Compilation.xlsx]TRS Data_for BKFRAM'!$A$21"/>
    <s v="need to subtract 10E"/>
  </r>
  <r>
    <s v="2007-22-4-GorstCk_hat_h_m"/>
    <n v="2"/>
    <x v="10"/>
    <x v="1"/>
    <x v="0"/>
    <n v="22"/>
    <s v="GorstCk_hat_h_m"/>
    <n v="4"/>
    <n v="3569.5551401869161"/>
    <m/>
    <n v="850.9577410238403"/>
    <s v="[South Sound Compilation.xlsx]TRS Data_for BKFRAM'!$A$21"/>
    <s v="need to subtract 10E"/>
  </r>
  <r>
    <s v="2007-22-5-GorstCk_hat_h_m"/>
    <n v="2"/>
    <x v="10"/>
    <x v="1"/>
    <x v="0"/>
    <n v="22"/>
    <s v="GorstCk_hat_h_m"/>
    <n v="5"/>
    <n v="185.03943925233651"/>
    <m/>
    <n v="47.600162224797216"/>
    <s v="[South Sound Compilation.xlsx]TRS Data_for BKFRAM'!$A$21"/>
    <s v="need to subtract 10E"/>
  </r>
  <r>
    <s v="2008-22-3-GorstCk_hat_h_m"/>
    <n v="2"/>
    <x v="10"/>
    <x v="1"/>
    <x v="1"/>
    <n v="22"/>
    <s v="GorstCk_hat_h_m"/>
    <n v="3"/>
    <n v="495.13513513513522"/>
    <m/>
    <n v="28.491228070175438"/>
    <s v="[South Sound Compilation.xlsx]TRS Data_for BKFRAM'!$A$21"/>
    <s v="need to subtract 10E"/>
  </r>
  <r>
    <s v="2008-22-4-GorstCk_hat_h_m"/>
    <n v="2"/>
    <x v="10"/>
    <x v="1"/>
    <x v="1"/>
    <n v="22"/>
    <s v="GorstCk_hat_h_m"/>
    <n v="4"/>
    <n v="1274.477837837838"/>
    <m/>
    <n v="18.268320484592856"/>
    <s v="[South Sound Compilation.xlsx]TRS Data_for BKFRAM'!$A$21"/>
    <s v="need to subtract 10E"/>
  </r>
  <r>
    <s v="2008-22-5-GorstCk_hat_h_m"/>
    <n v="2"/>
    <x v="10"/>
    <x v="1"/>
    <x v="1"/>
    <n v="22"/>
    <s v="GorstCk_hat_h_m"/>
    <n v="5"/>
    <n v="39.610810810810818"/>
    <m/>
    <n v="2.2792982456140352"/>
    <s v="[South Sound Compilation.xlsx]TRS Data_for BKFRAM'!$A$21"/>
    <s v="need to subtract 10E"/>
  </r>
  <r>
    <s v="2009-22-3-GorstCk_hat_h_m"/>
    <n v="2"/>
    <x v="10"/>
    <x v="1"/>
    <x v="2"/>
    <n v="22"/>
    <s v="GorstCk_hat_h_m"/>
    <n v="3"/>
    <n v="1153.048448275862"/>
    <m/>
    <n v="390.25438356164386"/>
    <s v="[South Sound Compilation.xlsx]TRS Data_for BKFRAM'!$A$21"/>
    <s v="need to subtract 10E"/>
  </r>
  <r>
    <s v="2009-22-4-GorstCk_hat_h_m"/>
    <n v="2"/>
    <x v="10"/>
    <x v="1"/>
    <x v="2"/>
    <n v="22"/>
    <s v="GorstCk_hat_h_m"/>
    <n v="4"/>
    <n v="373.41379310344831"/>
    <m/>
    <n v="126.38356164383561"/>
    <s v="[South Sound Compilation.xlsx]TRS Data_for BKFRAM'!$A$21"/>
    <s v="need to subtract 10E"/>
  </r>
  <r>
    <s v="2009-22-5-GorstCk_hat_h_m"/>
    <n v="2"/>
    <x v="10"/>
    <x v="1"/>
    <x v="2"/>
    <n v="22"/>
    <s v="GorstCk_hat_h_m"/>
    <n v="5"/>
    <n v="8.8018965517241377"/>
    <m/>
    <n v="2.9790410958904108"/>
    <s v="[South Sound Compilation.xlsx]TRS Data_for BKFRAM'!$A$21"/>
    <s v="need to subtract 10E"/>
  </r>
  <r>
    <s v="2010-22-3-GorstCk_hat_h_m"/>
    <n v="2"/>
    <x v="10"/>
    <x v="1"/>
    <x v="3"/>
    <n v="22"/>
    <s v="GorstCk_hat_h_m"/>
    <n v="3"/>
    <n v="2582.9313294797689"/>
    <m/>
    <n v="664.44169014084514"/>
    <s v="[South Sound Compilation.xlsx]TRS Data_for BKFRAM'!$A$21"/>
    <s v="need to subtract 10E"/>
  </r>
  <r>
    <s v="2010-22-4-GorstCk_hat_h_m"/>
    <n v="2"/>
    <x v="10"/>
    <x v="1"/>
    <x v="3"/>
    <n v="22"/>
    <s v="GorstCk_hat_h_m"/>
    <n v="4"/>
    <n v="1238.5114595375719"/>
    <m/>
    <n v="318.59873239436615"/>
    <s v="[South Sound Compilation.xlsx]TRS Data_for BKFRAM'!$A$21"/>
    <s v="need to subtract 10E"/>
  </r>
  <r>
    <s v="2010-22-5-GorstCk_hat_h_m"/>
    <n v="2"/>
    <x v="10"/>
    <x v="1"/>
    <x v="3"/>
    <n v="22"/>
    <s v="GorstCk_hat_h_m"/>
    <n v="5"/>
    <n v="11.424855491329479"/>
    <m/>
    <n v="2.938967136150235"/>
    <s v="[South Sound Compilation.xlsx]TRS Data_for BKFRAM'!$A$21"/>
    <s v="need to subtract 10E"/>
  </r>
  <r>
    <s v="2011-22-3-GorstCk_hat_h_m"/>
    <n v="2"/>
    <x v="10"/>
    <x v="1"/>
    <x v="4"/>
    <n v="22"/>
    <s v="GorstCk_hat_h_m"/>
    <n v="3"/>
    <n v="3108.6959284116328"/>
    <m/>
    <n v="1374.6061141804789"/>
    <s v="[South Sound Compilation.xlsx]TRS Data_for BKFRAM'!$A$21"/>
    <s v="need to subtract 10E"/>
  </r>
  <r>
    <s v="2011-22-4-GorstCk_hat_h_m"/>
    <n v="2"/>
    <x v="10"/>
    <x v="1"/>
    <x v="4"/>
    <n v="22"/>
    <s v="GorstCk_hat_h_m"/>
    <n v="4"/>
    <n v="3908.598120805369"/>
    <m/>
    <n v="1728.3076243093922"/>
    <s v="[South Sound Compilation.xlsx]TRS Data_for BKFRAM'!$A$21"/>
    <s v="need to subtract 10E"/>
  </r>
  <r>
    <s v="2011-22-5-GorstCk_hat_h_m"/>
    <n v="2"/>
    <x v="10"/>
    <x v="1"/>
    <x v="4"/>
    <n v="22"/>
    <s v="GorstCk_hat_h_m"/>
    <n v="5"/>
    <n v="32.375436241610743"/>
    <m/>
    <n v="14.315801104972376"/>
    <s v="[South Sound Compilation.xlsx]TRS Data_for BKFRAM'!$A$21"/>
    <s v="need to subtract 10E"/>
  </r>
  <r>
    <s v="2012-22-3-GorstCk_hat_h_m"/>
    <n v="2"/>
    <x v="10"/>
    <x v="1"/>
    <x v="5"/>
    <n v="22"/>
    <s v="GorstCk_hat_h_m"/>
    <n v="3"/>
    <n v="4622.6431326434622"/>
    <m/>
    <n v="3489.4037739130436"/>
    <s v="[South Sound Compilation.xlsx]TRS Data_for BKFRAM'!$A$21"/>
    <s v="need to subtract 10E"/>
  </r>
  <r>
    <s v="2012-22-4-GorstCk_hat_h_m"/>
    <n v="2"/>
    <x v="10"/>
    <x v="1"/>
    <x v="5"/>
    <n v="22"/>
    <s v="GorstCk_hat_h_m"/>
    <n v="4"/>
    <n v="1920.367309501411"/>
    <m/>
    <n v="1449.5899304347824"/>
    <s v="[South Sound Compilation.xlsx]TRS Data_for BKFRAM'!$A$21"/>
    <s v="need to subtract 10E"/>
  </r>
  <r>
    <s v="2012-22-5-GorstCk_hat_h_m"/>
    <n v="2"/>
    <x v="10"/>
    <x v="1"/>
    <x v="5"/>
    <n v="22"/>
    <s v="GorstCk_hat_h_m"/>
    <n v="5"/>
    <n v="105.2432737535278"/>
    <m/>
    <n v="79.442921739130426"/>
    <s v="[South Sound Compilation.xlsx]TRS Data_for BKFRAM'!$A$21"/>
    <s v="need to subtract 10E"/>
  </r>
  <r>
    <s v="2013-22-3-GorstCk_hat_h_m"/>
    <n v="2"/>
    <x v="10"/>
    <x v="1"/>
    <x v="6"/>
    <n v="22"/>
    <s v="GorstCk_hat_h_m"/>
    <n v="3"/>
    <n v="4405.6178479931677"/>
    <m/>
    <n v="862.52162273476108"/>
    <s v="[South Sound Compilation.xlsx]TRS Data_for BKFRAM'!$A$21"/>
    <s v="need to subtract 10E"/>
  </r>
  <r>
    <s v="2013-22-4-GorstCk_hat_h_m"/>
    <n v="2"/>
    <x v="10"/>
    <x v="1"/>
    <x v="6"/>
    <n v="22"/>
    <s v="GorstCk_hat_h_m"/>
    <n v="4"/>
    <n v="6434.6536293766021"/>
    <m/>
    <n v="1259.761532125206"/>
    <s v="[South Sound Compilation.xlsx]TRS Data_for BKFRAM'!$A$21"/>
    <s v="need to subtract 10E"/>
  </r>
  <r>
    <s v="2013-22-5-GorstCk_hat_h_m"/>
    <n v="2"/>
    <x v="10"/>
    <x v="1"/>
    <x v="6"/>
    <n v="22"/>
    <s v="GorstCk_hat_h_m"/>
    <n v="5"/>
    <n v="102.5814346712212"/>
    <m/>
    <n v="20.083154859967049"/>
    <s v="[South Sound Compilation.xlsx]TRS Data_for BKFRAM'!$A$21"/>
    <s v="need to subtract 10E"/>
  </r>
  <r>
    <s v="2007-22-3-GroversCk_hat_h_m"/>
    <n v="2"/>
    <x v="10"/>
    <x v="1"/>
    <x v="0"/>
    <n v="22"/>
    <s v="GroversCk_hat_h_m"/>
    <n v="3"/>
    <n v="950.4"/>
    <m/>
    <n v="950.4"/>
    <s v="[valid_2020_draft_stock_bkfram.xlsx]valid2020_stock!"/>
    <m/>
  </r>
  <r>
    <s v="2007-22-4-GroversCk_hat_h_m"/>
    <n v="2"/>
    <x v="10"/>
    <x v="1"/>
    <x v="0"/>
    <n v="22"/>
    <s v="GroversCk_hat_h_m"/>
    <n v="4"/>
    <n v="694.1"/>
    <m/>
    <n v="694.1"/>
    <s v="[valid_2020_draft_stock_bkfram.xlsx]valid2020_stock!"/>
    <m/>
  </r>
  <r>
    <s v="2007-22-5-GroversCk_hat_h_m"/>
    <n v="2"/>
    <x v="10"/>
    <x v="1"/>
    <x v="0"/>
    <n v="22"/>
    <s v="GroversCk_hat_h_m"/>
    <n v="5"/>
    <n v="19.11"/>
    <m/>
    <n v="19.11"/>
    <s v="[valid_2020_draft_stock_bkfram.xlsx]valid2020_stock!"/>
    <m/>
  </r>
  <r>
    <s v="2008-22-3-GroversCk_hat_h_m"/>
    <n v="2"/>
    <x v="10"/>
    <x v="1"/>
    <x v="1"/>
    <n v="22"/>
    <s v="GroversCk_hat_h_m"/>
    <n v="3"/>
    <n v="695.52"/>
    <m/>
    <n v="695.52"/>
    <s v="[valid_2020_draft_stock_bkfram.xlsx]valid2020_stock!"/>
    <m/>
  </r>
  <r>
    <s v="2008-22-4-GroversCk_hat_h_m"/>
    <n v="2"/>
    <x v="10"/>
    <x v="1"/>
    <x v="1"/>
    <n v="22"/>
    <s v="GroversCk_hat_h_m"/>
    <n v="4"/>
    <n v="211.2"/>
    <m/>
    <n v="211.2"/>
    <s v="[valid_2020_draft_stock_bkfram.xlsx]valid2020_stock!"/>
    <m/>
  </r>
  <r>
    <s v="2008-22-5-GroversCk_hat_h_m"/>
    <n v="2"/>
    <x v="10"/>
    <x v="1"/>
    <x v="1"/>
    <n v="22"/>
    <s v="GroversCk_hat_h_m"/>
    <n v="5"/>
    <n v="5.5"/>
    <m/>
    <n v="5.5"/>
    <s v="[valid_2020_draft_stock_bkfram.xlsx]valid2020_stock!"/>
    <m/>
  </r>
  <r>
    <s v="2009-22-3-GroversCk_hat_h_m"/>
    <n v="2"/>
    <x v="10"/>
    <x v="1"/>
    <x v="2"/>
    <n v="22"/>
    <s v="GroversCk_hat_h_m"/>
    <n v="3"/>
    <n v="557.03"/>
    <m/>
    <n v="557.03"/>
    <s v="[valid_2020_draft_stock_bkfram.xlsx]valid2020_stock!"/>
    <m/>
  </r>
  <r>
    <s v="2009-22-4-GroversCk_hat_h_m"/>
    <n v="2"/>
    <x v="10"/>
    <x v="1"/>
    <x v="2"/>
    <n v="22"/>
    <s v="GroversCk_hat_h_m"/>
    <n v="4"/>
    <n v="357.12"/>
    <m/>
    <n v="357.12"/>
    <s v="[valid_2020_draft_stock_bkfram.xlsx]valid2020_stock!"/>
    <m/>
  </r>
  <r>
    <s v="2009-22-5-GroversCk_hat_h_m"/>
    <n v="2"/>
    <x v="10"/>
    <x v="1"/>
    <x v="2"/>
    <n v="22"/>
    <s v="GroversCk_hat_h_m"/>
    <n v="5"/>
    <n v="0.48"/>
    <m/>
    <n v="0.48"/>
    <s v="[valid_2020_draft_stock_bkfram.xlsx]valid2020_stock!"/>
    <m/>
  </r>
  <r>
    <s v="2010-22-3-GroversCk_hat_h_m"/>
    <n v="2"/>
    <x v="10"/>
    <x v="1"/>
    <x v="3"/>
    <n v="22"/>
    <s v="GroversCk_hat_h_m"/>
    <n v="3"/>
    <n v="1231.2"/>
    <m/>
    <n v="1231.2"/>
    <s v="[valid_2020_draft_stock_bkfram.xlsx]valid2020_stock!"/>
    <m/>
  </r>
  <r>
    <s v="2010-22-4-GroversCk_hat_h_m"/>
    <n v="2"/>
    <x v="10"/>
    <x v="1"/>
    <x v="3"/>
    <n v="22"/>
    <s v="GroversCk_hat_h_m"/>
    <n v="4"/>
    <n v="359.87"/>
    <m/>
    <n v="359.87"/>
    <s v="[valid_2020_draft_stock_bkfram.xlsx]valid2020_stock!"/>
    <m/>
  </r>
  <r>
    <s v="2010-22-5-GroversCk_hat_h_m"/>
    <n v="2"/>
    <x v="10"/>
    <x v="1"/>
    <x v="3"/>
    <n v="22"/>
    <s v="GroversCk_hat_h_m"/>
    <n v="5"/>
    <n v="14.88"/>
    <m/>
    <n v="14.88"/>
    <s v="[valid_2020_draft_stock_bkfram.xlsx]valid2020_stock!"/>
    <m/>
  </r>
  <r>
    <s v="2011-22-3-GroversCk_hat_h_m"/>
    <n v="2"/>
    <x v="10"/>
    <x v="1"/>
    <x v="4"/>
    <n v="22"/>
    <s v="GroversCk_hat_h_m"/>
    <n v="3"/>
    <n v="507"/>
    <m/>
    <n v="507"/>
    <s v="[valid_2020_draft_stock_bkfram.xlsx]valid2020_stock!"/>
    <m/>
  </r>
  <r>
    <s v="2011-22-4-GroversCk_hat_h_m"/>
    <n v="2"/>
    <x v="10"/>
    <x v="1"/>
    <x v="4"/>
    <n v="22"/>
    <s v="GroversCk_hat_h_m"/>
    <n v="4"/>
    <n v="1045.44"/>
    <m/>
    <n v="1045.44"/>
    <s v="[valid_2020_draft_stock_bkfram.xlsx]valid2020_stock!"/>
    <m/>
  </r>
  <r>
    <s v="2011-22-5-GroversCk_hat_h_m"/>
    <n v="2"/>
    <x v="10"/>
    <x v="1"/>
    <x v="4"/>
    <n v="22"/>
    <s v="GroversCk_hat_h_m"/>
    <n v="5"/>
    <n v="2.12"/>
    <m/>
    <n v="2.12"/>
    <s v="[valid_2020_draft_stock_bkfram.xlsx]valid2020_stock!"/>
    <m/>
  </r>
  <r>
    <s v="2012-22-3-GroversCk_hat_h_m"/>
    <n v="2"/>
    <x v="10"/>
    <x v="1"/>
    <x v="5"/>
    <n v="22"/>
    <s v="GroversCk_hat_h_m"/>
    <n v="3"/>
    <n v="1401.12"/>
    <m/>
    <n v="1401.12"/>
    <s v="[valid_2020_draft_stock_bkfram.xlsx]valid2020_stock!"/>
    <m/>
  </r>
  <r>
    <s v="2012-22-4-GroversCk_hat_h_m"/>
    <n v="2"/>
    <x v="10"/>
    <x v="1"/>
    <x v="5"/>
    <n v="22"/>
    <s v="GroversCk_hat_h_m"/>
    <n v="4"/>
    <n v="256.2"/>
    <m/>
    <n v="256.2"/>
    <s v="[valid_2020_draft_stock_bkfram.xlsx]valid2020_stock!"/>
    <m/>
  </r>
  <r>
    <s v="2012-22-5-GroversCk_hat_h_m"/>
    <n v="2"/>
    <x v="10"/>
    <x v="1"/>
    <x v="5"/>
    <n v="22"/>
    <s v="GroversCk_hat_h_m"/>
    <n v="5"/>
    <n v="11.34"/>
    <m/>
    <n v="11.34"/>
    <s v="[valid_2020_draft_stock_bkfram.xlsx]valid2020_stock!"/>
    <m/>
  </r>
  <r>
    <s v="2013-22-3-GroversCk_hat_h_m"/>
    <n v="2"/>
    <x v="10"/>
    <x v="1"/>
    <x v="6"/>
    <n v="22"/>
    <s v="GroversCk_hat_h_m"/>
    <n v="3"/>
    <n v="894.08"/>
    <m/>
    <n v="894.08"/>
    <s v="[valid_2020_draft_stock_bkfram.xlsx]valid2020_stock!"/>
    <m/>
  </r>
  <r>
    <s v="2013-22-4-GroversCk_hat_h_m"/>
    <n v="2"/>
    <x v="10"/>
    <x v="1"/>
    <x v="6"/>
    <n v="22"/>
    <s v="GroversCk_hat_h_m"/>
    <n v="4"/>
    <n v="1214.08"/>
    <m/>
    <n v="1214.08"/>
    <s v="[valid_2020_draft_stock_bkfram.xlsx]valid2020_stock!"/>
    <m/>
  </r>
  <r>
    <s v="2013-22-5-GroversCk_hat_h_m"/>
    <n v="2"/>
    <x v="10"/>
    <x v="1"/>
    <x v="6"/>
    <n v="22"/>
    <s v="GroversCk_hat_h_m"/>
    <n v="5"/>
    <n v="6"/>
    <m/>
    <n v="6"/>
    <s v="[valid_2020_draft_stock_bkfram.xlsx]valid2020_stock!"/>
    <m/>
  </r>
  <r>
    <s v="2007-22-3-LkWa_hat_h_m"/>
    <n v="2"/>
    <x v="10"/>
    <x v="1"/>
    <x v="0"/>
    <n v="22"/>
    <s v="LkWa_hat_h_m"/>
    <n v="3"/>
    <n v="14101"/>
    <m/>
    <n v="14101"/>
    <s v="[valid_2020_draft_stock_bkfram.xlsx]valid2020_stock!"/>
    <m/>
  </r>
  <r>
    <s v="2007-22-4-LkWa_hat_h_m"/>
    <n v="2"/>
    <x v="10"/>
    <x v="1"/>
    <x v="0"/>
    <n v="22"/>
    <s v="LkWa_hat_h_m"/>
    <n v="4"/>
    <n v="7831"/>
    <m/>
    <n v="7831"/>
    <s v="[valid_2020_draft_stock_bkfram.xlsx]valid2020_stock!"/>
    <m/>
  </r>
  <r>
    <s v="2007-22-5-LkWa_hat_h_m"/>
    <n v="2"/>
    <x v="10"/>
    <x v="1"/>
    <x v="0"/>
    <n v="22"/>
    <s v="LkWa_hat_h_m"/>
    <n v="5"/>
    <n v="457"/>
    <m/>
    <n v="457"/>
    <s v="[valid_2020_draft_stock_bkfram.xlsx]valid2020_stock!"/>
    <m/>
  </r>
  <r>
    <s v="2008-22-3-LkWa_hat_h_m"/>
    <n v="2"/>
    <x v="10"/>
    <x v="1"/>
    <x v="1"/>
    <n v="22"/>
    <s v="LkWa_hat_h_m"/>
    <n v="3"/>
    <n v="843"/>
    <m/>
    <n v="843"/>
    <s v="[valid_2020_draft_stock_bkfram.xlsx]valid2020_stock!"/>
    <m/>
  </r>
  <r>
    <s v="2008-22-4-LkWa_hat_h_m"/>
    <n v="2"/>
    <x v="10"/>
    <x v="1"/>
    <x v="1"/>
    <n v="22"/>
    <s v="LkWa_hat_h_m"/>
    <n v="4"/>
    <n v="7210"/>
    <m/>
    <n v="7210"/>
    <s v="[valid_2020_draft_stock_bkfram.xlsx]valid2020_stock!"/>
    <m/>
  </r>
  <r>
    <s v="2008-22-5-LkWa_hat_h_m"/>
    <n v="2"/>
    <x v="10"/>
    <x v="1"/>
    <x v="1"/>
    <n v="22"/>
    <s v="LkWa_hat_h_m"/>
    <n v="5"/>
    <n v="96"/>
    <m/>
    <n v="96"/>
    <s v="[valid_2020_draft_stock_bkfram.xlsx]valid2020_stock!"/>
    <m/>
  </r>
  <r>
    <s v="2009-22-3-LkWa_hat_h_m"/>
    <n v="2"/>
    <x v="10"/>
    <x v="1"/>
    <x v="2"/>
    <n v="22"/>
    <s v="LkWa_hat_h_m"/>
    <n v="3"/>
    <n v="1956"/>
    <m/>
    <n v="1956"/>
    <s v="[valid_2020_draft_stock_bkfram.xlsx]valid2020_stock!"/>
    <m/>
  </r>
  <r>
    <s v="2009-22-4-LkWa_hat_h_m"/>
    <n v="2"/>
    <x v="10"/>
    <x v="1"/>
    <x v="2"/>
    <n v="22"/>
    <s v="LkWa_hat_h_m"/>
    <n v="4"/>
    <n v="1876"/>
    <m/>
    <n v="1876"/>
    <s v="[valid_2020_draft_stock_bkfram.xlsx]valid2020_stock!"/>
    <m/>
  </r>
  <r>
    <s v="2009-22-5-LkWa_hat_h_m"/>
    <n v="2"/>
    <x v="10"/>
    <x v="1"/>
    <x v="2"/>
    <n v="22"/>
    <s v="LkWa_hat_h_m"/>
    <n v="5"/>
    <n v="47"/>
    <m/>
    <n v="47"/>
    <s v="[valid_2020_draft_stock_bkfram.xlsx]valid2020_stock!"/>
    <m/>
  </r>
  <r>
    <s v="2010-22-3-LkWa_hat_h_m"/>
    <n v="2"/>
    <x v="10"/>
    <x v="1"/>
    <x v="3"/>
    <n v="22"/>
    <s v="LkWa_hat_h_m"/>
    <n v="3"/>
    <n v="1923"/>
    <m/>
    <n v="1923"/>
    <s v="[valid_2020_draft_stock_bkfram.xlsx]valid2020_stock!"/>
    <m/>
  </r>
  <r>
    <s v="2010-22-4-LkWa_hat_h_m"/>
    <n v="2"/>
    <x v="10"/>
    <x v="1"/>
    <x v="3"/>
    <n v="22"/>
    <s v="LkWa_hat_h_m"/>
    <n v="4"/>
    <n v="3705"/>
    <m/>
    <n v="3705"/>
    <s v="[valid_2020_draft_stock_bkfram.xlsx]valid2020_stock!"/>
    <m/>
  </r>
  <r>
    <s v="2010-22-5-LkWa_hat_h_m"/>
    <n v="2"/>
    <x v="10"/>
    <x v="1"/>
    <x v="3"/>
    <n v="22"/>
    <s v="LkWa_hat_h_m"/>
    <n v="5"/>
    <n v="136"/>
    <m/>
    <n v="136"/>
    <s v="[valid_2020_draft_stock_bkfram.xlsx]valid2020_stock!"/>
    <m/>
  </r>
  <r>
    <s v="2011-22-3-LkWa_hat_h_m"/>
    <n v="2"/>
    <x v="10"/>
    <x v="1"/>
    <x v="4"/>
    <n v="22"/>
    <s v="LkWa_hat_h_m"/>
    <n v="3"/>
    <n v="528"/>
    <m/>
    <n v="528"/>
    <s v="[valid_2020_draft_stock_bkfram.xlsx]valid2020_stock!"/>
    <m/>
  </r>
  <r>
    <s v="2011-22-4-LkWa_hat_h_m"/>
    <n v="2"/>
    <x v="10"/>
    <x v="1"/>
    <x v="4"/>
    <n v="22"/>
    <s v="LkWa_hat_h_m"/>
    <n v="4"/>
    <n v="3752"/>
    <m/>
    <n v="3752"/>
    <s v="[valid_2020_draft_stock_bkfram.xlsx]valid2020_stock!"/>
    <m/>
  </r>
  <r>
    <s v="2011-22-5-LkWa_hat_h_m"/>
    <n v="2"/>
    <x v="10"/>
    <x v="1"/>
    <x v="4"/>
    <n v="22"/>
    <s v="LkWa_hat_h_m"/>
    <n v="5"/>
    <n v="0"/>
    <m/>
    <n v="0"/>
    <s v="[valid_2020_draft_stock_bkfram.xlsx]valid2020_stock!"/>
    <m/>
  </r>
  <r>
    <s v="2012-22-3-LkWa_hat_h_m"/>
    <n v="2"/>
    <x v="10"/>
    <x v="1"/>
    <x v="5"/>
    <n v="22"/>
    <s v="LkWa_hat_h_m"/>
    <n v="3"/>
    <n v="8130"/>
    <m/>
    <n v="8130"/>
    <s v="[valid_2020_draft_stock_bkfram.xlsx]valid2020_stock!"/>
    <m/>
  </r>
  <r>
    <s v="2012-22-4-LkWa_hat_h_m"/>
    <n v="2"/>
    <x v="10"/>
    <x v="1"/>
    <x v="5"/>
    <n v="22"/>
    <s v="LkWa_hat_h_m"/>
    <n v="4"/>
    <n v="1790"/>
    <m/>
    <n v="1790"/>
    <s v="[valid_2020_draft_stock_bkfram.xlsx]valid2020_stock!"/>
    <m/>
  </r>
  <r>
    <s v="2012-22-5-LkWa_hat_h_m"/>
    <n v="2"/>
    <x v="10"/>
    <x v="1"/>
    <x v="5"/>
    <n v="22"/>
    <s v="LkWa_hat_h_m"/>
    <n v="5"/>
    <n v="84"/>
    <m/>
    <n v="84"/>
    <s v="[valid_2020_draft_stock_bkfram.xlsx]valid2020_stock!"/>
    <m/>
  </r>
  <r>
    <s v="2013-22-3-LkWa_hat_h_m"/>
    <n v="2"/>
    <x v="10"/>
    <x v="1"/>
    <x v="6"/>
    <n v="22"/>
    <s v="LkWa_hat_h_m"/>
    <n v="3"/>
    <n v="429"/>
    <m/>
    <n v="429"/>
    <s v="[valid_2020_draft_stock_bkfram.xlsx]valid2020_stock!"/>
    <m/>
  </r>
  <r>
    <s v="2013-22-4-LkWa_hat_h_m"/>
    <n v="2"/>
    <x v="10"/>
    <x v="1"/>
    <x v="6"/>
    <n v="22"/>
    <s v="LkWa_hat_h_m"/>
    <n v="4"/>
    <n v="4936"/>
    <m/>
    <n v="4936"/>
    <s v="[valid_2020_draft_stock_bkfram.xlsx]valid2020_stock!"/>
    <m/>
  </r>
  <r>
    <s v="2013-22-5-LkWa_hat_h_m"/>
    <n v="2"/>
    <x v="10"/>
    <x v="1"/>
    <x v="6"/>
    <n v="22"/>
    <s v="LkWa_hat_h_m"/>
    <n v="5"/>
    <n v="59"/>
    <m/>
    <n v="59"/>
    <s v="[valid_2020_draft_stock_bkfram.xlsx]valid2020_stock!"/>
    <m/>
  </r>
  <r>
    <s v="2007-22-3-PuyallupR_hat_h_m"/>
    <n v="2"/>
    <x v="10"/>
    <x v="1"/>
    <x v="0"/>
    <n v="22"/>
    <s v="PuyallupR_hat_h_m"/>
    <n v="3"/>
    <n v="5280.7235337212787"/>
    <m/>
    <n v="5280.7235337212787"/>
    <s v="[valid_2020_draft_stock_bkfram.xlsx]valid2020_stock!"/>
    <m/>
  </r>
  <r>
    <s v="2007-22-4-PuyallupR_hat_h_m"/>
    <n v="2"/>
    <x v="10"/>
    <x v="1"/>
    <x v="0"/>
    <n v="22"/>
    <s v="PuyallupR_hat_h_m"/>
    <n v="4"/>
    <n v="5135.4492638823367"/>
    <m/>
    <n v="5135.4492638823367"/>
    <s v="[valid_2020_draft_stock_bkfram.xlsx]valid2020_stock!"/>
    <m/>
  </r>
  <r>
    <s v="2007-22-5-PuyallupR_hat_h_m"/>
    <n v="2"/>
    <x v="10"/>
    <x v="1"/>
    <x v="0"/>
    <n v="22"/>
    <s v="PuyallupR_hat_h_m"/>
    <n v="5"/>
    <n v="397.03491918927801"/>
    <m/>
    <n v="397.03491918927801"/>
    <s v="[valid_2020_draft_stock_bkfram.xlsx]valid2020_stock!"/>
    <m/>
  </r>
  <r>
    <s v="2008-22-3-PuyallupR_hat_h_m"/>
    <n v="2"/>
    <x v="10"/>
    <x v="1"/>
    <x v="1"/>
    <n v="22"/>
    <s v="PuyallupR_hat_h_m"/>
    <n v="3"/>
    <n v="2597.1995188596629"/>
    <m/>
    <n v="2597.1995188596629"/>
    <s v="[valid_2020_draft_stock_bkfram.xlsx]valid2020_stock!"/>
    <m/>
  </r>
  <r>
    <s v="2008-22-4-PuyallupR_hat_h_m"/>
    <n v="2"/>
    <x v="10"/>
    <x v="1"/>
    <x v="1"/>
    <n v="22"/>
    <s v="PuyallupR_hat_h_m"/>
    <n v="4"/>
    <n v="4644.4660121212264"/>
    <m/>
    <n v="4644.4660121212264"/>
    <s v="[valid_2020_draft_stock_bkfram.xlsx]valid2020_stock!"/>
    <m/>
  </r>
  <r>
    <s v="2008-22-5-PuyallupR_hat_h_m"/>
    <n v="2"/>
    <x v="10"/>
    <x v="1"/>
    <x v="1"/>
    <n v="22"/>
    <s v="PuyallupR_hat_h_m"/>
    <n v="5"/>
    <n v="199.49201842684519"/>
    <m/>
    <n v="199.49201842684519"/>
    <s v="[valid_2020_draft_stock_bkfram.xlsx]valid2020_stock!"/>
    <m/>
  </r>
  <r>
    <s v="2009-22-3-PuyallupR_hat_h_m"/>
    <n v="2"/>
    <x v="10"/>
    <x v="1"/>
    <x v="2"/>
    <n v="22"/>
    <s v="PuyallupR_hat_h_m"/>
    <n v="3"/>
    <n v="2517.8668047177312"/>
    <m/>
    <n v="2517.8668047177312"/>
    <s v="[valid_2020_draft_stock_bkfram.xlsx]valid2020_stock!"/>
    <m/>
  </r>
  <r>
    <s v="2009-22-4-PuyallupR_hat_h_m"/>
    <n v="2"/>
    <x v="10"/>
    <x v="1"/>
    <x v="2"/>
    <n v="22"/>
    <s v="PuyallupR_hat_h_m"/>
    <n v="4"/>
    <n v="4263.090798735042"/>
    <m/>
    <n v="4263.090798735042"/>
    <s v="[valid_2020_draft_stock_bkfram.xlsx]valid2020_stock!"/>
    <m/>
  </r>
  <r>
    <s v="2009-22-5-PuyallupR_hat_h_m"/>
    <n v="2"/>
    <x v="10"/>
    <x v="1"/>
    <x v="2"/>
    <n v="22"/>
    <s v="PuyallupR_hat_h_m"/>
    <n v="5"/>
    <n v="73.384381283448704"/>
    <m/>
    <n v="73.384381283448704"/>
    <s v="[valid_2020_draft_stock_bkfram.xlsx]valid2020_stock!"/>
    <m/>
  </r>
  <r>
    <s v="2010-22-3-PuyallupR_hat_h_m"/>
    <n v="2"/>
    <x v="10"/>
    <x v="1"/>
    <x v="3"/>
    <n v="22"/>
    <s v="PuyallupR_hat_h_m"/>
    <n v="3"/>
    <n v="1141.005264958435"/>
    <m/>
    <n v="1141.005264958435"/>
    <s v="[valid_2020_draft_stock_bkfram.xlsx]valid2020_stock!"/>
    <m/>
  </r>
  <r>
    <s v="2010-22-4-PuyallupR_hat_h_m"/>
    <n v="2"/>
    <x v="10"/>
    <x v="1"/>
    <x v="3"/>
    <n v="22"/>
    <s v="PuyallupR_hat_h_m"/>
    <n v="4"/>
    <n v="4972.9236184899364"/>
    <m/>
    <n v="4972.9236184899364"/>
    <s v="[valid_2020_draft_stock_bkfram.xlsx]valid2020_stock!"/>
    <m/>
  </r>
  <r>
    <s v="2010-22-5-PuyallupR_hat_h_m"/>
    <n v="2"/>
    <x v="10"/>
    <x v="1"/>
    <x v="3"/>
    <n v="22"/>
    <s v="PuyallupR_hat_h_m"/>
    <n v="5"/>
    <n v="303.72487587961569"/>
    <m/>
    <n v="303.72487587961569"/>
    <s v="[valid_2020_draft_stock_bkfram.xlsx]valid2020_stock!"/>
    <m/>
  </r>
  <r>
    <s v="2011-22-3-PuyallupR_hat_h_m"/>
    <n v="2"/>
    <x v="10"/>
    <x v="1"/>
    <x v="4"/>
    <n v="22"/>
    <s v="PuyallupR_hat_h_m"/>
    <n v="3"/>
    <n v="177.03388217905999"/>
    <m/>
    <n v="177.03388217905999"/>
    <s v="[valid_2020_draft_stock_bkfram.xlsx]valid2020_stock!"/>
    <m/>
  </r>
  <r>
    <s v="2011-22-4-PuyallupR_hat_h_m"/>
    <n v="2"/>
    <x v="10"/>
    <x v="1"/>
    <x v="4"/>
    <n v="22"/>
    <s v="PuyallupR_hat_h_m"/>
    <n v="4"/>
    <n v="5670.2910001923829"/>
    <m/>
    <n v="5670.2910001923829"/>
    <s v="[valid_2020_draft_stock_bkfram.xlsx]valid2020_stock!"/>
    <m/>
  </r>
  <r>
    <s v="2011-22-5-PuyallupR_hat_h_m"/>
    <n v="2"/>
    <x v="10"/>
    <x v="1"/>
    <x v="4"/>
    <n v="22"/>
    <s v="PuyallupR_hat_h_m"/>
    <n v="5"/>
    <n v="77.102520032365646"/>
    <m/>
    <n v="77.102520032365646"/>
    <s v="[valid_2020_draft_stock_bkfram.xlsx]valid2020_stock!"/>
    <m/>
  </r>
  <r>
    <s v="2012-22-3-PuyallupR_hat_h_m"/>
    <n v="2"/>
    <x v="10"/>
    <x v="1"/>
    <x v="5"/>
    <n v="22"/>
    <s v="PuyallupR_hat_h_m"/>
    <n v="3"/>
    <n v="2435.0448613391541"/>
    <m/>
    <n v="2435.0448613391541"/>
    <s v="[valid_2020_draft_stock_bkfram.xlsx]valid2020_stock!"/>
    <m/>
  </r>
  <r>
    <s v="2012-22-4-PuyallupR_hat_h_m"/>
    <n v="2"/>
    <x v="10"/>
    <x v="1"/>
    <x v="5"/>
    <n v="22"/>
    <s v="PuyallupR_hat_h_m"/>
    <n v="4"/>
    <n v="762.59819676363111"/>
    <m/>
    <n v="762.59819676363111"/>
    <s v="[valid_2020_draft_stock_bkfram.xlsx]valid2020_stock!"/>
    <m/>
  </r>
  <r>
    <s v="2012-22-5-PuyallupR_hat_h_m"/>
    <n v="2"/>
    <x v="10"/>
    <x v="1"/>
    <x v="5"/>
    <n v="22"/>
    <s v="PuyallupR_hat_h_m"/>
    <n v="5"/>
    <n v="526.11375859261716"/>
    <m/>
    <n v="526.11375859261716"/>
    <s v="[valid_2020_draft_stock_bkfram.xlsx]valid2020_stock!"/>
    <m/>
  </r>
  <r>
    <s v="2013-22-3-PuyallupR_hat_h_m"/>
    <n v="2"/>
    <x v="10"/>
    <x v="1"/>
    <x v="6"/>
    <n v="22"/>
    <s v="PuyallupR_hat_h_m"/>
    <n v="3"/>
    <n v="3225.0754390203192"/>
    <m/>
    <n v="3225.0754390203192"/>
    <s v="[valid_2020_draft_stock_bkfram.xlsx]valid2020_stock!"/>
    <m/>
  </r>
  <r>
    <s v="2013-22-4-PuyallupR_hat_h_m"/>
    <n v="2"/>
    <x v="10"/>
    <x v="1"/>
    <x v="6"/>
    <n v="22"/>
    <s v="PuyallupR_hat_h_m"/>
    <n v="4"/>
    <n v="3135.5391373456259"/>
    <m/>
    <n v="3135.5391373456259"/>
    <s v="[valid_2020_draft_stock_bkfram.xlsx]valid2020_stock!"/>
    <m/>
  </r>
  <r>
    <s v="2013-22-5-PuyallupR_hat_h_m"/>
    <n v="2"/>
    <x v="10"/>
    <x v="1"/>
    <x v="6"/>
    <n v="22"/>
    <s v="PuyallupR_hat_h_m"/>
    <n v="5"/>
    <n v="98"/>
    <m/>
    <n v="98"/>
    <s v="[valid_2020_draft_stock_bkfram.xlsx]valid2020_stock!"/>
    <m/>
  </r>
  <r>
    <s v="2007-23-3-"/>
    <n v="1"/>
    <x v="11"/>
    <x v="0"/>
    <x v="0"/>
    <n v="23"/>
    <m/>
    <n v="3"/>
    <n v="9.8426513577531818"/>
    <m/>
    <n v="9.8426513577531818"/>
    <m/>
    <m/>
  </r>
  <r>
    <s v="2007-23-4-"/>
    <n v="1"/>
    <x v="11"/>
    <x v="0"/>
    <x v="0"/>
    <n v="23"/>
    <m/>
    <n v="4"/>
    <n v="4.6943242761660873"/>
    <m/>
    <n v="4.6943242761660873"/>
    <m/>
    <m/>
  </r>
  <r>
    <s v="2007-23-5-"/>
    <n v="1"/>
    <x v="11"/>
    <x v="0"/>
    <x v="0"/>
    <n v="23"/>
    <m/>
    <n v="5"/>
    <n v="0.1744786375368487"/>
    <m/>
    <n v="0.1744786375368487"/>
    <m/>
    <m/>
  </r>
  <r>
    <s v="2008-23-3-"/>
    <n v="1"/>
    <x v="11"/>
    <x v="0"/>
    <x v="1"/>
    <n v="23"/>
    <m/>
    <n v="3"/>
    <n v="5.1458261452453886"/>
    <m/>
    <n v="5.1458261452453886"/>
    <m/>
    <m/>
  </r>
  <r>
    <s v="2008-23-4-"/>
    <n v="1"/>
    <x v="11"/>
    <x v="0"/>
    <x v="1"/>
    <n v="23"/>
    <m/>
    <n v="4"/>
    <n v="2.4542347093832051"/>
    <m/>
    <n v="2.4542347093832051"/>
    <m/>
    <m/>
  </r>
  <r>
    <s v="2008-23-5-"/>
    <n v="1"/>
    <x v="11"/>
    <x v="0"/>
    <x v="1"/>
    <n v="23"/>
    <m/>
    <n v="5"/>
    <n v="9.1218991935203719E-2"/>
    <m/>
    <n v="9.1218991935203719E-2"/>
    <m/>
    <m/>
  </r>
  <r>
    <s v="2009-23-3-"/>
    <n v="1"/>
    <x v="11"/>
    <x v="0"/>
    <x v="2"/>
    <n v="23"/>
    <m/>
    <n v="3"/>
    <n v="8.7583771269808803"/>
    <m/>
    <n v="8.7583771269808803"/>
    <m/>
    <m/>
  </r>
  <r>
    <s v="2009-23-4-"/>
    <n v="1"/>
    <x v="11"/>
    <x v="0"/>
    <x v="2"/>
    <n v="23"/>
    <m/>
    <n v="4"/>
    <n v="4.1771938142071443"/>
    <m/>
    <n v="4.1771938142071443"/>
    <m/>
    <m/>
  </r>
  <r>
    <s v="2009-23-5-"/>
    <n v="1"/>
    <x v="11"/>
    <x v="0"/>
    <x v="2"/>
    <n v="23"/>
    <m/>
    <n v="5"/>
    <n v="0.1552579333154761"/>
    <m/>
    <n v="0.1552579333154761"/>
    <m/>
    <m/>
  </r>
  <r>
    <s v="2010-23-3-"/>
    <n v="1"/>
    <x v="11"/>
    <x v="0"/>
    <x v="3"/>
    <n v="23"/>
    <m/>
    <n v="3"/>
    <n v="9.3560503677279581"/>
    <m/>
    <n v="9.3560503677279581"/>
    <m/>
    <m/>
  </r>
  <r>
    <s v="2010-23-4-"/>
    <n v="1"/>
    <x v="11"/>
    <x v="0"/>
    <x v="3"/>
    <n v="23"/>
    <m/>
    <n v="4"/>
    <n v="4.4622462763208004"/>
    <m/>
    <n v="4.4622462763208004"/>
    <m/>
    <m/>
  </r>
  <r>
    <s v="2010-23-5-"/>
    <n v="1"/>
    <x v="11"/>
    <x v="0"/>
    <x v="3"/>
    <n v="23"/>
    <m/>
    <n v="5"/>
    <n v="0.16585276279255989"/>
    <m/>
    <n v="0.16585276279255989"/>
    <m/>
    <m/>
  </r>
  <r>
    <s v="2011-23-3-"/>
    <n v="1"/>
    <x v="11"/>
    <x v="0"/>
    <x v="4"/>
    <n v="23"/>
    <m/>
    <n v="3"/>
    <n v="2.1353316067438359"/>
    <m/>
    <n v="2.1353316067438359"/>
    <m/>
    <m/>
  </r>
  <r>
    <s v="2011-23-4-"/>
    <n v="1"/>
    <x v="11"/>
    <x v="0"/>
    <x v="4"/>
    <n v="23"/>
    <m/>
    <n v="4"/>
    <n v="1.01841857796846"/>
    <m/>
    <n v="1.01841857796846"/>
    <m/>
    <m/>
  </r>
  <r>
    <s v="2011-23-5-"/>
    <n v="1"/>
    <x v="11"/>
    <x v="0"/>
    <x v="4"/>
    <n v="23"/>
    <m/>
    <n v="5"/>
    <n v="3.785258015265943E-2"/>
    <m/>
    <n v="3.785258015265943E-2"/>
    <m/>
    <m/>
  </r>
  <r>
    <s v="2012-23-3-"/>
    <n v="1"/>
    <x v="11"/>
    <x v="0"/>
    <x v="5"/>
    <n v="23"/>
    <m/>
    <n v="3"/>
    <n v="0.36460856670670722"/>
    <m/>
    <n v="0.36460856670670722"/>
    <m/>
    <m/>
  </r>
  <r>
    <s v="2012-23-4-"/>
    <n v="1"/>
    <x v="11"/>
    <x v="0"/>
    <x v="5"/>
    <n v="23"/>
    <m/>
    <n v="4"/>
    <n v="0.1738953035902441"/>
    <m/>
    <n v="0.1738953035902441"/>
    <m/>
    <m/>
  </r>
  <r>
    <s v="2012-23-5-"/>
    <n v="1"/>
    <x v="11"/>
    <x v="0"/>
    <x v="5"/>
    <n v="23"/>
    <m/>
    <n v="5"/>
    <n v="6.4633403786204437E-3"/>
    <m/>
    <n v="6.4633403786204437E-3"/>
    <m/>
    <m/>
  </r>
  <r>
    <s v="2013-23-3-"/>
    <n v="1"/>
    <x v="11"/>
    <x v="0"/>
    <x v="6"/>
    <n v="23"/>
    <m/>
    <n v="3"/>
    <n v="2.4909872860611319E-3"/>
    <m/>
    <n v="2.4909872860611319E-3"/>
    <m/>
    <m/>
  </r>
  <r>
    <s v="2013-23-4-"/>
    <n v="1"/>
    <x v="11"/>
    <x v="0"/>
    <x v="6"/>
    <n v="23"/>
    <m/>
    <n v="4"/>
    <n v="1.1880439186100729E-3"/>
    <m/>
    <n v="1.1880439186100729E-3"/>
    <m/>
    <m/>
  </r>
  <r>
    <s v="2013-23-5-"/>
    <n v="1"/>
    <x v="11"/>
    <x v="0"/>
    <x v="6"/>
    <n v="23"/>
    <m/>
    <n v="5"/>
    <n v="4.415721455491764E-5"/>
    <m/>
    <n v="4.415721455491764E-5"/>
    <m/>
    <m/>
  </r>
  <r>
    <s v="2007-24-3-"/>
    <n v="1"/>
    <x v="11"/>
    <x v="1"/>
    <x v="0"/>
    <n v="24"/>
    <m/>
    <n v="3"/>
    <n v="1883"/>
    <m/>
    <n v="1883"/>
    <m/>
    <m/>
  </r>
  <r>
    <s v="2007-24-4-"/>
    <n v="1"/>
    <x v="11"/>
    <x v="1"/>
    <x v="0"/>
    <n v="24"/>
    <m/>
    <n v="4"/>
    <n v="887"/>
    <m/>
    <n v="887"/>
    <m/>
    <m/>
  </r>
  <r>
    <s v="2007-24-5-"/>
    <n v="1"/>
    <x v="11"/>
    <x v="1"/>
    <x v="0"/>
    <n v="24"/>
    <m/>
    <n v="5"/>
    <n v="0"/>
    <m/>
    <n v="0"/>
    <m/>
    <m/>
  </r>
  <r>
    <s v="2008-24-3-"/>
    <n v="1"/>
    <x v="11"/>
    <x v="1"/>
    <x v="1"/>
    <n v="24"/>
    <m/>
    <n v="3"/>
    <n v="538"/>
    <m/>
    <n v="538"/>
    <m/>
    <m/>
  </r>
  <r>
    <s v="2008-24-4-"/>
    <n v="1"/>
    <x v="11"/>
    <x v="1"/>
    <x v="1"/>
    <n v="24"/>
    <m/>
    <n v="4"/>
    <n v="255"/>
    <m/>
    <n v="255"/>
    <m/>
    <m/>
  </r>
  <r>
    <s v="2008-24-5-"/>
    <n v="1"/>
    <x v="11"/>
    <x v="1"/>
    <x v="1"/>
    <n v="24"/>
    <m/>
    <n v="5"/>
    <n v="0"/>
    <m/>
    <n v="0"/>
    <m/>
    <m/>
  </r>
  <r>
    <s v="2009-24-3-"/>
    <n v="1"/>
    <x v="11"/>
    <x v="1"/>
    <x v="2"/>
    <n v="24"/>
    <m/>
    <n v="3"/>
    <n v="858"/>
    <m/>
    <n v="858"/>
    <m/>
    <m/>
  </r>
  <r>
    <s v="2009-24-4-"/>
    <n v="1"/>
    <x v="11"/>
    <x v="1"/>
    <x v="2"/>
    <n v="24"/>
    <m/>
    <n v="4"/>
    <n v="404"/>
    <m/>
    <n v="404"/>
    <m/>
    <m/>
  </r>
  <r>
    <s v="2009-24-5-"/>
    <n v="1"/>
    <x v="11"/>
    <x v="1"/>
    <x v="2"/>
    <n v="24"/>
    <m/>
    <n v="5"/>
    <n v="0"/>
    <m/>
    <n v="0"/>
    <m/>
    <m/>
  </r>
  <r>
    <s v="2010-24-3-"/>
    <n v="1"/>
    <x v="11"/>
    <x v="1"/>
    <x v="3"/>
    <n v="24"/>
    <m/>
    <n v="3"/>
    <n v="1404"/>
    <m/>
    <n v="1404"/>
    <m/>
    <m/>
  </r>
  <r>
    <s v="2010-24-4-"/>
    <n v="1"/>
    <x v="11"/>
    <x v="1"/>
    <x v="3"/>
    <n v="24"/>
    <m/>
    <n v="4"/>
    <n v="662"/>
    <m/>
    <n v="662"/>
    <m/>
    <m/>
  </r>
  <r>
    <s v="2010-24-5-"/>
    <n v="1"/>
    <x v="11"/>
    <x v="1"/>
    <x v="3"/>
    <n v="24"/>
    <m/>
    <n v="5"/>
    <n v="0"/>
    <m/>
    <n v="0"/>
    <m/>
    <m/>
  </r>
  <r>
    <s v="2011-24-3-"/>
    <n v="1"/>
    <x v="11"/>
    <x v="1"/>
    <x v="4"/>
    <n v="24"/>
    <m/>
    <n v="3"/>
    <n v="608"/>
    <m/>
    <n v="608"/>
    <m/>
    <m/>
  </r>
  <r>
    <s v="2011-24-4-"/>
    <n v="1"/>
    <x v="11"/>
    <x v="1"/>
    <x v="4"/>
    <n v="24"/>
    <m/>
    <n v="4"/>
    <n v="449"/>
    <m/>
    <n v="449"/>
    <m/>
    <m/>
  </r>
  <r>
    <s v="2011-24-5-"/>
    <n v="1"/>
    <x v="11"/>
    <x v="1"/>
    <x v="4"/>
    <n v="24"/>
    <m/>
    <n v="5"/>
    <n v="0"/>
    <m/>
    <n v="0"/>
    <m/>
    <m/>
  </r>
  <r>
    <s v="2012-24-3-"/>
    <n v="1"/>
    <x v="11"/>
    <x v="1"/>
    <x v="5"/>
    <n v="24"/>
    <m/>
    <n v="3"/>
    <n v="516"/>
    <m/>
    <n v="516"/>
    <m/>
    <m/>
  </r>
  <r>
    <s v="2012-24-4-"/>
    <n v="1"/>
    <x v="11"/>
    <x v="1"/>
    <x v="5"/>
    <n v="24"/>
    <m/>
    <n v="4"/>
    <n v="243"/>
    <m/>
    <n v="243"/>
    <m/>
    <m/>
  </r>
  <r>
    <s v="2012-24-5-"/>
    <n v="1"/>
    <x v="11"/>
    <x v="1"/>
    <x v="5"/>
    <n v="24"/>
    <m/>
    <n v="5"/>
    <n v="0"/>
    <m/>
    <n v="0"/>
    <m/>
    <m/>
  </r>
  <r>
    <s v="2013-24-3-"/>
    <n v="1"/>
    <x v="11"/>
    <x v="1"/>
    <x v="6"/>
    <n v="24"/>
    <m/>
    <n v="3"/>
    <n v="0"/>
    <m/>
    <n v="0"/>
    <m/>
    <m/>
  </r>
  <r>
    <s v="2013-24-4-"/>
    <n v="1"/>
    <x v="11"/>
    <x v="1"/>
    <x v="6"/>
    <n v="24"/>
    <m/>
    <n v="4"/>
    <n v="54"/>
    <m/>
    <n v="54"/>
    <m/>
    <m/>
  </r>
  <r>
    <s v="2013-24-5-"/>
    <n v="1"/>
    <x v="11"/>
    <x v="1"/>
    <x v="6"/>
    <n v="24"/>
    <m/>
    <n v="5"/>
    <n v="0"/>
    <m/>
    <n v="0"/>
    <m/>
    <m/>
  </r>
  <r>
    <s v="2007-25-3-CarrMinter_hat_h_um"/>
    <n v="2"/>
    <x v="12"/>
    <x v="0"/>
    <x v="0"/>
    <n v="25"/>
    <s v="CarrMinter_hat_h_um"/>
    <n v="3"/>
    <n v="13.218667411930261"/>
    <m/>
    <n v="7.6655989647174465"/>
    <s v="[South Sound Compilation_10.10.2018.xlsx]ETRS Data_for BP Escapements'!$BL$60"/>
    <s v="exclude 13A"/>
  </r>
  <r>
    <s v="2007-25-4-CarrMinter_hat_h_um"/>
    <n v="2"/>
    <x v="12"/>
    <x v="0"/>
    <x v="0"/>
    <n v="25"/>
    <s v="CarrMinter_hat_h_um"/>
    <n v="4"/>
    <n v="66.589682291130885"/>
    <m/>
    <n v="38.615828942867665"/>
    <s v="[South Sound Compilation_10.10.2018.xlsx]ETRS Data_for BP Escapements'!$BL$60"/>
    <s v="exclude 13A"/>
  </r>
  <r>
    <s v="2007-25-5-CarrMinter_hat_h_um"/>
    <n v="2"/>
    <x v="12"/>
    <x v="0"/>
    <x v="0"/>
    <n v="25"/>
    <s v="CarrMinter_hat_h_um"/>
    <n v="5"/>
    <n v="0.48912513387399059"/>
    <m/>
    <n v="0.28364713348167925"/>
    <s v="[South Sound Compilation_10.10.2018.xlsx]ETRS Data_for BP Escapements'!$BL$60"/>
    <s v="exclude 13A"/>
  </r>
  <r>
    <s v="2008-25-3-CarrMinter_hat_h_um"/>
    <n v="2"/>
    <x v="12"/>
    <x v="0"/>
    <x v="1"/>
    <n v="25"/>
    <s v="CarrMinter_hat_h_um"/>
    <n v="3"/>
    <n v="341.97847422061022"/>
    <m/>
    <n v="218.44909031844873"/>
    <s v="[South Sound Compilation_10.10.2018.xlsx]ETRS Data_for BP Escapements'!$BL$60"/>
    <s v="exclude 13A"/>
  </r>
  <r>
    <s v="2008-25-4-CarrMinter_hat_h_um"/>
    <n v="2"/>
    <x v="12"/>
    <x v="0"/>
    <x v="1"/>
    <n v="25"/>
    <s v="CarrMinter_hat_h_um"/>
    <n v="4"/>
    <n v="4.9463453708726766"/>
    <m/>
    <n v="3.159627661157856"/>
    <s v="[South Sound Compilation_10.10.2018.xlsx]ETRS Data_for BP Escapements'!$BL$60"/>
    <s v="exclude 13A"/>
  </r>
  <r>
    <s v="2008-25-5-CarrMinter_hat_h_um"/>
    <n v="2"/>
    <x v="12"/>
    <x v="0"/>
    <x v="1"/>
    <n v="25"/>
    <s v="CarrMinter_hat_h_um"/>
    <n v="5"/>
    <n v="0.73018186775175309"/>
    <m/>
    <n v="0.46642574548272364"/>
    <s v="[South Sound Compilation_10.10.2018.xlsx]ETRS Data_for BP Escapements'!$BL$60"/>
    <s v="exclude 13A"/>
  </r>
  <r>
    <s v="2009-25-3-CarrMinter_hat_h_um"/>
    <n v="2"/>
    <x v="12"/>
    <x v="0"/>
    <x v="2"/>
    <n v="25"/>
    <s v="CarrMinter_hat_h_um"/>
    <n v="3"/>
    <n v="53.689339349848517"/>
    <m/>
    <n v="31.569675722626243"/>
    <s v="[South Sound Compilation_10.10.2018.xlsx]ETRS Data_for BP Escapements'!$BL$60"/>
    <s v="exclude 13A"/>
  </r>
  <r>
    <s v="2009-25-4-CarrMinter_hat_h_um"/>
    <n v="2"/>
    <x v="12"/>
    <x v="0"/>
    <x v="2"/>
    <n v="25"/>
    <s v="CarrMinter_hat_h_um"/>
    <n v="4"/>
    <n v="147.39932980072081"/>
    <m/>
    <n v="86.671750852048717"/>
    <s v="[South Sound Compilation_10.10.2018.xlsx]ETRS Data_for BP Escapements'!$BL$60"/>
    <s v="exclude 13A"/>
  </r>
  <r>
    <s v="2009-25-5-CarrMinter_hat_h_um"/>
    <n v="2"/>
    <x v="12"/>
    <x v="0"/>
    <x v="2"/>
    <n v="25"/>
    <s v="CarrMinter_hat_h_um"/>
    <n v="5"/>
    <n v="5.0405784526901698E-2"/>
    <m/>
    <n v="2.9638924436929059E-2"/>
    <s v="[South Sound Compilation_10.10.2018.xlsx]ETRS Data_for BP Escapements'!$BL$60"/>
    <s v="exclude 13A"/>
  </r>
  <r>
    <s v="2010-25-3-CarrMinter_hat_h_um"/>
    <n v="2"/>
    <x v="12"/>
    <x v="0"/>
    <x v="3"/>
    <n v="25"/>
    <s v="CarrMinter_hat_h_um"/>
    <n v="3"/>
    <n v="138.88849121278241"/>
    <m/>
    <n v="100.01820731180851"/>
    <s v="[South Sound Compilation_10.10.2018.xlsx]ETRS Data_for BP Escapements'!$BL$60"/>
    <s v="exclude 13A"/>
  </r>
  <r>
    <s v="2010-25-4-CarrMinter_hat_h_um"/>
    <n v="2"/>
    <x v="12"/>
    <x v="0"/>
    <x v="3"/>
    <n v="25"/>
    <s v="CarrMinter_hat_h_um"/>
    <n v="4"/>
    <n v="27.042131980505701"/>
    <m/>
    <n v="19.473935809669001"/>
    <s v="[South Sound Compilation_10.10.2018.xlsx]ETRS Data_for BP Escapements'!$BL$60"/>
    <s v="exclude 13A"/>
  </r>
  <r>
    <s v="2010-25-5-CarrMinter_hat_h_um"/>
    <n v="2"/>
    <x v="12"/>
    <x v="0"/>
    <x v="3"/>
    <n v="25"/>
    <s v="CarrMinter_hat_h_um"/>
    <n v="5"/>
    <n v="3.3808465442757272"/>
    <m/>
    <n v="2.4346596870775272"/>
    <s v="[South Sound Compilation_10.10.2018.xlsx]ETRS Data_for BP Escapements'!$BL$60"/>
    <s v="exclude 13A"/>
  </r>
  <r>
    <s v="2011-25-3-CarrMinter_hat_h_um"/>
    <n v="2"/>
    <x v="12"/>
    <x v="0"/>
    <x v="4"/>
    <n v="25"/>
    <s v="CarrMinter_hat_h_um"/>
    <n v="3"/>
    <n v="11.01240391082092"/>
    <m/>
    <n v="8.5872542769802749"/>
    <s v="[South Sound Compilation_10.10.2018.xlsx]ETRS Data_for BP Escapements'!$BL$60"/>
    <s v="exclude 13A"/>
  </r>
  <r>
    <s v="2011-25-4-CarrMinter_hat_h_um"/>
    <n v="2"/>
    <x v="12"/>
    <x v="0"/>
    <x v="4"/>
    <n v="25"/>
    <s v="CarrMinter_hat_h_um"/>
    <n v="4"/>
    <n v="196.08900702365281"/>
    <m/>
    <n v="152.90632071514301"/>
    <s v="[South Sound Compilation_10.10.2018.xlsx]ETRS Data_for BP Escapements'!$BL$60"/>
    <s v="exclude 13A"/>
  </r>
  <r>
    <s v="2011-25-5-CarrMinter_hat_h_um"/>
    <n v="2"/>
    <x v="12"/>
    <x v="0"/>
    <x v="4"/>
    <n v="25"/>
    <s v="CarrMinter_hat_h_um"/>
    <n v="5"/>
    <n v="0.25542702397784472"/>
    <m/>
    <n v="0.19917693011194437"/>
    <s v="[South Sound Compilation_10.10.2018.xlsx]ETRS Data_for BP Escapements'!$BL$60"/>
    <s v="exclude 13A"/>
  </r>
  <r>
    <s v="2012-25-3-CarrMinter_hat_h_um"/>
    <n v="2"/>
    <x v="12"/>
    <x v="0"/>
    <x v="5"/>
    <n v="25"/>
    <s v="CarrMinter_hat_h_um"/>
    <n v="3"/>
    <n v="14.22495192142145"/>
    <m/>
    <n v="9.1906069523487872"/>
    <s v="[South Sound Compilation_10.10.2018.xlsx]ETRS Data_for BP Escapements'!$BL$60"/>
    <s v="exclude 13A"/>
  </r>
  <r>
    <s v="2012-25-4-CarrMinter_hat_h_um"/>
    <n v="2"/>
    <x v="12"/>
    <x v="0"/>
    <x v="5"/>
    <n v="25"/>
    <s v="CarrMinter_hat_h_um"/>
    <n v="4"/>
    <n v="10.686135949900059"/>
    <m/>
    <n v="6.9042114094597764"/>
    <s v="[South Sound Compilation_10.10.2018.xlsx]ETRS Data_for BP Escapements'!$BL$60"/>
    <s v="exclude 13A"/>
  </r>
  <r>
    <s v="2012-25-5-CarrMinter_hat_h_um"/>
    <n v="2"/>
    <x v="12"/>
    <x v="0"/>
    <x v="5"/>
    <n v="25"/>
    <s v="CarrMinter_hat_h_um"/>
    <n v="5"/>
    <n v="6.2083786997569064"/>
    <m/>
    <n v="4.0111747832957292"/>
    <s v="[South Sound Compilation_10.10.2018.xlsx]ETRS Data_for BP Escapements'!$BL$60"/>
    <s v="exclude 13A"/>
  </r>
  <r>
    <s v="2013-25-3-CarrMinter_hat_h_um"/>
    <n v="2"/>
    <x v="12"/>
    <x v="0"/>
    <x v="6"/>
    <n v="25"/>
    <s v="CarrMinter_hat_h_um"/>
    <n v="3"/>
    <n v="31.377513607615359"/>
    <m/>
    <n v="26.038287820740152"/>
    <s v="[South Sound Compilation_10.10.2018.xlsx]ETRS Data_for BP Escapements'!$BL$60"/>
    <s v="exclude 13A"/>
  </r>
  <r>
    <s v="2013-25-4-CarrMinter_hat_h_um"/>
    <n v="2"/>
    <x v="12"/>
    <x v="0"/>
    <x v="6"/>
    <n v="25"/>
    <s v="CarrMinter_hat_h_um"/>
    <n v="4"/>
    <n v="87.956015341999773"/>
    <m/>
    <n v="72.989341082927467"/>
    <s v="[South Sound Compilation_10.10.2018.xlsx]ETRS Data_for BP Escapements'!$BL$60"/>
    <s v="exclude 13A"/>
  </r>
  <r>
    <s v="2013-25-5-CarrMinter_hat_h_um"/>
    <n v="2"/>
    <x v="12"/>
    <x v="0"/>
    <x v="6"/>
    <n v="25"/>
    <s v="CarrMinter_hat_h_um"/>
    <n v="5"/>
    <n v="1.1544966767752101"/>
    <m/>
    <n v="0.95804648940269033"/>
    <s v="[South Sound Compilation_10.10.2018.xlsx]ETRS Data_for BP Escapements'!$BL$60"/>
    <s v="exclude 13A"/>
  </r>
  <r>
    <s v="2007-25-3-ChambersCk_hat_h_um"/>
    <n v="2"/>
    <x v="12"/>
    <x v="0"/>
    <x v="0"/>
    <n v="25"/>
    <s v="ChambersCk_hat_h_um"/>
    <n v="3"/>
    <n v="174.79165545822491"/>
    <m/>
    <n v="174.79165545822491"/>
    <s v="[valid_2020_draft_stock_bkfram.xlsx]valid2020_stock!"/>
    <m/>
  </r>
  <r>
    <s v="2007-25-4-ChambersCk_hat_h_um"/>
    <n v="2"/>
    <x v="12"/>
    <x v="0"/>
    <x v="0"/>
    <n v="25"/>
    <s v="ChambersCk_hat_h_um"/>
    <n v="4"/>
    <n v="317.05065517315768"/>
    <m/>
    <n v="317.05065517315768"/>
    <s v="[valid_2020_draft_stock_bkfram.xlsx]valid2020_stock!"/>
    <m/>
  </r>
  <r>
    <s v="2007-25-5-ChambersCk_hat_h_um"/>
    <n v="2"/>
    <x v="12"/>
    <x v="0"/>
    <x v="0"/>
    <n v="25"/>
    <s v="ChambersCk_hat_h_um"/>
    <n v="5"/>
    <n v="1.161815214861176"/>
    <m/>
    <n v="1.161815214861176"/>
    <s v="[valid_2020_draft_stock_bkfram.xlsx]valid2020_stock!"/>
    <m/>
  </r>
  <r>
    <s v="2008-25-3-ChambersCk_hat_h_um"/>
    <n v="2"/>
    <x v="12"/>
    <x v="0"/>
    <x v="1"/>
    <n v="25"/>
    <s v="ChambersCk_hat_h_um"/>
    <n v="3"/>
    <n v="136.5545952744834"/>
    <m/>
    <n v="136.5545952744834"/>
    <s v="[valid_2020_draft_stock_bkfram.xlsx]valid2020_stock!"/>
    <m/>
  </r>
  <r>
    <s v="2008-25-4-ChambersCk_hat_h_um"/>
    <n v="2"/>
    <x v="12"/>
    <x v="0"/>
    <x v="1"/>
    <n v="25"/>
    <s v="ChambersCk_hat_h_um"/>
    <n v="4"/>
    <n v="109.6436574535641"/>
    <m/>
    <n v="109.6436574535641"/>
    <s v="[valid_2020_draft_stock_bkfram.xlsx]valid2020_stock!"/>
    <m/>
  </r>
  <r>
    <s v="2008-25-5-ChambersCk_hat_h_um"/>
    <n v="2"/>
    <x v="12"/>
    <x v="0"/>
    <x v="1"/>
    <n v="25"/>
    <s v="ChambersCk_hat_h_um"/>
    <n v="5"/>
    <n v="6.5823295724371462"/>
    <m/>
    <n v="6.5823295724371462"/>
    <s v="[valid_2020_draft_stock_bkfram.xlsx]valid2020_stock!"/>
    <m/>
  </r>
  <r>
    <s v="2009-25-3-ChambersCk_hat_h_um"/>
    <n v="2"/>
    <x v="12"/>
    <x v="0"/>
    <x v="2"/>
    <n v="25"/>
    <s v="ChambersCk_hat_h_um"/>
    <n v="3"/>
    <n v="24.554836182340811"/>
    <m/>
    <n v="24.554836182340811"/>
    <s v="[valid_2020_draft_stock_bkfram.xlsx]valid2020_stock!"/>
    <m/>
  </r>
  <r>
    <s v="2009-25-4-ChambersCk_hat_h_um"/>
    <n v="2"/>
    <x v="12"/>
    <x v="0"/>
    <x v="2"/>
    <n v="25"/>
    <s v="ChambersCk_hat_h_um"/>
    <n v="4"/>
    <n v="79.958491456526758"/>
    <m/>
    <n v="79.958491456526758"/>
    <s v="[valid_2020_draft_stock_bkfram.xlsx]valid2020_stock!"/>
    <m/>
  </r>
  <r>
    <s v="2009-25-5-ChambersCk_hat_h_um"/>
    <n v="2"/>
    <x v="12"/>
    <x v="0"/>
    <x v="2"/>
    <n v="25"/>
    <s v="ChambersCk_hat_h_um"/>
    <n v="5"/>
    <n v="2.4897922246103259"/>
    <m/>
    <n v="2.4897922246103259"/>
    <s v="[valid_2020_draft_stock_bkfram.xlsx]valid2020_stock!"/>
    <m/>
  </r>
  <r>
    <s v="2010-25-3-ChambersCk_hat_h_um"/>
    <n v="2"/>
    <x v="12"/>
    <x v="0"/>
    <x v="3"/>
    <n v="25"/>
    <s v="ChambersCk_hat_h_um"/>
    <n v="3"/>
    <n v="5.3691170878403698"/>
    <m/>
    <n v="5.3691170878403698"/>
    <s v="[valid_2020_draft_stock_bkfram.xlsx]valid2020_stock!"/>
    <m/>
  </r>
  <r>
    <s v="2010-25-4-ChambersCk_hat_h_um"/>
    <n v="2"/>
    <x v="12"/>
    <x v="0"/>
    <x v="3"/>
    <n v="25"/>
    <s v="ChambersCk_hat_h_um"/>
    <n v="4"/>
    <n v="8.1602527014581021"/>
    <m/>
    <n v="8.1602527014581021"/>
    <s v="[valid_2020_draft_stock_bkfram.xlsx]valid2020_stock!"/>
    <m/>
  </r>
  <r>
    <s v="2010-25-5-ChambersCk_hat_h_um"/>
    <n v="2"/>
    <x v="12"/>
    <x v="0"/>
    <x v="3"/>
    <n v="25"/>
    <s v="ChambersCk_hat_h_um"/>
    <n v="5"/>
    <n v="0"/>
    <m/>
    <n v="0"/>
    <s v="[valid_2020_draft_stock_bkfram.xlsx]valid2020_stock!"/>
    <m/>
  </r>
  <r>
    <s v="2011-25-3-ChambersCk_hat_h_um"/>
    <n v="2"/>
    <x v="12"/>
    <x v="0"/>
    <x v="4"/>
    <n v="25"/>
    <s v="ChambersCk_hat_h_um"/>
    <n v="3"/>
    <n v="3.9248067257891339"/>
    <m/>
    <n v="3.9248067257891339"/>
    <s v="[valid_2020_draft_stock_bkfram.xlsx]valid2020_stock!"/>
    <m/>
  </r>
  <r>
    <s v="2011-25-4-ChambersCk_hat_h_um"/>
    <n v="2"/>
    <x v="12"/>
    <x v="0"/>
    <x v="4"/>
    <n v="25"/>
    <s v="ChambersCk_hat_h_um"/>
    <n v="4"/>
    <n v="23.261904093653278"/>
    <m/>
    <n v="23.261904093653278"/>
    <s v="[valid_2020_draft_stock_bkfram.xlsx]valid2020_stock!"/>
    <m/>
  </r>
  <r>
    <s v="2011-25-5-ChambersCk_hat_h_um"/>
    <n v="2"/>
    <x v="12"/>
    <x v="0"/>
    <x v="4"/>
    <n v="25"/>
    <s v="ChambersCk_hat_h_um"/>
    <n v="5"/>
    <n v="0"/>
    <m/>
    <n v="0"/>
    <s v="[valid_2020_draft_stock_bkfram.xlsx]valid2020_stock!"/>
    <m/>
  </r>
  <r>
    <s v="2012-25-3-ChambersCk_hat_h_um"/>
    <n v="2"/>
    <x v="12"/>
    <x v="0"/>
    <x v="5"/>
    <n v="25"/>
    <s v="ChambersCk_hat_h_um"/>
    <n v="3"/>
    <n v="20.369427750695799"/>
    <m/>
    <n v="20.369427750695799"/>
    <s v="[valid_2020_draft_stock_bkfram.xlsx]valid2020_stock!"/>
    <m/>
  </r>
  <r>
    <s v="2012-25-4-ChambersCk_hat_h_um"/>
    <n v="2"/>
    <x v="12"/>
    <x v="0"/>
    <x v="5"/>
    <n v="25"/>
    <s v="ChambersCk_hat_h_um"/>
    <n v="4"/>
    <n v="5.6273681934671114"/>
    <m/>
    <n v="5.6273681934671114"/>
    <s v="[valid_2020_draft_stock_bkfram.xlsx]valid2020_stock!"/>
    <m/>
  </r>
  <r>
    <s v="2012-25-5-ChambersCk_hat_h_um"/>
    <n v="2"/>
    <x v="12"/>
    <x v="0"/>
    <x v="5"/>
    <n v="25"/>
    <s v="ChambersCk_hat_h_um"/>
    <n v="5"/>
    <n v="1.1092322579098779"/>
    <m/>
    <n v="1.1092322579098779"/>
    <s v="[valid_2020_draft_stock_bkfram.xlsx]valid2020_stock!"/>
    <m/>
  </r>
  <r>
    <s v="2013-25-3-ChambersCk_hat_h_um"/>
    <n v="2"/>
    <x v="12"/>
    <x v="0"/>
    <x v="6"/>
    <n v="25"/>
    <s v="ChambersCk_hat_h_um"/>
    <n v="3"/>
    <n v="19.171548120859828"/>
    <m/>
    <n v="19.171548120859828"/>
    <s v="[valid_2020_draft_stock_bkfram.xlsx]valid2020_stock!"/>
    <m/>
  </r>
  <r>
    <s v="2013-25-4-ChambersCk_hat_h_um"/>
    <n v="2"/>
    <x v="12"/>
    <x v="0"/>
    <x v="6"/>
    <n v="25"/>
    <s v="ChambersCk_hat_h_um"/>
    <n v="4"/>
    <n v="14.0405394853285"/>
    <m/>
    <n v="14.0405394853285"/>
    <s v="[valid_2020_draft_stock_bkfram.xlsx]valid2020_stock!"/>
    <m/>
  </r>
  <r>
    <s v="2013-25-5-ChambersCk_hat_h_um"/>
    <n v="2"/>
    <x v="12"/>
    <x v="0"/>
    <x v="6"/>
    <n v="25"/>
    <s v="ChambersCk_hat_h_um"/>
    <n v="5"/>
    <n v="0.4276283584978634"/>
    <m/>
    <n v="0.4276283584978634"/>
    <s v="[valid_2020_draft_stock_bkfram.xlsx]valid2020_stock!"/>
    <m/>
  </r>
  <r>
    <s v="2007-25-3-Deschutes_hat_h_um"/>
    <n v="2"/>
    <x v="12"/>
    <x v="0"/>
    <x v="0"/>
    <n v="25"/>
    <s v="Deschutes_hat_h_um"/>
    <n v="3"/>
    <n v="188.85203645844669"/>
    <m/>
    <n v="116.63224834835934"/>
    <s v="[PS CK RR Model + FW Sport Feb 3 _ 2020.xlsm]RR'!$A$44"/>
    <s v="exclude 13+"/>
  </r>
  <r>
    <s v="2007-25-4-Deschutes_hat_h_um"/>
    <n v="2"/>
    <x v="12"/>
    <x v="0"/>
    <x v="0"/>
    <n v="25"/>
    <s v="Deschutes_hat_h_um"/>
    <n v="4"/>
    <n v="890.36756640778788"/>
    <m/>
    <n v="550.23558897382156"/>
    <s v="[PS CK RR Model + FW Sport Feb 3 _ 2020.xlsm]RR'!$A$44"/>
    <s v="exclude 13+"/>
  </r>
  <r>
    <s v="2007-25-5-Deschutes_hat_h_um"/>
    <n v="2"/>
    <x v="12"/>
    <x v="0"/>
    <x v="0"/>
    <n v="25"/>
    <s v="Deschutes_hat_h_um"/>
    <n v="5"/>
    <n v="6.9925065913164257"/>
    <m/>
    <n v="4.3184104679180404"/>
    <s v="[PS CK RR Model + FW Sport Feb 3 _ 2020.xlsm]RR'!$A$44"/>
    <s v="exclude 13+"/>
  </r>
  <r>
    <s v="2008-25-3-Deschutes_hat_h_um"/>
    <n v="2"/>
    <x v="12"/>
    <x v="0"/>
    <x v="1"/>
    <n v="25"/>
    <s v="Deschutes_hat_h_um"/>
    <n v="3"/>
    <n v="400.5023055670747"/>
    <m/>
    <n v="207.19256457038068"/>
    <s v="[PS CK RR Model + FW Sport Feb 3 _ 2020.xlsm]RR'!$A$44"/>
    <s v="exclude 13+"/>
  </r>
  <r>
    <s v="2008-25-4-Deschutes_hat_h_um"/>
    <n v="2"/>
    <x v="12"/>
    <x v="0"/>
    <x v="1"/>
    <n v="25"/>
    <s v="Deschutes_hat_h_um"/>
    <n v="4"/>
    <n v="202.98593903900451"/>
    <m/>
    <n v="105.00579187763037"/>
    <s v="[PS CK RR Model + FW Sport Feb 3 _ 2020.xlsm]RR'!$A$44"/>
    <s v="exclude 13+"/>
  </r>
  <r>
    <s v="2008-25-5-Deschutes_hat_h_um"/>
    <n v="2"/>
    <x v="12"/>
    <x v="0"/>
    <x v="1"/>
    <n v="25"/>
    <s v="Deschutes_hat_h_um"/>
    <n v="5"/>
    <n v="6.5895206643529178"/>
    <m/>
    <n v="3.4102048262303484"/>
    <s v="[PS CK RR Model + FW Sport Feb 3 _ 2020.xlsm]RR'!$A$44"/>
    <s v="exclude 13+"/>
  </r>
  <r>
    <s v="2009-25-3-Deschutes_hat_h_um"/>
    <n v="2"/>
    <x v="12"/>
    <x v="0"/>
    <x v="2"/>
    <n v="25"/>
    <s v="Deschutes_hat_h_um"/>
    <n v="3"/>
    <n v="57.09672901300987"/>
    <m/>
    <n v="34.166388960390258"/>
    <s v="[PS CK RR Model + FW Sport Feb 3 _ 2020.xlsm]RR'!$A$44"/>
    <s v="exclude 13+"/>
  </r>
  <r>
    <s v="2009-25-4-Deschutes_hat_h_um"/>
    <n v="2"/>
    <x v="12"/>
    <x v="0"/>
    <x v="2"/>
    <n v="25"/>
    <s v="Deschutes_hat_h_um"/>
    <n v="4"/>
    <n v="390.88141504318781"/>
    <m/>
    <n v="233.98974483016866"/>
    <s v="[PS CK RR Model + FW Sport Feb 3 _ 2020.xlsm]RR'!$A$44"/>
    <s v="exclude 13+"/>
  </r>
  <r>
    <s v="2009-25-5-Deschutes_hat_h_um"/>
    <n v="2"/>
    <x v="12"/>
    <x v="0"/>
    <x v="2"/>
    <n v="25"/>
    <s v="Deschutes_hat_h_um"/>
    <n v="5"/>
    <n v="1.0031618928739261"/>
    <m/>
    <n v="0.60072545652279175"/>
    <s v="[PS CK RR Model + FW Sport Feb 3 _ 2020.xlsm]RR'!$A$44"/>
    <s v="exclude 13+"/>
  </r>
  <r>
    <s v="2010-25-3-Deschutes_hat_h_um"/>
    <n v="2"/>
    <x v="12"/>
    <x v="0"/>
    <x v="3"/>
    <n v="25"/>
    <s v="Deschutes_hat_h_um"/>
    <n v="3"/>
    <n v="163.188075000422"/>
    <m/>
    <n v="99.496621813477702"/>
    <s v="[PS CK RR Model + FW Sport Feb 3 _ 2020.xlsm]RR'!$A$44"/>
    <s v="exclude 13+"/>
  </r>
  <r>
    <s v="2010-25-4-Deschutes_hat_h_um"/>
    <n v="2"/>
    <x v="12"/>
    <x v="0"/>
    <x v="3"/>
    <n v="25"/>
    <s v="Deschutes_hat_h_um"/>
    <n v="4"/>
    <n v="79.216219861121871"/>
    <m/>
    <n v="48.299367971752744"/>
    <s v="[PS CK RR Model + FW Sport Feb 3 _ 2020.xlsm]RR'!$A$44"/>
    <s v="exclude 13+"/>
  </r>
  <r>
    <s v="2010-25-5-Deschutes_hat_h_um"/>
    <n v="2"/>
    <x v="12"/>
    <x v="0"/>
    <x v="3"/>
    <n v="25"/>
    <s v="Deschutes_hat_h_um"/>
    <n v="5"/>
    <n v="15.531021789683679"/>
    <m/>
    <n v="9.4705507265422852"/>
    <s v="[PS CK RR Model + FW Sport Feb 3 _ 2020.xlsm]RR'!$A$44"/>
    <s v="exclude 13+"/>
  </r>
  <r>
    <s v="2011-25-3-Deschutes_hat_h_um"/>
    <n v="2"/>
    <x v="12"/>
    <x v="0"/>
    <x v="4"/>
    <n v="25"/>
    <s v="Deschutes_hat_h_um"/>
    <n v="3"/>
    <n v="54.838954561326773"/>
    <m/>
    <n v="24.327536219876151"/>
    <s v="[PS CK RR Model + FW Sport Feb 3 _ 2020.xlsm]RR'!$A$44"/>
    <s v="exclude 13+"/>
  </r>
  <r>
    <s v="2011-25-4-Deschutes_hat_h_um"/>
    <n v="2"/>
    <x v="12"/>
    <x v="0"/>
    <x v="4"/>
    <n v="25"/>
    <s v="Deschutes_hat_h_um"/>
    <n v="4"/>
    <n v="261.28044175765172"/>
    <m/>
    <n v="115.90865400791336"/>
    <s v="[PS CK RR Model + FW Sport Feb 3 _ 2020.xlsm]RR'!$A$44"/>
    <s v="exclude 13+"/>
  </r>
  <r>
    <s v="2011-25-5-Deschutes_hat_h_um"/>
    <n v="2"/>
    <x v="12"/>
    <x v="0"/>
    <x v="4"/>
    <n v="25"/>
    <s v="Deschutes_hat_h_um"/>
    <n v="5"/>
    <n v="1.7399161953898741"/>
    <m/>
    <n v="0.77185778980452113"/>
    <s v="[PS CK RR Model + FW Sport Feb 3 _ 2020.xlsm]RR'!$A$44"/>
    <s v="exclude 13+"/>
  </r>
  <r>
    <s v="2012-25-3-Deschutes_hat_h_um"/>
    <n v="2"/>
    <x v="12"/>
    <x v="0"/>
    <x v="5"/>
    <n v="25"/>
    <s v="Deschutes_hat_h_um"/>
    <n v="3"/>
    <n v="157.60730874727869"/>
    <m/>
    <n v="94.171334449221831"/>
    <s v="[PS CK RR Model + FW Sport Feb 3 _ 2020.xlsm]RR'!$A$44"/>
    <s v="exclude 13+"/>
  </r>
  <r>
    <s v="2012-25-4-Deschutes_hat_h_um"/>
    <n v="2"/>
    <x v="12"/>
    <x v="0"/>
    <x v="5"/>
    <n v="25"/>
    <s v="Deschutes_hat_h_um"/>
    <n v="4"/>
    <n v="35.207909305197063"/>
    <m/>
    <n v="21.036941933664139"/>
    <s v="[PS CK RR Model + FW Sport Feb 3 _ 2020.xlsm]RR'!$A$44"/>
    <s v="exclude 13+"/>
  </r>
  <r>
    <s v="2012-25-5-Deschutes_hat_h_um"/>
    <n v="2"/>
    <x v="12"/>
    <x v="0"/>
    <x v="5"/>
    <n v="25"/>
    <s v="Deschutes_hat_h_um"/>
    <n v="5"/>
    <n v="3.3851293133539002"/>
    <m/>
    <n v="2.0226355443507913"/>
    <s v="[PS CK RR Model + FW Sport Feb 3 _ 2020.xlsm]RR'!$A$44"/>
    <s v="exclude 13+"/>
  </r>
  <r>
    <s v="2013-25-3-Deschutes_hat_h_um"/>
    <n v="2"/>
    <x v="12"/>
    <x v="0"/>
    <x v="6"/>
    <n v="25"/>
    <s v="Deschutes_hat_h_um"/>
    <n v="3"/>
    <n v="189.1472527634223"/>
    <m/>
    <n v="131.20852612947238"/>
    <s v="[PS CK RR Model + FW Sport Feb 3 _ 2020.xlsm]RR'!$A$44"/>
    <s v="exclude 13+"/>
  </r>
  <r>
    <s v="2013-25-4-Deschutes_hat_h_um"/>
    <n v="2"/>
    <x v="12"/>
    <x v="0"/>
    <x v="6"/>
    <n v="25"/>
    <s v="Deschutes_hat_h_um"/>
    <n v="4"/>
    <n v="164.10116277154609"/>
    <m/>
    <n v="113.8344405684702"/>
    <s v="[PS CK RR Model + FW Sport Feb 3 _ 2020.xlsm]RR'!$A$44"/>
    <s v="exclude 13+"/>
  </r>
  <r>
    <s v="2013-25-5-Deschutes_hat_h_um"/>
    <n v="2"/>
    <x v="12"/>
    <x v="0"/>
    <x v="6"/>
    <n v="25"/>
    <s v="Deschutes_hat_h_um"/>
    <n v="5"/>
    <n v="15.878476439613911"/>
    <m/>
    <n v="11.014653717593887"/>
    <s v="[PS CK RR Model + FW Sport Feb 3 _ 2020.xlsm]RR'!$A$44"/>
    <s v="exclude 13+"/>
  </r>
  <r>
    <s v="2007-25-3-McAllisterCk_hat_h_um"/>
    <n v="2"/>
    <x v="12"/>
    <x v="0"/>
    <x v="0"/>
    <n v="25"/>
    <s v="McAllisterCk_hat_h_um"/>
    <n v="3"/>
    <n v="0.5610692073574165"/>
    <m/>
    <n v="0.5610692073574165"/>
    <s v="[valid_2020_draft_stock_bkfram.xlsx]valid2020_stock!"/>
    <m/>
  </r>
  <r>
    <s v="2007-25-4-McAllisterCk_hat_h_um"/>
    <n v="2"/>
    <x v="12"/>
    <x v="0"/>
    <x v="0"/>
    <n v="25"/>
    <s v="McAllisterCk_hat_h_um"/>
    <n v="4"/>
    <n v="0.1587931718936085"/>
    <m/>
    <n v="0.1587931718936085"/>
    <s v="[valid_2020_draft_stock_bkfram.xlsx]valid2020_stock!"/>
    <m/>
  </r>
  <r>
    <s v="2007-25-5-McAllisterCk_hat_h_um"/>
    <n v="2"/>
    <x v="12"/>
    <x v="0"/>
    <x v="0"/>
    <n v="25"/>
    <s v="McAllisterCk_hat_h_um"/>
    <n v="5"/>
    <n v="7.410348021701727E-3"/>
    <m/>
    <n v="7.410348021701727E-3"/>
    <s v="[valid_2020_draft_stock_bkfram.xlsx]valid2020_stock!"/>
    <m/>
  </r>
  <r>
    <s v="2008-25-3-McAllisterCk_hat_h_um"/>
    <n v="2"/>
    <x v="12"/>
    <x v="0"/>
    <x v="1"/>
    <n v="25"/>
    <s v="McAllisterCk_hat_h_um"/>
    <n v="3"/>
    <n v="0"/>
    <m/>
    <n v="0"/>
    <s v="[valid_2020_draft_stock_bkfram.xlsx]valid2020_stock!"/>
    <m/>
  </r>
  <r>
    <s v="2008-25-4-McAllisterCk_hat_h_um"/>
    <n v="2"/>
    <x v="12"/>
    <x v="0"/>
    <x v="1"/>
    <n v="25"/>
    <s v="McAllisterCk_hat_h_um"/>
    <n v="4"/>
    <n v="0"/>
    <m/>
    <n v="0"/>
    <s v="[valid_2020_draft_stock_bkfram.xlsx]valid2020_stock!"/>
    <m/>
  </r>
  <r>
    <s v="2008-25-5-McAllisterCk_hat_h_um"/>
    <n v="2"/>
    <x v="12"/>
    <x v="0"/>
    <x v="1"/>
    <n v="25"/>
    <s v="McAllisterCk_hat_h_um"/>
    <n v="5"/>
    <n v="0"/>
    <m/>
    <n v="0"/>
    <s v="[valid_2020_draft_stock_bkfram.xlsx]valid2020_stock!"/>
    <m/>
  </r>
  <r>
    <s v="2009-25-3-McAllisterCk_hat_h_um"/>
    <n v="2"/>
    <x v="12"/>
    <x v="0"/>
    <x v="2"/>
    <n v="25"/>
    <s v="McAllisterCk_hat_h_um"/>
    <n v="3"/>
    <n v="0"/>
    <m/>
    <n v="0"/>
    <s v="[valid_2020_draft_stock_bkfram.xlsx]valid2020_stock!"/>
    <m/>
  </r>
  <r>
    <s v="2009-25-4-McAllisterCk_hat_h_um"/>
    <n v="2"/>
    <x v="12"/>
    <x v="0"/>
    <x v="2"/>
    <n v="25"/>
    <s v="McAllisterCk_hat_h_um"/>
    <n v="4"/>
    <n v="0"/>
    <m/>
    <n v="0"/>
    <s v="[valid_2020_draft_stock_bkfram.xlsx]valid2020_stock!"/>
    <m/>
  </r>
  <r>
    <s v="2009-25-5-McAllisterCk_hat_h_um"/>
    <n v="2"/>
    <x v="12"/>
    <x v="0"/>
    <x v="2"/>
    <n v="25"/>
    <s v="McAllisterCk_hat_h_um"/>
    <n v="5"/>
    <n v="0"/>
    <m/>
    <n v="0"/>
    <s v="[valid_2020_draft_stock_bkfram.xlsx]valid2020_stock!"/>
    <m/>
  </r>
  <r>
    <s v="2010-25-3-McAllisterCk_hat_h_um"/>
    <n v="2"/>
    <x v="12"/>
    <x v="0"/>
    <x v="3"/>
    <n v="25"/>
    <s v="McAllisterCk_hat_h_um"/>
    <n v="3"/>
    <n v="0"/>
    <m/>
    <n v="0"/>
    <s v="[valid_2020_draft_stock_bkfram.xlsx]valid2020_stock!"/>
    <m/>
  </r>
  <r>
    <s v="2010-25-4-McAllisterCk_hat_h_um"/>
    <n v="2"/>
    <x v="12"/>
    <x v="0"/>
    <x v="3"/>
    <n v="25"/>
    <s v="McAllisterCk_hat_h_um"/>
    <n v="4"/>
    <n v="0"/>
    <m/>
    <n v="0"/>
    <s v="[valid_2020_draft_stock_bkfram.xlsx]valid2020_stock!"/>
    <m/>
  </r>
  <r>
    <s v="2010-25-5-McAllisterCk_hat_h_um"/>
    <n v="2"/>
    <x v="12"/>
    <x v="0"/>
    <x v="3"/>
    <n v="25"/>
    <s v="McAllisterCk_hat_h_um"/>
    <n v="5"/>
    <n v="0"/>
    <m/>
    <n v="0"/>
    <s v="[valid_2020_draft_stock_bkfram.xlsx]valid2020_stock!"/>
    <m/>
  </r>
  <r>
    <s v="2011-25-3-McAllisterCk_hat_h_um"/>
    <n v="2"/>
    <x v="12"/>
    <x v="0"/>
    <x v="4"/>
    <n v="25"/>
    <s v="McAllisterCk_hat_h_um"/>
    <n v="3"/>
    <n v="0"/>
    <m/>
    <n v="0"/>
    <s v="[valid_2020_draft_stock_bkfram.xlsx]valid2020_stock!"/>
    <m/>
  </r>
  <r>
    <s v="2011-25-4-McAllisterCk_hat_h_um"/>
    <n v="2"/>
    <x v="12"/>
    <x v="0"/>
    <x v="4"/>
    <n v="25"/>
    <s v="McAllisterCk_hat_h_um"/>
    <n v="4"/>
    <n v="0"/>
    <m/>
    <n v="0"/>
    <s v="[valid_2020_draft_stock_bkfram.xlsx]valid2020_stock!"/>
    <m/>
  </r>
  <r>
    <s v="2011-25-5-McAllisterCk_hat_h_um"/>
    <n v="2"/>
    <x v="12"/>
    <x v="0"/>
    <x v="4"/>
    <n v="25"/>
    <s v="McAllisterCk_hat_h_um"/>
    <n v="5"/>
    <n v="0"/>
    <m/>
    <n v="0"/>
    <s v="[valid_2020_draft_stock_bkfram.xlsx]valid2020_stock!"/>
    <m/>
  </r>
  <r>
    <s v="2012-25-3-McAllisterCk_hat_h_um"/>
    <n v="2"/>
    <x v="12"/>
    <x v="0"/>
    <x v="5"/>
    <n v="25"/>
    <s v="McAllisterCk_hat_h_um"/>
    <n v="3"/>
    <n v="0"/>
    <m/>
    <n v="0"/>
    <s v="[valid_2020_draft_stock_bkfram.xlsx]valid2020_stock!"/>
    <m/>
  </r>
  <r>
    <s v="2012-25-4-McAllisterCk_hat_h_um"/>
    <n v="2"/>
    <x v="12"/>
    <x v="0"/>
    <x v="5"/>
    <n v="25"/>
    <s v="McAllisterCk_hat_h_um"/>
    <n v="4"/>
    <n v="0"/>
    <m/>
    <n v="0"/>
    <s v="[valid_2020_draft_stock_bkfram.xlsx]valid2020_stock!"/>
    <m/>
  </r>
  <r>
    <s v="2012-25-5-McAllisterCk_hat_h_um"/>
    <n v="2"/>
    <x v="12"/>
    <x v="0"/>
    <x v="5"/>
    <n v="25"/>
    <s v="McAllisterCk_hat_h_um"/>
    <n v="5"/>
    <n v="0"/>
    <m/>
    <n v="0"/>
    <s v="[valid_2020_draft_stock_bkfram.xlsx]valid2020_stock!"/>
    <m/>
  </r>
  <r>
    <s v="2013-25-3-McAllisterCk_hat_h_um"/>
    <n v="2"/>
    <x v="12"/>
    <x v="0"/>
    <x v="6"/>
    <n v="25"/>
    <s v="McAllisterCk_hat_h_um"/>
    <n v="3"/>
    <n v="0"/>
    <m/>
    <n v="0"/>
    <s v="[valid_2020_draft_stock_bkfram.xlsx]valid2020_stock!"/>
    <m/>
  </r>
  <r>
    <s v="2013-25-4-McAllisterCk_hat_h_um"/>
    <n v="2"/>
    <x v="12"/>
    <x v="0"/>
    <x v="6"/>
    <n v="25"/>
    <s v="McAllisterCk_hat_h_um"/>
    <n v="4"/>
    <n v="0"/>
    <m/>
    <n v="0"/>
    <s v="[valid_2020_draft_stock_bkfram.xlsx]valid2020_stock!"/>
    <m/>
  </r>
  <r>
    <s v="2013-25-5-McAllisterCk_hat_h_um"/>
    <n v="2"/>
    <x v="12"/>
    <x v="0"/>
    <x v="6"/>
    <n v="25"/>
    <s v="McAllisterCk_hat_h_um"/>
    <n v="5"/>
    <n v="0"/>
    <m/>
    <n v="0"/>
    <s v="[valid_2020_draft_stock_bkfram.xlsx]valid2020_stock!"/>
    <m/>
  </r>
  <r>
    <s v="2007-25-3-Misc13D_K_Coulter_hat_h_um"/>
    <n v="2"/>
    <x v="12"/>
    <x v="0"/>
    <x v="0"/>
    <n v="25"/>
    <s v="Misc13D_K_Coulter_hat_h_um"/>
    <n v="3"/>
    <n v="1.9429737872656449E-5"/>
    <m/>
    <n v="1.9429737872656449E-5"/>
    <s v="[valid_2020_draft_stock_bkfram.xlsx]valid2020_stock!"/>
    <s v="no adjustment needed"/>
  </r>
  <r>
    <s v="2007-25-4-Misc13D_K_Coulter_hat_h_um"/>
    <n v="2"/>
    <x v="12"/>
    <x v="0"/>
    <x v="0"/>
    <n v="25"/>
    <s v="Misc13D_K_Coulter_hat_h_um"/>
    <n v="4"/>
    <n v="3.8283498932896923E-5"/>
    <m/>
    <n v="3.8283498932896923E-5"/>
    <s v="[valid_2020_draft_stock_bkfram.xlsx]valid2020_stock!"/>
    <s v="no adjustment needed"/>
  </r>
  <r>
    <s v="2007-25-5-Misc13D_K_Coulter_hat_h_um"/>
    <n v="2"/>
    <x v="12"/>
    <x v="0"/>
    <x v="0"/>
    <n v="25"/>
    <s v="Misc13D_K_Coulter_hat_h_um"/>
    <n v="5"/>
    <n v="2.535737077903543E-6"/>
    <m/>
    <n v="2.535737077903543E-6"/>
    <s v="[valid_2020_draft_stock_bkfram.xlsx]valid2020_stock!"/>
    <s v="no adjustment needed"/>
  </r>
  <r>
    <s v="2008-25-3-Misc13D_K_Coulter_hat_h_um"/>
    <n v="2"/>
    <x v="12"/>
    <x v="0"/>
    <x v="1"/>
    <n v="25"/>
    <s v="Misc13D_K_Coulter_hat_h_um"/>
    <n v="3"/>
    <n v="42.410309934264227"/>
    <m/>
    <n v="42.410309934264227"/>
    <s v="[valid_2020_draft_stock_bkfram.xlsx]valid2020_stock!"/>
    <s v="no adjustment needed"/>
  </r>
  <r>
    <s v="2008-25-4-Misc13D_K_Coulter_hat_h_um"/>
    <n v="2"/>
    <x v="12"/>
    <x v="0"/>
    <x v="1"/>
    <n v="25"/>
    <s v="Misc13D_K_Coulter_hat_h_um"/>
    <n v="4"/>
    <n v="83.563405011096577"/>
    <m/>
    <n v="83.563405011096577"/>
    <s v="[valid_2020_draft_stock_bkfram.xlsx]valid2020_stock!"/>
    <s v="no adjustment needed"/>
  </r>
  <r>
    <s v="2008-25-5-Misc13D_K_Coulter_hat_h_um"/>
    <n v="2"/>
    <x v="12"/>
    <x v="0"/>
    <x v="1"/>
    <n v="25"/>
    <s v="Misc13D_K_Coulter_hat_h_um"/>
    <n v="5"/>
    <n v="5.5348865790432642"/>
    <m/>
    <n v="5.5348865790432642"/>
    <s v="[valid_2020_draft_stock_bkfram.xlsx]valid2020_stock!"/>
    <s v="no adjustment needed"/>
  </r>
  <r>
    <s v="2009-25-3-Misc13D_K_Coulter_hat_h_um"/>
    <n v="2"/>
    <x v="12"/>
    <x v="0"/>
    <x v="2"/>
    <n v="25"/>
    <s v="Misc13D_K_Coulter_hat_h_um"/>
    <n v="3"/>
    <n v="1.949583037412237E-5"/>
    <m/>
    <n v="1.949583037412237E-5"/>
    <s v="[valid_2020_draft_stock_bkfram.xlsx]valid2020_stock!"/>
    <s v="no adjustment needed"/>
  </r>
  <r>
    <s v="2009-25-4-Misc13D_K_Coulter_hat_h_um"/>
    <n v="2"/>
    <x v="12"/>
    <x v="0"/>
    <x v="2"/>
    <n v="25"/>
    <s v="Misc13D_K_Coulter_hat_h_um"/>
    <n v="4"/>
    <n v="3.8413724684058713E-5"/>
    <m/>
    <n v="3.8413724684058713E-5"/>
    <s v="[valid_2020_draft_stock_bkfram.xlsx]valid2020_stock!"/>
    <s v="no adjustment needed"/>
  </r>
  <r>
    <s v="2009-25-5-Misc13D_K_Coulter_hat_h_um"/>
    <n v="2"/>
    <x v="12"/>
    <x v="0"/>
    <x v="2"/>
    <n v="25"/>
    <s v="Misc13D_K_Coulter_hat_h_um"/>
    <n v="5"/>
    <n v="2.544362680968131E-6"/>
    <m/>
    <n v="2.544362680968131E-6"/>
    <s v="[valid_2020_draft_stock_bkfram.xlsx]valid2020_stock!"/>
    <s v="no adjustment needed"/>
  </r>
  <r>
    <s v="2010-25-3-Misc13D_K_Coulter_hat_h_um"/>
    <n v="2"/>
    <x v="12"/>
    <x v="0"/>
    <x v="3"/>
    <n v="25"/>
    <s v="Misc13D_K_Coulter_hat_h_um"/>
    <n v="3"/>
    <n v="1.9701647061998681E-5"/>
    <m/>
    <n v="1.9701647061998681E-5"/>
    <s v="[valid_2020_draft_stock_bkfram.xlsx]valid2020_stock!"/>
    <s v="no adjustment needed"/>
  </r>
  <r>
    <s v="2010-25-4-Misc13D_K_Coulter_hat_h_um"/>
    <n v="2"/>
    <x v="12"/>
    <x v="0"/>
    <x v="3"/>
    <n v="25"/>
    <s v="Misc13D_K_Coulter_hat_h_um"/>
    <n v="4"/>
    <n v="3.8819256812300831E-5"/>
    <m/>
    <n v="3.8819256812300831E-5"/>
    <s v="[valid_2020_draft_stock_bkfram.xlsx]valid2020_stock!"/>
    <s v="no adjustment needed"/>
  </r>
  <r>
    <s v="2010-25-5-Misc13D_K_Coulter_hat_h_um"/>
    <n v="2"/>
    <x v="12"/>
    <x v="0"/>
    <x v="3"/>
    <n v="25"/>
    <s v="Misc13D_K_Coulter_hat_h_um"/>
    <n v="5"/>
    <n v="2.5712234142482091E-6"/>
    <m/>
    <n v="2.5712234142482091E-6"/>
    <s v="[valid_2020_draft_stock_bkfram.xlsx]valid2020_stock!"/>
    <s v="no adjustment needed"/>
  </r>
  <r>
    <s v="2011-25-3-Misc13D_K_Coulter_hat_h_um"/>
    <n v="2"/>
    <x v="12"/>
    <x v="0"/>
    <x v="4"/>
    <n v="25"/>
    <s v="Misc13D_K_Coulter_hat_h_um"/>
    <n v="3"/>
    <n v="2.6368132883429309E-5"/>
    <m/>
    <n v="2.6368132883429309E-5"/>
    <s v="[valid_2020_draft_stock_bkfram.xlsx]valid2020_stock!"/>
    <s v="no adjustment needed"/>
  </r>
  <r>
    <s v="2011-25-4-Misc13D_K_Coulter_hat_h_um"/>
    <n v="2"/>
    <x v="12"/>
    <x v="0"/>
    <x v="4"/>
    <n v="25"/>
    <s v="Misc13D_K_Coulter_hat_h_um"/>
    <n v="4"/>
    <n v="5.1954606578911907E-5"/>
    <m/>
    <n v="5.1954606578911907E-5"/>
    <s v="[valid_2020_draft_stock_bkfram.xlsx]valid2020_stock!"/>
    <s v="no adjustment needed"/>
  </r>
  <r>
    <s v="2011-25-5-Misc13D_K_Coulter_hat_h_um"/>
    <n v="2"/>
    <x v="12"/>
    <x v="0"/>
    <x v="4"/>
    <n v="25"/>
    <s v="Misc13D_K_Coulter_hat_h_um"/>
    <n v="5"/>
    <n v="3.4412534366557488E-6"/>
    <m/>
    <n v="3.4412534366557488E-6"/>
    <s v="[valid_2020_draft_stock_bkfram.xlsx]valid2020_stock!"/>
    <s v="no adjustment needed"/>
  </r>
  <r>
    <s v="2012-25-3-Misc13D_K_Coulter_hat_h_um"/>
    <n v="2"/>
    <x v="12"/>
    <x v="0"/>
    <x v="5"/>
    <n v="25"/>
    <s v="Misc13D_K_Coulter_hat_h_um"/>
    <n v="3"/>
    <n v="10.59379807918892"/>
    <m/>
    <n v="10.59379807918892"/>
    <s v="[valid_2020_draft_stock_bkfram.xlsx]valid2020_stock!"/>
    <s v="no adjustment needed"/>
  </r>
  <r>
    <s v="2012-25-4-Misc13D_K_Coulter_hat_h_um"/>
    <n v="2"/>
    <x v="12"/>
    <x v="0"/>
    <x v="5"/>
    <n v="25"/>
    <s v="Misc13D_K_Coulter_hat_h_um"/>
    <n v="4"/>
    <n v="20.873552701434619"/>
    <m/>
    <n v="20.873552701434619"/>
    <s v="[valid_2020_draft_stock_bkfram.xlsx]valid2020_stock!"/>
    <s v="no adjustment needed"/>
  </r>
  <r>
    <s v="2012-25-5-Misc13D_K_Coulter_hat_h_um"/>
    <n v="2"/>
    <x v="12"/>
    <x v="0"/>
    <x v="5"/>
    <n v="25"/>
    <s v="Misc13D_K_Coulter_hat_h_um"/>
    <n v="5"/>
    <n v="1.3825758618713651"/>
    <m/>
    <n v="1.3825758618713651"/>
    <s v="[valid_2020_draft_stock_bkfram.xlsx]valid2020_stock!"/>
    <s v="no adjustment needed"/>
  </r>
  <r>
    <s v="2013-25-3-Misc13D_K_Coulter_hat_h_um"/>
    <n v="2"/>
    <x v="12"/>
    <x v="0"/>
    <x v="6"/>
    <n v="25"/>
    <s v="Misc13D_K_Coulter_hat_h_um"/>
    <n v="3"/>
    <n v="1.9944424150149079E-5"/>
    <m/>
    <n v="1.9944424150149079E-5"/>
    <s v="[valid_2020_draft_stock_bkfram.xlsx]valid2020_stock!"/>
    <s v="no adjustment needed"/>
  </r>
  <r>
    <s v="2013-25-4-Misc13D_K_Coulter_hat_h_um"/>
    <n v="2"/>
    <x v="12"/>
    <x v="0"/>
    <x v="6"/>
    <n v="25"/>
    <s v="Misc13D_K_Coulter_hat_h_um"/>
    <n v="4"/>
    <n v="3.9297614083822123E-5"/>
    <m/>
    <n v="3.9297614083822123E-5"/>
    <s v="[valid_2020_draft_stock_bkfram.xlsx]valid2020_stock!"/>
    <s v="no adjustment needed"/>
  </r>
  <r>
    <s v="2013-25-5-Misc13D_K_Coulter_hat_h_um"/>
    <n v="2"/>
    <x v="12"/>
    <x v="0"/>
    <x v="6"/>
    <n v="25"/>
    <s v="Misc13D_K_Coulter_hat_h_um"/>
    <n v="5"/>
    <n v="2.60290777705965E-6"/>
    <m/>
    <n v="2.60290777705965E-6"/>
    <s v="[valid_2020_draft_stock_bkfram.xlsx]valid2020_stock!"/>
    <s v="no adjustment needed"/>
  </r>
  <r>
    <s v="2007-25-3-NisquallyR_hat_h_um"/>
    <n v="2"/>
    <x v="12"/>
    <x v="0"/>
    <x v="0"/>
    <n v="25"/>
    <s v="NisquallyR_hat_h_um"/>
    <n v="3"/>
    <n v="3098.4809159774782"/>
    <m/>
    <n v="3098.4809159774782"/>
    <s v="[valid_2020_draft_stock_bkfram.xlsx]valid2020_stock!"/>
    <m/>
  </r>
  <r>
    <s v="2007-25-4-NisquallyR_hat_h_um"/>
    <n v="2"/>
    <x v="12"/>
    <x v="0"/>
    <x v="0"/>
    <n v="25"/>
    <s v="NisquallyR_hat_h_um"/>
    <n v="4"/>
    <n v="951.74253180050266"/>
    <m/>
    <n v="951.74253180050266"/>
    <s v="[valid_2020_draft_stock_bkfram.xlsx]valid2020_stock!"/>
    <m/>
  </r>
  <r>
    <s v="2007-25-5-NisquallyR_hat_h_um"/>
    <n v="2"/>
    <x v="12"/>
    <x v="0"/>
    <x v="0"/>
    <n v="25"/>
    <s v="NisquallyR_hat_h_um"/>
    <n v="5"/>
    <n v="36.202062858491857"/>
    <m/>
    <n v="36.202062858491857"/>
    <s v="[valid_2020_draft_stock_bkfram.xlsx]valid2020_stock!"/>
    <m/>
  </r>
  <r>
    <s v="2008-25-3-NisquallyR_hat_h_um"/>
    <n v="2"/>
    <x v="12"/>
    <x v="0"/>
    <x v="1"/>
    <n v="25"/>
    <s v="NisquallyR_hat_h_um"/>
    <n v="3"/>
    <n v="603.42638852406344"/>
    <m/>
    <n v="603.42638852406344"/>
    <s v="[valid_2020_draft_stock_bkfram.xlsx]valid2020_stock!"/>
    <m/>
  </r>
  <r>
    <s v="2008-25-4-NisquallyR_hat_h_um"/>
    <n v="2"/>
    <x v="12"/>
    <x v="0"/>
    <x v="1"/>
    <n v="25"/>
    <s v="NisquallyR_hat_h_um"/>
    <n v="4"/>
    <n v="1247.3557189989731"/>
    <m/>
    <n v="1247.3557189989731"/>
    <s v="[valid_2020_draft_stock_bkfram.xlsx]valid2020_stock!"/>
    <m/>
  </r>
  <r>
    <s v="2008-25-5-NisquallyR_hat_h_um"/>
    <n v="2"/>
    <x v="12"/>
    <x v="0"/>
    <x v="1"/>
    <n v="25"/>
    <s v="NisquallyR_hat_h_um"/>
    <n v="5"/>
    <n v="6.1627988211817186"/>
    <m/>
    <n v="6.1627988211817186"/>
    <s v="[valid_2020_draft_stock_bkfram.xlsx]valid2020_stock!"/>
    <m/>
  </r>
  <r>
    <s v="2009-25-3-NisquallyR_hat_h_um"/>
    <n v="2"/>
    <x v="12"/>
    <x v="0"/>
    <x v="2"/>
    <n v="25"/>
    <s v="NisquallyR_hat_h_um"/>
    <n v="3"/>
    <n v="811.73039942029857"/>
    <m/>
    <n v="811.73039942029857"/>
    <s v="[valid_2020_draft_stock_bkfram.xlsx]valid2020_stock!"/>
    <m/>
  </r>
  <r>
    <s v="2009-25-4-NisquallyR_hat_h_um"/>
    <n v="2"/>
    <x v="12"/>
    <x v="0"/>
    <x v="2"/>
    <n v="25"/>
    <s v="NisquallyR_hat_h_um"/>
    <n v="4"/>
    <n v="1438.7666620958771"/>
    <m/>
    <n v="1438.7666620958771"/>
    <s v="[valid_2020_draft_stock_bkfram.xlsx]valid2020_stock!"/>
    <m/>
  </r>
  <r>
    <s v="2009-25-5-NisquallyR_hat_h_um"/>
    <n v="2"/>
    <x v="12"/>
    <x v="0"/>
    <x v="2"/>
    <n v="25"/>
    <s v="NisquallyR_hat_h_um"/>
    <n v="5"/>
    <n v="11.77405780004114"/>
    <m/>
    <n v="11.77405780004114"/>
    <s v="[valid_2020_draft_stock_bkfram.xlsx]valid2020_stock!"/>
    <m/>
  </r>
  <r>
    <s v="2010-25-3-NisquallyR_hat_h_um"/>
    <n v="2"/>
    <x v="12"/>
    <x v="0"/>
    <x v="3"/>
    <n v="25"/>
    <s v="NisquallyR_hat_h_um"/>
    <n v="3"/>
    <n v="2442.3807236135381"/>
    <m/>
    <n v="2442.3807236135381"/>
    <s v="[valid_2020_draft_stock_bkfram.xlsx]valid2020_stock!"/>
    <m/>
  </r>
  <r>
    <s v="2010-25-4-NisquallyR_hat_h_um"/>
    <n v="2"/>
    <x v="12"/>
    <x v="0"/>
    <x v="3"/>
    <n v="25"/>
    <s v="NisquallyR_hat_h_um"/>
    <n v="4"/>
    <n v="638.71707206464816"/>
    <m/>
    <n v="638.71707206464816"/>
    <s v="[valid_2020_draft_stock_bkfram.xlsx]valid2020_stock!"/>
    <m/>
  </r>
  <r>
    <s v="2010-25-5-NisquallyR_hat_h_um"/>
    <n v="2"/>
    <x v="12"/>
    <x v="0"/>
    <x v="3"/>
    <n v="25"/>
    <s v="NisquallyR_hat_h_um"/>
    <n v="5"/>
    <n v="0"/>
    <m/>
    <n v="0"/>
    <s v="[valid_2020_draft_stock_bkfram.xlsx]valid2020_stock!"/>
    <m/>
  </r>
  <r>
    <s v="2011-25-3-NisquallyR_hat_h_um"/>
    <n v="2"/>
    <x v="12"/>
    <x v="0"/>
    <x v="4"/>
    <n v="25"/>
    <s v="NisquallyR_hat_h_um"/>
    <n v="3"/>
    <n v="550.62082355362293"/>
    <m/>
    <n v="550.62082355362293"/>
    <s v="[valid_2020_draft_stock_bkfram.xlsx]valid2020_stock!"/>
    <m/>
  </r>
  <r>
    <s v="2011-25-4-NisquallyR_hat_h_um"/>
    <n v="2"/>
    <x v="12"/>
    <x v="0"/>
    <x v="4"/>
    <n v="25"/>
    <s v="NisquallyR_hat_h_um"/>
    <n v="4"/>
    <n v="1752.689525836289"/>
    <m/>
    <n v="1752.689525836289"/>
    <s v="[valid_2020_draft_stock_bkfram.xlsx]valid2020_stock!"/>
    <m/>
  </r>
  <r>
    <s v="2011-25-5-NisquallyR_hat_h_um"/>
    <n v="2"/>
    <x v="12"/>
    <x v="0"/>
    <x v="4"/>
    <n v="25"/>
    <s v="NisquallyR_hat_h_um"/>
    <n v="5"/>
    <n v="13.84272503774744"/>
    <m/>
    <n v="13.84272503774744"/>
    <s v="[valid_2020_draft_stock_bkfram.xlsx]valid2020_stock!"/>
    <m/>
  </r>
  <r>
    <s v="2012-25-3-NisquallyR_hat_h_um"/>
    <n v="2"/>
    <x v="12"/>
    <x v="0"/>
    <x v="5"/>
    <n v="25"/>
    <s v="NisquallyR_hat_h_um"/>
    <n v="3"/>
    <n v="1317.0812550211881"/>
    <m/>
    <n v="1317.0812550211881"/>
    <s v="[valid_2020_draft_stock_bkfram.xlsx]valid2020_stock!"/>
    <m/>
  </r>
  <r>
    <s v="2012-25-4-NisquallyR_hat_h_um"/>
    <n v="2"/>
    <x v="12"/>
    <x v="0"/>
    <x v="5"/>
    <n v="25"/>
    <s v="NisquallyR_hat_h_um"/>
    <n v="4"/>
    <n v="892.34397162960636"/>
    <m/>
    <n v="892.34397162960636"/>
    <s v="[valid_2020_draft_stock_bkfram.xlsx]valid2020_stock!"/>
    <m/>
  </r>
  <r>
    <s v="2012-25-5-NisquallyR_hat_h_um"/>
    <n v="2"/>
    <x v="12"/>
    <x v="0"/>
    <x v="5"/>
    <n v="25"/>
    <s v="NisquallyR_hat_h_um"/>
    <n v="5"/>
    <n v="39.9542635359537"/>
    <m/>
    <n v="39.9542635359537"/>
    <s v="[valid_2020_draft_stock_bkfram.xlsx]valid2020_stock!"/>
    <m/>
  </r>
  <r>
    <s v="2013-25-3-NisquallyR_hat_h_um"/>
    <n v="2"/>
    <x v="12"/>
    <x v="0"/>
    <x v="6"/>
    <n v="25"/>
    <s v="NisquallyR_hat_h_um"/>
    <n v="3"/>
    <n v="912.47364981929491"/>
    <m/>
    <n v="912.47364981929491"/>
    <s v="[valid_2020_draft_stock_bkfram.xlsx]valid2020_stock!"/>
    <m/>
  </r>
  <r>
    <s v="2013-25-4-NisquallyR_hat_h_um"/>
    <n v="2"/>
    <x v="12"/>
    <x v="0"/>
    <x v="6"/>
    <n v="25"/>
    <s v="NisquallyR_hat_h_um"/>
    <n v="4"/>
    <n v="1496.3693361034559"/>
    <m/>
    <n v="1496.3693361034559"/>
    <s v="[valid_2020_draft_stock_bkfram.xlsx]valid2020_stock!"/>
    <m/>
  </r>
  <r>
    <s v="2013-25-5-NisquallyR_hat_h_um"/>
    <n v="2"/>
    <x v="12"/>
    <x v="0"/>
    <x v="6"/>
    <n v="25"/>
    <s v="NisquallyR_hat_h_um"/>
    <n v="5"/>
    <n v="0"/>
    <m/>
    <n v="0"/>
    <s v="[valid_2020_draft_stock_bkfram.xlsx]valid2020_stock!"/>
    <m/>
  </r>
  <r>
    <s v="2007-25-3-NisquallyR_nat_n_um"/>
    <n v="2"/>
    <x v="12"/>
    <x v="0"/>
    <x v="0"/>
    <n v="25"/>
    <s v="NisquallyR_nat_n_um"/>
    <n v="3"/>
    <n v="1879.286531724302"/>
    <m/>
    <n v="1879.286531724302"/>
    <s v="[valid_2020_draft_stock_bkfram.xlsx]valid2020_stock!"/>
    <m/>
  </r>
  <r>
    <s v="2007-25-4-NisquallyR_nat_n_um"/>
    <n v="2"/>
    <x v="12"/>
    <x v="0"/>
    <x v="0"/>
    <n v="25"/>
    <s v="NisquallyR_nat_n_um"/>
    <n v="4"/>
    <n v="577.24961688770793"/>
    <m/>
    <n v="577.24961688770793"/>
    <s v="[valid_2020_draft_stock_bkfram.xlsx]valid2020_stock!"/>
    <m/>
  </r>
  <r>
    <s v="2007-25-5-NisquallyR_nat_n_um"/>
    <n v="2"/>
    <x v="12"/>
    <x v="0"/>
    <x v="0"/>
    <n v="25"/>
    <s v="NisquallyR_nat_n_um"/>
    <n v="5"/>
    <n v="21.957227104346281"/>
    <m/>
    <n v="21.957227104346281"/>
    <s v="[valid_2020_draft_stock_bkfram.xlsx]valid2020_stock!"/>
    <m/>
  </r>
  <r>
    <s v="2008-25-3-NisquallyR_nat_n_um"/>
    <n v="2"/>
    <x v="12"/>
    <x v="0"/>
    <x v="1"/>
    <n v="25"/>
    <s v="NisquallyR_nat_n_um"/>
    <n v="3"/>
    <n v="941.21609658463103"/>
    <m/>
    <n v="941.21609658463103"/>
    <s v="[valid_2020_draft_stock_bkfram.xlsx]valid2020_stock!"/>
    <m/>
  </r>
  <r>
    <s v="2008-25-4-NisquallyR_nat_n_um"/>
    <n v="2"/>
    <x v="12"/>
    <x v="0"/>
    <x v="1"/>
    <n v="25"/>
    <s v="NisquallyR_nat_n_um"/>
    <n v="4"/>
    <n v="1945.6081192609479"/>
    <m/>
    <n v="1945.6081192609479"/>
    <s v="[valid_2020_draft_stock_bkfram.xlsx]valid2020_stock!"/>
    <m/>
  </r>
  <r>
    <s v="2008-25-5-NisquallyR_nat_n_um"/>
    <n v="2"/>
    <x v="12"/>
    <x v="0"/>
    <x v="1"/>
    <n v="25"/>
    <s v="NisquallyR_nat_n_um"/>
    <n v="5"/>
    <n v="9.6126479730140435"/>
    <m/>
    <n v="9.6126479730140435"/>
    <s v="[valid_2020_draft_stock_bkfram.xlsx]valid2020_stock!"/>
    <m/>
  </r>
  <r>
    <s v="2009-25-3-NisquallyR_nat_n_um"/>
    <n v="2"/>
    <x v="12"/>
    <x v="0"/>
    <x v="2"/>
    <n v="25"/>
    <s v="NisquallyR_nat_n_um"/>
    <n v="3"/>
    <n v="191.76279940314959"/>
    <m/>
    <n v="191.76279940314959"/>
    <s v="[valid_2020_draft_stock_bkfram.xlsx]valid2020_stock!"/>
    <m/>
  </r>
  <r>
    <s v="2009-25-4-NisquallyR_nat_n_um"/>
    <n v="2"/>
    <x v="12"/>
    <x v="0"/>
    <x v="2"/>
    <n v="25"/>
    <s v="NisquallyR_nat_n_um"/>
    <n v="4"/>
    <n v="339.89354471443659"/>
    <m/>
    <n v="339.89354471443659"/>
    <s v="[valid_2020_draft_stock_bkfram.xlsx]valid2020_stock!"/>
    <m/>
  </r>
  <r>
    <s v="2009-25-5-NisquallyR_nat_n_um"/>
    <n v="2"/>
    <x v="12"/>
    <x v="0"/>
    <x v="2"/>
    <n v="25"/>
    <s v="NisquallyR_nat_n_um"/>
    <n v="5"/>
    <n v="2.7814977555144131"/>
    <m/>
    <n v="2.7814977555144131"/>
    <s v="[valid_2020_draft_stock_bkfram.xlsx]valid2020_stock!"/>
    <m/>
  </r>
  <r>
    <s v="2010-25-3-NisquallyR_nat_n_um"/>
    <n v="2"/>
    <x v="12"/>
    <x v="0"/>
    <x v="3"/>
    <n v="25"/>
    <s v="NisquallyR_nat_n_um"/>
    <n v="3"/>
    <n v="859.85248171479191"/>
    <m/>
    <n v="859.85248171479191"/>
    <s v="[valid_2020_draft_stock_bkfram.xlsx]valid2020_stock!"/>
    <m/>
  </r>
  <r>
    <s v="2010-25-4-NisquallyR_nat_n_um"/>
    <n v="2"/>
    <x v="12"/>
    <x v="0"/>
    <x v="3"/>
    <n v="25"/>
    <s v="NisquallyR_nat_n_um"/>
    <n v="4"/>
    <n v="224.86357438812419"/>
    <m/>
    <n v="224.86357438812419"/>
    <s v="[valid_2020_draft_stock_bkfram.xlsx]valid2020_stock!"/>
    <m/>
  </r>
  <r>
    <s v="2010-25-5-NisquallyR_nat_n_um"/>
    <n v="2"/>
    <x v="12"/>
    <x v="0"/>
    <x v="3"/>
    <n v="25"/>
    <s v="NisquallyR_nat_n_um"/>
    <n v="5"/>
    <n v="0"/>
    <m/>
    <n v="0"/>
    <s v="[valid_2020_draft_stock_bkfram.xlsx]valid2020_stock!"/>
    <m/>
  </r>
  <r>
    <s v="2011-25-3-NisquallyR_nat_n_um"/>
    <n v="2"/>
    <x v="12"/>
    <x v="0"/>
    <x v="4"/>
    <n v="25"/>
    <s v="NisquallyR_nat_n_um"/>
    <n v="3"/>
    <n v="228.89021771799059"/>
    <m/>
    <n v="228.89021771799059"/>
    <s v="[valid_2020_draft_stock_bkfram.xlsx]valid2020_stock!"/>
    <m/>
  </r>
  <r>
    <s v="2011-25-4-NisquallyR_nat_n_um"/>
    <n v="2"/>
    <x v="12"/>
    <x v="0"/>
    <x v="4"/>
    <n v="25"/>
    <s v="NisquallyR_nat_n_um"/>
    <n v="4"/>
    <n v="728.58393653112739"/>
    <m/>
    <n v="728.58393653112739"/>
    <s v="[valid_2020_draft_stock_bkfram.xlsx]valid2020_stock!"/>
    <m/>
  </r>
  <r>
    <s v="2011-25-5-NisquallyR_nat_n_um"/>
    <n v="2"/>
    <x v="12"/>
    <x v="0"/>
    <x v="4"/>
    <n v="25"/>
    <s v="NisquallyR_nat_n_um"/>
    <n v="5"/>
    <n v="5.754348931541502"/>
    <m/>
    <n v="5.754348931541502"/>
    <s v="[valid_2020_draft_stock_bkfram.xlsx]valid2020_stock!"/>
    <m/>
  </r>
  <r>
    <s v="2012-25-3-NisquallyR_nat_n_um"/>
    <n v="2"/>
    <x v="12"/>
    <x v="0"/>
    <x v="5"/>
    <n v="25"/>
    <s v="NisquallyR_nat_n_um"/>
    <n v="3"/>
    <n v="486.16767937277149"/>
    <m/>
    <n v="486.16767937277149"/>
    <s v="[valid_2020_draft_stock_bkfram.xlsx]valid2020_stock!"/>
    <m/>
  </r>
  <r>
    <s v="2012-25-4-NisquallyR_nat_n_um"/>
    <n v="2"/>
    <x v="12"/>
    <x v="0"/>
    <x v="5"/>
    <n v="25"/>
    <s v="NisquallyR_nat_n_um"/>
    <n v="4"/>
    <n v="329.38650993288121"/>
    <m/>
    <n v="329.38650993288121"/>
    <s v="[valid_2020_draft_stock_bkfram.xlsx]valid2020_stock!"/>
    <m/>
  </r>
  <r>
    <s v="2012-25-5-NisquallyR_nat_n_um"/>
    <n v="2"/>
    <x v="12"/>
    <x v="0"/>
    <x v="5"/>
    <n v="25"/>
    <s v="NisquallyR_nat_n_um"/>
    <n v="5"/>
    <n v="14.74811938160207"/>
    <m/>
    <n v="14.74811938160207"/>
    <s v="[valid_2020_draft_stock_bkfram.xlsx]valid2020_stock!"/>
    <m/>
  </r>
  <r>
    <s v="2013-25-3-NisquallyR_nat_n_um"/>
    <n v="2"/>
    <x v="12"/>
    <x v="0"/>
    <x v="6"/>
    <n v="25"/>
    <s v="NisquallyR_nat_n_um"/>
    <n v="3"/>
    <n v="522.63937785029816"/>
    <m/>
    <n v="522.63937785029816"/>
    <s v="[valid_2020_draft_stock_bkfram.xlsx]valid2020_stock!"/>
    <m/>
  </r>
  <r>
    <s v="2013-25-4-NisquallyR_nat_n_um"/>
    <n v="2"/>
    <x v="12"/>
    <x v="0"/>
    <x v="6"/>
    <n v="25"/>
    <s v="NisquallyR_nat_n_um"/>
    <n v="4"/>
    <n v="857.07849099012617"/>
    <m/>
    <n v="857.07849099012617"/>
    <s v="[valid_2020_draft_stock_bkfram.xlsx]valid2020_stock!"/>
    <m/>
  </r>
  <r>
    <s v="2013-25-5-NisquallyR_nat_n_um"/>
    <n v="2"/>
    <x v="12"/>
    <x v="0"/>
    <x v="6"/>
    <n v="25"/>
    <s v="NisquallyR_nat_n_um"/>
    <n v="5"/>
    <n v="0"/>
    <m/>
    <n v="0"/>
    <s v="[valid_2020_draft_stock_bkfram.xlsx]valid2020_stock!"/>
    <m/>
  </r>
  <r>
    <s v="2007-26-3-CarrMinter_hat_h_m"/>
    <n v="2"/>
    <x v="12"/>
    <x v="1"/>
    <x v="0"/>
    <n v="26"/>
    <s v="CarrMinter_hat_h_m"/>
    <n v="3"/>
    <n v="6328.5633758767881"/>
    <m/>
    <n v="3669.978777019986"/>
    <s v="[South Sound Compilation_10.10.2018.xlsx]ETRS Data_for BP Escapements'!$BL$60"/>
    <s v="exclude 13A"/>
  </r>
  <r>
    <s v="2007-26-4-CarrMinter_hat_h_m"/>
    <n v="2"/>
    <x v="12"/>
    <x v="1"/>
    <x v="0"/>
    <n v="26"/>
    <s v="CarrMinter_hat_h_m"/>
    <n v="4"/>
    <n v="16580.588181341762"/>
    <m/>
    <n v="9615.2006580169782"/>
    <s v="[South Sound Compilation_10.10.2018.xlsx]ETRS Data_for BP Escapements'!$BL$60"/>
    <s v="exclude 13A"/>
  </r>
  <r>
    <s v="2007-26-5-CarrMinter_hat_h_m"/>
    <n v="2"/>
    <x v="12"/>
    <x v="1"/>
    <x v="0"/>
    <n v="26"/>
    <s v="CarrMinter_hat_h_m"/>
    <n v="5"/>
    <n v="43.551027944519888"/>
    <m/>
    <n v="25.255549921967649"/>
    <s v="[South Sound Compilation_10.10.2018.xlsx]ETRS Data_for BP Escapements'!$BL$60"/>
    <s v="exclude 13A"/>
  </r>
  <r>
    <s v="2008-26-3-CarrMinter_hat_h_m"/>
    <n v="2"/>
    <x v="12"/>
    <x v="1"/>
    <x v="1"/>
    <n v="26"/>
    <s v="CarrMinter_hat_h_m"/>
    <n v="3"/>
    <n v="22156.42230825662"/>
    <m/>
    <n v="14153.08466119339"/>
    <s v="[South Sound Compilation_10.10.2018.xlsx]ETRS Data_for BP Escapements'!$BL$60"/>
    <s v="exclude 13A"/>
  </r>
  <r>
    <s v="2008-26-4-CarrMinter_hat_h_m"/>
    <n v="2"/>
    <x v="12"/>
    <x v="1"/>
    <x v="1"/>
    <n v="26"/>
    <s v="CarrMinter_hat_h_m"/>
    <n v="4"/>
    <n v="2368.1101266145552"/>
    <m/>
    <n v="1512.7019445064195"/>
    <s v="[South Sound Compilation_10.10.2018.xlsx]ETRS Data_for BP Escapements'!$BL$60"/>
    <s v="exclude 13A"/>
  </r>
  <r>
    <s v="2008-26-5-CarrMinter_hat_h_m"/>
    <n v="2"/>
    <x v="12"/>
    <x v="1"/>
    <x v="1"/>
    <n v="26"/>
    <s v="CarrMinter_hat_h_m"/>
    <n v="5"/>
    <n v="181.8126236695889"/>
    <m/>
    <n v="116.13831057510015"/>
    <s v="[South Sound Compilation_10.10.2018.xlsx]ETRS Data_for BP Escapements'!$BL$60"/>
    <s v="exclude 13A"/>
  </r>
  <r>
    <s v="2009-26-3-CarrMinter_hat_h_m"/>
    <n v="2"/>
    <x v="12"/>
    <x v="1"/>
    <x v="2"/>
    <n v="26"/>
    <s v="CarrMinter_hat_h_m"/>
    <n v="3"/>
    <n v="3331.882631867863"/>
    <m/>
    <n v="1959.1683471556023"/>
    <s v="[South Sound Compilation_10.10.2018.xlsx]ETRS Data_for BP Escapements'!$BL$60"/>
    <s v="exclude 13A"/>
  </r>
  <r>
    <s v="2009-26-4-CarrMinter_hat_h_m"/>
    <n v="2"/>
    <x v="12"/>
    <x v="1"/>
    <x v="2"/>
    <n v="26"/>
    <s v="CarrMinter_hat_h_m"/>
    <n v="4"/>
    <n v="9549.8461020442955"/>
    <m/>
    <n v="5615.3707289634485"/>
    <s v="[South Sound Compilation_10.10.2018.xlsx]ETRS Data_for BP Escapements'!$BL$60"/>
    <s v="exclude 13A"/>
  </r>
  <r>
    <s v="2009-26-5-CarrMinter_hat_h_m"/>
    <n v="2"/>
    <x v="12"/>
    <x v="1"/>
    <x v="2"/>
    <n v="26"/>
    <s v="CarrMinter_hat_h_m"/>
    <n v="5"/>
    <n v="24.132251152742469"/>
    <m/>
    <n v="14.189918381836133"/>
    <s v="[South Sound Compilation_10.10.2018.xlsx]ETRS Data_for BP Escapements'!$BL$60"/>
    <s v="exclude 13A"/>
  </r>
  <r>
    <s v="2010-26-3-CarrMinter_hat_h_m"/>
    <n v="2"/>
    <x v="12"/>
    <x v="1"/>
    <x v="3"/>
    <n v="26"/>
    <s v="CarrMinter_hat_h_m"/>
    <n v="3"/>
    <n v="6044.4515910906903"/>
    <m/>
    <n v="4352.8099919934921"/>
    <s v="[South Sound Compilation_10.10.2018.xlsx]ETRS Data_for BP Escapements'!$BL$60"/>
    <s v="exclude 13A"/>
  </r>
  <r>
    <s v="2010-26-4-CarrMinter_hat_h_m"/>
    <n v="2"/>
    <x v="12"/>
    <x v="1"/>
    <x v="3"/>
    <n v="26"/>
    <s v="CarrMinter_hat_h_m"/>
    <n v="4"/>
    <n v="1678.195540597191"/>
    <m/>
    <n v="1208.5242486510256"/>
    <s v="[South Sound Compilation_10.10.2018.xlsx]ETRS Data_for BP Escapements'!$BL$60"/>
    <s v="exclude 13A"/>
  </r>
  <r>
    <s v="2010-26-5-CarrMinter_hat_h_m"/>
    <n v="2"/>
    <x v="12"/>
    <x v="1"/>
    <x v="3"/>
    <n v="26"/>
    <s v="CarrMinter_hat_h_m"/>
    <n v="5"/>
    <n v="219.04145857455421"/>
    <m/>
    <n v="157.73901654692611"/>
    <s v="[South Sound Compilation_10.10.2018.xlsx]ETRS Data_for BP Escapements'!$BL$60"/>
    <s v="exclude 13A"/>
  </r>
  <r>
    <s v="2011-26-3-CarrMinter_hat_h_m"/>
    <n v="2"/>
    <x v="12"/>
    <x v="1"/>
    <x v="4"/>
    <n v="26"/>
    <s v="CarrMinter_hat_h_m"/>
    <n v="3"/>
    <n v="1341.9636806824799"/>
    <m/>
    <n v="1046.4366772062733"/>
    <s v="[South Sound Compilation_10.10.2018.xlsx]ETRS Data_for BP Escapements'!$BL$60"/>
    <s v="exclude 13A"/>
  </r>
  <r>
    <s v="2011-26-4-CarrMinter_hat_h_m"/>
    <n v="2"/>
    <x v="12"/>
    <x v="1"/>
    <x v="4"/>
    <n v="26"/>
    <s v="CarrMinter_hat_h_m"/>
    <n v="4"/>
    <n v="8533.8281102331239"/>
    <m/>
    <n v="6654.5099990934696"/>
    <s v="[South Sound Compilation_10.10.2018.xlsx]ETRS Data_for BP Escapements'!$BL$60"/>
    <s v="exclude 13A"/>
  </r>
  <r>
    <s v="2011-26-5-CarrMinter_hat_h_m"/>
    <n v="2"/>
    <x v="12"/>
    <x v="1"/>
    <x v="4"/>
    <n v="26"/>
    <s v="CarrMinter_hat_h_m"/>
    <n v="5"/>
    <n v="15.85143112594241"/>
    <m/>
    <n v="12.360631778022025"/>
    <s v="[South Sound Compilation_10.10.2018.xlsx]ETRS Data_for BP Escapements'!$BL$60"/>
    <s v="exclude 13A"/>
  </r>
  <r>
    <s v="2012-26-3-CarrMinter_hat_h_m"/>
    <n v="2"/>
    <x v="12"/>
    <x v="1"/>
    <x v="5"/>
    <n v="26"/>
    <s v="CarrMinter_hat_h_m"/>
    <n v="3"/>
    <n v="340.48595950037952"/>
    <m/>
    <n v="219.98475944575546"/>
    <s v="[South Sound Compilation_10.10.2018.xlsx]ETRS Data_for BP Escapements'!$BL$60"/>
    <s v="exclude 13A"/>
  </r>
  <r>
    <s v="2012-26-4-CarrMinter_hat_h_m"/>
    <n v="2"/>
    <x v="12"/>
    <x v="1"/>
    <x v="5"/>
    <n v="26"/>
    <s v="CarrMinter_hat_h_m"/>
    <n v="4"/>
    <n v="1302.2048998320899"/>
    <m/>
    <n v="841.34227460949751"/>
    <s v="[South Sound Compilation_10.10.2018.xlsx]ETRS Data_for BP Escapements'!$BL$60"/>
    <s v="exclude 13A"/>
  </r>
  <r>
    <s v="2012-26-5-CarrMinter_hat_h_m"/>
    <n v="2"/>
    <x v="12"/>
    <x v="1"/>
    <x v="5"/>
    <n v="26"/>
    <s v="CarrMinter_hat_h_m"/>
    <n v="5"/>
    <n v="270.18973409645162"/>
    <m/>
    <n v="174.56703279964265"/>
    <s v="[South Sound Compilation_10.10.2018.xlsx]ETRS Data_for BP Escapements'!$BL$60"/>
    <s v="exclude 13A"/>
  </r>
  <r>
    <s v="2013-26-3-CarrMinter_hat_h_m"/>
    <n v="2"/>
    <x v="12"/>
    <x v="1"/>
    <x v="6"/>
    <n v="26"/>
    <s v="CarrMinter_hat_h_m"/>
    <n v="3"/>
    <n v="1735.526104422484"/>
    <m/>
    <n v="1440.2074298325836"/>
    <s v="[South Sound Compilation_10.10.2018.xlsx]ETRS Data_for BP Escapements'!$BL$60"/>
    <s v="exclude 13A"/>
  </r>
  <r>
    <s v="2013-26-4-CarrMinter_hat_h_m"/>
    <n v="2"/>
    <x v="12"/>
    <x v="1"/>
    <x v="6"/>
    <n v="26"/>
    <s v="CarrMinter_hat_h_m"/>
    <n v="4"/>
    <n v="2105.2997889189578"/>
    <m/>
    <n v="1747.0600933628759"/>
    <s v="[South Sound Compilation_10.10.2018.xlsx]ETRS Data_for BP Escapements'!$BL$60"/>
    <s v="exclude 13A"/>
  </r>
  <r>
    <s v="2013-26-5-CarrMinter_hat_h_m"/>
    <n v="2"/>
    <x v="12"/>
    <x v="1"/>
    <x v="6"/>
    <n v="26"/>
    <s v="CarrMinter_hat_h_m"/>
    <n v="5"/>
    <n v="140.68614103216709"/>
    <m/>
    <n v="116.74686141147087"/>
    <s v="[South Sound Compilation_10.10.2018.xlsx]ETRS Data_for BP Escapements'!$BL$60"/>
    <s v="exclude 13A"/>
  </r>
  <r>
    <s v="2007-26-3-ChambersCk_hat_h_m"/>
    <n v="2"/>
    <x v="12"/>
    <x v="1"/>
    <x v="0"/>
    <n v="26"/>
    <s v="ChambersCk_hat_h_m"/>
    <n v="3"/>
    <n v="6031.7265055970984"/>
    <m/>
    <n v="6031.7265055970984"/>
    <s v="[valid_2020_draft_stock_bkfram.xlsx]valid2020_stock!"/>
    <m/>
  </r>
  <r>
    <s v="2007-26-4-ChambersCk_hat_h_m"/>
    <n v="2"/>
    <x v="12"/>
    <x v="1"/>
    <x v="0"/>
    <n v="26"/>
    <s v="ChambersCk_hat_h_m"/>
    <n v="4"/>
    <n v="4101.494053889377"/>
    <m/>
    <n v="4101.494053889377"/>
    <s v="[valid_2020_draft_stock_bkfram.xlsx]valid2020_stock!"/>
    <m/>
  </r>
  <r>
    <s v="2007-26-5-ChambersCk_hat_h_m"/>
    <n v="2"/>
    <x v="12"/>
    <x v="1"/>
    <x v="0"/>
    <n v="26"/>
    <s v="ChambersCk_hat_h_m"/>
    <n v="5"/>
    <n v="39.304468068579681"/>
    <m/>
    <n v="39.304468068579681"/>
    <s v="[valid_2020_draft_stock_bkfram.xlsx]valid2020_stock!"/>
    <m/>
  </r>
  <r>
    <s v="2008-26-3-ChambersCk_hat_h_m"/>
    <n v="2"/>
    <x v="12"/>
    <x v="1"/>
    <x v="1"/>
    <n v="26"/>
    <s v="ChambersCk_hat_h_m"/>
    <n v="3"/>
    <n v="2583.4209181810452"/>
    <m/>
    <n v="2583.4209181810452"/>
    <s v="[valid_2020_draft_stock_bkfram.xlsx]valid2020_stock!"/>
    <m/>
  </r>
  <r>
    <s v="2008-26-4-ChambersCk_hat_h_m"/>
    <n v="2"/>
    <x v="12"/>
    <x v="1"/>
    <x v="1"/>
    <n v="26"/>
    <s v="ChambersCk_hat_h_m"/>
    <n v="4"/>
    <n v="3790.528738749485"/>
    <m/>
    <n v="3790.528738749485"/>
    <s v="[valid_2020_draft_stock_bkfram.xlsx]valid2020_stock!"/>
    <m/>
  </r>
  <r>
    <s v="2008-26-5-ChambersCk_hat_h_m"/>
    <n v="2"/>
    <x v="12"/>
    <x v="1"/>
    <x v="1"/>
    <n v="26"/>
    <s v="ChambersCk_hat_h_m"/>
    <n v="5"/>
    <n v="85.36919026285247"/>
    <m/>
    <n v="85.36919026285247"/>
    <s v="[valid_2020_draft_stock_bkfram.xlsx]valid2020_stock!"/>
    <m/>
  </r>
  <r>
    <s v="2009-26-3-ChambersCk_hat_h_m"/>
    <n v="2"/>
    <x v="12"/>
    <x v="1"/>
    <x v="2"/>
    <n v="26"/>
    <s v="ChambersCk_hat_h_m"/>
    <n v="3"/>
    <n v="1903.8326284703639"/>
    <m/>
    <n v="1903.8326284703639"/>
    <s v="[valid_2020_draft_stock_bkfram.xlsx]valid2020_stock!"/>
    <m/>
  </r>
  <r>
    <s v="2009-26-4-ChambersCk_hat_h_m"/>
    <n v="2"/>
    <x v="12"/>
    <x v="1"/>
    <x v="2"/>
    <n v="26"/>
    <s v="ChambersCk_hat_h_m"/>
    <n v="4"/>
    <n v="1512.6489995128591"/>
    <m/>
    <n v="1512.6489995128591"/>
    <s v="[valid_2020_draft_stock_bkfram.xlsx]valid2020_stock!"/>
    <m/>
  </r>
  <r>
    <s v="2009-26-5-ChambersCk_hat_h_m"/>
    <n v="2"/>
    <x v="12"/>
    <x v="1"/>
    <x v="2"/>
    <n v="26"/>
    <s v="ChambersCk_hat_h_m"/>
    <n v="5"/>
    <n v="84.905938412429578"/>
    <m/>
    <n v="84.905938412429578"/>
    <s v="[valid_2020_draft_stock_bkfram.xlsx]valid2020_stock!"/>
    <m/>
  </r>
  <r>
    <s v="2010-26-3-ChambersCk_hat_h_m"/>
    <n v="2"/>
    <x v="12"/>
    <x v="1"/>
    <x v="3"/>
    <n v="26"/>
    <s v="ChambersCk_hat_h_m"/>
    <n v="3"/>
    <n v="398.23319196375672"/>
    <m/>
    <n v="398.23319196375672"/>
    <s v="[valid_2020_draft_stock_bkfram.xlsx]valid2020_stock!"/>
    <m/>
  </r>
  <r>
    <s v="2010-26-4-ChambersCk_hat_h_m"/>
    <n v="2"/>
    <x v="12"/>
    <x v="1"/>
    <x v="3"/>
    <n v="26"/>
    <s v="ChambersCk_hat_h_m"/>
    <n v="4"/>
    <n v="652.29715684539315"/>
    <m/>
    <n v="652.29715684539315"/>
    <s v="[valid_2020_draft_stock_bkfram.xlsx]valid2020_stock!"/>
    <m/>
  </r>
  <r>
    <s v="2010-26-5-ChambersCk_hat_h_m"/>
    <n v="2"/>
    <x v="12"/>
    <x v="1"/>
    <x v="3"/>
    <n v="26"/>
    <s v="ChambersCk_hat_h_m"/>
    <n v="5"/>
    <n v="0"/>
    <m/>
    <n v="0"/>
    <s v="[valid_2020_draft_stock_bkfram.xlsx]valid2020_stock!"/>
    <m/>
  </r>
  <r>
    <s v="2011-26-3-ChambersCk_hat_h_m"/>
    <n v="2"/>
    <x v="12"/>
    <x v="1"/>
    <x v="4"/>
    <n v="26"/>
    <s v="ChambersCk_hat_h_m"/>
    <n v="3"/>
    <n v="817.94528406786458"/>
    <m/>
    <n v="817.94528406786458"/>
    <s v="[valid_2020_draft_stock_bkfram.xlsx]valid2020_stock!"/>
    <m/>
  </r>
  <r>
    <s v="2011-26-4-ChambersCk_hat_h_m"/>
    <n v="2"/>
    <x v="12"/>
    <x v="1"/>
    <x v="4"/>
    <n v="26"/>
    <s v="ChambersCk_hat_h_m"/>
    <n v="4"/>
    <n v="1724.166912729318"/>
    <m/>
    <n v="1724.166912729318"/>
    <s v="[valid_2020_draft_stock_bkfram.xlsx]valid2020_stock!"/>
    <m/>
  </r>
  <r>
    <s v="2011-26-5-ChambersCk_hat_h_m"/>
    <n v="2"/>
    <x v="12"/>
    <x v="1"/>
    <x v="4"/>
    <n v="26"/>
    <s v="ChambersCk_hat_h_m"/>
    <n v="5"/>
    <n v="0"/>
    <m/>
    <n v="0"/>
    <s v="[valid_2020_draft_stock_bkfram.xlsx]valid2020_stock!"/>
    <m/>
  </r>
  <r>
    <s v="2012-26-3-ChambersCk_hat_h_m"/>
    <n v="2"/>
    <x v="12"/>
    <x v="1"/>
    <x v="5"/>
    <n v="26"/>
    <s v="ChambersCk_hat_h_m"/>
    <n v="3"/>
    <n v="2664.2903082235262"/>
    <m/>
    <n v="2664.2903082235262"/>
    <s v="[valid_2020_draft_stock_bkfram.xlsx]valid2020_stock!"/>
    <m/>
  </r>
  <r>
    <s v="2012-26-4-ChambersCk_hat_h_m"/>
    <n v="2"/>
    <x v="12"/>
    <x v="1"/>
    <x v="5"/>
    <n v="26"/>
    <s v="ChambersCk_hat_h_m"/>
    <n v="4"/>
    <n v="1177.65806368168"/>
    <m/>
    <n v="1177.65806368168"/>
    <s v="[valid_2020_draft_stock_bkfram.xlsx]valid2020_stock!"/>
    <m/>
  </r>
  <r>
    <s v="2012-26-5-ChambersCk_hat_h_m"/>
    <n v="2"/>
    <x v="12"/>
    <x v="1"/>
    <x v="5"/>
    <n v="26"/>
    <s v="ChambersCk_hat_h_m"/>
    <n v="5"/>
    <n v="82.813970198885173"/>
    <m/>
    <n v="82.813970198885173"/>
    <s v="[valid_2020_draft_stock_bkfram.xlsx]valid2020_stock!"/>
    <m/>
  </r>
  <r>
    <s v="2013-26-3-ChambersCk_hat_h_m"/>
    <n v="2"/>
    <x v="12"/>
    <x v="1"/>
    <x v="6"/>
    <n v="26"/>
    <s v="ChambersCk_hat_h_m"/>
    <n v="3"/>
    <n v="2315.874412904494"/>
    <m/>
    <n v="2315.874412904494"/>
    <s v="[valid_2020_draft_stock_bkfram.xlsx]valid2020_stock!"/>
    <m/>
  </r>
  <r>
    <s v="2013-26-4-ChambersCk_hat_h_m"/>
    <n v="2"/>
    <x v="12"/>
    <x v="1"/>
    <x v="6"/>
    <n v="26"/>
    <s v="ChambersCk_hat_h_m"/>
    <n v="4"/>
    <n v="1843.2976256020579"/>
    <m/>
    <n v="1843.2976256020579"/>
    <s v="[valid_2020_draft_stock_bkfram.xlsx]valid2020_stock!"/>
    <m/>
  </r>
  <r>
    <s v="2013-26-5-ChambersCk_hat_h_m"/>
    <n v="2"/>
    <x v="12"/>
    <x v="1"/>
    <x v="6"/>
    <n v="26"/>
    <s v="ChambersCk_hat_h_m"/>
    <n v="5"/>
    <n v="90.217064251552102"/>
    <m/>
    <n v="90.217064251552102"/>
    <s v="[valid_2020_draft_stock_bkfram.xlsx]valid2020_stock!"/>
    <m/>
  </r>
  <r>
    <s v="2007-26-3-Deschutes_hat_h_m"/>
    <n v="2"/>
    <x v="12"/>
    <x v="1"/>
    <x v="0"/>
    <n v="26"/>
    <s v="Deschutes_hat_h_m"/>
    <n v="3"/>
    <n v="5376.4994188387891"/>
    <m/>
    <n v="3310.4884377828712"/>
    <s v="[PS CK RR Model + FW Sport Feb 3 _ 2020.xlsm]RR'!$A$44"/>
    <s v="exclude 13+"/>
  </r>
  <r>
    <s v="2007-26-4-Deschutes_hat_h_m"/>
    <n v="2"/>
    <x v="12"/>
    <x v="1"/>
    <x v="0"/>
    <n v="26"/>
    <s v="Deschutes_hat_h_m"/>
    <n v="4"/>
    <n v="15142.571052934551"/>
    <m/>
    <n v="9357.3953382463496"/>
    <s v="[PS CK RR Model + FW Sport Feb 3 _ 2020.xlsm]RR'!$A$44"/>
    <s v="exclude 13+"/>
  </r>
  <r>
    <s v="2007-26-5-Deschutes_hat_h_m"/>
    <n v="2"/>
    <x v="12"/>
    <x v="1"/>
    <x v="0"/>
    <n v="26"/>
    <s v="Deschutes_hat_h_m"/>
    <n v="5"/>
    <n v="243.45220016283719"/>
    <m/>
    <n v="149.66475782761881"/>
    <s v="[PS CK RR Model + FW Sport Feb 3 _ 2020.xlsm]RR'!$A$44"/>
    <s v="exclude 13+"/>
  </r>
  <r>
    <s v="2008-26-3-Deschutes_hat_h_m"/>
    <n v="2"/>
    <x v="12"/>
    <x v="1"/>
    <x v="1"/>
    <n v="26"/>
    <s v="Deschutes_hat_h_m"/>
    <n v="3"/>
    <n v="14621.1479386789"/>
    <m/>
    <n v="7562.1459895433909"/>
    <s v="[PS CK RR Model + FW Sport Feb 3 _ 2020.xlsm]RR'!$A$44"/>
    <s v="exclude 13+"/>
  </r>
  <r>
    <s v="2008-26-4-Deschutes_hat_h_m"/>
    <n v="2"/>
    <x v="12"/>
    <x v="1"/>
    <x v="1"/>
    <n v="26"/>
    <s v="Deschutes_hat_h_m"/>
    <n v="4"/>
    <n v="5795.3466830348707"/>
    <m/>
    <n v="2992.4021541433644"/>
    <s v="[PS CK RR Model + FW Sport Feb 3 _ 2020.xlsm]RR'!$A$44"/>
    <s v="exclude 13+"/>
  </r>
  <r>
    <s v="2008-26-5-Deschutes_hat_h_m"/>
    <n v="2"/>
    <x v="12"/>
    <x v="1"/>
    <x v="1"/>
    <n v="26"/>
    <s v="Deschutes_hat_h_m"/>
    <n v="5"/>
    <n v="112.07865607476261"/>
    <m/>
    <n v="58.002879622367772"/>
    <s v="[PS CK RR Model + FW Sport Feb 3 _ 2020.xlsm]RR'!$A$44"/>
    <s v="exclude 13+"/>
  </r>
  <r>
    <s v="2009-26-3-Deschutes_hat_h_m"/>
    <n v="2"/>
    <x v="12"/>
    <x v="1"/>
    <x v="2"/>
    <n v="26"/>
    <s v="Deschutes_hat_h_m"/>
    <n v="3"/>
    <n v="2016.7131267133379"/>
    <m/>
    <n v="1205.5903694770625"/>
    <s v="[PS CK RR Model + FW Sport Feb 3 _ 2020.xlsm]RR'!$A$44"/>
    <s v="exclude 13+"/>
  </r>
  <r>
    <s v="2009-26-4-Deschutes_hat_h_m"/>
    <n v="2"/>
    <x v="12"/>
    <x v="1"/>
    <x v="2"/>
    <n v="26"/>
    <s v="Deschutes_hat_h_m"/>
    <n v="4"/>
    <n v="14261.361617980479"/>
    <m/>
    <n v="8532.2214301832973"/>
    <s v="[PS CK RR Model + FW Sport Feb 3 _ 2020.xlsm]RR'!$A$44"/>
    <s v="exclude 13+"/>
  </r>
  <r>
    <s v="2009-26-5-Deschutes_hat_h_m"/>
    <n v="2"/>
    <x v="12"/>
    <x v="1"/>
    <x v="2"/>
    <n v="26"/>
    <s v="Deschutes_hat_h_m"/>
    <n v="5"/>
    <n v="28.697723168269579"/>
    <m/>
    <n v="17.185115357636498"/>
    <s v="[PS CK RR Model + FW Sport Feb 3 _ 2020.xlsm]RR'!$A$44"/>
    <s v="exclude 13+"/>
  </r>
  <r>
    <s v="2010-26-3-Deschutes_hat_h_m"/>
    <n v="2"/>
    <x v="12"/>
    <x v="1"/>
    <x v="3"/>
    <n v="26"/>
    <s v="Deschutes_hat_h_m"/>
    <n v="3"/>
    <n v="5489.0058797185247"/>
    <m/>
    <n v="3346.6144320282206"/>
    <s v="[PS CK RR Model + FW Sport Feb 3 _ 2020.xlsm]RR'!$A$44"/>
    <s v="exclude 13+"/>
  </r>
  <r>
    <s v="2010-26-4-Deschutes_hat_h_m"/>
    <n v="2"/>
    <x v="12"/>
    <x v="1"/>
    <x v="3"/>
    <n v="26"/>
    <s v="Deschutes_hat_h_m"/>
    <n v="4"/>
    <n v="2801.4869450386032"/>
    <m/>
    <n v="1707.854574475225"/>
    <s v="[PS CK RR Model + FW Sport Feb 3 _ 2020.xlsm]RR'!$A$44"/>
    <s v="exclude 13+"/>
  </r>
  <r>
    <s v="2010-26-5-Deschutes_hat_h_m"/>
    <n v="2"/>
    <x v="12"/>
    <x v="1"/>
    <x v="3"/>
    <n v="26"/>
    <s v="Deschutes_hat_h_m"/>
    <n v="5"/>
    <n v="567.13910287282272"/>
    <m/>
    <n v="345.83169835808633"/>
    <s v="[PS CK RR Model + FW Sport Feb 3 _ 2020.xlsm]RR'!$A$44"/>
    <s v="exclude 13+"/>
  </r>
  <r>
    <s v="2011-26-3-Deschutes_hat_h_m"/>
    <n v="2"/>
    <x v="12"/>
    <x v="1"/>
    <x v="4"/>
    <n v="26"/>
    <s v="Deschutes_hat_h_m"/>
    <n v="3"/>
    <n v="2075.8087860049541"/>
    <m/>
    <n v="920.86572092834126"/>
    <s v="[PS CK RR Model + FW Sport Feb 3 _ 2020.xlsm]RR'!$A$44"/>
    <s v="exclude 13+"/>
  </r>
  <r>
    <s v="2011-26-4-Deschutes_hat_h_m"/>
    <n v="2"/>
    <x v="12"/>
    <x v="1"/>
    <x v="4"/>
    <n v="26"/>
    <s v="Deschutes_hat_h_m"/>
    <n v="4"/>
    <n v="8788.6985751030843"/>
    <m/>
    <n v="3898.8231016018426"/>
    <s v="[PS CK RR Model + FW Sport Feb 3 _ 2020.xlsm]RR'!$A$44"/>
    <s v="exclude 13+"/>
  </r>
  <r>
    <s v="2011-26-5-Deschutes_hat_h_m"/>
    <n v="2"/>
    <x v="12"/>
    <x v="1"/>
    <x v="4"/>
    <n v="26"/>
    <s v="Deschutes_hat_h_m"/>
    <n v="5"/>
    <n v="61.546650356083802"/>
    <m/>
    <n v="27.303189452221741"/>
    <s v="[PS CK RR Model + FW Sport Feb 3 _ 2020.xlsm]RR'!$A$44"/>
    <s v="exclude 13+"/>
  </r>
  <r>
    <s v="2012-26-3-Deschutes_hat_h_m"/>
    <n v="2"/>
    <x v="12"/>
    <x v="1"/>
    <x v="5"/>
    <n v="26"/>
    <s v="Deschutes_hat_h_m"/>
    <n v="3"/>
    <n v="7776.3656756990831"/>
    <m/>
    <n v="4646.4262264636409"/>
    <s v="[PS CK RR Model + FW Sport Feb 3 _ 2020.xlsm]RR'!$A$44"/>
    <s v="exclude 13+"/>
  </r>
  <r>
    <s v="2012-26-4-Deschutes_hat_h_m"/>
    <n v="2"/>
    <x v="12"/>
    <x v="1"/>
    <x v="5"/>
    <n v="26"/>
    <s v="Deschutes_hat_h_m"/>
    <n v="4"/>
    <n v="1332.718467323486"/>
    <m/>
    <n v="796.3074651202777"/>
    <s v="[PS CK RR Model + FW Sport Feb 3 _ 2020.xlsm]RR'!$A$44"/>
    <s v="exclude 13+"/>
  </r>
  <r>
    <s v="2012-26-5-Deschutes_hat_h_m"/>
    <n v="2"/>
    <x v="12"/>
    <x v="1"/>
    <x v="5"/>
    <n v="26"/>
    <s v="Deschutes_hat_h_m"/>
    <n v="5"/>
    <n v="113.8657029691047"/>
    <m/>
    <n v="68.035456488844218"/>
    <s v="[PS CK RR Model + FW Sport Feb 3 _ 2020.xlsm]RR'!$A$44"/>
    <s v="exclude 13+"/>
  </r>
  <r>
    <s v="2013-26-3-Deschutes_hat_h_m"/>
    <n v="2"/>
    <x v="12"/>
    <x v="1"/>
    <x v="6"/>
    <n v="26"/>
    <s v="Deschutes_hat_h_m"/>
    <n v="3"/>
    <n v="6688.0548385311304"/>
    <m/>
    <n v="4639.4002831980597"/>
    <s v="[PS CK RR Model + FW Sport Feb 3 _ 2020.xlsm]RR'!$A$44"/>
    <s v="exclude 13+"/>
  </r>
  <r>
    <s v="2013-26-4-Deschutes_hat_h_m"/>
    <n v="2"/>
    <x v="12"/>
    <x v="1"/>
    <x v="6"/>
    <n v="26"/>
    <s v="Deschutes_hat_h_m"/>
    <n v="4"/>
    <n v="8096.7733010731454"/>
    <m/>
    <n v="5616.6065100984288"/>
    <s v="[PS CK RR Model + FW Sport Feb 3 _ 2020.xlsm]RR'!$A$44"/>
    <s v="exclude 13+"/>
  </r>
  <r>
    <s v="2013-26-5-Deschutes_hat_h_m"/>
    <n v="2"/>
    <x v="12"/>
    <x v="1"/>
    <x v="6"/>
    <n v="26"/>
    <s v="Deschutes_hat_h_m"/>
    <n v="5"/>
    <n v="601.045026576194"/>
    <m/>
    <n v="416.9356462879727"/>
    <s v="[PS CK RR Model + FW Sport Feb 3 _ 2020.xlsm]RR'!$A$44"/>
    <s v="exclude 13+"/>
  </r>
  <r>
    <s v="2007-26-3-McAllisterCk_hat_h_m"/>
    <n v="2"/>
    <x v="12"/>
    <x v="1"/>
    <x v="0"/>
    <n v="26"/>
    <s v="McAllisterCk_hat_h_m"/>
    <n v="3"/>
    <n v="8.6965727140399629"/>
    <m/>
    <n v="8.6965727140399629"/>
    <s v="[valid_2020_draft_stock_bkfram.xlsx]valid2020_stock!"/>
    <m/>
  </r>
  <r>
    <s v="2007-26-4-McAllisterCk_hat_h_m"/>
    <n v="2"/>
    <x v="12"/>
    <x v="1"/>
    <x v="0"/>
    <n v="26"/>
    <s v="McAllisterCk_hat_h_m"/>
    <n v="4"/>
    <n v="2.461294164350933"/>
    <m/>
    <n v="2.461294164350933"/>
    <s v="[valid_2020_draft_stock_bkfram.xlsx]valid2020_stock!"/>
    <m/>
  </r>
  <r>
    <s v="2007-26-5-McAllisterCk_hat_h_m"/>
    <n v="2"/>
    <x v="12"/>
    <x v="1"/>
    <x v="0"/>
    <n v="26"/>
    <s v="McAllisterCk_hat_h_m"/>
    <n v="5"/>
    <n v="0.1148603943363769"/>
    <m/>
    <n v="0.1148603943363769"/>
    <s v="[valid_2020_draft_stock_bkfram.xlsx]valid2020_stock!"/>
    <m/>
  </r>
  <r>
    <s v="2008-26-3-McAllisterCk_hat_h_m"/>
    <n v="2"/>
    <x v="12"/>
    <x v="1"/>
    <x v="1"/>
    <n v="26"/>
    <s v="McAllisterCk_hat_h_m"/>
    <n v="3"/>
    <n v="0"/>
    <m/>
    <n v="0"/>
    <s v="[valid_2020_draft_stock_bkfram.xlsx]valid2020_stock!"/>
    <m/>
  </r>
  <r>
    <s v="2008-26-4-McAllisterCk_hat_h_m"/>
    <n v="2"/>
    <x v="12"/>
    <x v="1"/>
    <x v="1"/>
    <n v="26"/>
    <s v="McAllisterCk_hat_h_m"/>
    <n v="4"/>
    <n v="0"/>
    <m/>
    <n v="0"/>
    <s v="[valid_2020_draft_stock_bkfram.xlsx]valid2020_stock!"/>
    <m/>
  </r>
  <r>
    <s v="2008-26-5-McAllisterCk_hat_h_m"/>
    <n v="2"/>
    <x v="12"/>
    <x v="1"/>
    <x v="1"/>
    <n v="26"/>
    <s v="McAllisterCk_hat_h_m"/>
    <n v="5"/>
    <n v="0"/>
    <m/>
    <n v="0"/>
    <s v="[valid_2020_draft_stock_bkfram.xlsx]valid2020_stock!"/>
    <m/>
  </r>
  <r>
    <s v="2009-26-3-McAllisterCk_hat_h_m"/>
    <n v="2"/>
    <x v="12"/>
    <x v="1"/>
    <x v="2"/>
    <n v="26"/>
    <s v="McAllisterCk_hat_h_m"/>
    <n v="3"/>
    <n v="0"/>
    <m/>
    <n v="0"/>
    <s v="[valid_2020_draft_stock_bkfram.xlsx]valid2020_stock!"/>
    <m/>
  </r>
  <r>
    <s v="2009-26-4-McAllisterCk_hat_h_m"/>
    <n v="2"/>
    <x v="12"/>
    <x v="1"/>
    <x v="2"/>
    <n v="26"/>
    <s v="McAllisterCk_hat_h_m"/>
    <n v="4"/>
    <n v="0"/>
    <m/>
    <n v="0"/>
    <s v="[valid_2020_draft_stock_bkfram.xlsx]valid2020_stock!"/>
    <m/>
  </r>
  <r>
    <s v="2009-26-5-McAllisterCk_hat_h_m"/>
    <n v="2"/>
    <x v="12"/>
    <x v="1"/>
    <x v="2"/>
    <n v="26"/>
    <s v="McAllisterCk_hat_h_m"/>
    <n v="5"/>
    <n v="0"/>
    <m/>
    <n v="0"/>
    <s v="[valid_2020_draft_stock_bkfram.xlsx]valid2020_stock!"/>
    <m/>
  </r>
  <r>
    <s v="2010-26-3-McAllisterCk_hat_h_m"/>
    <n v="2"/>
    <x v="12"/>
    <x v="1"/>
    <x v="3"/>
    <n v="26"/>
    <s v="McAllisterCk_hat_h_m"/>
    <n v="3"/>
    <n v="0"/>
    <m/>
    <n v="0"/>
    <s v="[valid_2020_draft_stock_bkfram.xlsx]valid2020_stock!"/>
    <m/>
  </r>
  <r>
    <s v="2010-26-4-McAllisterCk_hat_h_m"/>
    <n v="2"/>
    <x v="12"/>
    <x v="1"/>
    <x v="3"/>
    <n v="26"/>
    <s v="McAllisterCk_hat_h_m"/>
    <n v="4"/>
    <n v="0"/>
    <m/>
    <n v="0"/>
    <s v="[valid_2020_draft_stock_bkfram.xlsx]valid2020_stock!"/>
    <m/>
  </r>
  <r>
    <s v="2010-26-5-McAllisterCk_hat_h_m"/>
    <n v="2"/>
    <x v="12"/>
    <x v="1"/>
    <x v="3"/>
    <n v="26"/>
    <s v="McAllisterCk_hat_h_m"/>
    <n v="5"/>
    <n v="0"/>
    <m/>
    <n v="0"/>
    <s v="[valid_2020_draft_stock_bkfram.xlsx]valid2020_stock!"/>
    <m/>
  </r>
  <r>
    <s v="2011-26-3-McAllisterCk_hat_h_m"/>
    <n v="2"/>
    <x v="12"/>
    <x v="1"/>
    <x v="4"/>
    <n v="26"/>
    <s v="McAllisterCk_hat_h_m"/>
    <n v="3"/>
    <n v="0"/>
    <m/>
    <n v="0"/>
    <s v="[valid_2020_draft_stock_bkfram.xlsx]valid2020_stock!"/>
    <m/>
  </r>
  <r>
    <s v="2011-26-4-McAllisterCk_hat_h_m"/>
    <n v="2"/>
    <x v="12"/>
    <x v="1"/>
    <x v="4"/>
    <n v="26"/>
    <s v="McAllisterCk_hat_h_m"/>
    <n v="4"/>
    <n v="0"/>
    <m/>
    <n v="0"/>
    <s v="[valid_2020_draft_stock_bkfram.xlsx]valid2020_stock!"/>
    <m/>
  </r>
  <r>
    <s v="2011-26-5-McAllisterCk_hat_h_m"/>
    <n v="2"/>
    <x v="12"/>
    <x v="1"/>
    <x v="4"/>
    <n v="26"/>
    <s v="McAllisterCk_hat_h_m"/>
    <n v="5"/>
    <n v="0"/>
    <m/>
    <n v="0"/>
    <s v="[valid_2020_draft_stock_bkfram.xlsx]valid2020_stock!"/>
    <m/>
  </r>
  <r>
    <s v="2012-26-3-McAllisterCk_hat_h_m"/>
    <n v="2"/>
    <x v="12"/>
    <x v="1"/>
    <x v="5"/>
    <n v="26"/>
    <s v="McAllisterCk_hat_h_m"/>
    <n v="3"/>
    <n v="0"/>
    <m/>
    <n v="0"/>
    <s v="[valid_2020_draft_stock_bkfram.xlsx]valid2020_stock!"/>
    <m/>
  </r>
  <r>
    <s v="2012-26-4-McAllisterCk_hat_h_m"/>
    <n v="2"/>
    <x v="12"/>
    <x v="1"/>
    <x v="5"/>
    <n v="26"/>
    <s v="McAllisterCk_hat_h_m"/>
    <n v="4"/>
    <n v="0"/>
    <m/>
    <n v="0"/>
    <s v="[valid_2020_draft_stock_bkfram.xlsx]valid2020_stock!"/>
    <m/>
  </r>
  <r>
    <s v="2012-26-5-McAllisterCk_hat_h_m"/>
    <n v="2"/>
    <x v="12"/>
    <x v="1"/>
    <x v="5"/>
    <n v="26"/>
    <s v="McAllisterCk_hat_h_m"/>
    <n v="5"/>
    <n v="0"/>
    <m/>
    <n v="0"/>
    <s v="[valid_2020_draft_stock_bkfram.xlsx]valid2020_stock!"/>
    <m/>
  </r>
  <r>
    <s v="2013-26-3-McAllisterCk_hat_h_m"/>
    <n v="2"/>
    <x v="12"/>
    <x v="1"/>
    <x v="6"/>
    <n v="26"/>
    <s v="McAllisterCk_hat_h_m"/>
    <n v="3"/>
    <n v="0"/>
    <m/>
    <n v="0"/>
    <s v="[valid_2020_draft_stock_bkfram.xlsx]valid2020_stock!"/>
    <m/>
  </r>
  <r>
    <s v="2013-26-4-McAllisterCk_hat_h_m"/>
    <n v="2"/>
    <x v="12"/>
    <x v="1"/>
    <x v="6"/>
    <n v="26"/>
    <s v="McAllisterCk_hat_h_m"/>
    <n v="4"/>
    <n v="0"/>
    <m/>
    <n v="0"/>
    <s v="[valid_2020_draft_stock_bkfram.xlsx]valid2020_stock!"/>
    <m/>
  </r>
  <r>
    <s v="2013-26-5-McAllisterCk_hat_h_m"/>
    <n v="2"/>
    <x v="12"/>
    <x v="1"/>
    <x v="6"/>
    <n v="26"/>
    <s v="McAllisterCk_hat_h_m"/>
    <n v="5"/>
    <n v="0"/>
    <m/>
    <n v="0"/>
    <s v="[valid_2020_draft_stock_bkfram.xlsx]valid2020_stock!"/>
    <m/>
  </r>
  <r>
    <s v="2007-26-3-Misc13D_K_Coulter_hat_h_m"/>
    <n v="2"/>
    <x v="12"/>
    <x v="1"/>
    <x v="0"/>
    <n v="26"/>
    <s v="Misc13D_K_Coulter_hat_h_m"/>
    <n v="3"/>
    <n v="0"/>
    <m/>
    <n v="0"/>
    <s v="[valid_2020_draft_stock_bkfram.xlsx]valid2020_stock!"/>
    <s v="no adjustment needed"/>
  </r>
  <r>
    <s v="2007-26-4-Misc13D_K_Coulter_hat_h_m"/>
    <n v="2"/>
    <x v="12"/>
    <x v="1"/>
    <x v="0"/>
    <n v="26"/>
    <s v="Misc13D_K_Coulter_hat_h_m"/>
    <n v="4"/>
    <n v="0"/>
    <m/>
    <n v="0"/>
    <s v="[valid_2020_draft_stock_bkfram.xlsx]valid2020_stock!"/>
    <s v="no adjustment needed"/>
  </r>
  <r>
    <s v="2007-26-5-Misc13D_K_Coulter_hat_h_m"/>
    <n v="2"/>
    <x v="12"/>
    <x v="1"/>
    <x v="0"/>
    <n v="26"/>
    <s v="Misc13D_K_Coulter_hat_h_m"/>
    <n v="5"/>
    <n v="0"/>
    <m/>
    <n v="0"/>
    <s v="[valid_2020_draft_stock_bkfram.xlsx]valid2020_stock!"/>
    <s v="no adjustment needed"/>
  </r>
  <r>
    <s v="2008-26-3-Misc13D_K_Coulter_hat_h_m"/>
    <n v="2"/>
    <x v="12"/>
    <x v="1"/>
    <x v="1"/>
    <n v="26"/>
    <s v="Misc13D_K_Coulter_hat_h_m"/>
    <n v="3"/>
    <n v="0"/>
    <m/>
    <n v="0"/>
    <s v="[valid_2020_draft_stock_bkfram.xlsx]valid2020_stock!"/>
    <s v="no adjustment needed"/>
  </r>
  <r>
    <s v="2008-26-4-Misc13D_K_Coulter_hat_h_m"/>
    <n v="2"/>
    <x v="12"/>
    <x v="1"/>
    <x v="1"/>
    <n v="26"/>
    <s v="Misc13D_K_Coulter_hat_h_m"/>
    <n v="4"/>
    <n v="0"/>
    <m/>
    <n v="0"/>
    <s v="[valid_2020_draft_stock_bkfram.xlsx]valid2020_stock!"/>
    <s v="no adjustment needed"/>
  </r>
  <r>
    <s v="2008-26-5-Misc13D_K_Coulter_hat_h_m"/>
    <n v="2"/>
    <x v="12"/>
    <x v="1"/>
    <x v="1"/>
    <n v="26"/>
    <s v="Misc13D_K_Coulter_hat_h_m"/>
    <n v="5"/>
    <n v="0"/>
    <m/>
    <n v="0"/>
    <s v="[valid_2020_draft_stock_bkfram.xlsx]valid2020_stock!"/>
    <s v="no adjustment needed"/>
  </r>
  <r>
    <s v="2009-26-3-Misc13D_K_Coulter_hat_h_m"/>
    <n v="2"/>
    <x v="12"/>
    <x v="1"/>
    <x v="2"/>
    <n v="26"/>
    <s v="Misc13D_K_Coulter_hat_h_m"/>
    <n v="3"/>
    <n v="0"/>
    <m/>
    <n v="0"/>
    <s v="[valid_2020_draft_stock_bkfram.xlsx]valid2020_stock!"/>
    <s v="no adjustment needed"/>
  </r>
  <r>
    <s v="2009-26-4-Misc13D_K_Coulter_hat_h_m"/>
    <n v="2"/>
    <x v="12"/>
    <x v="1"/>
    <x v="2"/>
    <n v="26"/>
    <s v="Misc13D_K_Coulter_hat_h_m"/>
    <n v="4"/>
    <n v="0"/>
    <m/>
    <n v="0"/>
    <s v="[valid_2020_draft_stock_bkfram.xlsx]valid2020_stock!"/>
    <s v="no adjustment needed"/>
  </r>
  <r>
    <s v="2009-26-5-Misc13D_K_Coulter_hat_h_m"/>
    <n v="2"/>
    <x v="12"/>
    <x v="1"/>
    <x v="2"/>
    <n v="26"/>
    <s v="Misc13D_K_Coulter_hat_h_m"/>
    <n v="5"/>
    <n v="0"/>
    <m/>
    <n v="0"/>
    <s v="[valid_2020_draft_stock_bkfram.xlsx]valid2020_stock!"/>
    <s v="no adjustment needed"/>
  </r>
  <r>
    <s v="2010-26-3-Misc13D_K_Coulter_hat_h_m"/>
    <n v="2"/>
    <x v="12"/>
    <x v="1"/>
    <x v="3"/>
    <n v="26"/>
    <s v="Misc13D_K_Coulter_hat_h_m"/>
    <n v="3"/>
    <n v="0"/>
    <m/>
    <n v="0"/>
    <s v="[valid_2020_draft_stock_bkfram.xlsx]valid2020_stock!"/>
    <s v="no adjustment needed"/>
  </r>
  <r>
    <s v="2010-26-4-Misc13D_K_Coulter_hat_h_m"/>
    <n v="2"/>
    <x v="12"/>
    <x v="1"/>
    <x v="3"/>
    <n v="26"/>
    <s v="Misc13D_K_Coulter_hat_h_m"/>
    <n v="4"/>
    <n v="0"/>
    <m/>
    <n v="0"/>
    <s v="[valid_2020_draft_stock_bkfram.xlsx]valid2020_stock!"/>
    <s v="no adjustment needed"/>
  </r>
  <r>
    <s v="2010-26-5-Misc13D_K_Coulter_hat_h_m"/>
    <n v="2"/>
    <x v="12"/>
    <x v="1"/>
    <x v="3"/>
    <n v="26"/>
    <s v="Misc13D_K_Coulter_hat_h_m"/>
    <n v="5"/>
    <n v="0"/>
    <m/>
    <n v="0"/>
    <s v="[valid_2020_draft_stock_bkfram.xlsx]valid2020_stock!"/>
    <s v="no adjustment needed"/>
  </r>
  <r>
    <s v="2011-26-3-Misc13D_K_Coulter_hat_h_m"/>
    <n v="2"/>
    <x v="12"/>
    <x v="1"/>
    <x v="4"/>
    <n v="26"/>
    <s v="Misc13D_K_Coulter_hat_h_m"/>
    <n v="3"/>
    <n v="0"/>
    <m/>
    <n v="0"/>
    <s v="[valid_2020_draft_stock_bkfram.xlsx]valid2020_stock!"/>
    <s v="no adjustment needed"/>
  </r>
  <r>
    <s v="2011-26-4-Misc13D_K_Coulter_hat_h_m"/>
    <n v="2"/>
    <x v="12"/>
    <x v="1"/>
    <x v="4"/>
    <n v="26"/>
    <s v="Misc13D_K_Coulter_hat_h_m"/>
    <n v="4"/>
    <n v="0"/>
    <m/>
    <n v="0"/>
    <s v="[valid_2020_draft_stock_bkfram.xlsx]valid2020_stock!"/>
    <s v="no adjustment needed"/>
  </r>
  <r>
    <s v="2011-26-5-Misc13D_K_Coulter_hat_h_m"/>
    <n v="2"/>
    <x v="12"/>
    <x v="1"/>
    <x v="4"/>
    <n v="26"/>
    <s v="Misc13D_K_Coulter_hat_h_m"/>
    <n v="5"/>
    <n v="0"/>
    <m/>
    <n v="0"/>
    <s v="[valid_2020_draft_stock_bkfram.xlsx]valid2020_stock!"/>
    <s v="no adjustment needed"/>
  </r>
  <r>
    <s v="2012-26-3-Misc13D_K_Coulter_hat_h_m"/>
    <n v="2"/>
    <x v="12"/>
    <x v="1"/>
    <x v="5"/>
    <n v="26"/>
    <s v="Misc13D_K_Coulter_hat_h_m"/>
    <n v="3"/>
    <n v="0"/>
    <m/>
    <n v="0"/>
    <s v="[valid_2020_draft_stock_bkfram.xlsx]valid2020_stock!"/>
    <s v="no adjustment needed"/>
  </r>
  <r>
    <s v="2012-26-4-Misc13D_K_Coulter_hat_h_m"/>
    <n v="2"/>
    <x v="12"/>
    <x v="1"/>
    <x v="5"/>
    <n v="26"/>
    <s v="Misc13D_K_Coulter_hat_h_m"/>
    <n v="4"/>
    <n v="0"/>
    <m/>
    <n v="0"/>
    <s v="[valid_2020_draft_stock_bkfram.xlsx]valid2020_stock!"/>
    <s v="no adjustment needed"/>
  </r>
  <r>
    <s v="2012-26-5-Misc13D_K_Coulter_hat_h_m"/>
    <n v="2"/>
    <x v="12"/>
    <x v="1"/>
    <x v="5"/>
    <n v="26"/>
    <s v="Misc13D_K_Coulter_hat_h_m"/>
    <n v="5"/>
    <n v="0"/>
    <m/>
    <n v="0"/>
    <s v="[valid_2020_draft_stock_bkfram.xlsx]valid2020_stock!"/>
    <s v="no adjustment needed"/>
  </r>
  <r>
    <s v="2013-26-3-Misc13D_K_Coulter_hat_h_m"/>
    <n v="2"/>
    <x v="12"/>
    <x v="1"/>
    <x v="6"/>
    <n v="26"/>
    <s v="Misc13D_K_Coulter_hat_h_m"/>
    <n v="3"/>
    <n v="0"/>
    <m/>
    <n v="0"/>
    <s v="[valid_2020_draft_stock_bkfram.xlsx]valid2020_stock!"/>
    <s v="no adjustment needed"/>
  </r>
  <r>
    <s v="2013-26-4-Misc13D_K_Coulter_hat_h_m"/>
    <n v="2"/>
    <x v="12"/>
    <x v="1"/>
    <x v="6"/>
    <n v="26"/>
    <s v="Misc13D_K_Coulter_hat_h_m"/>
    <n v="4"/>
    <n v="0"/>
    <m/>
    <n v="0"/>
    <s v="[valid_2020_draft_stock_bkfram.xlsx]valid2020_stock!"/>
    <s v="no adjustment needed"/>
  </r>
  <r>
    <s v="2013-26-5-Misc13D_K_Coulter_hat_h_m"/>
    <n v="2"/>
    <x v="12"/>
    <x v="1"/>
    <x v="6"/>
    <n v="26"/>
    <s v="Misc13D_K_Coulter_hat_h_m"/>
    <n v="5"/>
    <n v="0"/>
    <m/>
    <n v="0"/>
    <s v="[valid_2020_draft_stock_bkfram.xlsx]valid2020_stock!"/>
    <s v="no adjustment needed"/>
  </r>
  <r>
    <s v="2007-26-3-NisquallyR_hat_h_m"/>
    <n v="2"/>
    <x v="12"/>
    <x v="1"/>
    <x v="0"/>
    <n v="26"/>
    <s v="NisquallyR_hat_h_m"/>
    <n v="3"/>
    <n v="27284.427843261819"/>
    <m/>
    <n v="27284.427843261819"/>
    <s v="[valid_2020_draft_stock_bkfram.xlsx]valid2020_stock!"/>
    <m/>
  </r>
  <r>
    <s v="2007-26-4-NisquallyR_hat_h_m"/>
    <n v="2"/>
    <x v="12"/>
    <x v="1"/>
    <x v="0"/>
    <n v="26"/>
    <s v="NisquallyR_hat_h_m"/>
    <n v="4"/>
    <n v="8045.11530835134"/>
    <m/>
    <n v="8045.11530835134"/>
    <s v="[valid_2020_draft_stock_bkfram.xlsx]valid2020_stock!"/>
    <m/>
  </r>
  <r>
    <s v="2007-26-5-NisquallyR_hat_h_m"/>
    <n v="2"/>
    <x v="12"/>
    <x v="1"/>
    <x v="0"/>
    <n v="26"/>
    <s v="NisquallyR_hat_h_m"/>
    <n v="5"/>
    <n v="354.55559126660597"/>
    <m/>
    <n v="354.55559126660597"/>
    <s v="[valid_2020_draft_stock_bkfram.xlsx]valid2020_stock!"/>
    <m/>
  </r>
  <r>
    <s v="2008-26-3-NisquallyR_hat_h_m"/>
    <n v="2"/>
    <x v="12"/>
    <x v="1"/>
    <x v="1"/>
    <n v="26"/>
    <s v="NisquallyR_hat_h_m"/>
    <n v="3"/>
    <n v="7343.2161399545184"/>
    <m/>
    <n v="7343.2161399545184"/>
    <s v="[valid_2020_draft_stock_bkfram.xlsx]valid2020_stock!"/>
    <m/>
  </r>
  <r>
    <s v="2008-26-4-NisquallyR_hat_h_m"/>
    <n v="2"/>
    <x v="12"/>
    <x v="1"/>
    <x v="1"/>
    <n v="26"/>
    <s v="NisquallyR_hat_h_m"/>
    <n v="4"/>
    <n v="10783.616115264729"/>
    <m/>
    <n v="10783.616115264729"/>
    <s v="[valid_2020_draft_stock_bkfram.xlsx]valid2020_stock!"/>
    <m/>
  </r>
  <r>
    <s v="2008-26-5-NisquallyR_hat_h_m"/>
    <n v="2"/>
    <x v="12"/>
    <x v="1"/>
    <x v="1"/>
    <n v="26"/>
    <s v="NisquallyR_hat_h_m"/>
    <n v="5"/>
    <n v="114.0159829994315"/>
    <m/>
    <n v="114.0159829994315"/>
    <s v="[valid_2020_draft_stock_bkfram.xlsx]valid2020_stock!"/>
    <m/>
  </r>
  <r>
    <s v="2009-26-3-NisquallyR_hat_h_m"/>
    <n v="2"/>
    <x v="12"/>
    <x v="1"/>
    <x v="2"/>
    <n v="26"/>
    <s v="NisquallyR_hat_h_m"/>
    <n v="3"/>
    <n v="9493.2062815446334"/>
    <m/>
    <n v="9493.2062815446334"/>
    <s v="[valid_2020_draft_stock_bkfram.xlsx]valid2020_stock!"/>
    <m/>
  </r>
  <r>
    <s v="2009-26-4-NisquallyR_hat_h_m"/>
    <n v="2"/>
    <x v="12"/>
    <x v="1"/>
    <x v="2"/>
    <n v="26"/>
    <s v="NisquallyR_hat_h_m"/>
    <n v="4"/>
    <n v="10142.086465860701"/>
    <m/>
    <n v="10142.086465860701"/>
    <s v="[valid_2020_draft_stock_bkfram.xlsx]valid2020_stock!"/>
    <m/>
  </r>
  <r>
    <s v="2009-26-5-NisquallyR_hat_h_m"/>
    <n v="2"/>
    <x v="12"/>
    <x v="1"/>
    <x v="2"/>
    <n v="26"/>
    <s v="NisquallyR_hat_h_m"/>
    <n v="5"/>
    <n v="0"/>
    <m/>
    <n v="0"/>
    <s v="[valid_2020_draft_stock_bkfram.xlsx]valid2020_stock!"/>
    <m/>
  </r>
  <r>
    <s v="2010-26-3-NisquallyR_hat_h_m"/>
    <n v="2"/>
    <x v="12"/>
    <x v="1"/>
    <x v="3"/>
    <n v="26"/>
    <s v="NisquallyR_hat_h_m"/>
    <n v="3"/>
    <n v="32927.51644784493"/>
    <m/>
    <n v="32927.51644784493"/>
    <s v="[valid_2020_draft_stock_bkfram.xlsx]valid2020_stock!"/>
    <m/>
  </r>
  <r>
    <s v="2010-26-4-NisquallyR_hat_h_m"/>
    <n v="2"/>
    <x v="12"/>
    <x v="1"/>
    <x v="3"/>
    <n v="26"/>
    <s v="NisquallyR_hat_h_m"/>
    <n v="4"/>
    <n v="7694.1381911150229"/>
    <m/>
    <n v="7694.1381911150229"/>
    <s v="[valid_2020_draft_stock_bkfram.xlsx]valid2020_stock!"/>
    <m/>
  </r>
  <r>
    <s v="2010-26-5-NisquallyR_hat_h_m"/>
    <n v="2"/>
    <x v="12"/>
    <x v="1"/>
    <x v="3"/>
    <n v="26"/>
    <s v="NisquallyR_hat_h_m"/>
    <n v="5"/>
    <n v="53.031509258949093"/>
    <m/>
    <n v="53.031509258949093"/>
    <s v="[valid_2020_draft_stock_bkfram.xlsx]valid2020_stock!"/>
    <m/>
  </r>
  <r>
    <s v="2011-26-3-NisquallyR_hat_h_m"/>
    <n v="2"/>
    <x v="12"/>
    <x v="1"/>
    <x v="4"/>
    <n v="26"/>
    <s v="NisquallyR_hat_h_m"/>
    <n v="3"/>
    <n v="6405.2288536911619"/>
    <m/>
    <n v="6405.2288536911619"/>
    <s v="[valid_2020_draft_stock_bkfram.xlsx]valid2020_stock!"/>
    <m/>
  </r>
  <r>
    <s v="2011-26-4-NisquallyR_hat_h_m"/>
    <n v="2"/>
    <x v="12"/>
    <x v="1"/>
    <x v="4"/>
    <n v="26"/>
    <s v="NisquallyR_hat_h_m"/>
    <n v="4"/>
    <n v="22271.47937909338"/>
    <m/>
    <n v="22271.47937909338"/>
    <s v="[valid_2020_draft_stock_bkfram.xlsx]valid2020_stock!"/>
    <m/>
  </r>
  <r>
    <s v="2011-26-5-NisquallyR_hat_h_m"/>
    <n v="2"/>
    <x v="12"/>
    <x v="1"/>
    <x v="4"/>
    <n v="26"/>
    <s v="NisquallyR_hat_h_m"/>
    <n v="5"/>
    <n v="261.41018960713922"/>
    <m/>
    <n v="261.41018960713922"/>
    <s v="[valid_2020_draft_stock_bkfram.xlsx]valid2020_stock!"/>
    <m/>
  </r>
  <r>
    <s v="2012-26-3-NisquallyR_hat_h_m"/>
    <n v="2"/>
    <x v="12"/>
    <x v="1"/>
    <x v="5"/>
    <n v="26"/>
    <s v="NisquallyR_hat_h_m"/>
    <n v="3"/>
    <n v="21902.218149136599"/>
    <m/>
    <n v="21902.218149136599"/>
    <s v="[valid_2020_draft_stock_bkfram.xlsx]valid2020_stock!"/>
    <m/>
  </r>
  <r>
    <s v="2012-26-4-NisquallyR_hat_h_m"/>
    <n v="2"/>
    <x v="12"/>
    <x v="1"/>
    <x v="5"/>
    <n v="26"/>
    <s v="NisquallyR_hat_h_m"/>
    <n v="4"/>
    <n v="7494.6781625128087"/>
    <m/>
    <n v="7494.6781625128087"/>
    <s v="[valid_2020_draft_stock_bkfram.xlsx]valid2020_stock!"/>
    <m/>
  </r>
  <r>
    <s v="2012-26-5-NisquallyR_hat_h_m"/>
    <n v="2"/>
    <x v="12"/>
    <x v="1"/>
    <x v="5"/>
    <n v="26"/>
    <s v="NisquallyR_hat_h_m"/>
    <n v="5"/>
    <n v="351.82188947658773"/>
    <m/>
    <n v="351.82188947658773"/>
    <s v="[valid_2020_draft_stock_bkfram.xlsx]valid2020_stock!"/>
    <m/>
  </r>
  <r>
    <s v="2013-26-3-NisquallyR_hat_h_m"/>
    <n v="2"/>
    <x v="12"/>
    <x v="1"/>
    <x v="6"/>
    <n v="26"/>
    <s v="NisquallyR_hat_h_m"/>
    <n v="3"/>
    <n v="15168.300318973061"/>
    <m/>
    <n v="15168.300318973061"/>
    <s v="[valid_2020_draft_stock_bkfram.xlsx]valid2020_stock!"/>
    <m/>
  </r>
  <r>
    <s v="2013-26-4-NisquallyR_hat_h_m"/>
    <n v="2"/>
    <x v="12"/>
    <x v="1"/>
    <x v="6"/>
    <n v="26"/>
    <s v="NisquallyR_hat_h_m"/>
    <n v="4"/>
    <n v="17829.96266961014"/>
    <m/>
    <n v="17829.96266961014"/>
    <s v="[valid_2020_draft_stock_bkfram.xlsx]valid2020_stock!"/>
    <m/>
  </r>
  <r>
    <s v="2013-26-5-NisquallyR_hat_h_m"/>
    <n v="2"/>
    <x v="12"/>
    <x v="1"/>
    <x v="6"/>
    <n v="26"/>
    <s v="NisquallyR_hat_h_m"/>
    <n v="5"/>
    <n v="207.6193577947349"/>
    <m/>
    <n v="207.6193577947349"/>
    <s v="[valid_2020_draft_stock_bkfram.xlsx]valid2020_stock!"/>
    <m/>
  </r>
  <r>
    <s v="2007-27-3-CarrMinter_hat_Y_h_um"/>
    <n v="2"/>
    <x v="13"/>
    <x v="0"/>
    <x v="0"/>
    <n v="27"/>
    <s v="CarrMinter_hat_Y_h_um"/>
    <n v="3"/>
    <n v="0"/>
    <m/>
    <n v="0"/>
    <s v="[South Sound Compilation_10.10.2018.xlsx]ETRS Data_for BP Escapements'!$BL$60"/>
    <s v="exclude 13A"/>
  </r>
  <r>
    <s v="2007-27-4-CarrMinter_hat_Y_h_um"/>
    <n v="2"/>
    <x v="13"/>
    <x v="0"/>
    <x v="0"/>
    <n v="27"/>
    <s v="CarrMinter_hat_Y_h_um"/>
    <n v="4"/>
    <n v="0"/>
    <m/>
    <n v="0"/>
    <s v="[South Sound Compilation_10.10.2018.xlsx]ETRS Data_for BP Escapements'!$BL$60"/>
    <s v="exclude 13A"/>
  </r>
  <r>
    <s v="2007-27-5-CarrMinter_hat_Y_h_um"/>
    <n v="2"/>
    <x v="13"/>
    <x v="0"/>
    <x v="0"/>
    <n v="27"/>
    <s v="CarrMinter_hat_Y_h_um"/>
    <n v="5"/>
    <n v="0"/>
    <m/>
    <n v="0"/>
    <s v="[South Sound Compilation_10.10.2018.xlsx]ETRS Data_for BP Escapements'!$BL$60"/>
    <s v="exclude 13A"/>
  </r>
  <r>
    <s v="2008-27-3-CarrMinter_hat_Y_h_um"/>
    <n v="2"/>
    <x v="13"/>
    <x v="0"/>
    <x v="1"/>
    <n v="27"/>
    <s v="CarrMinter_hat_Y_h_um"/>
    <n v="3"/>
    <n v="0"/>
    <m/>
    <n v="0"/>
    <s v="[South Sound Compilation_10.10.2018.xlsx]ETRS Data_for BP Escapements'!$BL$60"/>
    <s v="exclude 13A"/>
  </r>
  <r>
    <s v="2008-27-4-CarrMinter_hat_Y_h_um"/>
    <n v="2"/>
    <x v="13"/>
    <x v="0"/>
    <x v="1"/>
    <n v="27"/>
    <s v="CarrMinter_hat_Y_h_um"/>
    <n v="4"/>
    <n v="0"/>
    <m/>
    <n v="0"/>
    <s v="[South Sound Compilation_10.10.2018.xlsx]ETRS Data_for BP Escapements'!$BL$60"/>
    <s v="exclude 13A"/>
  </r>
  <r>
    <s v="2008-27-5-CarrMinter_hat_Y_h_um"/>
    <n v="2"/>
    <x v="13"/>
    <x v="0"/>
    <x v="1"/>
    <n v="27"/>
    <s v="CarrMinter_hat_Y_h_um"/>
    <n v="5"/>
    <n v="0"/>
    <m/>
    <n v="0"/>
    <s v="[South Sound Compilation_10.10.2018.xlsx]ETRS Data_for BP Escapements'!$BL$60"/>
    <s v="exclude 13A"/>
  </r>
  <r>
    <s v="2009-27-3-CarrMinter_hat_Y_h_um"/>
    <n v="2"/>
    <x v="13"/>
    <x v="0"/>
    <x v="2"/>
    <n v="27"/>
    <s v="CarrMinter_hat_Y_h_um"/>
    <n v="3"/>
    <n v="0"/>
    <m/>
    <n v="0"/>
    <s v="[South Sound Compilation_10.10.2018.xlsx]ETRS Data_for BP Escapements'!$BL$60"/>
    <s v="exclude 13A"/>
  </r>
  <r>
    <s v="2009-27-4-CarrMinter_hat_Y_h_um"/>
    <n v="2"/>
    <x v="13"/>
    <x v="0"/>
    <x v="2"/>
    <n v="27"/>
    <s v="CarrMinter_hat_Y_h_um"/>
    <n v="4"/>
    <n v="0"/>
    <m/>
    <n v="0"/>
    <s v="[South Sound Compilation_10.10.2018.xlsx]ETRS Data_for BP Escapements'!$BL$60"/>
    <s v="exclude 13A"/>
  </r>
  <r>
    <s v="2009-27-5-CarrMinter_hat_Y_h_um"/>
    <n v="2"/>
    <x v="13"/>
    <x v="0"/>
    <x v="2"/>
    <n v="27"/>
    <s v="CarrMinter_hat_Y_h_um"/>
    <n v="5"/>
    <n v="0"/>
    <m/>
    <n v="0"/>
    <s v="[South Sound Compilation_10.10.2018.xlsx]ETRS Data_for BP Escapements'!$BL$60"/>
    <s v="exclude 13A"/>
  </r>
  <r>
    <s v="2010-27-3-CarrMinter_hat_Y_h_um"/>
    <n v="2"/>
    <x v="13"/>
    <x v="0"/>
    <x v="3"/>
    <n v="27"/>
    <s v="CarrMinter_hat_Y_h_um"/>
    <n v="3"/>
    <n v="0"/>
    <m/>
    <n v="0"/>
    <s v="[South Sound Compilation_10.10.2018.xlsx]ETRS Data_for BP Escapements'!$BL$60"/>
    <s v="exclude 13A"/>
  </r>
  <r>
    <s v="2010-27-4-CarrMinter_hat_Y_h_um"/>
    <n v="2"/>
    <x v="13"/>
    <x v="0"/>
    <x v="3"/>
    <n v="27"/>
    <s v="CarrMinter_hat_Y_h_um"/>
    <n v="4"/>
    <n v="0"/>
    <m/>
    <n v="0"/>
    <s v="[South Sound Compilation_10.10.2018.xlsx]ETRS Data_for BP Escapements'!$BL$60"/>
    <s v="exclude 13A"/>
  </r>
  <r>
    <s v="2010-27-5-CarrMinter_hat_Y_h_um"/>
    <n v="2"/>
    <x v="13"/>
    <x v="0"/>
    <x v="3"/>
    <n v="27"/>
    <s v="CarrMinter_hat_Y_h_um"/>
    <n v="5"/>
    <n v="0"/>
    <m/>
    <n v="0"/>
    <s v="[South Sound Compilation_10.10.2018.xlsx]ETRS Data_for BP Escapements'!$BL$60"/>
    <s v="exclude 13A"/>
  </r>
  <r>
    <s v="2011-27-3-CarrMinter_hat_Y_h_um"/>
    <n v="2"/>
    <x v="13"/>
    <x v="0"/>
    <x v="4"/>
    <n v="27"/>
    <s v="CarrMinter_hat_Y_h_um"/>
    <n v="3"/>
    <n v="1.939247108021774E-2"/>
    <m/>
    <n v="1.9392471080217744E-2"/>
    <s v="[South Sound Compilation_10.10.2018.xlsx]ETRS Data_for BP Escapements'!$BL$60"/>
    <s v="exclude 13A"/>
  </r>
  <r>
    <s v="2011-27-4-CarrMinter_hat_Y_h_um"/>
    <n v="2"/>
    <x v="13"/>
    <x v="0"/>
    <x v="4"/>
    <n v="27"/>
    <s v="CarrMinter_hat_Y_h_um"/>
    <n v="4"/>
    <n v="0"/>
    <m/>
    <n v="0"/>
    <s v="[South Sound Compilation_10.10.2018.xlsx]ETRS Data_for BP Escapements'!$BL$60"/>
    <s v="exclude 13A"/>
  </r>
  <r>
    <s v="2011-27-5-CarrMinter_hat_Y_h_um"/>
    <n v="2"/>
    <x v="13"/>
    <x v="0"/>
    <x v="4"/>
    <n v="27"/>
    <s v="CarrMinter_hat_Y_h_um"/>
    <n v="5"/>
    <n v="0"/>
    <m/>
    <n v="0"/>
    <s v="[South Sound Compilation_10.10.2018.xlsx]ETRS Data_for BP Escapements'!$BL$60"/>
    <s v="exclude 13A"/>
  </r>
  <r>
    <s v="2012-27-3-CarrMinter_hat_Y_h_um"/>
    <n v="2"/>
    <x v="13"/>
    <x v="0"/>
    <x v="5"/>
    <n v="27"/>
    <s v="CarrMinter_hat_Y_h_um"/>
    <n v="3"/>
    <n v="0"/>
    <m/>
    <n v="0"/>
    <s v="[South Sound Compilation_10.10.2018.xlsx]ETRS Data_for BP Escapements'!$BL$60"/>
    <s v="exclude 13A"/>
  </r>
  <r>
    <s v="2012-27-4-CarrMinter_hat_Y_h_um"/>
    <n v="2"/>
    <x v="13"/>
    <x v="0"/>
    <x v="5"/>
    <n v="27"/>
    <s v="CarrMinter_hat_Y_h_um"/>
    <n v="4"/>
    <n v="5.4473233371398156E-3"/>
    <m/>
    <n v="5.4473233371398156E-3"/>
    <s v="[South Sound Compilation_10.10.2018.xlsx]ETRS Data_for BP Escapements'!$BL$60"/>
    <s v="exclude 13A"/>
  </r>
  <r>
    <s v="2012-27-5-CarrMinter_hat_Y_h_um"/>
    <n v="2"/>
    <x v="13"/>
    <x v="0"/>
    <x v="5"/>
    <n v="27"/>
    <s v="CarrMinter_hat_Y_h_um"/>
    <n v="5"/>
    <n v="0"/>
    <m/>
    <n v="0"/>
    <s v="[South Sound Compilation_10.10.2018.xlsx]ETRS Data_for BP Escapements'!$BL$60"/>
    <s v="exclude 13A"/>
  </r>
  <r>
    <s v="2013-27-3-CarrMinter_hat_Y_h_um"/>
    <n v="2"/>
    <x v="13"/>
    <x v="0"/>
    <x v="6"/>
    <n v="27"/>
    <s v="CarrMinter_hat_Y_h_um"/>
    <n v="3"/>
    <n v="5.3751717231373647E-2"/>
    <m/>
    <n v="5.3751717231373647E-2"/>
    <s v="[South Sound Compilation_10.10.2018.xlsx]ETRS Data_for BP Escapements'!$BL$60"/>
    <s v="exclude 13A"/>
  </r>
  <r>
    <s v="2013-27-4-CarrMinter_hat_Y_h_um"/>
    <n v="2"/>
    <x v="13"/>
    <x v="0"/>
    <x v="6"/>
    <n v="27"/>
    <s v="CarrMinter_hat_Y_h_um"/>
    <n v="4"/>
    <n v="0"/>
    <m/>
    <n v="0"/>
    <s v="[South Sound Compilation_10.10.2018.xlsx]ETRS Data_for BP Escapements'!$BL$60"/>
    <s v="exclude 13A"/>
  </r>
  <r>
    <s v="2013-27-5-CarrMinter_hat_Y_h_um"/>
    <n v="2"/>
    <x v="13"/>
    <x v="0"/>
    <x v="6"/>
    <n v="27"/>
    <s v="CarrMinter_hat_Y_h_um"/>
    <n v="5"/>
    <n v="0"/>
    <m/>
    <n v="0"/>
    <s v="[South Sound Compilation_10.10.2018.xlsx]ETRS Data_for BP Escapements'!$BL$60"/>
    <s v="exclude 13A"/>
  </r>
  <r>
    <s v="2008-27-5-ChambersCk_hat_Y_h_um"/>
    <n v="2"/>
    <x v="13"/>
    <x v="0"/>
    <x v="1"/>
    <n v="27"/>
    <s v="ChambersCk_hat_Y_h_um"/>
    <n v="5"/>
    <n v="0"/>
    <m/>
    <n v="0"/>
    <s v="[valid_2020_draft_stock_bkfram.xlsx]valid2020_stock!"/>
    <m/>
  </r>
  <r>
    <s v="2009-27-5-ChambersCk_hat_Y_h_um"/>
    <n v="2"/>
    <x v="13"/>
    <x v="0"/>
    <x v="2"/>
    <n v="27"/>
    <s v="ChambersCk_hat_Y_h_um"/>
    <n v="5"/>
    <n v="0"/>
    <m/>
    <n v="0"/>
    <s v="[valid_2020_draft_stock_bkfram.xlsx]valid2020_stock!"/>
    <m/>
  </r>
  <r>
    <s v="2010-27-5-ChambersCk_hat_Y_h_um"/>
    <n v="2"/>
    <x v="13"/>
    <x v="0"/>
    <x v="3"/>
    <n v="27"/>
    <s v="ChambersCk_hat_Y_h_um"/>
    <n v="5"/>
    <n v="0"/>
    <m/>
    <n v="0"/>
    <s v="[valid_2020_draft_stock_bkfram.xlsx]valid2020_stock!"/>
    <m/>
  </r>
  <r>
    <s v="2011-27-5-ChambersCk_hat_Y_h_um"/>
    <n v="2"/>
    <x v="13"/>
    <x v="0"/>
    <x v="4"/>
    <n v="27"/>
    <s v="ChambersCk_hat_Y_h_um"/>
    <n v="5"/>
    <n v="0"/>
    <m/>
    <n v="0"/>
    <s v="[valid_2020_draft_stock_bkfram.xlsx]valid2020_stock!"/>
    <m/>
  </r>
  <r>
    <s v="2013-27-3-ChambersCk_hat_Y_h_um"/>
    <n v="2"/>
    <x v="13"/>
    <x v="0"/>
    <x v="6"/>
    <n v="27"/>
    <s v="ChambersCk_hat_Y_h_um"/>
    <n v="3"/>
    <n v="0"/>
    <m/>
    <n v="0"/>
    <s v="[valid_2020_draft_stock_bkfram.xlsx]valid2020_stock!"/>
    <m/>
  </r>
  <r>
    <s v="2013-27-5-ChambersCk_hat_Y_h_um"/>
    <n v="2"/>
    <x v="13"/>
    <x v="0"/>
    <x v="6"/>
    <n v="27"/>
    <s v="ChambersCk_hat_Y_h_um"/>
    <n v="5"/>
    <n v="8.2391197370234592E-2"/>
    <m/>
    <n v="8.2391197370234592E-2"/>
    <s v="[valid_2020_draft_stock_bkfram.xlsx]valid2020_stock!"/>
    <m/>
  </r>
  <r>
    <s v="2012-27-5-ChambersCk_hat_Y_h_um"/>
    <n v="2"/>
    <x v="13"/>
    <x v="0"/>
    <x v="5"/>
    <n v="27"/>
    <s v="ChambersCk_hat_Y_h_um"/>
    <n v="5"/>
    <n v="0.19291774649704749"/>
    <m/>
    <n v="0.19291774649704749"/>
    <s v="[valid_2020_draft_stock_bkfram.xlsx]valid2020_stock!"/>
    <m/>
  </r>
  <r>
    <s v="2009-27-3-ChambersCk_hat_Y_h_um"/>
    <n v="2"/>
    <x v="13"/>
    <x v="0"/>
    <x v="2"/>
    <n v="27"/>
    <s v="ChambersCk_hat_Y_h_um"/>
    <n v="3"/>
    <n v="0.1963885728732144"/>
    <m/>
    <n v="0.1963885728732144"/>
    <s v="[valid_2020_draft_stock_bkfram.xlsx]valid2020_stock!"/>
    <m/>
  </r>
  <r>
    <s v="2009-27-4-ChambersCk_hat_Y_h_um"/>
    <n v="2"/>
    <x v="13"/>
    <x v="0"/>
    <x v="2"/>
    <n v="27"/>
    <s v="ChambersCk_hat_Y_h_um"/>
    <n v="4"/>
    <n v="0.22287183202036359"/>
    <m/>
    <n v="0.22287183202036359"/>
    <s v="[valid_2020_draft_stock_bkfram.xlsx]valid2020_stock!"/>
    <m/>
  </r>
  <r>
    <s v="2010-27-3-ChambersCk_hat_Y_h_um"/>
    <n v="2"/>
    <x v="13"/>
    <x v="0"/>
    <x v="3"/>
    <n v="27"/>
    <s v="ChambersCk_hat_Y_h_um"/>
    <n v="3"/>
    <n v="0.32421795188885072"/>
    <m/>
    <n v="0.32421795188885072"/>
    <s v="[valid_2020_draft_stock_bkfram.xlsx]valid2020_stock!"/>
    <m/>
  </r>
  <r>
    <s v="2011-27-3-ChambersCk_hat_Y_h_um"/>
    <n v="2"/>
    <x v="13"/>
    <x v="0"/>
    <x v="4"/>
    <n v="27"/>
    <s v="ChambersCk_hat_Y_h_um"/>
    <n v="3"/>
    <n v="0.371384563903709"/>
    <m/>
    <n v="0.371384563903709"/>
    <s v="[valid_2020_draft_stock_bkfram.xlsx]valid2020_stock!"/>
    <m/>
  </r>
  <r>
    <s v="2007-27-4-ChambersCk_hat_Y_h_um"/>
    <n v="2"/>
    <x v="13"/>
    <x v="0"/>
    <x v="0"/>
    <n v="27"/>
    <s v="ChambersCk_hat_Y_h_um"/>
    <n v="4"/>
    <n v="0.38426961134891069"/>
    <m/>
    <n v="0.38426961134891069"/>
    <s v="[valid_2020_draft_stock_bkfram.xlsx]valid2020_stock!"/>
    <m/>
  </r>
  <r>
    <s v="2010-27-4-ChambersCk_hat_Y_h_um"/>
    <n v="2"/>
    <x v="13"/>
    <x v="0"/>
    <x v="3"/>
    <n v="27"/>
    <s v="ChambersCk_hat_Y_h_um"/>
    <n v="4"/>
    <n v="0.44787258248009082"/>
    <m/>
    <n v="0.44787258248009082"/>
    <s v="[valid_2020_draft_stock_bkfram.xlsx]valid2020_stock!"/>
    <m/>
  </r>
  <r>
    <s v="2008-27-3-ChambersCk_hat_Y_h_um"/>
    <n v="2"/>
    <x v="13"/>
    <x v="0"/>
    <x v="1"/>
    <n v="27"/>
    <s v="ChambersCk_hat_Y_h_um"/>
    <n v="3"/>
    <n v="0.56260078677572856"/>
    <m/>
    <n v="0.56260078677572856"/>
    <s v="[valid_2020_draft_stock_bkfram.xlsx]valid2020_stock!"/>
    <m/>
  </r>
  <r>
    <s v="2012-27-4-ChambersCk_hat_Y_h_um"/>
    <n v="2"/>
    <x v="13"/>
    <x v="0"/>
    <x v="5"/>
    <n v="27"/>
    <s v="ChambersCk_hat_Y_h_um"/>
    <n v="4"/>
    <n v="0.71936253764541946"/>
    <m/>
    <n v="0.71936253764541946"/>
    <s v="[valid_2020_draft_stock_bkfram.xlsx]valid2020_stock!"/>
    <m/>
  </r>
  <r>
    <s v="2013-27-4-ChambersCk_hat_Y_h_um"/>
    <n v="2"/>
    <x v="13"/>
    <x v="0"/>
    <x v="6"/>
    <n v="27"/>
    <s v="ChambersCk_hat_Y_h_um"/>
    <n v="4"/>
    <n v="0.77456867869797341"/>
    <m/>
    <n v="0.77456867869797341"/>
    <s v="[valid_2020_draft_stock_bkfram.xlsx]valid2020_stock!"/>
    <m/>
  </r>
  <r>
    <s v="2012-27-3-ChambersCk_hat_Y_h_um"/>
    <n v="2"/>
    <x v="13"/>
    <x v="0"/>
    <x v="5"/>
    <n v="27"/>
    <s v="ChambersCk_hat_Y_h_um"/>
    <n v="3"/>
    <n v="0.86620644807120306"/>
    <m/>
    <n v="0.86620644807120306"/>
    <s v="[valid_2020_draft_stock_bkfram.xlsx]valid2020_stock!"/>
    <m/>
  </r>
  <r>
    <s v="2011-27-4-ChambersCk_hat_Y_h_um"/>
    <n v="2"/>
    <x v="13"/>
    <x v="0"/>
    <x v="4"/>
    <n v="27"/>
    <s v="ChambersCk_hat_Y_h_um"/>
    <n v="4"/>
    <n v="1.126859010893289"/>
    <m/>
    <n v="1.126859010893289"/>
    <s v="[valid_2020_draft_stock_bkfram.xlsx]valid2020_stock!"/>
    <m/>
  </r>
  <r>
    <s v="2007-27-5-ChambersCk_hat_Y_h_um"/>
    <n v="2"/>
    <x v="13"/>
    <x v="0"/>
    <x v="0"/>
    <n v="27"/>
    <s v="ChambersCk_hat_Y_h_um"/>
    <n v="5"/>
    <n v="2.2444717525322231"/>
    <m/>
    <n v="2.2444717525322231"/>
    <s v="[valid_2020_draft_stock_bkfram.xlsx]valid2020_stock!"/>
    <m/>
  </r>
  <r>
    <s v="2008-27-4-ChambersCk_hat_Y_h_um"/>
    <n v="2"/>
    <x v="13"/>
    <x v="0"/>
    <x v="1"/>
    <n v="27"/>
    <s v="ChambersCk_hat_Y_h_um"/>
    <n v="4"/>
    <n v="12.91904465278879"/>
    <m/>
    <n v="12.91904465278879"/>
    <s v="[valid_2020_draft_stock_bkfram.xlsx]valid2020_stock!"/>
    <m/>
  </r>
  <r>
    <s v="2007-27-3-ChambersCk_hat_Y_h_um"/>
    <n v="2"/>
    <x v="13"/>
    <x v="0"/>
    <x v="0"/>
    <n v="27"/>
    <s v="ChambersCk_hat_Y_h_um"/>
    <n v="3"/>
    <n v="17.82192976322894"/>
    <m/>
    <n v="17.82192976322894"/>
    <s v="[valid_2020_draft_stock_bkfram.xlsx]valid2020_stock!"/>
    <m/>
  </r>
  <r>
    <s v="2008-27-5-Deschutes_hat_Y_h_um"/>
    <n v="2"/>
    <x v="13"/>
    <x v="0"/>
    <x v="1"/>
    <n v="27"/>
    <s v="Deschutes_hat_Y_h_um"/>
    <n v="5"/>
    <n v="0"/>
    <m/>
    <n v="0"/>
    <s v="[PS CK RR Model + FW Sport Feb 3 _ 2020.xlsm]RR'!$A$44"/>
    <s v="exclude 13+"/>
  </r>
  <r>
    <s v="2009-27-5-Deschutes_hat_Y_h_um"/>
    <n v="2"/>
    <x v="13"/>
    <x v="0"/>
    <x v="2"/>
    <n v="27"/>
    <s v="Deschutes_hat_Y_h_um"/>
    <n v="5"/>
    <n v="0"/>
    <m/>
    <n v="0"/>
    <s v="[PS CK RR Model + FW Sport Feb 3 _ 2020.xlsm]RR'!$A$44"/>
    <s v="exclude 13+"/>
  </r>
  <r>
    <s v="2010-27-5-Deschutes_hat_Y_h_um"/>
    <n v="2"/>
    <x v="13"/>
    <x v="0"/>
    <x v="3"/>
    <n v="27"/>
    <s v="Deschutes_hat_Y_h_um"/>
    <n v="5"/>
    <n v="0"/>
    <m/>
    <n v="0"/>
    <s v="[PS CK RR Model + FW Sport Feb 3 _ 2020.xlsm]RR'!$A$44"/>
    <s v="exclude 13+"/>
  </r>
  <r>
    <s v="2011-27-3-Deschutes_hat_Y_h_um"/>
    <n v="2"/>
    <x v="13"/>
    <x v="0"/>
    <x v="4"/>
    <n v="27"/>
    <s v="Deschutes_hat_Y_h_um"/>
    <n v="3"/>
    <n v="0"/>
    <m/>
    <n v="0"/>
    <s v="[PS CK RR Model + FW Sport Feb 3 _ 2020.xlsm]RR'!$A$44"/>
    <s v="exclude 13+"/>
  </r>
  <r>
    <s v="2011-27-4-Deschutes_hat_Y_h_um"/>
    <n v="2"/>
    <x v="13"/>
    <x v="0"/>
    <x v="4"/>
    <n v="27"/>
    <s v="Deschutes_hat_Y_h_um"/>
    <n v="4"/>
    <n v="0"/>
    <m/>
    <n v="0"/>
    <s v="[PS CK RR Model + FW Sport Feb 3 _ 2020.xlsm]RR'!$A$44"/>
    <s v="exclude 13+"/>
  </r>
  <r>
    <s v="2011-27-5-Deschutes_hat_Y_h_um"/>
    <n v="2"/>
    <x v="13"/>
    <x v="0"/>
    <x v="4"/>
    <n v="27"/>
    <s v="Deschutes_hat_Y_h_um"/>
    <n v="5"/>
    <n v="0"/>
    <m/>
    <n v="0"/>
    <s v="[PS CK RR Model + FW Sport Feb 3 _ 2020.xlsm]RR'!$A$44"/>
    <s v="exclude 13+"/>
  </r>
  <r>
    <s v="2012-27-3-Deschutes_hat_Y_h_um"/>
    <n v="2"/>
    <x v="13"/>
    <x v="0"/>
    <x v="5"/>
    <n v="27"/>
    <s v="Deschutes_hat_Y_h_um"/>
    <n v="3"/>
    <n v="0"/>
    <m/>
    <n v="0"/>
    <s v="[PS CK RR Model + FW Sport Feb 3 _ 2020.xlsm]RR'!$A$44"/>
    <s v="exclude 13+"/>
  </r>
  <r>
    <s v="2012-27-4-Deschutes_hat_Y_h_um"/>
    <n v="2"/>
    <x v="13"/>
    <x v="0"/>
    <x v="5"/>
    <n v="27"/>
    <s v="Deschutes_hat_Y_h_um"/>
    <n v="4"/>
    <n v="0"/>
    <m/>
    <n v="0"/>
    <s v="[PS CK RR Model + FW Sport Feb 3 _ 2020.xlsm]RR'!$A$44"/>
    <s v="exclude 13+"/>
  </r>
  <r>
    <s v="2012-27-5-Deschutes_hat_Y_h_um"/>
    <n v="2"/>
    <x v="13"/>
    <x v="0"/>
    <x v="5"/>
    <n v="27"/>
    <s v="Deschutes_hat_Y_h_um"/>
    <n v="5"/>
    <n v="0"/>
    <m/>
    <n v="0"/>
    <s v="[PS CK RR Model + FW Sport Feb 3 _ 2020.xlsm]RR'!$A$44"/>
    <s v="exclude 13+"/>
  </r>
  <r>
    <s v="2013-27-3-Deschutes_hat_Y_h_um"/>
    <n v="2"/>
    <x v="13"/>
    <x v="0"/>
    <x v="6"/>
    <n v="27"/>
    <s v="Deschutes_hat_Y_h_um"/>
    <n v="3"/>
    <n v="0"/>
    <m/>
    <n v="0"/>
    <s v="[PS CK RR Model + FW Sport Feb 3 _ 2020.xlsm]RR'!$A$44"/>
    <s v="exclude 13+"/>
  </r>
  <r>
    <s v="2013-27-4-Deschutes_hat_Y_h_um"/>
    <n v="2"/>
    <x v="13"/>
    <x v="0"/>
    <x v="6"/>
    <n v="27"/>
    <s v="Deschutes_hat_Y_h_um"/>
    <n v="4"/>
    <n v="0"/>
    <m/>
    <n v="0"/>
    <s v="[PS CK RR Model + FW Sport Feb 3 _ 2020.xlsm]RR'!$A$44"/>
    <s v="exclude 13+"/>
  </r>
  <r>
    <s v="2013-27-5-Deschutes_hat_Y_h_um"/>
    <n v="2"/>
    <x v="13"/>
    <x v="0"/>
    <x v="6"/>
    <n v="27"/>
    <s v="Deschutes_hat_Y_h_um"/>
    <n v="5"/>
    <n v="0"/>
    <m/>
    <n v="0"/>
    <s v="[PS CK RR Model + FW Sport Feb 3 _ 2020.xlsm]RR'!$A$44"/>
    <s v="exclude 13+"/>
  </r>
  <r>
    <s v="2007-27-5-Deschutes_hat_Y_h_um"/>
    <n v="2"/>
    <x v="13"/>
    <x v="0"/>
    <x v="0"/>
    <n v="27"/>
    <s v="Deschutes_hat_Y_h_um"/>
    <n v="5"/>
    <n v="1.004275018827803E-2"/>
    <m/>
    <n v="1.0042750188278032E-2"/>
    <s v="[PS CK RR Model + FW Sport Feb 3 _ 2020.xlsm]RR'!$A$44"/>
    <s v="exclude 13+"/>
  </r>
  <r>
    <s v="2010-27-4-Deschutes_hat_Y_h_um"/>
    <n v="2"/>
    <x v="13"/>
    <x v="0"/>
    <x v="3"/>
    <n v="27"/>
    <s v="Deschutes_hat_Y_h_um"/>
    <n v="4"/>
    <n v="1.364451072858376E-2"/>
    <m/>
    <n v="1.3644510728583763E-2"/>
    <s v="[PS CK RR Model + FW Sport Feb 3 _ 2020.xlsm]RR'!$A$44"/>
    <s v="exclude 13+"/>
  </r>
  <r>
    <s v="2010-27-3-Deschutes_hat_Y_h_um"/>
    <n v="2"/>
    <x v="13"/>
    <x v="0"/>
    <x v="3"/>
    <n v="27"/>
    <s v="Deschutes_hat_Y_h_um"/>
    <n v="3"/>
    <n v="3.2462967183227012E-2"/>
    <m/>
    <n v="3.2462967183227005E-2"/>
    <s v="[PS CK RR Model + FW Sport Feb 3 _ 2020.xlsm]RR'!$A$44"/>
    <s v="exclude 13+"/>
  </r>
  <r>
    <s v="2009-27-3-Deschutes_hat_Y_h_um"/>
    <n v="2"/>
    <x v="13"/>
    <x v="0"/>
    <x v="2"/>
    <n v="27"/>
    <s v="Deschutes_hat_Y_h_um"/>
    <n v="3"/>
    <n v="6.2218968922341952E-2"/>
    <m/>
    <n v="6.2218968922341952E-2"/>
    <s v="[PS CK RR Model + FW Sport Feb 3 _ 2020.xlsm]RR'!$A$44"/>
    <s v="exclude 13+"/>
  </r>
  <r>
    <s v="2008-27-4-Deschutes_hat_Y_h_um"/>
    <n v="2"/>
    <x v="13"/>
    <x v="0"/>
    <x v="1"/>
    <n v="27"/>
    <s v="Deschutes_hat_Y_h_um"/>
    <n v="4"/>
    <n v="8.9891513733386441E-2"/>
    <m/>
    <n v="8.9891513733386441E-2"/>
    <s v="[PS CK RR Model + FW Sport Feb 3 _ 2020.xlsm]RR'!$A$44"/>
    <s v="exclude 13+"/>
  </r>
  <r>
    <s v="2008-27-3-Deschutes_hat_Y_h_um"/>
    <n v="2"/>
    <x v="13"/>
    <x v="0"/>
    <x v="1"/>
    <n v="27"/>
    <s v="Deschutes_hat_Y_h_um"/>
    <n v="3"/>
    <n v="0.15575980797144839"/>
    <m/>
    <n v="0.15575980797144837"/>
    <s v="[PS CK RR Model + FW Sport Feb 3 _ 2020.xlsm]RR'!$A$44"/>
    <s v="exclude 13+"/>
  </r>
  <r>
    <s v="2009-27-4-Deschutes_hat_Y_h_um"/>
    <n v="2"/>
    <x v="13"/>
    <x v="0"/>
    <x v="2"/>
    <n v="27"/>
    <s v="Deschutes_hat_Y_h_um"/>
    <n v="4"/>
    <n v="0.20579936033060481"/>
    <m/>
    <n v="0.20579936033060481"/>
    <s v="[PS CK RR Model + FW Sport Feb 3 _ 2020.xlsm]RR'!$A$44"/>
    <s v="exclude 13+"/>
  </r>
  <r>
    <s v="2007-27-3-Deschutes_hat_Y_h_um"/>
    <n v="2"/>
    <x v="13"/>
    <x v="0"/>
    <x v="0"/>
    <n v="27"/>
    <s v="Deschutes_hat_Y_h_um"/>
    <n v="3"/>
    <n v="0.26705512873262621"/>
    <m/>
    <n v="0.26705512873262616"/>
    <s v="[PS CK RR Model + FW Sport Feb 3 _ 2020.xlsm]RR'!$A$44"/>
    <s v="exclude 13+"/>
  </r>
  <r>
    <s v="2007-27-4-Deschutes_hat_Y_h_um"/>
    <n v="2"/>
    <x v="13"/>
    <x v="0"/>
    <x v="0"/>
    <n v="27"/>
    <s v="Deschutes_hat_Y_h_um"/>
    <n v="4"/>
    <n v="0.32253772280222109"/>
    <m/>
    <n v="0.32253772280222109"/>
    <s v="[PS CK RR Model + FW Sport Feb 3 _ 2020.xlsm]RR'!$A$44"/>
    <s v="exclude 13+"/>
  </r>
  <r>
    <s v="2009-27-5-DuwamishGreen_hat_Y_h_um"/>
    <n v="2"/>
    <x v="13"/>
    <x v="0"/>
    <x v="2"/>
    <n v="27"/>
    <s v="DuwamishGreen_hat_Y_h_um"/>
    <n v="5"/>
    <n v="0"/>
    <m/>
    <n v="0"/>
    <s v="&quot;Green&quot; tab"/>
    <s v="need to subtract 10A"/>
  </r>
  <r>
    <s v="2010-27-5-DuwamishGreen_hat_Y_h_um"/>
    <n v="2"/>
    <x v="13"/>
    <x v="0"/>
    <x v="3"/>
    <n v="27"/>
    <s v="DuwamishGreen_hat_Y_h_um"/>
    <n v="5"/>
    <n v="0"/>
    <m/>
    <n v="0"/>
    <s v="&quot;Green&quot; tab"/>
    <s v="need to subtract 10A"/>
  </r>
  <r>
    <s v="2011-27-3-DuwamishGreen_hat_Y_h_um"/>
    <n v="2"/>
    <x v="13"/>
    <x v="0"/>
    <x v="4"/>
    <n v="27"/>
    <s v="DuwamishGreen_hat_Y_h_um"/>
    <n v="3"/>
    <n v="0"/>
    <m/>
    <n v="0"/>
    <s v="&quot;Green&quot; tab"/>
    <s v="need to subtract 10A"/>
  </r>
  <r>
    <s v="2011-27-5-DuwamishGreen_hat_Y_h_um"/>
    <n v="2"/>
    <x v="13"/>
    <x v="0"/>
    <x v="4"/>
    <n v="27"/>
    <s v="DuwamishGreen_hat_Y_h_um"/>
    <n v="5"/>
    <n v="0"/>
    <m/>
    <n v="0"/>
    <s v="&quot;Green&quot; tab"/>
    <s v="need to subtract 10A"/>
  </r>
  <r>
    <s v="2012-27-3-DuwamishGreen_hat_Y_h_um"/>
    <n v="2"/>
    <x v="13"/>
    <x v="0"/>
    <x v="5"/>
    <n v="27"/>
    <s v="DuwamishGreen_hat_Y_h_um"/>
    <n v="3"/>
    <n v="0"/>
    <m/>
    <n v="0"/>
    <s v="&quot;Green&quot; tab"/>
    <s v="need to subtract 10A"/>
  </r>
  <r>
    <s v="2012-27-4-DuwamishGreen_hat_Y_h_um"/>
    <n v="2"/>
    <x v="13"/>
    <x v="0"/>
    <x v="5"/>
    <n v="27"/>
    <s v="DuwamishGreen_hat_Y_h_um"/>
    <n v="4"/>
    <n v="0"/>
    <m/>
    <n v="0"/>
    <s v="&quot;Green&quot; tab"/>
    <s v="need to subtract 10A"/>
  </r>
  <r>
    <s v="2012-27-5-DuwamishGreen_hat_Y_h_um"/>
    <n v="2"/>
    <x v="13"/>
    <x v="0"/>
    <x v="5"/>
    <n v="27"/>
    <s v="DuwamishGreen_hat_Y_h_um"/>
    <n v="5"/>
    <n v="0"/>
    <m/>
    <n v="0"/>
    <s v="&quot;Green&quot; tab"/>
    <s v="need to subtract 10A"/>
  </r>
  <r>
    <s v="2013-27-3-DuwamishGreen_hat_Y_h_um"/>
    <n v="2"/>
    <x v="13"/>
    <x v="0"/>
    <x v="6"/>
    <n v="27"/>
    <s v="DuwamishGreen_hat_Y_h_um"/>
    <n v="3"/>
    <n v="0"/>
    <m/>
    <n v="0"/>
    <s v="&quot;Green&quot; tab"/>
    <s v="need to subtract 10A"/>
  </r>
  <r>
    <s v="2013-27-5-DuwamishGreen_hat_Y_h_um"/>
    <n v="2"/>
    <x v="13"/>
    <x v="0"/>
    <x v="6"/>
    <n v="27"/>
    <s v="DuwamishGreen_hat_Y_h_um"/>
    <n v="5"/>
    <n v="0"/>
    <m/>
    <n v="0"/>
    <s v="&quot;Green&quot; tab"/>
    <s v="need to subtract 10A"/>
  </r>
  <r>
    <s v="2008-27-3-DuwamishGreen_hat_Y_h_um"/>
    <n v="2"/>
    <x v="13"/>
    <x v="0"/>
    <x v="1"/>
    <n v="27"/>
    <s v="DuwamishGreen_hat_Y_h_um"/>
    <n v="3"/>
    <n v="1"/>
    <m/>
    <n v="1"/>
    <s v="&quot;Green&quot; tab"/>
    <s v="need to subtract 10A"/>
  </r>
  <r>
    <s v="2008-27-5-DuwamishGreen_hat_Y_h_um"/>
    <n v="2"/>
    <x v="13"/>
    <x v="0"/>
    <x v="1"/>
    <n v="27"/>
    <s v="DuwamishGreen_hat_Y_h_um"/>
    <n v="5"/>
    <n v="1"/>
    <m/>
    <n v="0"/>
    <s v="&quot;Green&quot; tab"/>
    <s v="need to subtract 10A"/>
  </r>
  <r>
    <s v="2010-27-3-DuwamishGreen_hat_Y_h_um"/>
    <n v="2"/>
    <x v="13"/>
    <x v="0"/>
    <x v="3"/>
    <n v="27"/>
    <s v="DuwamishGreen_hat_Y_h_um"/>
    <n v="3"/>
    <n v="1"/>
    <m/>
    <n v="1"/>
    <s v="&quot;Green&quot; tab"/>
    <s v="need to subtract 10A"/>
  </r>
  <r>
    <s v="2007-27-5-DuwamishGreen_hat_Y_h_um"/>
    <n v="2"/>
    <x v="13"/>
    <x v="0"/>
    <x v="0"/>
    <n v="27"/>
    <s v="DuwamishGreen_hat_Y_h_um"/>
    <n v="5"/>
    <n v="2"/>
    <m/>
    <n v="2"/>
    <s v="&quot;Green&quot; tab"/>
    <s v="need to subtract 10A"/>
  </r>
  <r>
    <s v="2011-27-4-DuwamishGreen_hat_Y_h_um"/>
    <n v="2"/>
    <x v="13"/>
    <x v="0"/>
    <x v="4"/>
    <n v="27"/>
    <s v="DuwamishGreen_hat_Y_h_um"/>
    <n v="4"/>
    <n v="2"/>
    <m/>
    <n v="2"/>
    <s v="&quot;Green&quot; tab"/>
    <s v="need to subtract 10A"/>
  </r>
  <r>
    <s v="2008-27-4-DuwamishGreen_hat_Y_h_um"/>
    <n v="2"/>
    <x v="13"/>
    <x v="0"/>
    <x v="1"/>
    <n v="27"/>
    <s v="DuwamishGreen_hat_Y_h_um"/>
    <n v="4"/>
    <n v="6"/>
    <m/>
    <n v="6"/>
    <s v="&quot;Green&quot; tab"/>
    <s v="need to subtract 10A"/>
  </r>
  <r>
    <s v="2009-27-4-DuwamishGreen_hat_Y_h_um"/>
    <n v="2"/>
    <x v="13"/>
    <x v="0"/>
    <x v="2"/>
    <n v="27"/>
    <s v="DuwamishGreen_hat_Y_h_um"/>
    <n v="4"/>
    <n v="6"/>
    <m/>
    <n v="6"/>
    <s v="&quot;Green&quot; tab"/>
    <s v="need to subtract 10A"/>
  </r>
  <r>
    <s v="2007-27-4-DuwamishGreen_hat_Y_h_um"/>
    <n v="2"/>
    <x v="13"/>
    <x v="0"/>
    <x v="0"/>
    <n v="27"/>
    <s v="DuwamishGreen_hat_Y_h_um"/>
    <n v="4"/>
    <n v="8"/>
    <m/>
    <n v="7"/>
    <s v="&quot;Green&quot; tab"/>
    <s v="need to subtract 10A"/>
  </r>
  <r>
    <s v="2007-27-3-DuwamishGreen_hat_Y_h_um"/>
    <n v="2"/>
    <x v="13"/>
    <x v="0"/>
    <x v="0"/>
    <n v="27"/>
    <s v="DuwamishGreen_hat_Y_h_um"/>
    <n v="3"/>
    <n v="10"/>
    <m/>
    <n v="9"/>
    <s v="&quot;Green&quot; tab"/>
    <s v="need to subtract 10A"/>
  </r>
  <r>
    <s v="2009-27-3-DuwamishGreen_hat_Y_h_um"/>
    <n v="2"/>
    <x v="13"/>
    <x v="0"/>
    <x v="2"/>
    <n v="27"/>
    <s v="DuwamishGreen_hat_Y_h_um"/>
    <n v="3"/>
    <n v="11"/>
    <m/>
    <n v="10"/>
    <s v="&quot;Green&quot; tab"/>
    <s v="need to subtract 10A"/>
  </r>
  <r>
    <s v="2013-27-4-DuwamishGreen_hat_Y_h_um"/>
    <n v="2"/>
    <x v="13"/>
    <x v="0"/>
    <x v="6"/>
    <n v="27"/>
    <s v="DuwamishGreen_hat_Y_h_um"/>
    <n v="4"/>
    <n v="11"/>
    <m/>
    <n v="11"/>
    <s v="&quot;Green&quot; tab"/>
    <s v="need to subtract 10A"/>
  </r>
  <r>
    <s v="2010-27-4-DuwamishGreen_hat_Y_h_um"/>
    <n v="2"/>
    <x v="13"/>
    <x v="0"/>
    <x v="3"/>
    <n v="27"/>
    <s v="DuwamishGreen_hat_Y_h_um"/>
    <n v="4"/>
    <n v="35"/>
    <m/>
    <n v="34"/>
    <s v="&quot;Green&quot; tab"/>
    <s v="need to subtract 10A"/>
  </r>
  <r>
    <s v="2007-27-3-GorstCk_hat_Y_h_um"/>
    <n v="2"/>
    <x v="13"/>
    <x v="0"/>
    <x v="0"/>
    <n v="27"/>
    <s v="GorstCk_hat_Y_h_um"/>
    <n v="3"/>
    <n v="0"/>
    <m/>
    <n v="0"/>
    <s v="[South Sound Compilation.xlsx]TRS Data_for BKFRAM'!$A$21"/>
    <s v="need to subtract 10E"/>
  </r>
  <r>
    <s v="2007-27-5-GorstCk_hat_Y_h_um"/>
    <n v="2"/>
    <x v="13"/>
    <x v="0"/>
    <x v="0"/>
    <n v="27"/>
    <s v="GorstCk_hat_Y_h_um"/>
    <n v="5"/>
    <n v="0"/>
    <m/>
    <n v="0"/>
    <s v="[South Sound Compilation.xlsx]TRS Data_for BKFRAM'!$A$21"/>
    <s v="need to subtract 10E"/>
  </r>
  <r>
    <s v="2008-27-3-GorstCk_hat_Y_h_um"/>
    <n v="2"/>
    <x v="13"/>
    <x v="0"/>
    <x v="1"/>
    <n v="27"/>
    <s v="GorstCk_hat_Y_h_um"/>
    <n v="3"/>
    <n v="0"/>
    <m/>
    <n v="0"/>
    <s v="[South Sound Compilation.xlsx]TRS Data_for BKFRAM'!$A$21"/>
    <s v="need to subtract 10E"/>
  </r>
  <r>
    <s v="2008-27-4-GorstCk_hat_Y_h_um"/>
    <n v="2"/>
    <x v="13"/>
    <x v="0"/>
    <x v="1"/>
    <n v="27"/>
    <s v="GorstCk_hat_Y_h_um"/>
    <n v="4"/>
    <n v="0"/>
    <m/>
    <n v="0"/>
    <s v="[South Sound Compilation.xlsx]TRS Data_for BKFRAM'!$A$21"/>
    <s v="need to subtract 10E"/>
  </r>
  <r>
    <s v="2008-27-5-GorstCk_hat_Y_h_um"/>
    <n v="2"/>
    <x v="13"/>
    <x v="0"/>
    <x v="1"/>
    <n v="27"/>
    <s v="GorstCk_hat_Y_h_um"/>
    <n v="5"/>
    <n v="0"/>
    <m/>
    <n v="0"/>
    <s v="[South Sound Compilation.xlsx]TRS Data_for BKFRAM'!$A$21"/>
    <s v="need to subtract 10E"/>
  </r>
  <r>
    <s v="2009-27-3-GorstCk_hat_Y_h_um"/>
    <n v="2"/>
    <x v="13"/>
    <x v="0"/>
    <x v="2"/>
    <n v="27"/>
    <s v="GorstCk_hat_Y_h_um"/>
    <n v="3"/>
    <n v="0"/>
    <m/>
    <n v="0"/>
    <s v="[South Sound Compilation.xlsx]TRS Data_for BKFRAM'!$A$21"/>
    <s v="need to subtract 10E"/>
  </r>
  <r>
    <s v="2009-27-4-GorstCk_hat_Y_h_um"/>
    <n v="2"/>
    <x v="13"/>
    <x v="0"/>
    <x v="2"/>
    <n v="27"/>
    <s v="GorstCk_hat_Y_h_um"/>
    <n v="4"/>
    <n v="0"/>
    <m/>
    <n v="0"/>
    <s v="[South Sound Compilation.xlsx]TRS Data_for BKFRAM'!$A$21"/>
    <s v="need to subtract 10E"/>
  </r>
  <r>
    <s v="2009-27-5-GorstCk_hat_Y_h_um"/>
    <n v="2"/>
    <x v="13"/>
    <x v="0"/>
    <x v="2"/>
    <n v="27"/>
    <s v="GorstCk_hat_Y_h_um"/>
    <n v="5"/>
    <n v="0"/>
    <m/>
    <n v="0"/>
    <s v="[South Sound Compilation.xlsx]TRS Data_for BKFRAM'!$A$21"/>
    <s v="need to subtract 10E"/>
  </r>
  <r>
    <s v="2010-27-3-GorstCk_hat_Y_h_um"/>
    <n v="2"/>
    <x v="13"/>
    <x v="0"/>
    <x v="3"/>
    <n v="27"/>
    <s v="GorstCk_hat_Y_h_um"/>
    <n v="3"/>
    <n v="0"/>
    <m/>
    <n v="0"/>
    <s v="[South Sound Compilation.xlsx]TRS Data_for BKFRAM'!$A$21"/>
    <s v="need to subtract 10E"/>
  </r>
  <r>
    <s v="2010-27-4-GorstCk_hat_Y_h_um"/>
    <n v="2"/>
    <x v="13"/>
    <x v="0"/>
    <x v="3"/>
    <n v="27"/>
    <s v="GorstCk_hat_Y_h_um"/>
    <n v="4"/>
    <n v="0"/>
    <m/>
    <n v="0"/>
    <s v="[South Sound Compilation.xlsx]TRS Data_for BKFRAM'!$A$21"/>
    <s v="need to subtract 10E"/>
  </r>
  <r>
    <s v="2010-27-5-GorstCk_hat_Y_h_um"/>
    <n v="2"/>
    <x v="13"/>
    <x v="0"/>
    <x v="3"/>
    <n v="27"/>
    <s v="GorstCk_hat_Y_h_um"/>
    <n v="5"/>
    <n v="0"/>
    <m/>
    <n v="0"/>
    <s v="[South Sound Compilation.xlsx]TRS Data_for BKFRAM'!$A$21"/>
    <s v="need to subtract 10E"/>
  </r>
  <r>
    <s v="2011-27-3-GorstCk_hat_Y_h_um"/>
    <n v="2"/>
    <x v="13"/>
    <x v="0"/>
    <x v="4"/>
    <n v="27"/>
    <s v="GorstCk_hat_Y_h_um"/>
    <n v="3"/>
    <n v="0"/>
    <m/>
    <n v="0"/>
    <s v="[South Sound Compilation.xlsx]TRS Data_for BKFRAM'!$A$21"/>
    <s v="need to subtract 10E"/>
  </r>
  <r>
    <s v="2011-27-4-GorstCk_hat_Y_h_um"/>
    <n v="2"/>
    <x v="13"/>
    <x v="0"/>
    <x v="4"/>
    <n v="27"/>
    <s v="GorstCk_hat_Y_h_um"/>
    <n v="4"/>
    <n v="0"/>
    <m/>
    <n v="0"/>
    <s v="[South Sound Compilation.xlsx]TRS Data_for BKFRAM'!$A$21"/>
    <s v="need to subtract 10E"/>
  </r>
  <r>
    <s v="2011-27-5-GorstCk_hat_Y_h_um"/>
    <n v="2"/>
    <x v="13"/>
    <x v="0"/>
    <x v="4"/>
    <n v="27"/>
    <s v="GorstCk_hat_Y_h_um"/>
    <n v="5"/>
    <n v="0"/>
    <m/>
    <n v="0"/>
    <s v="[South Sound Compilation.xlsx]TRS Data_for BKFRAM'!$A$21"/>
    <s v="need to subtract 10E"/>
  </r>
  <r>
    <s v="2012-27-3-GorstCk_hat_Y_h_um"/>
    <n v="2"/>
    <x v="13"/>
    <x v="0"/>
    <x v="5"/>
    <n v="27"/>
    <s v="GorstCk_hat_Y_h_um"/>
    <n v="3"/>
    <n v="0"/>
    <m/>
    <n v="0"/>
    <s v="[South Sound Compilation.xlsx]TRS Data_for BKFRAM'!$A$21"/>
    <s v="need to subtract 10E"/>
  </r>
  <r>
    <s v="2012-27-4-GorstCk_hat_Y_h_um"/>
    <n v="2"/>
    <x v="13"/>
    <x v="0"/>
    <x v="5"/>
    <n v="27"/>
    <s v="GorstCk_hat_Y_h_um"/>
    <n v="4"/>
    <n v="0"/>
    <m/>
    <n v="0"/>
    <s v="[South Sound Compilation.xlsx]TRS Data_for BKFRAM'!$A$21"/>
    <s v="need to subtract 10E"/>
  </r>
  <r>
    <s v="2012-27-5-GorstCk_hat_Y_h_um"/>
    <n v="2"/>
    <x v="13"/>
    <x v="0"/>
    <x v="5"/>
    <n v="27"/>
    <s v="GorstCk_hat_Y_h_um"/>
    <n v="5"/>
    <n v="0"/>
    <m/>
    <n v="0"/>
    <s v="[South Sound Compilation.xlsx]TRS Data_for BKFRAM'!$A$21"/>
    <s v="need to subtract 10E"/>
  </r>
  <r>
    <s v="2013-27-3-GorstCk_hat_Y_h_um"/>
    <n v="2"/>
    <x v="13"/>
    <x v="0"/>
    <x v="6"/>
    <n v="27"/>
    <s v="GorstCk_hat_Y_h_um"/>
    <n v="3"/>
    <n v="0"/>
    <m/>
    <n v="0"/>
    <s v="[South Sound Compilation.xlsx]TRS Data_for BKFRAM'!$A$21"/>
    <s v="need to subtract 10E"/>
  </r>
  <r>
    <s v="2013-27-4-GorstCk_hat_Y_h_um"/>
    <n v="2"/>
    <x v="13"/>
    <x v="0"/>
    <x v="6"/>
    <n v="27"/>
    <s v="GorstCk_hat_Y_h_um"/>
    <n v="4"/>
    <n v="0"/>
    <m/>
    <n v="0"/>
    <s v="[South Sound Compilation.xlsx]TRS Data_for BKFRAM'!$A$21"/>
    <s v="need to subtract 10E"/>
  </r>
  <r>
    <s v="2013-27-5-GorstCk_hat_Y_h_um"/>
    <n v="2"/>
    <x v="13"/>
    <x v="0"/>
    <x v="6"/>
    <n v="27"/>
    <s v="GorstCk_hat_Y_h_um"/>
    <n v="5"/>
    <n v="0"/>
    <m/>
    <n v="0"/>
    <s v="[South Sound Compilation.xlsx]TRS Data_for BKFRAM'!$A$21"/>
    <s v="need to subtract 10E"/>
  </r>
  <r>
    <s v="2007-27-4-GorstCk_hat_Y_h_um"/>
    <n v="2"/>
    <x v="13"/>
    <x v="0"/>
    <x v="0"/>
    <n v="27"/>
    <s v="GorstCk_hat_Y_h_um"/>
    <n v="4"/>
    <n v="1.1850855352983689"/>
    <m/>
    <n v="1.1850855352983694"/>
    <s v="[South Sound Compilation.xlsx]TRS Data_for BKFRAM'!$A$21"/>
    <s v="need to subtract 10E"/>
  </r>
  <r>
    <s v="2007-28-3-CarrMinter_hat_Y_h_m"/>
    <n v="2"/>
    <x v="13"/>
    <x v="1"/>
    <x v="0"/>
    <n v="28"/>
    <s v="CarrMinter_hat_Y_h_m"/>
    <n v="3"/>
    <n v="0"/>
    <m/>
    <n v="0"/>
    <s v="[South Sound Compilation_10.10.2018.xlsx]ETRS Data_for BP Escapements'!$BL$60"/>
    <s v="exclude 13A"/>
  </r>
  <r>
    <s v="2007-28-4-CarrMinter_hat_Y_h_m"/>
    <n v="2"/>
    <x v="13"/>
    <x v="1"/>
    <x v="0"/>
    <n v="28"/>
    <s v="CarrMinter_hat_Y_h_m"/>
    <n v="4"/>
    <n v="0"/>
    <m/>
    <n v="0"/>
    <s v="[South Sound Compilation_10.10.2018.xlsx]ETRS Data_for BP Escapements'!$BL$60"/>
    <s v="exclude 13A"/>
  </r>
  <r>
    <s v="2007-28-5-CarrMinter_hat_Y_h_m"/>
    <n v="2"/>
    <x v="13"/>
    <x v="1"/>
    <x v="0"/>
    <n v="28"/>
    <s v="CarrMinter_hat_Y_h_m"/>
    <n v="5"/>
    <n v="0"/>
    <m/>
    <n v="0"/>
    <s v="[South Sound Compilation_10.10.2018.xlsx]ETRS Data_for BP Escapements'!$BL$60"/>
    <s v="exclude 13A"/>
  </r>
  <r>
    <s v="2008-28-3-CarrMinter_hat_Y_h_m"/>
    <n v="2"/>
    <x v="13"/>
    <x v="1"/>
    <x v="1"/>
    <n v="28"/>
    <s v="CarrMinter_hat_Y_h_m"/>
    <n v="3"/>
    <n v="0"/>
    <m/>
    <n v="0"/>
    <s v="[South Sound Compilation_10.10.2018.xlsx]ETRS Data_for BP Escapements'!$BL$60"/>
    <s v="exclude 13A"/>
  </r>
  <r>
    <s v="2008-28-4-CarrMinter_hat_Y_h_m"/>
    <n v="2"/>
    <x v="13"/>
    <x v="1"/>
    <x v="1"/>
    <n v="28"/>
    <s v="CarrMinter_hat_Y_h_m"/>
    <n v="4"/>
    <n v="0"/>
    <m/>
    <n v="0"/>
    <s v="[South Sound Compilation_10.10.2018.xlsx]ETRS Data_for BP Escapements'!$BL$60"/>
    <s v="exclude 13A"/>
  </r>
  <r>
    <s v="2008-28-5-CarrMinter_hat_Y_h_m"/>
    <n v="2"/>
    <x v="13"/>
    <x v="1"/>
    <x v="1"/>
    <n v="28"/>
    <s v="CarrMinter_hat_Y_h_m"/>
    <n v="5"/>
    <n v="0"/>
    <m/>
    <n v="0"/>
    <s v="[South Sound Compilation_10.10.2018.xlsx]ETRS Data_for BP Escapements'!$BL$60"/>
    <s v="exclude 13A"/>
  </r>
  <r>
    <s v="2009-28-3-CarrMinter_hat_Y_h_m"/>
    <n v="2"/>
    <x v="13"/>
    <x v="1"/>
    <x v="2"/>
    <n v="28"/>
    <s v="CarrMinter_hat_Y_h_m"/>
    <n v="3"/>
    <n v="0"/>
    <m/>
    <n v="0"/>
    <s v="[South Sound Compilation_10.10.2018.xlsx]ETRS Data_for BP Escapements'!$BL$60"/>
    <s v="exclude 13A"/>
  </r>
  <r>
    <s v="2009-28-4-CarrMinter_hat_Y_h_m"/>
    <n v="2"/>
    <x v="13"/>
    <x v="1"/>
    <x v="2"/>
    <n v="28"/>
    <s v="CarrMinter_hat_Y_h_m"/>
    <n v="4"/>
    <n v="0"/>
    <m/>
    <n v="0"/>
    <s v="[South Sound Compilation_10.10.2018.xlsx]ETRS Data_for BP Escapements'!$BL$60"/>
    <s v="exclude 13A"/>
  </r>
  <r>
    <s v="2009-28-5-CarrMinter_hat_Y_h_m"/>
    <n v="2"/>
    <x v="13"/>
    <x v="1"/>
    <x v="2"/>
    <n v="28"/>
    <s v="CarrMinter_hat_Y_h_m"/>
    <n v="5"/>
    <n v="0"/>
    <m/>
    <n v="0"/>
    <s v="[South Sound Compilation_10.10.2018.xlsx]ETRS Data_for BP Escapements'!$BL$60"/>
    <s v="exclude 13A"/>
  </r>
  <r>
    <s v="2010-28-3-CarrMinter_hat_Y_h_m"/>
    <n v="2"/>
    <x v="13"/>
    <x v="1"/>
    <x v="3"/>
    <n v="28"/>
    <s v="CarrMinter_hat_Y_h_m"/>
    <n v="3"/>
    <n v="0"/>
    <m/>
    <n v="0"/>
    <s v="[South Sound Compilation_10.10.2018.xlsx]ETRS Data_for BP Escapements'!$BL$60"/>
    <s v="exclude 13A"/>
  </r>
  <r>
    <s v="2010-28-4-CarrMinter_hat_Y_h_m"/>
    <n v="2"/>
    <x v="13"/>
    <x v="1"/>
    <x v="3"/>
    <n v="28"/>
    <s v="CarrMinter_hat_Y_h_m"/>
    <n v="4"/>
    <n v="0"/>
    <m/>
    <n v="0"/>
    <s v="[South Sound Compilation_10.10.2018.xlsx]ETRS Data_for BP Escapements'!$BL$60"/>
    <s v="exclude 13A"/>
  </r>
  <r>
    <s v="2010-28-5-CarrMinter_hat_Y_h_m"/>
    <n v="2"/>
    <x v="13"/>
    <x v="1"/>
    <x v="3"/>
    <n v="28"/>
    <s v="CarrMinter_hat_Y_h_m"/>
    <n v="5"/>
    <n v="0"/>
    <m/>
    <n v="0"/>
    <s v="[South Sound Compilation_10.10.2018.xlsx]ETRS Data_for BP Escapements'!$BL$60"/>
    <s v="exclude 13A"/>
  </r>
  <r>
    <s v="2011-28-4-CarrMinter_hat_Y_h_m"/>
    <n v="2"/>
    <x v="13"/>
    <x v="1"/>
    <x v="4"/>
    <n v="28"/>
    <s v="CarrMinter_hat_Y_h_m"/>
    <n v="4"/>
    <n v="0"/>
    <m/>
    <n v="0"/>
    <s v="[South Sound Compilation_10.10.2018.xlsx]ETRS Data_for BP Escapements'!$BL$60"/>
    <s v="exclude 13A"/>
  </r>
  <r>
    <s v="2011-28-5-CarrMinter_hat_Y_h_m"/>
    <n v="2"/>
    <x v="13"/>
    <x v="1"/>
    <x v="4"/>
    <n v="28"/>
    <s v="CarrMinter_hat_Y_h_m"/>
    <n v="5"/>
    <n v="0"/>
    <m/>
    <n v="0"/>
    <s v="[South Sound Compilation_10.10.2018.xlsx]ETRS Data_for BP Escapements'!$BL$60"/>
    <s v="exclude 13A"/>
  </r>
  <r>
    <s v="2012-28-3-CarrMinter_hat_Y_h_m"/>
    <n v="2"/>
    <x v="13"/>
    <x v="1"/>
    <x v="5"/>
    <n v="28"/>
    <s v="CarrMinter_hat_Y_h_m"/>
    <n v="3"/>
    <n v="0"/>
    <m/>
    <n v="0"/>
    <s v="[South Sound Compilation_10.10.2018.xlsx]ETRS Data_for BP Escapements'!$BL$60"/>
    <s v="exclude 13A"/>
  </r>
  <r>
    <s v="2012-28-5-CarrMinter_hat_Y_h_m"/>
    <n v="2"/>
    <x v="13"/>
    <x v="1"/>
    <x v="5"/>
    <n v="28"/>
    <s v="CarrMinter_hat_Y_h_m"/>
    <n v="5"/>
    <n v="0"/>
    <m/>
    <n v="0"/>
    <s v="[South Sound Compilation_10.10.2018.xlsx]ETRS Data_for BP Escapements'!$BL$60"/>
    <s v="exclude 13A"/>
  </r>
  <r>
    <s v="2013-28-4-CarrMinter_hat_Y_h_m"/>
    <n v="2"/>
    <x v="13"/>
    <x v="1"/>
    <x v="6"/>
    <n v="28"/>
    <s v="CarrMinter_hat_Y_h_m"/>
    <n v="4"/>
    <n v="0"/>
    <m/>
    <n v="0"/>
    <s v="[South Sound Compilation_10.10.2018.xlsx]ETRS Data_for BP Escapements'!$BL$60"/>
    <s v="exclude 13A"/>
  </r>
  <r>
    <s v="2013-28-5-CarrMinter_hat_Y_h_m"/>
    <n v="2"/>
    <x v="13"/>
    <x v="1"/>
    <x v="6"/>
    <n v="28"/>
    <s v="CarrMinter_hat_Y_h_m"/>
    <n v="5"/>
    <n v="0"/>
    <m/>
    <n v="0"/>
    <s v="[South Sound Compilation_10.10.2018.xlsx]ETRS Data_for BP Escapements'!$BL$60"/>
    <s v="exclude 13A"/>
  </r>
  <r>
    <s v="2012-28-4-CarrMinter_hat_Y_h_m"/>
    <n v="2"/>
    <x v="13"/>
    <x v="1"/>
    <x v="5"/>
    <n v="28"/>
    <s v="CarrMinter_hat_Y_h_m"/>
    <n v="4"/>
    <n v="1.8079103521631761"/>
    <m/>
    <n v="1.8079103521631759"/>
    <s v="[South Sound Compilation_10.10.2018.xlsx]ETRS Data_for BP Escapements'!$BL$60"/>
    <s v="exclude 13A"/>
  </r>
  <r>
    <s v="2011-28-3-CarrMinter_hat_Y_h_m"/>
    <n v="2"/>
    <x v="13"/>
    <x v="1"/>
    <x v="4"/>
    <n v="28"/>
    <s v="CarrMinter_hat_Y_h_m"/>
    <n v="3"/>
    <n v="6.4361608537009056"/>
    <m/>
    <n v="6.4361608537009056"/>
    <s v="[South Sound Compilation_10.10.2018.xlsx]ETRS Data_for BP Escapements'!$BL$60"/>
    <s v="exclude 13A"/>
  </r>
  <r>
    <s v="2013-28-3-CarrMinter_hat_Y_h_m"/>
    <n v="2"/>
    <x v="13"/>
    <x v="1"/>
    <x v="6"/>
    <n v="28"/>
    <s v="CarrMinter_hat_Y_h_m"/>
    <n v="3"/>
    <n v="13.38417759061204"/>
    <m/>
    <n v="13.384177590612039"/>
    <s v="[South Sound Compilation_10.10.2018.xlsx]ETRS Data_for BP Escapements'!$BL$60"/>
    <s v="exclude 13A"/>
  </r>
  <r>
    <s v="2008-28-5-ChambersCk_hat_Y_h_m"/>
    <n v="2"/>
    <x v="13"/>
    <x v="1"/>
    <x v="1"/>
    <n v="28"/>
    <s v="ChambersCk_hat_Y_h_m"/>
    <n v="5"/>
    <n v="0"/>
    <m/>
    <n v="0"/>
    <s v="[valid_2020_draft_stock_bkfram.xlsx]valid2020_stock!"/>
    <m/>
  </r>
  <r>
    <s v="2009-28-5-ChambersCk_hat_Y_h_m"/>
    <n v="2"/>
    <x v="13"/>
    <x v="1"/>
    <x v="2"/>
    <n v="28"/>
    <s v="ChambersCk_hat_Y_h_m"/>
    <n v="5"/>
    <n v="0"/>
    <m/>
    <n v="0"/>
    <s v="[valid_2020_draft_stock_bkfram.xlsx]valid2020_stock!"/>
    <m/>
  </r>
  <r>
    <s v="2010-28-5-ChambersCk_hat_Y_h_m"/>
    <n v="2"/>
    <x v="13"/>
    <x v="1"/>
    <x v="3"/>
    <n v="28"/>
    <s v="ChambersCk_hat_Y_h_m"/>
    <n v="5"/>
    <n v="0"/>
    <m/>
    <n v="0"/>
    <s v="[valid_2020_draft_stock_bkfram.xlsx]valid2020_stock!"/>
    <m/>
  </r>
  <r>
    <s v="2011-28-5-ChambersCk_hat_Y_h_m"/>
    <n v="2"/>
    <x v="13"/>
    <x v="1"/>
    <x v="4"/>
    <n v="28"/>
    <s v="ChambersCk_hat_Y_h_m"/>
    <n v="5"/>
    <n v="0"/>
    <m/>
    <n v="0"/>
    <s v="[valid_2020_draft_stock_bkfram.xlsx]valid2020_stock!"/>
    <m/>
  </r>
  <r>
    <s v="2013-28-3-ChambersCk_hat_Y_h_m"/>
    <n v="2"/>
    <x v="13"/>
    <x v="1"/>
    <x v="6"/>
    <n v="28"/>
    <s v="ChambersCk_hat_Y_h_m"/>
    <n v="3"/>
    <n v="0"/>
    <m/>
    <n v="0"/>
    <s v="[valid_2020_draft_stock_bkfram.xlsx]valid2020_stock!"/>
    <m/>
  </r>
  <r>
    <s v="2009-28-4-ChambersCk_hat_Y_h_m"/>
    <n v="2"/>
    <x v="13"/>
    <x v="1"/>
    <x v="2"/>
    <n v="28"/>
    <s v="ChambersCk_hat_Y_h_m"/>
    <n v="4"/>
    <n v="4.1046462024488646"/>
    <m/>
    <n v="4.1046462024488646"/>
    <s v="[valid_2020_draft_stock_bkfram.xlsx]valid2020_stock!"/>
    <m/>
  </r>
  <r>
    <s v="2009-28-3-ChambersCk_hat_Y_h_m"/>
    <n v="2"/>
    <x v="13"/>
    <x v="1"/>
    <x v="2"/>
    <n v="28"/>
    <s v="ChambersCk_hat_Y_h_m"/>
    <n v="3"/>
    <n v="5.0854071335271556"/>
    <m/>
    <n v="5.0854071335271556"/>
    <s v="[valid_2020_draft_stock_bkfram.xlsx]valid2020_stock!"/>
    <m/>
  </r>
  <r>
    <s v="2008-28-3-ChambersCk_hat_Y_h_m"/>
    <n v="2"/>
    <x v="13"/>
    <x v="1"/>
    <x v="1"/>
    <n v="28"/>
    <s v="ChambersCk_hat_Y_h_m"/>
    <n v="3"/>
    <n v="10.361458251587131"/>
    <m/>
    <n v="10.361458251587131"/>
    <s v="[valid_2020_draft_stock_bkfram.xlsx]valid2020_stock!"/>
    <m/>
  </r>
  <r>
    <s v="2010-28-4-ChambersCk_hat_Y_h_m"/>
    <n v="2"/>
    <x v="13"/>
    <x v="1"/>
    <x v="3"/>
    <n v="28"/>
    <s v="ChambersCk_hat_Y_h_m"/>
    <n v="4"/>
    <n v="11.59748957148274"/>
    <m/>
    <n v="11.59748957148274"/>
    <s v="[valid_2020_draft_stock_bkfram.xlsx]valid2020_stock!"/>
    <m/>
  </r>
  <r>
    <s v="2012-28-5-ChambersCk_hat_Y_h_m"/>
    <n v="2"/>
    <x v="13"/>
    <x v="1"/>
    <x v="5"/>
    <n v="28"/>
    <s v="ChambersCk_hat_Y_h_m"/>
    <n v="5"/>
    <n v="13.430097534223011"/>
    <m/>
    <n v="13.430097534223011"/>
    <s v="[valid_2020_draft_stock_bkfram.xlsx]valid2020_stock!"/>
    <m/>
  </r>
  <r>
    <s v="2013-28-5-ChambersCk_hat_Y_h_m"/>
    <n v="2"/>
    <x v="13"/>
    <x v="1"/>
    <x v="6"/>
    <n v="28"/>
    <s v="ChambersCk_hat_Y_h_m"/>
    <n v="5"/>
    <n v="14.80960336987973"/>
    <m/>
    <n v="14.80960336987973"/>
    <s v="[valid_2020_draft_stock_bkfram.xlsx]valid2020_stock!"/>
    <m/>
  </r>
  <r>
    <s v="2007-28-4-ChambersCk_hat_Y_h_m"/>
    <n v="2"/>
    <x v="13"/>
    <x v="1"/>
    <x v="0"/>
    <n v="28"/>
    <s v="ChambersCk_hat_Y_h_m"/>
    <n v="4"/>
    <n v="15.462137954591549"/>
    <m/>
    <n v="15.462137954591549"/>
    <s v="[valid_2020_draft_stock_bkfram.xlsx]valid2020_stock!"/>
    <m/>
  </r>
  <r>
    <s v="2010-28-3-ChambersCk_hat_Y_h_m"/>
    <n v="2"/>
    <x v="13"/>
    <x v="1"/>
    <x v="3"/>
    <n v="28"/>
    <s v="ChambersCk_hat_Y_h_m"/>
    <n v="3"/>
    <n v="22.57064886604368"/>
    <m/>
    <n v="22.57064886604368"/>
    <s v="[valid_2020_draft_stock_bkfram.xlsx]valid2020_stock!"/>
    <m/>
  </r>
  <r>
    <s v="2011-28-3-ChambersCk_hat_Y_h_m"/>
    <n v="2"/>
    <x v="13"/>
    <x v="1"/>
    <x v="4"/>
    <n v="28"/>
    <s v="ChambersCk_hat_Y_h_m"/>
    <n v="3"/>
    <n v="66.75540912938213"/>
    <m/>
    <n v="66.75540912938213"/>
    <s v="[valid_2020_draft_stock_bkfram.xlsx]valid2020_stock!"/>
    <m/>
  </r>
  <r>
    <s v="2007-28-5-ChambersCk_hat_Y_h_m"/>
    <n v="2"/>
    <x v="13"/>
    <x v="1"/>
    <x v="0"/>
    <n v="28"/>
    <s v="ChambersCk_hat_Y_h_m"/>
    <n v="5"/>
    <n v="68.84944270541439"/>
    <m/>
    <n v="68.84944270541439"/>
    <s v="[valid_2020_draft_stock_bkfram.xlsx]valid2020_stock!"/>
    <m/>
  </r>
  <r>
    <s v="2013-28-4-ChambersCk_hat_Y_h_m"/>
    <n v="2"/>
    <x v="13"/>
    <x v="1"/>
    <x v="6"/>
    <n v="28"/>
    <s v="ChambersCk_hat_Y_h_m"/>
    <n v="4"/>
    <n v="70.302181461939441"/>
    <m/>
    <n v="70.302181461939441"/>
    <s v="[valid_2020_draft_stock_bkfram.xlsx]valid2020_stock!"/>
    <m/>
  </r>
  <r>
    <s v="2011-28-4-ChambersCk_hat_Y_h_m"/>
    <n v="2"/>
    <x v="13"/>
    <x v="1"/>
    <x v="4"/>
    <n v="28"/>
    <s v="ChambersCk_hat_Y_h_m"/>
    <n v="4"/>
    <n v="78.447041282677205"/>
    <m/>
    <n v="78.447041282677205"/>
    <s v="[valid_2020_draft_stock_bkfram.xlsx]valid2020_stock!"/>
    <m/>
  </r>
  <r>
    <s v="2012-28-3-ChambersCk_hat_Y_h_m"/>
    <n v="2"/>
    <x v="13"/>
    <x v="1"/>
    <x v="5"/>
    <n v="28"/>
    <s v="ChambersCk_hat_Y_h_m"/>
    <n v="3"/>
    <n v="78.61950085325995"/>
    <m/>
    <n v="78.61950085325995"/>
    <s v="[valid_2020_draft_stock_bkfram.xlsx]valid2020_stock!"/>
    <m/>
  </r>
  <r>
    <s v="2012-28-4-ChambersCk_hat_Y_h_m"/>
    <n v="2"/>
    <x v="13"/>
    <x v="1"/>
    <x v="5"/>
    <n v="28"/>
    <s v="ChambersCk_hat_Y_h_m"/>
    <n v="4"/>
    <n v="129.30354457413929"/>
    <m/>
    <n v="129.30354457413929"/>
    <s v="[valid_2020_draft_stock_bkfram.xlsx]valid2020_stock!"/>
    <m/>
  </r>
  <r>
    <s v="2008-28-4-ChambersCk_hat_Y_h_m"/>
    <n v="2"/>
    <x v="13"/>
    <x v="1"/>
    <x v="1"/>
    <n v="28"/>
    <s v="ChambersCk_hat_Y_h_m"/>
    <n v="4"/>
    <n v="389.05746681497959"/>
    <m/>
    <n v="389.05746681497959"/>
    <s v="[valid_2020_draft_stock_bkfram.xlsx]valid2020_stock!"/>
    <m/>
  </r>
  <r>
    <s v="2007-28-3-ChambersCk_hat_Y_h_m"/>
    <n v="2"/>
    <x v="13"/>
    <x v="1"/>
    <x v="0"/>
    <n v="28"/>
    <s v="ChambersCk_hat_Y_h_m"/>
    <n v="3"/>
    <n v="536.70801779755243"/>
    <m/>
    <n v="536.70801779755243"/>
    <s v="[valid_2020_draft_stock_bkfram.xlsx]valid2020_stock!"/>
    <m/>
  </r>
  <r>
    <s v="2008-28-5-Deschutes_hat_Y_h_m"/>
    <n v="2"/>
    <x v="13"/>
    <x v="1"/>
    <x v="1"/>
    <n v="28"/>
    <s v="Deschutes_hat_Y_h_m"/>
    <n v="5"/>
    <n v="0"/>
    <m/>
    <n v="0"/>
    <s v="[PS CK RR Model + FW Sport Feb 3 _ 2020.xlsm]RR'!$A$44"/>
    <s v="exclude 13+"/>
  </r>
  <r>
    <s v="2009-28-5-Deschutes_hat_Y_h_m"/>
    <n v="2"/>
    <x v="13"/>
    <x v="1"/>
    <x v="2"/>
    <n v="28"/>
    <s v="Deschutes_hat_Y_h_m"/>
    <n v="5"/>
    <n v="0"/>
    <m/>
    <n v="0"/>
    <s v="[PS CK RR Model + FW Sport Feb 3 _ 2020.xlsm]RR'!$A$44"/>
    <s v="exclude 13+"/>
  </r>
  <r>
    <s v="2010-28-5-Deschutes_hat_Y_h_m"/>
    <n v="2"/>
    <x v="13"/>
    <x v="1"/>
    <x v="3"/>
    <n v="28"/>
    <s v="Deschutes_hat_Y_h_m"/>
    <n v="5"/>
    <n v="0"/>
    <m/>
    <n v="0"/>
    <s v="[PS CK RR Model + FW Sport Feb 3 _ 2020.xlsm]RR'!$A$44"/>
    <s v="exclude 13+"/>
  </r>
  <r>
    <s v="2011-28-3-Deschutes_hat_Y_h_m"/>
    <n v="2"/>
    <x v="13"/>
    <x v="1"/>
    <x v="4"/>
    <n v="28"/>
    <s v="Deschutes_hat_Y_h_m"/>
    <n v="3"/>
    <n v="0"/>
    <m/>
    <n v="0"/>
    <s v="[PS CK RR Model + FW Sport Feb 3 _ 2020.xlsm]RR'!$A$44"/>
    <s v="exclude 13+"/>
  </r>
  <r>
    <s v="2011-28-4-Deschutes_hat_Y_h_m"/>
    <n v="2"/>
    <x v="13"/>
    <x v="1"/>
    <x v="4"/>
    <n v="28"/>
    <s v="Deschutes_hat_Y_h_m"/>
    <n v="4"/>
    <n v="0"/>
    <m/>
    <n v="0"/>
    <s v="[PS CK RR Model + FW Sport Feb 3 _ 2020.xlsm]RR'!$A$44"/>
    <s v="exclude 13+"/>
  </r>
  <r>
    <s v="2011-28-5-Deschutes_hat_Y_h_m"/>
    <n v="2"/>
    <x v="13"/>
    <x v="1"/>
    <x v="4"/>
    <n v="28"/>
    <s v="Deschutes_hat_Y_h_m"/>
    <n v="5"/>
    <n v="0"/>
    <m/>
    <n v="0"/>
    <s v="[PS CK RR Model + FW Sport Feb 3 _ 2020.xlsm]RR'!$A$44"/>
    <s v="exclude 13+"/>
  </r>
  <r>
    <s v="2012-28-3-Deschutes_hat_Y_h_m"/>
    <n v="2"/>
    <x v="13"/>
    <x v="1"/>
    <x v="5"/>
    <n v="28"/>
    <s v="Deschutes_hat_Y_h_m"/>
    <n v="3"/>
    <n v="0"/>
    <m/>
    <n v="0"/>
    <s v="[PS CK RR Model + FW Sport Feb 3 _ 2020.xlsm]RR'!$A$44"/>
    <s v="exclude 13+"/>
  </r>
  <r>
    <s v="2012-28-4-Deschutes_hat_Y_h_m"/>
    <n v="2"/>
    <x v="13"/>
    <x v="1"/>
    <x v="5"/>
    <n v="28"/>
    <s v="Deschutes_hat_Y_h_m"/>
    <n v="4"/>
    <n v="0"/>
    <m/>
    <n v="0"/>
    <s v="[PS CK RR Model + FW Sport Feb 3 _ 2020.xlsm]RR'!$A$44"/>
    <s v="exclude 13+"/>
  </r>
  <r>
    <s v="2012-28-5-Deschutes_hat_Y_h_m"/>
    <n v="2"/>
    <x v="13"/>
    <x v="1"/>
    <x v="5"/>
    <n v="28"/>
    <s v="Deschutes_hat_Y_h_m"/>
    <n v="5"/>
    <n v="0"/>
    <m/>
    <n v="0"/>
    <s v="[PS CK RR Model + FW Sport Feb 3 _ 2020.xlsm]RR'!$A$44"/>
    <s v="exclude 13+"/>
  </r>
  <r>
    <s v="2013-28-3-Deschutes_hat_Y_h_m"/>
    <n v="2"/>
    <x v="13"/>
    <x v="1"/>
    <x v="6"/>
    <n v="28"/>
    <s v="Deschutes_hat_Y_h_m"/>
    <n v="3"/>
    <n v="0"/>
    <m/>
    <n v="0"/>
    <s v="[PS CK RR Model + FW Sport Feb 3 _ 2020.xlsm]RR'!$A$44"/>
    <s v="exclude 13+"/>
  </r>
  <r>
    <s v="2013-28-4-Deschutes_hat_Y_h_m"/>
    <n v="2"/>
    <x v="13"/>
    <x v="1"/>
    <x v="6"/>
    <n v="28"/>
    <s v="Deschutes_hat_Y_h_m"/>
    <n v="4"/>
    <n v="0"/>
    <m/>
    <n v="0"/>
    <s v="[PS CK RR Model + FW Sport Feb 3 _ 2020.xlsm]RR'!$A$44"/>
    <s v="exclude 13+"/>
  </r>
  <r>
    <s v="2013-28-5-Deschutes_hat_Y_h_m"/>
    <n v="2"/>
    <x v="13"/>
    <x v="1"/>
    <x v="6"/>
    <n v="28"/>
    <s v="Deschutes_hat_Y_h_m"/>
    <n v="5"/>
    <n v="0"/>
    <m/>
    <n v="0"/>
    <s v="[PS CK RR Model + FW Sport Feb 3 _ 2020.xlsm]RR'!$A$44"/>
    <s v="exclude 13+"/>
  </r>
  <r>
    <s v="2010-28-4-Deschutes_hat_Y_h_m"/>
    <n v="2"/>
    <x v="13"/>
    <x v="1"/>
    <x v="3"/>
    <n v="28"/>
    <s v="Deschutes_hat_Y_h_m"/>
    <n v="4"/>
    <n v="1.138131487889273"/>
    <m/>
    <n v="1.1381314878892734"/>
    <s v="[PS CK RR Model + FW Sport Feb 3 _ 2020.xlsm]RR'!$A$44"/>
    <s v="exclude 13+"/>
  </r>
  <r>
    <s v="2010-28-3-Deschutes_hat_Y_h_m"/>
    <n v="2"/>
    <x v="13"/>
    <x v="1"/>
    <x v="3"/>
    <n v="28"/>
    <s v="Deschutes_hat_Y_h_m"/>
    <n v="3"/>
    <n v="1.2485756608933449"/>
    <m/>
    <n v="1.2485756608933454"/>
    <s v="[PS CK RR Model + FW Sport Feb 3 _ 2020.xlsm]RR'!$A$44"/>
    <s v="exclude 13+"/>
  </r>
  <r>
    <s v="2007-28-5-Deschutes_hat_Y_h_m"/>
    <n v="2"/>
    <x v="13"/>
    <x v="1"/>
    <x v="0"/>
    <n v="28"/>
    <s v="Deschutes_hat_Y_h_m"/>
    <n v="5"/>
    <n v="2.1452511850440792"/>
    <m/>
    <n v="2.1452511850440792"/>
    <s v="[PS CK RR Model + FW Sport Feb 3 _ 2020.xlsm]RR'!$A$44"/>
    <s v="exclude 13+"/>
  </r>
  <r>
    <s v="2009-28-3-Deschutes_hat_Y_h_m"/>
    <n v="2"/>
    <x v="13"/>
    <x v="1"/>
    <x v="2"/>
    <n v="28"/>
    <s v="Deschutes_hat_Y_h_m"/>
    <n v="3"/>
    <n v="5.1898795847750874"/>
    <m/>
    <n v="5.1898795847750865"/>
    <s v="[PS CK RR Model + FW Sport Feb 3 _ 2020.xlsm]RR'!$A$44"/>
    <s v="exclude 13+"/>
  </r>
  <r>
    <s v="2007-28-4-Deschutes_hat_Y_h_m"/>
    <n v="2"/>
    <x v="13"/>
    <x v="1"/>
    <x v="0"/>
    <n v="28"/>
    <s v="Deschutes_hat_Y_h_m"/>
    <n v="4"/>
    <n v="6.8388867108710931"/>
    <m/>
    <n v="6.8388867108710931"/>
    <s v="[PS CK RR Model + FW Sport Feb 3 _ 2020.xlsm]RR'!$A$44"/>
    <s v="exclude 13+"/>
  </r>
  <r>
    <s v="2008-28-3-Deschutes_hat_Y_h_m"/>
    <n v="2"/>
    <x v="13"/>
    <x v="1"/>
    <x v="1"/>
    <n v="28"/>
    <s v="Deschutes_hat_Y_h_m"/>
    <n v="3"/>
    <n v="9.4963829006856546"/>
    <m/>
    <n v="9.4963829006856546"/>
    <s v="[PS CK RR Model + FW Sport Feb 3 _ 2020.xlsm]RR'!$A$44"/>
    <s v="exclude 13+"/>
  </r>
  <r>
    <s v="2008-28-4-Deschutes_hat_Y_h_m"/>
    <n v="2"/>
    <x v="13"/>
    <x v="1"/>
    <x v="1"/>
    <n v="28"/>
    <s v="Deschutes_hat_Y_h_m"/>
    <n v="4"/>
    <n v="14.09844119424344"/>
    <m/>
    <n v="14.098441194243442"/>
    <s v="[PS CK RR Model + FW Sport Feb 3 _ 2020.xlsm]RR'!$A$44"/>
    <s v="exclude 13+"/>
  </r>
  <r>
    <s v="2009-28-4-Deschutes_hat_Y_h_m"/>
    <n v="2"/>
    <x v="13"/>
    <x v="1"/>
    <x v="2"/>
    <n v="28"/>
    <s v="Deschutes_hat_Y_h_m"/>
    <n v="4"/>
    <n v="19.78838782089208"/>
    <m/>
    <n v="19.788387820892083"/>
    <s v="[PS CK RR Model + FW Sport Feb 3 _ 2020.xlsm]RR'!$A$44"/>
    <s v="exclude 13+"/>
  </r>
  <r>
    <s v="2007-28-3-Deschutes_hat_Y_h_m"/>
    <n v="2"/>
    <x v="13"/>
    <x v="1"/>
    <x v="0"/>
    <n v="28"/>
    <s v="Deschutes_hat_Y_h_m"/>
    <n v="3"/>
    <n v="33.681504855420918"/>
    <m/>
    <n v="33.681504855420918"/>
    <s v="[PS CK RR Model + FW Sport Feb 3 _ 2020.xlsm]RR'!$A$44"/>
    <s v="exclude 13+"/>
  </r>
  <r>
    <s v="2011-28-3-DuwamishGreen_hat_Y_h_m"/>
    <n v="2"/>
    <x v="13"/>
    <x v="1"/>
    <x v="4"/>
    <n v="28"/>
    <s v="DuwamishGreen_hat_Y_h_m"/>
    <n v="3"/>
    <n v="18"/>
    <m/>
    <n v="17"/>
    <s v="&quot;Green&quot; tab"/>
    <s v="need to subtract 10A"/>
  </r>
  <r>
    <s v="2010-28-5-DuwamishGreen_hat_Y_h_m"/>
    <n v="2"/>
    <x v="13"/>
    <x v="1"/>
    <x v="3"/>
    <n v="28"/>
    <s v="DuwamishGreen_hat_Y_h_m"/>
    <n v="5"/>
    <n v="21"/>
    <m/>
    <n v="19"/>
    <s v="&quot;Green&quot; tab"/>
    <s v="need to subtract 10A"/>
  </r>
  <r>
    <s v="2012-28-3-DuwamishGreen_hat_Y_h_m"/>
    <n v="2"/>
    <x v="13"/>
    <x v="1"/>
    <x v="5"/>
    <n v="28"/>
    <s v="DuwamishGreen_hat_Y_h_m"/>
    <n v="3"/>
    <n v="25"/>
    <m/>
    <n v="25"/>
    <s v="&quot;Green&quot; tab"/>
    <s v="need to subtract 10A"/>
  </r>
  <r>
    <s v="2013-28-5-DuwamishGreen_hat_Y_h_m"/>
    <n v="2"/>
    <x v="13"/>
    <x v="1"/>
    <x v="6"/>
    <n v="28"/>
    <s v="DuwamishGreen_hat_Y_h_m"/>
    <n v="5"/>
    <n v="35"/>
    <m/>
    <n v="35"/>
    <s v="&quot;Green&quot; tab"/>
    <s v="need to subtract 10A"/>
  </r>
  <r>
    <s v="2008-28-5-DuwamishGreen_hat_Y_h_m"/>
    <n v="2"/>
    <x v="13"/>
    <x v="1"/>
    <x v="1"/>
    <n v="28"/>
    <s v="DuwamishGreen_hat_Y_h_m"/>
    <n v="5"/>
    <n v="36"/>
    <m/>
    <n v="32"/>
    <s v="&quot;Green&quot; tab"/>
    <s v="need to subtract 10A"/>
  </r>
  <r>
    <s v="2011-28-5-DuwamishGreen_hat_Y_h_m"/>
    <n v="2"/>
    <x v="13"/>
    <x v="1"/>
    <x v="4"/>
    <n v="28"/>
    <s v="DuwamishGreen_hat_Y_h_m"/>
    <n v="5"/>
    <n v="36"/>
    <m/>
    <n v="35"/>
    <s v="&quot;Green&quot; tab"/>
    <s v="need to subtract 10A"/>
  </r>
  <r>
    <s v="2012-28-5-DuwamishGreen_hat_Y_h_m"/>
    <n v="2"/>
    <x v="13"/>
    <x v="1"/>
    <x v="5"/>
    <n v="28"/>
    <s v="DuwamishGreen_hat_Y_h_m"/>
    <n v="5"/>
    <n v="39"/>
    <m/>
    <n v="38"/>
    <s v="&quot;Green&quot; tab"/>
    <s v="need to subtract 10A"/>
  </r>
  <r>
    <s v="2013-28-3-DuwamishGreen_hat_Y_h_m"/>
    <n v="2"/>
    <x v="13"/>
    <x v="1"/>
    <x v="6"/>
    <n v="28"/>
    <s v="DuwamishGreen_hat_Y_h_m"/>
    <n v="3"/>
    <n v="42"/>
    <m/>
    <n v="42"/>
    <s v="&quot;Green&quot; tab"/>
    <s v="need to subtract 10A"/>
  </r>
  <r>
    <s v="2012-28-4-DuwamishGreen_hat_Y_h_m"/>
    <n v="2"/>
    <x v="13"/>
    <x v="1"/>
    <x v="5"/>
    <n v="28"/>
    <s v="DuwamishGreen_hat_Y_h_m"/>
    <n v="4"/>
    <n v="58"/>
    <m/>
    <n v="58"/>
    <s v="&quot;Green&quot; tab"/>
    <s v="need to subtract 10A"/>
  </r>
  <r>
    <s v="2008-28-3-DuwamishGreen_hat_Y_h_m"/>
    <n v="2"/>
    <x v="13"/>
    <x v="1"/>
    <x v="1"/>
    <n v="28"/>
    <s v="DuwamishGreen_hat_Y_h_m"/>
    <n v="3"/>
    <n v="96"/>
    <m/>
    <n v="92"/>
    <s v="&quot;Green&quot; tab"/>
    <s v="need to subtract 10A"/>
  </r>
  <r>
    <s v="2007-28-5-DuwamishGreen_hat_Y_h_m"/>
    <n v="2"/>
    <x v="13"/>
    <x v="1"/>
    <x v="0"/>
    <n v="28"/>
    <s v="DuwamishGreen_hat_Y_h_m"/>
    <n v="5"/>
    <n v="199"/>
    <m/>
    <n v="176"/>
    <s v="&quot;Green&quot; tab"/>
    <s v="need to subtract 10A"/>
  </r>
  <r>
    <s v="2009-28-5-DuwamishGreen_hat_Y_h_m"/>
    <n v="2"/>
    <x v="13"/>
    <x v="1"/>
    <x v="2"/>
    <n v="28"/>
    <s v="DuwamishGreen_hat_Y_h_m"/>
    <n v="5"/>
    <n v="267"/>
    <m/>
    <n v="258"/>
    <s v="&quot;Green&quot; tab"/>
    <s v="need to subtract 10A"/>
  </r>
  <r>
    <s v="2010-28-3-DuwamishGreen_hat_Y_h_m"/>
    <n v="2"/>
    <x v="13"/>
    <x v="1"/>
    <x v="3"/>
    <n v="28"/>
    <s v="DuwamishGreen_hat_Y_h_m"/>
    <n v="3"/>
    <n v="270"/>
    <m/>
    <n v="267"/>
    <s v="&quot;Green&quot; tab"/>
    <s v="need to subtract 10A"/>
  </r>
  <r>
    <s v="2008-28-4-DuwamishGreen_hat_Y_h_m"/>
    <n v="2"/>
    <x v="13"/>
    <x v="1"/>
    <x v="1"/>
    <n v="28"/>
    <s v="DuwamishGreen_hat_Y_h_m"/>
    <n v="4"/>
    <n v="277"/>
    <m/>
    <n v="251"/>
    <s v="&quot;Green&quot; tab"/>
    <s v="need to subtract 10A"/>
  </r>
  <r>
    <s v="2007-28-4-DuwamishGreen_hat_Y_h_m"/>
    <n v="2"/>
    <x v="13"/>
    <x v="1"/>
    <x v="0"/>
    <n v="28"/>
    <s v="DuwamishGreen_hat_Y_h_m"/>
    <n v="4"/>
    <n v="358"/>
    <m/>
    <n v="321"/>
    <s v="&quot;Green&quot; tab"/>
    <s v="need to subtract 10A"/>
  </r>
  <r>
    <s v="2011-28-4-DuwamishGreen_hat_Y_h_m"/>
    <n v="2"/>
    <x v="13"/>
    <x v="1"/>
    <x v="4"/>
    <n v="28"/>
    <s v="DuwamishGreen_hat_Y_h_m"/>
    <n v="4"/>
    <n v="376"/>
    <m/>
    <n v="362"/>
    <s v="&quot;Green&quot; tab"/>
    <s v="need to subtract 10A"/>
  </r>
  <r>
    <s v="2007-28-3-DuwamishGreen_hat_Y_h_m"/>
    <n v="2"/>
    <x v="13"/>
    <x v="1"/>
    <x v="0"/>
    <n v="28"/>
    <s v="DuwamishGreen_hat_Y_h_m"/>
    <n v="3"/>
    <n v="399"/>
    <m/>
    <n v="355"/>
    <s v="&quot;Green&quot; tab"/>
    <s v="need to subtract 10A"/>
  </r>
  <r>
    <s v="2009-28-4-DuwamishGreen_hat_Y_h_m"/>
    <n v="2"/>
    <x v="13"/>
    <x v="1"/>
    <x v="2"/>
    <n v="28"/>
    <s v="DuwamishGreen_hat_Y_h_m"/>
    <n v="4"/>
    <n v="655"/>
    <m/>
    <n v="619"/>
    <s v="&quot;Green&quot; tab"/>
    <s v="need to subtract 10A"/>
  </r>
  <r>
    <s v="2009-28-3-DuwamishGreen_hat_Y_h_m"/>
    <n v="2"/>
    <x v="13"/>
    <x v="1"/>
    <x v="2"/>
    <n v="28"/>
    <s v="DuwamishGreen_hat_Y_h_m"/>
    <n v="3"/>
    <n v="1160"/>
    <m/>
    <n v="1110"/>
    <s v="&quot;Green&quot; tab"/>
    <s v="need to subtract 10A"/>
  </r>
  <r>
    <s v="2013-28-4-DuwamishGreen_hat_Y_h_m"/>
    <n v="2"/>
    <x v="13"/>
    <x v="1"/>
    <x v="6"/>
    <n v="28"/>
    <s v="DuwamishGreen_hat_Y_h_m"/>
    <n v="4"/>
    <n v="1368"/>
    <m/>
    <n v="1361"/>
    <s v="&quot;Green&quot; tab"/>
    <s v="need to subtract 10A"/>
  </r>
  <r>
    <s v="2010-28-4-DuwamishGreen_hat_Y_h_m"/>
    <n v="2"/>
    <x v="13"/>
    <x v="1"/>
    <x v="3"/>
    <n v="28"/>
    <s v="DuwamishGreen_hat_Y_h_m"/>
    <n v="4"/>
    <n v="3584"/>
    <m/>
    <n v="3548"/>
    <s v="&quot;Green&quot; tab"/>
    <s v="need to subtract 10A"/>
  </r>
  <r>
    <s v="2007-28-5-GorstCk_hat_Y_h_m"/>
    <n v="2"/>
    <x v="13"/>
    <x v="1"/>
    <x v="0"/>
    <n v="28"/>
    <s v="GorstCk_hat_Y_h_m"/>
    <n v="5"/>
    <n v="0"/>
    <m/>
    <n v="0"/>
    <s v="[South Sound Compilation.xlsx]TRS Data_for BKFRAM'!$A$21"/>
    <s v="need to subtract 10E"/>
  </r>
  <r>
    <s v="2008-28-3-GorstCk_hat_Y_h_m"/>
    <n v="2"/>
    <x v="13"/>
    <x v="1"/>
    <x v="1"/>
    <n v="28"/>
    <s v="GorstCk_hat_Y_h_m"/>
    <n v="3"/>
    <n v="0"/>
    <m/>
    <n v="0"/>
    <s v="[South Sound Compilation.xlsx]TRS Data_for BKFRAM'!$A$21"/>
    <s v="need to subtract 10E"/>
  </r>
  <r>
    <s v="2008-28-5-GorstCk_hat_Y_h_m"/>
    <n v="2"/>
    <x v="13"/>
    <x v="1"/>
    <x v="1"/>
    <n v="28"/>
    <s v="GorstCk_hat_Y_h_m"/>
    <n v="5"/>
    <n v="0"/>
    <m/>
    <n v="0"/>
    <s v="[South Sound Compilation.xlsx]TRS Data_for BKFRAM'!$A$21"/>
    <s v="need to subtract 10E"/>
  </r>
  <r>
    <s v="2009-28-3-GorstCk_hat_Y_h_m"/>
    <n v="2"/>
    <x v="13"/>
    <x v="1"/>
    <x v="2"/>
    <n v="28"/>
    <s v="GorstCk_hat_Y_h_m"/>
    <n v="3"/>
    <n v="0"/>
    <m/>
    <n v="0"/>
    <s v="[South Sound Compilation.xlsx]TRS Data_for BKFRAM'!$A$21"/>
    <s v="need to subtract 10E"/>
  </r>
  <r>
    <s v="2009-28-4-GorstCk_hat_Y_h_m"/>
    <n v="2"/>
    <x v="13"/>
    <x v="1"/>
    <x v="2"/>
    <n v="28"/>
    <s v="GorstCk_hat_Y_h_m"/>
    <n v="4"/>
    <n v="0"/>
    <m/>
    <n v="0"/>
    <s v="[South Sound Compilation.xlsx]TRS Data_for BKFRAM'!$A$21"/>
    <s v="need to subtract 10E"/>
  </r>
  <r>
    <s v="2009-28-5-GorstCk_hat_Y_h_m"/>
    <n v="2"/>
    <x v="13"/>
    <x v="1"/>
    <x v="2"/>
    <n v="28"/>
    <s v="GorstCk_hat_Y_h_m"/>
    <n v="5"/>
    <n v="0"/>
    <m/>
    <n v="0"/>
    <s v="[South Sound Compilation.xlsx]TRS Data_for BKFRAM'!$A$21"/>
    <s v="need to subtract 10E"/>
  </r>
  <r>
    <s v="2010-28-3-GorstCk_hat_Y_h_m"/>
    <n v="2"/>
    <x v="13"/>
    <x v="1"/>
    <x v="3"/>
    <n v="28"/>
    <s v="GorstCk_hat_Y_h_m"/>
    <n v="3"/>
    <n v="0"/>
    <m/>
    <n v="0"/>
    <s v="[South Sound Compilation.xlsx]TRS Data_for BKFRAM'!$A$21"/>
    <s v="need to subtract 10E"/>
  </r>
  <r>
    <s v="2010-28-4-GorstCk_hat_Y_h_m"/>
    <n v="2"/>
    <x v="13"/>
    <x v="1"/>
    <x v="3"/>
    <n v="28"/>
    <s v="GorstCk_hat_Y_h_m"/>
    <n v="4"/>
    <n v="0"/>
    <m/>
    <n v="0"/>
    <s v="[South Sound Compilation.xlsx]TRS Data_for BKFRAM'!$A$21"/>
    <s v="need to subtract 10E"/>
  </r>
  <r>
    <s v="2010-28-5-GorstCk_hat_Y_h_m"/>
    <n v="2"/>
    <x v="13"/>
    <x v="1"/>
    <x v="3"/>
    <n v="28"/>
    <s v="GorstCk_hat_Y_h_m"/>
    <n v="5"/>
    <n v="0"/>
    <m/>
    <n v="0"/>
    <s v="[South Sound Compilation.xlsx]TRS Data_for BKFRAM'!$A$21"/>
    <s v="need to subtract 10E"/>
  </r>
  <r>
    <s v="2011-28-3-GorstCk_hat_Y_h_m"/>
    <n v="2"/>
    <x v="13"/>
    <x v="1"/>
    <x v="4"/>
    <n v="28"/>
    <s v="GorstCk_hat_Y_h_m"/>
    <n v="3"/>
    <n v="0"/>
    <m/>
    <n v="0"/>
    <s v="[South Sound Compilation.xlsx]TRS Data_for BKFRAM'!$A$21"/>
    <s v="need to subtract 10E"/>
  </r>
  <r>
    <s v="2011-28-4-GorstCk_hat_Y_h_m"/>
    <n v="2"/>
    <x v="13"/>
    <x v="1"/>
    <x v="4"/>
    <n v="28"/>
    <s v="GorstCk_hat_Y_h_m"/>
    <n v="4"/>
    <n v="0"/>
    <m/>
    <n v="0"/>
    <s v="[South Sound Compilation.xlsx]TRS Data_for BKFRAM'!$A$21"/>
    <s v="need to subtract 10E"/>
  </r>
  <r>
    <s v="2011-28-5-GorstCk_hat_Y_h_m"/>
    <n v="2"/>
    <x v="13"/>
    <x v="1"/>
    <x v="4"/>
    <n v="28"/>
    <s v="GorstCk_hat_Y_h_m"/>
    <n v="5"/>
    <n v="0"/>
    <m/>
    <n v="0"/>
    <s v="[South Sound Compilation.xlsx]TRS Data_for BKFRAM'!$A$21"/>
    <s v="need to subtract 10E"/>
  </r>
  <r>
    <s v="2012-28-3-GorstCk_hat_Y_h_m"/>
    <n v="2"/>
    <x v="13"/>
    <x v="1"/>
    <x v="5"/>
    <n v="28"/>
    <s v="GorstCk_hat_Y_h_m"/>
    <n v="3"/>
    <n v="0"/>
    <m/>
    <n v="0"/>
    <s v="[South Sound Compilation.xlsx]TRS Data_for BKFRAM'!$A$21"/>
    <s v="need to subtract 10E"/>
  </r>
  <r>
    <s v="2012-28-4-GorstCk_hat_Y_h_m"/>
    <n v="2"/>
    <x v="13"/>
    <x v="1"/>
    <x v="5"/>
    <n v="28"/>
    <s v="GorstCk_hat_Y_h_m"/>
    <n v="4"/>
    <n v="0"/>
    <m/>
    <n v="0"/>
    <s v="[South Sound Compilation.xlsx]TRS Data_for BKFRAM'!$A$21"/>
    <s v="need to subtract 10E"/>
  </r>
  <r>
    <s v="2012-28-5-GorstCk_hat_Y_h_m"/>
    <n v="2"/>
    <x v="13"/>
    <x v="1"/>
    <x v="5"/>
    <n v="28"/>
    <s v="GorstCk_hat_Y_h_m"/>
    <n v="5"/>
    <n v="0"/>
    <m/>
    <n v="0"/>
    <s v="[South Sound Compilation.xlsx]TRS Data_for BKFRAM'!$A$21"/>
    <s v="need to subtract 10E"/>
  </r>
  <r>
    <s v="2013-28-3-GorstCk_hat_Y_h_m"/>
    <n v="2"/>
    <x v="13"/>
    <x v="1"/>
    <x v="6"/>
    <n v="28"/>
    <s v="GorstCk_hat_Y_h_m"/>
    <n v="3"/>
    <n v="0"/>
    <m/>
    <n v="0"/>
    <s v="[South Sound Compilation.xlsx]TRS Data_for BKFRAM'!$A$21"/>
    <s v="need to subtract 10E"/>
  </r>
  <r>
    <s v="2013-28-4-GorstCk_hat_Y_h_m"/>
    <n v="2"/>
    <x v="13"/>
    <x v="1"/>
    <x v="6"/>
    <n v="28"/>
    <s v="GorstCk_hat_Y_h_m"/>
    <n v="4"/>
    <n v="0"/>
    <m/>
    <n v="0"/>
    <s v="[South Sound Compilation.xlsx]TRS Data_for BKFRAM'!$A$21"/>
    <s v="need to subtract 10E"/>
  </r>
  <r>
    <s v="2013-28-5-GorstCk_hat_Y_h_m"/>
    <n v="2"/>
    <x v="13"/>
    <x v="1"/>
    <x v="6"/>
    <n v="28"/>
    <s v="GorstCk_hat_Y_h_m"/>
    <n v="5"/>
    <n v="0"/>
    <m/>
    <n v="0"/>
    <s v="[South Sound Compilation.xlsx]TRS Data_for BKFRAM'!$A$21"/>
    <s v="need to subtract 10E"/>
  </r>
  <r>
    <s v="2008-28-4-GorstCk_hat_Y_h_m"/>
    <n v="2"/>
    <x v="13"/>
    <x v="1"/>
    <x v="1"/>
    <n v="28"/>
    <s v="GorstCk_hat_Y_h_m"/>
    <n v="4"/>
    <n v="55.068100568038723"/>
    <m/>
    <n v="55.068100568038723"/>
    <s v="[South Sound Compilation.xlsx]TRS Data_for BKFRAM'!$A$21"/>
    <s v="need to subtract 10E"/>
  </r>
  <r>
    <s v="2007-28-4-GorstCk_hat_Y_h_m"/>
    <n v="2"/>
    <x v="13"/>
    <x v="1"/>
    <x v="0"/>
    <n v="28"/>
    <s v="GorstCk_hat_Y_h_m"/>
    <n v="4"/>
    <n v="67.286523170829639"/>
    <m/>
    <n v="67.286523170829639"/>
    <s v="[South Sound Compilation.xlsx]TRS Data_for BKFRAM'!$A$21"/>
    <s v="need to subtract 10E"/>
  </r>
  <r>
    <s v="2007-28-3-GorstCk_hat_Y_h_m"/>
    <n v="2"/>
    <x v="13"/>
    <x v="1"/>
    <x v="0"/>
    <n v="28"/>
    <s v="GorstCk_hat_Y_h_m"/>
    <n v="3"/>
    <n v="175.25861152307141"/>
    <m/>
    <n v="175.25861152307135"/>
    <s v="[South Sound Compilation.xlsx]TRS Data_for BKFRAM'!$A$21"/>
    <s v="need to subtract 10E"/>
  </r>
  <r>
    <s v="2007-29-3-"/>
    <n v="1"/>
    <x v="14"/>
    <x v="0"/>
    <x v="0"/>
    <n v="29"/>
    <m/>
    <n v="3"/>
    <n v="3917"/>
    <m/>
    <n v="3917"/>
    <m/>
    <m/>
  </r>
  <r>
    <s v="2007-29-4-"/>
    <n v="1"/>
    <x v="14"/>
    <x v="0"/>
    <x v="0"/>
    <n v="29"/>
    <m/>
    <n v="4"/>
    <n v="1421"/>
    <m/>
    <n v="1421"/>
    <m/>
    <m/>
  </r>
  <r>
    <s v="2007-29-5-"/>
    <n v="1"/>
    <x v="14"/>
    <x v="0"/>
    <x v="0"/>
    <n v="29"/>
    <m/>
    <n v="5"/>
    <n v="55"/>
    <m/>
    <n v="55"/>
    <m/>
    <m/>
  </r>
  <r>
    <s v="2008-29-3-"/>
    <n v="1"/>
    <x v="14"/>
    <x v="0"/>
    <x v="1"/>
    <n v="29"/>
    <m/>
    <n v="3"/>
    <n v="1729"/>
    <m/>
    <n v="1729"/>
    <m/>
    <m/>
  </r>
  <r>
    <s v="2008-29-4-"/>
    <n v="1"/>
    <x v="14"/>
    <x v="0"/>
    <x v="1"/>
    <n v="29"/>
    <m/>
    <n v="4"/>
    <n v="1210"/>
    <m/>
    <n v="1210"/>
    <m/>
    <m/>
  </r>
  <r>
    <s v="2008-29-5-"/>
    <n v="1"/>
    <x v="14"/>
    <x v="0"/>
    <x v="1"/>
    <n v="29"/>
    <m/>
    <n v="5"/>
    <n v="19"/>
    <m/>
    <n v="19"/>
    <m/>
    <m/>
  </r>
  <r>
    <s v="2009-29-3-"/>
    <n v="1"/>
    <x v="14"/>
    <x v="0"/>
    <x v="2"/>
    <n v="29"/>
    <m/>
    <n v="3"/>
    <n v="674"/>
    <m/>
    <n v="674"/>
    <m/>
    <m/>
  </r>
  <r>
    <s v="2009-29-4-"/>
    <n v="1"/>
    <x v="14"/>
    <x v="0"/>
    <x v="2"/>
    <n v="29"/>
    <m/>
    <n v="4"/>
    <n v="662"/>
    <m/>
    <n v="662"/>
    <m/>
    <m/>
  </r>
  <r>
    <s v="2009-29-5-"/>
    <n v="1"/>
    <x v="14"/>
    <x v="0"/>
    <x v="2"/>
    <n v="29"/>
    <m/>
    <n v="5"/>
    <n v="0"/>
    <m/>
    <n v="0"/>
    <m/>
    <m/>
  </r>
  <r>
    <s v="2010-29-3-"/>
    <n v="1"/>
    <x v="14"/>
    <x v="0"/>
    <x v="3"/>
    <n v="29"/>
    <m/>
    <n v="3"/>
    <n v="679"/>
    <m/>
    <n v="679"/>
    <m/>
    <m/>
  </r>
  <r>
    <s v="2010-29-4-"/>
    <n v="1"/>
    <x v="14"/>
    <x v="0"/>
    <x v="3"/>
    <n v="29"/>
    <m/>
    <n v="4"/>
    <n v="576"/>
    <m/>
    <n v="576"/>
    <m/>
    <m/>
  </r>
  <r>
    <s v="2010-29-5-"/>
    <n v="1"/>
    <x v="14"/>
    <x v="0"/>
    <x v="3"/>
    <n v="29"/>
    <m/>
    <n v="5"/>
    <n v="65"/>
    <m/>
    <n v="65"/>
    <m/>
    <m/>
  </r>
  <r>
    <s v="2011-29-3-"/>
    <n v="1"/>
    <x v="14"/>
    <x v="0"/>
    <x v="4"/>
    <n v="29"/>
    <m/>
    <n v="3"/>
    <n v="1279"/>
    <m/>
    <n v="1279"/>
    <m/>
    <m/>
  </r>
  <r>
    <s v="2011-29-4-"/>
    <n v="1"/>
    <x v="14"/>
    <x v="0"/>
    <x v="4"/>
    <n v="29"/>
    <m/>
    <n v="4"/>
    <n v="1187"/>
    <m/>
    <n v="1187"/>
    <m/>
    <m/>
  </r>
  <r>
    <s v="2011-29-5-"/>
    <n v="1"/>
    <x v="14"/>
    <x v="0"/>
    <x v="4"/>
    <n v="29"/>
    <m/>
    <n v="5"/>
    <n v="8"/>
    <m/>
    <n v="8"/>
    <m/>
    <m/>
  </r>
  <r>
    <s v="2012-29-3-"/>
    <n v="1"/>
    <x v="14"/>
    <x v="0"/>
    <x v="5"/>
    <n v="29"/>
    <m/>
    <n v="3"/>
    <n v="2449"/>
    <m/>
    <n v="2449"/>
    <m/>
    <m/>
  </r>
  <r>
    <s v="2012-29-4-"/>
    <n v="1"/>
    <x v="14"/>
    <x v="0"/>
    <x v="5"/>
    <n v="29"/>
    <m/>
    <n v="4"/>
    <n v="969"/>
    <m/>
    <n v="969"/>
    <m/>
    <m/>
  </r>
  <r>
    <s v="2012-29-5-"/>
    <n v="1"/>
    <x v="14"/>
    <x v="0"/>
    <x v="5"/>
    <n v="29"/>
    <m/>
    <n v="5"/>
    <n v="14"/>
    <m/>
    <n v="14"/>
    <m/>
    <m/>
  </r>
  <r>
    <s v="2013-29-3-"/>
    <n v="1"/>
    <x v="14"/>
    <x v="0"/>
    <x v="6"/>
    <n v="29"/>
    <m/>
    <n v="3"/>
    <n v="1495"/>
    <m/>
    <n v="1495"/>
    <m/>
    <m/>
  </r>
  <r>
    <s v="2013-29-4-"/>
    <n v="1"/>
    <x v="14"/>
    <x v="0"/>
    <x v="6"/>
    <n v="29"/>
    <m/>
    <n v="4"/>
    <n v="3913"/>
    <m/>
    <n v="3913"/>
    <m/>
    <m/>
  </r>
  <r>
    <s v="2013-29-5-"/>
    <n v="1"/>
    <x v="14"/>
    <x v="0"/>
    <x v="6"/>
    <n v="29"/>
    <m/>
    <n v="5"/>
    <n v="38"/>
    <m/>
    <n v="38"/>
    <m/>
    <m/>
  </r>
  <r>
    <s v="2007-30-3-"/>
    <n v="1"/>
    <x v="14"/>
    <x v="1"/>
    <x v="0"/>
    <n v="30"/>
    <m/>
    <n v="3"/>
    <n v="0"/>
    <m/>
    <n v="0"/>
    <m/>
    <m/>
  </r>
  <r>
    <s v="2007-30-4-"/>
    <n v="1"/>
    <x v="14"/>
    <x v="1"/>
    <x v="0"/>
    <n v="30"/>
    <m/>
    <n v="4"/>
    <n v="0"/>
    <m/>
    <n v="0"/>
    <m/>
    <m/>
  </r>
  <r>
    <s v="2007-30-5-"/>
    <n v="1"/>
    <x v="14"/>
    <x v="1"/>
    <x v="0"/>
    <n v="30"/>
    <m/>
    <n v="5"/>
    <n v="0"/>
    <m/>
    <n v="0"/>
    <m/>
    <m/>
  </r>
  <r>
    <s v="2008-30-3-"/>
    <n v="1"/>
    <x v="14"/>
    <x v="1"/>
    <x v="1"/>
    <n v="30"/>
    <m/>
    <n v="3"/>
    <n v="0"/>
    <m/>
    <n v="0"/>
    <m/>
    <m/>
  </r>
  <r>
    <s v="2008-30-4-"/>
    <n v="1"/>
    <x v="14"/>
    <x v="1"/>
    <x v="1"/>
    <n v="30"/>
    <m/>
    <n v="4"/>
    <n v="0"/>
    <m/>
    <n v="0"/>
    <m/>
    <m/>
  </r>
  <r>
    <s v="2008-30-5-"/>
    <n v="1"/>
    <x v="14"/>
    <x v="1"/>
    <x v="1"/>
    <n v="30"/>
    <m/>
    <n v="5"/>
    <n v="0"/>
    <m/>
    <n v="0"/>
    <m/>
    <m/>
  </r>
  <r>
    <s v="2009-30-3-"/>
    <n v="1"/>
    <x v="14"/>
    <x v="1"/>
    <x v="2"/>
    <n v="30"/>
    <m/>
    <n v="3"/>
    <n v="0"/>
    <m/>
    <n v="0"/>
    <m/>
    <m/>
  </r>
  <r>
    <s v="2009-30-4-"/>
    <n v="1"/>
    <x v="14"/>
    <x v="1"/>
    <x v="2"/>
    <n v="30"/>
    <m/>
    <n v="4"/>
    <n v="0"/>
    <m/>
    <n v="0"/>
    <m/>
    <m/>
  </r>
  <r>
    <s v="2009-30-5-"/>
    <n v="1"/>
    <x v="14"/>
    <x v="1"/>
    <x v="2"/>
    <n v="30"/>
    <m/>
    <n v="5"/>
    <n v="0"/>
    <m/>
    <n v="0"/>
    <m/>
    <m/>
  </r>
  <r>
    <s v="2010-30-3-"/>
    <n v="1"/>
    <x v="14"/>
    <x v="1"/>
    <x v="3"/>
    <n v="30"/>
    <m/>
    <n v="3"/>
    <n v="0"/>
    <m/>
    <n v="0"/>
    <m/>
    <m/>
  </r>
  <r>
    <s v="2010-30-4-"/>
    <n v="1"/>
    <x v="14"/>
    <x v="1"/>
    <x v="3"/>
    <n v="30"/>
    <m/>
    <n v="4"/>
    <n v="0"/>
    <m/>
    <n v="0"/>
    <m/>
    <m/>
  </r>
  <r>
    <s v="2010-30-5-"/>
    <n v="1"/>
    <x v="14"/>
    <x v="1"/>
    <x v="3"/>
    <n v="30"/>
    <m/>
    <n v="5"/>
    <n v="0"/>
    <m/>
    <n v="0"/>
    <m/>
    <m/>
  </r>
  <r>
    <s v="2011-30-3-"/>
    <n v="1"/>
    <x v="14"/>
    <x v="1"/>
    <x v="4"/>
    <n v="30"/>
    <m/>
    <n v="3"/>
    <n v="0"/>
    <m/>
    <n v="0"/>
    <m/>
    <m/>
  </r>
  <r>
    <s v="2011-30-4-"/>
    <n v="1"/>
    <x v="14"/>
    <x v="1"/>
    <x v="4"/>
    <n v="30"/>
    <m/>
    <n v="4"/>
    <n v="0"/>
    <m/>
    <n v="0"/>
    <m/>
    <m/>
  </r>
  <r>
    <s v="2011-30-5-"/>
    <n v="1"/>
    <x v="14"/>
    <x v="1"/>
    <x v="4"/>
    <n v="30"/>
    <m/>
    <n v="5"/>
    <n v="0"/>
    <m/>
    <n v="0"/>
    <m/>
    <m/>
  </r>
  <r>
    <s v="2012-30-3-"/>
    <n v="1"/>
    <x v="14"/>
    <x v="1"/>
    <x v="5"/>
    <n v="30"/>
    <m/>
    <n v="3"/>
    <n v="0"/>
    <m/>
    <n v="0"/>
    <m/>
    <m/>
  </r>
  <r>
    <s v="2012-30-4-"/>
    <n v="1"/>
    <x v="14"/>
    <x v="1"/>
    <x v="5"/>
    <n v="30"/>
    <m/>
    <n v="4"/>
    <n v="0"/>
    <m/>
    <n v="0"/>
    <m/>
    <m/>
  </r>
  <r>
    <s v="2012-30-5-"/>
    <n v="1"/>
    <x v="14"/>
    <x v="1"/>
    <x v="5"/>
    <n v="30"/>
    <m/>
    <n v="5"/>
    <n v="0"/>
    <m/>
    <n v="0"/>
    <m/>
    <m/>
  </r>
  <r>
    <s v="2013-30-3-"/>
    <n v="1"/>
    <x v="14"/>
    <x v="1"/>
    <x v="6"/>
    <n v="30"/>
    <m/>
    <n v="3"/>
    <n v="0"/>
    <m/>
    <n v="0"/>
    <m/>
    <m/>
  </r>
  <r>
    <s v="2013-30-4-"/>
    <n v="1"/>
    <x v="14"/>
    <x v="1"/>
    <x v="6"/>
    <n v="30"/>
    <m/>
    <n v="4"/>
    <n v="0"/>
    <m/>
    <n v="0"/>
    <m/>
    <m/>
  </r>
  <r>
    <s v="2013-30-5-"/>
    <n v="1"/>
    <x v="14"/>
    <x v="1"/>
    <x v="6"/>
    <n v="30"/>
    <m/>
    <n v="5"/>
    <n v="0"/>
    <m/>
    <n v="0"/>
    <m/>
    <m/>
  </r>
  <r>
    <s v="2007-31-3-Area12B_tribs_nat_F_n_um"/>
    <n v="2"/>
    <x v="15"/>
    <x v="0"/>
    <x v="0"/>
    <n v="31"/>
    <s v="Area12B_tribs_nat_F_n_um"/>
    <n v="3"/>
    <n v="26.07498112083211"/>
    <m/>
    <n v="26.01889168765743"/>
    <s v="[HoodCanalValidationRunInputs_GR-September22-2020 ahb.xlsx]forDAN'!$A$1"/>
    <s v="ETRS provided"/>
  </r>
  <r>
    <s v="2007-31-4-Area12B_tribs_nat_F_n_um"/>
    <n v="2"/>
    <x v="15"/>
    <x v="0"/>
    <x v="0"/>
    <n v="31"/>
    <s v="Area12B_tribs_nat_F_n_um"/>
    <n v="4"/>
    <n v="45.700320268313533"/>
    <m/>
    <n v="45.602015113350127"/>
    <s v="[HoodCanalValidationRunInputs_GR-September22-2020 ahb.xlsx]forDAN'!$A$1"/>
    <s v="ETRS provided"/>
  </r>
  <r>
    <s v="2007-31-5-Area12B_tribs_nat_F_n_um"/>
    <n v="2"/>
    <x v="15"/>
    <x v="0"/>
    <x v="0"/>
    <n v="31"/>
    <s v="Area12B_tribs_nat_F_n_um"/>
    <n v="5"/>
    <n v="1.382066137146579"/>
    <m/>
    <n v="1.3790931989924435"/>
    <s v="[HoodCanalValidationRunInputs_GR-September22-2020 ahb.xlsx]forDAN'!$A$1"/>
    <s v="ETRS provided"/>
  </r>
  <r>
    <s v="2008-31-3-Area12B_tribs_nat_F_n_um"/>
    <n v="2"/>
    <x v="15"/>
    <x v="0"/>
    <x v="1"/>
    <n v="31"/>
    <s v="Area12B_tribs_nat_F_n_um"/>
    <n v="3"/>
    <n v="251.04359070357501"/>
    <m/>
    <n v="247.57458563535914"/>
    <s v="[HoodCanalValidationRunInputs_GR-September22-2020 ahb.xlsx]forDAN'!$A$1"/>
    <s v="ETRS provided"/>
  </r>
  <r>
    <s v="2008-31-4-Area12B_tribs_nat_F_n_um"/>
    <n v="2"/>
    <x v="15"/>
    <x v="0"/>
    <x v="1"/>
    <n v="31"/>
    <s v="Area12B_tribs_nat_F_n_um"/>
    <n v="4"/>
    <n v="23.815275358302589"/>
    <m/>
    <n v="23.486187845303867"/>
    <s v="[HoodCanalValidationRunInputs_GR-September22-2020 ahb.xlsx]forDAN'!$A$1"/>
    <s v="ETRS provided"/>
  </r>
  <r>
    <s v="2008-31-5-Area12B_tribs_nat_F_n_um"/>
    <n v="2"/>
    <x v="15"/>
    <x v="0"/>
    <x v="1"/>
    <n v="31"/>
    <s v="Area12B_tribs_nat_F_n_um"/>
    <n v="5"/>
    <n v="1.9663988827956269"/>
    <m/>
    <n v="1.9392265193370166"/>
    <s v="[HoodCanalValidationRunInputs_GR-September22-2020 ahb.xlsx]forDAN'!$A$1"/>
    <s v="ETRS provided"/>
  </r>
  <r>
    <s v="2009-31-3-Area12B_tribs_nat_F_n_um"/>
    <n v="2"/>
    <x v="15"/>
    <x v="0"/>
    <x v="2"/>
    <n v="31"/>
    <s v="Area12B_tribs_nat_F_n_um"/>
    <n v="3"/>
    <n v="55.012616362657461"/>
    <m/>
    <n v="54.961389961389962"/>
    <s v="[HoodCanalValidationRunInputs_GR-September22-2020 ahb.xlsx]forDAN'!$A$1"/>
    <s v="ETRS provided"/>
  </r>
  <r>
    <s v="2009-31-4-Area12B_tribs_nat_F_n_um"/>
    <n v="2"/>
    <x v="15"/>
    <x v="0"/>
    <x v="2"/>
    <n v="31"/>
    <s v="Area12B_tribs_nat_F_n_um"/>
    <n v="4"/>
    <n v="74.982949699786531"/>
    <m/>
    <n v="74.913127413127413"/>
    <s v="[HoodCanalValidationRunInputs_GR-September22-2020 ahb.xlsx]forDAN'!$A$1"/>
    <s v="ETRS provided"/>
  </r>
  <r>
    <s v="2009-31-5-Area12B_tribs_nat_F_n_um"/>
    <n v="2"/>
    <x v="15"/>
    <x v="0"/>
    <x v="2"/>
    <n v="31"/>
    <s v="Area12B_tribs_nat_F_n_um"/>
    <n v="5"/>
    <n v="0.12559958073666089"/>
    <m/>
    <n v="0.12548262548262548"/>
    <s v="[HoodCanalValidationRunInputs_GR-September22-2020 ahb.xlsx]forDAN'!$A$1"/>
    <s v="ETRS provided"/>
  </r>
  <r>
    <s v="2010-31-3-Area12B_tribs_nat_F_n_um"/>
    <n v="2"/>
    <x v="15"/>
    <x v="0"/>
    <x v="3"/>
    <n v="31"/>
    <s v="Area12B_tribs_nat_F_n_um"/>
    <n v="3"/>
    <n v="71.265884812255734"/>
    <m/>
    <n v="71.153965785381033"/>
    <s v="[HoodCanalValidationRunInputs_GR-September22-2020 ahb.xlsx]forDAN'!$A$1"/>
    <s v="ETRS provided"/>
  </r>
  <r>
    <s v="2010-31-4-Area12B_tribs_nat_F_n_um"/>
    <n v="2"/>
    <x v="15"/>
    <x v="0"/>
    <x v="3"/>
    <n v="31"/>
    <s v="Area12B_tribs_nat_F_n_um"/>
    <n v="4"/>
    <n v="12.3428674430039"/>
    <m/>
    <n v="12.32348367029549"/>
    <s v="[HoodCanalValidationRunInputs_GR-September22-2020 ahb.xlsx]forDAN'!$A$1"/>
    <s v="ETRS provided"/>
  </r>
  <r>
    <s v="2010-31-5-Area12B_tribs_nat_F_n_um"/>
    <n v="2"/>
    <x v="15"/>
    <x v="0"/>
    <x v="3"/>
    <n v="31"/>
    <s v="Area12B_tribs_nat_F_n_um"/>
    <n v="5"/>
    <n v="0.52337247108143747"/>
    <m/>
    <n v="0.52255054432348369"/>
    <s v="[HoodCanalValidationRunInputs_GR-September22-2020 ahb.xlsx]forDAN'!$A$1"/>
    <s v="ETRS provided"/>
  </r>
  <r>
    <s v="2011-31-3-Area12B_tribs_nat_F_n_um"/>
    <n v="2"/>
    <x v="15"/>
    <x v="0"/>
    <x v="4"/>
    <n v="31"/>
    <s v="Area12B_tribs_nat_F_n_um"/>
    <n v="3"/>
    <n v="81.828155882158043"/>
    <m/>
    <n v="81.649357900614191"/>
    <s v="[HoodCanalValidationRunInputs_GR-September22-2020 ahb.xlsx]forDAN'!$A$1"/>
    <s v="ETRS provided"/>
  </r>
  <r>
    <s v="2011-31-4-Area12B_tribs_nat_F_n_um"/>
    <n v="2"/>
    <x v="15"/>
    <x v="0"/>
    <x v="4"/>
    <n v="31"/>
    <s v="Area12B_tribs_nat_F_n_um"/>
    <n v="4"/>
    <n v="207.4812727209659"/>
    <m/>
    <n v="207.0279173646008"/>
    <s v="[HoodCanalValidationRunInputs_GR-September22-2020 ahb.xlsx]forDAN'!$A$1"/>
    <s v="ETRS provided"/>
  </r>
  <r>
    <s v="2011-31-5-Area12B_tribs_nat_F_n_um"/>
    <n v="2"/>
    <x v="15"/>
    <x v="0"/>
    <x v="4"/>
    <n v="31"/>
    <s v="Area12B_tribs_nat_F_n_um"/>
    <n v="5"/>
    <n v="0.32343144617453762"/>
    <m/>
    <n v="0.32272473478503627"/>
    <s v="[HoodCanalValidationRunInputs_GR-September22-2020 ahb.xlsx]forDAN'!$A$1"/>
    <s v="ETRS provided"/>
  </r>
  <r>
    <s v="2012-31-3-Area12B_tribs_nat_F_n_um"/>
    <n v="2"/>
    <x v="15"/>
    <x v="0"/>
    <x v="5"/>
    <n v="31"/>
    <s v="Area12B_tribs_nat_F_n_um"/>
    <n v="3"/>
    <n v="384.61438928466168"/>
    <m/>
    <n v="382.66917293233081"/>
    <s v="[HoodCanalValidationRunInputs_GR-September22-2020 ahb.xlsx]forDAN'!$A$1"/>
    <s v="ETRS provided"/>
  </r>
  <r>
    <s v="2012-31-4-Area12B_tribs_nat_F_n_um"/>
    <n v="2"/>
    <x v="15"/>
    <x v="0"/>
    <x v="5"/>
    <n v="31"/>
    <s v="Area12B_tribs_nat_F_n_um"/>
    <n v="4"/>
    <n v="39.935057278215837"/>
    <m/>
    <n v="39.733082706766915"/>
    <s v="[HoodCanalValidationRunInputs_GR-September22-2020 ahb.xlsx]forDAN'!$A$1"/>
    <s v="ETRS provided"/>
  </r>
  <r>
    <s v="2012-31-5-Area12B_tribs_nat_F_n_um"/>
    <n v="2"/>
    <x v="15"/>
    <x v="0"/>
    <x v="5"/>
    <n v="31"/>
    <s v="Area12B_tribs_nat_F_n_um"/>
    <n v="5"/>
    <n v="6.6312825738734782"/>
    <m/>
    <n v="6.5977443609022552"/>
    <s v="[HoodCanalValidationRunInputs_GR-September22-2020 ahb.xlsx]forDAN'!$A$1"/>
    <s v="ETRS provided"/>
  </r>
  <r>
    <s v="2013-31-3-Area12B_tribs_nat_F_n_um"/>
    <n v="2"/>
    <x v="15"/>
    <x v="0"/>
    <x v="6"/>
    <n v="31"/>
    <s v="Area12B_tribs_nat_F_n_um"/>
    <n v="3"/>
    <n v="326.49708598114057"/>
    <m/>
    <n v="325.53736654804271"/>
    <s v="[HoodCanalValidationRunInputs_GR-September22-2020 ahb.xlsx]forDAN'!$A$1"/>
    <s v="ETRS provided"/>
  </r>
  <r>
    <s v="2013-31-4-Area12B_tribs_nat_F_n_um"/>
    <n v="2"/>
    <x v="15"/>
    <x v="0"/>
    <x v="6"/>
    <n v="31"/>
    <s v="Area12B_tribs_nat_F_n_um"/>
    <n v="4"/>
    <n v="345.68516082300738"/>
    <m/>
    <n v="344.66903914590745"/>
    <s v="[HoodCanalValidationRunInputs_GR-September22-2020 ahb.xlsx]forDAN'!$A$1"/>
    <s v="ETRS provided"/>
  </r>
  <r>
    <s v="2013-31-5-Area12B_tribs_nat_F_n_um"/>
    <n v="2"/>
    <x v="15"/>
    <x v="0"/>
    <x v="6"/>
    <n v="31"/>
    <s v="Area12B_tribs_nat_F_n_um"/>
    <n v="5"/>
    <n v="1.798882016425017"/>
    <m/>
    <n v="1.7935943060498221"/>
    <s v="[HoodCanalValidationRunInputs_GR-September22-2020 ahb.xlsx]forDAN'!$A$1"/>
    <s v="ETRS provided"/>
  </r>
  <r>
    <s v="2007-31-3-Area12CD_tribs_nat_n_um"/>
    <n v="2"/>
    <x v="15"/>
    <x v="0"/>
    <x v="0"/>
    <n v="31"/>
    <s v="Area12CD_tribs_nat_n_um"/>
    <n v="3"/>
    <n v="7.8865164191420369"/>
    <m/>
    <n v="7.4848866498740554"/>
    <s v="[HoodCanalValidationRunInputs_GR-September22-2020 ahb.xlsx]forDAN'!$A$1"/>
    <s v="ETRS provided"/>
  </r>
  <r>
    <s v="2007-31-4-Area12CD_tribs_nat_n_um"/>
    <n v="2"/>
    <x v="15"/>
    <x v="0"/>
    <x v="0"/>
    <n v="31"/>
    <s v="Area12CD_tribs_nat_n_um"/>
    <n v="4"/>
    <n v="13.82230439538675"/>
    <m/>
    <n v="13.1183879093199"/>
    <s v="[HoodCanalValidationRunInputs_GR-September22-2020 ahb.xlsx]forDAN'!$A$1"/>
    <s v="ETRS provided"/>
  </r>
  <r>
    <s v="2007-31-5-Area12CD_tribs_nat_n_um"/>
    <n v="2"/>
    <x v="15"/>
    <x v="0"/>
    <x v="0"/>
    <n v="31"/>
    <s v="Area12CD_tribs_nat_n_um"/>
    <n v="5"/>
    <n v="0.41801323776371219"/>
    <m/>
    <n v="0.39672544080604538"/>
    <s v="[HoodCanalValidationRunInputs_GR-September22-2020 ahb.xlsx]forDAN'!$A$1"/>
    <s v="ETRS provided"/>
  </r>
  <r>
    <s v="2009-31-5-Area12CD_tribs_nat_n_um"/>
    <n v="2"/>
    <x v="15"/>
    <x v="0"/>
    <x v="2"/>
    <n v="31"/>
    <s v="Area12CD_tribs_nat_n_um"/>
    <n v="5"/>
    <n v="3.025315669031511E-2"/>
    <m/>
    <n v="2.7027027027027029E-2"/>
    <s v="[HoodCanalValidationRunInputs_GR-September22-2020 ahb.xlsx]forDAN'!$A$1"/>
    <s v="ETRS provided"/>
  </r>
  <r>
    <s v="2008-31-3-Area12CD_tribs_nat_n_um"/>
    <n v="2"/>
    <x v="15"/>
    <x v="0"/>
    <x v="1"/>
    <n v="31"/>
    <s v="Area12CD_tribs_nat_n_um"/>
    <n v="3"/>
    <n v="23.449252611984232"/>
    <m/>
    <n v="20.857932123125494"/>
    <s v="[HoodCanalValidationRunInputs_GR-September22-2020 ahb.xlsx]forDAN'!$A$1"/>
    <s v="ETRS provided"/>
  </r>
  <r>
    <s v="2008-31-4-Area12CD_tribs_nat_n_um"/>
    <n v="2"/>
    <x v="15"/>
    <x v="0"/>
    <x v="1"/>
    <n v="31"/>
    <s v="Area12CD_tribs_nat_n_um"/>
    <n v="4"/>
    <n v="2.2245156960019861"/>
    <m/>
    <n v="1.9786898184688242"/>
    <s v="[HoodCanalValidationRunInputs_GR-September22-2020 ahb.xlsx]forDAN'!$A$1"/>
    <s v="ETRS provided"/>
  </r>
  <r>
    <s v="2008-31-5-Area12CD_tribs_nat_n_um"/>
    <n v="2"/>
    <x v="15"/>
    <x v="0"/>
    <x v="1"/>
    <n v="31"/>
    <s v="Area12CD_tribs_nat_n_um"/>
    <n v="5"/>
    <n v="0.18367560792676951"/>
    <m/>
    <n v="0.16337805840568273"/>
    <s v="[HoodCanalValidationRunInputs_GR-September22-2020 ahb.xlsx]forDAN'!$A$1"/>
    <s v="ETRS provided"/>
  </r>
  <r>
    <s v="2011-31-5-Area12CD_tribs_nat_n_um"/>
    <n v="2"/>
    <x v="15"/>
    <x v="0"/>
    <x v="4"/>
    <n v="31"/>
    <s v="Area12CD_tribs_nat_n_um"/>
    <n v="5"/>
    <n v="5.006615820837652E-3"/>
    <m/>
    <n v="4.4667783361250699E-3"/>
    <s v="[HoodCanalValidationRunInputs_GR-September22-2020 ahb.xlsx]forDAN'!$A$1"/>
    <s v="ETRS provided"/>
  </r>
  <r>
    <s v="2009-31-3-Area12CD_tribs_nat_n_um"/>
    <n v="2"/>
    <x v="15"/>
    <x v="0"/>
    <x v="2"/>
    <n v="31"/>
    <s v="Area12CD_tribs_nat_n_um"/>
    <n v="3"/>
    <n v="13.25088263035801"/>
    <m/>
    <n v="11.837837837837837"/>
    <s v="[HoodCanalValidationRunInputs_GR-September22-2020 ahb.xlsx]forDAN'!$A$1"/>
    <s v="ETRS provided"/>
  </r>
  <r>
    <s v="2009-31-4-Area12CD_tribs_nat_n_um"/>
    <n v="2"/>
    <x v="15"/>
    <x v="0"/>
    <x v="2"/>
    <n v="31"/>
    <s v="Area12CD_tribs_nat_n_um"/>
    <n v="4"/>
    <n v="18.061134544118119"/>
    <m/>
    <n v="16.135135135135137"/>
    <s v="[HoodCanalValidationRunInputs_GR-September22-2020 ahb.xlsx]forDAN'!$A$1"/>
    <s v="ETRS provided"/>
  </r>
  <r>
    <s v="2010-31-3-Area12CD_tribs_nat_n_um"/>
    <n v="2"/>
    <x v="15"/>
    <x v="0"/>
    <x v="3"/>
    <n v="31"/>
    <s v="Area12CD_tribs_nat_n_um"/>
    <n v="3"/>
    <n v="12.997220791138361"/>
    <m/>
    <n v="11.858994297563505"/>
    <s v="[HoodCanalValidationRunInputs_GR-September22-2020 ahb.xlsx]forDAN'!$A$1"/>
    <s v="ETRS provided"/>
  </r>
  <r>
    <s v="2010-31-4-Area12CD_tribs_nat_n_um"/>
    <n v="2"/>
    <x v="15"/>
    <x v="0"/>
    <x v="3"/>
    <n v="31"/>
    <s v="Area12CD_tribs_nat_n_um"/>
    <n v="4"/>
    <n v="2.2510486437528501"/>
    <m/>
    <n v="2.0539139450492483"/>
    <s v="[HoodCanalValidationRunInputs_GR-September22-2020 ahb.xlsx]forDAN'!$A$1"/>
    <s v="ETRS provided"/>
  </r>
  <r>
    <s v="2010-31-5-Area12CD_tribs_nat_n_um"/>
    <n v="2"/>
    <x v="15"/>
    <x v="0"/>
    <x v="3"/>
    <n v="31"/>
    <s v="Area12CD_tribs_nat_n_um"/>
    <n v="5"/>
    <n v="9.5450825883513071E-2"/>
    <m/>
    <n v="8.7091757387247282E-2"/>
    <s v="[HoodCanalValidationRunInputs_GR-September22-2020 ahb.xlsx]forDAN'!$A$1"/>
    <s v="ETRS provided"/>
  </r>
  <r>
    <s v="2011-31-3-Area12CD_tribs_nat_n_um"/>
    <n v="2"/>
    <x v="15"/>
    <x v="0"/>
    <x v="4"/>
    <n v="31"/>
    <s v="Area12CD_tribs_nat_n_um"/>
    <n v="3"/>
    <n v="1.266673802671926"/>
    <m/>
    <n v="1.1300949190396428"/>
    <s v="[HoodCanalValidationRunInputs_GR-September22-2020 ahb.xlsx]forDAN'!$A$1"/>
    <s v="ETRS provided"/>
  </r>
  <r>
    <s v="2011-31-4-Area12CD_tribs_nat_n_um"/>
    <n v="2"/>
    <x v="15"/>
    <x v="0"/>
    <x v="4"/>
    <n v="31"/>
    <s v="Area12CD_tribs_nat_n_um"/>
    <n v="4"/>
    <n v="3.2117440490673541"/>
    <m/>
    <n v="2.8654383026242325"/>
    <s v="[HoodCanalValidationRunInputs_GR-September22-2020 ahb.xlsx]forDAN'!$A$1"/>
    <s v="ETRS provided"/>
  </r>
  <r>
    <s v="2012-31-3-Area12CD_tribs_nat_n_um"/>
    <n v="2"/>
    <x v="15"/>
    <x v="0"/>
    <x v="5"/>
    <n v="31"/>
    <s v="Area12CD_tribs_nat_n_um"/>
    <n v="3"/>
    <n v="28.972244862194469"/>
    <m/>
    <n v="25.86807928913192"/>
    <s v="[HoodCanalValidationRunInputs_GR-September22-2020 ahb.xlsx]forDAN'!$A$1"/>
    <s v="ETRS provided"/>
  </r>
  <r>
    <s v="2012-31-4-Area12CD_tribs_nat_n_um"/>
    <n v="2"/>
    <x v="15"/>
    <x v="0"/>
    <x v="5"/>
    <n v="31"/>
    <s v="Area12CD_tribs_nat_n_um"/>
    <n v="4"/>
    <n v="3.0082292558063992"/>
    <m/>
    <n v="2.6859193438140805"/>
    <s v="[HoodCanalValidationRunInputs_GR-September22-2020 ahb.xlsx]forDAN'!$A$1"/>
    <s v="ETRS provided"/>
  </r>
  <r>
    <s v="2012-31-5-Area12CD_tribs_nat_n_um"/>
    <n v="2"/>
    <x v="15"/>
    <x v="0"/>
    <x v="5"/>
    <n v="31"/>
    <s v="Area12CD_tribs_nat_n_um"/>
    <n v="5"/>
    <n v="0.49952146314128387"/>
    <m/>
    <n v="0.44600136705399862"/>
    <s v="[HoodCanalValidationRunInputs_GR-September22-2020 ahb.xlsx]forDAN'!$A$1"/>
    <s v="ETRS provided"/>
  </r>
  <r>
    <s v="2013-31-3-Area12CD_tribs_nat_n_um"/>
    <n v="2"/>
    <x v="15"/>
    <x v="0"/>
    <x v="6"/>
    <n v="31"/>
    <s v="Area12CD_tribs_nat_n_um"/>
    <n v="3"/>
    <n v="46.274838785651347"/>
    <m/>
    <n v="41.176601423487547"/>
    <s v="[HoodCanalValidationRunInputs_GR-September22-2020 ahb.xlsx]forDAN'!$A$1"/>
    <s v="ETRS provided"/>
  </r>
  <r>
    <s v="2013-31-4-Area12CD_tribs_nat_n_um"/>
    <n v="2"/>
    <x v="15"/>
    <x v="0"/>
    <x v="6"/>
    <n v="31"/>
    <s v="Area12CD_tribs_nat_n_um"/>
    <n v="4"/>
    <n v="48.994388539812668"/>
    <m/>
    <n v="43.596530249110316"/>
    <s v="[HoodCanalValidationRunInputs_GR-September22-2020 ahb.xlsx]forDAN'!$A$1"/>
    <s v="ETRS provided"/>
  </r>
  <r>
    <s v="2013-31-5-Area12CD_tribs_nat_n_um"/>
    <n v="2"/>
    <x v="15"/>
    <x v="0"/>
    <x v="6"/>
    <n v="31"/>
    <s v="Area12CD_tribs_nat_n_um"/>
    <n v="5"/>
    <n v="0.25495778945262448"/>
    <m/>
    <n v="0.22686832740213525"/>
    <s v="[HoodCanalValidationRunInputs_GR-September22-2020 ahb.xlsx]forDAN'!$A$1"/>
    <s v="ETRS provided"/>
  </r>
  <r>
    <s v="2007-31-3-HoodsportHat_F_h_um"/>
    <n v="2"/>
    <x v="15"/>
    <x v="0"/>
    <x v="0"/>
    <n v="31"/>
    <s v="HoodsportHat_F_h_um"/>
    <n v="3"/>
    <n v="460.16028276537162"/>
    <m/>
    <n v="436.72609986748694"/>
    <s v="[HoodCanalValidationRunInputs_GR-September22-2020 ahb.xlsx]forDAN'!$A$1"/>
    <s v="ETRS provided"/>
  </r>
  <r>
    <s v="2007-31-4-HoodsportHat_F_h_um"/>
    <n v="2"/>
    <x v="15"/>
    <x v="0"/>
    <x v="0"/>
    <n v="31"/>
    <s v="HoodsportHat_F_h_um"/>
    <n v="4"/>
    <n v="1795.31009504856"/>
    <m/>
    <n v="1703.8818977409746"/>
    <s v="[HoodCanalValidationRunInputs_GR-September22-2020 ahb.xlsx]forDAN'!$A$1"/>
    <s v="ETRS provided"/>
  </r>
  <r>
    <s v="2007-31-5-HoodsportHat_F_h_um"/>
    <n v="2"/>
    <x v="15"/>
    <x v="0"/>
    <x v="0"/>
    <n v="31"/>
    <s v="HoodsportHat_F_h_um"/>
    <n v="5"/>
    <n v="218.27990431737939"/>
    <m/>
    <n v="207.16375328851188"/>
    <s v="[HoodCanalValidationRunInputs_GR-September22-2020 ahb.xlsx]forDAN'!$A$1"/>
    <s v="ETRS provided"/>
  </r>
  <r>
    <s v="2008-31-3-HoodsportHat_F_h_um"/>
    <n v="2"/>
    <x v="15"/>
    <x v="0"/>
    <x v="1"/>
    <n v="31"/>
    <s v="HoodsportHat_F_h_um"/>
    <n v="3"/>
    <n v="0"/>
    <m/>
    <n v="0"/>
    <s v="[HoodCanalValidationRunInputs_GR-September22-2020 ahb.xlsx]forDAN'!$A$1"/>
    <s v="ETRS provided"/>
  </r>
  <r>
    <s v="2008-31-5-HoodsportHat_F_h_um"/>
    <n v="2"/>
    <x v="15"/>
    <x v="0"/>
    <x v="1"/>
    <n v="31"/>
    <s v="HoodsportHat_F_h_um"/>
    <n v="5"/>
    <n v="0"/>
    <m/>
    <n v="0"/>
    <s v="[HoodCanalValidationRunInputs_GR-September22-2020 ahb.xlsx]forDAN'!$A$1"/>
    <s v="ETRS provided"/>
  </r>
  <r>
    <s v="2009-31-4-HoodsportHat_F_h_um"/>
    <n v="2"/>
    <x v="15"/>
    <x v="0"/>
    <x v="2"/>
    <n v="31"/>
    <s v="HoodsportHat_F_h_um"/>
    <n v="4"/>
    <n v="0"/>
    <m/>
    <n v="0"/>
    <s v="[HoodCanalValidationRunInputs_GR-September22-2020 ahb.xlsx]forDAN'!$A$1"/>
    <s v="ETRS provided"/>
  </r>
  <r>
    <s v="2008-31-4-HoodsportHat_F_h_um"/>
    <n v="2"/>
    <x v="15"/>
    <x v="0"/>
    <x v="1"/>
    <n v="31"/>
    <s v="HoodsportHat_F_h_um"/>
    <n v="4"/>
    <n v="92.257488828301121"/>
    <m/>
    <n v="82.062335703068811"/>
    <s v="[HoodCanalValidationRunInputs_GR-September22-2020 ahb.xlsx]forDAN'!$A$1"/>
    <s v="ETRS provided"/>
  </r>
  <r>
    <s v="2009-31-5-HoodsportHat_F_h_um"/>
    <n v="2"/>
    <x v="15"/>
    <x v="0"/>
    <x v="2"/>
    <n v="31"/>
    <s v="HoodsportHat_F_h_um"/>
    <n v="5"/>
    <n v="0"/>
    <m/>
    <n v="0"/>
    <s v="[HoodCanalValidationRunInputs_GR-September22-2020 ahb.xlsx]forDAN'!$A$1"/>
    <s v="ETRS provided"/>
  </r>
  <r>
    <s v="2010-31-5-HoodsportHat_F_h_um"/>
    <n v="2"/>
    <x v="15"/>
    <x v="0"/>
    <x v="3"/>
    <n v="31"/>
    <s v="HoodsportHat_F_h_um"/>
    <n v="5"/>
    <n v="0"/>
    <m/>
    <n v="0"/>
    <s v="[HoodCanalValidationRunInputs_GR-September22-2020 ahb.xlsx]forDAN'!$A$1"/>
    <s v="ETRS provided"/>
  </r>
  <r>
    <s v="2011-31-5-HoodsportHat_F_h_um"/>
    <n v="2"/>
    <x v="15"/>
    <x v="0"/>
    <x v="4"/>
    <n v="31"/>
    <s v="HoodsportHat_F_h_um"/>
    <n v="5"/>
    <n v="0"/>
    <m/>
    <n v="0"/>
    <s v="[HoodCanalValidationRunInputs_GR-September22-2020 ahb.xlsx]forDAN'!$A$1"/>
    <s v="ETRS provided"/>
  </r>
  <r>
    <s v="2009-31-3-HoodsportHat_F_h_um"/>
    <n v="2"/>
    <x v="15"/>
    <x v="0"/>
    <x v="2"/>
    <n v="31"/>
    <s v="HoodsportHat_F_h_um"/>
    <n v="3"/>
    <n v="14.17558021565738"/>
    <m/>
    <n v="12.663927719483581"/>
    <s v="[HoodCanalValidationRunInputs_GR-September22-2020 ahb.xlsx]forDAN'!$A$1"/>
    <s v="ETRS provided"/>
  </r>
  <r>
    <s v="2012-31-3-HoodsportHat_F_h_um"/>
    <n v="2"/>
    <x v="15"/>
    <x v="0"/>
    <x v="5"/>
    <n v="31"/>
    <s v="HoodsportHat_F_h_um"/>
    <n v="3"/>
    <n v="0"/>
    <m/>
    <n v="0"/>
    <s v="[HoodCanalValidationRunInputs_GR-September22-2020 ahb.xlsx]forDAN'!$A$1"/>
    <s v="ETRS provided"/>
  </r>
  <r>
    <s v="2013-31-4-HoodsportHat_F_h_um"/>
    <n v="2"/>
    <x v="15"/>
    <x v="0"/>
    <x v="6"/>
    <n v="31"/>
    <s v="HoodsportHat_F_h_um"/>
    <n v="4"/>
    <n v="0"/>
    <m/>
    <n v="0"/>
    <s v="[HoodCanalValidationRunInputs_GR-September22-2020 ahb.xlsx]forDAN'!$A$1"/>
    <s v="ETRS provided"/>
  </r>
  <r>
    <s v="2010-31-3-HoodsportHat_F_h_um"/>
    <n v="2"/>
    <x v="15"/>
    <x v="0"/>
    <x v="3"/>
    <n v="31"/>
    <s v="HoodsportHat_F_h_um"/>
    <n v="3"/>
    <n v="13.07701795765642"/>
    <m/>
    <n v="11.931803258641139"/>
    <s v="[HoodCanalValidationRunInputs_GR-September22-2020 ahb.xlsx]forDAN'!$A$1"/>
    <s v="ETRS provided"/>
  </r>
  <r>
    <s v="2010-31-4-HoodsportHat_F_h_um"/>
    <n v="2"/>
    <x v="15"/>
    <x v="0"/>
    <x v="3"/>
    <n v="31"/>
    <s v="HoodsportHat_F_h_um"/>
    <n v="4"/>
    <n v="11.677127366557171"/>
    <m/>
    <n v="10.654507534898585"/>
    <s v="[HoodCanalValidationRunInputs_GR-September22-2020 ahb.xlsx]forDAN'!$A$1"/>
    <s v="ETRS provided"/>
  </r>
  <r>
    <s v="2011-31-3-HoodsportHat_F_h_um"/>
    <n v="2"/>
    <x v="15"/>
    <x v="0"/>
    <x v="4"/>
    <n v="31"/>
    <s v="HoodsportHat_F_h_um"/>
    <n v="3"/>
    <n v="19.92732504237517"/>
    <m/>
    <n v="17.778664667206613"/>
    <s v="[HoodCanalValidationRunInputs_GR-September22-2020 ahb.xlsx]forDAN'!$A$1"/>
    <s v="ETRS provided"/>
  </r>
  <r>
    <s v="2011-31-4-HoodsportHat_F_h_um"/>
    <n v="2"/>
    <x v="15"/>
    <x v="0"/>
    <x v="4"/>
    <n v="31"/>
    <s v="HoodsportHat_F_h_um"/>
    <n v="4"/>
    <n v="32.220044870454423"/>
    <m/>
    <n v="28.745924106524399"/>
    <s v="[HoodCanalValidationRunInputs_GR-September22-2020 ahb.xlsx]forDAN'!$A$1"/>
    <s v="ETRS provided"/>
  </r>
  <r>
    <s v="2012-31-4-HoodsportHat_F_h_um"/>
    <n v="2"/>
    <x v="15"/>
    <x v="0"/>
    <x v="5"/>
    <n v="31"/>
    <s v="HoodsportHat_F_h_um"/>
    <n v="4"/>
    <n v="7.8720872672507216"/>
    <m/>
    <n v="7.0286503019974589"/>
    <s v="[HoodCanalValidationRunInputs_GR-September22-2020 ahb.xlsx]forDAN'!$A$1"/>
    <s v="ETRS provided"/>
  </r>
  <r>
    <s v="2012-31-5-HoodsportHat_F_h_um"/>
    <n v="2"/>
    <x v="15"/>
    <x v="0"/>
    <x v="5"/>
    <n v="31"/>
    <s v="HoodsportHat_F_h_um"/>
    <n v="5"/>
    <n v="2.9591645401499682"/>
    <m/>
    <n v="2.6421115560179942"/>
    <s v="[HoodCanalValidationRunInputs_GR-September22-2020 ahb.xlsx]forDAN'!$A$1"/>
    <s v="ETRS provided"/>
  </r>
  <r>
    <s v="2013-31-3-HoodsportHat_F_h_um"/>
    <n v="2"/>
    <x v="15"/>
    <x v="0"/>
    <x v="6"/>
    <n v="31"/>
    <s v="HoodsportHat_F_h_um"/>
    <n v="3"/>
    <n v="18.960342513021029"/>
    <m/>
    <n v="16.871424882274368"/>
    <s v="[HoodCanalValidationRunInputs_GR-September22-2020 ahb.xlsx]forDAN'!$A$1"/>
    <s v="ETRS provided"/>
  </r>
  <r>
    <s v="2013-31-5-HoodsportHat_F_h_um"/>
    <n v="2"/>
    <x v="15"/>
    <x v="0"/>
    <x v="6"/>
    <n v="31"/>
    <s v="HoodsportHat_F_h_um"/>
    <n v="5"/>
    <n v="0.2011122326846729"/>
    <m/>
    <n v="0.17895509663476616"/>
    <s v="[HoodCanalValidationRunInputs_GR-September22-2020 ahb.xlsx]forDAN'!$A$1"/>
    <s v="ETRS provided"/>
  </r>
  <r>
    <s v="2007-31-3-SkokR_hat_h_um"/>
    <n v="2"/>
    <x v="15"/>
    <x v="0"/>
    <x v="0"/>
    <n v="31"/>
    <s v="SkokR_hat_h_um"/>
    <n v="3"/>
    <n v="9766.0781745313216"/>
    <m/>
    <n v="9268.7295968538801"/>
    <s v="[HoodCanalValidationRunInputs_GR-September22-2020 ahb.xlsx]forDAN'!$A$1"/>
    <s v="ETRS provided"/>
  </r>
  <r>
    <s v="2007-31-4-SkokR_hat_h_um"/>
    <n v="2"/>
    <x v="15"/>
    <x v="0"/>
    <x v="0"/>
    <n v="31"/>
    <s v="SkokR_hat_h_um"/>
    <n v="4"/>
    <n v="17927.160111209159"/>
    <m/>
    <n v="17014.199204715747"/>
    <s v="[HoodCanalValidationRunInputs_GR-September22-2020 ahb.xlsx]forDAN'!$A$1"/>
    <s v="ETRS provided"/>
  </r>
  <r>
    <s v="2007-31-5-SkokR_hat_h_um"/>
    <n v="2"/>
    <x v="15"/>
    <x v="0"/>
    <x v="0"/>
    <n v="31"/>
    <s v="SkokR_hat_h_um"/>
    <n v="5"/>
    <n v="543.25121767209657"/>
    <m/>
    <n v="515.58553492798706"/>
    <s v="[HoodCanalValidationRunInputs_GR-September22-2020 ahb.xlsx]forDAN'!$A$1"/>
    <s v="ETRS provided"/>
  </r>
  <r>
    <s v="2008-31-3-SkokR_hat_h_um"/>
    <n v="2"/>
    <x v="15"/>
    <x v="0"/>
    <x v="1"/>
    <n v="31"/>
    <s v="SkokR_hat_h_um"/>
    <n v="3"/>
    <n v="14229.720585447039"/>
    <m/>
    <n v="12657.228399279931"/>
    <s v="[HoodCanalValidationRunInputs_GR-September22-2020 ahb.xlsx]forDAN'!$A$1"/>
    <s v="ETRS provided"/>
  </r>
  <r>
    <s v="2008-31-4-SkokR_hat_h_um"/>
    <n v="2"/>
    <x v="15"/>
    <x v="0"/>
    <x v="1"/>
    <n v="31"/>
    <s v="SkokR_hat_h_um"/>
    <n v="4"/>
    <n v="2417.3008175226769"/>
    <m/>
    <n v="2150.1707200380288"/>
    <s v="[HoodCanalValidationRunInputs_GR-September22-2020 ahb.xlsx]forDAN'!$A$1"/>
    <s v="ETRS provided"/>
  </r>
  <r>
    <s v="2008-31-5-SkokR_hat_h_um"/>
    <n v="2"/>
    <x v="15"/>
    <x v="0"/>
    <x v="1"/>
    <n v="31"/>
    <s v="SkokR_hat_h_um"/>
    <n v="5"/>
    <n v="209.0464372707944"/>
    <m/>
    <n v="185.94521843937281"/>
    <s v="[HoodCanalValidationRunInputs_GR-September22-2020 ahb.xlsx]forDAN'!$A$1"/>
    <s v="ETRS provided"/>
  </r>
  <r>
    <s v="2009-31-3-SkokR_hat_h_um"/>
    <n v="2"/>
    <x v="15"/>
    <x v="0"/>
    <x v="2"/>
    <n v="31"/>
    <s v="SkokR_hat_h_um"/>
    <n v="3"/>
    <n v="3510.4743341441408"/>
    <m/>
    <n v="3136.1251216793339"/>
    <s v="[HoodCanalValidationRunInputs_GR-September22-2020 ahb.xlsx]forDAN'!$A$1"/>
    <s v="ETRS provided"/>
  </r>
  <r>
    <s v="2009-31-4-SkokR_hat_h_um"/>
    <n v="2"/>
    <x v="15"/>
    <x v="0"/>
    <x v="2"/>
    <n v="31"/>
    <s v="SkokR_hat_h_um"/>
    <n v="4"/>
    <n v="8438.0758107827933"/>
    <m/>
    <n v="7538.2580842261932"/>
    <s v="[HoodCanalValidationRunInputs_GR-September22-2020 ahb.xlsx]forDAN'!$A$1"/>
    <s v="ETRS provided"/>
  </r>
  <r>
    <s v="2009-31-5-SkokR_hat_h_um"/>
    <n v="2"/>
    <x v="15"/>
    <x v="0"/>
    <x v="2"/>
    <n v="31"/>
    <s v="SkokR_hat_h_um"/>
    <n v="5"/>
    <n v="25.310279967561339"/>
    <m/>
    <n v="22.611247736798607"/>
    <s v="[HoodCanalValidationRunInputs_GR-September22-2020 ahb.xlsx]forDAN'!$A$1"/>
    <s v="ETRS provided"/>
  </r>
  <r>
    <s v="2010-31-3-SkokR_hat_h_um"/>
    <n v="2"/>
    <x v="15"/>
    <x v="0"/>
    <x v="3"/>
    <n v="31"/>
    <s v="SkokR_hat_h_um"/>
    <n v="3"/>
    <n v="1970.09861668761"/>
    <m/>
    <n v="1797.5680059898275"/>
    <s v="[HoodCanalValidationRunInputs_GR-September22-2020 ahb.xlsx]forDAN'!$A$1"/>
    <s v="ETRS provided"/>
  </r>
  <r>
    <s v="2010-31-4-SkokR_hat_h_um"/>
    <n v="2"/>
    <x v="15"/>
    <x v="0"/>
    <x v="3"/>
    <n v="31"/>
    <s v="SkokR_hat_h_um"/>
    <n v="4"/>
    <n v="1364.0808340407179"/>
    <m/>
    <n v="1244.6219920595586"/>
    <s v="[HoodCanalValidationRunInputs_GR-September22-2020 ahb.xlsx]forDAN'!$A$1"/>
    <s v="ETRS provided"/>
  </r>
  <r>
    <s v="2010-31-5-SkokR_hat_h_um"/>
    <n v="2"/>
    <x v="15"/>
    <x v="0"/>
    <x v="3"/>
    <n v="31"/>
    <s v="SkokR_hat_h_um"/>
    <n v="5"/>
    <n v="102.0028526550967"/>
    <m/>
    <n v="93.069992993944865"/>
    <s v="[HoodCanalValidationRunInputs_GR-September22-2020 ahb.xlsx]forDAN'!$A$1"/>
    <s v="ETRS provided"/>
  </r>
  <r>
    <s v="2011-31-3-SkokR_hat_h_um"/>
    <n v="2"/>
    <x v="15"/>
    <x v="0"/>
    <x v="4"/>
    <n v="31"/>
    <s v="SkokR_hat_h_um"/>
    <n v="3"/>
    <n v="899.5433936034317"/>
    <m/>
    <n v="802.5502828135867"/>
    <s v="[HoodCanalValidationRunInputs_GR-September22-2020 ahb.xlsx]forDAN'!$A$1"/>
    <s v="ETRS provided"/>
  </r>
  <r>
    <s v="2011-31-4-SkokR_hat_h_um"/>
    <n v="2"/>
    <x v="15"/>
    <x v="0"/>
    <x v="4"/>
    <n v="31"/>
    <s v="SkokR_hat_h_um"/>
    <n v="4"/>
    <n v="2477.9343770432361"/>
    <m/>
    <n v="2210.7515315334213"/>
    <s v="[HoodCanalValidationRunInputs_GR-September22-2020 ahb.xlsx]forDAN'!$A$1"/>
    <s v="ETRS provided"/>
  </r>
  <r>
    <s v="2011-31-5-SkokR_hat_h_um"/>
    <n v="2"/>
    <x v="15"/>
    <x v="0"/>
    <x v="4"/>
    <n v="31"/>
    <s v="SkokR_hat_h_um"/>
    <n v="5"/>
    <n v="15.44226132525888"/>
    <m/>
    <n v="13.777202169450238"/>
    <s v="[HoodCanalValidationRunInputs_GR-September22-2020 ahb.xlsx]forDAN'!$A$1"/>
    <s v="ETRS provided"/>
  </r>
  <r>
    <s v="2012-31-3-SkokR_hat_h_um"/>
    <n v="2"/>
    <x v="15"/>
    <x v="0"/>
    <x v="5"/>
    <n v="31"/>
    <s v="SkokR_hat_h_um"/>
    <n v="3"/>
    <n v="3176.3996125128519"/>
    <m/>
    <n v="2836.0714684442546"/>
    <s v="[HoodCanalValidationRunInputs_GR-September22-2020 ahb.xlsx]forDAN'!$A$1"/>
    <s v="ETRS provided"/>
  </r>
  <r>
    <s v="2012-31-4-SkokR_hat_h_um"/>
    <n v="2"/>
    <x v="15"/>
    <x v="0"/>
    <x v="5"/>
    <n v="31"/>
    <s v="SkokR_hat_h_um"/>
    <n v="4"/>
    <n v="352.43666016037122"/>
    <m/>
    <n v="314.67563224007552"/>
    <s v="[HoodCanalValidationRunInputs_GR-September22-2020 ahb.xlsx]forDAN'!$A$1"/>
    <s v="ETRS provided"/>
  </r>
  <r>
    <s v="2012-31-5-SkokR_hat_h_um"/>
    <n v="2"/>
    <x v="15"/>
    <x v="0"/>
    <x v="5"/>
    <n v="31"/>
    <s v="SkokR_hat_h_um"/>
    <n v="5"/>
    <n v="63.579314749085441"/>
    <m/>
    <n v="56.767253034787544"/>
    <s v="[HoodCanalValidationRunInputs_GR-September22-2020 ahb.xlsx]forDAN'!$A$1"/>
    <s v="ETRS provided"/>
  </r>
  <r>
    <s v="2013-31-3-SkokR_hat_h_um"/>
    <n v="2"/>
    <x v="15"/>
    <x v="0"/>
    <x v="6"/>
    <n v="31"/>
    <s v="SkokR_hat_h_um"/>
    <n v="3"/>
    <n v="1286.8366659799899"/>
    <m/>
    <n v="1145.0620225308649"/>
    <s v="[HoodCanalValidationRunInputs_GR-September22-2020 ahb.xlsx]forDAN'!$A$1"/>
    <s v="ETRS provided"/>
  </r>
  <r>
    <s v="2013-31-4-SkokR_hat_h_um"/>
    <n v="2"/>
    <x v="15"/>
    <x v="0"/>
    <x v="6"/>
    <n v="31"/>
    <s v="SkokR_hat_h_um"/>
    <n v="4"/>
    <n v="1317.2083677625881"/>
    <m/>
    <n v="1172.0875831092158"/>
    <s v="[HoodCanalValidationRunInputs_GR-September22-2020 ahb.xlsx]forDAN'!$A$1"/>
    <s v="ETRS provided"/>
  </r>
  <r>
    <s v="2013-31-5-SkokR_hat_h_um"/>
    <n v="2"/>
    <x v="15"/>
    <x v="0"/>
    <x v="6"/>
    <n v="31"/>
    <s v="SkokR_hat_h_um"/>
    <n v="5"/>
    <n v="7.3247631005198954"/>
    <m/>
    <n v="6.5177720468925298"/>
    <s v="[HoodCanalValidationRunInputs_GR-September22-2020 ahb.xlsx]forDAN'!$A$1"/>
    <s v="ETRS provided"/>
  </r>
  <r>
    <s v="2007-31-3-SkokR_nat_n_um"/>
    <n v="2"/>
    <x v="15"/>
    <x v="0"/>
    <x v="0"/>
    <n v="31"/>
    <s v="SkokR_nat_n_um"/>
    <n v="3"/>
    <n v="43.882000025623952"/>
    <m/>
    <n v="41.647259538362498"/>
    <s v="[HoodCanalValidationRunInputs_GR-September22-2020 ahb.xlsx]forDAN'!$A$1"/>
    <s v="ETRS provided"/>
  </r>
  <r>
    <s v="2007-31-4-SkokR_nat_n_um"/>
    <n v="2"/>
    <x v="15"/>
    <x v="0"/>
    <x v="0"/>
    <n v="31"/>
    <s v="SkokR_nat_n_um"/>
    <n v="4"/>
    <n v="76.909795097913346"/>
    <m/>
    <n v="72.993076788084096"/>
    <s v="[HoodCanalValidationRunInputs_GR-September22-2020 ahb.xlsx]forDAN'!$A$1"/>
    <s v="ETRS provided"/>
  </r>
  <r>
    <s v="2007-31-5-SkokR_nat_n_um"/>
    <n v="2"/>
    <x v="15"/>
    <x v="0"/>
    <x v="0"/>
    <n v="31"/>
    <s v="SkokR_nat_n_um"/>
    <n v="5"/>
    <n v="2.3259010614288309"/>
    <m/>
    <n v="2.207451918994479"/>
    <s v="[HoodCanalValidationRunInputs_GR-September22-2020 ahb.xlsx]forDAN'!$A$1"/>
    <s v="ETRS provided"/>
  </r>
  <r>
    <s v="2008-31-3-SkokR_nat_n_um"/>
    <n v="2"/>
    <x v="15"/>
    <x v="0"/>
    <x v="1"/>
    <n v="31"/>
    <s v="SkokR_nat_n_um"/>
    <n v="3"/>
    <n v="281.22794968914769"/>
    <m/>
    <n v="250.15012558413642"/>
    <s v="[HoodCanalValidationRunInputs_GR-September22-2020 ahb.xlsx]forDAN'!$A$1"/>
    <s v="ETRS provided"/>
  </r>
  <r>
    <s v="2008-31-4-SkokR_nat_n_um"/>
    <n v="2"/>
    <x v="15"/>
    <x v="0"/>
    <x v="1"/>
    <n v="31"/>
    <s v="SkokR_nat_n_um"/>
    <n v="4"/>
    <n v="26.678717594531861"/>
    <m/>
    <n v="23.730516700322777"/>
    <s v="[HoodCanalValidationRunInputs_GR-September22-2020 ahb.xlsx]forDAN'!$A$1"/>
    <s v="ETRS provided"/>
  </r>
  <r>
    <s v="2008-31-5-SkokR_nat_n_um"/>
    <n v="2"/>
    <x v="15"/>
    <x v="0"/>
    <x v="1"/>
    <n v="31"/>
    <s v="SkokR_nat_n_um"/>
    <n v="5"/>
    <n v="2.2028298931264829"/>
    <m/>
    <n v="1.9594004614945411"/>
    <s v="[HoodCanalValidationRunInputs_GR-September22-2020 ahb.xlsx]forDAN'!$A$1"/>
    <s v="ETRS provided"/>
  </r>
  <r>
    <s v="2009-31-3-SkokR_nat_n_um"/>
    <n v="2"/>
    <x v="15"/>
    <x v="0"/>
    <x v="2"/>
    <n v="31"/>
    <s v="SkokR_nat_n_um"/>
    <n v="3"/>
    <n v="119.3565717227734"/>
    <m/>
    <n v="106.6286511132035"/>
    <s v="[HoodCanalValidationRunInputs_GR-September22-2020 ahb.xlsx]forDAN'!$A$1"/>
    <s v="ETRS provided"/>
  </r>
  <r>
    <s v="2009-31-4-SkokR_nat_n_um"/>
    <n v="2"/>
    <x v="15"/>
    <x v="0"/>
    <x v="2"/>
    <n v="31"/>
    <s v="SkokR_nat_n_um"/>
    <n v="4"/>
    <n v="162.6846422796707"/>
    <m/>
    <n v="145.33631213375"/>
    <s v="[HoodCanalValidationRunInputs_GR-September22-2020 ahb.xlsx]forDAN'!$A$1"/>
    <s v="ETRS provided"/>
  </r>
  <r>
    <s v="2009-31-5-SkokR_nat_n_um"/>
    <n v="2"/>
    <x v="15"/>
    <x v="0"/>
    <x v="2"/>
    <n v="31"/>
    <s v="SkokR_nat_n_um"/>
    <n v="5"/>
    <n v="0.27250358840815858"/>
    <m/>
    <n v="0.24344440893425459"/>
    <s v="[HoodCanalValidationRunInputs_GR-September22-2020 ahb.xlsx]forDAN'!$A$1"/>
    <s v="ETRS provided"/>
  </r>
  <r>
    <s v="2010-31-3-SkokR_nat_n_um"/>
    <n v="2"/>
    <x v="15"/>
    <x v="0"/>
    <x v="3"/>
    <n v="31"/>
    <s v="SkokR_nat_n_um"/>
    <n v="3"/>
    <n v="254.03327147659709"/>
    <m/>
    <n v="231.78640774390578"/>
    <s v="[HoodCanalValidationRunInputs_GR-September22-2020 ahb.xlsx]forDAN'!$A$1"/>
    <s v="ETRS provided"/>
  </r>
  <r>
    <s v="2010-31-4-SkokR_nat_n_um"/>
    <n v="2"/>
    <x v="15"/>
    <x v="0"/>
    <x v="3"/>
    <n v="31"/>
    <s v="SkokR_nat_n_um"/>
    <n v="4"/>
    <n v="43.997194509104638"/>
    <m/>
    <n v="40.144157522353332"/>
    <s v="[HoodCanalValidationRunInputs_GR-September22-2020 ahb.xlsx]forDAN'!$A$1"/>
    <s v="ETRS provided"/>
  </r>
  <r>
    <s v="2010-31-5-SkokR_nat_n_um"/>
    <n v="2"/>
    <x v="15"/>
    <x v="0"/>
    <x v="3"/>
    <n v="31"/>
    <s v="SkokR_nat_n_um"/>
    <n v="5"/>
    <n v="1.865605420880762"/>
    <m/>
    <n v="1.7022257606651587"/>
    <s v="[HoodCanalValidationRunInputs_GR-September22-2020 ahb.xlsx]forDAN'!$A$1"/>
    <s v="ETRS provided"/>
  </r>
  <r>
    <s v="2011-31-3-SkokR_nat_n_um"/>
    <n v="2"/>
    <x v="15"/>
    <x v="0"/>
    <x v="4"/>
    <n v="31"/>
    <s v="SkokR_nat_n_um"/>
    <n v="3"/>
    <n v="25.046944773472759"/>
    <m/>
    <n v="22.34626228651808"/>
    <s v="[HoodCanalValidationRunInputs_GR-September22-2020 ahb.xlsx]forDAN'!$A$1"/>
    <s v="ETRS provided"/>
  </r>
  <r>
    <s v="2011-31-4-SkokR_nat_n_um"/>
    <n v="2"/>
    <x v="15"/>
    <x v="0"/>
    <x v="4"/>
    <n v="31"/>
    <s v="SkokR_nat_n_um"/>
    <n v="4"/>
    <n v="63.508359969101889"/>
    <m/>
    <n v="56.660582042693079"/>
    <s v="[HoodCanalValidationRunInputs_GR-September22-2020 ahb.xlsx]forDAN'!$A$1"/>
    <s v="ETRS provided"/>
  </r>
  <r>
    <s v="2011-31-5-SkokR_nat_n_um"/>
    <n v="2"/>
    <x v="15"/>
    <x v="0"/>
    <x v="4"/>
    <n v="31"/>
    <s v="SkokR_nat_n_um"/>
    <n v="5"/>
    <n v="9.899978171333107E-2"/>
    <m/>
    <n v="8.832514737754181E-2"/>
    <s v="[HoodCanalValidationRunInputs_GR-September22-2020 ahb.xlsx]forDAN'!$A$1"/>
    <s v="ETRS provided"/>
  </r>
  <r>
    <s v="2012-31-3-SkokR_nat_n_um"/>
    <n v="2"/>
    <x v="15"/>
    <x v="0"/>
    <x v="5"/>
    <n v="31"/>
    <s v="SkokR_nat_n_um"/>
    <n v="3"/>
    <n v="231.02239077149821"/>
    <m/>
    <n v="206.27001982300939"/>
    <s v="[HoodCanalValidationRunInputs_GR-September22-2020 ahb.xlsx]forDAN'!$A$1"/>
    <s v="ETRS provided"/>
  </r>
  <r>
    <s v="2012-31-4-SkokR_nat_n_um"/>
    <n v="2"/>
    <x v="15"/>
    <x v="0"/>
    <x v="5"/>
    <n v="31"/>
    <s v="SkokR_nat_n_um"/>
    <n v="4"/>
    <n v="23.98738233681074"/>
    <m/>
    <n v="21.417308571661128"/>
    <s v="[HoodCanalValidationRunInputs_GR-September22-2020 ahb.xlsx]forDAN'!$A$1"/>
    <s v="ETRS provided"/>
  </r>
  <r>
    <s v="2012-31-5-SkokR_nat_n_um"/>
    <n v="2"/>
    <x v="15"/>
    <x v="0"/>
    <x v="5"/>
    <n v="31"/>
    <s v="SkokR_nat_n_um"/>
    <n v="5"/>
    <n v="3.983144668474107"/>
    <m/>
    <n v="3.5563796521208513"/>
    <s v="[HoodCanalValidationRunInputs_GR-September22-2020 ahb.xlsx]forDAN'!$A$1"/>
    <s v="ETRS provided"/>
  </r>
  <r>
    <s v="2013-31-3-SkokR_nat_n_um"/>
    <n v="2"/>
    <x v="15"/>
    <x v="0"/>
    <x v="6"/>
    <n v="31"/>
    <s v="SkokR_nat_n_um"/>
    <n v="3"/>
    <n v="128.64012114776961"/>
    <m/>
    <n v="114.46745433532045"/>
    <s v="[HoodCanalValidationRunInputs_GR-September22-2020 ahb.xlsx]forDAN'!$A$1"/>
    <s v="ETRS provided"/>
  </r>
  <r>
    <s v="2013-31-4-SkokR_nat_n_um"/>
    <n v="2"/>
    <x v="15"/>
    <x v="0"/>
    <x v="6"/>
    <n v="31"/>
    <s v="SkokR_nat_n_um"/>
    <n v="4"/>
    <n v="136.2002384604026"/>
    <m/>
    <n v="121.19465091701053"/>
    <s v="[HoodCanalValidationRunInputs_GR-September22-2020 ahb.xlsx]forDAN'!$A$1"/>
    <s v="ETRS provided"/>
  </r>
  <r>
    <s v="2013-31-5-SkokR_nat_n_um"/>
    <n v="2"/>
    <x v="15"/>
    <x v="0"/>
    <x v="6"/>
    <n v="31"/>
    <s v="SkokR_nat_n_um"/>
    <n v="5"/>
    <n v="0.70876099805933679"/>
    <m/>
    <n v="0.63067467953344603"/>
    <s v="[HoodCanalValidationRunInputs_GR-September22-2020 ahb.xlsx]forDAN'!$A$1"/>
    <s v="ETRS provided"/>
  </r>
  <r>
    <s v="2007-32-3-HoodsportHat_F_h_m"/>
    <n v="2"/>
    <x v="15"/>
    <x v="1"/>
    <x v="0"/>
    <n v="32"/>
    <s v="HoodsportHat_F_h_m"/>
    <n v="3"/>
    <n v="3279.7876770527209"/>
    <m/>
    <n v="3112.7607797542619"/>
    <s v="[HoodCanalValidationRunInputs_GR-September22-2020 ahb.xlsx]forDAN'!$A$1"/>
    <s v="ETRS provided"/>
  </r>
  <r>
    <s v="2007-32-4-HoodsportHat_F_h_m"/>
    <n v="2"/>
    <x v="15"/>
    <x v="1"/>
    <x v="0"/>
    <n v="32"/>
    <s v="HoodsportHat_F_h_m"/>
    <n v="4"/>
    <n v="2061.5112385138491"/>
    <m/>
    <n v="1956.5264468689538"/>
    <s v="[HoodCanalValidationRunInputs_GR-September22-2020 ahb.xlsx]forDAN'!$A$1"/>
    <s v="ETRS provided"/>
  </r>
  <r>
    <s v="2007-32-5-HoodsportHat_F_h_m"/>
    <n v="2"/>
    <x v="15"/>
    <x v="1"/>
    <x v="0"/>
    <n v="32"/>
    <s v="HoodsportHat_F_h_m"/>
    <n v="5"/>
    <n v="15.466843171251449"/>
    <m/>
    <n v="14.67917668784742"/>
    <s v="[HoodCanalValidationRunInputs_GR-September22-2020 ahb.xlsx]forDAN'!$A$1"/>
    <s v="ETRS provided"/>
  </r>
  <r>
    <s v="2008-32-3-HoodsportHat_F_h_m"/>
    <n v="2"/>
    <x v="15"/>
    <x v="1"/>
    <x v="1"/>
    <n v="32"/>
    <s v="HoodsportHat_F_h_m"/>
    <n v="3"/>
    <n v="7998.0990982315261"/>
    <m/>
    <n v="7114.2484097632005"/>
    <s v="[HoodCanalValidationRunInputs_GR-September22-2020 ahb.xlsx]forDAN'!$A$1"/>
    <s v="ETRS provided"/>
  </r>
  <r>
    <s v="2008-32-4-HoodsportHat_F_h_m"/>
    <n v="2"/>
    <x v="15"/>
    <x v="1"/>
    <x v="1"/>
    <n v="32"/>
    <s v="HoodsportHat_F_h_m"/>
    <n v="4"/>
    <n v="657.56430163090442"/>
    <m/>
    <n v="584.89845271223123"/>
    <s v="[HoodCanalValidationRunInputs_GR-September22-2020 ahb.xlsx]forDAN'!$A$1"/>
    <s v="ETRS provided"/>
  </r>
  <r>
    <s v="2009-32-3-HoodsportHat_F_h_m"/>
    <n v="2"/>
    <x v="15"/>
    <x v="1"/>
    <x v="2"/>
    <n v="32"/>
    <s v="HoodsportHat_F_h_m"/>
    <n v="3"/>
    <n v="7322.6917400639832"/>
    <m/>
    <n v="6541.816101876524"/>
    <s v="[HoodCanalValidationRunInputs_GR-September22-2020 ahb.xlsx]forDAN'!$A$1"/>
    <s v="ETRS provided"/>
  </r>
  <r>
    <s v="2009-32-4-HoodsportHat_F_h_m"/>
    <n v="2"/>
    <x v="15"/>
    <x v="1"/>
    <x v="2"/>
    <n v="32"/>
    <s v="HoodsportHat_F_h_m"/>
    <n v="4"/>
    <n v="6804.3527567109559"/>
    <m/>
    <n v="6078.7516403511354"/>
    <s v="[HoodCanalValidationRunInputs_GR-September22-2020 ahb.xlsx]forDAN'!$A$1"/>
    <s v="ETRS provided"/>
  </r>
  <r>
    <s v="2010-32-3-HoodsportHat_F_h_m"/>
    <n v="2"/>
    <x v="15"/>
    <x v="1"/>
    <x v="3"/>
    <n v="32"/>
    <s v="HoodsportHat_F_h_m"/>
    <n v="3"/>
    <n v="3904.1624652306009"/>
    <m/>
    <n v="3562.2569744678499"/>
    <s v="[HoodCanalValidationRunInputs_GR-September22-2020 ahb.xlsx]forDAN'!$A$1"/>
    <s v="ETRS provided"/>
  </r>
  <r>
    <s v="2010-32-4-HoodsportHat_F_h_m"/>
    <n v="2"/>
    <x v="15"/>
    <x v="1"/>
    <x v="3"/>
    <n v="32"/>
    <s v="HoodsportHat_F_h_m"/>
    <n v="4"/>
    <n v="6032.0637895524706"/>
    <m/>
    <n v="5503.8081781002602"/>
    <s v="[HoodCanalValidationRunInputs_GR-September22-2020 ahb.xlsx]forDAN'!$A$1"/>
    <s v="ETRS provided"/>
  </r>
  <r>
    <s v="2010-32-5-HoodsportHat_F_h_m"/>
    <n v="2"/>
    <x v="15"/>
    <x v="1"/>
    <x v="3"/>
    <n v="32"/>
    <s v="HoodsportHat_F_h_m"/>
    <n v="5"/>
    <n v="559.6056404554655"/>
    <m/>
    <n v="510.59839681807023"/>
    <s v="[HoodCanalValidationRunInputs_GR-September22-2020 ahb.xlsx]forDAN'!$A$1"/>
    <s v="ETRS provided"/>
  </r>
  <r>
    <s v="2011-32-3-HoodsportHat_F_h_m"/>
    <n v="2"/>
    <x v="15"/>
    <x v="1"/>
    <x v="4"/>
    <n v="32"/>
    <s v="HoodsportHat_F_h_m"/>
    <n v="3"/>
    <n v="11372.07868601243"/>
    <m/>
    <n v="10145.886269118861"/>
    <s v="[HoodCanalValidationRunInputs_GR-September22-2020 ahb.xlsx]forDAN'!$A$1"/>
    <s v="ETRS provided"/>
  </r>
  <r>
    <s v="2011-32-4-HoodsportHat_F_h_m"/>
    <n v="2"/>
    <x v="15"/>
    <x v="1"/>
    <x v="4"/>
    <n v="32"/>
    <s v="HoodsportHat_F_h_m"/>
    <n v="4"/>
    <n v="9619.340603384313"/>
    <m/>
    <n v="8582.1368670177817"/>
    <s v="[HoodCanalValidationRunInputs_GR-September22-2020 ahb.xlsx]forDAN'!$A$1"/>
    <s v="ETRS provided"/>
  </r>
  <r>
    <s v="2008-32-5-HoodsportHat_F_h_m"/>
    <n v="2"/>
    <x v="15"/>
    <x v="1"/>
    <x v="1"/>
    <n v="32"/>
    <s v="HoodsportHat_F_h_m"/>
    <n v="5"/>
    <n v="0"/>
    <m/>
    <n v="0"/>
    <s v="[HoodCanalValidationRunInputs_GR-September22-2020 ahb.xlsx]forDAN'!$A$1"/>
    <s v="ETRS provided"/>
  </r>
  <r>
    <s v="2012-32-3-HoodsportHat_F_h_m"/>
    <n v="2"/>
    <x v="15"/>
    <x v="1"/>
    <x v="5"/>
    <n v="32"/>
    <s v="HoodsportHat_F_h_m"/>
    <n v="3"/>
    <n v="33206.731163970551"/>
    <m/>
    <n v="29648.871144374782"/>
    <s v="[HoodCanalValidationRunInputs_GR-September22-2020 ahb.xlsx]forDAN'!$A$1"/>
    <s v="ETRS provided"/>
  </r>
  <r>
    <s v="2012-32-4-HoodsportHat_F_h_m"/>
    <n v="2"/>
    <x v="15"/>
    <x v="1"/>
    <x v="5"/>
    <n v="32"/>
    <s v="HoodsportHat_F_h_m"/>
    <n v="4"/>
    <n v="4492.4241279731114"/>
    <m/>
    <n v="4011.0935171081369"/>
    <s v="[HoodCanalValidationRunInputs_GR-September22-2020 ahb.xlsx]forDAN'!$A$1"/>
    <s v="ETRS provided"/>
  </r>
  <r>
    <s v="2012-32-5-HoodsportHat_F_h_m"/>
    <n v="2"/>
    <x v="15"/>
    <x v="1"/>
    <x v="5"/>
    <n v="32"/>
    <s v="HoodsportHat_F_h_m"/>
    <n v="5"/>
    <n v="883.4628172496183"/>
    <m/>
    <n v="788.80619414597822"/>
    <s v="[HoodCanalValidationRunInputs_GR-September22-2020 ahb.xlsx]forDAN'!$A$1"/>
    <s v="ETRS provided"/>
  </r>
  <r>
    <s v="2013-32-3-HoodsportHat_F_h_m"/>
    <n v="2"/>
    <x v="15"/>
    <x v="1"/>
    <x v="6"/>
    <n v="32"/>
    <s v="HoodsportHat_F_h_m"/>
    <n v="3"/>
    <n v="10213.49115463467"/>
    <m/>
    <n v="9088.2402932781606"/>
    <s v="[HoodCanalValidationRunInputs_GR-September22-2020 ahb.xlsx]forDAN'!$A$1"/>
    <s v="ETRS provided"/>
  </r>
  <r>
    <s v="2013-32-4-HoodsportHat_F_h_m"/>
    <n v="2"/>
    <x v="15"/>
    <x v="1"/>
    <x v="6"/>
    <n v="32"/>
    <s v="HoodsportHat_F_h_m"/>
    <n v="4"/>
    <n v="23454.158487844161"/>
    <m/>
    <n v="20870.143713536279"/>
    <s v="[HoodCanalValidationRunInputs_GR-September22-2020 ahb.xlsx]forDAN'!$A$1"/>
    <s v="ETRS provided"/>
  </r>
  <r>
    <s v="2013-32-5-HoodsportHat_F_h_m"/>
    <n v="2"/>
    <x v="15"/>
    <x v="1"/>
    <x v="6"/>
    <n v="32"/>
    <s v="HoodsportHat_F_h_m"/>
    <n v="5"/>
    <n v="114.77025290380629"/>
    <m/>
    <n v="102.1256709501117"/>
    <s v="[HoodCanalValidationRunInputs_GR-September22-2020 ahb.xlsx]forDAN'!$A$1"/>
    <s v="ETRS provided"/>
  </r>
  <r>
    <s v="2009-32-5-HoodsportHat_F_h_m"/>
    <n v="2"/>
    <x v="15"/>
    <x v="1"/>
    <x v="2"/>
    <n v="32"/>
    <s v="HoodsportHat_F_h_m"/>
    <n v="5"/>
    <n v="0"/>
    <m/>
    <n v="0"/>
    <s v="[HoodCanalValidationRunInputs_GR-September22-2020 ahb.xlsx]forDAN'!$A$1"/>
    <s v="ETRS provided"/>
  </r>
  <r>
    <s v="2011-32-5-HoodsportHat_F_h_m"/>
    <n v="2"/>
    <x v="15"/>
    <x v="1"/>
    <x v="4"/>
    <n v="32"/>
    <s v="HoodsportHat_F_h_m"/>
    <n v="5"/>
    <n v="0"/>
    <m/>
    <n v="0"/>
    <s v="[HoodCanalValidationRunInputs_GR-September22-2020 ahb.xlsx]forDAN'!$A$1"/>
    <s v="ETRS provided"/>
  </r>
  <r>
    <s v="2007-32-3-SkokR_hat_h_m"/>
    <n v="2"/>
    <x v="15"/>
    <x v="1"/>
    <x v="0"/>
    <n v="32"/>
    <s v="SkokR_hat_h_m"/>
    <n v="3"/>
    <n v="1104.603001134722"/>
    <m/>
    <n v="1048.3498438596469"/>
    <s v="[HoodCanalValidationRunInputs_GR-September22-2020 ahb.xlsx]forDAN'!$A$1"/>
    <s v="ETRS provided"/>
  </r>
  <r>
    <s v="2007-32-4-SkokR_hat_h_m"/>
    <n v="2"/>
    <x v="15"/>
    <x v="1"/>
    <x v="0"/>
    <n v="32"/>
    <s v="SkokR_hat_h_m"/>
    <n v="4"/>
    <n v="1125.3411719369819"/>
    <m/>
    <n v="1068.0318998563714"/>
    <s v="[HoodCanalValidationRunInputs_GR-September22-2020 ahb.xlsx]forDAN'!$A$1"/>
    <s v="ETRS provided"/>
  </r>
  <r>
    <s v="2007-32-5-SkokR_hat_h_m"/>
    <n v="2"/>
    <x v="15"/>
    <x v="1"/>
    <x v="0"/>
    <n v="32"/>
    <s v="SkokR_hat_h_m"/>
    <n v="5"/>
    <n v="32.933296939177943"/>
    <m/>
    <n v="31.256131540927889"/>
    <s v="[HoodCanalValidationRunInputs_GR-September22-2020 ahb.xlsx]forDAN'!$A$1"/>
    <s v="ETRS provided"/>
  </r>
  <r>
    <s v="2008-32-3-SkokR_hat_h_m"/>
    <n v="2"/>
    <x v="15"/>
    <x v="1"/>
    <x v="1"/>
    <n v="32"/>
    <s v="SkokR_hat_h_m"/>
    <n v="3"/>
    <n v="14133.84282948594"/>
    <m/>
    <n v="12571.945863454799"/>
    <s v="[HoodCanalValidationRunInputs_GR-September22-2020 ahb.xlsx]forDAN'!$A$1"/>
    <s v="ETRS provided"/>
  </r>
  <r>
    <s v="2008-32-4-SkokR_hat_h_m"/>
    <n v="2"/>
    <x v="15"/>
    <x v="1"/>
    <x v="1"/>
    <n v="32"/>
    <s v="SkokR_hat_h_m"/>
    <n v="4"/>
    <n v="273.4114646598257"/>
    <m/>
    <n v="243.19742150947852"/>
    <s v="[HoodCanalValidationRunInputs_GR-September22-2020 ahb.xlsx]forDAN'!$A$1"/>
    <s v="ETRS provided"/>
  </r>
  <r>
    <s v="2008-32-5-SkokR_hat_h_m"/>
    <n v="2"/>
    <x v="15"/>
    <x v="1"/>
    <x v="1"/>
    <n v="32"/>
    <s v="SkokR_hat_h_m"/>
    <n v="5"/>
    <n v="13.122466762623191"/>
    <m/>
    <n v="11.672334532439679"/>
    <s v="[HoodCanalValidationRunInputs_GR-September22-2020 ahb.xlsx]forDAN'!$A$1"/>
    <s v="ETRS provided"/>
  </r>
  <r>
    <s v="2009-32-3-SkokR_hat_h_m"/>
    <n v="2"/>
    <x v="15"/>
    <x v="1"/>
    <x v="2"/>
    <n v="32"/>
    <s v="SkokR_hat_h_m"/>
    <n v="3"/>
    <n v="8829.3114873272098"/>
    <m/>
    <n v="7887.7732542344893"/>
    <s v="[HoodCanalValidationRunInputs_GR-September22-2020 ahb.xlsx]forDAN'!$A$1"/>
    <s v="ETRS provided"/>
  </r>
  <r>
    <s v="2009-32-4-SkokR_hat_h_m"/>
    <n v="2"/>
    <x v="15"/>
    <x v="1"/>
    <x v="2"/>
    <n v="32"/>
    <s v="SkokR_hat_h_m"/>
    <n v="4"/>
    <n v="8381.2213020445943"/>
    <m/>
    <n v="7487.466414450867"/>
    <s v="[HoodCanalValidationRunInputs_GR-September22-2020 ahb.xlsx]forDAN'!$A$1"/>
    <s v="ETRS provided"/>
  </r>
  <r>
    <s v="2009-32-5-SkokR_hat_h_m"/>
    <n v="2"/>
    <x v="15"/>
    <x v="1"/>
    <x v="2"/>
    <n v="32"/>
    <s v="SkokR_hat_h_m"/>
    <n v="5"/>
    <n v="2.8627470220992768"/>
    <m/>
    <n v="2.5574700164292983"/>
    <s v="[HoodCanalValidationRunInputs_GR-September22-2020 ahb.xlsx]forDAN'!$A$1"/>
    <s v="ETRS provided"/>
  </r>
  <r>
    <s v="2010-32-3-SkokR_hat_h_m"/>
    <n v="2"/>
    <x v="15"/>
    <x v="1"/>
    <x v="3"/>
    <n v="32"/>
    <s v="SkokR_hat_h_m"/>
    <n v="3"/>
    <n v="25715.093608184168"/>
    <m/>
    <n v="23463.10440988194"/>
    <s v="[HoodCanalValidationRunInputs_GR-September22-2020 ahb.xlsx]forDAN'!$A$1"/>
    <s v="ETRS provided"/>
  </r>
  <r>
    <s v="2010-32-4-SkokR_hat_h_m"/>
    <n v="2"/>
    <x v="15"/>
    <x v="1"/>
    <x v="3"/>
    <n v="32"/>
    <s v="SkokR_hat_h_m"/>
    <n v="4"/>
    <n v="3430.8453591286288"/>
    <m/>
    <n v="3130.3904275804107"/>
    <s v="[HoodCanalValidationRunInputs_GR-September22-2020 ahb.xlsx]forDAN'!$A$1"/>
    <s v="ETRS provided"/>
  </r>
  <r>
    <s v="2010-32-5-SkokR_hat_h_m"/>
    <n v="2"/>
    <x v="15"/>
    <x v="1"/>
    <x v="3"/>
    <n v="32"/>
    <s v="SkokR_hat_h_m"/>
    <n v="5"/>
    <n v="101.3155724969604"/>
    <m/>
    <n v="92.442901125064438"/>
    <s v="[HoodCanalValidationRunInputs_GR-September22-2020 ahb.xlsx]forDAN'!$A$1"/>
    <s v="ETRS provided"/>
  </r>
  <r>
    <s v="2011-32-3-SkokR_hat_h_m"/>
    <n v="2"/>
    <x v="15"/>
    <x v="1"/>
    <x v="4"/>
    <n v="32"/>
    <s v="SkokR_hat_h_m"/>
    <n v="3"/>
    <n v="12833.70383779489"/>
    <m/>
    <n v="11449.911941778735"/>
    <s v="[HoodCanalValidationRunInputs_GR-September22-2020 ahb.xlsx]forDAN'!$A$1"/>
    <s v="ETRS provided"/>
  </r>
  <r>
    <s v="2011-32-4-SkokR_hat_h_m"/>
    <n v="2"/>
    <x v="15"/>
    <x v="1"/>
    <x v="4"/>
    <n v="32"/>
    <s v="SkokR_hat_h_m"/>
    <n v="4"/>
    <n v="32343.718187944989"/>
    <m/>
    <n v="28856.262369952641"/>
    <s v="[HoodCanalValidationRunInputs_GR-September22-2020 ahb.xlsx]forDAN'!$A$1"/>
    <s v="ETRS provided"/>
  </r>
  <r>
    <s v="2011-32-5-SkokR_hat_h_m"/>
    <n v="2"/>
    <x v="15"/>
    <x v="1"/>
    <x v="4"/>
    <n v="32"/>
    <s v="SkokR_hat_h_m"/>
    <n v="5"/>
    <n v="38.839348285011162"/>
    <m/>
    <n v="34.6515022755787"/>
    <s v="[HoodCanalValidationRunInputs_GR-September22-2020 ahb.xlsx]forDAN'!$A$1"/>
    <s v="ETRS provided"/>
  </r>
  <r>
    <s v="2012-32-3-SkokR_hat_h_m"/>
    <n v="2"/>
    <x v="15"/>
    <x v="1"/>
    <x v="5"/>
    <n v="32"/>
    <s v="SkokR_hat_h_m"/>
    <n v="3"/>
    <n v="48644.316901762781"/>
    <m/>
    <n v="43432.431714065962"/>
    <s v="[HoodCanalValidationRunInputs_GR-September22-2020 ahb.xlsx]forDAN'!$A$1"/>
    <s v="ETRS provided"/>
  </r>
  <r>
    <s v="2012-32-4-SkokR_hat_h_m"/>
    <n v="2"/>
    <x v="15"/>
    <x v="1"/>
    <x v="5"/>
    <n v="32"/>
    <s v="SkokR_hat_h_m"/>
    <n v="4"/>
    <n v="5028.1817978352992"/>
    <m/>
    <n v="4489.4486445646262"/>
    <s v="[HoodCanalValidationRunInputs_GR-September22-2020 ahb.xlsx]forDAN'!$A$1"/>
    <s v="ETRS provided"/>
  </r>
  <r>
    <s v="2012-32-5-SkokR_hat_h_m"/>
    <n v="2"/>
    <x v="15"/>
    <x v="1"/>
    <x v="5"/>
    <n v="32"/>
    <s v="SkokR_hat_h_m"/>
    <n v="5"/>
    <n v="829.88131480739116"/>
    <m/>
    <n v="740.965560456768"/>
    <s v="[HoodCanalValidationRunInputs_GR-September22-2020 ahb.xlsx]forDAN'!$A$1"/>
    <s v="ETRS provided"/>
  </r>
  <r>
    <s v="2013-32-3-SkokR_hat_h_m"/>
    <n v="2"/>
    <x v="15"/>
    <x v="1"/>
    <x v="6"/>
    <n v="32"/>
    <s v="SkokR_hat_h_m"/>
    <n v="3"/>
    <n v="19009.671725321328"/>
    <m/>
    <n v="16915.319347749064"/>
    <s v="[HoodCanalValidationRunInputs_GR-September22-2020 ahb.xlsx]forDAN'!$A$1"/>
    <s v="ETRS provided"/>
  </r>
  <r>
    <s v="2013-32-4-SkokR_hat_h_m"/>
    <n v="2"/>
    <x v="15"/>
    <x v="1"/>
    <x v="6"/>
    <n v="32"/>
    <s v="SkokR_hat_h_m"/>
    <n v="4"/>
    <n v="20172.11594368867"/>
    <m/>
    <n v="17949.693610584778"/>
    <s v="[HoodCanalValidationRunInputs_GR-September22-2020 ahb.xlsx]forDAN'!$A$1"/>
    <s v="ETRS provided"/>
  </r>
  <r>
    <s v="2013-32-5-SkokR_hat_h_m"/>
    <n v="2"/>
    <x v="15"/>
    <x v="1"/>
    <x v="6"/>
    <n v="32"/>
    <s v="SkokR_hat_h_m"/>
    <n v="5"/>
    <n v="104.50172941353691"/>
    <m/>
    <n v="92.988461398175957"/>
    <s v="[HoodCanalValidationRunInputs_GR-September22-2020 ahb.xlsx]forDAN'!$A$1"/>
    <s v="ETRS provided"/>
  </r>
  <r>
    <s v="2007-33-4-HoodsportHat_Y_h_um"/>
    <n v="2"/>
    <x v="16"/>
    <x v="0"/>
    <x v="0"/>
    <n v="33"/>
    <s v="HoodsportHat_Y_h_um"/>
    <n v="4"/>
    <n v="1.886176729339931"/>
    <m/>
    <n v="1.7901210458996819"/>
    <s v="[HoodCanalValidationRunInputs_GR-September22-2020 ahb.xlsx]forDAN'!$A$1"/>
    <s v="ETRS provided"/>
  </r>
  <r>
    <s v="2007-33-3-HoodsportHat_Y_h_um"/>
    <n v="2"/>
    <x v="16"/>
    <x v="0"/>
    <x v="0"/>
    <n v="33"/>
    <s v="HoodsportHat_Y_h_um"/>
    <n v="3"/>
    <n v="0"/>
    <m/>
    <n v="0"/>
    <s v="[HoodCanalValidationRunInputs_GR-September22-2020 ahb.xlsx]forDAN'!$A$1"/>
    <s v="ETRS provided"/>
  </r>
  <r>
    <s v="2007-33-5-HoodsportHat_Y_h_um"/>
    <n v="2"/>
    <x v="16"/>
    <x v="0"/>
    <x v="0"/>
    <n v="33"/>
    <s v="HoodsportHat_Y_h_um"/>
    <n v="5"/>
    <n v="0"/>
    <m/>
    <n v="0"/>
    <s v="[HoodCanalValidationRunInputs_GR-September22-2020 ahb.xlsx]forDAN'!$A$1"/>
    <s v="ETRS provided"/>
  </r>
  <r>
    <s v="2008-33-3-HoodsportHat_Y_h_um"/>
    <n v="2"/>
    <x v="16"/>
    <x v="0"/>
    <x v="1"/>
    <n v="33"/>
    <s v="HoodsportHat_Y_h_um"/>
    <n v="3"/>
    <n v="1.532876039749187E-2"/>
    <m/>
    <n v="1.3634815965910008E-2"/>
    <s v="[HoodCanalValidationRunInputs_GR-September22-2020 ahb.xlsx]forDAN'!$A$1"/>
    <s v="ETRS provided"/>
  </r>
  <r>
    <s v="2008-33-4-HoodsportHat_Y_h_um"/>
    <n v="2"/>
    <x v="16"/>
    <x v="0"/>
    <x v="1"/>
    <n v="33"/>
    <s v="HoodsportHat_Y_h_um"/>
    <n v="4"/>
    <n v="0"/>
    <m/>
    <n v="0"/>
    <s v="[HoodCanalValidationRunInputs_GR-September22-2020 ahb.xlsx]forDAN'!$A$1"/>
    <s v="ETRS provided"/>
  </r>
  <r>
    <s v="2008-33-5-HoodsportHat_Y_h_um"/>
    <n v="2"/>
    <x v="16"/>
    <x v="0"/>
    <x v="1"/>
    <n v="33"/>
    <s v="HoodsportHat_Y_h_um"/>
    <n v="5"/>
    <n v="0"/>
    <m/>
    <n v="0"/>
    <s v="[HoodCanalValidationRunInputs_GR-September22-2020 ahb.xlsx]forDAN'!$A$1"/>
    <s v="ETRS provided"/>
  </r>
  <r>
    <s v="2009-33-5-HoodsportHat_Y_h_um"/>
    <n v="2"/>
    <x v="16"/>
    <x v="0"/>
    <x v="2"/>
    <n v="33"/>
    <s v="HoodsportHat_Y_h_um"/>
    <n v="5"/>
    <n v="0"/>
    <m/>
    <n v="0"/>
    <s v="[HoodCanalValidationRunInputs_GR-September22-2020 ahb.xlsx]forDAN'!$A$1"/>
    <s v="ETRS provided"/>
  </r>
  <r>
    <s v="2010-33-5-HoodsportHat_Y_h_um"/>
    <n v="2"/>
    <x v="16"/>
    <x v="0"/>
    <x v="3"/>
    <n v="33"/>
    <s v="HoodsportHat_Y_h_um"/>
    <n v="5"/>
    <n v="3.109047392919517E-3"/>
    <m/>
    <n v="2.8367737915651696E-3"/>
    <s v="[HoodCanalValidationRunInputs_GR-September22-2020 ahb.xlsx]forDAN'!$A$1"/>
    <s v="ETRS provided"/>
  </r>
  <r>
    <s v="2011-33-3-HoodsportHat_Y_h_um"/>
    <n v="2"/>
    <x v="16"/>
    <x v="0"/>
    <x v="4"/>
    <n v="33"/>
    <s v="HoodsportHat_Y_h_um"/>
    <n v="3"/>
    <n v="0"/>
    <m/>
    <n v="0"/>
    <s v="[HoodCanalValidationRunInputs_GR-September22-2020 ahb.xlsx]forDAN'!$A$1"/>
    <s v="ETRS provided"/>
  </r>
  <r>
    <s v="2009-33-3-HoodsportHat_Y_h_um"/>
    <n v="2"/>
    <x v="16"/>
    <x v="0"/>
    <x v="2"/>
    <n v="33"/>
    <s v="HoodsportHat_Y_h_um"/>
    <n v="3"/>
    <n v="1.227926429828448"/>
    <m/>
    <n v="1.0969830733993595"/>
    <s v="[HoodCanalValidationRunInputs_GR-September22-2020 ahb.xlsx]forDAN'!$A$1"/>
    <s v="ETRS provided"/>
  </r>
  <r>
    <s v="2009-33-4-HoodsportHat_Y_h_um"/>
    <n v="2"/>
    <x v="16"/>
    <x v="0"/>
    <x v="2"/>
    <n v="33"/>
    <s v="HoodsportHat_Y_h_um"/>
    <n v="4"/>
    <n v="0.26688644105312109"/>
    <m/>
    <n v="0.23842626173945322"/>
    <s v="[HoodCanalValidationRunInputs_GR-September22-2020 ahb.xlsx]forDAN'!$A$1"/>
    <s v="ETRS provided"/>
  </r>
  <r>
    <s v="2011-33-5-HoodsportHat_Y_h_um"/>
    <n v="2"/>
    <x v="16"/>
    <x v="0"/>
    <x v="4"/>
    <n v="33"/>
    <s v="HoodsportHat_Y_h_um"/>
    <n v="5"/>
    <n v="0"/>
    <m/>
    <n v="0"/>
    <s v="[HoodCanalValidationRunInputs_GR-September22-2020 ahb.xlsx]forDAN'!$A$1"/>
    <s v="ETRS provided"/>
  </r>
  <r>
    <s v="2010-33-3-HoodsportHat_Y_h_um"/>
    <n v="2"/>
    <x v="16"/>
    <x v="0"/>
    <x v="3"/>
    <n v="33"/>
    <s v="HoodsportHat_Y_h_um"/>
    <n v="3"/>
    <n v="0.14666370455513661"/>
    <m/>
    <n v="0.13381968837251465"/>
    <s v="[HoodCanalValidationRunInputs_GR-September22-2020 ahb.xlsx]forDAN'!$A$1"/>
    <s v="ETRS provided"/>
  </r>
  <r>
    <s v="2010-33-4-HoodsportHat_Y_h_um"/>
    <n v="2"/>
    <x v="16"/>
    <x v="0"/>
    <x v="3"/>
    <n v="33"/>
    <s v="HoodsportHat_Y_h_um"/>
    <n v="4"/>
    <n v="0.38227964265760622"/>
    <m/>
    <n v="0.34880165346133996"/>
    <s v="[HoodCanalValidationRunInputs_GR-September22-2020 ahb.xlsx]forDAN'!$A$1"/>
    <s v="ETRS provided"/>
  </r>
  <r>
    <s v="2012-33-3-HoodsportHat_Y_h_um"/>
    <n v="2"/>
    <x v="16"/>
    <x v="0"/>
    <x v="5"/>
    <n v="33"/>
    <s v="HoodsportHat_Y_h_um"/>
    <n v="3"/>
    <n v="0"/>
    <m/>
    <n v="0"/>
    <s v="[HoodCanalValidationRunInputs_GR-September22-2020 ahb.xlsx]forDAN'!$A$1"/>
    <s v="ETRS provided"/>
  </r>
  <r>
    <s v="2012-33-4-HoodsportHat_Y_h_um"/>
    <n v="2"/>
    <x v="16"/>
    <x v="0"/>
    <x v="5"/>
    <n v="33"/>
    <s v="HoodsportHat_Y_h_um"/>
    <n v="4"/>
    <n v="0"/>
    <m/>
    <n v="0"/>
    <s v="[HoodCanalValidationRunInputs_GR-September22-2020 ahb.xlsx]forDAN'!$A$1"/>
    <s v="ETRS provided"/>
  </r>
  <r>
    <s v="2012-33-5-HoodsportHat_Y_h_um"/>
    <n v="2"/>
    <x v="16"/>
    <x v="0"/>
    <x v="5"/>
    <n v="33"/>
    <s v="HoodsportHat_Y_h_um"/>
    <n v="5"/>
    <n v="6.2821851410945683E-3"/>
    <m/>
    <n v="5.6090946390866476E-3"/>
    <s v="[HoodCanalValidationRunInputs_GR-September22-2020 ahb.xlsx]forDAN'!$A$1"/>
    <s v="ETRS provided"/>
  </r>
  <r>
    <s v="2011-33-4-HoodsportHat_Y_h_um"/>
    <n v="2"/>
    <x v="16"/>
    <x v="0"/>
    <x v="4"/>
    <n v="33"/>
    <s v="HoodsportHat_Y_h_um"/>
    <n v="4"/>
    <n v="0.16552893586099421"/>
    <m/>
    <n v="0.14768080698910502"/>
    <s v="[HoodCanalValidationRunInputs_GR-September22-2020 ahb.xlsx]forDAN'!$A$1"/>
    <s v="ETRS provided"/>
  </r>
  <r>
    <s v="2013-33-3-HoodsportHat_Y_h_um"/>
    <n v="2"/>
    <x v="16"/>
    <x v="0"/>
    <x v="6"/>
    <n v="33"/>
    <s v="HoodsportHat_Y_h_um"/>
    <n v="3"/>
    <n v="0"/>
    <m/>
    <n v="0"/>
    <s v="[HoodCanalValidationRunInputs_GR-September22-2020 ahb.xlsx]forDAN'!$A$1"/>
    <s v="ETRS provided"/>
  </r>
  <r>
    <s v="2013-33-4-HoodsportHat_Y_h_um"/>
    <n v="2"/>
    <x v="16"/>
    <x v="0"/>
    <x v="6"/>
    <n v="33"/>
    <s v="HoodsportHat_Y_h_um"/>
    <n v="4"/>
    <n v="0"/>
    <m/>
    <n v="0"/>
    <s v="[HoodCanalValidationRunInputs_GR-September22-2020 ahb.xlsx]forDAN'!$A$1"/>
    <s v="ETRS provided"/>
  </r>
  <r>
    <s v="2013-33-5-HoodsportHat_Y_h_um"/>
    <n v="2"/>
    <x v="16"/>
    <x v="0"/>
    <x v="6"/>
    <n v="33"/>
    <s v="HoodsportHat_Y_h_um"/>
    <n v="5"/>
    <n v="0"/>
    <m/>
    <n v="0"/>
    <s v="[HoodCanalValidationRunInputs_GR-September22-2020 ahb.xlsx]forDAN'!$A$1"/>
    <s v="ETRS provided"/>
  </r>
  <r>
    <s v="2007-34-3-HoodsportHat_Y_h_m"/>
    <n v="2"/>
    <x v="16"/>
    <x v="1"/>
    <x v="0"/>
    <n v="34"/>
    <s v="HoodsportHat_Y_h_m"/>
    <n v="3"/>
    <n v="556.29824280078492"/>
    <m/>
    <n v="527.96812554420171"/>
    <s v="[HoodCanalValidationRunInputs_GR-September22-2020 ahb.xlsx]forDAN'!$A$1"/>
    <s v="ETRS provided"/>
  </r>
  <r>
    <s v="2007-34-4-HoodsportHat_Y_h_m"/>
    <n v="2"/>
    <x v="16"/>
    <x v="1"/>
    <x v="0"/>
    <n v="34"/>
    <s v="HoodsportHat_Y_h_m"/>
    <n v="4"/>
    <n v="216.53066841373439"/>
    <m/>
    <n v="205.50359920186165"/>
    <s v="[HoodCanalValidationRunInputs_GR-September22-2020 ahb.xlsx]forDAN'!$A$1"/>
    <s v="ETRS provided"/>
  </r>
  <r>
    <s v="2008-34-3-HoodsportHat_Y_h_m"/>
    <n v="2"/>
    <x v="16"/>
    <x v="1"/>
    <x v="1"/>
    <n v="34"/>
    <s v="HoodsportHat_Y_h_m"/>
    <n v="3"/>
    <n v="8.5073956623377036"/>
    <m/>
    <n v="7.5672638359025663"/>
    <s v="[HoodCanalValidationRunInputs_GR-September22-2020 ahb.xlsx]forDAN'!$A$1"/>
    <s v="ETRS provided"/>
  </r>
  <r>
    <s v="2008-34-4-HoodsportHat_Y_h_m"/>
    <n v="2"/>
    <x v="16"/>
    <x v="1"/>
    <x v="1"/>
    <n v="34"/>
    <s v="HoodsportHat_Y_h_m"/>
    <n v="4"/>
    <n v="245.3195797002405"/>
    <m/>
    <n v="218.20990316963076"/>
    <s v="[HoodCanalValidationRunInputs_GR-September22-2020 ahb.xlsx]forDAN'!$A$1"/>
    <s v="ETRS provided"/>
  </r>
  <r>
    <s v="2009-34-3-HoodsportHat_Y_h_m"/>
    <n v="2"/>
    <x v="16"/>
    <x v="1"/>
    <x v="2"/>
    <n v="34"/>
    <s v="HoodsportHat_Y_h_m"/>
    <n v="3"/>
    <n v="103.8250985561326"/>
    <m/>
    <n v="92.753419865724211"/>
    <s v="[HoodCanalValidationRunInputs_GR-September22-2020 ahb.xlsx]forDAN'!$A$1"/>
    <s v="ETRS provided"/>
  </r>
  <r>
    <s v="2009-34-4-HoodsportHat_Y_h_m"/>
    <n v="2"/>
    <x v="16"/>
    <x v="1"/>
    <x v="2"/>
    <n v="34"/>
    <s v="HoodsportHat_Y_h_m"/>
    <n v="4"/>
    <n v="148.12081943192069"/>
    <m/>
    <n v="132.32554311707474"/>
    <s v="[HoodCanalValidationRunInputs_GR-September22-2020 ahb.xlsx]forDAN'!$A$1"/>
    <s v="ETRS provided"/>
  </r>
  <r>
    <s v="2009-34-5-HoodsportHat_Y_h_m"/>
    <n v="2"/>
    <x v="16"/>
    <x v="1"/>
    <x v="2"/>
    <n v="34"/>
    <s v="HoodsportHat_Y_h_m"/>
    <n v="5"/>
    <n v="18.30607729686902"/>
    <m/>
    <n v="16.35395773491998"/>
    <s v="[HoodCanalValidationRunInputs_GR-September22-2020 ahb.xlsx]forDAN'!$A$1"/>
    <s v="ETRS provided"/>
  </r>
  <r>
    <s v="2010-34-3-HoodsportHat_Y_h_m"/>
    <n v="2"/>
    <x v="16"/>
    <x v="1"/>
    <x v="3"/>
    <n v="34"/>
    <s v="HoodsportHat_Y_h_m"/>
    <n v="3"/>
    <n v="98.855196441332595"/>
    <m/>
    <n v="90.197991533819689"/>
    <s v="[HoodCanalValidationRunInputs_GR-September22-2020 ahb.xlsx]forDAN'!$A$1"/>
    <s v="ETRS provided"/>
  </r>
  <r>
    <s v="2010-34-4-HoodsportHat_Y_h_m"/>
    <n v="2"/>
    <x v="16"/>
    <x v="1"/>
    <x v="3"/>
    <n v="34"/>
    <s v="HoodsportHat_Y_h_m"/>
    <n v="4"/>
    <n v="32.322963828113217"/>
    <m/>
    <n v="29.492292996922547"/>
    <s v="[HoodCanalValidationRunInputs_GR-September22-2020 ahb.xlsx]forDAN'!$A$1"/>
    <s v="ETRS provided"/>
  </r>
  <r>
    <s v="2010-34-5-HoodsportHat_Y_h_m"/>
    <n v="2"/>
    <x v="16"/>
    <x v="1"/>
    <x v="3"/>
    <n v="34"/>
    <s v="HoodsportHat_Y_h_m"/>
    <n v="5"/>
    <n v="1.725507843990675"/>
    <m/>
    <n v="1.5743971739126146"/>
    <s v="[HoodCanalValidationRunInputs_GR-September22-2020 ahb.xlsx]forDAN'!$A$1"/>
    <s v="ETRS provided"/>
  </r>
  <r>
    <s v="2011-34-3-HoodsportHat_Y_h_m"/>
    <n v="2"/>
    <x v="16"/>
    <x v="1"/>
    <x v="4"/>
    <n v="34"/>
    <s v="HoodsportHat_Y_h_m"/>
    <n v="3"/>
    <n v="64.744957921660273"/>
    <m/>
    <n v="57.763844034954396"/>
    <s v="[HoodCanalValidationRunInputs_GR-September22-2020 ahb.xlsx]forDAN'!$A$1"/>
    <s v="ETRS provided"/>
  </r>
  <r>
    <s v="2011-34-4-HoodsportHat_Y_h_m"/>
    <n v="2"/>
    <x v="16"/>
    <x v="1"/>
    <x v="4"/>
    <n v="34"/>
    <s v="HoodsportHat_Y_h_m"/>
    <n v="4"/>
    <n v="111.5708587949357"/>
    <m/>
    <n v="99.540750247680791"/>
    <s v="[HoodCanalValidationRunInputs_GR-September22-2020 ahb.xlsx]forDAN'!$A$1"/>
    <s v="ETRS provided"/>
  </r>
  <r>
    <s v="2012-34-3-HoodsportHat_Y_h_m"/>
    <n v="2"/>
    <x v="16"/>
    <x v="1"/>
    <x v="5"/>
    <n v="34"/>
    <s v="HoodsportHat_Y_h_m"/>
    <n v="3"/>
    <n v="46.650460467238297"/>
    <m/>
    <n v="41.652202512471447"/>
    <s v="[HoodCanalValidationRunInputs_GR-September22-2020 ahb.xlsx]forDAN'!$A$1"/>
    <s v="ETRS provided"/>
  </r>
  <r>
    <s v="2012-34-4-HoodsportHat_Y_h_m"/>
    <n v="2"/>
    <x v="16"/>
    <x v="1"/>
    <x v="5"/>
    <n v="34"/>
    <s v="HoodsportHat_Y_h_m"/>
    <n v="4"/>
    <n v="43.814274771989879"/>
    <m/>
    <n v="39.119893511482601"/>
    <s v="[HoodCanalValidationRunInputs_GR-September22-2020 ahb.xlsx]forDAN'!$A$1"/>
    <s v="ETRS provided"/>
  </r>
  <r>
    <s v="2012-34-5-HoodsportHat_Y_h_m"/>
    <n v="2"/>
    <x v="16"/>
    <x v="1"/>
    <x v="5"/>
    <n v="34"/>
    <s v="HoodsportHat_Y_h_m"/>
    <n v="5"/>
    <n v="4.2343581057592594"/>
    <m/>
    <n v="3.7806773944979835"/>
    <s v="[HoodCanalValidationRunInputs_GR-September22-2020 ahb.xlsx]forDAN'!$A$1"/>
    <s v="ETRS provided"/>
  </r>
  <r>
    <s v="2013-34-3-HoodsportHat_Y_h_m"/>
    <n v="2"/>
    <x v="16"/>
    <x v="1"/>
    <x v="6"/>
    <n v="34"/>
    <s v="HoodsportHat_Y_h_m"/>
    <n v="3"/>
    <n v="146.4837493574606"/>
    <m/>
    <n v="130.34519666831306"/>
    <s v="[HoodCanalValidationRunInputs_GR-September22-2020 ahb.xlsx]forDAN'!$A$1"/>
    <s v="ETRS provided"/>
  </r>
  <r>
    <s v="2013-34-4-HoodsportHat_Y_h_m"/>
    <n v="2"/>
    <x v="16"/>
    <x v="1"/>
    <x v="6"/>
    <n v="34"/>
    <s v="HoodsportHat_Y_h_m"/>
    <n v="4"/>
    <n v="46.182848056707513"/>
    <m/>
    <n v="41.09474558822636"/>
    <s v="[HoodCanalValidationRunInputs_GR-September22-2020 ahb.xlsx]forDAN'!$A$1"/>
    <s v="ETRS provided"/>
  </r>
  <r>
    <s v="2007-34-5-HoodsportHat_Y_h_m"/>
    <n v="2"/>
    <x v="16"/>
    <x v="1"/>
    <x v="0"/>
    <n v="34"/>
    <s v="HoodsportHat_Y_h_m"/>
    <n v="5"/>
    <n v="0"/>
    <m/>
    <n v="0"/>
    <s v="[HoodCanalValidationRunInputs_GR-September22-2020 ahb.xlsx]forDAN'!$A$1"/>
    <s v="ETRS provided"/>
  </r>
  <r>
    <s v="2008-34-5-HoodsportHat_Y_h_m"/>
    <n v="2"/>
    <x v="16"/>
    <x v="1"/>
    <x v="1"/>
    <n v="34"/>
    <s v="HoodsportHat_Y_h_m"/>
    <n v="5"/>
    <n v="0"/>
    <m/>
    <n v="0"/>
    <s v="[HoodCanalValidationRunInputs_GR-September22-2020 ahb.xlsx]forDAN'!$A$1"/>
    <s v="ETRS provided"/>
  </r>
  <r>
    <s v="2011-34-5-HoodsportHat_Y_h_m"/>
    <n v="2"/>
    <x v="16"/>
    <x v="1"/>
    <x v="4"/>
    <n v="34"/>
    <s v="HoodsportHat_Y_h_m"/>
    <n v="5"/>
    <n v="0"/>
    <m/>
    <n v="0"/>
    <s v="[HoodCanalValidationRunInputs_GR-September22-2020 ahb.xlsx]forDAN'!$A$1"/>
    <s v="ETRS provided"/>
  </r>
  <r>
    <s v="2013-34-5-HoodsportHat_Y_h_m"/>
    <n v="2"/>
    <x v="16"/>
    <x v="1"/>
    <x v="6"/>
    <n v="34"/>
    <s v="HoodsportHat_Y_h_m"/>
    <n v="5"/>
    <n v="0"/>
    <m/>
    <n v="0"/>
    <s v="[HoodCanalValidationRunInputs_GR-September22-2020 ahb.xlsx]forDAN'!$A$1"/>
    <s v="ETRS provided"/>
  </r>
  <r>
    <s v="2007-35-3-"/>
    <n v="1"/>
    <x v="17"/>
    <x v="0"/>
    <x v="0"/>
    <n v="35"/>
    <m/>
    <n v="3"/>
    <n v="108"/>
    <m/>
    <n v="108"/>
    <m/>
    <m/>
  </r>
  <r>
    <s v="2007-35-4-"/>
    <n v="1"/>
    <x v="17"/>
    <x v="0"/>
    <x v="0"/>
    <n v="35"/>
    <m/>
    <n v="4"/>
    <n v="95"/>
    <m/>
    <n v="95"/>
    <m/>
    <m/>
  </r>
  <r>
    <s v="2007-35-5-"/>
    <n v="1"/>
    <x v="17"/>
    <x v="0"/>
    <x v="0"/>
    <n v="35"/>
    <m/>
    <n v="5"/>
    <n v="163"/>
    <m/>
    <n v="163"/>
    <m/>
    <m/>
  </r>
  <r>
    <s v="2008-35-3-"/>
    <n v="1"/>
    <x v="17"/>
    <x v="0"/>
    <x v="1"/>
    <n v="35"/>
    <m/>
    <n v="3"/>
    <n v="77.351111111111109"/>
    <m/>
    <n v="77.351111111111109"/>
    <m/>
    <m/>
  </r>
  <r>
    <s v="2008-35-4-"/>
    <n v="1"/>
    <x v="17"/>
    <x v="0"/>
    <x v="1"/>
    <n v="35"/>
    <m/>
    <n v="4"/>
    <n v="145.54222222222219"/>
    <m/>
    <n v="145.54222222222219"/>
    <m/>
    <m/>
  </r>
  <r>
    <s v="2008-35-5-"/>
    <n v="1"/>
    <x v="17"/>
    <x v="0"/>
    <x v="1"/>
    <n v="35"/>
    <m/>
    <n v="5"/>
    <n v="6"/>
    <m/>
    <n v="6"/>
    <m/>
    <m/>
  </r>
  <r>
    <s v="2009-35-3-"/>
    <n v="1"/>
    <x v="17"/>
    <x v="0"/>
    <x v="2"/>
    <n v="35"/>
    <m/>
    <n v="3"/>
    <n v="49"/>
    <m/>
    <n v="49"/>
    <m/>
    <m/>
  </r>
  <r>
    <s v="2009-35-4-"/>
    <n v="1"/>
    <x v="17"/>
    <x v="0"/>
    <x v="2"/>
    <n v="35"/>
    <m/>
    <n v="4"/>
    <n v="152"/>
    <m/>
    <n v="152"/>
    <m/>
    <m/>
  </r>
  <r>
    <s v="2009-35-5-"/>
    <n v="1"/>
    <x v="17"/>
    <x v="0"/>
    <x v="2"/>
    <n v="35"/>
    <m/>
    <n v="5"/>
    <n v="19"/>
    <m/>
    <n v="19"/>
    <m/>
    <m/>
  </r>
  <r>
    <s v="2010-35-3-"/>
    <n v="1"/>
    <x v="17"/>
    <x v="0"/>
    <x v="3"/>
    <n v="35"/>
    <m/>
    <n v="3"/>
    <n v="231"/>
    <m/>
    <n v="231"/>
    <m/>
    <m/>
  </r>
  <r>
    <s v="2010-35-4-"/>
    <n v="1"/>
    <x v="17"/>
    <x v="0"/>
    <x v="3"/>
    <n v="35"/>
    <m/>
    <n v="4"/>
    <n v="207"/>
    <m/>
    <n v="207"/>
    <m/>
    <m/>
  </r>
  <r>
    <s v="2010-35-5-"/>
    <n v="1"/>
    <x v="17"/>
    <x v="0"/>
    <x v="3"/>
    <n v="35"/>
    <m/>
    <n v="5"/>
    <n v="19"/>
    <m/>
    <n v="19"/>
    <m/>
    <m/>
  </r>
  <r>
    <s v="2011-35-3-"/>
    <n v="1"/>
    <x v="17"/>
    <x v="0"/>
    <x v="4"/>
    <n v="35"/>
    <m/>
    <n v="3"/>
    <n v="315"/>
    <m/>
    <n v="315"/>
    <m/>
    <m/>
  </r>
  <r>
    <s v="2011-35-4-"/>
    <n v="1"/>
    <x v="17"/>
    <x v="0"/>
    <x v="4"/>
    <n v="35"/>
    <m/>
    <n v="4"/>
    <n v="304"/>
    <m/>
    <n v="304"/>
    <m/>
    <m/>
  </r>
  <r>
    <s v="2011-35-5-"/>
    <n v="1"/>
    <x v="17"/>
    <x v="0"/>
    <x v="4"/>
    <n v="35"/>
    <m/>
    <n v="5"/>
    <n v="46"/>
    <m/>
    <n v="46"/>
    <m/>
    <m/>
  </r>
  <r>
    <s v="2012-35-3-"/>
    <n v="1"/>
    <x v="17"/>
    <x v="0"/>
    <x v="5"/>
    <n v="35"/>
    <m/>
    <n v="3"/>
    <n v="157"/>
    <m/>
    <n v="157"/>
    <m/>
    <m/>
  </r>
  <r>
    <s v="2012-35-4-"/>
    <n v="1"/>
    <x v="17"/>
    <x v="0"/>
    <x v="5"/>
    <n v="35"/>
    <m/>
    <n v="4"/>
    <n v="413"/>
    <m/>
    <n v="413"/>
    <m/>
    <m/>
  </r>
  <r>
    <s v="2012-35-5-"/>
    <n v="1"/>
    <x v="17"/>
    <x v="0"/>
    <x v="5"/>
    <n v="35"/>
    <m/>
    <n v="5"/>
    <n v="44"/>
    <m/>
    <n v="44"/>
    <m/>
    <m/>
  </r>
  <r>
    <s v="2013-35-3-"/>
    <n v="1"/>
    <x v="17"/>
    <x v="0"/>
    <x v="6"/>
    <n v="35"/>
    <m/>
    <n v="3"/>
    <n v="26"/>
    <m/>
    <n v="26"/>
    <m/>
    <m/>
  </r>
  <r>
    <s v="2013-35-4-"/>
    <n v="1"/>
    <x v="17"/>
    <x v="0"/>
    <x v="6"/>
    <n v="35"/>
    <m/>
    <n v="4"/>
    <n v="220"/>
    <m/>
    <n v="220"/>
    <m/>
    <m/>
  </r>
  <r>
    <s v="2013-35-5-"/>
    <n v="1"/>
    <x v="17"/>
    <x v="0"/>
    <x v="6"/>
    <n v="35"/>
    <m/>
    <n v="5"/>
    <n v="32"/>
    <m/>
    <n v="32"/>
    <m/>
    <m/>
  </r>
  <r>
    <s v="2007-36-3-"/>
    <n v="1"/>
    <x v="17"/>
    <x v="1"/>
    <x v="0"/>
    <n v="36"/>
    <m/>
    <n v="3"/>
    <n v="0"/>
    <m/>
    <n v="0"/>
    <m/>
    <m/>
  </r>
  <r>
    <s v="2007-36-4-"/>
    <n v="1"/>
    <x v="17"/>
    <x v="1"/>
    <x v="0"/>
    <n v="36"/>
    <m/>
    <n v="4"/>
    <n v="0"/>
    <m/>
    <n v="0"/>
    <m/>
    <m/>
  </r>
  <r>
    <s v="2007-36-5-"/>
    <n v="1"/>
    <x v="17"/>
    <x v="1"/>
    <x v="0"/>
    <n v="36"/>
    <m/>
    <n v="5"/>
    <n v="37"/>
    <m/>
    <n v="37"/>
    <m/>
    <m/>
  </r>
  <r>
    <s v="2008-36-3-"/>
    <n v="1"/>
    <x v="17"/>
    <x v="1"/>
    <x v="1"/>
    <n v="36"/>
    <m/>
    <n v="3"/>
    <n v="0"/>
    <m/>
    <n v="0"/>
    <m/>
    <m/>
  </r>
  <r>
    <s v="2008-36-4-"/>
    <n v="1"/>
    <x v="17"/>
    <x v="1"/>
    <x v="1"/>
    <n v="36"/>
    <m/>
    <n v="4"/>
    <n v="0"/>
    <m/>
    <n v="0"/>
    <m/>
    <m/>
  </r>
  <r>
    <s v="2008-36-5-"/>
    <n v="1"/>
    <x v="17"/>
    <x v="1"/>
    <x v="1"/>
    <n v="36"/>
    <m/>
    <n v="5"/>
    <n v="0"/>
    <m/>
    <n v="0"/>
    <m/>
    <m/>
  </r>
  <r>
    <s v="2009-36-3-"/>
    <n v="1"/>
    <x v="17"/>
    <x v="1"/>
    <x v="2"/>
    <n v="36"/>
    <m/>
    <n v="3"/>
    <n v="0"/>
    <m/>
    <n v="0"/>
    <m/>
    <m/>
  </r>
  <r>
    <s v="2009-36-4-"/>
    <n v="1"/>
    <x v="17"/>
    <x v="1"/>
    <x v="2"/>
    <n v="36"/>
    <m/>
    <n v="4"/>
    <n v="0"/>
    <m/>
    <n v="0"/>
    <m/>
    <m/>
  </r>
  <r>
    <s v="2009-36-5-"/>
    <n v="1"/>
    <x v="17"/>
    <x v="1"/>
    <x v="2"/>
    <n v="36"/>
    <m/>
    <n v="5"/>
    <n v="0"/>
    <m/>
    <n v="0"/>
    <m/>
    <m/>
  </r>
  <r>
    <s v="2010-36-3-"/>
    <n v="1"/>
    <x v="17"/>
    <x v="1"/>
    <x v="3"/>
    <n v="36"/>
    <m/>
    <n v="3"/>
    <n v="0"/>
    <m/>
    <n v="0"/>
    <m/>
    <m/>
  </r>
  <r>
    <s v="2010-36-4-"/>
    <n v="1"/>
    <x v="17"/>
    <x v="1"/>
    <x v="3"/>
    <n v="36"/>
    <m/>
    <n v="4"/>
    <n v="0"/>
    <m/>
    <n v="0"/>
    <m/>
    <m/>
  </r>
  <r>
    <s v="2010-36-5-"/>
    <n v="1"/>
    <x v="17"/>
    <x v="1"/>
    <x v="3"/>
    <n v="36"/>
    <m/>
    <n v="5"/>
    <n v="0"/>
    <m/>
    <n v="0"/>
    <m/>
    <m/>
  </r>
  <r>
    <s v="2011-36-3-"/>
    <n v="1"/>
    <x v="17"/>
    <x v="1"/>
    <x v="4"/>
    <n v="36"/>
    <m/>
    <n v="3"/>
    <n v="0"/>
    <m/>
    <n v="0"/>
    <m/>
    <m/>
  </r>
  <r>
    <s v="2011-36-4-"/>
    <n v="1"/>
    <x v="17"/>
    <x v="1"/>
    <x v="4"/>
    <n v="36"/>
    <m/>
    <n v="4"/>
    <n v="0"/>
    <m/>
    <n v="0"/>
    <m/>
    <m/>
  </r>
  <r>
    <s v="2011-36-5-"/>
    <n v="1"/>
    <x v="17"/>
    <x v="1"/>
    <x v="4"/>
    <n v="36"/>
    <m/>
    <n v="5"/>
    <n v="0"/>
    <m/>
    <n v="0"/>
    <m/>
    <m/>
  </r>
  <r>
    <s v="2012-36-3-"/>
    <n v="1"/>
    <x v="17"/>
    <x v="1"/>
    <x v="5"/>
    <n v="36"/>
    <m/>
    <n v="3"/>
    <n v="0"/>
    <m/>
    <n v="0"/>
    <m/>
    <m/>
  </r>
  <r>
    <s v="2012-36-4-"/>
    <n v="1"/>
    <x v="17"/>
    <x v="1"/>
    <x v="5"/>
    <n v="36"/>
    <m/>
    <n v="4"/>
    <n v="0"/>
    <m/>
    <n v="0"/>
    <m/>
    <m/>
  </r>
  <r>
    <s v="2012-36-5-"/>
    <n v="1"/>
    <x v="17"/>
    <x v="1"/>
    <x v="5"/>
    <n v="36"/>
    <m/>
    <n v="5"/>
    <n v="0"/>
    <m/>
    <n v="0"/>
    <m/>
    <m/>
  </r>
  <r>
    <s v="2013-36-3-"/>
    <n v="1"/>
    <x v="17"/>
    <x v="1"/>
    <x v="6"/>
    <n v="36"/>
    <m/>
    <n v="3"/>
    <n v="0"/>
    <m/>
    <n v="0"/>
    <m/>
    <m/>
  </r>
  <r>
    <s v="2013-36-4-"/>
    <n v="1"/>
    <x v="17"/>
    <x v="1"/>
    <x v="6"/>
    <n v="36"/>
    <m/>
    <n v="4"/>
    <n v="0"/>
    <m/>
    <n v="0"/>
    <m/>
    <m/>
  </r>
  <r>
    <s v="2013-36-5-"/>
    <n v="1"/>
    <x v="17"/>
    <x v="1"/>
    <x v="6"/>
    <n v="36"/>
    <m/>
    <n v="5"/>
    <n v="0"/>
    <m/>
    <n v="0"/>
    <m/>
    <m/>
  </r>
  <r>
    <s v="2007-37-3-"/>
    <n v="1"/>
    <x v="18"/>
    <x v="0"/>
    <x v="0"/>
    <n v="37"/>
    <m/>
    <n v="3"/>
    <n v="2319.265178257835"/>
    <m/>
    <n v="2319.265178257835"/>
    <m/>
    <m/>
  </r>
  <r>
    <s v="2007-37-4-"/>
    <n v="1"/>
    <x v="18"/>
    <x v="0"/>
    <x v="0"/>
    <n v="37"/>
    <m/>
    <n v="4"/>
    <n v="1775.9938604882891"/>
    <m/>
    <n v="1775.9938604882891"/>
    <m/>
    <m/>
  </r>
  <r>
    <s v="2007-37-5-"/>
    <n v="1"/>
    <x v="18"/>
    <x v="0"/>
    <x v="0"/>
    <n v="37"/>
    <m/>
    <n v="5"/>
    <n v="588.90192092859729"/>
    <m/>
    <n v="588.90192092859729"/>
    <m/>
    <m/>
  </r>
  <r>
    <s v="2008-37-3-"/>
    <n v="1"/>
    <x v="18"/>
    <x v="0"/>
    <x v="1"/>
    <n v="37"/>
    <m/>
    <n v="3"/>
    <n v="3232.4228952551498"/>
    <m/>
    <n v="3232.4228952551498"/>
    <m/>
    <m/>
  </r>
  <r>
    <s v="2008-37-4-"/>
    <n v="1"/>
    <x v="18"/>
    <x v="0"/>
    <x v="1"/>
    <n v="37"/>
    <m/>
    <n v="4"/>
    <n v="5607.971444858561"/>
    <m/>
    <n v="5607.971444858561"/>
    <m/>
    <m/>
  </r>
  <r>
    <s v="2008-37-5-"/>
    <n v="1"/>
    <x v="18"/>
    <x v="0"/>
    <x v="1"/>
    <n v="37"/>
    <m/>
    <n v="5"/>
    <n v="545.75"/>
    <m/>
    <n v="545.75"/>
    <m/>
    <m/>
  </r>
  <r>
    <s v="2009-37-3-"/>
    <n v="1"/>
    <x v="18"/>
    <x v="0"/>
    <x v="2"/>
    <n v="37"/>
    <m/>
    <n v="3"/>
    <n v="3631.3231045701909"/>
    <m/>
    <n v="3631.3231045701909"/>
    <m/>
    <m/>
  </r>
  <r>
    <s v="2009-37-4-"/>
    <n v="1"/>
    <x v="18"/>
    <x v="0"/>
    <x v="2"/>
    <n v="37"/>
    <m/>
    <n v="4"/>
    <n v="6261.6849659847167"/>
    <m/>
    <n v="6261.6849659847167"/>
    <m/>
    <m/>
  </r>
  <r>
    <s v="2009-37-5-"/>
    <n v="1"/>
    <x v="18"/>
    <x v="0"/>
    <x v="2"/>
    <n v="37"/>
    <m/>
    <n v="5"/>
    <n v="0"/>
    <m/>
    <n v="0"/>
    <m/>
    <m/>
  </r>
  <r>
    <s v="2010-37-3-"/>
    <n v="1"/>
    <x v="18"/>
    <x v="0"/>
    <x v="3"/>
    <n v="37"/>
    <m/>
    <n v="3"/>
    <n v="965.77581157526936"/>
    <m/>
    <n v="965.77581157526936"/>
    <m/>
    <m/>
  </r>
  <r>
    <s v="2010-37-4-"/>
    <n v="1"/>
    <x v="18"/>
    <x v="0"/>
    <x v="3"/>
    <n v="37"/>
    <m/>
    <n v="4"/>
    <n v="9.9202785689364497"/>
    <m/>
    <n v="9.9202785689364497"/>
    <m/>
    <m/>
  </r>
  <r>
    <s v="2010-37-5-"/>
    <n v="1"/>
    <x v="18"/>
    <x v="0"/>
    <x v="3"/>
    <n v="37"/>
    <m/>
    <n v="5"/>
    <n v="0"/>
    <m/>
    <n v="0"/>
    <m/>
    <m/>
  </r>
  <r>
    <s v="2011-37-3-"/>
    <n v="1"/>
    <x v="18"/>
    <x v="0"/>
    <x v="4"/>
    <n v="37"/>
    <m/>
    <n v="3"/>
    <n v="205.8940485358869"/>
    <m/>
    <n v="205.8940485358869"/>
    <m/>
    <m/>
  </r>
  <r>
    <s v="2011-37-4-"/>
    <n v="1"/>
    <x v="18"/>
    <x v="0"/>
    <x v="4"/>
    <n v="37"/>
    <m/>
    <n v="4"/>
    <n v="158.0269405953137"/>
    <m/>
    <n v="158.0269405953137"/>
    <m/>
    <m/>
  </r>
  <r>
    <s v="2011-37-5-"/>
    <n v="1"/>
    <x v="18"/>
    <x v="0"/>
    <x v="4"/>
    <n v="37"/>
    <m/>
    <n v="5"/>
    <n v="1.93194531147252"/>
    <m/>
    <n v="1.93194531147252"/>
    <m/>
    <m/>
  </r>
  <r>
    <s v="2012-37-3-"/>
    <n v="1"/>
    <x v="18"/>
    <x v="0"/>
    <x v="5"/>
    <n v="37"/>
    <m/>
    <n v="3"/>
    <n v="413.90449740279308"/>
    <m/>
    <n v="413.90449740279308"/>
    <m/>
    <m/>
  </r>
  <r>
    <s v="2012-37-4-"/>
    <n v="1"/>
    <x v="18"/>
    <x v="0"/>
    <x v="5"/>
    <n v="37"/>
    <m/>
    <n v="4"/>
    <n v="21.395197137401869"/>
    <m/>
    <n v="21.395197137401869"/>
    <m/>
    <m/>
  </r>
  <r>
    <s v="2012-37-5-"/>
    <n v="1"/>
    <x v="18"/>
    <x v="0"/>
    <x v="5"/>
    <n v="37"/>
    <m/>
    <n v="5"/>
    <n v="2.1089395828994828"/>
    <m/>
    <n v="2.1089395828994828"/>
    <m/>
    <m/>
  </r>
  <r>
    <s v="2013-37-3-"/>
    <n v="1"/>
    <x v="18"/>
    <x v="0"/>
    <x v="6"/>
    <n v="37"/>
    <m/>
    <n v="3"/>
    <n v="145.5272095237803"/>
    <m/>
    <n v="145.5272095237803"/>
    <m/>
    <m/>
  </r>
  <r>
    <s v="2013-37-4-"/>
    <n v="1"/>
    <x v="18"/>
    <x v="0"/>
    <x v="6"/>
    <n v="37"/>
    <m/>
    <n v="4"/>
    <n v="48.452325177951323"/>
    <m/>
    <n v="48.452325177951323"/>
    <m/>
    <m/>
  </r>
  <r>
    <s v="2013-37-5-"/>
    <n v="1"/>
    <x v="18"/>
    <x v="0"/>
    <x v="6"/>
    <n v="37"/>
    <m/>
    <n v="5"/>
    <n v="0"/>
    <m/>
    <n v="0"/>
    <m/>
    <m/>
  </r>
  <r>
    <s v="2007-38-3-"/>
    <n v="1"/>
    <x v="18"/>
    <x v="1"/>
    <x v="0"/>
    <n v="38"/>
    <m/>
    <n v="3"/>
    <n v="23.75982174216551"/>
    <m/>
    <n v="23.75982174216551"/>
    <m/>
    <m/>
  </r>
  <r>
    <s v="2007-38-4-"/>
    <n v="1"/>
    <x v="18"/>
    <x v="1"/>
    <x v="0"/>
    <n v="38"/>
    <m/>
    <n v="4"/>
    <n v="36.081139511711399"/>
    <m/>
    <n v="36.081139511711399"/>
    <m/>
    <m/>
  </r>
  <r>
    <s v="2007-38-5-"/>
    <n v="1"/>
    <x v="18"/>
    <x v="1"/>
    <x v="0"/>
    <n v="38"/>
    <m/>
    <n v="5"/>
    <n v="10.498079071402691"/>
    <m/>
    <n v="10.498079071402691"/>
    <m/>
    <m/>
  </r>
  <r>
    <s v="2008-38-3-"/>
    <n v="1"/>
    <x v="18"/>
    <x v="1"/>
    <x v="1"/>
    <n v="38"/>
    <m/>
    <n v="3"/>
    <n v="7572.5021047448517"/>
    <m/>
    <n v="7572.5021047448517"/>
    <m/>
    <m/>
  </r>
  <r>
    <s v="2008-38-4-"/>
    <n v="1"/>
    <x v="18"/>
    <x v="1"/>
    <x v="1"/>
    <n v="38"/>
    <m/>
    <n v="4"/>
    <n v="298.15355514143903"/>
    <m/>
    <n v="298.15355514143903"/>
    <m/>
    <m/>
  </r>
  <r>
    <s v="2008-38-5-"/>
    <n v="1"/>
    <x v="18"/>
    <x v="1"/>
    <x v="1"/>
    <n v="38"/>
    <m/>
    <n v="5"/>
    <n v="0"/>
    <m/>
    <n v="0"/>
    <m/>
    <m/>
  </r>
  <r>
    <s v="2009-38-3-"/>
    <n v="1"/>
    <x v="18"/>
    <x v="1"/>
    <x v="2"/>
    <n v="38"/>
    <m/>
    <n v="3"/>
    <n v="409.07689542980961"/>
    <m/>
    <n v="409.07689542980961"/>
    <m/>
    <m/>
  </r>
  <r>
    <s v="2009-38-4-"/>
    <n v="1"/>
    <x v="18"/>
    <x v="1"/>
    <x v="2"/>
    <n v="38"/>
    <m/>
    <n v="4"/>
    <n v="256.79003401528371"/>
    <m/>
    <n v="256.79003401528371"/>
    <m/>
    <m/>
  </r>
  <r>
    <s v="2009-38-5-"/>
    <n v="1"/>
    <x v="18"/>
    <x v="1"/>
    <x v="2"/>
    <n v="38"/>
    <m/>
    <n v="5"/>
    <n v="0"/>
    <m/>
    <n v="0"/>
    <m/>
    <m/>
  </r>
  <r>
    <s v="2010-38-3-"/>
    <n v="1"/>
    <x v="18"/>
    <x v="1"/>
    <x v="3"/>
    <n v="38"/>
    <m/>
    <n v="3"/>
    <n v="15305.89918842473"/>
    <m/>
    <n v="15305.89918842473"/>
    <m/>
    <m/>
  </r>
  <r>
    <s v="2010-38-4-"/>
    <n v="1"/>
    <x v="18"/>
    <x v="1"/>
    <x v="3"/>
    <n v="38"/>
    <m/>
    <n v="4"/>
    <n v="970.5797214310636"/>
    <m/>
    <n v="970.5797214310636"/>
    <m/>
    <m/>
  </r>
  <r>
    <s v="2010-38-5-"/>
    <n v="1"/>
    <x v="18"/>
    <x v="1"/>
    <x v="3"/>
    <n v="38"/>
    <m/>
    <n v="5"/>
    <n v="0"/>
    <m/>
    <n v="0"/>
    <m/>
    <m/>
  </r>
  <r>
    <s v="2011-38-3-"/>
    <n v="1"/>
    <x v="18"/>
    <x v="1"/>
    <x v="4"/>
    <n v="38"/>
    <m/>
    <n v="3"/>
    <n v="15526.505951464111"/>
    <m/>
    <n v="15526.505951464111"/>
    <m/>
    <m/>
  </r>
  <r>
    <s v="2011-38-4-"/>
    <n v="1"/>
    <x v="18"/>
    <x v="1"/>
    <x v="4"/>
    <n v="38"/>
    <m/>
    <n v="4"/>
    <n v="6680.4980594046874"/>
    <m/>
    <n v="6680.4980594046874"/>
    <m/>
    <m/>
  </r>
  <r>
    <s v="2011-38-5-"/>
    <n v="1"/>
    <x v="18"/>
    <x v="1"/>
    <x v="4"/>
    <n v="38"/>
    <m/>
    <n v="5"/>
    <n v="86.868054688527494"/>
    <m/>
    <n v="86.868054688527494"/>
    <m/>
    <m/>
  </r>
  <r>
    <s v="2012-38-3-"/>
    <n v="1"/>
    <x v="18"/>
    <x v="1"/>
    <x v="5"/>
    <n v="38"/>
    <m/>
    <n v="3"/>
    <n v="24100.445502597209"/>
    <m/>
    <n v="24100.445502597209"/>
    <m/>
    <m/>
  </r>
  <r>
    <s v="2012-38-4-"/>
    <n v="1"/>
    <x v="18"/>
    <x v="1"/>
    <x v="5"/>
    <n v="38"/>
    <m/>
    <n v="4"/>
    <n v="1527.0548028625981"/>
    <m/>
    <n v="1527.0548028625981"/>
    <m/>
    <m/>
  </r>
  <r>
    <s v="2012-38-5-"/>
    <n v="1"/>
    <x v="18"/>
    <x v="1"/>
    <x v="5"/>
    <n v="38"/>
    <m/>
    <n v="5"/>
    <n v="81.141060417100519"/>
    <m/>
    <n v="81.141060417100519"/>
    <m/>
    <m/>
  </r>
  <r>
    <s v="2013-38-3-"/>
    <n v="1"/>
    <x v="18"/>
    <x v="1"/>
    <x v="6"/>
    <n v="38"/>
    <m/>
    <n v="3"/>
    <n v="8473.62279047622"/>
    <m/>
    <n v="8473.62279047622"/>
    <m/>
    <m/>
  </r>
  <r>
    <s v="2013-38-4-"/>
    <n v="1"/>
    <x v="18"/>
    <x v="1"/>
    <x v="6"/>
    <n v="38"/>
    <m/>
    <n v="4"/>
    <n v="3458.2226748220492"/>
    <m/>
    <n v="3458.2226748220492"/>
    <m/>
    <m/>
  </r>
  <r>
    <s v="2013-38-5-"/>
    <n v="1"/>
    <x v="18"/>
    <x v="1"/>
    <x v="6"/>
    <n v="38"/>
    <m/>
    <n v="5"/>
    <n v="0"/>
    <m/>
    <n v="0"/>
    <m/>
    <m/>
  </r>
  <r>
    <s v="2007-39-3-"/>
    <n v="1"/>
    <x v="19"/>
    <x v="0"/>
    <x v="0"/>
    <n v="39"/>
    <m/>
    <n v="3"/>
    <n v="12475.14758873443"/>
    <m/>
    <n v="12475.14758873443"/>
    <m/>
    <m/>
  </r>
  <r>
    <s v="2007-39-4-"/>
    <n v="1"/>
    <x v="19"/>
    <x v="0"/>
    <x v="0"/>
    <n v="39"/>
    <m/>
    <n v="4"/>
    <n v="9553.2524213951074"/>
    <m/>
    <n v="9553.2524213951074"/>
    <m/>
    <m/>
  </r>
  <r>
    <s v="2007-39-5-"/>
    <n v="1"/>
    <x v="19"/>
    <x v="0"/>
    <x v="0"/>
    <n v="39"/>
    <m/>
    <n v="5"/>
    <n v="3194.26776547298"/>
    <m/>
    <n v="3194.26776547298"/>
    <m/>
    <m/>
  </r>
  <r>
    <s v="2008-39-3-"/>
    <n v="1"/>
    <x v="19"/>
    <x v="0"/>
    <x v="1"/>
    <n v="39"/>
    <m/>
    <n v="3"/>
    <n v="7004.1098099884621"/>
    <m/>
    <n v="7004.1098099884621"/>
    <m/>
    <m/>
  </r>
  <r>
    <s v="2008-39-4-"/>
    <n v="1"/>
    <x v="19"/>
    <x v="0"/>
    <x v="1"/>
    <n v="39"/>
    <m/>
    <n v="4"/>
    <n v="12125.87760051887"/>
    <m/>
    <n v="12125.87760051887"/>
    <m/>
    <m/>
  </r>
  <r>
    <s v="2008-39-5-"/>
    <n v="1"/>
    <x v="19"/>
    <x v="0"/>
    <x v="1"/>
    <n v="39"/>
    <m/>
    <n v="5"/>
    <n v="1120.5314490767009"/>
    <m/>
    <n v="1120.5314490767009"/>
    <m/>
    <m/>
  </r>
  <r>
    <s v="2009-39-3-"/>
    <n v="1"/>
    <x v="19"/>
    <x v="0"/>
    <x v="2"/>
    <n v="39"/>
    <m/>
    <n v="3"/>
    <n v="468.12291155521871"/>
    <m/>
    <n v="468.12291155521871"/>
    <m/>
    <m/>
  </r>
  <r>
    <s v="2009-39-4-"/>
    <n v="1"/>
    <x v="19"/>
    <x v="0"/>
    <x v="2"/>
    <n v="39"/>
    <m/>
    <n v="4"/>
    <n v="16842.67506198573"/>
    <m/>
    <n v="16842.67506198573"/>
    <m/>
    <m/>
  </r>
  <r>
    <s v="2009-39-5-"/>
    <n v="1"/>
    <x v="19"/>
    <x v="0"/>
    <x v="2"/>
    <n v="39"/>
    <m/>
    <n v="5"/>
    <n v="1928.0848866062911"/>
    <m/>
    <n v="1928.0848866062911"/>
    <m/>
    <m/>
  </r>
  <r>
    <s v="2010-39-3-"/>
    <n v="1"/>
    <x v="19"/>
    <x v="0"/>
    <x v="3"/>
    <n v="39"/>
    <m/>
    <n v="3"/>
    <n v="490.93219796976791"/>
    <m/>
    <n v="490.93219796976791"/>
    <m/>
    <m/>
  </r>
  <r>
    <s v="2010-39-4-"/>
    <n v="1"/>
    <x v="19"/>
    <x v="0"/>
    <x v="3"/>
    <n v="39"/>
    <m/>
    <n v="4"/>
    <n v="715.34478327638237"/>
    <m/>
    <n v="715.34478327638237"/>
    <m/>
    <m/>
  </r>
  <r>
    <s v="2010-39-5-"/>
    <n v="1"/>
    <x v="19"/>
    <x v="0"/>
    <x v="3"/>
    <n v="39"/>
    <m/>
    <n v="5"/>
    <n v="2293.482166731274"/>
    <m/>
    <n v="2293.482166731274"/>
    <m/>
    <m/>
  </r>
  <r>
    <s v="2011-39-3-"/>
    <n v="1"/>
    <x v="19"/>
    <x v="0"/>
    <x v="4"/>
    <n v="39"/>
    <m/>
    <n v="3"/>
    <n v="351.57545207273222"/>
    <m/>
    <n v="351.57545207273222"/>
    <m/>
    <m/>
  </r>
  <r>
    <s v="2011-39-4-"/>
    <n v="1"/>
    <x v="19"/>
    <x v="0"/>
    <x v="4"/>
    <n v="39"/>
    <m/>
    <n v="4"/>
    <n v="1122.841924181726"/>
    <m/>
    <n v="1122.841924181726"/>
    <m/>
    <m/>
  </r>
  <r>
    <s v="2011-39-5-"/>
    <n v="1"/>
    <x v="19"/>
    <x v="0"/>
    <x v="4"/>
    <n v="39"/>
    <m/>
    <n v="5"/>
    <n v="50.665194044613933"/>
    <m/>
    <n v="50.665194044613933"/>
    <m/>
    <m/>
  </r>
  <r>
    <s v="2012-39-3-"/>
    <n v="1"/>
    <x v="19"/>
    <x v="0"/>
    <x v="5"/>
    <n v="39"/>
    <m/>
    <n v="3"/>
    <n v="290.55326262250122"/>
    <m/>
    <n v="290.55326262250122"/>
    <m/>
    <m/>
  </r>
  <r>
    <s v="2012-39-4-"/>
    <n v="1"/>
    <x v="19"/>
    <x v="0"/>
    <x v="5"/>
    <n v="39"/>
    <m/>
    <n v="4"/>
    <n v="362.49162331008182"/>
    <m/>
    <n v="362.49162331008182"/>
    <m/>
    <m/>
  </r>
  <r>
    <s v="2012-39-5-"/>
    <n v="1"/>
    <x v="19"/>
    <x v="0"/>
    <x v="5"/>
    <n v="39"/>
    <m/>
    <n v="5"/>
    <n v="172.8603194625328"/>
    <m/>
    <n v="172.8603194625328"/>
    <m/>
    <m/>
  </r>
  <r>
    <s v="2013-39-3-"/>
    <n v="1"/>
    <x v="19"/>
    <x v="0"/>
    <x v="6"/>
    <n v="39"/>
    <m/>
    <n v="3"/>
    <n v="611.55600020467773"/>
    <m/>
    <n v="611.55600020467773"/>
    <m/>
    <m/>
  </r>
  <r>
    <s v="2013-39-4-"/>
    <n v="1"/>
    <x v="19"/>
    <x v="0"/>
    <x v="6"/>
    <n v="39"/>
    <m/>
    <n v="4"/>
    <n v="554.18075280887194"/>
    <m/>
    <n v="554.18075280887194"/>
    <m/>
    <m/>
  </r>
  <r>
    <s v="2013-39-5-"/>
    <n v="1"/>
    <x v="19"/>
    <x v="0"/>
    <x v="6"/>
    <n v="39"/>
    <m/>
    <n v="5"/>
    <n v="90.000773063363383"/>
    <m/>
    <n v="90.000773063363383"/>
    <m/>
    <m/>
  </r>
  <r>
    <s v="2007-40-3-"/>
    <n v="1"/>
    <x v="19"/>
    <x v="1"/>
    <x v="0"/>
    <n v="40"/>
    <m/>
    <n v="3"/>
    <n v="126.1274112655756"/>
    <m/>
    <n v="126.1274112655756"/>
    <m/>
    <m/>
  </r>
  <r>
    <s v="2007-40-4-"/>
    <n v="1"/>
    <x v="19"/>
    <x v="1"/>
    <x v="0"/>
    <n v="40"/>
    <m/>
    <n v="4"/>
    <n v="194.39757860489229"/>
    <m/>
    <n v="194.39757860489229"/>
    <m/>
    <m/>
  </r>
  <r>
    <s v="2007-40-5-"/>
    <n v="1"/>
    <x v="19"/>
    <x v="1"/>
    <x v="0"/>
    <n v="40"/>
    <m/>
    <n v="5"/>
    <n v="32.132234527020501"/>
    <m/>
    <n v="32.132234527020501"/>
    <m/>
    <m/>
  </r>
  <r>
    <s v="2008-40-3-"/>
    <n v="1"/>
    <x v="19"/>
    <x v="1"/>
    <x v="1"/>
    <n v="40"/>
    <m/>
    <n v="3"/>
    <n v="16343.815190011541"/>
    <m/>
    <n v="16343.815190011541"/>
    <m/>
    <m/>
  </r>
  <r>
    <s v="2008-40-4-"/>
    <n v="1"/>
    <x v="19"/>
    <x v="1"/>
    <x v="1"/>
    <n v="40"/>
    <m/>
    <n v="4"/>
    <n v="637.27239948113674"/>
    <m/>
    <n v="637.27239948113674"/>
    <m/>
    <m/>
  </r>
  <r>
    <s v="2008-40-5-"/>
    <n v="1"/>
    <x v="19"/>
    <x v="1"/>
    <x v="1"/>
    <n v="40"/>
    <m/>
    <n v="5"/>
    <n v="58.84355092329929"/>
    <m/>
    <n v="58.84355092329929"/>
    <m/>
    <m/>
  </r>
  <r>
    <s v="2009-40-3-"/>
    <n v="1"/>
    <x v="19"/>
    <x v="1"/>
    <x v="2"/>
    <n v="40"/>
    <m/>
    <n v="3"/>
    <n v="22953.80208844478"/>
    <m/>
    <n v="22953.80208844478"/>
    <m/>
    <m/>
  </r>
  <r>
    <s v="2009-40-4-"/>
    <n v="1"/>
    <x v="19"/>
    <x v="1"/>
    <x v="2"/>
    <n v="40"/>
    <m/>
    <n v="4"/>
    <n v="18244.424938014268"/>
    <m/>
    <n v="18244.424938014268"/>
    <m/>
    <m/>
  </r>
  <r>
    <s v="2009-40-5-"/>
    <n v="1"/>
    <x v="19"/>
    <x v="1"/>
    <x v="2"/>
    <n v="40"/>
    <m/>
    <n v="5"/>
    <n v="80.090113393709544"/>
    <m/>
    <n v="80.090113393709544"/>
    <m/>
    <m/>
  </r>
  <r>
    <s v="2010-40-3-"/>
    <n v="1"/>
    <x v="19"/>
    <x v="1"/>
    <x v="3"/>
    <n v="40"/>
    <m/>
    <n v="3"/>
    <n v="48646.917802030242"/>
    <m/>
    <n v="48646.917802030242"/>
    <m/>
    <m/>
  </r>
  <r>
    <s v="2010-40-4-"/>
    <n v="1"/>
    <x v="19"/>
    <x v="1"/>
    <x v="3"/>
    <n v="40"/>
    <m/>
    <n v="4"/>
    <n v="23280.080216723622"/>
    <m/>
    <n v="23280.080216723622"/>
    <m/>
    <m/>
  </r>
  <r>
    <s v="2010-40-5-"/>
    <n v="1"/>
    <x v="19"/>
    <x v="1"/>
    <x v="3"/>
    <n v="40"/>
    <m/>
    <n v="5"/>
    <n v="2387.0178332687269"/>
    <m/>
    <n v="2387.0178332687269"/>
    <m/>
    <m/>
  </r>
  <r>
    <s v="2011-40-3-"/>
    <n v="1"/>
    <x v="19"/>
    <x v="1"/>
    <x v="4"/>
    <n v="40"/>
    <m/>
    <n v="3"/>
    <n v="26055.32454792727"/>
    <m/>
    <n v="26055.32454792727"/>
    <m/>
    <m/>
  </r>
  <r>
    <s v="2011-40-4-"/>
    <n v="1"/>
    <x v="19"/>
    <x v="1"/>
    <x v="4"/>
    <n v="40"/>
    <m/>
    <n v="4"/>
    <n v="47889.208075818278"/>
    <m/>
    <n v="47889.208075818278"/>
    <m/>
    <m/>
  </r>
  <r>
    <s v="2011-40-5-"/>
    <n v="1"/>
    <x v="19"/>
    <x v="1"/>
    <x v="4"/>
    <n v="40"/>
    <m/>
    <n v="5"/>
    <n v="2504.1848059553859"/>
    <m/>
    <n v="2504.1848059553859"/>
    <m/>
    <m/>
  </r>
  <r>
    <s v="2012-40-3-"/>
    <n v="1"/>
    <x v="19"/>
    <x v="1"/>
    <x v="5"/>
    <n v="40"/>
    <m/>
    <n v="3"/>
    <n v="16673.946737377501"/>
    <m/>
    <n v="16673.946737377501"/>
    <m/>
    <m/>
  </r>
  <r>
    <s v="2012-40-4-"/>
    <n v="1"/>
    <x v="19"/>
    <x v="1"/>
    <x v="5"/>
    <n v="40"/>
    <m/>
    <n v="4"/>
    <n v="27297.78337668992"/>
    <m/>
    <n v="27297.78337668992"/>
    <m/>
    <m/>
  </r>
  <r>
    <s v="2012-40-5-"/>
    <n v="1"/>
    <x v="19"/>
    <x v="1"/>
    <x v="5"/>
    <n v="40"/>
    <m/>
    <n v="5"/>
    <n v="7327.9646805374678"/>
    <m/>
    <n v="7327.9646805374678"/>
    <m/>
    <m/>
  </r>
  <r>
    <s v="2013-40-3-"/>
    <n v="1"/>
    <x v="19"/>
    <x v="1"/>
    <x v="6"/>
    <n v="40"/>
    <m/>
    <n v="3"/>
    <n v="35095.293999795322"/>
    <m/>
    <n v="35095.293999795322"/>
    <m/>
    <m/>
  </r>
  <r>
    <s v="2013-40-4-"/>
    <n v="1"/>
    <x v="19"/>
    <x v="1"/>
    <x v="6"/>
    <n v="40"/>
    <m/>
    <n v="4"/>
    <n v="41733.119247191127"/>
    <m/>
    <n v="41733.119247191127"/>
    <m/>
    <m/>
  </r>
  <r>
    <s v="2013-40-5-"/>
    <n v="1"/>
    <x v="19"/>
    <x v="1"/>
    <x v="6"/>
    <n v="40"/>
    <m/>
    <n v="5"/>
    <n v="3815.349226936637"/>
    <m/>
    <n v="3815.349226936637"/>
    <m/>
    <m/>
  </r>
  <r>
    <s v="2007-41-3-"/>
    <n v="1"/>
    <x v="20"/>
    <x v="0"/>
    <x v="0"/>
    <n v="41"/>
    <m/>
    <n v="3"/>
    <n v="903.94645218605388"/>
    <m/>
    <n v="903.94645218605388"/>
    <m/>
    <m/>
  </r>
  <r>
    <s v="2007-41-4-"/>
    <n v="1"/>
    <x v="20"/>
    <x v="0"/>
    <x v="0"/>
    <n v="41"/>
    <m/>
    <n v="4"/>
    <n v="1909.6873547270809"/>
    <m/>
    <n v="1909.6873547270809"/>
    <m/>
    <m/>
  </r>
  <r>
    <s v="2007-41-5-"/>
    <n v="1"/>
    <x v="20"/>
    <x v="0"/>
    <x v="0"/>
    <n v="41"/>
    <m/>
    <n v="5"/>
    <n v="1972.1862474889069"/>
    <m/>
    <n v="1972.1862474889069"/>
    <m/>
    <m/>
  </r>
  <r>
    <s v="2008-41-3-"/>
    <n v="1"/>
    <x v="20"/>
    <x v="0"/>
    <x v="1"/>
    <n v="41"/>
    <m/>
    <n v="3"/>
    <n v="1625.8008512764609"/>
    <m/>
    <n v="1625.8008512764609"/>
    <m/>
    <m/>
  </r>
  <r>
    <s v="2008-41-4-"/>
    <n v="1"/>
    <x v="20"/>
    <x v="0"/>
    <x v="1"/>
    <n v="41"/>
    <m/>
    <n v="4"/>
    <n v="4316.2847563615223"/>
    <m/>
    <n v="4316.2847563615223"/>
    <m/>
    <m/>
  </r>
  <r>
    <s v="2008-41-5-"/>
    <n v="1"/>
    <x v="20"/>
    <x v="0"/>
    <x v="1"/>
    <n v="41"/>
    <m/>
    <n v="5"/>
    <n v="1667.8400489686701"/>
    <m/>
    <n v="1667.8400489686701"/>
    <m/>
    <m/>
  </r>
  <r>
    <s v="2009-41-3-"/>
    <n v="1"/>
    <x v="20"/>
    <x v="0"/>
    <x v="2"/>
    <n v="41"/>
    <m/>
    <n v="3"/>
    <n v="1219.54593995645"/>
    <m/>
    <n v="1219.54593995645"/>
    <m/>
    <m/>
  </r>
  <r>
    <s v="2009-41-4-"/>
    <n v="1"/>
    <x v="20"/>
    <x v="0"/>
    <x v="2"/>
    <n v="41"/>
    <m/>
    <n v="4"/>
    <n v="5549.4792444320956"/>
    <m/>
    <n v="5549.4792444320956"/>
    <m/>
    <m/>
  </r>
  <r>
    <s v="2009-41-5-"/>
    <n v="1"/>
    <x v="20"/>
    <x v="0"/>
    <x v="2"/>
    <n v="41"/>
    <m/>
    <n v="5"/>
    <n v="794.67132166254078"/>
    <m/>
    <n v="794.67132166254078"/>
    <m/>
    <m/>
  </r>
  <r>
    <s v="2010-41-3-"/>
    <n v="1"/>
    <x v="20"/>
    <x v="0"/>
    <x v="3"/>
    <n v="41"/>
    <m/>
    <n v="3"/>
    <n v="2297.998677753083"/>
    <m/>
    <n v="2297.998677753083"/>
    <m/>
    <m/>
  </r>
  <r>
    <s v="2010-41-4-"/>
    <n v="1"/>
    <x v="20"/>
    <x v="0"/>
    <x v="3"/>
    <n v="41"/>
    <m/>
    <n v="4"/>
    <n v="4924.0496446376228"/>
    <m/>
    <n v="4924.0496446376228"/>
    <m/>
    <m/>
  </r>
  <r>
    <s v="2010-41-5-"/>
    <n v="1"/>
    <x v="20"/>
    <x v="0"/>
    <x v="3"/>
    <n v="41"/>
    <m/>
    <n v="5"/>
    <n v="3294.146854900745"/>
    <m/>
    <n v="3294.146854900745"/>
    <m/>
    <m/>
  </r>
  <r>
    <s v="2011-41-3-"/>
    <n v="1"/>
    <x v="20"/>
    <x v="0"/>
    <x v="4"/>
    <n v="41"/>
    <m/>
    <n v="3"/>
    <n v="2022.2174932972989"/>
    <m/>
    <n v="2022.2174932972989"/>
    <m/>
    <m/>
  </r>
  <r>
    <s v="2011-41-4-"/>
    <n v="1"/>
    <x v="20"/>
    <x v="0"/>
    <x v="4"/>
    <n v="41"/>
    <m/>
    <n v="4"/>
    <n v="10880.34987297587"/>
    <m/>
    <n v="10880.34987297587"/>
    <m/>
    <m/>
  </r>
  <r>
    <s v="2011-41-5-"/>
    <n v="1"/>
    <x v="20"/>
    <x v="0"/>
    <x v="4"/>
    <n v="41"/>
    <m/>
    <n v="5"/>
    <n v="2165.5778898490539"/>
    <m/>
    <n v="2165.5778898490539"/>
    <m/>
    <m/>
  </r>
  <r>
    <s v="2012-41-3-"/>
    <n v="1"/>
    <x v="20"/>
    <x v="0"/>
    <x v="5"/>
    <n v="41"/>
    <m/>
    <n v="3"/>
    <n v="1725.9397136629541"/>
    <m/>
    <n v="1725.9397136629541"/>
    <m/>
    <m/>
  </r>
  <r>
    <s v="2012-41-4-"/>
    <n v="1"/>
    <x v="20"/>
    <x v="0"/>
    <x v="5"/>
    <n v="41"/>
    <m/>
    <n v="4"/>
    <n v="5565.9991292612804"/>
    <m/>
    <n v="5565.9991292612804"/>
    <m/>
    <m/>
  </r>
  <r>
    <s v="2012-41-5-"/>
    <n v="1"/>
    <x v="20"/>
    <x v="0"/>
    <x v="5"/>
    <n v="41"/>
    <m/>
    <n v="5"/>
    <n v="4578.2284317651729"/>
    <m/>
    <n v="4578.2284317651729"/>
    <m/>
    <m/>
  </r>
  <r>
    <s v="2013-41-3-"/>
    <n v="1"/>
    <x v="20"/>
    <x v="0"/>
    <x v="6"/>
    <n v="41"/>
    <m/>
    <n v="3"/>
    <n v="9399.0697637863304"/>
    <m/>
    <n v="9399.0697637863304"/>
    <m/>
    <m/>
  </r>
  <r>
    <s v="2013-41-4-"/>
    <n v="1"/>
    <x v="20"/>
    <x v="0"/>
    <x v="6"/>
    <n v="41"/>
    <m/>
    <n v="4"/>
    <n v="12733.484889480989"/>
    <m/>
    <n v="12733.484889480989"/>
    <m/>
    <m/>
  </r>
  <r>
    <s v="2013-41-5-"/>
    <n v="1"/>
    <x v="20"/>
    <x v="0"/>
    <x v="6"/>
    <n v="41"/>
    <m/>
    <n v="5"/>
    <n v="3193.5887112848241"/>
    <m/>
    <n v="3193.5887112848241"/>
    <m/>
    <m/>
  </r>
  <r>
    <s v="2007-42-3-"/>
    <n v="1"/>
    <x v="20"/>
    <x v="1"/>
    <x v="0"/>
    <n v="42"/>
    <m/>
    <n v="3"/>
    <n v="9.0535478139461247"/>
    <m/>
    <n v="9.0535478139461247"/>
    <m/>
    <m/>
  </r>
  <r>
    <s v="2007-42-4-"/>
    <n v="1"/>
    <x v="20"/>
    <x v="1"/>
    <x v="0"/>
    <n v="42"/>
    <m/>
    <n v="4"/>
    <n v="39.312645272918871"/>
    <m/>
    <n v="39.312645272918871"/>
    <m/>
    <m/>
  </r>
  <r>
    <s v="2007-42-5-"/>
    <n v="1"/>
    <x v="20"/>
    <x v="1"/>
    <x v="0"/>
    <n v="42"/>
    <m/>
    <n v="5"/>
    <n v="19.813752511093071"/>
    <m/>
    <n v="19.813752511093071"/>
    <m/>
    <m/>
  </r>
  <r>
    <s v="2008-42-3-"/>
    <n v="1"/>
    <x v="20"/>
    <x v="1"/>
    <x v="1"/>
    <n v="42"/>
    <m/>
    <n v="3"/>
    <n v="50.199148723538663"/>
    <m/>
    <n v="50.199148723538663"/>
    <m/>
    <m/>
  </r>
  <r>
    <s v="2008-42-4-"/>
    <n v="1"/>
    <x v="20"/>
    <x v="1"/>
    <x v="1"/>
    <n v="42"/>
    <m/>
    <n v="4"/>
    <n v="87.715243638477659"/>
    <m/>
    <n v="87.715243638477659"/>
    <m/>
    <m/>
  </r>
  <r>
    <s v="2008-42-5-"/>
    <n v="1"/>
    <x v="20"/>
    <x v="1"/>
    <x v="1"/>
    <n v="42"/>
    <m/>
    <n v="5"/>
    <n v="34.159951031329911"/>
    <m/>
    <n v="34.159951031329911"/>
    <m/>
    <m/>
  </r>
  <r>
    <s v="2009-42-3-"/>
    <n v="1"/>
    <x v="20"/>
    <x v="1"/>
    <x v="2"/>
    <n v="42"/>
    <m/>
    <n v="3"/>
    <n v="135.45406004354979"/>
    <m/>
    <n v="135.45406004354979"/>
    <m/>
    <m/>
  </r>
  <r>
    <s v="2009-42-4-"/>
    <n v="1"/>
    <x v="20"/>
    <x v="1"/>
    <x v="2"/>
    <n v="42"/>
    <m/>
    <n v="4"/>
    <n v="616.52075556790442"/>
    <m/>
    <n v="616.52075556790442"/>
    <m/>
    <m/>
  </r>
  <r>
    <s v="2009-42-5-"/>
    <n v="1"/>
    <x v="20"/>
    <x v="1"/>
    <x v="2"/>
    <n v="42"/>
    <m/>
    <n v="5"/>
    <n v="88.328678337459223"/>
    <m/>
    <n v="88.328678337459223"/>
    <m/>
    <m/>
  </r>
  <r>
    <s v="2010-42-3-"/>
    <n v="1"/>
    <x v="20"/>
    <x v="1"/>
    <x v="3"/>
    <n v="42"/>
    <m/>
    <n v="3"/>
    <n v="255.0013222469174"/>
    <m/>
    <n v="255.0013222469174"/>
    <m/>
    <m/>
  </r>
  <r>
    <s v="2010-42-4-"/>
    <n v="1"/>
    <x v="20"/>
    <x v="1"/>
    <x v="3"/>
    <n v="42"/>
    <m/>
    <n v="4"/>
    <n v="546.95035536237719"/>
    <m/>
    <n v="546.95035536237719"/>
    <m/>
    <m/>
  </r>
  <r>
    <s v="2010-42-5-"/>
    <n v="1"/>
    <x v="20"/>
    <x v="1"/>
    <x v="3"/>
    <n v="42"/>
    <m/>
    <n v="5"/>
    <n v="172.85314509925459"/>
    <m/>
    <n v="172.85314509925459"/>
    <m/>
    <m/>
  </r>
  <r>
    <s v="2011-42-3-"/>
    <n v="1"/>
    <x v="20"/>
    <x v="1"/>
    <x v="4"/>
    <n v="42"/>
    <m/>
    <n v="3"/>
    <n v="41.782506702700857"/>
    <m/>
    <n v="41.782506702700857"/>
    <m/>
    <m/>
  </r>
  <r>
    <s v="2011-42-4-"/>
    <n v="1"/>
    <x v="20"/>
    <x v="1"/>
    <x v="4"/>
    <n v="42"/>
    <m/>
    <n v="4"/>
    <n v="221.6501270241333"/>
    <m/>
    <n v="221.6501270241333"/>
    <m/>
    <m/>
  </r>
  <r>
    <s v="2011-42-5-"/>
    <n v="1"/>
    <x v="20"/>
    <x v="1"/>
    <x v="4"/>
    <n v="42"/>
    <m/>
    <n v="5"/>
    <n v="44.422110150946082"/>
    <m/>
    <n v="44.422110150946082"/>
    <m/>
    <m/>
  </r>
  <r>
    <s v="2012-42-3-"/>
    <n v="1"/>
    <x v="20"/>
    <x v="1"/>
    <x v="5"/>
    <n v="42"/>
    <m/>
    <n v="3"/>
    <n v="35.060286337046144"/>
    <m/>
    <n v="35.060286337046144"/>
    <m/>
    <m/>
  </r>
  <r>
    <s v="2012-42-4-"/>
    <n v="1"/>
    <x v="20"/>
    <x v="1"/>
    <x v="5"/>
    <n v="42"/>
    <m/>
    <n v="4"/>
    <n v="113.0008707387196"/>
    <m/>
    <n v="113.0008707387196"/>
    <m/>
    <m/>
  </r>
  <r>
    <s v="2012-42-5-"/>
    <n v="1"/>
    <x v="20"/>
    <x v="1"/>
    <x v="5"/>
    <n v="42"/>
    <m/>
    <n v="5"/>
    <n v="93.7715682348271"/>
    <m/>
    <n v="93.7715682348271"/>
    <m/>
    <m/>
  </r>
  <r>
    <s v="2013-42-3-"/>
    <n v="1"/>
    <x v="20"/>
    <x v="1"/>
    <x v="6"/>
    <n v="42"/>
    <m/>
    <n v="3"/>
    <n v="190.93023621366959"/>
    <m/>
    <n v="190.93023621366959"/>
    <m/>
    <m/>
  </r>
  <r>
    <s v="2013-42-4-"/>
    <n v="1"/>
    <x v="20"/>
    <x v="1"/>
    <x v="6"/>
    <n v="42"/>
    <m/>
    <n v="4"/>
    <n v="258.51511051900889"/>
    <m/>
    <n v="258.51511051900889"/>
    <m/>
    <m/>
  </r>
  <r>
    <s v="2013-42-5-"/>
    <n v="1"/>
    <x v="20"/>
    <x v="1"/>
    <x v="6"/>
    <n v="42"/>
    <m/>
    <n v="5"/>
    <n v="65.411288715175942"/>
    <m/>
    <n v="65.411288715175942"/>
    <m/>
    <m/>
  </r>
  <r>
    <s v="2007-43-3-"/>
    <n v="1"/>
    <x v="21"/>
    <x v="0"/>
    <x v="0"/>
    <n v="43"/>
    <m/>
    <n v="3"/>
    <n v="8742.0654891888898"/>
    <m/>
    <n v="8742.0654891888898"/>
    <m/>
    <m/>
  </r>
  <r>
    <s v="2007-43-4-"/>
    <n v="1"/>
    <x v="21"/>
    <x v="0"/>
    <x v="0"/>
    <n v="43"/>
    <m/>
    <n v="4"/>
    <n v="5575.2861541542297"/>
    <m/>
    <n v="5575.2861541542297"/>
    <m/>
    <m/>
  </r>
  <r>
    <s v="2007-43-5-"/>
    <n v="1"/>
    <x v="21"/>
    <x v="0"/>
    <x v="0"/>
    <n v="43"/>
    <m/>
    <n v="5"/>
    <n v="83.299878659023932"/>
    <m/>
    <n v="83.299878659023932"/>
    <m/>
    <m/>
  </r>
  <r>
    <s v="2008-43-3-"/>
    <n v="1"/>
    <x v="21"/>
    <x v="0"/>
    <x v="1"/>
    <n v="43"/>
    <m/>
    <n v="3"/>
    <n v="5520.0749883044928"/>
    <m/>
    <n v="5520.0749883044928"/>
    <m/>
    <m/>
  </r>
  <r>
    <s v="2008-43-4-"/>
    <n v="1"/>
    <x v="21"/>
    <x v="0"/>
    <x v="1"/>
    <n v="43"/>
    <m/>
    <n v="4"/>
    <n v="77.946577190832002"/>
    <m/>
    <n v="77.946577190832002"/>
    <m/>
    <m/>
  </r>
  <r>
    <s v="2008-43-5-"/>
    <n v="1"/>
    <x v="21"/>
    <x v="0"/>
    <x v="1"/>
    <n v="43"/>
    <m/>
    <n v="5"/>
    <n v="39.355515312695957"/>
    <m/>
    <n v="39.355515312695957"/>
    <m/>
    <m/>
  </r>
  <r>
    <s v="2009-43-3-"/>
    <n v="1"/>
    <x v="21"/>
    <x v="0"/>
    <x v="2"/>
    <n v="43"/>
    <m/>
    <n v="3"/>
    <n v="4627.6537056905818"/>
    <m/>
    <n v="4627.6537056905818"/>
    <m/>
    <m/>
  </r>
  <r>
    <s v="2009-43-4-"/>
    <n v="1"/>
    <x v="21"/>
    <x v="0"/>
    <x v="2"/>
    <n v="43"/>
    <m/>
    <n v="4"/>
    <n v="2631.4585089276329"/>
    <m/>
    <n v="2631.4585089276329"/>
    <m/>
    <m/>
  </r>
  <r>
    <s v="2009-43-5-"/>
    <n v="1"/>
    <x v="21"/>
    <x v="0"/>
    <x v="2"/>
    <n v="43"/>
    <m/>
    <n v="5"/>
    <n v="45.994510666740432"/>
    <m/>
    <n v="45.994510666740432"/>
    <m/>
    <m/>
  </r>
  <r>
    <s v="2010-43-3-"/>
    <n v="1"/>
    <x v="21"/>
    <x v="0"/>
    <x v="3"/>
    <n v="43"/>
    <m/>
    <n v="3"/>
    <n v="9749.4714961184873"/>
    <m/>
    <n v="9749.4714961184873"/>
    <m/>
    <m/>
  </r>
  <r>
    <s v="2010-43-4-"/>
    <n v="1"/>
    <x v="21"/>
    <x v="0"/>
    <x v="3"/>
    <n v="43"/>
    <m/>
    <n v="4"/>
    <n v="431.86299653219231"/>
    <m/>
    <n v="431.86299653219231"/>
    <m/>
    <m/>
  </r>
  <r>
    <s v="2010-43-5-"/>
    <n v="1"/>
    <x v="21"/>
    <x v="0"/>
    <x v="3"/>
    <n v="43"/>
    <m/>
    <n v="5"/>
    <n v="2.0094490089521"/>
    <m/>
    <n v="2.0094490089521"/>
    <m/>
    <m/>
  </r>
  <r>
    <s v="2011-43-3-"/>
    <n v="1"/>
    <x v="21"/>
    <x v="0"/>
    <x v="4"/>
    <n v="43"/>
    <m/>
    <n v="3"/>
    <n v="4179.274248992604"/>
    <m/>
    <n v="4179.274248992604"/>
    <m/>
    <m/>
  </r>
  <r>
    <s v="2011-43-4-"/>
    <n v="1"/>
    <x v="21"/>
    <x v="0"/>
    <x v="4"/>
    <n v="43"/>
    <m/>
    <n v="4"/>
    <n v="1100.0699026202601"/>
    <m/>
    <n v="1100.0699026202601"/>
    <m/>
    <m/>
  </r>
  <r>
    <s v="2011-43-5-"/>
    <n v="1"/>
    <x v="21"/>
    <x v="0"/>
    <x v="4"/>
    <n v="43"/>
    <m/>
    <n v="5"/>
    <n v="2.9155110108767941"/>
    <m/>
    <n v="2.9155110108767941"/>
    <m/>
    <m/>
  </r>
  <r>
    <s v="2012-43-3-"/>
    <n v="1"/>
    <x v="21"/>
    <x v="0"/>
    <x v="5"/>
    <n v="43"/>
    <m/>
    <n v="3"/>
    <n v="3439.004764039114"/>
    <m/>
    <n v="3439.004764039114"/>
    <m/>
    <m/>
  </r>
  <r>
    <s v="2012-43-4-"/>
    <n v="1"/>
    <x v="21"/>
    <x v="0"/>
    <x v="5"/>
    <n v="43"/>
    <m/>
    <n v="4"/>
    <n v="1025.2930948986909"/>
    <m/>
    <n v="1025.2930948986909"/>
    <m/>
    <m/>
  </r>
  <r>
    <s v="2012-43-5-"/>
    <n v="1"/>
    <x v="21"/>
    <x v="0"/>
    <x v="5"/>
    <n v="43"/>
    <m/>
    <n v="5"/>
    <n v="5.0032033593844023"/>
    <m/>
    <n v="5.0032033593844023"/>
    <m/>
    <m/>
  </r>
  <r>
    <s v="2013-43-3-"/>
    <n v="1"/>
    <x v="21"/>
    <x v="0"/>
    <x v="6"/>
    <n v="43"/>
    <m/>
    <n v="3"/>
    <n v="5534.4781953216179"/>
    <m/>
    <n v="5534.4781953216179"/>
    <m/>
    <m/>
  </r>
  <r>
    <s v="2013-43-4-"/>
    <n v="1"/>
    <x v="21"/>
    <x v="0"/>
    <x v="6"/>
    <n v="43"/>
    <m/>
    <n v="4"/>
    <n v="1275.1880214629521"/>
    <m/>
    <n v="1275.1880214629521"/>
    <m/>
    <m/>
  </r>
  <r>
    <s v="2013-43-5-"/>
    <n v="1"/>
    <x v="21"/>
    <x v="0"/>
    <x v="6"/>
    <n v="43"/>
    <m/>
    <n v="5"/>
    <n v="10.00640671876881"/>
    <m/>
    <n v="10.00640671876881"/>
    <m/>
    <m/>
  </r>
  <r>
    <s v="2007-44-3-"/>
    <n v="1"/>
    <x v="21"/>
    <x v="1"/>
    <x v="0"/>
    <n v="44"/>
    <m/>
    <n v="3"/>
    <n v="89.934510811110158"/>
    <m/>
    <n v="89.934510811110158"/>
    <m/>
    <m/>
  </r>
  <r>
    <s v="2007-44-4-"/>
    <n v="1"/>
    <x v="21"/>
    <x v="1"/>
    <x v="0"/>
    <n v="44"/>
    <m/>
    <n v="4"/>
    <n v="56.713845845770273"/>
    <m/>
    <n v="56.713845845770273"/>
    <m/>
    <m/>
  </r>
  <r>
    <s v="2007-44-5-"/>
    <n v="1"/>
    <x v="21"/>
    <x v="1"/>
    <x v="0"/>
    <n v="44"/>
    <m/>
    <n v="5"/>
    <n v="1.700121340976068"/>
    <m/>
    <n v="1.700121340976068"/>
    <m/>
    <m/>
  </r>
  <r>
    <s v="2008-44-3-"/>
    <n v="1"/>
    <x v="21"/>
    <x v="1"/>
    <x v="1"/>
    <n v="44"/>
    <m/>
    <n v="3"/>
    <n v="86726.925011695508"/>
    <m/>
    <n v="86726.925011695508"/>
    <m/>
    <m/>
  </r>
  <r>
    <s v="2008-44-4-"/>
    <n v="1"/>
    <x v="21"/>
    <x v="1"/>
    <x v="1"/>
    <n v="44"/>
    <m/>
    <n v="4"/>
    <n v="1482.0534228091681"/>
    <m/>
    <n v="1482.0534228091681"/>
    <m/>
    <m/>
  </r>
  <r>
    <s v="2008-44-5-"/>
    <n v="1"/>
    <x v="21"/>
    <x v="1"/>
    <x v="1"/>
    <n v="44"/>
    <m/>
    <n v="5"/>
    <n v="1.644484687304036"/>
    <m/>
    <n v="1.644484687304036"/>
    <m/>
    <m/>
  </r>
  <r>
    <s v="2009-44-3-"/>
    <n v="1"/>
    <x v="21"/>
    <x v="1"/>
    <x v="2"/>
    <n v="44"/>
    <m/>
    <n v="3"/>
    <n v="26419.34629430942"/>
    <m/>
    <n v="26419.34629430942"/>
    <m/>
    <m/>
  </r>
  <r>
    <s v="2009-44-4-"/>
    <n v="1"/>
    <x v="21"/>
    <x v="1"/>
    <x v="2"/>
    <n v="44"/>
    <m/>
    <n v="4"/>
    <n v="14982.54149107237"/>
    <m/>
    <n v="14982.54149107237"/>
    <m/>
    <m/>
  </r>
  <r>
    <s v="2009-44-5-"/>
    <n v="1"/>
    <x v="21"/>
    <x v="1"/>
    <x v="2"/>
    <n v="44"/>
    <m/>
    <n v="5"/>
    <n v="259.00548933325962"/>
    <m/>
    <n v="259.00548933325962"/>
    <m/>
    <m/>
  </r>
  <r>
    <s v="2010-44-3-"/>
    <n v="1"/>
    <x v="21"/>
    <x v="1"/>
    <x v="3"/>
    <n v="44"/>
    <m/>
    <n v="3"/>
    <n v="113362.52850388151"/>
    <m/>
    <n v="113362.52850388151"/>
    <m/>
    <m/>
  </r>
  <r>
    <s v="2010-44-4-"/>
    <n v="1"/>
    <x v="21"/>
    <x v="1"/>
    <x v="3"/>
    <n v="44"/>
    <m/>
    <n v="4"/>
    <n v="4981.1370034678084"/>
    <m/>
    <n v="4981.1370034678084"/>
    <m/>
    <m/>
  </r>
  <r>
    <s v="2010-44-5-"/>
    <n v="1"/>
    <x v="21"/>
    <x v="1"/>
    <x v="3"/>
    <n v="44"/>
    <m/>
    <n v="5"/>
    <n v="26.9905509910479"/>
    <m/>
    <n v="26.9905509910479"/>
    <m/>
    <m/>
  </r>
  <r>
    <s v="2011-44-3-"/>
    <n v="1"/>
    <x v="21"/>
    <x v="1"/>
    <x v="4"/>
    <n v="44"/>
    <m/>
    <n v="3"/>
    <n v="51189.725751007398"/>
    <m/>
    <n v="51189.725751007398"/>
    <m/>
    <m/>
  </r>
  <r>
    <s v="2011-44-4-"/>
    <n v="1"/>
    <x v="21"/>
    <x v="1"/>
    <x v="4"/>
    <n v="44"/>
    <m/>
    <n v="4"/>
    <n v="14027.93009737974"/>
    <m/>
    <n v="14027.93009737974"/>
    <m/>
    <m/>
  </r>
  <r>
    <s v="2011-44-5-"/>
    <n v="1"/>
    <x v="21"/>
    <x v="1"/>
    <x v="4"/>
    <n v="44"/>
    <m/>
    <n v="5"/>
    <n v="31.084488989123209"/>
    <m/>
    <n v="31.084488989123209"/>
    <m/>
    <m/>
  </r>
  <r>
    <s v="2012-44-3-"/>
    <n v="1"/>
    <x v="21"/>
    <x v="1"/>
    <x v="5"/>
    <n v="44"/>
    <m/>
    <n v="3"/>
    <n v="39839.995235960887"/>
    <m/>
    <n v="39839.995235960887"/>
    <m/>
    <m/>
  </r>
  <r>
    <s v="2012-44-4-"/>
    <n v="1"/>
    <x v="21"/>
    <x v="1"/>
    <x v="5"/>
    <n v="44"/>
    <m/>
    <n v="4"/>
    <n v="12571.70690510131"/>
    <m/>
    <n v="12571.70690510131"/>
    <m/>
    <m/>
  </r>
  <r>
    <s v="2012-44-5-"/>
    <n v="1"/>
    <x v="21"/>
    <x v="1"/>
    <x v="5"/>
    <n v="44"/>
    <m/>
    <n v="5"/>
    <n v="65.996796640615599"/>
    <m/>
    <n v="65.996796640615599"/>
    <m/>
    <m/>
  </r>
  <r>
    <s v="2013-44-3-"/>
    <n v="1"/>
    <x v="21"/>
    <x v="1"/>
    <x v="6"/>
    <n v="44"/>
    <m/>
    <n v="3"/>
    <n v="64115.521804678392"/>
    <m/>
    <n v="64115.521804678392"/>
    <m/>
    <m/>
  </r>
  <r>
    <s v="2013-44-4-"/>
    <n v="1"/>
    <x v="21"/>
    <x v="1"/>
    <x v="6"/>
    <n v="44"/>
    <m/>
    <n v="4"/>
    <n v="15635.811978537051"/>
    <m/>
    <n v="15635.811978537051"/>
    <m/>
    <m/>
  </r>
  <r>
    <s v="2013-44-5-"/>
    <n v="1"/>
    <x v="21"/>
    <x v="1"/>
    <x v="6"/>
    <n v="44"/>
    <m/>
    <n v="5"/>
    <n v="131.9935932812312"/>
    <m/>
    <n v="131.9935932812312"/>
    <m/>
    <m/>
  </r>
  <r>
    <s v="2007-45-3-"/>
    <n v="1"/>
    <x v="22"/>
    <x v="0"/>
    <x v="0"/>
    <n v="45"/>
    <m/>
    <n v="3"/>
    <n v="2728.5334753777001"/>
    <m/>
    <n v="2728.5334753777001"/>
    <m/>
    <m/>
  </r>
  <r>
    <s v="2007-45-4-"/>
    <n v="1"/>
    <x v="22"/>
    <x v="0"/>
    <x v="0"/>
    <n v="45"/>
    <m/>
    <n v="4"/>
    <n v="10403.60064669659"/>
    <m/>
    <n v="10403.60064669659"/>
    <m/>
    <m/>
  </r>
  <r>
    <s v="2007-45-5-"/>
    <n v="1"/>
    <x v="22"/>
    <x v="0"/>
    <x v="0"/>
    <n v="45"/>
    <m/>
    <n v="5"/>
    <n v="17576.03071440283"/>
    <m/>
    <n v="17576.03071440283"/>
    <m/>
    <m/>
  </r>
  <r>
    <s v="2008-45-3-"/>
    <n v="1"/>
    <x v="22"/>
    <x v="0"/>
    <x v="1"/>
    <n v="45"/>
    <m/>
    <n v="3"/>
    <n v="4685.6395187382341"/>
    <m/>
    <n v="4685.6395187382341"/>
    <m/>
    <m/>
  </r>
  <r>
    <s v="2008-45-4-"/>
    <n v="1"/>
    <x v="22"/>
    <x v="0"/>
    <x v="1"/>
    <n v="45"/>
    <m/>
    <n v="4"/>
    <n v="9140.9628510637776"/>
    <m/>
    <n v="9140.9628510637776"/>
    <m/>
    <m/>
  </r>
  <r>
    <s v="2008-45-5-"/>
    <n v="1"/>
    <x v="22"/>
    <x v="0"/>
    <x v="1"/>
    <n v="45"/>
    <m/>
    <n v="5"/>
    <n v="7383.584327022023"/>
    <m/>
    <n v="7383.584327022023"/>
    <m/>
    <m/>
  </r>
  <r>
    <s v="2009-45-3-"/>
    <n v="1"/>
    <x v="22"/>
    <x v="0"/>
    <x v="2"/>
    <n v="45"/>
    <m/>
    <n v="3"/>
    <n v="2987.6154775983068"/>
    <m/>
    <n v="2987.6154775983068"/>
    <m/>
    <m/>
  </r>
  <r>
    <s v="2009-45-4-"/>
    <n v="1"/>
    <x v="22"/>
    <x v="0"/>
    <x v="2"/>
    <n v="45"/>
    <m/>
    <n v="4"/>
    <n v="14613.17419265731"/>
    <m/>
    <n v="14613.17419265731"/>
    <m/>
    <m/>
  </r>
  <r>
    <s v="2009-45-5-"/>
    <n v="1"/>
    <x v="22"/>
    <x v="0"/>
    <x v="2"/>
    <n v="45"/>
    <m/>
    <n v="5"/>
    <n v="5611.3077733119626"/>
    <m/>
    <n v="5611.3077733119626"/>
    <m/>
    <m/>
  </r>
  <r>
    <s v="2010-45-3-"/>
    <n v="1"/>
    <x v="22"/>
    <x v="0"/>
    <x v="3"/>
    <n v="45"/>
    <m/>
    <n v="3"/>
    <n v="3973.501921678122"/>
    <m/>
    <n v="3973.501921678122"/>
    <m/>
    <m/>
  </r>
  <r>
    <s v="2010-45-4-"/>
    <n v="1"/>
    <x v="22"/>
    <x v="0"/>
    <x v="3"/>
    <n v="45"/>
    <m/>
    <n v="4"/>
    <n v="16405.931668459689"/>
    <m/>
    <n v="16405.931668459689"/>
    <m/>
    <m/>
  </r>
  <r>
    <s v="2010-45-5-"/>
    <n v="1"/>
    <x v="22"/>
    <x v="0"/>
    <x v="3"/>
    <n v="45"/>
    <m/>
    <n v="5"/>
    <n v="6252.2395931737046"/>
    <m/>
    <n v="6252.2395931737046"/>
    <m/>
    <m/>
  </r>
  <r>
    <s v="2011-45-3-"/>
    <n v="1"/>
    <x v="22"/>
    <x v="0"/>
    <x v="4"/>
    <n v="45"/>
    <m/>
    <n v="3"/>
    <n v="3147.9713208491398"/>
    <m/>
    <n v="3147.9713208491398"/>
    <m/>
    <m/>
  </r>
  <r>
    <s v="2011-45-4-"/>
    <n v="1"/>
    <x v="22"/>
    <x v="0"/>
    <x v="4"/>
    <n v="45"/>
    <m/>
    <n v="4"/>
    <n v="19986.299645346229"/>
    <m/>
    <n v="19986.299645346229"/>
    <m/>
    <m/>
  </r>
  <r>
    <s v="2011-45-5-"/>
    <n v="1"/>
    <x v="22"/>
    <x v="0"/>
    <x v="4"/>
    <n v="45"/>
    <m/>
    <n v="5"/>
    <n v="14034.96682700917"/>
    <m/>
    <n v="14034.96682700917"/>
    <m/>
    <m/>
  </r>
  <r>
    <s v="2012-45-3-"/>
    <n v="1"/>
    <x v="22"/>
    <x v="0"/>
    <x v="5"/>
    <n v="45"/>
    <m/>
    <n v="3"/>
    <n v="2256.3565705625788"/>
    <m/>
    <n v="2256.3565705625788"/>
    <m/>
    <m/>
  </r>
  <r>
    <s v="2012-45-4-"/>
    <n v="1"/>
    <x v="22"/>
    <x v="0"/>
    <x v="5"/>
    <n v="45"/>
    <m/>
    <n v="4"/>
    <n v="11664.779684334109"/>
    <m/>
    <n v="11664.779684334109"/>
    <m/>
    <m/>
  </r>
  <r>
    <s v="2012-45-5-"/>
    <n v="1"/>
    <x v="22"/>
    <x v="0"/>
    <x v="5"/>
    <n v="45"/>
    <m/>
    <n v="5"/>
    <n v="9400.6436375087287"/>
    <m/>
    <n v="9400.6436375087287"/>
    <m/>
    <m/>
  </r>
  <r>
    <s v="2013-45-3-"/>
    <n v="1"/>
    <x v="22"/>
    <x v="0"/>
    <x v="6"/>
    <n v="45"/>
    <m/>
    <n v="3"/>
    <n v="6551.372973106204"/>
    <m/>
    <n v="6551.372973106204"/>
    <m/>
    <m/>
  </r>
  <r>
    <s v="2013-45-4-"/>
    <n v="1"/>
    <x v="22"/>
    <x v="0"/>
    <x v="6"/>
    <n v="45"/>
    <m/>
    <n v="4"/>
    <n v="17001.01372667103"/>
    <m/>
    <n v="17001.01372667103"/>
    <m/>
    <m/>
  </r>
  <r>
    <s v="2013-45-5-"/>
    <n v="1"/>
    <x v="22"/>
    <x v="0"/>
    <x v="6"/>
    <n v="45"/>
    <m/>
    <n v="5"/>
    <n v="10988.568788133931"/>
    <m/>
    <n v="10988.568788133931"/>
    <m/>
    <m/>
  </r>
  <r>
    <s v="2007-46-3-"/>
    <n v="1"/>
    <x v="22"/>
    <x v="1"/>
    <x v="0"/>
    <n v="46"/>
    <m/>
    <n v="3"/>
    <n v="577.18977363493423"/>
    <m/>
    <n v="577.18977363493423"/>
    <m/>
    <m/>
  </r>
  <r>
    <s v="2007-46-4-"/>
    <n v="1"/>
    <x v="22"/>
    <x v="1"/>
    <x v="0"/>
    <n v="46"/>
    <m/>
    <n v="4"/>
    <n v="2110.1642821077239"/>
    <m/>
    <n v="2110.1642821077239"/>
    <m/>
    <m/>
  </r>
  <r>
    <s v="2007-46-5-"/>
    <n v="1"/>
    <x v="22"/>
    <x v="1"/>
    <x v="0"/>
    <n v="46"/>
    <m/>
    <n v="5"/>
    <n v="3639.4811077802151"/>
    <m/>
    <n v="3639.4811077802151"/>
    <m/>
    <m/>
  </r>
  <r>
    <s v="2008-46-3-"/>
    <n v="1"/>
    <x v="22"/>
    <x v="1"/>
    <x v="1"/>
    <n v="46"/>
    <m/>
    <n v="3"/>
    <n v="6285.6011769639272"/>
    <m/>
    <n v="6285.6011769639272"/>
    <m/>
    <m/>
  </r>
  <r>
    <s v="2008-46-4-"/>
    <n v="1"/>
    <x v="22"/>
    <x v="1"/>
    <x v="1"/>
    <n v="46"/>
    <m/>
    <n v="4"/>
    <n v="15299.829436915939"/>
    <m/>
    <n v="15299.829436915939"/>
    <m/>
    <m/>
  </r>
  <r>
    <s v="2008-46-5-"/>
    <n v="1"/>
    <x v="22"/>
    <x v="1"/>
    <x v="1"/>
    <n v="46"/>
    <m/>
    <n v="5"/>
    <n v="12736.382689296101"/>
    <m/>
    <n v="12736.382689296101"/>
    <m/>
    <m/>
  </r>
  <r>
    <s v="2009-46-3-"/>
    <n v="1"/>
    <x v="22"/>
    <x v="1"/>
    <x v="2"/>
    <n v="46"/>
    <m/>
    <n v="3"/>
    <n v="4039.211281863888"/>
    <m/>
    <n v="4039.211281863888"/>
    <m/>
    <m/>
  </r>
  <r>
    <s v="2009-46-4-"/>
    <n v="1"/>
    <x v="22"/>
    <x v="1"/>
    <x v="2"/>
    <n v="46"/>
    <m/>
    <n v="4"/>
    <n v="18068.166870325011"/>
    <m/>
    <n v="18068.166870325011"/>
    <m/>
    <m/>
  </r>
  <r>
    <s v="2009-46-5-"/>
    <n v="1"/>
    <x v="22"/>
    <x v="1"/>
    <x v="2"/>
    <n v="46"/>
    <m/>
    <n v="5"/>
    <n v="8561.5244042435133"/>
    <m/>
    <n v="8561.5244042435133"/>
    <m/>
    <m/>
  </r>
  <r>
    <s v="2010-46-3-"/>
    <n v="1"/>
    <x v="22"/>
    <x v="1"/>
    <x v="3"/>
    <n v="46"/>
    <m/>
    <n v="3"/>
    <n v="7494.135729997739"/>
    <m/>
    <n v="7494.135729997739"/>
    <m/>
    <m/>
  </r>
  <r>
    <s v="2010-46-4-"/>
    <n v="1"/>
    <x v="22"/>
    <x v="1"/>
    <x v="3"/>
    <n v="46"/>
    <m/>
    <n v="4"/>
    <n v="28456.42876083903"/>
    <m/>
    <n v="28456.42876083903"/>
    <m/>
    <m/>
  </r>
  <r>
    <s v="2010-46-5-"/>
    <n v="1"/>
    <x v="22"/>
    <x v="1"/>
    <x v="3"/>
    <n v="46"/>
    <m/>
    <n v="5"/>
    <n v="9781.7623258517142"/>
    <m/>
    <n v="9781.7623258517142"/>
    <m/>
    <m/>
  </r>
  <r>
    <s v="2011-46-3-"/>
    <n v="1"/>
    <x v="22"/>
    <x v="1"/>
    <x v="4"/>
    <n v="46"/>
    <m/>
    <n v="3"/>
    <n v="4932.6366502080173"/>
    <m/>
    <n v="4932.6366502080173"/>
    <m/>
    <m/>
  </r>
  <r>
    <s v="2011-46-4-"/>
    <n v="1"/>
    <x v="22"/>
    <x v="1"/>
    <x v="4"/>
    <n v="46"/>
    <m/>
    <n v="4"/>
    <n v="23188.062922683421"/>
    <m/>
    <n v="23188.062922683421"/>
    <m/>
    <m/>
  </r>
  <r>
    <s v="2011-46-5-"/>
    <n v="1"/>
    <x v="22"/>
    <x v="1"/>
    <x v="4"/>
    <n v="46"/>
    <m/>
    <n v="5"/>
    <n v="15284.062633904019"/>
    <m/>
    <n v="15284.062633904019"/>
    <m/>
    <m/>
  </r>
  <r>
    <s v="2012-46-3-"/>
    <n v="1"/>
    <x v="22"/>
    <x v="1"/>
    <x v="5"/>
    <n v="46"/>
    <m/>
    <n v="3"/>
    <n v="3690.415083524058"/>
    <m/>
    <n v="3690.415083524058"/>
    <m/>
    <m/>
  </r>
  <r>
    <s v="2012-46-4-"/>
    <n v="1"/>
    <x v="22"/>
    <x v="1"/>
    <x v="5"/>
    <n v="46"/>
    <m/>
    <n v="4"/>
    <n v="19683.718422436192"/>
    <m/>
    <n v="19683.718422436192"/>
    <m/>
    <m/>
  </r>
  <r>
    <s v="2012-46-5-"/>
    <n v="1"/>
    <x v="22"/>
    <x v="1"/>
    <x v="5"/>
    <n v="46"/>
    <m/>
    <n v="5"/>
    <n v="11604.08660163433"/>
    <m/>
    <n v="11604.08660163433"/>
    <m/>
    <m/>
  </r>
  <r>
    <s v="2013-46-3-"/>
    <n v="1"/>
    <x v="22"/>
    <x v="1"/>
    <x v="6"/>
    <n v="46"/>
    <m/>
    <n v="3"/>
    <n v="6555.3745171067067"/>
    <m/>
    <n v="6555.3745171067067"/>
    <m/>
    <m/>
  </r>
  <r>
    <s v="2013-46-4-"/>
    <n v="1"/>
    <x v="22"/>
    <x v="1"/>
    <x v="6"/>
    <n v="46"/>
    <m/>
    <n v="4"/>
    <n v="15955.3453963292"/>
    <m/>
    <n v="15955.3453963292"/>
    <m/>
    <m/>
  </r>
  <r>
    <s v="2013-46-5-"/>
    <n v="1"/>
    <x v="22"/>
    <x v="1"/>
    <x v="6"/>
    <n v="46"/>
    <m/>
    <n v="5"/>
    <n v="10551.32459865294"/>
    <m/>
    <n v="10551.32459865294"/>
    <m/>
    <m/>
  </r>
  <r>
    <s v="2007-47-3-"/>
    <n v="1"/>
    <x v="23"/>
    <x v="0"/>
    <x v="0"/>
    <n v="47"/>
    <m/>
    <n v="3"/>
    <n v="20412.937560779988"/>
    <m/>
    <n v="20412.937560779988"/>
    <m/>
    <m/>
  </r>
  <r>
    <s v="2007-47-4-"/>
    <n v="1"/>
    <x v="23"/>
    <x v="0"/>
    <x v="0"/>
    <n v="47"/>
    <m/>
    <n v="4"/>
    <n v="64626.790596710707"/>
    <m/>
    <n v="64626.790596710707"/>
    <m/>
    <m/>
  </r>
  <r>
    <s v="2007-47-5-"/>
    <n v="1"/>
    <x v="23"/>
    <x v="0"/>
    <x v="0"/>
    <n v="47"/>
    <m/>
    <n v="5"/>
    <n v="42581.797920430443"/>
    <m/>
    <n v="42581.797920430443"/>
    <m/>
    <m/>
  </r>
  <r>
    <s v="2008-47-3-"/>
    <n v="1"/>
    <x v="23"/>
    <x v="0"/>
    <x v="1"/>
    <n v="47"/>
    <m/>
    <n v="3"/>
    <n v="91222.637127717724"/>
    <m/>
    <n v="91222.637127717724"/>
    <m/>
    <m/>
  </r>
  <r>
    <s v="2008-47-4-"/>
    <n v="1"/>
    <x v="23"/>
    <x v="0"/>
    <x v="1"/>
    <n v="47"/>
    <m/>
    <n v="4"/>
    <n v="75593.874488692221"/>
    <m/>
    <n v="75593.874488692221"/>
    <m/>
    <m/>
  </r>
  <r>
    <s v="2008-47-5-"/>
    <n v="1"/>
    <x v="23"/>
    <x v="0"/>
    <x v="1"/>
    <n v="47"/>
    <m/>
    <n v="5"/>
    <n v="49275.775004473289"/>
    <m/>
    <n v="49275.775004473289"/>
    <m/>
    <m/>
  </r>
  <r>
    <s v="2009-47-3-"/>
    <n v="1"/>
    <x v="23"/>
    <x v="0"/>
    <x v="2"/>
    <n v="47"/>
    <m/>
    <n v="3"/>
    <n v="1930.700140720159"/>
    <m/>
    <n v="1930.700140720159"/>
    <m/>
    <m/>
  </r>
  <r>
    <s v="2009-47-4-"/>
    <n v="1"/>
    <x v="23"/>
    <x v="0"/>
    <x v="2"/>
    <n v="47"/>
    <m/>
    <n v="4"/>
    <n v="109694.8262532173"/>
    <m/>
    <n v="109694.8262532173"/>
    <m/>
    <m/>
  </r>
  <r>
    <s v="2009-47-5-"/>
    <n v="1"/>
    <x v="23"/>
    <x v="0"/>
    <x v="2"/>
    <n v="47"/>
    <m/>
    <n v="5"/>
    <n v="34513.404172443581"/>
    <m/>
    <n v="34513.404172443581"/>
    <m/>
    <m/>
  </r>
  <r>
    <s v="2010-47-3-"/>
    <n v="1"/>
    <x v="23"/>
    <x v="0"/>
    <x v="3"/>
    <n v="47"/>
    <m/>
    <n v="3"/>
    <n v="98777.392729384781"/>
    <m/>
    <n v="98777.392729384781"/>
    <m/>
    <m/>
  </r>
  <r>
    <s v="2010-47-4-"/>
    <n v="1"/>
    <x v="23"/>
    <x v="0"/>
    <x v="3"/>
    <n v="47"/>
    <m/>
    <n v="4"/>
    <n v="109671.5036716076"/>
    <m/>
    <n v="109671.5036716076"/>
    <m/>
    <m/>
  </r>
  <r>
    <s v="2010-47-5-"/>
    <n v="1"/>
    <x v="23"/>
    <x v="0"/>
    <x v="3"/>
    <n v="47"/>
    <m/>
    <n v="5"/>
    <n v="57982.357349808612"/>
    <m/>
    <n v="57982.357349808612"/>
    <m/>
    <m/>
  </r>
  <r>
    <s v="2011-47-3-"/>
    <n v="1"/>
    <x v="23"/>
    <x v="0"/>
    <x v="4"/>
    <n v="47"/>
    <m/>
    <n v="3"/>
    <n v="55900.463187528207"/>
    <m/>
    <n v="55900.463187528207"/>
    <m/>
    <m/>
  </r>
  <r>
    <s v="2011-47-4-"/>
    <n v="1"/>
    <x v="23"/>
    <x v="0"/>
    <x v="4"/>
    <n v="47"/>
    <m/>
    <n v="4"/>
    <n v="160758.60238475879"/>
    <m/>
    <n v="160758.60238475879"/>
    <m/>
    <m/>
  </r>
  <r>
    <s v="2011-47-5-"/>
    <n v="1"/>
    <x v="23"/>
    <x v="0"/>
    <x v="4"/>
    <n v="47"/>
    <m/>
    <n v="5"/>
    <n v="33426.112497433729"/>
    <m/>
    <n v="33426.112497433729"/>
    <m/>
    <m/>
  </r>
  <r>
    <s v="2012-47-3-"/>
    <n v="1"/>
    <x v="23"/>
    <x v="0"/>
    <x v="5"/>
    <n v="47"/>
    <m/>
    <n v="3"/>
    <n v="87663.525728598092"/>
    <m/>
    <n v="87663.525728598092"/>
    <m/>
    <m/>
  </r>
  <r>
    <s v="2012-47-4-"/>
    <n v="1"/>
    <x v="23"/>
    <x v="0"/>
    <x v="5"/>
    <n v="47"/>
    <m/>
    <n v="4"/>
    <n v="63538.474893456863"/>
    <m/>
    <n v="63538.474893456863"/>
    <m/>
    <m/>
  </r>
  <r>
    <s v="2012-47-5-"/>
    <n v="1"/>
    <x v="23"/>
    <x v="0"/>
    <x v="5"/>
    <n v="47"/>
    <m/>
    <n v="5"/>
    <n v="42351.232185698849"/>
    <m/>
    <n v="42351.232185698849"/>
    <m/>
    <m/>
  </r>
  <r>
    <s v="2013-47-3-"/>
    <n v="1"/>
    <x v="23"/>
    <x v="0"/>
    <x v="6"/>
    <n v="47"/>
    <m/>
    <n v="3"/>
    <n v="283624.4979578749"/>
    <m/>
    <n v="283624.4979578749"/>
    <m/>
    <m/>
  </r>
  <r>
    <s v="2013-47-4-"/>
    <n v="1"/>
    <x v="23"/>
    <x v="0"/>
    <x v="6"/>
    <n v="47"/>
    <m/>
    <n v="4"/>
    <n v="277464.17665468651"/>
    <m/>
    <n v="277464.17665468651"/>
    <m/>
    <m/>
  </r>
  <r>
    <s v="2013-47-5-"/>
    <n v="1"/>
    <x v="23"/>
    <x v="0"/>
    <x v="6"/>
    <n v="47"/>
    <m/>
    <n v="5"/>
    <n v="24916.57668438978"/>
    <m/>
    <n v="24916.57668438978"/>
    <m/>
    <m/>
  </r>
  <r>
    <s v="2007-48-3-"/>
    <n v="1"/>
    <x v="23"/>
    <x v="1"/>
    <x v="0"/>
    <n v="48"/>
    <m/>
    <n v="3"/>
    <n v="631.60954150004545"/>
    <m/>
    <n v="631.60954150004545"/>
    <m/>
    <m/>
  </r>
  <r>
    <s v="2007-48-4-"/>
    <n v="1"/>
    <x v="23"/>
    <x v="1"/>
    <x v="0"/>
    <n v="48"/>
    <m/>
    <n v="4"/>
    <n v="2000.0915706899909"/>
    <m/>
    <n v="2000.0915706899909"/>
    <m/>
    <m/>
  </r>
  <r>
    <s v="2007-48-5-"/>
    <n v="1"/>
    <x v="23"/>
    <x v="1"/>
    <x v="0"/>
    <n v="48"/>
    <m/>
    <n v="5"/>
    <n v="1318.6077185137619"/>
    <m/>
    <n v="1318.6077185137619"/>
    <m/>
    <m/>
  </r>
  <r>
    <s v="2008-48-3-"/>
    <n v="1"/>
    <x v="23"/>
    <x v="1"/>
    <x v="1"/>
    <n v="48"/>
    <m/>
    <n v="3"/>
    <n v="10143.520043734081"/>
    <m/>
    <n v="10143.520043734081"/>
    <m/>
    <m/>
  </r>
  <r>
    <s v="2008-48-4-"/>
    <n v="1"/>
    <x v="23"/>
    <x v="1"/>
    <x v="1"/>
    <n v="48"/>
    <m/>
    <n v="4"/>
    <n v="8401.4024044521357"/>
    <m/>
    <n v="8401.4024044521357"/>
    <m/>
    <m/>
  </r>
  <r>
    <s v="2008-48-5-"/>
    <n v="1"/>
    <x v="23"/>
    <x v="1"/>
    <x v="1"/>
    <n v="48"/>
    <m/>
    <n v="5"/>
    <n v="1526.258716494609"/>
    <m/>
    <n v="1526.258716494609"/>
    <m/>
    <m/>
  </r>
  <r>
    <s v="2009-48-3-"/>
    <n v="1"/>
    <x v="23"/>
    <x v="1"/>
    <x v="2"/>
    <n v="48"/>
    <m/>
    <n v="3"/>
    <n v="239.27052183551339"/>
    <m/>
    <n v="239.27052183551339"/>
    <m/>
    <m/>
  </r>
  <r>
    <s v="2009-48-4-"/>
    <n v="1"/>
    <x v="23"/>
    <x v="1"/>
    <x v="2"/>
    <n v="48"/>
    <m/>
    <n v="4"/>
    <n v="49311.456892323542"/>
    <m/>
    <n v="49311.456892323542"/>
    <m/>
    <m/>
  </r>
  <r>
    <s v="2009-48-5-"/>
    <n v="1"/>
    <x v="23"/>
    <x v="1"/>
    <x v="2"/>
    <n v="48"/>
    <m/>
    <n v="5"/>
    <n v="7090.5414224664419"/>
    <m/>
    <n v="7090.5414224664419"/>
    <m/>
    <m/>
  </r>
  <r>
    <s v="2010-48-3-"/>
    <n v="1"/>
    <x v="23"/>
    <x v="1"/>
    <x v="3"/>
    <n v="48"/>
    <m/>
    <n v="3"/>
    <n v="29564.50182134518"/>
    <m/>
    <n v="29564.50182134518"/>
    <m/>
    <m/>
  </r>
  <r>
    <s v="2010-48-4-"/>
    <n v="1"/>
    <x v="23"/>
    <x v="1"/>
    <x v="3"/>
    <n v="48"/>
    <m/>
    <n v="4"/>
    <n v="14959.18210143766"/>
    <m/>
    <n v="14959.18210143766"/>
    <m/>
    <m/>
  </r>
  <r>
    <s v="2010-48-5-"/>
    <n v="1"/>
    <x v="23"/>
    <x v="1"/>
    <x v="3"/>
    <n v="48"/>
    <m/>
    <n v="5"/>
    <n v="21480.200669096081"/>
    <m/>
    <n v="21480.200669096081"/>
    <m/>
    <m/>
  </r>
  <r>
    <s v="2011-48-3-"/>
    <n v="1"/>
    <x v="23"/>
    <x v="1"/>
    <x v="4"/>
    <n v="48"/>
    <m/>
    <n v="3"/>
    <n v="30160.467021067128"/>
    <m/>
    <n v="30160.467021067128"/>
    <m/>
    <m/>
  </r>
  <r>
    <s v="2011-48-4-"/>
    <n v="1"/>
    <x v="23"/>
    <x v="1"/>
    <x v="4"/>
    <n v="48"/>
    <m/>
    <n v="4"/>
    <n v="68919.180037528015"/>
    <m/>
    <n v="68919.180037528015"/>
    <m/>
    <m/>
  </r>
  <r>
    <s v="2011-48-5-"/>
    <n v="1"/>
    <x v="23"/>
    <x v="1"/>
    <x v="4"/>
    <n v="48"/>
    <m/>
    <n v="5"/>
    <n v="6859.9416712181192"/>
    <m/>
    <n v="6859.9416712181192"/>
    <m/>
    <m/>
  </r>
  <r>
    <s v="2012-48-3-"/>
    <n v="1"/>
    <x v="23"/>
    <x v="1"/>
    <x v="5"/>
    <n v="48"/>
    <m/>
    <n v="3"/>
    <n v="58606.189921718244"/>
    <m/>
    <n v="58606.189921718244"/>
    <m/>
    <m/>
  </r>
  <r>
    <s v="2012-48-4-"/>
    <n v="1"/>
    <x v="23"/>
    <x v="1"/>
    <x v="5"/>
    <n v="48"/>
    <m/>
    <n v="4"/>
    <n v="34227.516784632979"/>
    <m/>
    <n v="34227.516784632979"/>
    <m/>
    <m/>
  </r>
  <r>
    <s v="2012-48-5-"/>
    <n v="1"/>
    <x v="23"/>
    <x v="1"/>
    <x v="5"/>
    <n v="48"/>
    <m/>
    <n v="5"/>
    <n v="18189.374935312979"/>
    <m/>
    <n v="18189.374935312979"/>
    <m/>
    <m/>
  </r>
  <r>
    <s v="2013-48-3-"/>
    <n v="1"/>
    <x v="23"/>
    <x v="1"/>
    <x v="6"/>
    <n v="48"/>
    <m/>
    <n v="3"/>
    <n v="189613.08087507859"/>
    <m/>
    <n v="189613.08087507859"/>
    <m/>
    <m/>
  </r>
  <r>
    <s v="2013-48-4-"/>
    <n v="1"/>
    <x v="23"/>
    <x v="1"/>
    <x v="6"/>
    <n v="48"/>
    <m/>
    <n v="4"/>
    <n v="149467.0714005545"/>
    <m/>
    <n v="149467.0714005545"/>
    <m/>
    <m/>
  </r>
  <r>
    <s v="2013-48-5-"/>
    <n v="1"/>
    <x v="23"/>
    <x v="1"/>
    <x v="6"/>
    <n v="48"/>
    <m/>
    <n v="5"/>
    <n v="10701.387705311799"/>
    <m/>
    <n v="10701.387705311799"/>
    <m/>
    <m/>
  </r>
  <r>
    <s v="2007-49-3-"/>
    <n v="1"/>
    <x v="24"/>
    <x v="0"/>
    <x v="0"/>
    <n v="49"/>
    <m/>
    <n v="3"/>
    <n v="230.87383030041519"/>
    <m/>
    <n v="230.87383030041519"/>
    <m/>
    <m/>
  </r>
  <r>
    <s v="2007-49-4-"/>
    <n v="1"/>
    <x v="24"/>
    <x v="0"/>
    <x v="0"/>
    <n v="49"/>
    <m/>
    <n v="4"/>
    <n v="726.72310892062001"/>
    <m/>
    <n v="726.72310892062001"/>
    <m/>
    <m/>
  </r>
  <r>
    <s v="2007-49-5-"/>
    <n v="1"/>
    <x v="24"/>
    <x v="0"/>
    <x v="0"/>
    <n v="49"/>
    <m/>
    <n v="5"/>
    <n v="21.411311039200552"/>
    <m/>
    <n v="21.411311039200552"/>
    <m/>
    <m/>
  </r>
  <r>
    <s v="2008-49-3-"/>
    <n v="1"/>
    <x v="24"/>
    <x v="0"/>
    <x v="1"/>
    <n v="49"/>
    <m/>
    <n v="3"/>
    <n v="168.66676954561621"/>
    <m/>
    <n v="168.66676954561621"/>
    <m/>
    <m/>
  </r>
  <r>
    <s v="2008-49-4-"/>
    <n v="1"/>
    <x v="24"/>
    <x v="0"/>
    <x v="1"/>
    <n v="49"/>
    <m/>
    <n v="4"/>
    <n v="144.58784593853949"/>
    <m/>
    <n v="144.58784593853949"/>
    <m/>
    <m/>
  </r>
  <r>
    <s v="2008-49-5-"/>
    <n v="1"/>
    <x v="24"/>
    <x v="0"/>
    <x v="1"/>
    <n v="49"/>
    <m/>
    <n v="5"/>
    <n v="25.405099395693991"/>
    <m/>
    <n v="25.405099395693991"/>
    <m/>
    <m/>
  </r>
  <r>
    <s v="2009-49-3-"/>
    <n v="1"/>
    <x v="24"/>
    <x v="0"/>
    <x v="2"/>
    <n v="49"/>
    <m/>
    <n v="3"/>
    <n v="1369.6298200950271"/>
    <m/>
    <n v="1369.6298200950271"/>
    <m/>
    <m/>
  </r>
  <r>
    <s v="2009-49-4-"/>
    <n v="1"/>
    <x v="24"/>
    <x v="0"/>
    <x v="2"/>
    <n v="49"/>
    <m/>
    <n v="4"/>
    <n v="272.02372458128832"/>
    <m/>
    <n v="272.02372458128832"/>
    <m/>
    <m/>
  </r>
  <r>
    <s v="2009-49-5-"/>
    <n v="1"/>
    <x v="24"/>
    <x v="0"/>
    <x v="2"/>
    <n v="49"/>
    <m/>
    <n v="5"/>
    <n v="15.18660307980549"/>
    <m/>
    <n v="15.18660307980549"/>
    <m/>
    <m/>
  </r>
  <r>
    <s v="2010-49-3-"/>
    <n v="1"/>
    <x v="24"/>
    <x v="0"/>
    <x v="3"/>
    <n v="49"/>
    <m/>
    <n v="3"/>
    <n v="558.67704471798424"/>
    <m/>
    <n v="558.67704471798424"/>
    <m/>
    <m/>
  </r>
  <r>
    <s v="2010-49-4-"/>
    <n v="1"/>
    <x v="24"/>
    <x v="0"/>
    <x v="3"/>
    <n v="49"/>
    <m/>
    <n v="4"/>
    <n v="43.048253939255517"/>
    <m/>
    <n v="43.048253939255517"/>
    <m/>
    <m/>
  </r>
  <r>
    <s v="2010-49-5-"/>
    <n v="1"/>
    <x v="24"/>
    <x v="0"/>
    <x v="3"/>
    <n v="49"/>
    <m/>
    <n v="5"/>
    <n v="0"/>
    <m/>
    <n v="0"/>
    <m/>
    <m/>
  </r>
  <r>
    <s v="2011-49-3-"/>
    <n v="1"/>
    <x v="24"/>
    <x v="0"/>
    <x v="4"/>
    <n v="49"/>
    <m/>
    <n v="3"/>
    <n v="399.56412004648178"/>
    <m/>
    <n v="399.56412004648178"/>
    <m/>
    <m/>
  </r>
  <r>
    <s v="2011-49-4-"/>
    <n v="1"/>
    <x v="24"/>
    <x v="0"/>
    <x v="4"/>
    <n v="49"/>
    <m/>
    <n v="4"/>
    <n v="123.5954214258322"/>
    <m/>
    <n v="123.5954214258322"/>
    <m/>
    <m/>
  </r>
  <r>
    <s v="2011-49-5-"/>
    <n v="1"/>
    <x v="24"/>
    <x v="0"/>
    <x v="4"/>
    <n v="49"/>
    <m/>
    <n v="5"/>
    <n v="0.73736926238867273"/>
    <m/>
    <n v="0.73736926238867273"/>
    <m/>
    <m/>
  </r>
  <r>
    <s v="2012-49-3-"/>
    <n v="1"/>
    <x v="24"/>
    <x v="0"/>
    <x v="5"/>
    <n v="49"/>
    <m/>
    <n v="3"/>
    <n v="477.99948415807268"/>
    <m/>
    <n v="477.99948415807268"/>
    <m/>
    <m/>
  </r>
  <r>
    <s v="2012-49-4-"/>
    <n v="1"/>
    <x v="24"/>
    <x v="0"/>
    <x v="5"/>
    <n v="49"/>
    <m/>
    <n v="4"/>
    <n v="113.558636319871"/>
    <m/>
    <n v="113.558636319871"/>
    <m/>
    <m/>
  </r>
  <r>
    <s v="2012-49-5-"/>
    <n v="1"/>
    <x v="24"/>
    <x v="0"/>
    <x v="5"/>
    <n v="49"/>
    <m/>
    <n v="5"/>
    <n v="0.14435310439209259"/>
    <m/>
    <n v="0.14435310439209259"/>
    <m/>
    <m/>
  </r>
  <r>
    <s v="2013-49-3-"/>
    <n v="1"/>
    <x v="24"/>
    <x v="0"/>
    <x v="6"/>
    <n v="49"/>
    <m/>
    <n v="3"/>
    <n v="477.87207940372002"/>
    <m/>
    <n v="477.87207940372002"/>
    <m/>
    <m/>
  </r>
  <r>
    <s v="2013-49-4-"/>
    <n v="1"/>
    <x v="24"/>
    <x v="0"/>
    <x v="6"/>
    <n v="49"/>
    <m/>
    <n v="4"/>
    <n v="184.1850948228907"/>
    <m/>
    <n v="184.1850948228907"/>
    <m/>
    <m/>
  </r>
  <r>
    <s v="2013-49-5-"/>
    <n v="1"/>
    <x v="24"/>
    <x v="0"/>
    <x v="6"/>
    <n v="49"/>
    <m/>
    <n v="5"/>
    <n v="0.71285009604667149"/>
    <m/>
    <n v="0.71285009604667149"/>
    <m/>
    <m/>
  </r>
  <r>
    <s v="2007-50-3-"/>
    <n v="1"/>
    <x v="24"/>
    <x v="1"/>
    <x v="0"/>
    <n v="50"/>
    <m/>
    <n v="3"/>
    <n v="4410.4862767946306"/>
    <m/>
    <n v="4410.4862767946306"/>
    <m/>
    <m/>
  </r>
  <r>
    <s v="2007-50-4-"/>
    <n v="1"/>
    <x v="24"/>
    <x v="1"/>
    <x v="0"/>
    <n v="50"/>
    <m/>
    <n v="4"/>
    <n v="13790.91678398433"/>
    <m/>
    <n v="13790.91678398433"/>
    <m/>
    <m/>
  </r>
  <r>
    <s v="2007-50-5-"/>
    <n v="1"/>
    <x v="24"/>
    <x v="1"/>
    <x v="0"/>
    <n v="50"/>
    <m/>
    <n v="5"/>
    <n v="406.58868896079952"/>
    <m/>
    <n v="406.58868896079952"/>
    <m/>
    <m/>
  </r>
  <r>
    <s v="2008-50-3-"/>
    <n v="1"/>
    <x v="24"/>
    <x v="1"/>
    <x v="1"/>
    <n v="50"/>
    <m/>
    <n v="3"/>
    <n v="3212.8299191961059"/>
    <m/>
    <n v="3212.8299191961059"/>
    <m/>
    <m/>
  </r>
  <r>
    <s v="2008-50-4-"/>
    <n v="1"/>
    <x v="24"/>
    <x v="1"/>
    <x v="1"/>
    <n v="50"/>
    <m/>
    <n v="4"/>
    <n v="2757.9154653197388"/>
    <m/>
    <n v="2757.9154653197388"/>
    <m/>
    <m/>
  </r>
  <r>
    <s v="2008-50-5-"/>
    <n v="1"/>
    <x v="24"/>
    <x v="1"/>
    <x v="1"/>
    <n v="50"/>
    <m/>
    <n v="5"/>
    <n v="506.59490060430602"/>
    <m/>
    <n v="506.59490060430602"/>
    <m/>
    <m/>
  </r>
  <r>
    <s v="2009-50-3-"/>
    <n v="1"/>
    <x v="24"/>
    <x v="1"/>
    <x v="2"/>
    <n v="50"/>
    <m/>
    <n v="3"/>
    <n v="5153.1783844867523"/>
    <m/>
    <n v="5153.1783844867523"/>
    <m/>
    <m/>
  </r>
  <r>
    <s v="2009-50-4-"/>
    <n v="1"/>
    <x v="24"/>
    <x v="1"/>
    <x v="2"/>
    <n v="50"/>
    <m/>
    <n v="4"/>
    <n v="1087.168070836932"/>
    <m/>
    <n v="1087.168070836932"/>
    <m/>
    <m/>
  </r>
  <r>
    <s v="2009-50-5-"/>
    <n v="1"/>
    <x v="24"/>
    <x v="1"/>
    <x v="2"/>
    <n v="50"/>
    <m/>
    <n v="5"/>
    <n v="53.813396920194513"/>
    <m/>
    <n v="53.813396920194513"/>
    <m/>
    <m/>
  </r>
  <r>
    <s v="2010-50-3-"/>
    <n v="1"/>
    <x v="24"/>
    <x v="1"/>
    <x v="3"/>
    <n v="50"/>
    <m/>
    <n v="3"/>
    <n v="9926.9974173961418"/>
    <m/>
    <n v="9926.9974173961418"/>
    <m/>
    <m/>
  </r>
  <r>
    <s v="2010-50-4-"/>
    <n v="1"/>
    <x v="24"/>
    <x v="1"/>
    <x v="3"/>
    <n v="50"/>
    <m/>
    <n v="4"/>
    <n v="1462.277283946619"/>
    <m/>
    <n v="1462.277283946619"/>
    <m/>
    <m/>
  </r>
  <r>
    <s v="2010-50-5-"/>
    <n v="1"/>
    <x v="24"/>
    <x v="1"/>
    <x v="3"/>
    <n v="50"/>
    <m/>
    <n v="5"/>
    <n v="0"/>
    <m/>
    <n v="0"/>
    <m/>
    <m/>
  </r>
  <r>
    <s v="2011-50-3-"/>
    <n v="1"/>
    <x v="24"/>
    <x v="1"/>
    <x v="4"/>
    <n v="50"/>
    <m/>
    <n v="3"/>
    <n v="5503.6334206119873"/>
    <m/>
    <n v="5503.6334206119873"/>
    <m/>
    <m/>
  </r>
  <r>
    <s v="2011-50-4-"/>
    <n v="1"/>
    <x v="24"/>
    <x v="1"/>
    <x v="4"/>
    <n v="50"/>
    <m/>
    <n v="4"/>
    <n v="1477.2070379156989"/>
    <m/>
    <n v="1477.2070379156989"/>
    <m/>
    <m/>
  </r>
  <r>
    <s v="2011-50-5-"/>
    <n v="1"/>
    <x v="24"/>
    <x v="1"/>
    <x v="4"/>
    <n v="50"/>
    <m/>
    <n v="5"/>
    <n v="5.2626307376113273"/>
    <m/>
    <n v="5.2626307376113273"/>
    <m/>
    <m/>
  </r>
  <r>
    <s v="2012-50-3-"/>
    <n v="1"/>
    <x v="24"/>
    <x v="1"/>
    <x v="5"/>
    <n v="50"/>
    <m/>
    <n v="3"/>
    <n v="13381.3923825086"/>
    <m/>
    <n v="13381.3923825086"/>
    <m/>
    <m/>
  </r>
  <r>
    <s v="2012-50-4-"/>
    <n v="1"/>
    <x v="24"/>
    <x v="1"/>
    <x v="5"/>
    <n v="50"/>
    <m/>
    <n v="4"/>
    <n v="1026.9277970134619"/>
    <m/>
    <n v="1026.9277970134619"/>
    <m/>
    <m/>
  </r>
  <r>
    <s v="2012-50-5-"/>
    <n v="1"/>
    <x v="24"/>
    <x v="1"/>
    <x v="5"/>
    <n v="50"/>
    <m/>
    <n v="5"/>
    <n v="0.85564689560790741"/>
    <m/>
    <n v="0.85564689560790741"/>
    <m/>
    <m/>
  </r>
  <r>
    <s v="2013-50-3-"/>
    <n v="1"/>
    <x v="24"/>
    <x v="1"/>
    <x v="6"/>
    <n v="50"/>
    <m/>
    <n v="3"/>
    <n v="6606.2199783580127"/>
    <m/>
    <n v="6606.2199783580127"/>
    <m/>
    <m/>
  </r>
  <r>
    <s v="2013-50-4-"/>
    <n v="1"/>
    <x v="24"/>
    <x v="1"/>
    <x v="6"/>
    <n v="50"/>
    <m/>
    <n v="4"/>
    <n v="3437.7228474153758"/>
    <m/>
    <n v="3437.7228474153758"/>
    <m/>
    <m/>
  </r>
  <r>
    <s v="2013-50-5-"/>
    <n v="1"/>
    <x v="24"/>
    <x v="1"/>
    <x v="6"/>
    <n v="50"/>
    <m/>
    <n v="5"/>
    <n v="11.287149903953329"/>
    <m/>
    <n v="11.287149903953329"/>
    <m/>
    <m/>
  </r>
  <r>
    <s v="2007-51-3-"/>
    <n v="1"/>
    <x v="25"/>
    <x v="0"/>
    <x v="0"/>
    <n v="51"/>
    <m/>
    <n v="3"/>
    <n v="3548"/>
    <m/>
    <n v="3548"/>
    <m/>
    <m/>
  </r>
  <r>
    <s v="2007-51-4-"/>
    <n v="1"/>
    <x v="25"/>
    <x v="0"/>
    <x v="0"/>
    <n v="51"/>
    <m/>
    <n v="4"/>
    <n v="6175.5"/>
    <m/>
    <n v="6175.5"/>
    <m/>
    <m/>
  </r>
  <r>
    <s v="2007-51-5-"/>
    <n v="1"/>
    <x v="25"/>
    <x v="0"/>
    <x v="0"/>
    <n v="51"/>
    <m/>
    <n v="5"/>
    <n v="262.25"/>
    <m/>
    <n v="262.25"/>
    <m/>
    <m/>
  </r>
  <r>
    <s v="2008-51-3-"/>
    <n v="1"/>
    <x v="25"/>
    <x v="0"/>
    <x v="1"/>
    <n v="51"/>
    <m/>
    <n v="3"/>
    <n v="5983.2000000000007"/>
    <m/>
    <n v="5983.2000000000007"/>
    <m/>
    <m/>
  </r>
  <r>
    <s v="2008-51-4-"/>
    <n v="1"/>
    <x v="25"/>
    <x v="0"/>
    <x v="1"/>
    <n v="51"/>
    <m/>
    <n v="4"/>
    <n v="1139.1300000000001"/>
    <m/>
    <n v="1139.1300000000001"/>
    <m/>
    <m/>
  </r>
  <r>
    <s v="2008-51-5-"/>
    <n v="1"/>
    <x v="25"/>
    <x v="0"/>
    <x v="1"/>
    <n v="51"/>
    <m/>
    <n v="5"/>
    <n v="63.720000000000013"/>
    <m/>
    <n v="63.720000000000013"/>
    <m/>
    <m/>
  </r>
  <r>
    <s v="2009-51-3-"/>
    <n v="1"/>
    <x v="25"/>
    <x v="0"/>
    <x v="2"/>
    <n v="51"/>
    <m/>
    <n v="3"/>
    <n v="6335.81"/>
    <m/>
    <n v="6335.81"/>
    <m/>
    <m/>
  </r>
  <r>
    <s v="2009-51-4-"/>
    <n v="1"/>
    <x v="25"/>
    <x v="0"/>
    <x v="2"/>
    <n v="51"/>
    <m/>
    <n v="4"/>
    <n v="1776.75"/>
    <m/>
    <n v="1776.75"/>
    <m/>
    <m/>
  </r>
  <r>
    <s v="2009-51-5-"/>
    <n v="1"/>
    <x v="25"/>
    <x v="0"/>
    <x v="2"/>
    <n v="51"/>
    <m/>
    <n v="5"/>
    <n v="36.799999999999997"/>
    <m/>
    <n v="36.799999999999997"/>
    <m/>
    <m/>
  </r>
  <r>
    <s v="2010-51-3-"/>
    <n v="1"/>
    <x v="25"/>
    <x v="0"/>
    <x v="3"/>
    <n v="51"/>
    <m/>
    <n v="3"/>
    <n v="13429.95"/>
    <m/>
    <n v="13429.95"/>
    <m/>
    <m/>
  </r>
  <r>
    <s v="2010-51-4-"/>
    <n v="1"/>
    <x v="25"/>
    <x v="0"/>
    <x v="3"/>
    <n v="51"/>
    <m/>
    <n v="4"/>
    <n v="2696.55"/>
    <m/>
    <n v="2696.55"/>
    <m/>
    <m/>
  </r>
  <r>
    <s v="2010-51-5-"/>
    <n v="1"/>
    <x v="25"/>
    <x v="0"/>
    <x v="3"/>
    <n v="51"/>
    <m/>
    <n v="5"/>
    <n v="24.75"/>
    <m/>
    <n v="24.75"/>
    <m/>
    <m/>
  </r>
  <r>
    <s v="2011-51-3-"/>
    <n v="1"/>
    <x v="25"/>
    <x v="0"/>
    <x v="4"/>
    <n v="51"/>
    <m/>
    <n v="3"/>
    <n v="11661.93"/>
    <m/>
    <n v="11661.93"/>
    <m/>
    <m/>
  </r>
  <r>
    <s v="2011-51-4-"/>
    <n v="1"/>
    <x v="25"/>
    <x v="0"/>
    <x v="4"/>
    <n v="51"/>
    <m/>
    <n v="4"/>
    <n v="4332.7199999999993"/>
    <m/>
    <n v="4332.7199999999993"/>
    <m/>
    <m/>
  </r>
  <r>
    <s v="2011-51-5-"/>
    <n v="1"/>
    <x v="25"/>
    <x v="0"/>
    <x v="4"/>
    <n v="51"/>
    <m/>
    <n v="5"/>
    <n v="80.639999999999986"/>
    <m/>
    <n v="80.639999999999986"/>
    <m/>
    <m/>
  </r>
  <r>
    <s v="2012-51-3-"/>
    <n v="1"/>
    <x v="25"/>
    <x v="0"/>
    <x v="5"/>
    <n v="51"/>
    <m/>
    <n v="3"/>
    <n v="7665.6600000000017"/>
    <m/>
    <n v="7665.6600000000017"/>
    <m/>
    <m/>
  </r>
  <r>
    <s v="2012-51-4-"/>
    <n v="1"/>
    <x v="25"/>
    <x v="0"/>
    <x v="5"/>
    <n v="51"/>
    <m/>
    <n v="4"/>
    <n v="3649.6800000000012"/>
    <m/>
    <n v="3649.6800000000012"/>
    <m/>
    <m/>
  </r>
  <r>
    <s v="2012-51-5-"/>
    <n v="1"/>
    <x v="25"/>
    <x v="0"/>
    <x v="5"/>
    <n v="51"/>
    <m/>
    <n v="5"/>
    <n v="31.320000000000011"/>
    <m/>
    <n v="31.320000000000011"/>
    <m/>
    <m/>
  </r>
  <r>
    <s v="2013-51-3-"/>
    <n v="1"/>
    <x v="25"/>
    <x v="0"/>
    <x v="6"/>
    <n v="51"/>
    <m/>
    <n v="3"/>
    <n v="7166.7199999999993"/>
    <m/>
    <n v="7166.7199999999993"/>
    <m/>
    <m/>
  </r>
  <r>
    <s v="2013-51-4-"/>
    <n v="1"/>
    <x v="25"/>
    <x v="0"/>
    <x v="6"/>
    <n v="51"/>
    <m/>
    <n v="4"/>
    <n v="2669.48"/>
    <m/>
    <n v="2669.48"/>
    <m/>
    <m/>
  </r>
  <r>
    <s v="2013-51-5-"/>
    <n v="1"/>
    <x v="25"/>
    <x v="0"/>
    <x v="6"/>
    <n v="51"/>
    <m/>
    <n v="5"/>
    <n v="37.4"/>
    <m/>
    <n v="37.4"/>
    <m/>
    <m/>
  </r>
  <r>
    <s v="2007-52-3-"/>
    <n v="1"/>
    <x v="25"/>
    <x v="1"/>
    <x v="0"/>
    <n v="52"/>
    <m/>
    <n v="3"/>
    <n v="10644"/>
    <m/>
    <n v="10644"/>
    <m/>
    <m/>
  </r>
  <r>
    <s v="2007-52-4-"/>
    <n v="1"/>
    <x v="25"/>
    <x v="1"/>
    <x v="0"/>
    <n v="52"/>
    <m/>
    <n v="4"/>
    <n v="18526.5"/>
    <m/>
    <n v="18526.5"/>
    <m/>
    <m/>
  </r>
  <r>
    <s v="2007-52-5-"/>
    <n v="1"/>
    <x v="25"/>
    <x v="1"/>
    <x v="0"/>
    <n v="52"/>
    <m/>
    <n v="5"/>
    <n v="786.75"/>
    <m/>
    <n v="786.75"/>
    <m/>
    <m/>
  </r>
  <r>
    <s v="2008-52-3-"/>
    <n v="1"/>
    <x v="25"/>
    <x v="1"/>
    <x v="1"/>
    <n v="52"/>
    <m/>
    <n v="3"/>
    <n v="16176.8"/>
    <m/>
    <n v="16176.8"/>
    <m/>
    <m/>
  </r>
  <r>
    <s v="2008-52-4-"/>
    <n v="1"/>
    <x v="25"/>
    <x v="1"/>
    <x v="1"/>
    <n v="52"/>
    <m/>
    <n v="4"/>
    <n v="3079.87"/>
    <m/>
    <n v="3079.87"/>
    <m/>
    <m/>
  </r>
  <r>
    <s v="2008-52-5-"/>
    <n v="1"/>
    <x v="25"/>
    <x v="1"/>
    <x v="1"/>
    <n v="52"/>
    <m/>
    <n v="5"/>
    <n v="172.28"/>
    <m/>
    <n v="172.28"/>
    <m/>
    <m/>
  </r>
  <r>
    <s v="2009-52-3-"/>
    <n v="1"/>
    <x v="25"/>
    <x v="1"/>
    <x v="2"/>
    <n v="52"/>
    <m/>
    <n v="3"/>
    <n v="21211.19"/>
    <m/>
    <n v="21211.19"/>
    <m/>
    <m/>
  </r>
  <r>
    <s v="2009-52-4-"/>
    <n v="1"/>
    <x v="25"/>
    <x v="1"/>
    <x v="2"/>
    <n v="52"/>
    <m/>
    <n v="4"/>
    <n v="5948.25"/>
    <m/>
    <n v="5948.25"/>
    <m/>
    <m/>
  </r>
  <r>
    <s v="2009-52-5-"/>
    <n v="1"/>
    <x v="25"/>
    <x v="1"/>
    <x v="2"/>
    <n v="52"/>
    <m/>
    <n v="5"/>
    <n v="123.2"/>
    <m/>
    <n v="123.2"/>
    <m/>
    <m/>
  </r>
  <r>
    <s v="2010-52-3-"/>
    <n v="1"/>
    <x v="25"/>
    <x v="1"/>
    <x v="3"/>
    <n v="52"/>
    <m/>
    <n v="3"/>
    <n v="76103.05"/>
    <m/>
    <n v="76103.05"/>
    <m/>
    <m/>
  </r>
  <r>
    <s v="2010-52-4-"/>
    <n v="1"/>
    <x v="25"/>
    <x v="1"/>
    <x v="3"/>
    <n v="52"/>
    <m/>
    <n v="4"/>
    <n v="15280.45"/>
    <m/>
    <n v="15280.45"/>
    <m/>
    <m/>
  </r>
  <r>
    <s v="2010-52-5-"/>
    <n v="1"/>
    <x v="25"/>
    <x v="1"/>
    <x v="3"/>
    <n v="52"/>
    <m/>
    <n v="5"/>
    <n v="140.25"/>
    <m/>
    <n v="140.25"/>
    <m/>
    <m/>
  </r>
  <r>
    <s v="2011-52-3-"/>
    <n v="1"/>
    <x v="25"/>
    <x v="1"/>
    <x v="4"/>
    <n v="52"/>
    <m/>
    <n v="3"/>
    <n v="43871.07"/>
    <m/>
    <n v="43871.07"/>
    <m/>
    <m/>
  </r>
  <r>
    <s v="2011-52-4-"/>
    <n v="1"/>
    <x v="25"/>
    <x v="1"/>
    <x v="4"/>
    <n v="52"/>
    <m/>
    <n v="4"/>
    <n v="16299.28"/>
    <m/>
    <n v="16299.28"/>
    <m/>
    <m/>
  </r>
  <r>
    <s v="2011-52-5-"/>
    <n v="1"/>
    <x v="25"/>
    <x v="1"/>
    <x v="4"/>
    <n v="52"/>
    <m/>
    <n v="5"/>
    <n v="303.36"/>
    <m/>
    <n v="303.36"/>
    <m/>
    <m/>
  </r>
  <r>
    <s v="2012-52-3-"/>
    <n v="1"/>
    <x v="25"/>
    <x v="1"/>
    <x v="5"/>
    <n v="52"/>
    <m/>
    <n v="3"/>
    <n v="34921.339999999997"/>
    <m/>
    <n v="34921.339999999997"/>
    <m/>
    <m/>
  </r>
  <r>
    <s v="2012-52-4-"/>
    <n v="1"/>
    <x v="25"/>
    <x v="1"/>
    <x v="5"/>
    <n v="52"/>
    <m/>
    <n v="4"/>
    <n v="16626.32"/>
    <m/>
    <n v="16626.32"/>
    <m/>
    <m/>
  </r>
  <r>
    <s v="2012-52-5-"/>
    <n v="1"/>
    <x v="25"/>
    <x v="1"/>
    <x v="5"/>
    <n v="52"/>
    <m/>
    <n v="5"/>
    <n v="142.68"/>
    <m/>
    <n v="142.68"/>
    <m/>
    <m/>
  </r>
  <r>
    <s v="2013-52-3-"/>
    <n v="1"/>
    <x v="25"/>
    <x v="1"/>
    <x v="6"/>
    <n v="52"/>
    <m/>
    <n v="3"/>
    <n v="25409.279999999999"/>
    <m/>
    <n v="25409.279999999999"/>
    <m/>
    <m/>
  </r>
  <r>
    <s v="2013-52-4-"/>
    <n v="1"/>
    <x v="25"/>
    <x v="1"/>
    <x v="6"/>
    <n v="52"/>
    <m/>
    <n v="4"/>
    <n v="9464.52"/>
    <m/>
    <n v="9464.52"/>
    <m/>
    <m/>
  </r>
  <r>
    <s v="2013-52-5-"/>
    <n v="1"/>
    <x v="25"/>
    <x v="1"/>
    <x v="6"/>
    <n v="52"/>
    <m/>
    <n v="5"/>
    <n v="132.6"/>
    <m/>
    <n v="132.6"/>
    <m/>
    <m/>
  </r>
  <r>
    <s v="2007-53-3-"/>
    <n v="1"/>
    <x v="26"/>
    <x v="0"/>
    <x v="0"/>
    <n v="53"/>
    <m/>
    <n v="3"/>
    <n v="11824.58236606123"/>
    <m/>
    <n v="11824.58236606123"/>
    <m/>
    <m/>
  </r>
  <r>
    <s v="2007-53-4-"/>
    <n v="1"/>
    <x v="26"/>
    <x v="0"/>
    <x v="0"/>
    <n v="53"/>
    <m/>
    <n v="4"/>
    <n v="6644.1503887834333"/>
    <m/>
    <n v="6644.1503887834333"/>
    <m/>
    <m/>
  </r>
  <r>
    <s v="2007-53-5-"/>
    <n v="1"/>
    <x v="26"/>
    <x v="0"/>
    <x v="0"/>
    <n v="53"/>
    <m/>
    <n v="5"/>
    <n v="1909.337164674703"/>
    <m/>
    <n v="1909.337164674703"/>
    <m/>
    <m/>
  </r>
  <r>
    <s v="2008-53-3-"/>
    <n v="1"/>
    <x v="26"/>
    <x v="0"/>
    <x v="1"/>
    <n v="53"/>
    <m/>
    <n v="3"/>
    <n v="14767.99904617512"/>
    <m/>
    <n v="14767.99904617512"/>
    <m/>
    <m/>
  </r>
  <r>
    <s v="2008-53-4-"/>
    <n v="1"/>
    <x v="26"/>
    <x v="0"/>
    <x v="1"/>
    <n v="53"/>
    <m/>
    <n v="4"/>
    <n v="7408.0705308727956"/>
    <m/>
    <n v="7408.0705308727956"/>
    <m/>
    <m/>
  </r>
  <r>
    <s v="2008-53-5-"/>
    <n v="1"/>
    <x v="26"/>
    <x v="0"/>
    <x v="1"/>
    <n v="53"/>
    <m/>
    <n v="5"/>
    <n v="1670.514786852202"/>
    <m/>
    <n v="1670.514786852202"/>
    <m/>
    <m/>
  </r>
  <r>
    <s v="2009-53-3-"/>
    <n v="1"/>
    <x v="26"/>
    <x v="0"/>
    <x v="2"/>
    <n v="53"/>
    <m/>
    <n v="3"/>
    <n v="34122.302721381689"/>
    <m/>
    <n v="34122.302721381689"/>
    <m/>
    <m/>
  </r>
  <r>
    <s v="2009-53-4-"/>
    <n v="1"/>
    <x v="26"/>
    <x v="0"/>
    <x v="2"/>
    <n v="53"/>
    <m/>
    <n v="4"/>
    <n v="17698.468664290951"/>
    <m/>
    <n v="17698.468664290951"/>
    <m/>
    <m/>
  </r>
  <r>
    <s v="2009-53-5-"/>
    <n v="1"/>
    <x v="26"/>
    <x v="0"/>
    <x v="2"/>
    <n v="53"/>
    <m/>
    <n v="5"/>
    <n v="2141.2377428046639"/>
    <m/>
    <n v="2141.2377428046639"/>
    <m/>
    <m/>
  </r>
  <r>
    <s v="2010-53-3-"/>
    <n v="1"/>
    <x v="26"/>
    <x v="0"/>
    <x v="3"/>
    <n v="53"/>
    <m/>
    <n v="3"/>
    <n v="35111.543805501562"/>
    <m/>
    <n v="35111.543805501562"/>
    <m/>
    <m/>
  </r>
  <r>
    <s v="2010-53-4-"/>
    <n v="1"/>
    <x v="26"/>
    <x v="0"/>
    <x v="3"/>
    <n v="53"/>
    <m/>
    <n v="4"/>
    <n v="11010.3479241363"/>
    <m/>
    <n v="11010.3479241363"/>
    <m/>
    <m/>
  </r>
  <r>
    <s v="2010-53-5-"/>
    <n v="1"/>
    <x v="26"/>
    <x v="0"/>
    <x v="3"/>
    <n v="53"/>
    <m/>
    <n v="5"/>
    <n v="1412.2395930483081"/>
    <m/>
    <n v="1412.2395930483081"/>
    <m/>
    <m/>
  </r>
  <r>
    <s v="2011-53-3-"/>
    <n v="1"/>
    <x v="26"/>
    <x v="0"/>
    <x v="4"/>
    <n v="53"/>
    <m/>
    <n v="3"/>
    <n v="13515.111490073799"/>
    <m/>
    <n v="13515.111490073799"/>
    <m/>
    <m/>
  </r>
  <r>
    <s v="2011-53-4-"/>
    <n v="1"/>
    <x v="26"/>
    <x v="0"/>
    <x v="4"/>
    <n v="53"/>
    <m/>
    <n v="4"/>
    <n v="22375.463627126232"/>
    <m/>
    <n v="22375.463627126232"/>
    <m/>
    <m/>
  </r>
  <r>
    <s v="2011-53-5-"/>
    <n v="1"/>
    <x v="26"/>
    <x v="0"/>
    <x v="4"/>
    <n v="53"/>
    <m/>
    <n v="5"/>
    <n v="1183.6878159583389"/>
    <m/>
    <n v="1183.6878159583389"/>
    <m/>
    <m/>
  </r>
  <r>
    <s v="2012-53-3-"/>
    <n v="1"/>
    <x v="26"/>
    <x v="0"/>
    <x v="5"/>
    <n v="53"/>
    <m/>
    <n v="3"/>
    <n v="30270.120990221822"/>
    <m/>
    <n v="30270.120990221822"/>
    <m/>
    <m/>
  </r>
  <r>
    <s v="2012-53-4-"/>
    <n v="1"/>
    <x v="26"/>
    <x v="0"/>
    <x v="5"/>
    <n v="53"/>
    <m/>
    <n v="4"/>
    <n v="7373.8772806997385"/>
    <m/>
    <n v="7373.8772806997385"/>
    <m/>
    <m/>
  </r>
  <r>
    <s v="2012-53-5-"/>
    <n v="1"/>
    <x v="26"/>
    <x v="0"/>
    <x v="5"/>
    <n v="53"/>
    <m/>
    <n v="5"/>
    <n v="2002.9941120247811"/>
    <m/>
    <n v="2002.9941120247811"/>
    <m/>
    <m/>
  </r>
  <r>
    <s v="2013-53-3-"/>
    <n v="1"/>
    <x v="26"/>
    <x v="0"/>
    <x v="6"/>
    <n v="53"/>
    <m/>
    <n v="3"/>
    <n v="49386.230497129487"/>
    <m/>
    <n v="49386.230497129487"/>
    <m/>
    <m/>
  </r>
  <r>
    <s v="2013-53-4-"/>
    <n v="1"/>
    <x v="26"/>
    <x v="0"/>
    <x v="6"/>
    <n v="53"/>
    <m/>
    <n v="4"/>
    <n v="19344.69083594099"/>
    <m/>
    <n v="19344.69083594099"/>
    <m/>
    <m/>
  </r>
  <r>
    <s v="2013-53-5-"/>
    <n v="1"/>
    <x v="26"/>
    <x v="0"/>
    <x v="6"/>
    <n v="53"/>
    <m/>
    <n v="5"/>
    <n v="967.32605445415629"/>
    <m/>
    <n v="967.32605445415629"/>
    <m/>
    <m/>
  </r>
  <r>
    <s v="2007-54-3-"/>
    <n v="1"/>
    <x v="26"/>
    <x v="1"/>
    <x v="0"/>
    <n v="54"/>
    <m/>
    <n v="3"/>
    <n v="7541.8705316587384"/>
    <m/>
    <n v="7541.8705316587384"/>
    <m/>
    <m/>
  </r>
  <r>
    <s v="2007-54-4-"/>
    <n v="1"/>
    <x v="26"/>
    <x v="1"/>
    <x v="0"/>
    <n v="54"/>
    <m/>
    <n v="4"/>
    <n v="2028.967443815862"/>
    <m/>
    <n v="2028.967443815862"/>
    <m/>
    <m/>
  </r>
  <r>
    <s v="2007-54-5-"/>
    <n v="1"/>
    <x v="26"/>
    <x v="1"/>
    <x v="0"/>
    <n v="54"/>
    <m/>
    <n v="5"/>
    <n v="101.25719638109631"/>
    <m/>
    <n v="101.25719638109631"/>
    <m/>
    <m/>
  </r>
  <r>
    <s v="2008-54-3-"/>
    <n v="1"/>
    <x v="26"/>
    <x v="1"/>
    <x v="1"/>
    <n v="54"/>
    <m/>
    <n v="3"/>
    <n v="10549.84378237308"/>
    <m/>
    <n v="10549.84378237308"/>
    <m/>
    <m/>
  </r>
  <r>
    <s v="2008-54-4-"/>
    <n v="1"/>
    <x v="26"/>
    <x v="1"/>
    <x v="1"/>
    <n v="54"/>
    <m/>
    <n v="4"/>
    <n v="2888.6525759828419"/>
    <m/>
    <n v="2888.6525759828419"/>
    <m/>
    <m/>
  </r>
  <r>
    <s v="2008-54-5-"/>
    <n v="1"/>
    <x v="26"/>
    <x v="1"/>
    <x v="1"/>
    <n v="54"/>
    <m/>
    <n v="5"/>
    <n v="144.45149217990351"/>
    <m/>
    <n v="144.45149217990351"/>
    <m/>
    <m/>
  </r>
  <r>
    <s v="2009-54-3-"/>
    <n v="1"/>
    <x v="26"/>
    <x v="1"/>
    <x v="2"/>
    <n v="54"/>
    <m/>
    <n v="3"/>
    <n v="19623.726616062639"/>
    <m/>
    <n v="19623.726616062639"/>
    <m/>
    <m/>
  </r>
  <r>
    <s v="2009-54-4-"/>
    <n v="1"/>
    <x v="26"/>
    <x v="1"/>
    <x v="2"/>
    <n v="54"/>
    <m/>
    <n v="4"/>
    <n v="8576.2481901681767"/>
    <m/>
    <n v="8576.2481901681767"/>
    <m/>
    <m/>
  </r>
  <r>
    <s v="2009-54-5-"/>
    <n v="1"/>
    <x v="26"/>
    <x v="1"/>
    <x v="2"/>
    <n v="54"/>
    <m/>
    <n v="5"/>
    <n v="172.8166622853102"/>
    <m/>
    <n v="172.8166622853102"/>
    <m/>
    <m/>
  </r>
  <r>
    <s v="2010-54-3-"/>
    <n v="1"/>
    <x v="26"/>
    <x v="1"/>
    <x v="3"/>
    <n v="54"/>
    <m/>
    <n v="3"/>
    <n v="18242.56164376848"/>
    <m/>
    <n v="18242.56164376848"/>
    <m/>
    <m/>
  </r>
  <r>
    <s v="2010-54-4-"/>
    <n v="1"/>
    <x v="26"/>
    <x v="1"/>
    <x v="3"/>
    <n v="54"/>
    <m/>
    <n v="4"/>
    <n v="5104.9663028184104"/>
    <m/>
    <n v="5104.9663028184104"/>
    <m/>
    <m/>
  </r>
  <r>
    <s v="2010-54-5-"/>
    <n v="1"/>
    <x v="26"/>
    <x v="1"/>
    <x v="3"/>
    <n v="54"/>
    <m/>
    <n v="5"/>
    <n v="528.20238804700557"/>
    <m/>
    <n v="528.20238804700557"/>
    <m/>
    <m/>
  </r>
  <r>
    <s v="2011-54-3-"/>
    <n v="1"/>
    <x v="26"/>
    <x v="1"/>
    <x v="4"/>
    <n v="54"/>
    <m/>
    <n v="3"/>
    <n v="8175.9583013308638"/>
    <m/>
    <n v="8175.9583013308638"/>
    <m/>
    <m/>
  </r>
  <r>
    <s v="2011-54-4-"/>
    <n v="1"/>
    <x v="26"/>
    <x v="1"/>
    <x v="4"/>
    <n v="54"/>
    <m/>
    <n v="4"/>
    <n v="7760.7539505869408"/>
    <m/>
    <n v="7760.7539505869408"/>
    <m/>
    <m/>
  </r>
  <r>
    <s v="2011-54-5-"/>
    <n v="1"/>
    <x v="26"/>
    <x v="1"/>
    <x v="4"/>
    <n v="54"/>
    <m/>
    <n v="5"/>
    <n v="252.25801538981071"/>
    <m/>
    <n v="252.25801538981071"/>
    <m/>
    <m/>
  </r>
  <r>
    <s v="2012-54-3-"/>
    <n v="1"/>
    <x v="26"/>
    <x v="1"/>
    <x v="5"/>
    <n v="54"/>
    <m/>
    <n v="3"/>
    <n v="10778.16335946184"/>
    <m/>
    <n v="10778.16335946184"/>
    <m/>
    <m/>
  </r>
  <r>
    <s v="2012-54-4-"/>
    <n v="1"/>
    <x v="26"/>
    <x v="1"/>
    <x v="5"/>
    <n v="54"/>
    <m/>
    <n v="4"/>
    <n v="3704.1310412104299"/>
    <m/>
    <n v="3704.1310412104299"/>
    <m/>
    <m/>
  </r>
  <r>
    <s v="2012-54-5-"/>
    <n v="1"/>
    <x v="26"/>
    <x v="1"/>
    <x v="5"/>
    <n v="54"/>
    <m/>
    <n v="5"/>
    <n v="513.3987669633874"/>
    <m/>
    <n v="513.3987669633874"/>
    <m/>
    <m/>
  </r>
  <r>
    <s v="2013-54-3-"/>
    <n v="1"/>
    <x v="26"/>
    <x v="1"/>
    <x v="6"/>
    <n v="54"/>
    <m/>
    <n v="3"/>
    <n v="13902.19066991705"/>
    <m/>
    <n v="13902.19066991705"/>
    <m/>
    <m/>
  </r>
  <r>
    <s v="2013-54-4-"/>
    <n v="1"/>
    <x v="26"/>
    <x v="1"/>
    <x v="6"/>
    <n v="54"/>
    <m/>
    <n v="4"/>
    <n v="7996.0611088180103"/>
    <m/>
    <n v="7996.0611088180103"/>
    <m/>
    <m/>
  </r>
  <r>
    <s v="2013-54-5-"/>
    <n v="1"/>
    <x v="26"/>
    <x v="1"/>
    <x v="6"/>
    <n v="54"/>
    <m/>
    <n v="5"/>
    <n v="458.70955584426662"/>
    <m/>
    <n v="458.70955584426662"/>
    <m/>
    <m/>
  </r>
  <r>
    <s v="2007-55-3-"/>
    <n v="1"/>
    <x v="27"/>
    <x v="0"/>
    <x v="0"/>
    <n v="55"/>
    <m/>
    <n v="3"/>
    <n v="3979.8990424127292"/>
    <m/>
    <n v="3979.8990424127292"/>
    <m/>
    <m/>
  </r>
  <r>
    <s v="2007-55-4-"/>
    <n v="1"/>
    <x v="27"/>
    <x v="0"/>
    <x v="0"/>
    <n v="55"/>
    <m/>
    <n v="4"/>
    <n v="11079.88266339202"/>
    <m/>
    <n v="11079.88266339202"/>
    <m/>
    <m/>
  </r>
  <r>
    <s v="2007-55-5-"/>
    <n v="1"/>
    <x v="27"/>
    <x v="0"/>
    <x v="0"/>
    <n v="55"/>
    <m/>
    <n v="5"/>
    <n v="37320.891509815228"/>
    <m/>
    <n v="37320.891509815228"/>
    <m/>
    <m/>
  </r>
  <r>
    <s v="2008-55-3-"/>
    <n v="1"/>
    <x v="27"/>
    <x v="0"/>
    <x v="1"/>
    <n v="55"/>
    <m/>
    <n v="3"/>
    <n v="4814.1074147515719"/>
    <m/>
    <n v="4814.1074147515719"/>
    <m/>
    <m/>
  </r>
  <r>
    <s v="2008-55-4-"/>
    <n v="1"/>
    <x v="27"/>
    <x v="0"/>
    <x v="1"/>
    <n v="55"/>
    <m/>
    <n v="4"/>
    <n v="10746.408506632481"/>
    <m/>
    <n v="10746.408506632481"/>
    <m/>
    <m/>
  </r>
  <r>
    <s v="2008-55-5-"/>
    <n v="1"/>
    <x v="27"/>
    <x v="0"/>
    <x v="1"/>
    <n v="55"/>
    <m/>
    <n v="5"/>
    <n v="17813.870354806499"/>
    <m/>
    <n v="17813.870354806499"/>
    <m/>
    <m/>
  </r>
  <r>
    <s v="2009-55-3-"/>
    <n v="1"/>
    <x v="27"/>
    <x v="0"/>
    <x v="2"/>
    <n v="55"/>
    <m/>
    <n v="3"/>
    <n v="11076.844739295509"/>
    <m/>
    <n v="11076.844739295509"/>
    <m/>
    <m/>
  </r>
  <r>
    <s v="2009-55-4-"/>
    <n v="1"/>
    <x v="27"/>
    <x v="0"/>
    <x v="2"/>
    <n v="55"/>
    <m/>
    <n v="4"/>
    <n v="17059.62780076827"/>
    <m/>
    <n v="17059.62780076827"/>
    <m/>
    <m/>
  </r>
  <r>
    <s v="2009-55-5-"/>
    <n v="1"/>
    <x v="27"/>
    <x v="0"/>
    <x v="2"/>
    <n v="55"/>
    <m/>
    <n v="5"/>
    <n v="8269.4425531518991"/>
    <m/>
    <n v="8269.4425531518991"/>
    <m/>
    <m/>
  </r>
  <r>
    <s v="2010-55-3-"/>
    <n v="1"/>
    <x v="27"/>
    <x v="0"/>
    <x v="3"/>
    <n v="55"/>
    <m/>
    <n v="3"/>
    <n v="17174.877696258081"/>
    <m/>
    <n v="17174.877696258081"/>
    <m/>
    <m/>
  </r>
  <r>
    <s v="2010-55-4-"/>
    <n v="1"/>
    <x v="27"/>
    <x v="0"/>
    <x v="3"/>
    <n v="55"/>
    <m/>
    <n v="4"/>
    <n v="34737.208470244899"/>
    <m/>
    <n v="34737.208470244899"/>
    <m/>
    <m/>
  </r>
  <r>
    <s v="2010-55-5-"/>
    <n v="1"/>
    <x v="27"/>
    <x v="0"/>
    <x v="3"/>
    <n v="55"/>
    <m/>
    <n v="5"/>
    <n v="18052.122304068031"/>
    <m/>
    <n v="18052.122304068031"/>
    <m/>
    <m/>
  </r>
  <r>
    <s v="2011-55-3-"/>
    <n v="1"/>
    <x v="27"/>
    <x v="0"/>
    <x v="4"/>
    <n v="55"/>
    <m/>
    <n v="3"/>
    <n v="16538.721125844131"/>
    <m/>
    <n v="16538.721125844131"/>
    <m/>
    <m/>
  </r>
  <r>
    <s v="2011-55-4-"/>
    <n v="1"/>
    <x v="27"/>
    <x v="0"/>
    <x v="4"/>
    <n v="55"/>
    <m/>
    <n v="4"/>
    <n v="57134.58228709222"/>
    <m/>
    <n v="57134.58228709222"/>
    <m/>
    <m/>
  </r>
  <r>
    <s v="2011-55-5-"/>
    <n v="1"/>
    <x v="27"/>
    <x v="0"/>
    <x v="4"/>
    <n v="55"/>
    <m/>
    <n v="5"/>
    <n v="29959.838501863062"/>
    <m/>
    <n v="29959.838501863062"/>
    <m/>
    <m/>
  </r>
  <r>
    <s v="2012-55-3-"/>
    <n v="1"/>
    <x v="27"/>
    <x v="0"/>
    <x v="5"/>
    <n v="55"/>
    <m/>
    <n v="3"/>
    <n v="22412.401871554321"/>
    <m/>
    <n v="22412.401871554321"/>
    <m/>
    <m/>
  </r>
  <r>
    <s v="2012-55-4-"/>
    <n v="1"/>
    <x v="27"/>
    <x v="0"/>
    <x v="5"/>
    <n v="55"/>
    <m/>
    <n v="4"/>
    <n v="35158.486799045757"/>
    <m/>
    <n v="35158.486799045757"/>
    <m/>
    <m/>
  </r>
  <r>
    <s v="2012-55-5-"/>
    <n v="1"/>
    <x v="27"/>
    <x v="0"/>
    <x v="5"/>
    <n v="55"/>
    <m/>
    <n v="5"/>
    <n v="39141.847187831059"/>
    <m/>
    <n v="39141.847187831059"/>
    <m/>
    <m/>
  </r>
  <r>
    <s v="2013-55-3-"/>
    <n v="1"/>
    <x v="27"/>
    <x v="0"/>
    <x v="6"/>
    <n v="55"/>
    <m/>
    <n v="3"/>
    <n v="30616.293217064271"/>
    <m/>
    <n v="30616.293217064271"/>
    <m/>
    <m/>
  </r>
  <r>
    <s v="2013-55-4-"/>
    <n v="1"/>
    <x v="27"/>
    <x v="0"/>
    <x v="6"/>
    <n v="55"/>
    <m/>
    <n v="4"/>
    <n v="81852.516979613501"/>
    <m/>
    <n v="81852.516979613501"/>
    <m/>
    <m/>
  </r>
  <r>
    <s v="2013-55-5-"/>
    <n v="1"/>
    <x v="27"/>
    <x v="0"/>
    <x v="6"/>
    <n v="55"/>
    <m/>
    <n v="5"/>
    <n v="32160.701655563571"/>
    <m/>
    <n v="32160.701655563571"/>
    <m/>
    <m/>
  </r>
  <r>
    <s v="2007-56-3-"/>
    <n v="1"/>
    <x v="27"/>
    <x v="1"/>
    <x v="0"/>
    <n v="56"/>
    <m/>
    <n v="3"/>
    <n v="79.36569105420449"/>
    <m/>
    <n v="79.36569105420449"/>
    <m/>
    <m/>
  </r>
  <r>
    <s v="2007-56-4-"/>
    <n v="1"/>
    <x v="27"/>
    <x v="1"/>
    <x v="0"/>
    <n v="56"/>
    <m/>
    <n v="4"/>
    <n v="222.36357215386849"/>
    <m/>
    <n v="222.36357215386849"/>
    <m/>
    <m/>
  </r>
  <r>
    <s v="2007-56-5-"/>
    <n v="1"/>
    <x v="27"/>
    <x v="1"/>
    <x v="0"/>
    <n v="56"/>
    <m/>
    <n v="5"/>
    <n v="750.81626864320424"/>
    <m/>
    <n v="750.81626864320424"/>
    <m/>
    <m/>
  </r>
  <r>
    <s v="2008-56-3-"/>
    <n v="1"/>
    <x v="27"/>
    <x v="1"/>
    <x v="1"/>
    <n v="56"/>
    <m/>
    <n v="3"/>
    <n v="96.001169303355709"/>
    <m/>
    <n v="96.001169303355709"/>
    <m/>
    <m/>
  </r>
  <r>
    <s v="2008-56-4-"/>
    <n v="1"/>
    <x v="27"/>
    <x v="1"/>
    <x v="1"/>
    <n v="56"/>
    <m/>
    <n v="4"/>
    <n v="215.671036955544"/>
    <m/>
    <n v="215.671036955544"/>
    <m/>
    <m/>
  </r>
  <r>
    <s v="2008-56-5-"/>
    <n v="1"/>
    <x v="27"/>
    <x v="1"/>
    <x v="1"/>
    <n v="56"/>
    <m/>
    <n v="5"/>
    <n v="358.37685352109111"/>
    <m/>
    <n v="358.37685352109111"/>
    <m/>
    <m/>
  </r>
  <r>
    <s v="2009-56-3-"/>
    <n v="1"/>
    <x v="27"/>
    <x v="1"/>
    <x v="2"/>
    <n v="56"/>
    <m/>
    <n v="3"/>
    <n v="227.93631428398481"/>
    <m/>
    <n v="227.93631428398481"/>
    <m/>
    <m/>
  </r>
  <r>
    <s v="2009-56-4-"/>
    <n v="1"/>
    <x v="27"/>
    <x v="1"/>
    <x v="2"/>
    <n v="56"/>
    <m/>
    <n v="4"/>
    <n v="349.11342445240012"/>
    <m/>
    <n v="349.11342445240012"/>
    <m/>
    <m/>
  </r>
  <r>
    <s v="2009-56-5-"/>
    <n v="1"/>
    <x v="27"/>
    <x v="1"/>
    <x v="2"/>
    <n v="56"/>
    <m/>
    <n v="5"/>
    <n v="168.797906514179"/>
    <m/>
    <n v="168.797906514179"/>
    <m/>
    <m/>
  </r>
  <r>
    <s v="2010-56-3-"/>
    <n v="1"/>
    <x v="27"/>
    <x v="1"/>
    <x v="3"/>
    <n v="56"/>
    <m/>
    <n v="3"/>
    <n v="350.02778816318101"/>
    <m/>
    <n v="350.02778816318101"/>
    <m/>
    <m/>
  </r>
  <r>
    <s v="2010-56-4-"/>
    <n v="1"/>
    <x v="27"/>
    <x v="1"/>
    <x v="3"/>
    <n v="56"/>
    <m/>
    <n v="4"/>
    <n v="709.49044127806701"/>
    <m/>
    <n v="709.49044127806701"/>
    <m/>
    <m/>
  </r>
  <r>
    <s v="2010-56-5-"/>
    <n v="1"/>
    <x v="27"/>
    <x v="1"/>
    <x v="3"/>
    <n v="56"/>
    <m/>
    <n v="5"/>
    <n v="368.38942131068688"/>
    <m/>
    <n v="368.38942131068688"/>
    <m/>
    <m/>
  </r>
  <r>
    <s v="2011-56-3-"/>
    <n v="1"/>
    <x v="27"/>
    <x v="1"/>
    <x v="4"/>
    <n v="56"/>
    <m/>
    <n v="3"/>
    <n v="383.5466113800212"/>
    <m/>
    <n v="383.5466113800212"/>
    <m/>
    <m/>
  </r>
  <r>
    <s v="2011-56-4-"/>
    <n v="1"/>
    <x v="27"/>
    <x v="1"/>
    <x v="4"/>
    <n v="56"/>
    <m/>
    <n v="4"/>
    <n v="1325.111951656829"/>
    <m/>
    <n v="1325.111951656829"/>
    <m/>
    <m/>
  </r>
  <r>
    <s v="2011-56-5-"/>
    <n v="1"/>
    <x v="27"/>
    <x v="1"/>
    <x v="4"/>
    <n v="56"/>
    <m/>
    <n v="5"/>
    <n v="694.21783645192045"/>
    <m/>
    <n v="694.21783645192045"/>
    <m/>
    <m/>
  </r>
  <r>
    <s v="2012-56-3-"/>
    <n v="1"/>
    <x v="27"/>
    <x v="1"/>
    <x v="5"/>
    <n v="56"/>
    <m/>
    <n v="3"/>
    <n v="757.12988713561572"/>
    <m/>
    <n v="757.12988713561572"/>
    <m/>
    <m/>
  </r>
  <r>
    <s v="2012-56-4-"/>
    <n v="1"/>
    <x v="27"/>
    <x v="1"/>
    <x v="5"/>
    <n v="56"/>
    <m/>
    <n v="4"/>
    <n v="1188.6644776042669"/>
    <m/>
    <n v="1188.6644776042669"/>
    <m/>
    <m/>
  </r>
  <r>
    <s v="2012-56-5-"/>
    <n v="1"/>
    <x v="27"/>
    <x v="1"/>
    <x v="5"/>
    <n v="56"/>
    <m/>
    <n v="5"/>
    <n v="1322.365478107291"/>
    <m/>
    <n v="1322.365478107291"/>
    <m/>
    <m/>
  </r>
  <r>
    <s v="2013-56-3-"/>
    <n v="1"/>
    <x v="27"/>
    <x v="1"/>
    <x v="6"/>
    <n v="56"/>
    <m/>
    <n v="3"/>
    <n v="1034.2715948426489"/>
    <m/>
    <n v="1034.2715948426489"/>
    <m/>
    <m/>
  </r>
  <r>
    <s v="2013-56-4-"/>
    <n v="1"/>
    <x v="27"/>
    <x v="1"/>
    <x v="6"/>
    <n v="56"/>
    <m/>
    <n v="4"/>
    <n v="2767.3312532554119"/>
    <m/>
    <n v="2767.3312532554119"/>
    <m/>
    <m/>
  </r>
  <r>
    <s v="2013-56-5-"/>
    <n v="1"/>
    <x v="27"/>
    <x v="1"/>
    <x v="6"/>
    <n v="56"/>
    <m/>
    <n v="5"/>
    <n v="1086.514936736228"/>
    <m/>
    <n v="1086.514936736228"/>
    <m/>
    <m/>
  </r>
  <r>
    <s v="2007-57-3-"/>
    <n v="1"/>
    <x v="28"/>
    <x v="0"/>
    <x v="0"/>
    <n v="57"/>
    <m/>
    <n v="3"/>
    <n v="7195.8072991962372"/>
    <m/>
    <n v="7195.8072991962372"/>
    <m/>
    <m/>
  </r>
  <r>
    <s v="2007-57-4-"/>
    <n v="1"/>
    <x v="28"/>
    <x v="0"/>
    <x v="0"/>
    <n v="57"/>
    <m/>
    <n v="4"/>
    <n v="96587.734818634752"/>
    <m/>
    <n v="96587.734818634752"/>
    <m/>
    <m/>
  </r>
  <r>
    <s v="2007-57-5-"/>
    <n v="1"/>
    <x v="28"/>
    <x v="0"/>
    <x v="0"/>
    <n v="57"/>
    <m/>
    <n v="5"/>
    <n v="15110.12991773666"/>
    <m/>
    <n v="15110.12991773666"/>
    <m/>
    <m/>
  </r>
  <r>
    <s v="2008-57-3-"/>
    <n v="1"/>
    <x v="28"/>
    <x v="0"/>
    <x v="1"/>
    <n v="57"/>
    <m/>
    <n v="3"/>
    <n v="39366.730065920921"/>
    <m/>
    <n v="39366.730065920921"/>
    <m/>
    <m/>
  </r>
  <r>
    <s v="2008-57-4-"/>
    <n v="1"/>
    <x v="28"/>
    <x v="0"/>
    <x v="1"/>
    <n v="57"/>
    <m/>
    <n v="4"/>
    <n v="24085.09250228653"/>
    <m/>
    <n v="24085.09250228653"/>
    <m/>
    <m/>
  </r>
  <r>
    <s v="2008-57-5-"/>
    <n v="1"/>
    <x v="28"/>
    <x v="0"/>
    <x v="1"/>
    <n v="57"/>
    <m/>
    <n v="5"/>
    <n v="33508.270261692553"/>
    <m/>
    <n v="33508.270261692553"/>
    <m/>
    <m/>
  </r>
  <r>
    <s v="2009-57-3-"/>
    <n v="1"/>
    <x v="28"/>
    <x v="0"/>
    <x v="2"/>
    <n v="57"/>
    <m/>
    <n v="3"/>
    <n v="24341.066552106418"/>
    <m/>
    <n v="24341.066552106418"/>
    <m/>
    <m/>
  </r>
  <r>
    <s v="2009-57-4-"/>
    <n v="1"/>
    <x v="28"/>
    <x v="0"/>
    <x v="2"/>
    <n v="57"/>
    <m/>
    <n v="4"/>
    <n v="52178.016736084814"/>
    <m/>
    <n v="52178.016736084814"/>
    <m/>
    <m/>
  </r>
  <r>
    <s v="2009-57-5-"/>
    <n v="1"/>
    <x v="28"/>
    <x v="0"/>
    <x v="2"/>
    <n v="57"/>
    <m/>
    <n v="5"/>
    <n v="13614.648923750001"/>
    <m/>
    <n v="13614.648923750001"/>
    <m/>
    <m/>
  </r>
  <r>
    <s v="2010-57-3-"/>
    <n v="1"/>
    <x v="28"/>
    <x v="0"/>
    <x v="3"/>
    <n v="57"/>
    <m/>
    <n v="3"/>
    <n v="57415.039298432428"/>
    <m/>
    <n v="57415.039298432428"/>
    <m/>
    <m/>
  </r>
  <r>
    <s v="2010-57-4-"/>
    <n v="1"/>
    <x v="28"/>
    <x v="0"/>
    <x v="3"/>
    <n v="57"/>
    <m/>
    <n v="4"/>
    <n v="28028.71033786756"/>
    <m/>
    <n v="28028.71033786756"/>
    <m/>
    <m/>
  </r>
  <r>
    <s v="2010-57-5-"/>
    <n v="1"/>
    <x v="28"/>
    <x v="0"/>
    <x v="3"/>
    <n v="57"/>
    <m/>
    <n v="5"/>
    <n v="7732.761168187747"/>
    <m/>
    <n v="7732.761168187747"/>
    <m/>
    <m/>
  </r>
  <r>
    <s v="2011-57-3-"/>
    <n v="1"/>
    <x v="28"/>
    <x v="0"/>
    <x v="4"/>
    <n v="57"/>
    <m/>
    <n v="3"/>
    <n v="15380.94720054155"/>
    <m/>
    <n v="15380.94720054155"/>
    <m/>
    <m/>
  </r>
  <r>
    <s v="2011-57-4-"/>
    <n v="1"/>
    <x v="28"/>
    <x v="0"/>
    <x v="4"/>
    <n v="57"/>
    <m/>
    <n v="4"/>
    <n v="135370.2744416146"/>
    <m/>
    <n v="135370.2744416146"/>
    <m/>
    <m/>
  </r>
  <r>
    <s v="2011-57-5-"/>
    <n v="1"/>
    <x v="28"/>
    <x v="0"/>
    <x v="4"/>
    <n v="57"/>
    <m/>
    <n v="5"/>
    <n v="4543.1679276938212"/>
    <m/>
    <n v="4543.1679276938212"/>
    <m/>
    <m/>
  </r>
  <r>
    <s v="2012-57-3-"/>
    <n v="1"/>
    <x v="28"/>
    <x v="0"/>
    <x v="5"/>
    <n v="57"/>
    <m/>
    <n v="3"/>
    <n v="12389.50963043929"/>
    <m/>
    <n v="12389.50963043929"/>
    <m/>
    <m/>
  </r>
  <r>
    <s v="2012-57-4-"/>
    <n v="1"/>
    <x v="28"/>
    <x v="0"/>
    <x v="5"/>
    <n v="57"/>
    <m/>
    <n v="4"/>
    <n v="36711.426271613083"/>
    <m/>
    <n v="36711.426271613083"/>
    <m/>
    <m/>
  </r>
  <r>
    <s v="2012-57-5-"/>
    <n v="1"/>
    <x v="28"/>
    <x v="0"/>
    <x v="5"/>
    <n v="57"/>
    <m/>
    <n v="5"/>
    <n v="29661.499673637911"/>
    <m/>
    <n v="29661.499673637911"/>
    <m/>
    <m/>
  </r>
  <r>
    <s v="2013-57-3-"/>
    <n v="1"/>
    <x v="28"/>
    <x v="0"/>
    <x v="6"/>
    <n v="57"/>
    <m/>
    <n v="3"/>
    <n v="83321.029019851034"/>
    <m/>
    <n v="83321.029019851034"/>
    <m/>
    <m/>
  </r>
  <r>
    <s v="2013-57-4-"/>
    <n v="1"/>
    <x v="28"/>
    <x v="0"/>
    <x v="6"/>
    <n v="57"/>
    <m/>
    <n v="4"/>
    <n v="67502.005412459665"/>
    <m/>
    <n v="67502.005412459665"/>
    <m/>
    <m/>
  </r>
  <r>
    <s v="2013-57-5-"/>
    <n v="1"/>
    <x v="28"/>
    <x v="0"/>
    <x v="6"/>
    <n v="57"/>
    <m/>
    <n v="5"/>
    <n v="19664.05811222587"/>
    <m/>
    <n v="19664.05811222587"/>
    <m/>
    <m/>
  </r>
  <r>
    <s v="2007-58-3-"/>
    <n v="1"/>
    <x v="28"/>
    <x v="1"/>
    <x v="0"/>
    <n v="58"/>
    <m/>
    <n v="3"/>
    <n v="95.192700803762975"/>
    <m/>
    <n v="95.192700803762975"/>
    <m/>
    <m/>
  </r>
  <r>
    <s v="2007-58-4-"/>
    <n v="1"/>
    <x v="28"/>
    <x v="1"/>
    <x v="0"/>
    <n v="58"/>
    <m/>
    <n v="4"/>
    <n v="1352.2651813652481"/>
    <m/>
    <n v="1352.2651813652481"/>
    <m/>
    <m/>
  </r>
  <r>
    <s v="2007-58-5-"/>
    <n v="1"/>
    <x v="28"/>
    <x v="1"/>
    <x v="0"/>
    <n v="58"/>
    <m/>
    <n v="5"/>
    <n v="462.87008226333847"/>
    <m/>
    <n v="462.87008226333847"/>
    <m/>
    <m/>
  </r>
  <r>
    <s v="2008-58-3-"/>
    <n v="1"/>
    <x v="28"/>
    <x v="1"/>
    <x v="1"/>
    <n v="58"/>
    <m/>
    <n v="3"/>
    <n v="721.26993407907946"/>
    <m/>
    <n v="721.26993407907946"/>
    <m/>
    <m/>
  </r>
  <r>
    <s v="2008-58-4-"/>
    <n v="1"/>
    <x v="28"/>
    <x v="1"/>
    <x v="1"/>
    <n v="58"/>
    <m/>
    <n v="4"/>
    <n v="337.90749771346918"/>
    <m/>
    <n v="337.90749771346918"/>
    <m/>
    <m/>
  </r>
  <r>
    <s v="2008-58-5-"/>
    <n v="1"/>
    <x v="28"/>
    <x v="1"/>
    <x v="1"/>
    <n v="58"/>
    <m/>
    <n v="5"/>
    <n v="433.72973830744343"/>
    <m/>
    <n v="433.72973830744343"/>
    <m/>
    <m/>
  </r>
  <r>
    <s v="2009-58-3-"/>
    <n v="1"/>
    <x v="28"/>
    <x v="1"/>
    <x v="2"/>
    <n v="58"/>
    <m/>
    <n v="3"/>
    <n v="506.93344789358258"/>
    <m/>
    <n v="506.93344789358258"/>
    <m/>
    <m/>
  </r>
  <r>
    <s v="2009-58-4-"/>
    <n v="1"/>
    <x v="28"/>
    <x v="1"/>
    <x v="2"/>
    <n v="58"/>
    <m/>
    <n v="4"/>
    <n v="851.98326391518935"/>
    <m/>
    <n v="851.98326391518935"/>
    <m/>
    <m/>
  </r>
  <r>
    <s v="2009-58-5-"/>
    <n v="1"/>
    <x v="28"/>
    <x v="1"/>
    <x v="2"/>
    <n v="58"/>
    <m/>
    <n v="5"/>
    <n v="151.35107625000529"/>
    <m/>
    <n v="151.35107625000529"/>
    <m/>
    <m/>
  </r>
  <r>
    <s v="2010-58-3-"/>
    <n v="1"/>
    <x v="28"/>
    <x v="1"/>
    <x v="3"/>
    <n v="58"/>
    <m/>
    <n v="3"/>
    <n v="905.96070156756912"/>
    <m/>
    <n v="905.96070156756912"/>
    <m/>
    <m/>
  </r>
  <r>
    <s v="2010-58-4-"/>
    <n v="1"/>
    <x v="28"/>
    <x v="1"/>
    <x v="3"/>
    <n v="58"/>
    <m/>
    <n v="4"/>
    <n v="475.28966213243513"/>
    <m/>
    <n v="475.28966213243513"/>
    <m/>
    <m/>
  </r>
  <r>
    <s v="2010-58-5-"/>
    <n v="1"/>
    <x v="28"/>
    <x v="1"/>
    <x v="3"/>
    <n v="58"/>
    <m/>
    <n v="5"/>
    <n v="115.2388318122532"/>
    <m/>
    <n v="115.2388318122532"/>
    <m/>
    <m/>
  </r>
  <r>
    <s v="2011-58-3-"/>
    <n v="1"/>
    <x v="28"/>
    <x v="1"/>
    <x v="4"/>
    <n v="58"/>
    <m/>
    <n v="3"/>
    <n v="605.05279945845348"/>
    <m/>
    <n v="605.05279945845348"/>
    <m/>
    <m/>
  </r>
  <r>
    <s v="2011-58-4-"/>
    <n v="1"/>
    <x v="28"/>
    <x v="1"/>
    <x v="4"/>
    <n v="58"/>
    <m/>
    <n v="4"/>
    <n v="2147.7255583853812"/>
    <m/>
    <n v="2147.7255583853812"/>
    <m/>
    <m/>
  </r>
  <r>
    <s v="2011-58-5-"/>
    <n v="1"/>
    <x v="28"/>
    <x v="1"/>
    <x v="4"/>
    <n v="58"/>
    <m/>
    <n v="5"/>
    <n v="75.832072306178418"/>
    <m/>
    <n v="75.832072306178418"/>
    <m/>
    <m/>
  </r>
  <r>
    <s v="2012-58-3-"/>
    <n v="1"/>
    <x v="28"/>
    <x v="1"/>
    <x v="5"/>
    <n v="58"/>
    <m/>
    <n v="3"/>
    <n v="369.49036956070609"/>
    <m/>
    <n v="369.49036956070609"/>
    <m/>
    <m/>
  </r>
  <r>
    <s v="2012-58-4-"/>
    <n v="1"/>
    <x v="28"/>
    <x v="1"/>
    <x v="5"/>
    <n v="58"/>
    <m/>
    <n v="4"/>
    <n v="1330.573728386925"/>
    <m/>
    <n v="1330.573728386925"/>
    <m/>
    <m/>
  </r>
  <r>
    <s v="2012-58-5-"/>
    <n v="1"/>
    <x v="28"/>
    <x v="1"/>
    <x v="5"/>
    <n v="58"/>
    <m/>
    <n v="5"/>
    <n v="433.50032636208908"/>
    <m/>
    <n v="433.50032636208908"/>
    <m/>
    <m/>
  </r>
  <r>
    <s v="2013-58-3-"/>
    <n v="1"/>
    <x v="28"/>
    <x v="1"/>
    <x v="6"/>
    <n v="58"/>
    <m/>
    <n v="3"/>
    <n v="2460.9709801489598"/>
    <m/>
    <n v="2460.9709801489598"/>
    <m/>
    <m/>
  </r>
  <r>
    <s v="2013-58-4-"/>
    <n v="1"/>
    <x v="28"/>
    <x v="1"/>
    <x v="6"/>
    <n v="58"/>
    <m/>
    <n v="4"/>
    <n v="1875.9945875403409"/>
    <m/>
    <n v="1875.9945875403409"/>
    <m/>
    <m/>
  </r>
  <r>
    <s v="2013-58-5-"/>
    <n v="1"/>
    <x v="28"/>
    <x v="1"/>
    <x v="6"/>
    <n v="58"/>
    <m/>
    <n v="5"/>
    <n v="615.94188777412376"/>
    <m/>
    <n v="615.94188777412376"/>
    <m/>
    <m/>
  </r>
  <r>
    <s v="2007-59-3-"/>
    <n v="1"/>
    <x v="29"/>
    <x v="0"/>
    <x v="0"/>
    <n v="59"/>
    <m/>
    <n v="3"/>
    <n v="25054.758548866139"/>
    <m/>
    <n v="25054.758548866139"/>
    <m/>
    <m/>
  </r>
  <r>
    <s v="2007-59-4-"/>
    <n v="1"/>
    <x v="29"/>
    <x v="0"/>
    <x v="0"/>
    <n v="59"/>
    <m/>
    <n v="4"/>
    <n v="86929.319625652934"/>
    <m/>
    <n v="86929.319625652934"/>
    <m/>
    <m/>
  </r>
  <r>
    <s v="2007-59-5-"/>
    <n v="1"/>
    <x v="29"/>
    <x v="0"/>
    <x v="0"/>
    <n v="59"/>
    <m/>
    <n v="5"/>
    <n v="2190.3780646233431"/>
    <m/>
    <n v="2190.3780646233431"/>
    <m/>
    <m/>
  </r>
  <r>
    <s v="2008-59-3-"/>
    <n v="1"/>
    <x v="29"/>
    <x v="0"/>
    <x v="1"/>
    <n v="59"/>
    <m/>
    <n v="3"/>
    <n v="71350.191573788994"/>
    <m/>
    <n v="71350.191573788994"/>
    <m/>
    <m/>
  </r>
  <r>
    <s v="2008-59-4-"/>
    <n v="1"/>
    <x v="29"/>
    <x v="0"/>
    <x v="1"/>
    <n v="59"/>
    <m/>
    <n v="4"/>
    <n v="20427.7380881389"/>
    <m/>
    <n v="20427.7380881389"/>
    <m/>
    <m/>
  </r>
  <r>
    <s v="2008-59-5-"/>
    <n v="1"/>
    <x v="29"/>
    <x v="0"/>
    <x v="1"/>
    <n v="59"/>
    <m/>
    <n v="5"/>
    <n v="2214.6067235816972"/>
    <m/>
    <n v="2214.6067235816972"/>
    <m/>
    <m/>
  </r>
  <r>
    <s v="2009-59-3-"/>
    <n v="1"/>
    <x v="29"/>
    <x v="0"/>
    <x v="2"/>
    <n v="59"/>
    <m/>
    <n v="3"/>
    <n v="17769.877231113998"/>
    <m/>
    <n v="17769.877231113998"/>
    <m/>
    <m/>
  </r>
  <r>
    <s v="2009-59-4-"/>
    <n v="1"/>
    <x v="29"/>
    <x v="0"/>
    <x v="2"/>
    <n v="59"/>
    <m/>
    <n v="4"/>
    <n v="79731.607148315932"/>
    <m/>
    <n v="79731.607148315932"/>
    <m/>
    <m/>
  </r>
  <r>
    <s v="2009-59-5-"/>
    <n v="1"/>
    <x v="29"/>
    <x v="0"/>
    <x v="2"/>
    <n v="59"/>
    <m/>
    <n v="5"/>
    <n v="1695.894862156526"/>
    <m/>
    <n v="1695.894862156526"/>
    <m/>
    <m/>
  </r>
  <r>
    <s v="2010-59-3-"/>
    <n v="1"/>
    <x v="29"/>
    <x v="0"/>
    <x v="3"/>
    <n v="59"/>
    <m/>
    <n v="3"/>
    <n v="154699.9053208695"/>
    <m/>
    <n v="154699.9053208695"/>
    <m/>
    <m/>
  </r>
  <r>
    <s v="2010-59-4-"/>
    <n v="1"/>
    <x v="29"/>
    <x v="0"/>
    <x v="3"/>
    <n v="59"/>
    <m/>
    <n v="4"/>
    <n v="28259.782889582821"/>
    <m/>
    <n v="28259.782889582821"/>
    <m/>
    <m/>
  </r>
  <r>
    <s v="2010-59-5-"/>
    <n v="1"/>
    <x v="29"/>
    <x v="0"/>
    <x v="3"/>
    <n v="59"/>
    <m/>
    <n v="5"/>
    <n v="8259.2016506555901"/>
    <m/>
    <n v="8259.2016506555901"/>
    <m/>
    <m/>
  </r>
  <r>
    <s v="2011-59-3-"/>
    <n v="1"/>
    <x v="29"/>
    <x v="0"/>
    <x v="4"/>
    <n v="59"/>
    <m/>
    <n v="3"/>
    <n v="47118.109845007973"/>
    <m/>
    <n v="47118.109845007973"/>
    <m/>
    <m/>
  </r>
  <r>
    <s v="2011-59-4-"/>
    <n v="1"/>
    <x v="29"/>
    <x v="0"/>
    <x v="4"/>
    <n v="59"/>
    <m/>
    <n v="4"/>
    <n v="131509.12312352459"/>
    <m/>
    <n v="131509.12312352459"/>
    <m/>
    <m/>
  </r>
  <r>
    <s v="2011-59-5-"/>
    <n v="1"/>
    <x v="29"/>
    <x v="0"/>
    <x v="4"/>
    <n v="59"/>
    <m/>
    <n v="5"/>
    <n v="1380.4123744982719"/>
    <m/>
    <n v="1380.4123744982719"/>
    <m/>
    <m/>
  </r>
  <r>
    <s v="2012-59-3-"/>
    <n v="1"/>
    <x v="29"/>
    <x v="0"/>
    <x v="5"/>
    <n v="59"/>
    <m/>
    <n v="3"/>
    <n v="26265.660542550071"/>
    <m/>
    <n v="26265.660542550071"/>
    <m/>
    <m/>
  </r>
  <r>
    <s v="2012-59-4-"/>
    <n v="1"/>
    <x v="29"/>
    <x v="0"/>
    <x v="5"/>
    <n v="59"/>
    <m/>
    <n v="4"/>
    <n v="38338.606374623123"/>
    <m/>
    <n v="38338.606374623123"/>
    <m/>
    <m/>
  </r>
  <r>
    <s v="2012-59-5-"/>
    <n v="1"/>
    <x v="29"/>
    <x v="0"/>
    <x v="5"/>
    <n v="59"/>
    <m/>
    <n v="5"/>
    <n v="4420.074604816964"/>
    <m/>
    <n v="4420.074604816964"/>
    <m/>
    <m/>
  </r>
  <r>
    <s v="2013-59-3-"/>
    <n v="1"/>
    <x v="29"/>
    <x v="0"/>
    <x v="6"/>
    <n v="59"/>
    <m/>
    <n v="3"/>
    <n v="54033.690012926891"/>
    <m/>
    <n v="54033.690012926891"/>
    <m/>
    <m/>
  </r>
  <r>
    <s v="2013-59-4-"/>
    <n v="1"/>
    <x v="29"/>
    <x v="0"/>
    <x v="6"/>
    <n v="59"/>
    <m/>
    <n v="4"/>
    <n v="40140.971061059579"/>
    <m/>
    <n v="40140.971061059579"/>
    <m/>
    <m/>
  </r>
  <r>
    <s v="2013-59-5-"/>
    <n v="1"/>
    <x v="29"/>
    <x v="0"/>
    <x v="6"/>
    <n v="59"/>
    <m/>
    <n v="5"/>
    <n v="993.55963835663181"/>
    <m/>
    <n v="993.55963835663181"/>
    <m/>
    <m/>
  </r>
  <r>
    <s v="2007-60-3-"/>
    <n v="1"/>
    <x v="29"/>
    <x v="1"/>
    <x v="0"/>
    <n v="60"/>
    <m/>
    <n v="3"/>
    <n v="182.7789816209596"/>
    <m/>
    <n v="182.7789816209596"/>
    <m/>
    <m/>
  </r>
  <r>
    <s v="2007-60-4-"/>
    <n v="1"/>
    <x v="29"/>
    <x v="1"/>
    <x v="0"/>
    <n v="60"/>
    <m/>
    <n v="4"/>
    <n v="1114.629931183918"/>
    <m/>
    <n v="1114.629931183918"/>
    <m/>
    <m/>
  </r>
  <r>
    <s v="2007-60-5-"/>
    <n v="1"/>
    <x v="29"/>
    <x v="1"/>
    <x v="0"/>
    <n v="60"/>
    <m/>
    <n v="5"/>
    <n v="8.5644161738423215"/>
    <m/>
    <n v="8.5644161738423215"/>
    <m/>
    <m/>
  </r>
  <r>
    <s v="2008-60-3-"/>
    <n v="1"/>
    <x v="29"/>
    <x v="1"/>
    <x v="1"/>
    <n v="60"/>
    <m/>
    <n v="3"/>
    <n v="3885.4216573305212"/>
    <m/>
    <n v="3885.4216573305212"/>
    <m/>
    <m/>
  </r>
  <r>
    <s v="2008-60-4-"/>
    <n v="1"/>
    <x v="29"/>
    <x v="1"/>
    <x v="1"/>
    <n v="60"/>
    <m/>
    <n v="4"/>
    <n v="101.4164749658357"/>
    <m/>
    <n v="101.4164749658357"/>
    <m/>
    <m/>
  </r>
  <r>
    <s v="2008-60-5-"/>
    <n v="1"/>
    <x v="29"/>
    <x v="1"/>
    <x v="1"/>
    <n v="60"/>
    <m/>
    <n v="5"/>
    <n v="7.4318232713966523"/>
    <m/>
    <n v="7.4318232713966523"/>
    <m/>
    <m/>
  </r>
  <r>
    <s v="2009-60-3-"/>
    <n v="1"/>
    <x v="29"/>
    <x v="1"/>
    <x v="2"/>
    <n v="60"/>
    <m/>
    <n v="3"/>
    <n v="730.98791622118404"/>
    <m/>
    <n v="730.98791622118404"/>
    <m/>
    <m/>
  </r>
  <r>
    <s v="2009-60-4-"/>
    <n v="1"/>
    <x v="29"/>
    <x v="1"/>
    <x v="2"/>
    <n v="60"/>
    <m/>
    <n v="4"/>
    <n v="1530.3868948752261"/>
    <m/>
    <n v="1530.3868948752261"/>
    <m/>
    <m/>
  </r>
  <r>
    <s v="2009-60-5-"/>
    <n v="1"/>
    <x v="29"/>
    <x v="1"/>
    <x v="2"/>
    <n v="60"/>
    <m/>
    <n v="5"/>
    <n v="0.61459339218949349"/>
    <m/>
    <n v="0.61459339218949349"/>
    <m/>
    <m/>
  </r>
  <r>
    <s v="2010-60-3-"/>
    <n v="1"/>
    <x v="29"/>
    <x v="1"/>
    <x v="3"/>
    <n v="60"/>
    <m/>
    <n v="3"/>
    <n v="9278.4396923431559"/>
    <m/>
    <n v="9278.4396923431559"/>
    <m/>
    <m/>
  </r>
  <r>
    <s v="2010-60-4-"/>
    <n v="1"/>
    <x v="29"/>
    <x v="1"/>
    <x v="3"/>
    <n v="60"/>
    <m/>
    <n v="4"/>
    <n v="1923.0298634432879"/>
    <m/>
    <n v="1923.0298634432879"/>
    <m/>
    <m/>
  </r>
  <r>
    <s v="2010-60-5-"/>
    <n v="1"/>
    <x v="29"/>
    <x v="1"/>
    <x v="3"/>
    <n v="60"/>
    <m/>
    <n v="5"/>
    <n v="74.245419984119295"/>
    <m/>
    <n v="74.245419984119295"/>
    <m/>
    <m/>
  </r>
  <r>
    <s v="2011-60-3-"/>
    <n v="1"/>
    <x v="29"/>
    <x v="1"/>
    <x v="4"/>
    <n v="60"/>
    <m/>
    <n v="3"/>
    <n v="4217.32146933494"/>
    <m/>
    <n v="4217.32146933494"/>
    <m/>
    <m/>
  </r>
  <r>
    <s v="2011-60-4-"/>
    <n v="1"/>
    <x v="29"/>
    <x v="1"/>
    <x v="4"/>
    <n v="60"/>
    <m/>
    <n v="4"/>
    <n v="3410.4196798997282"/>
    <m/>
    <n v="3410.4196798997282"/>
    <m/>
    <m/>
  </r>
  <r>
    <s v="2011-60-5-"/>
    <n v="1"/>
    <x v="29"/>
    <x v="1"/>
    <x v="4"/>
    <n v="60"/>
    <m/>
    <n v="5"/>
    <n v="17.349132779476349"/>
    <m/>
    <n v="17.349132779476349"/>
    <m/>
    <m/>
  </r>
  <r>
    <s v="2012-60-3-"/>
    <n v="1"/>
    <x v="29"/>
    <x v="1"/>
    <x v="5"/>
    <n v="60"/>
    <m/>
    <n v="3"/>
    <n v="2310.2876933910679"/>
    <m/>
    <n v="2310.2876933910679"/>
    <m/>
    <m/>
  </r>
  <r>
    <s v="2012-60-4-"/>
    <n v="1"/>
    <x v="29"/>
    <x v="1"/>
    <x v="5"/>
    <n v="60"/>
    <m/>
    <n v="4"/>
    <n v="1564.919010097319"/>
    <m/>
    <n v="1564.919010097319"/>
    <m/>
    <m/>
  </r>
  <r>
    <s v="2012-60-5-"/>
    <n v="1"/>
    <x v="29"/>
    <x v="1"/>
    <x v="5"/>
    <n v="60"/>
    <m/>
    <n v="5"/>
    <n v="63.136413925718422"/>
    <m/>
    <n v="63.136413925718422"/>
    <m/>
    <m/>
  </r>
  <r>
    <s v="2013-60-3-"/>
    <n v="1"/>
    <x v="29"/>
    <x v="1"/>
    <x v="6"/>
    <n v="60"/>
    <m/>
    <n v="3"/>
    <n v="9871.2502919985454"/>
    <m/>
    <n v="9871.2502919985454"/>
    <m/>
    <m/>
  </r>
  <r>
    <s v="2013-60-4-"/>
    <n v="1"/>
    <x v="29"/>
    <x v="1"/>
    <x v="6"/>
    <n v="60"/>
    <m/>
    <n v="4"/>
    <n v="2780.4315747159121"/>
    <m/>
    <n v="2780.4315747159121"/>
    <m/>
    <m/>
  </r>
  <r>
    <s v="2013-60-5-"/>
    <n v="1"/>
    <x v="29"/>
    <x v="1"/>
    <x v="6"/>
    <n v="60"/>
    <m/>
    <n v="5"/>
    <n v="19.674288383213639"/>
    <m/>
    <n v="19.674288383213639"/>
    <m/>
    <m/>
  </r>
  <r>
    <s v="2007-61-3-"/>
    <n v="1"/>
    <x v="30"/>
    <x v="0"/>
    <x v="0"/>
    <n v="61"/>
    <m/>
    <n v="3"/>
    <n v="24516.569542169131"/>
    <m/>
    <n v="24516.569542169131"/>
    <m/>
    <m/>
  </r>
  <r>
    <s v="2007-61-4-"/>
    <n v="1"/>
    <x v="30"/>
    <x v="0"/>
    <x v="0"/>
    <n v="61"/>
    <m/>
    <n v="4"/>
    <n v="90984.24347808052"/>
    <m/>
    <n v="90984.24347808052"/>
    <m/>
    <m/>
  </r>
  <r>
    <s v="2007-61-5-"/>
    <n v="1"/>
    <x v="30"/>
    <x v="0"/>
    <x v="0"/>
    <n v="61"/>
    <m/>
    <n v="5"/>
    <n v="9452.5751374628508"/>
    <m/>
    <n v="9452.5751374628508"/>
    <m/>
    <m/>
  </r>
  <r>
    <s v="2008-61-3-"/>
    <n v="1"/>
    <x v="30"/>
    <x v="0"/>
    <x v="1"/>
    <n v="61"/>
    <m/>
    <n v="3"/>
    <n v="76819.385253277345"/>
    <m/>
    <n v="76819.385253277345"/>
    <m/>
    <m/>
  </r>
  <r>
    <s v="2008-61-4-"/>
    <n v="1"/>
    <x v="30"/>
    <x v="0"/>
    <x v="1"/>
    <n v="61"/>
    <m/>
    <n v="4"/>
    <n v="100730.251449508"/>
    <m/>
    <n v="100730.251449508"/>
    <m/>
    <m/>
  </r>
  <r>
    <s v="2008-61-5-"/>
    <n v="1"/>
    <x v="30"/>
    <x v="0"/>
    <x v="1"/>
    <n v="61"/>
    <m/>
    <n v="5"/>
    <n v="13471.551016104921"/>
    <m/>
    <n v="13471.551016104921"/>
    <m/>
    <m/>
  </r>
  <r>
    <s v="2009-61-3-"/>
    <n v="1"/>
    <x v="30"/>
    <x v="0"/>
    <x v="2"/>
    <n v="61"/>
    <m/>
    <n v="3"/>
    <n v="46044.542927418654"/>
    <m/>
    <n v="46044.542927418654"/>
    <m/>
    <m/>
  </r>
  <r>
    <s v="2009-61-4-"/>
    <n v="1"/>
    <x v="30"/>
    <x v="0"/>
    <x v="2"/>
    <n v="61"/>
    <m/>
    <n v="4"/>
    <n v="130834.3739690269"/>
    <m/>
    <n v="130834.3739690269"/>
    <m/>
    <m/>
  </r>
  <r>
    <s v="2009-61-5-"/>
    <n v="1"/>
    <x v="30"/>
    <x v="0"/>
    <x v="2"/>
    <n v="61"/>
    <m/>
    <n v="5"/>
    <n v="14355.615468633459"/>
    <m/>
    <n v="14355.615468633459"/>
    <m/>
    <m/>
  </r>
  <r>
    <s v="2010-61-3-"/>
    <n v="1"/>
    <x v="30"/>
    <x v="0"/>
    <x v="3"/>
    <n v="61"/>
    <m/>
    <n v="3"/>
    <n v="39968.728886307792"/>
    <m/>
    <n v="39968.728886307792"/>
    <m/>
    <m/>
  </r>
  <r>
    <s v="2010-61-4-"/>
    <n v="1"/>
    <x v="30"/>
    <x v="0"/>
    <x v="3"/>
    <n v="61"/>
    <m/>
    <n v="4"/>
    <n v="188575.24024835369"/>
    <m/>
    <n v="188575.24024835369"/>
    <m/>
    <m/>
  </r>
  <r>
    <s v="2010-61-5-"/>
    <n v="1"/>
    <x v="30"/>
    <x v="0"/>
    <x v="3"/>
    <n v="61"/>
    <m/>
    <n v="5"/>
    <n v="9944.7396566045081"/>
    <m/>
    <n v="9944.7396566045081"/>
    <m/>
    <m/>
  </r>
  <r>
    <s v="2011-61-3-"/>
    <n v="1"/>
    <x v="30"/>
    <x v="0"/>
    <x v="4"/>
    <n v="61"/>
    <m/>
    <n v="3"/>
    <n v="35715.204225353831"/>
    <m/>
    <n v="35715.204225353831"/>
    <m/>
    <m/>
  </r>
  <r>
    <s v="2011-61-4-"/>
    <n v="1"/>
    <x v="30"/>
    <x v="0"/>
    <x v="4"/>
    <n v="61"/>
    <m/>
    <n v="4"/>
    <n v="178887.86603075179"/>
    <m/>
    <n v="178887.86603075179"/>
    <m/>
    <m/>
  </r>
  <r>
    <s v="2011-61-5-"/>
    <n v="1"/>
    <x v="30"/>
    <x v="0"/>
    <x v="4"/>
    <n v="61"/>
    <m/>
    <n v="5"/>
    <n v="11850.245498727039"/>
    <m/>
    <n v="11850.245498727039"/>
    <m/>
    <m/>
  </r>
  <r>
    <s v="2012-61-3-"/>
    <n v="1"/>
    <x v="30"/>
    <x v="0"/>
    <x v="5"/>
    <n v="61"/>
    <m/>
    <n v="3"/>
    <n v="37933.649077372982"/>
    <m/>
    <n v="37933.649077372982"/>
    <m/>
    <m/>
  </r>
  <r>
    <s v="2012-61-4-"/>
    <n v="1"/>
    <x v="30"/>
    <x v="0"/>
    <x v="5"/>
    <n v="61"/>
    <m/>
    <n v="4"/>
    <n v="66885.561567456331"/>
    <m/>
    <n v="66885.561567456331"/>
    <m/>
    <m/>
  </r>
  <r>
    <s v="2012-61-5-"/>
    <n v="1"/>
    <x v="30"/>
    <x v="0"/>
    <x v="5"/>
    <n v="61"/>
    <m/>
    <n v="5"/>
    <n v="10272.60680651196"/>
    <m/>
    <n v="10272.60680651196"/>
    <m/>
    <m/>
  </r>
  <r>
    <s v="2013-61-3-"/>
    <n v="1"/>
    <x v="30"/>
    <x v="0"/>
    <x v="6"/>
    <n v="61"/>
    <m/>
    <n v="3"/>
    <n v="78521.958154243315"/>
    <m/>
    <n v="78521.958154243315"/>
    <m/>
    <m/>
  </r>
  <r>
    <s v="2013-61-4-"/>
    <n v="1"/>
    <x v="30"/>
    <x v="0"/>
    <x v="6"/>
    <n v="61"/>
    <m/>
    <n v="4"/>
    <n v="97874.836094959523"/>
    <m/>
    <n v="97874.836094959523"/>
    <m/>
    <m/>
  </r>
  <r>
    <s v="2013-61-5-"/>
    <n v="1"/>
    <x v="30"/>
    <x v="0"/>
    <x v="6"/>
    <n v="61"/>
    <m/>
    <n v="5"/>
    <n v="5104.7434601220612"/>
    <m/>
    <n v="5104.7434601220612"/>
    <m/>
    <m/>
  </r>
  <r>
    <s v="2007-62-3-"/>
    <n v="1"/>
    <x v="30"/>
    <x v="1"/>
    <x v="0"/>
    <n v="62"/>
    <m/>
    <n v="3"/>
    <n v="499.91423430650678"/>
    <m/>
    <n v="499.91423430650678"/>
    <m/>
    <m/>
  </r>
  <r>
    <s v="2007-62-4-"/>
    <n v="1"/>
    <x v="30"/>
    <x v="1"/>
    <x v="0"/>
    <n v="62"/>
    <m/>
    <n v="4"/>
    <n v="1866.4192992414901"/>
    <m/>
    <n v="1866.4192992414901"/>
    <m/>
    <m/>
  </r>
  <r>
    <s v="2007-62-5-"/>
    <n v="1"/>
    <x v="30"/>
    <x v="1"/>
    <x v="0"/>
    <n v="62"/>
    <m/>
    <n v="5"/>
    <n v="193.16365433742789"/>
    <m/>
    <n v="193.16365433742789"/>
    <m/>
    <m/>
  </r>
  <r>
    <s v="2008-62-3-"/>
    <n v="1"/>
    <x v="30"/>
    <x v="1"/>
    <x v="1"/>
    <n v="62"/>
    <m/>
    <n v="3"/>
    <n v="1568.009224544599"/>
    <m/>
    <n v="1568.009224544599"/>
    <m/>
    <m/>
  </r>
  <r>
    <s v="2008-62-4-"/>
    <n v="1"/>
    <x v="30"/>
    <x v="1"/>
    <x v="1"/>
    <n v="62"/>
    <m/>
    <n v="4"/>
    <n v="2063.7800154110009"/>
    <m/>
    <n v="2063.7800154110009"/>
    <m/>
    <m/>
  </r>
  <r>
    <s v="2008-62-5-"/>
    <n v="1"/>
    <x v="30"/>
    <x v="1"/>
    <x v="1"/>
    <n v="62"/>
    <m/>
    <n v="5"/>
    <n v="274.82849338597771"/>
    <m/>
    <n v="274.82849338597771"/>
    <m/>
    <m/>
  </r>
  <r>
    <s v="2009-62-3-"/>
    <n v="1"/>
    <x v="30"/>
    <x v="1"/>
    <x v="2"/>
    <n v="62"/>
    <m/>
    <n v="3"/>
    <n v="939.24591610133939"/>
    <m/>
    <n v="939.24591610133939"/>
    <m/>
    <m/>
  </r>
  <r>
    <s v="2009-62-4-"/>
    <n v="1"/>
    <x v="30"/>
    <x v="1"/>
    <x v="2"/>
    <n v="62"/>
    <m/>
    <n v="4"/>
    <n v="2699.907294418023"/>
    <m/>
    <n v="2699.907294418023"/>
    <m/>
    <m/>
  </r>
  <r>
    <s v="2009-62-5-"/>
    <n v="1"/>
    <x v="30"/>
    <x v="1"/>
    <x v="2"/>
    <n v="62"/>
    <m/>
    <n v="5"/>
    <n v="293.09666625191312"/>
    <m/>
    <n v="293.09666625191312"/>
    <m/>
    <m/>
  </r>
  <r>
    <s v="2010-62-3-"/>
    <n v="1"/>
    <x v="30"/>
    <x v="1"/>
    <x v="3"/>
    <n v="62"/>
    <m/>
    <n v="3"/>
    <n v="815.98227327357017"/>
    <m/>
    <n v="815.98227327357017"/>
    <m/>
    <m/>
  </r>
  <r>
    <s v="2010-62-4-"/>
    <n v="1"/>
    <x v="30"/>
    <x v="1"/>
    <x v="3"/>
    <n v="62"/>
    <m/>
    <n v="4"/>
    <n v="3869.8349250309111"/>
    <m/>
    <n v="3869.8349250309111"/>
    <m/>
    <m/>
  </r>
  <r>
    <s v="2010-62-5-"/>
    <n v="1"/>
    <x v="30"/>
    <x v="1"/>
    <x v="3"/>
    <n v="62"/>
    <m/>
    <n v="5"/>
    <n v="202.9698637209749"/>
    <m/>
    <n v="202.9698637209749"/>
    <m/>
    <m/>
  </r>
  <r>
    <s v="2011-62-3-"/>
    <n v="1"/>
    <x v="30"/>
    <x v="1"/>
    <x v="4"/>
    <n v="62"/>
    <m/>
    <n v="3"/>
    <n v="729.06682953520067"/>
    <m/>
    <n v="729.06682953520067"/>
    <m/>
    <m/>
  </r>
  <r>
    <s v="2011-62-4-"/>
    <n v="1"/>
    <x v="30"/>
    <x v="1"/>
    <x v="4"/>
    <n v="62"/>
    <m/>
    <n v="4"/>
    <n v="3669.6259526535291"/>
    <m/>
    <n v="3669.6259526535291"/>
    <m/>
    <m/>
  </r>
  <r>
    <s v="2011-62-5-"/>
    <n v="1"/>
    <x v="30"/>
    <x v="1"/>
    <x v="4"/>
    <n v="62"/>
    <m/>
    <n v="5"/>
    <n v="258.80553304792193"/>
    <m/>
    <n v="258.80553304792193"/>
    <m/>
    <m/>
  </r>
  <r>
    <s v="2012-62-3-"/>
    <n v="1"/>
    <x v="30"/>
    <x v="1"/>
    <x v="5"/>
    <n v="62"/>
    <m/>
    <n v="3"/>
    <n v="774.24127375808166"/>
    <m/>
    <n v="774.24127375808166"/>
    <m/>
    <m/>
  </r>
  <r>
    <s v="2012-62-4-"/>
    <n v="1"/>
    <x v="30"/>
    <x v="1"/>
    <x v="5"/>
    <n v="62"/>
    <m/>
    <n v="4"/>
    <n v="1372.0679900198741"/>
    <m/>
    <n v="1372.0679900198741"/>
    <m/>
    <m/>
  </r>
  <r>
    <s v="2012-62-5-"/>
    <n v="1"/>
    <x v="30"/>
    <x v="1"/>
    <x v="5"/>
    <n v="62"/>
    <m/>
    <n v="5"/>
    <n v="224.27163409913561"/>
    <m/>
    <n v="224.27163409913561"/>
    <m/>
    <m/>
  </r>
  <r>
    <s v="2013-62-3-"/>
    <n v="1"/>
    <x v="30"/>
    <x v="1"/>
    <x v="6"/>
    <n v="62"/>
    <m/>
    <n v="3"/>
    <n v="1602.665242548042"/>
    <m/>
    <n v="1602.665242548042"/>
    <m/>
    <m/>
  </r>
  <r>
    <s v="2013-62-4-"/>
    <n v="1"/>
    <x v="30"/>
    <x v="1"/>
    <x v="6"/>
    <n v="62"/>
    <m/>
    <n v="4"/>
    <n v="2007.771580102519"/>
    <m/>
    <n v="2007.771580102519"/>
    <m/>
    <m/>
  </r>
  <r>
    <s v="2013-62-5-"/>
    <n v="1"/>
    <x v="30"/>
    <x v="1"/>
    <x v="6"/>
    <n v="62"/>
    <m/>
    <n v="5"/>
    <n v="111.446800118224"/>
    <m/>
    <n v="111.446800118224"/>
    <m/>
    <m/>
  </r>
  <r>
    <s v="2007-63-3-"/>
    <n v="1"/>
    <x v="31"/>
    <x v="0"/>
    <x v="0"/>
    <n v="63"/>
    <m/>
    <n v="3"/>
    <n v="6273.395465575858"/>
    <m/>
    <n v="6273.395465575858"/>
    <m/>
    <m/>
  </r>
  <r>
    <s v="2007-63-4-"/>
    <n v="1"/>
    <x v="31"/>
    <x v="0"/>
    <x v="0"/>
    <n v="63"/>
    <m/>
    <n v="4"/>
    <n v="19020.651281542159"/>
    <m/>
    <n v="19020.651281542159"/>
    <m/>
    <m/>
  </r>
  <r>
    <s v="2007-63-5-"/>
    <n v="1"/>
    <x v="31"/>
    <x v="0"/>
    <x v="0"/>
    <n v="63"/>
    <m/>
    <n v="5"/>
    <n v="475.5857037345732"/>
    <m/>
    <n v="475.5857037345732"/>
    <m/>
    <m/>
  </r>
  <r>
    <s v="2008-63-3-"/>
    <n v="1"/>
    <x v="31"/>
    <x v="0"/>
    <x v="1"/>
    <n v="63"/>
    <m/>
    <n v="3"/>
    <n v="13714.562752776101"/>
    <m/>
    <n v="13714.562752776101"/>
    <m/>
    <m/>
  </r>
  <r>
    <s v="2008-63-4-"/>
    <n v="1"/>
    <x v="31"/>
    <x v="0"/>
    <x v="1"/>
    <n v="63"/>
    <m/>
    <n v="4"/>
    <n v="5212.5349480973437"/>
    <m/>
    <n v="5212.5349480973437"/>
    <m/>
    <m/>
  </r>
  <r>
    <s v="2008-63-5-"/>
    <n v="1"/>
    <x v="31"/>
    <x v="0"/>
    <x v="1"/>
    <n v="63"/>
    <m/>
    <n v="5"/>
    <n v="2065.0294602701069"/>
    <m/>
    <n v="2065.0294602701069"/>
    <m/>
    <m/>
  </r>
  <r>
    <s v="2009-63-3-"/>
    <n v="1"/>
    <x v="31"/>
    <x v="0"/>
    <x v="2"/>
    <n v="63"/>
    <m/>
    <n v="3"/>
    <n v="4925.5903223482919"/>
    <m/>
    <n v="4925.5903223482919"/>
    <m/>
    <m/>
  </r>
  <r>
    <s v="2009-63-4-"/>
    <n v="1"/>
    <x v="31"/>
    <x v="0"/>
    <x v="2"/>
    <n v="63"/>
    <m/>
    <n v="4"/>
    <n v="18583.68170502222"/>
    <m/>
    <n v="18583.68170502222"/>
    <m/>
    <m/>
  </r>
  <r>
    <s v="2009-63-5-"/>
    <n v="1"/>
    <x v="31"/>
    <x v="0"/>
    <x v="2"/>
    <n v="63"/>
    <m/>
    <n v="5"/>
    <n v="504.01704159424651"/>
    <m/>
    <n v="504.01704159424651"/>
    <m/>
    <m/>
  </r>
  <r>
    <s v="2010-63-3-"/>
    <n v="1"/>
    <x v="31"/>
    <x v="0"/>
    <x v="3"/>
    <n v="63"/>
    <m/>
    <n v="3"/>
    <n v="11787.01336383098"/>
    <m/>
    <n v="11787.01336383098"/>
    <m/>
    <m/>
  </r>
  <r>
    <s v="2010-63-4-"/>
    <n v="1"/>
    <x v="31"/>
    <x v="0"/>
    <x v="3"/>
    <n v="63"/>
    <m/>
    <n v="4"/>
    <n v="8911.2547117073973"/>
    <m/>
    <n v="8911.2547117073973"/>
    <m/>
    <m/>
  </r>
  <r>
    <s v="2010-63-5-"/>
    <n v="1"/>
    <x v="31"/>
    <x v="0"/>
    <x v="3"/>
    <n v="63"/>
    <m/>
    <n v="5"/>
    <n v="1062.344043023377"/>
    <m/>
    <n v="1062.344043023377"/>
    <m/>
    <m/>
  </r>
  <r>
    <s v="2011-63-3-"/>
    <n v="1"/>
    <x v="31"/>
    <x v="0"/>
    <x v="4"/>
    <n v="63"/>
    <m/>
    <n v="3"/>
    <n v="12813.320429142759"/>
    <m/>
    <n v="12813.320429142759"/>
    <m/>
    <m/>
  </r>
  <r>
    <s v="2011-63-4-"/>
    <n v="1"/>
    <x v="31"/>
    <x v="0"/>
    <x v="4"/>
    <n v="63"/>
    <m/>
    <n v="4"/>
    <n v="10505.91745107868"/>
    <m/>
    <n v="10505.91745107868"/>
    <m/>
    <m/>
  </r>
  <r>
    <s v="2011-63-5-"/>
    <n v="1"/>
    <x v="31"/>
    <x v="0"/>
    <x v="4"/>
    <n v="63"/>
    <m/>
    <n v="5"/>
    <n v="809.42019459355652"/>
    <m/>
    <n v="809.42019459355652"/>
    <m/>
    <m/>
  </r>
  <r>
    <s v="2012-63-3-"/>
    <n v="1"/>
    <x v="31"/>
    <x v="0"/>
    <x v="5"/>
    <n v="63"/>
    <m/>
    <n v="3"/>
    <n v="7726.521967715822"/>
    <m/>
    <n v="7726.521967715822"/>
    <m/>
    <m/>
  </r>
  <r>
    <s v="2012-63-4-"/>
    <n v="1"/>
    <x v="31"/>
    <x v="0"/>
    <x v="5"/>
    <n v="63"/>
    <m/>
    <n v="4"/>
    <n v="9534.8860120373265"/>
    <m/>
    <n v="9534.8860120373265"/>
    <m/>
    <m/>
  </r>
  <r>
    <s v="2012-63-5-"/>
    <n v="1"/>
    <x v="31"/>
    <x v="0"/>
    <x v="5"/>
    <n v="63"/>
    <m/>
    <n v="5"/>
    <n v="568.32364466937202"/>
    <m/>
    <n v="568.32364466937202"/>
    <m/>
    <m/>
  </r>
  <r>
    <s v="2013-63-3-"/>
    <n v="1"/>
    <x v="31"/>
    <x v="0"/>
    <x v="6"/>
    <n v="63"/>
    <m/>
    <n v="3"/>
    <n v="8284.6046860765673"/>
    <m/>
    <n v="8284.6046860765673"/>
    <m/>
    <m/>
  </r>
  <r>
    <s v="2013-63-4-"/>
    <n v="1"/>
    <x v="31"/>
    <x v="0"/>
    <x v="6"/>
    <n v="63"/>
    <m/>
    <n v="4"/>
    <n v="6637.6882395408284"/>
    <m/>
    <n v="6637.6882395408284"/>
    <m/>
    <m/>
  </r>
  <r>
    <s v="2013-63-5-"/>
    <n v="1"/>
    <x v="31"/>
    <x v="0"/>
    <x v="6"/>
    <n v="63"/>
    <m/>
    <n v="5"/>
    <n v="641.31696590914021"/>
    <m/>
    <n v="641.31696590914021"/>
    <m/>
    <m/>
  </r>
  <r>
    <s v="2007-64-3-"/>
    <n v="1"/>
    <x v="31"/>
    <x v="1"/>
    <x v="0"/>
    <n v="64"/>
    <m/>
    <n v="3"/>
    <n v="261.53613271951872"/>
    <m/>
    <n v="261.53613271951872"/>
    <m/>
    <m/>
  </r>
  <r>
    <s v="2007-64-4-"/>
    <n v="1"/>
    <x v="31"/>
    <x v="1"/>
    <x v="0"/>
    <n v="64"/>
    <m/>
    <n v="4"/>
    <n v="793.23035498936588"/>
    <m/>
    <n v="793.23035498936588"/>
    <m/>
    <m/>
  </r>
  <r>
    <s v="2007-64-5-"/>
    <n v="1"/>
    <x v="31"/>
    <x v="1"/>
    <x v="0"/>
    <n v="64"/>
    <m/>
    <n v="5"/>
    <n v="20.092298225008172"/>
    <m/>
    <n v="20.092298225008172"/>
    <m/>
    <m/>
  </r>
  <r>
    <s v="2008-64-3-"/>
    <n v="1"/>
    <x v="31"/>
    <x v="1"/>
    <x v="1"/>
    <n v="64"/>
    <m/>
    <n v="3"/>
    <n v="1192.9066980141381"/>
    <m/>
    <n v="1192.9066980141381"/>
    <m/>
    <m/>
  </r>
  <r>
    <s v="2008-64-4-"/>
    <n v="1"/>
    <x v="31"/>
    <x v="1"/>
    <x v="1"/>
    <n v="64"/>
    <m/>
    <n v="4"/>
    <n v="453.7384593514526"/>
    <m/>
    <n v="453.7384593514526"/>
    <m/>
    <m/>
  </r>
  <r>
    <s v="2008-64-5-"/>
    <n v="1"/>
    <x v="31"/>
    <x v="1"/>
    <x v="1"/>
    <n v="64"/>
    <m/>
    <n v="5"/>
    <n v="180.05083845481249"/>
    <m/>
    <n v="180.05083845481249"/>
    <m/>
    <m/>
  </r>
  <r>
    <s v="2009-64-3-"/>
    <n v="1"/>
    <x v="31"/>
    <x v="1"/>
    <x v="2"/>
    <n v="64"/>
    <m/>
    <n v="3"/>
    <n v="429.20449921781977"/>
    <m/>
    <n v="429.20449921781977"/>
    <m/>
    <m/>
  </r>
  <r>
    <s v="2009-64-4-"/>
    <n v="1"/>
    <x v="31"/>
    <x v="1"/>
    <x v="2"/>
    <n v="64"/>
    <m/>
    <n v="4"/>
    <n v="1625.3872952707279"/>
    <m/>
    <n v="1625.3872952707279"/>
    <m/>
    <m/>
  </r>
  <r>
    <s v="2009-64-5-"/>
    <n v="1"/>
    <x v="31"/>
    <x v="1"/>
    <x v="2"/>
    <n v="64"/>
    <m/>
    <n v="5"/>
    <n v="43.191312498038428"/>
    <m/>
    <n v="43.191312498038428"/>
    <m/>
    <m/>
  </r>
  <r>
    <s v="2010-64-3-"/>
    <n v="1"/>
    <x v="31"/>
    <x v="1"/>
    <x v="3"/>
    <n v="64"/>
    <m/>
    <n v="3"/>
    <n v="1024.31505071472"/>
    <m/>
    <n v="1024.31505071472"/>
    <m/>
    <m/>
  </r>
  <r>
    <s v="2010-64-4-"/>
    <n v="1"/>
    <x v="31"/>
    <x v="1"/>
    <x v="3"/>
    <n v="64"/>
    <m/>
    <n v="4"/>
    <n v="776.57227596946359"/>
    <m/>
    <n v="776.57227596946359"/>
    <m/>
    <m/>
  </r>
  <r>
    <s v="2010-64-5-"/>
    <n v="1"/>
    <x v="31"/>
    <x v="1"/>
    <x v="3"/>
    <n v="64"/>
    <m/>
    <n v="5"/>
    <n v="91.932868160232601"/>
    <m/>
    <n v="91.932868160232601"/>
    <m/>
    <m/>
  </r>
  <r>
    <s v="2011-64-3-"/>
    <n v="1"/>
    <x v="31"/>
    <x v="1"/>
    <x v="4"/>
    <n v="64"/>
    <m/>
    <n v="3"/>
    <n v="1088.3146938330669"/>
    <m/>
    <n v="1088.3146938330669"/>
    <m/>
    <m/>
  </r>
  <r>
    <s v="2011-64-4-"/>
    <n v="1"/>
    <x v="31"/>
    <x v="1"/>
    <x v="4"/>
    <n v="64"/>
    <m/>
    <n v="4"/>
    <n v="899.24621579557424"/>
    <m/>
    <n v="899.24621579557424"/>
    <m/>
    <m/>
  </r>
  <r>
    <s v="2011-64-5-"/>
    <n v="1"/>
    <x v="31"/>
    <x v="1"/>
    <x v="4"/>
    <n v="64"/>
    <m/>
    <n v="5"/>
    <n v="71.04009212907431"/>
    <m/>
    <n v="71.04009212907431"/>
    <m/>
    <m/>
  </r>
  <r>
    <s v="2012-64-3-"/>
    <n v="1"/>
    <x v="31"/>
    <x v="1"/>
    <x v="5"/>
    <n v="64"/>
    <m/>
    <n v="3"/>
    <n v="656.4808146917203"/>
    <m/>
    <n v="656.4808146917203"/>
    <m/>
    <m/>
  </r>
  <r>
    <s v="2012-64-4-"/>
    <n v="1"/>
    <x v="31"/>
    <x v="1"/>
    <x v="5"/>
    <n v="64"/>
    <m/>
    <n v="4"/>
    <n v="815.89307425471452"/>
    <m/>
    <n v="815.89307425471452"/>
    <m/>
    <m/>
  </r>
  <r>
    <s v="2012-64-5-"/>
    <n v="1"/>
    <x v="31"/>
    <x v="1"/>
    <x v="5"/>
    <n v="64"/>
    <m/>
    <n v="5"/>
    <n v="49.548977823697101"/>
    <m/>
    <n v="49.548977823697101"/>
    <m/>
    <m/>
  </r>
  <r>
    <s v="2013-64-3-"/>
    <n v="1"/>
    <x v="31"/>
    <x v="1"/>
    <x v="6"/>
    <n v="64"/>
    <m/>
    <n v="3"/>
    <n v="703.8980871909971"/>
    <m/>
    <n v="703.8980871909971"/>
    <m/>
    <m/>
  </r>
  <r>
    <s v="2013-64-4-"/>
    <n v="1"/>
    <x v="31"/>
    <x v="1"/>
    <x v="6"/>
    <n v="64"/>
    <m/>
    <n v="4"/>
    <n v="567.98202483662044"/>
    <m/>
    <n v="567.98202483662044"/>
    <m/>
    <m/>
  </r>
  <r>
    <s v="2013-64-5-"/>
    <n v="1"/>
    <x v="31"/>
    <x v="1"/>
    <x v="6"/>
    <n v="64"/>
    <m/>
    <n v="5"/>
    <n v="55.912859547272767"/>
    <m/>
    <n v="55.912859547272767"/>
    <m/>
    <m/>
  </r>
  <r>
    <s v="2007-65-3-"/>
    <n v="1"/>
    <x v="32"/>
    <x v="0"/>
    <x v="0"/>
    <n v="65"/>
    <m/>
    <n v="3"/>
    <n v="737"/>
    <m/>
    <n v="737"/>
    <m/>
    <m/>
  </r>
  <r>
    <s v="2007-65-4-"/>
    <n v="1"/>
    <x v="32"/>
    <x v="0"/>
    <x v="0"/>
    <n v="65"/>
    <m/>
    <n v="4"/>
    <n v="123"/>
    <m/>
    <n v="123"/>
    <m/>
    <m/>
  </r>
  <r>
    <s v="2007-65-5-"/>
    <n v="1"/>
    <x v="32"/>
    <x v="0"/>
    <x v="0"/>
    <n v="65"/>
    <m/>
    <n v="5"/>
    <n v="35"/>
    <m/>
    <n v="35"/>
    <m/>
    <m/>
  </r>
  <r>
    <s v="2008-65-3-"/>
    <n v="1"/>
    <x v="32"/>
    <x v="0"/>
    <x v="1"/>
    <n v="65"/>
    <m/>
    <n v="3"/>
    <n v="44"/>
    <m/>
    <n v="44"/>
    <m/>
    <m/>
  </r>
  <r>
    <s v="2008-65-4-"/>
    <n v="1"/>
    <x v="32"/>
    <x v="0"/>
    <x v="1"/>
    <n v="65"/>
    <m/>
    <n v="4"/>
    <n v="273"/>
    <m/>
    <n v="273"/>
    <m/>
    <m/>
  </r>
  <r>
    <s v="2008-65-5-"/>
    <n v="1"/>
    <x v="32"/>
    <x v="0"/>
    <x v="1"/>
    <n v="65"/>
    <m/>
    <n v="5"/>
    <n v="10"/>
    <m/>
    <n v="10"/>
    <m/>
    <m/>
  </r>
  <r>
    <s v="2009-65-3-"/>
    <n v="1"/>
    <x v="32"/>
    <x v="0"/>
    <x v="2"/>
    <n v="65"/>
    <m/>
    <n v="3"/>
    <n v="117"/>
    <m/>
    <n v="117"/>
    <m/>
    <m/>
  </r>
  <r>
    <s v="2009-65-4-"/>
    <n v="1"/>
    <x v="32"/>
    <x v="0"/>
    <x v="2"/>
    <n v="65"/>
    <m/>
    <n v="4"/>
    <n v="70"/>
    <m/>
    <n v="70"/>
    <m/>
    <m/>
  </r>
  <r>
    <s v="2009-65-5-"/>
    <n v="1"/>
    <x v="32"/>
    <x v="0"/>
    <x v="2"/>
    <n v="65"/>
    <m/>
    <n v="5"/>
    <n v="4"/>
    <m/>
    <n v="4"/>
    <m/>
    <m/>
  </r>
  <r>
    <s v="2010-65-3-"/>
    <n v="1"/>
    <x v="32"/>
    <x v="0"/>
    <x v="3"/>
    <n v="65"/>
    <m/>
    <n v="3"/>
    <n v="13"/>
    <m/>
    <n v="13"/>
    <m/>
    <m/>
  </r>
  <r>
    <s v="2010-65-4-"/>
    <n v="1"/>
    <x v="32"/>
    <x v="0"/>
    <x v="3"/>
    <n v="65"/>
    <m/>
    <n v="4"/>
    <n v="59"/>
    <m/>
    <n v="59"/>
    <m/>
    <m/>
  </r>
  <r>
    <s v="2010-65-5-"/>
    <n v="1"/>
    <x v="32"/>
    <x v="0"/>
    <x v="3"/>
    <n v="65"/>
    <m/>
    <n v="5"/>
    <n v="13"/>
    <m/>
    <n v="13"/>
    <m/>
    <m/>
  </r>
  <r>
    <s v="2011-65-3-"/>
    <n v="1"/>
    <x v="32"/>
    <x v="0"/>
    <x v="4"/>
    <n v="65"/>
    <m/>
    <n v="3"/>
    <n v="185"/>
    <m/>
    <n v="185"/>
    <m/>
    <m/>
  </r>
  <r>
    <s v="2011-65-4-"/>
    <n v="1"/>
    <x v="32"/>
    <x v="0"/>
    <x v="4"/>
    <n v="65"/>
    <m/>
    <n v="4"/>
    <n v="54"/>
    <m/>
    <n v="54"/>
    <m/>
    <m/>
  </r>
  <r>
    <s v="2011-65-5-"/>
    <n v="1"/>
    <x v="32"/>
    <x v="0"/>
    <x v="4"/>
    <n v="65"/>
    <m/>
    <n v="5"/>
    <n v="0"/>
    <m/>
    <n v="0"/>
    <m/>
    <m/>
  </r>
  <r>
    <s v="2012-65-3-"/>
    <n v="1"/>
    <x v="32"/>
    <x v="0"/>
    <x v="5"/>
    <n v="65"/>
    <m/>
    <n v="3"/>
    <n v="47"/>
    <m/>
    <n v="47"/>
    <m/>
    <m/>
  </r>
  <r>
    <s v="2012-65-4-"/>
    <n v="1"/>
    <x v="32"/>
    <x v="0"/>
    <x v="5"/>
    <n v="65"/>
    <m/>
    <n v="4"/>
    <n v="70"/>
    <m/>
    <n v="70"/>
    <m/>
    <m/>
  </r>
  <r>
    <s v="2012-65-5-"/>
    <n v="1"/>
    <x v="32"/>
    <x v="0"/>
    <x v="5"/>
    <n v="65"/>
    <m/>
    <n v="5"/>
    <n v="2"/>
    <m/>
    <n v="2"/>
    <m/>
    <m/>
  </r>
  <r>
    <s v="2013-65-3-"/>
    <n v="1"/>
    <x v="32"/>
    <x v="0"/>
    <x v="6"/>
    <n v="65"/>
    <m/>
    <n v="3"/>
    <n v="53"/>
    <m/>
    <n v="53"/>
    <m/>
    <m/>
  </r>
  <r>
    <s v="2013-65-4-"/>
    <n v="1"/>
    <x v="32"/>
    <x v="0"/>
    <x v="6"/>
    <n v="65"/>
    <m/>
    <n v="4"/>
    <n v="53"/>
    <m/>
    <n v="53"/>
    <m/>
    <m/>
  </r>
  <r>
    <s v="2013-65-5-"/>
    <n v="1"/>
    <x v="32"/>
    <x v="0"/>
    <x v="6"/>
    <n v="65"/>
    <m/>
    <n v="5"/>
    <n v="4"/>
    <m/>
    <n v="4"/>
    <m/>
    <m/>
  </r>
  <r>
    <s v="2007-67-3-"/>
    <n v="1"/>
    <x v="33"/>
    <x v="0"/>
    <x v="0"/>
    <n v="67"/>
    <m/>
    <n v="3"/>
    <n v="1211.6999999999989"/>
    <m/>
    <n v="1211.6999999999989"/>
    <m/>
    <m/>
  </r>
  <r>
    <s v="2007-67-4-"/>
    <n v="1"/>
    <x v="33"/>
    <x v="0"/>
    <x v="0"/>
    <n v="67"/>
    <m/>
    <n v="4"/>
    <n v="937.27499999999964"/>
    <m/>
    <n v="937.27499999999964"/>
    <m/>
    <m/>
  </r>
  <r>
    <s v="2007-67-5-"/>
    <n v="1"/>
    <x v="33"/>
    <x v="0"/>
    <x v="0"/>
    <n v="67"/>
    <m/>
    <n v="5"/>
    <n v="310.19999999999982"/>
    <m/>
    <n v="310.19999999999982"/>
    <m/>
    <m/>
  </r>
  <r>
    <s v="2008-67-3-"/>
    <n v="1"/>
    <x v="33"/>
    <x v="0"/>
    <x v="1"/>
    <n v="67"/>
    <m/>
    <n v="3"/>
    <n v="2769.1499999999942"/>
    <m/>
    <n v="2769.1499999999942"/>
    <m/>
    <m/>
  </r>
  <r>
    <s v="2008-67-4-"/>
    <n v="1"/>
    <x v="33"/>
    <x v="0"/>
    <x v="1"/>
    <n v="67"/>
    <m/>
    <n v="4"/>
    <n v="1513.724999999999"/>
    <m/>
    <n v="1513.724999999999"/>
    <m/>
    <m/>
  </r>
  <r>
    <s v="2008-67-5-"/>
    <n v="1"/>
    <x v="33"/>
    <x v="0"/>
    <x v="1"/>
    <n v="67"/>
    <m/>
    <n v="5"/>
    <n v="139.875"/>
    <m/>
    <n v="139.875"/>
    <m/>
    <m/>
  </r>
  <r>
    <s v="2009-67-3-"/>
    <n v="1"/>
    <x v="33"/>
    <x v="0"/>
    <x v="2"/>
    <n v="67"/>
    <m/>
    <n v="3"/>
    <n v="2226.6749999999961"/>
    <m/>
    <n v="2226.6749999999961"/>
    <m/>
    <m/>
  </r>
  <r>
    <s v="2009-67-4-"/>
    <n v="1"/>
    <x v="33"/>
    <x v="0"/>
    <x v="2"/>
    <n v="67"/>
    <m/>
    <n v="4"/>
    <n v="3373.4250000000029"/>
    <m/>
    <n v="3373.4250000000029"/>
    <m/>
    <m/>
  </r>
  <r>
    <s v="2009-67-5-"/>
    <n v="1"/>
    <x v="33"/>
    <x v="0"/>
    <x v="2"/>
    <n v="67"/>
    <m/>
    <n v="5"/>
    <n v="162.82499999999979"/>
    <m/>
    <n v="162.82499999999979"/>
    <m/>
    <m/>
  </r>
  <r>
    <s v="2010-67-3-"/>
    <n v="1"/>
    <x v="33"/>
    <x v="0"/>
    <x v="3"/>
    <n v="67"/>
    <m/>
    <n v="3"/>
    <n v="5303.4749999999913"/>
    <m/>
    <n v="5303.4749999999913"/>
    <m/>
    <m/>
  </r>
  <r>
    <s v="2010-67-4-"/>
    <n v="1"/>
    <x v="33"/>
    <x v="0"/>
    <x v="3"/>
    <n v="67"/>
    <m/>
    <n v="4"/>
    <n v="2025.0749999999971"/>
    <m/>
    <n v="2025.0749999999971"/>
    <m/>
    <m/>
  </r>
  <r>
    <s v="2010-67-5-"/>
    <n v="1"/>
    <x v="33"/>
    <x v="0"/>
    <x v="3"/>
    <n v="67"/>
    <m/>
    <n v="5"/>
    <n v="379.5"/>
    <m/>
    <n v="379.5"/>
    <m/>
    <m/>
  </r>
  <r>
    <s v="2011-67-3-"/>
    <n v="1"/>
    <x v="33"/>
    <x v="0"/>
    <x v="4"/>
    <n v="67"/>
    <m/>
    <n v="3"/>
    <n v="3416.6999999999971"/>
    <m/>
    <n v="3416.6999999999971"/>
    <m/>
    <m/>
  </r>
  <r>
    <s v="2011-67-4-"/>
    <n v="1"/>
    <x v="33"/>
    <x v="0"/>
    <x v="4"/>
    <n v="67"/>
    <m/>
    <n v="4"/>
    <n v="4528.4249999999956"/>
    <m/>
    <n v="4528.4249999999956"/>
    <m/>
    <m/>
  </r>
  <r>
    <s v="2011-67-5-"/>
    <n v="1"/>
    <x v="33"/>
    <x v="0"/>
    <x v="4"/>
    <n v="67"/>
    <m/>
    <n v="5"/>
    <n v="214.34999999999991"/>
    <m/>
    <n v="214.34999999999991"/>
    <m/>
    <m/>
  </r>
  <r>
    <s v="2012-67-3-"/>
    <n v="1"/>
    <x v="33"/>
    <x v="0"/>
    <x v="5"/>
    <n v="67"/>
    <m/>
    <n v="3"/>
    <n v="3363.1499999999942"/>
    <m/>
    <n v="3363.1499999999942"/>
    <m/>
    <m/>
  </r>
  <r>
    <s v="2012-67-4-"/>
    <n v="1"/>
    <x v="33"/>
    <x v="0"/>
    <x v="5"/>
    <n v="67"/>
    <m/>
    <n v="4"/>
    <n v="2368.2749999999978"/>
    <m/>
    <n v="2368.2749999999978"/>
    <m/>
    <m/>
  </r>
  <r>
    <s v="2012-67-5-"/>
    <n v="1"/>
    <x v="33"/>
    <x v="0"/>
    <x v="5"/>
    <n v="67"/>
    <m/>
    <n v="5"/>
    <n v="614.92499999999927"/>
    <m/>
    <n v="614.92499999999927"/>
    <m/>
    <m/>
  </r>
  <r>
    <s v="2013-67-3-"/>
    <n v="1"/>
    <x v="33"/>
    <x v="0"/>
    <x v="6"/>
    <n v="67"/>
    <m/>
    <n v="3"/>
    <n v="3594"/>
    <m/>
    <n v="3594"/>
    <m/>
    <m/>
  </r>
  <r>
    <s v="2013-67-4-"/>
    <n v="1"/>
    <x v="33"/>
    <x v="0"/>
    <x v="6"/>
    <n v="67"/>
    <m/>
    <n v="4"/>
    <n v="3713.0249999999942"/>
    <m/>
    <n v="3713.0249999999942"/>
    <m/>
    <m/>
  </r>
  <r>
    <s v="2013-67-5-"/>
    <n v="1"/>
    <x v="33"/>
    <x v="0"/>
    <x v="6"/>
    <n v="67"/>
    <m/>
    <n v="5"/>
    <n v="316.64999999999958"/>
    <m/>
    <n v="316.64999999999958"/>
    <m/>
    <m/>
  </r>
  <r>
    <s v="2007-68-3-"/>
    <n v="1"/>
    <x v="33"/>
    <x v="1"/>
    <x v="0"/>
    <n v="68"/>
    <m/>
    <n v="3"/>
    <n v="0"/>
    <m/>
    <n v="0"/>
    <m/>
    <m/>
  </r>
  <r>
    <s v="2007-68-4-"/>
    <n v="1"/>
    <x v="33"/>
    <x v="1"/>
    <x v="0"/>
    <n v="68"/>
    <m/>
    <n v="4"/>
    <n v="0"/>
    <m/>
    <n v="0"/>
    <m/>
    <m/>
  </r>
  <r>
    <s v="2007-68-5-"/>
    <n v="1"/>
    <x v="33"/>
    <x v="1"/>
    <x v="0"/>
    <n v="68"/>
    <m/>
    <n v="5"/>
    <n v="0"/>
    <m/>
    <n v="0"/>
    <m/>
    <m/>
  </r>
  <r>
    <s v="2008-68-3-"/>
    <n v="1"/>
    <x v="33"/>
    <x v="1"/>
    <x v="1"/>
    <n v="68"/>
    <m/>
    <n v="3"/>
    <n v="0"/>
    <m/>
    <n v="0"/>
    <m/>
    <m/>
  </r>
  <r>
    <s v="2008-68-4-"/>
    <n v="1"/>
    <x v="33"/>
    <x v="1"/>
    <x v="1"/>
    <n v="68"/>
    <m/>
    <n v="4"/>
    <n v="0"/>
    <m/>
    <n v="0"/>
    <m/>
    <m/>
  </r>
  <r>
    <s v="2008-68-5-"/>
    <n v="1"/>
    <x v="33"/>
    <x v="1"/>
    <x v="1"/>
    <n v="68"/>
    <m/>
    <n v="5"/>
    <n v="0"/>
    <m/>
    <n v="0"/>
    <m/>
    <m/>
  </r>
  <r>
    <s v="2009-68-3-"/>
    <n v="1"/>
    <x v="33"/>
    <x v="1"/>
    <x v="2"/>
    <n v="68"/>
    <m/>
    <n v="3"/>
    <n v="0"/>
    <m/>
    <n v="0"/>
    <m/>
    <m/>
  </r>
  <r>
    <s v="2009-68-4-"/>
    <n v="1"/>
    <x v="33"/>
    <x v="1"/>
    <x v="2"/>
    <n v="68"/>
    <m/>
    <n v="4"/>
    <n v="0"/>
    <m/>
    <n v="0"/>
    <m/>
    <m/>
  </r>
  <r>
    <s v="2009-68-5-"/>
    <n v="1"/>
    <x v="33"/>
    <x v="1"/>
    <x v="2"/>
    <n v="68"/>
    <m/>
    <n v="5"/>
    <n v="0"/>
    <m/>
    <n v="0"/>
    <m/>
    <m/>
  </r>
  <r>
    <s v="2010-68-3-"/>
    <n v="1"/>
    <x v="33"/>
    <x v="1"/>
    <x v="3"/>
    <n v="68"/>
    <m/>
    <n v="3"/>
    <n v="0"/>
    <m/>
    <n v="0"/>
    <m/>
    <m/>
  </r>
  <r>
    <s v="2010-68-4-"/>
    <n v="1"/>
    <x v="33"/>
    <x v="1"/>
    <x v="3"/>
    <n v="68"/>
    <m/>
    <n v="4"/>
    <n v="0"/>
    <m/>
    <n v="0"/>
    <m/>
    <m/>
  </r>
  <r>
    <s v="2010-68-5-"/>
    <n v="1"/>
    <x v="33"/>
    <x v="1"/>
    <x v="3"/>
    <n v="68"/>
    <m/>
    <n v="5"/>
    <n v="0"/>
    <m/>
    <n v="0"/>
    <m/>
    <m/>
  </r>
  <r>
    <s v="2011-68-3-"/>
    <n v="1"/>
    <x v="33"/>
    <x v="1"/>
    <x v="4"/>
    <n v="68"/>
    <m/>
    <n v="3"/>
    <n v="0"/>
    <m/>
    <n v="0"/>
    <m/>
    <m/>
  </r>
  <r>
    <s v="2011-68-4-"/>
    <n v="1"/>
    <x v="33"/>
    <x v="1"/>
    <x v="4"/>
    <n v="68"/>
    <m/>
    <n v="4"/>
    <n v="0"/>
    <m/>
    <n v="0"/>
    <m/>
    <m/>
  </r>
  <r>
    <s v="2011-68-5-"/>
    <n v="1"/>
    <x v="33"/>
    <x v="1"/>
    <x v="4"/>
    <n v="68"/>
    <m/>
    <n v="5"/>
    <n v="0"/>
    <m/>
    <n v="0"/>
    <m/>
    <m/>
  </r>
  <r>
    <s v="2012-68-3-"/>
    <n v="1"/>
    <x v="33"/>
    <x v="1"/>
    <x v="5"/>
    <n v="68"/>
    <m/>
    <n v="3"/>
    <n v="0"/>
    <m/>
    <n v="0"/>
    <m/>
    <m/>
  </r>
  <r>
    <s v="2012-68-4-"/>
    <n v="1"/>
    <x v="33"/>
    <x v="1"/>
    <x v="5"/>
    <n v="68"/>
    <m/>
    <n v="4"/>
    <n v="0"/>
    <m/>
    <n v="0"/>
    <m/>
    <m/>
  </r>
  <r>
    <s v="2012-68-5-"/>
    <n v="1"/>
    <x v="33"/>
    <x v="1"/>
    <x v="5"/>
    <n v="68"/>
    <m/>
    <n v="5"/>
    <n v="0"/>
    <m/>
    <n v="0"/>
    <m/>
    <m/>
  </r>
  <r>
    <s v="2013-68-3-"/>
    <n v="1"/>
    <x v="33"/>
    <x v="1"/>
    <x v="6"/>
    <n v="68"/>
    <m/>
    <n v="3"/>
    <n v="0"/>
    <m/>
    <n v="0"/>
    <m/>
    <m/>
  </r>
  <r>
    <s v="2013-68-4-"/>
    <n v="1"/>
    <x v="33"/>
    <x v="1"/>
    <x v="6"/>
    <n v="68"/>
    <m/>
    <n v="4"/>
    <n v="0"/>
    <m/>
    <n v="0"/>
    <m/>
    <m/>
  </r>
  <r>
    <s v="2013-68-5-"/>
    <n v="1"/>
    <x v="33"/>
    <x v="1"/>
    <x v="6"/>
    <n v="68"/>
    <m/>
    <n v="5"/>
    <n v="0"/>
    <m/>
    <n v="0"/>
    <m/>
    <m/>
  </r>
  <r>
    <s v="2007-69-3-"/>
    <n v="1"/>
    <x v="34"/>
    <x v="0"/>
    <x v="0"/>
    <n v="69"/>
    <m/>
    <n v="3"/>
    <n v="31276.170173280829"/>
    <m/>
    <n v="31276.170173280829"/>
    <m/>
    <m/>
  </r>
  <r>
    <s v="2007-69-4-"/>
    <n v="1"/>
    <x v="34"/>
    <x v="0"/>
    <x v="0"/>
    <n v="69"/>
    <m/>
    <n v="4"/>
    <n v="71771.579826719171"/>
    <m/>
    <n v="71771.579826719171"/>
    <m/>
    <m/>
  </r>
  <r>
    <s v="2007-69-5-"/>
    <n v="1"/>
    <x v="34"/>
    <x v="0"/>
    <x v="0"/>
    <n v="69"/>
    <m/>
    <n v="5"/>
    <n v="0"/>
    <m/>
    <n v="0"/>
    <m/>
    <m/>
  </r>
  <r>
    <s v="2008-69-3-"/>
    <n v="1"/>
    <x v="34"/>
    <x v="0"/>
    <x v="1"/>
    <n v="69"/>
    <m/>
    <n v="3"/>
    <n v="60819.633687559217"/>
    <m/>
    <n v="60819.633687559217"/>
    <m/>
    <m/>
  </r>
  <r>
    <s v="2008-69-4-"/>
    <n v="1"/>
    <x v="34"/>
    <x v="0"/>
    <x v="1"/>
    <n v="69"/>
    <m/>
    <n v="4"/>
    <n v="2478.5659976986658"/>
    <m/>
    <n v="2478.5659976986658"/>
    <m/>
    <m/>
  </r>
  <r>
    <s v="2008-69-5-"/>
    <n v="1"/>
    <x v="34"/>
    <x v="0"/>
    <x v="1"/>
    <n v="69"/>
    <m/>
    <n v="5"/>
    <n v="565.27531474211605"/>
    <m/>
    <n v="565.27531474211605"/>
    <m/>
    <m/>
  </r>
  <r>
    <s v="2009-69-3-"/>
    <n v="1"/>
    <x v="34"/>
    <x v="0"/>
    <x v="2"/>
    <n v="69"/>
    <m/>
    <n v="3"/>
    <n v="27715.31498811625"/>
    <m/>
    <n v="27715.31498811625"/>
    <m/>
    <m/>
  </r>
  <r>
    <s v="2009-69-4-"/>
    <n v="1"/>
    <x v="34"/>
    <x v="0"/>
    <x v="2"/>
    <n v="69"/>
    <m/>
    <n v="4"/>
    <n v="4757.1073202424122"/>
    <m/>
    <n v="4757.1073202424122"/>
    <m/>
    <m/>
  </r>
  <r>
    <s v="2009-69-5-"/>
    <n v="1"/>
    <x v="34"/>
    <x v="0"/>
    <x v="2"/>
    <n v="69"/>
    <m/>
    <n v="5"/>
    <n v="0"/>
    <m/>
    <n v="0"/>
    <m/>
    <m/>
  </r>
  <r>
    <s v="2010-69-3-"/>
    <n v="1"/>
    <x v="34"/>
    <x v="0"/>
    <x v="3"/>
    <n v="69"/>
    <m/>
    <n v="3"/>
    <n v="94398.15926430434"/>
    <m/>
    <n v="94398.15926430434"/>
    <m/>
    <m/>
  </r>
  <r>
    <s v="2010-69-4-"/>
    <n v="1"/>
    <x v="34"/>
    <x v="0"/>
    <x v="3"/>
    <n v="69"/>
    <m/>
    <n v="4"/>
    <n v="3358.9359285622841"/>
    <m/>
    <n v="3358.9359285622841"/>
    <m/>
    <m/>
  </r>
  <r>
    <s v="2010-69-5-"/>
    <n v="1"/>
    <x v="34"/>
    <x v="0"/>
    <x v="3"/>
    <n v="69"/>
    <m/>
    <n v="5"/>
    <n v="16.315177863687659"/>
    <m/>
    <n v="16.315177863687659"/>
    <m/>
    <m/>
  </r>
  <r>
    <s v="2011-69-3-"/>
    <n v="1"/>
    <x v="34"/>
    <x v="0"/>
    <x v="4"/>
    <n v="69"/>
    <m/>
    <n v="3"/>
    <n v="92274.420053384747"/>
    <m/>
    <n v="92274.420053384747"/>
    <m/>
    <m/>
  </r>
  <r>
    <s v="2011-69-4-"/>
    <n v="1"/>
    <x v="34"/>
    <x v="0"/>
    <x v="4"/>
    <n v="69"/>
    <m/>
    <n v="4"/>
    <n v="13610.10679590455"/>
    <m/>
    <n v="13610.10679590455"/>
    <m/>
    <m/>
  </r>
  <r>
    <s v="2011-69-5-"/>
    <n v="1"/>
    <x v="34"/>
    <x v="0"/>
    <x v="4"/>
    <n v="69"/>
    <m/>
    <n v="5"/>
    <n v="3.5631507107177072"/>
    <m/>
    <n v="3.5631507107177072"/>
    <m/>
    <m/>
  </r>
  <r>
    <s v="2012-69-3-"/>
    <n v="1"/>
    <x v="34"/>
    <x v="0"/>
    <x v="5"/>
    <n v="69"/>
    <m/>
    <n v="3"/>
    <n v="264711.5217160575"/>
    <m/>
    <n v="264711.5217160575"/>
    <m/>
    <m/>
  </r>
  <r>
    <s v="2012-69-4-"/>
    <n v="1"/>
    <x v="34"/>
    <x v="0"/>
    <x v="5"/>
    <n v="69"/>
    <m/>
    <n v="4"/>
    <n v="5720.2398691511498"/>
    <m/>
    <n v="5720.2398691511498"/>
    <m/>
    <m/>
  </r>
  <r>
    <s v="2012-69-5-"/>
    <n v="1"/>
    <x v="34"/>
    <x v="0"/>
    <x v="5"/>
    <n v="69"/>
    <m/>
    <n v="5"/>
    <n v="13.79841479132242"/>
    <m/>
    <n v="13.79841479132242"/>
    <m/>
    <m/>
  </r>
  <r>
    <s v="2013-69-3-"/>
    <n v="1"/>
    <x v="34"/>
    <x v="0"/>
    <x v="6"/>
    <n v="69"/>
    <m/>
    <n v="3"/>
    <n v="296977.65658904117"/>
    <m/>
    <n v="296977.65658904117"/>
    <m/>
    <m/>
  </r>
  <r>
    <s v="2013-69-4-"/>
    <n v="1"/>
    <x v="34"/>
    <x v="0"/>
    <x v="6"/>
    <n v="69"/>
    <m/>
    <n v="4"/>
    <n v="60594.943410958869"/>
    <m/>
    <n v="60594.943410958869"/>
    <m/>
    <m/>
  </r>
  <r>
    <s v="2013-69-5-"/>
    <n v="1"/>
    <x v="34"/>
    <x v="0"/>
    <x v="6"/>
    <n v="69"/>
    <m/>
    <n v="5"/>
    <n v="0"/>
    <m/>
    <n v="0"/>
    <m/>
    <m/>
  </r>
  <r>
    <s v="2007-70-3-"/>
    <n v="1"/>
    <x v="34"/>
    <x v="1"/>
    <x v="0"/>
    <n v="70"/>
    <m/>
    <n v="3"/>
    <n v="801.95308136617678"/>
    <m/>
    <n v="801.95308136617678"/>
    <m/>
    <m/>
  </r>
  <r>
    <s v="2007-70-4-"/>
    <n v="1"/>
    <x v="34"/>
    <x v="1"/>
    <x v="0"/>
    <n v="70"/>
    <m/>
    <n v="4"/>
    <n v="1840.296918633831"/>
    <m/>
    <n v="1840.296918633831"/>
    <m/>
    <m/>
  </r>
  <r>
    <s v="2007-70-5-"/>
    <n v="1"/>
    <x v="34"/>
    <x v="1"/>
    <x v="0"/>
    <n v="70"/>
    <m/>
    <n v="5"/>
    <n v="0"/>
    <m/>
    <n v="0"/>
    <m/>
    <m/>
  </r>
  <r>
    <s v="2008-70-3-"/>
    <n v="1"/>
    <x v="34"/>
    <x v="1"/>
    <x v="1"/>
    <n v="70"/>
    <m/>
    <n v="3"/>
    <n v="1559.477786860494"/>
    <m/>
    <n v="1559.477786860494"/>
    <m/>
    <m/>
  </r>
  <r>
    <s v="2008-70-4-"/>
    <n v="1"/>
    <x v="34"/>
    <x v="1"/>
    <x v="1"/>
    <n v="70"/>
    <m/>
    <n v="4"/>
    <n v="63.552974299965634"/>
    <m/>
    <n v="63.552974299965634"/>
    <m/>
    <m/>
  </r>
  <r>
    <s v="2008-70-5-"/>
    <n v="1"/>
    <x v="34"/>
    <x v="1"/>
    <x v="1"/>
    <n v="70"/>
    <m/>
    <n v="5"/>
    <n v="14.494238839541479"/>
    <m/>
    <n v="14.494238839541479"/>
    <m/>
    <m/>
  </r>
  <r>
    <s v="2009-70-3-"/>
    <n v="1"/>
    <x v="34"/>
    <x v="1"/>
    <x v="2"/>
    <n v="70"/>
    <m/>
    <n v="3"/>
    <n v="8278.600580865892"/>
    <m/>
    <n v="8278.600580865892"/>
    <m/>
    <m/>
  </r>
  <r>
    <s v="2009-70-4-"/>
    <n v="1"/>
    <x v="34"/>
    <x v="1"/>
    <x v="2"/>
    <n v="70"/>
    <m/>
    <n v="4"/>
    <n v="121.9771107754468"/>
    <m/>
    <n v="121.9771107754468"/>
    <m/>
    <m/>
  </r>
  <r>
    <s v="2009-70-5-"/>
    <n v="1"/>
    <x v="34"/>
    <x v="1"/>
    <x v="2"/>
    <n v="70"/>
    <m/>
    <n v="5"/>
    <n v="0"/>
    <m/>
    <n v="0"/>
    <m/>
    <m/>
  </r>
  <r>
    <s v="2010-70-3-"/>
    <n v="1"/>
    <x v="34"/>
    <x v="1"/>
    <x v="3"/>
    <n v="70"/>
    <m/>
    <n v="3"/>
    <n v="28196.85276725973"/>
    <m/>
    <n v="28196.85276725973"/>
    <m/>
    <m/>
  </r>
  <r>
    <s v="2010-70-4-"/>
    <n v="1"/>
    <x v="34"/>
    <x v="1"/>
    <x v="3"/>
    <n v="70"/>
    <m/>
    <n v="4"/>
    <n v="1003.318524116007"/>
    <m/>
    <n v="1003.318524116007"/>
    <m/>
    <m/>
  </r>
  <r>
    <s v="2010-70-5-"/>
    <n v="1"/>
    <x v="34"/>
    <x v="1"/>
    <x v="3"/>
    <n v="70"/>
    <m/>
    <n v="5"/>
    <n v="0.41833789394070919"/>
    <m/>
    <n v="0.41833789394070919"/>
    <m/>
    <m/>
  </r>
  <r>
    <s v="2011-70-3-"/>
    <n v="1"/>
    <x v="34"/>
    <x v="1"/>
    <x v="4"/>
    <n v="70"/>
    <m/>
    <n v="3"/>
    <n v="27562.489106855181"/>
    <m/>
    <n v="27562.489106855181"/>
    <m/>
    <m/>
  </r>
  <r>
    <s v="2011-70-4-"/>
    <n v="1"/>
    <x v="34"/>
    <x v="1"/>
    <x v="4"/>
    <n v="70"/>
    <m/>
    <n v="4"/>
    <n v="4065.3565754000588"/>
    <m/>
    <n v="4065.3565754000588"/>
    <m/>
    <m/>
  </r>
  <r>
    <s v="2011-70-5-"/>
    <n v="1"/>
    <x v="34"/>
    <x v="1"/>
    <x v="4"/>
    <n v="70"/>
    <m/>
    <n v="5"/>
    <n v="1.0643177447598351"/>
    <m/>
    <n v="1.0643177447598351"/>
    <m/>
    <m/>
  </r>
  <r>
    <s v="2012-70-3-"/>
    <n v="1"/>
    <x v="34"/>
    <x v="1"/>
    <x v="5"/>
    <n v="70"/>
    <m/>
    <n v="3"/>
    <n v="79069.675317783433"/>
    <m/>
    <n v="79069.675317783433"/>
    <m/>
    <m/>
  </r>
  <r>
    <s v="2012-70-4-"/>
    <n v="1"/>
    <x v="34"/>
    <x v="1"/>
    <x v="5"/>
    <n v="70"/>
    <m/>
    <n v="4"/>
    <n v="1708.6430777983951"/>
    <m/>
    <n v="1708.6430777983951"/>
    <m/>
    <m/>
  </r>
  <r>
    <s v="2012-70-5-"/>
    <n v="1"/>
    <x v="34"/>
    <x v="1"/>
    <x v="5"/>
    <n v="70"/>
    <m/>
    <n v="5"/>
    <n v="4.121604418187216"/>
    <m/>
    <n v="4.121604418187216"/>
    <m/>
    <m/>
  </r>
  <r>
    <s v="2013-70-3-"/>
    <n v="1"/>
    <x v="34"/>
    <x v="1"/>
    <x v="6"/>
    <n v="70"/>
    <m/>
    <n v="3"/>
    <n v="88707.611708414857"/>
    <m/>
    <n v="88707.611708414857"/>
    <m/>
    <m/>
  </r>
  <r>
    <s v="2013-70-4-"/>
    <n v="1"/>
    <x v="34"/>
    <x v="1"/>
    <x v="6"/>
    <n v="70"/>
    <m/>
    <n v="4"/>
    <n v="18099.788291585119"/>
    <m/>
    <n v="18099.788291585119"/>
    <m/>
    <m/>
  </r>
  <r>
    <s v="2013-70-5-"/>
    <n v="1"/>
    <x v="34"/>
    <x v="1"/>
    <x v="6"/>
    <n v="70"/>
    <m/>
    <n v="5"/>
    <n v="0"/>
    <m/>
    <n v="0"/>
    <m/>
    <m/>
  </r>
  <r>
    <s v="2007-71-3-"/>
    <n v="1"/>
    <x v="35"/>
    <x v="0"/>
    <x v="0"/>
    <n v="71"/>
    <m/>
    <n v="3"/>
    <n v="1400.202794044561"/>
    <m/>
    <n v="1400.202794044561"/>
    <m/>
    <m/>
  </r>
  <r>
    <s v="2007-71-4-"/>
    <n v="1"/>
    <x v="35"/>
    <x v="0"/>
    <x v="0"/>
    <n v="71"/>
    <m/>
    <n v="4"/>
    <n v="10792.26875140889"/>
    <m/>
    <n v="10792.26875140889"/>
    <m/>
    <m/>
  </r>
  <r>
    <s v="2007-71-5-"/>
    <n v="1"/>
    <x v="35"/>
    <x v="0"/>
    <x v="0"/>
    <n v="71"/>
    <m/>
    <n v="5"/>
    <n v="16036.086128982261"/>
    <m/>
    <n v="16036.086128982261"/>
    <m/>
    <m/>
  </r>
  <r>
    <s v="2008-71-3-"/>
    <n v="1"/>
    <x v="35"/>
    <x v="0"/>
    <x v="1"/>
    <n v="71"/>
    <m/>
    <n v="3"/>
    <n v="4598.5448053304744"/>
    <m/>
    <n v="4598.5448053304744"/>
    <m/>
    <m/>
  </r>
  <r>
    <s v="2008-71-4-"/>
    <n v="1"/>
    <x v="35"/>
    <x v="0"/>
    <x v="1"/>
    <n v="71"/>
    <m/>
    <n v="4"/>
    <n v="9250.8059477765564"/>
    <m/>
    <n v="9250.8059477765564"/>
    <m/>
    <m/>
  </r>
  <r>
    <s v="2008-71-5-"/>
    <n v="1"/>
    <x v="35"/>
    <x v="0"/>
    <x v="1"/>
    <n v="71"/>
    <m/>
    <n v="5"/>
    <n v="20866.629833442119"/>
    <m/>
    <n v="20866.629833442119"/>
    <m/>
    <m/>
  </r>
  <r>
    <s v="2009-71-3-"/>
    <n v="1"/>
    <x v="35"/>
    <x v="0"/>
    <x v="2"/>
    <n v="71"/>
    <m/>
    <n v="3"/>
    <n v="3977.3001800220459"/>
    <m/>
    <n v="3977.3001800220459"/>
    <m/>
    <m/>
  </r>
  <r>
    <s v="2009-71-4-"/>
    <n v="1"/>
    <x v="35"/>
    <x v="0"/>
    <x v="2"/>
    <n v="71"/>
    <m/>
    <n v="4"/>
    <n v="15449.40499741285"/>
    <m/>
    <n v="15449.40499741285"/>
    <m/>
    <m/>
  </r>
  <r>
    <s v="2009-71-5-"/>
    <n v="1"/>
    <x v="35"/>
    <x v="0"/>
    <x v="2"/>
    <n v="71"/>
    <m/>
    <n v="5"/>
    <n v="10828.67732670566"/>
    <m/>
    <n v="10828.67732670566"/>
    <m/>
    <m/>
  </r>
  <r>
    <s v="2010-71-3-"/>
    <n v="1"/>
    <x v="35"/>
    <x v="0"/>
    <x v="3"/>
    <n v="71"/>
    <m/>
    <n v="3"/>
    <n v="6225.5874811369922"/>
    <m/>
    <n v="6225.5874811369922"/>
    <m/>
    <m/>
  </r>
  <r>
    <s v="2010-71-4-"/>
    <n v="1"/>
    <x v="35"/>
    <x v="0"/>
    <x v="3"/>
    <n v="71"/>
    <m/>
    <n v="4"/>
    <n v="13629.62752728685"/>
    <m/>
    <n v="13629.62752728685"/>
    <m/>
    <m/>
  </r>
  <r>
    <s v="2010-71-5-"/>
    <n v="1"/>
    <x v="35"/>
    <x v="0"/>
    <x v="3"/>
    <n v="71"/>
    <m/>
    <n v="5"/>
    <n v="22562.011692977059"/>
    <m/>
    <n v="22562.011692977059"/>
    <m/>
    <m/>
  </r>
  <r>
    <s v="2011-71-3-"/>
    <n v="1"/>
    <x v="35"/>
    <x v="0"/>
    <x v="4"/>
    <n v="71"/>
    <m/>
    <n v="3"/>
    <n v="5853.6744430534818"/>
    <m/>
    <n v="5853.6744430534818"/>
    <m/>
    <m/>
  </r>
  <r>
    <s v="2011-71-4-"/>
    <n v="1"/>
    <x v="35"/>
    <x v="0"/>
    <x v="4"/>
    <n v="71"/>
    <m/>
    <n v="4"/>
    <n v="27065.19862860534"/>
    <m/>
    <n v="27065.19862860534"/>
    <m/>
    <m/>
  </r>
  <r>
    <s v="2011-71-5-"/>
    <n v="1"/>
    <x v="35"/>
    <x v="0"/>
    <x v="4"/>
    <n v="71"/>
    <m/>
    <n v="5"/>
    <n v="18671.55872350838"/>
    <m/>
    <n v="18671.55872350838"/>
    <m/>
    <m/>
  </r>
  <r>
    <s v="2012-71-3-"/>
    <n v="1"/>
    <x v="35"/>
    <x v="0"/>
    <x v="5"/>
    <n v="71"/>
    <m/>
    <n v="3"/>
    <n v="4912.3546222574423"/>
    <m/>
    <n v="4912.3546222574423"/>
    <m/>
    <m/>
  </r>
  <r>
    <s v="2012-71-4-"/>
    <n v="1"/>
    <x v="35"/>
    <x v="0"/>
    <x v="5"/>
    <n v="71"/>
    <m/>
    <n v="4"/>
    <n v="15548.690253975001"/>
    <m/>
    <n v="15548.690253975001"/>
    <m/>
    <m/>
  </r>
  <r>
    <s v="2012-71-5-"/>
    <n v="1"/>
    <x v="35"/>
    <x v="0"/>
    <x v="5"/>
    <n v="71"/>
    <m/>
    <n v="5"/>
    <n v="23940.29924627117"/>
    <m/>
    <n v="23940.29924627117"/>
    <m/>
    <m/>
  </r>
  <r>
    <s v="2013-71-3-"/>
    <n v="1"/>
    <x v="35"/>
    <x v="0"/>
    <x v="6"/>
    <n v="71"/>
    <m/>
    <n v="3"/>
    <n v="10358.515898116741"/>
    <m/>
    <n v="10358.515898116741"/>
    <m/>
    <m/>
  </r>
  <r>
    <s v="2013-71-4-"/>
    <n v="1"/>
    <x v="35"/>
    <x v="0"/>
    <x v="6"/>
    <n v="71"/>
    <m/>
    <n v="4"/>
    <n v="14838.607198532191"/>
    <m/>
    <n v="14838.607198532191"/>
    <m/>
    <m/>
  </r>
  <r>
    <s v="2013-71-5-"/>
    <n v="1"/>
    <x v="35"/>
    <x v="0"/>
    <x v="6"/>
    <n v="71"/>
    <m/>
    <n v="5"/>
    <n v="14488.942329811471"/>
    <m/>
    <n v="14488.942329811471"/>
    <m/>
    <m/>
  </r>
  <r>
    <s v="2007-72-3-"/>
    <n v="1"/>
    <x v="35"/>
    <x v="1"/>
    <x v="0"/>
    <n v="72"/>
    <m/>
    <n v="3"/>
    <n v="390.13998864189568"/>
    <m/>
    <n v="390.13998864189568"/>
    <m/>
    <m/>
  </r>
  <r>
    <s v="2007-72-4-"/>
    <n v="1"/>
    <x v="35"/>
    <x v="1"/>
    <x v="0"/>
    <n v="72"/>
    <m/>
    <n v="4"/>
    <n v="736.64258494656701"/>
    <m/>
    <n v="736.64258494656701"/>
    <m/>
    <m/>
  </r>
  <r>
    <s v="2007-72-5-"/>
    <n v="1"/>
    <x v="35"/>
    <x v="1"/>
    <x v="0"/>
    <n v="72"/>
    <m/>
    <n v="5"/>
    <n v="96.324798947118168"/>
    <m/>
    <n v="96.324798947118168"/>
    <m/>
    <m/>
  </r>
  <r>
    <s v="2008-72-3-"/>
    <n v="1"/>
    <x v="35"/>
    <x v="1"/>
    <x v="1"/>
    <n v="72"/>
    <m/>
    <n v="3"/>
    <n v="397.77246519193261"/>
    <m/>
    <n v="397.77246519193261"/>
    <m/>
    <m/>
  </r>
  <r>
    <s v="2008-72-4-"/>
    <n v="1"/>
    <x v="35"/>
    <x v="1"/>
    <x v="1"/>
    <n v="72"/>
    <m/>
    <n v="4"/>
    <n v="1455.115777432178"/>
    <m/>
    <n v="1455.115777432178"/>
    <m/>
    <m/>
  </r>
  <r>
    <s v="2008-72-5-"/>
    <n v="1"/>
    <x v="35"/>
    <x v="1"/>
    <x v="1"/>
    <n v="72"/>
    <m/>
    <n v="5"/>
    <n v="654.2745642682429"/>
    <m/>
    <n v="654.2745642682429"/>
    <m/>
    <m/>
  </r>
  <r>
    <s v="2009-72-3-"/>
    <n v="1"/>
    <x v="35"/>
    <x v="1"/>
    <x v="2"/>
    <n v="72"/>
    <m/>
    <n v="3"/>
    <n v="433.51673522310608"/>
    <m/>
    <n v="433.51673522310608"/>
    <m/>
    <m/>
  </r>
  <r>
    <s v="2009-72-4-"/>
    <n v="1"/>
    <x v="35"/>
    <x v="1"/>
    <x v="2"/>
    <n v="72"/>
    <m/>
    <n v="4"/>
    <n v="2578.7124920242582"/>
    <m/>
    <n v="2578.7124920242582"/>
    <m/>
    <m/>
  </r>
  <r>
    <s v="2009-72-5-"/>
    <n v="1"/>
    <x v="35"/>
    <x v="1"/>
    <x v="2"/>
    <n v="72"/>
    <m/>
    <n v="5"/>
    <n v="2264.0355122877231"/>
    <m/>
    <n v="2264.0355122877231"/>
    <m/>
    <m/>
  </r>
  <r>
    <s v="2010-72-3-"/>
    <n v="1"/>
    <x v="35"/>
    <x v="1"/>
    <x v="3"/>
    <n v="72"/>
    <m/>
    <n v="3"/>
    <n v="868.69894302315925"/>
    <m/>
    <n v="868.69894302315925"/>
    <m/>
    <m/>
  </r>
  <r>
    <s v="2010-72-4-"/>
    <n v="1"/>
    <x v="35"/>
    <x v="1"/>
    <x v="3"/>
    <n v="72"/>
    <m/>
    <n v="4"/>
    <n v="1258.6991863576579"/>
    <m/>
    <n v="1258.6991863576579"/>
    <m/>
    <m/>
  </r>
  <r>
    <s v="2010-72-5-"/>
    <n v="1"/>
    <x v="35"/>
    <x v="1"/>
    <x v="3"/>
    <n v="72"/>
    <m/>
    <n v="5"/>
    <n v="1849.813387073443"/>
    <m/>
    <n v="1849.813387073443"/>
    <m/>
    <m/>
  </r>
  <r>
    <s v="2011-72-3-"/>
    <n v="1"/>
    <x v="35"/>
    <x v="1"/>
    <x v="4"/>
    <n v="72"/>
    <m/>
    <n v="3"/>
    <n v="1027.8080773529659"/>
    <m/>
    <n v="1027.8080773529659"/>
    <m/>
    <m/>
  </r>
  <r>
    <s v="2011-72-4-"/>
    <n v="1"/>
    <x v="35"/>
    <x v="1"/>
    <x v="4"/>
    <n v="72"/>
    <m/>
    <n v="4"/>
    <n v="4927.9059150351413"/>
    <m/>
    <n v="4927.9059150351413"/>
    <m/>
    <m/>
  </r>
  <r>
    <s v="2011-72-5-"/>
    <n v="1"/>
    <x v="35"/>
    <x v="1"/>
    <x v="4"/>
    <n v="72"/>
    <m/>
    <n v="5"/>
    <n v="1776.755312723405"/>
    <m/>
    <n v="1776.755312723405"/>
    <m/>
    <m/>
  </r>
  <r>
    <s v="2012-72-3-"/>
    <n v="1"/>
    <x v="35"/>
    <x v="1"/>
    <x v="5"/>
    <n v="72"/>
    <m/>
    <n v="3"/>
    <n v="402.55534634092049"/>
    <m/>
    <n v="402.55534634092049"/>
    <m/>
    <m/>
  </r>
  <r>
    <s v="2012-72-4-"/>
    <n v="1"/>
    <x v="35"/>
    <x v="1"/>
    <x v="5"/>
    <n v="72"/>
    <m/>
    <n v="4"/>
    <n v="2229.3002179534419"/>
    <m/>
    <n v="2229.3002179534419"/>
    <m/>
    <m/>
  </r>
  <r>
    <s v="2012-72-5-"/>
    <n v="1"/>
    <x v="35"/>
    <x v="1"/>
    <x v="5"/>
    <n v="72"/>
    <m/>
    <n v="5"/>
    <n v="1993.3748536672931"/>
    <m/>
    <n v="1993.3748536672931"/>
    <m/>
    <m/>
  </r>
  <r>
    <s v="2013-72-3-"/>
    <n v="1"/>
    <x v="35"/>
    <x v="1"/>
    <x v="6"/>
    <n v="72"/>
    <m/>
    <n v="3"/>
    <n v="1044.317891322979"/>
    <m/>
    <n v="1044.317891322979"/>
    <m/>
    <m/>
  </r>
  <r>
    <s v="2013-72-4-"/>
    <n v="1"/>
    <x v="35"/>
    <x v="1"/>
    <x v="6"/>
    <n v="72"/>
    <m/>
    <n v="4"/>
    <n v="2233.8529939020468"/>
    <m/>
    <n v="2233.8529939020468"/>
    <m/>
    <m/>
  </r>
  <r>
    <s v="2013-72-5-"/>
    <n v="1"/>
    <x v="35"/>
    <x v="1"/>
    <x v="6"/>
    <n v="72"/>
    <m/>
    <n v="5"/>
    <n v="3340.018708346654"/>
    <m/>
    <n v="3340.018708346654"/>
    <m/>
    <m/>
  </r>
  <r>
    <s v="2007-73-3-"/>
    <n v="1"/>
    <x v="36"/>
    <x v="0"/>
    <x v="0"/>
    <n v="73"/>
    <m/>
    <n v="3"/>
    <n v="1445.672918453472"/>
    <m/>
    <n v="1445.672918453472"/>
    <m/>
    <m/>
  </r>
  <r>
    <s v="2007-73-4-"/>
    <n v="1"/>
    <x v="36"/>
    <x v="0"/>
    <x v="0"/>
    <n v="73"/>
    <m/>
    <n v="4"/>
    <n v="8585.5136174566942"/>
    <m/>
    <n v="8585.5136174566942"/>
    <m/>
    <m/>
  </r>
  <r>
    <s v="2007-73-5-"/>
    <n v="1"/>
    <x v="36"/>
    <x v="0"/>
    <x v="0"/>
    <n v="73"/>
    <m/>
    <n v="5"/>
    <n v="9787.1476745476757"/>
    <m/>
    <n v="9787.1476745476757"/>
    <m/>
    <m/>
  </r>
  <r>
    <s v="2008-73-3-"/>
    <n v="1"/>
    <x v="36"/>
    <x v="0"/>
    <x v="1"/>
    <n v="73"/>
    <m/>
    <n v="3"/>
    <n v="3987.2559755835518"/>
    <m/>
    <n v="3987.2559755835518"/>
    <m/>
    <m/>
  </r>
  <r>
    <s v="2008-73-4-"/>
    <n v="1"/>
    <x v="36"/>
    <x v="0"/>
    <x v="1"/>
    <n v="73"/>
    <m/>
    <n v="4"/>
    <n v="6047.0127603808423"/>
    <m/>
    <n v="6047.0127603808423"/>
    <m/>
    <m/>
  </r>
  <r>
    <s v="2008-73-5-"/>
    <n v="1"/>
    <x v="36"/>
    <x v="0"/>
    <x v="1"/>
    <n v="73"/>
    <m/>
    <n v="5"/>
    <n v="5219.1740018028349"/>
    <m/>
    <n v="5219.1740018028349"/>
    <m/>
    <m/>
  </r>
  <r>
    <s v="2009-73-3-"/>
    <n v="1"/>
    <x v="36"/>
    <x v="0"/>
    <x v="2"/>
    <n v="73"/>
    <m/>
    <n v="3"/>
    <n v="22.209088998104399"/>
    <m/>
    <n v="22.209088998104399"/>
    <m/>
    <m/>
  </r>
  <r>
    <s v="2009-73-4-"/>
    <n v="1"/>
    <x v="36"/>
    <x v="0"/>
    <x v="2"/>
    <n v="73"/>
    <m/>
    <n v="4"/>
    <n v="9395.9409777864876"/>
    <m/>
    <n v="9395.9409777864876"/>
    <m/>
    <m/>
  </r>
  <r>
    <s v="2009-73-5-"/>
    <n v="1"/>
    <x v="36"/>
    <x v="0"/>
    <x v="2"/>
    <n v="73"/>
    <m/>
    <n v="5"/>
    <n v="4196.9920622812006"/>
    <m/>
    <n v="4196.9920622812006"/>
    <m/>
    <m/>
  </r>
  <r>
    <s v="2010-73-3-"/>
    <n v="1"/>
    <x v="36"/>
    <x v="0"/>
    <x v="3"/>
    <n v="73"/>
    <m/>
    <n v="3"/>
    <n v="191.28562826329721"/>
    <m/>
    <n v="191.28562826329721"/>
    <m/>
    <m/>
  </r>
  <r>
    <s v="2010-73-4-"/>
    <n v="1"/>
    <x v="36"/>
    <x v="0"/>
    <x v="3"/>
    <n v="73"/>
    <m/>
    <n v="4"/>
    <n v="60.640334130455827"/>
    <m/>
    <n v="60.640334130455827"/>
    <m/>
    <m/>
  </r>
  <r>
    <s v="2010-73-5-"/>
    <n v="1"/>
    <x v="36"/>
    <x v="0"/>
    <x v="3"/>
    <n v="73"/>
    <m/>
    <n v="5"/>
    <n v="4654.0118428987098"/>
    <m/>
    <n v="4654.0118428987098"/>
    <m/>
    <m/>
  </r>
  <r>
    <s v="2011-73-3-"/>
    <n v="1"/>
    <x v="36"/>
    <x v="0"/>
    <x v="4"/>
    <n v="73"/>
    <m/>
    <n v="3"/>
    <n v="266.9541578736987"/>
    <m/>
    <n v="266.9541578736987"/>
    <m/>
    <m/>
  </r>
  <r>
    <s v="2011-73-4-"/>
    <n v="1"/>
    <x v="36"/>
    <x v="0"/>
    <x v="4"/>
    <n v="73"/>
    <m/>
    <n v="4"/>
    <n v="1296.404654726846"/>
    <m/>
    <n v="1296.404654726846"/>
    <m/>
    <m/>
  </r>
  <r>
    <s v="2011-73-5-"/>
    <n v="1"/>
    <x v="36"/>
    <x v="0"/>
    <x v="4"/>
    <n v="73"/>
    <m/>
    <n v="5"/>
    <n v="29.0514058271492"/>
    <m/>
    <n v="29.0514058271492"/>
    <m/>
    <m/>
  </r>
  <r>
    <s v="2012-73-3-"/>
    <n v="1"/>
    <x v="36"/>
    <x v="0"/>
    <x v="5"/>
    <n v="73"/>
    <m/>
    <n v="3"/>
    <n v="273.41082541291922"/>
    <m/>
    <n v="273.41082541291922"/>
    <m/>
    <m/>
  </r>
  <r>
    <s v="2012-73-4-"/>
    <n v="1"/>
    <x v="36"/>
    <x v="0"/>
    <x v="5"/>
    <n v="73"/>
    <m/>
    <n v="4"/>
    <n v="437.63863131830618"/>
    <m/>
    <n v="437.63863131830618"/>
    <m/>
    <m/>
  </r>
  <r>
    <s v="2012-73-5-"/>
    <n v="1"/>
    <x v="36"/>
    <x v="0"/>
    <x v="5"/>
    <n v="73"/>
    <m/>
    <n v="5"/>
    <n v="545.30068030935911"/>
    <m/>
    <n v="545.30068030935911"/>
    <m/>
    <m/>
  </r>
  <r>
    <s v="2013-73-3-"/>
    <n v="1"/>
    <x v="36"/>
    <x v="0"/>
    <x v="6"/>
    <n v="73"/>
    <m/>
    <n v="3"/>
    <n v="451.36564598198032"/>
    <m/>
    <n v="451.36564598198032"/>
    <m/>
    <m/>
  </r>
  <r>
    <s v="2013-73-4-"/>
    <n v="1"/>
    <x v="36"/>
    <x v="0"/>
    <x v="6"/>
    <n v="73"/>
    <m/>
    <n v="4"/>
    <n v="983.51683258918786"/>
    <m/>
    <n v="983.51683258918786"/>
    <m/>
    <m/>
  </r>
  <r>
    <s v="2013-73-5-"/>
    <n v="1"/>
    <x v="36"/>
    <x v="0"/>
    <x v="6"/>
    <n v="73"/>
    <m/>
    <n v="5"/>
    <n v="156.7419854613299"/>
    <m/>
    <n v="156.7419854613299"/>
    <m/>
    <m/>
  </r>
  <r>
    <s v="2007-74-3-"/>
    <n v="1"/>
    <x v="36"/>
    <x v="1"/>
    <x v="0"/>
    <n v="74"/>
    <m/>
    <n v="3"/>
    <n v="94.647072666519009"/>
    <m/>
    <n v="94.647072666519009"/>
    <m/>
    <m/>
  </r>
  <r>
    <s v="2007-74-4-"/>
    <n v="1"/>
    <x v="36"/>
    <x v="1"/>
    <x v="0"/>
    <n v="74"/>
    <m/>
    <n v="4"/>
    <n v="728.9744722313942"/>
    <m/>
    <n v="728.9744722313942"/>
    <m/>
    <m/>
  </r>
  <r>
    <s v="2007-74-5-"/>
    <n v="1"/>
    <x v="36"/>
    <x v="1"/>
    <x v="0"/>
    <n v="74"/>
    <m/>
    <n v="5"/>
    <n v="0"/>
    <m/>
    <n v="0"/>
    <m/>
    <m/>
  </r>
  <r>
    <s v="2008-74-3-"/>
    <n v="1"/>
    <x v="36"/>
    <x v="1"/>
    <x v="1"/>
    <n v="74"/>
    <m/>
    <n v="3"/>
    <n v="3606.5867633296029"/>
    <m/>
    <n v="3606.5867633296029"/>
    <m/>
    <m/>
  </r>
  <r>
    <s v="2008-74-4-"/>
    <n v="1"/>
    <x v="36"/>
    <x v="1"/>
    <x v="1"/>
    <n v="74"/>
    <m/>
    <n v="4"/>
    <n v="552.56973377897771"/>
    <m/>
    <n v="552.56973377897771"/>
    <m/>
    <m/>
  </r>
  <r>
    <s v="2008-74-5-"/>
    <n v="1"/>
    <x v="36"/>
    <x v="1"/>
    <x v="1"/>
    <n v="74"/>
    <m/>
    <n v="5"/>
    <n v="530.24393524906077"/>
    <m/>
    <n v="530.24393524906077"/>
    <m/>
    <m/>
  </r>
  <r>
    <s v="2009-74-3-"/>
    <n v="1"/>
    <x v="36"/>
    <x v="1"/>
    <x v="2"/>
    <n v="74"/>
    <m/>
    <n v="3"/>
    <n v="6702.1993829581497"/>
    <m/>
    <n v="6702.1993829581497"/>
    <m/>
    <m/>
  </r>
  <r>
    <s v="2009-74-4-"/>
    <n v="1"/>
    <x v="36"/>
    <x v="1"/>
    <x v="2"/>
    <n v="74"/>
    <m/>
    <n v="4"/>
    <n v="8498.8966264076862"/>
    <m/>
    <n v="8498.8966264076862"/>
    <m/>
    <m/>
  </r>
  <r>
    <s v="2009-74-5-"/>
    <n v="1"/>
    <x v="36"/>
    <x v="1"/>
    <x v="2"/>
    <n v="74"/>
    <m/>
    <n v="5"/>
    <n v="383.51676743958888"/>
    <m/>
    <n v="383.51676743958888"/>
    <m/>
    <m/>
  </r>
  <r>
    <s v="2010-74-3-"/>
    <n v="1"/>
    <x v="36"/>
    <x v="1"/>
    <x v="3"/>
    <n v="74"/>
    <m/>
    <n v="3"/>
    <n v="4873.6848328303486"/>
    <m/>
    <n v="4873.6848328303486"/>
    <m/>
    <m/>
  </r>
  <r>
    <s v="2010-74-4-"/>
    <n v="1"/>
    <x v="36"/>
    <x v="1"/>
    <x v="3"/>
    <n v="74"/>
    <m/>
    <n v="4"/>
    <n v="18299.877587334009"/>
    <m/>
    <n v="18299.877587334009"/>
    <m/>
    <m/>
  </r>
  <r>
    <s v="2010-74-5-"/>
    <n v="1"/>
    <x v="36"/>
    <x v="1"/>
    <x v="3"/>
    <n v="74"/>
    <m/>
    <n v="5"/>
    <n v="4209.6864640151734"/>
    <m/>
    <n v="4209.6864640151734"/>
    <m/>
    <m/>
  </r>
  <r>
    <s v="2011-74-3-"/>
    <n v="1"/>
    <x v="36"/>
    <x v="1"/>
    <x v="4"/>
    <n v="74"/>
    <m/>
    <n v="3"/>
    <n v="6058.128951851505"/>
    <m/>
    <n v="6058.128951851505"/>
    <m/>
    <m/>
  </r>
  <r>
    <s v="2011-74-4-"/>
    <n v="1"/>
    <x v="36"/>
    <x v="1"/>
    <x v="4"/>
    <n v="74"/>
    <m/>
    <n v="4"/>
    <n v="33030.540560297843"/>
    <m/>
    <n v="33030.540560297843"/>
    <m/>
    <m/>
  </r>
  <r>
    <s v="2011-74-5-"/>
    <n v="1"/>
    <x v="36"/>
    <x v="1"/>
    <x v="4"/>
    <n v="74"/>
    <m/>
    <n v="5"/>
    <n v="8767.0554260647514"/>
    <m/>
    <n v="8767.0554260647514"/>
    <m/>
    <m/>
  </r>
  <r>
    <s v="2012-74-3-"/>
    <n v="1"/>
    <x v="36"/>
    <x v="1"/>
    <x v="5"/>
    <n v="74"/>
    <m/>
    <n v="3"/>
    <n v="5071.715884565464"/>
    <m/>
    <n v="5071.715884565464"/>
    <m/>
    <m/>
  </r>
  <r>
    <s v="2012-74-4-"/>
    <n v="1"/>
    <x v="36"/>
    <x v="1"/>
    <x v="5"/>
    <n v="74"/>
    <m/>
    <n v="4"/>
    <n v="9931.5600998897589"/>
    <m/>
    <n v="9931.5600998897589"/>
    <m/>
    <m/>
  </r>
  <r>
    <s v="2012-74-5-"/>
    <n v="1"/>
    <x v="36"/>
    <x v="1"/>
    <x v="5"/>
    <n v="74"/>
    <m/>
    <n v="5"/>
    <n v="13893.483159632249"/>
    <m/>
    <n v="13893.483159632249"/>
    <m/>
    <m/>
  </r>
  <r>
    <s v="2013-74-3-"/>
    <n v="1"/>
    <x v="36"/>
    <x v="1"/>
    <x v="6"/>
    <n v="74"/>
    <m/>
    <n v="3"/>
    <n v="11348.65278097571"/>
    <m/>
    <n v="11348.65278097571"/>
    <m/>
    <m/>
  </r>
  <r>
    <s v="2013-74-4-"/>
    <n v="1"/>
    <x v="36"/>
    <x v="1"/>
    <x v="6"/>
    <n v="74"/>
    <m/>
    <n v="4"/>
    <n v="18244.039661000192"/>
    <m/>
    <n v="18244.039661000192"/>
    <m/>
    <m/>
  </r>
  <r>
    <s v="2013-74-5-"/>
    <n v="1"/>
    <x v="36"/>
    <x v="1"/>
    <x v="6"/>
    <n v="74"/>
    <m/>
    <n v="5"/>
    <n v="3557.0270478545149"/>
    <m/>
    <n v="3557.0270478545149"/>
    <m/>
    <m/>
  </r>
  <r>
    <s v="2007-75-3-"/>
    <n v="1"/>
    <x v="37"/>
    <x v="0"/>
    <x v="0"/>
    <n v="75"/>
    <m/>
    <n v="3"/>
    <n v="18.615725609527029"/>
    <m/>
    <n v="18.615725609527029"/>
    <m/>
    <m/>
  </r>
  <r>
    <s v="2007-75-4-"/>
    <n v="1"/>
    <x v="37"/>
    <x v="0"/>
    <x v="0"/>
    <n v="75"/>
    <m/>
    <n v="4"/>
    <n v="220.25635035959311"/>
    <m/>
    <n v="220.25635035959311"/>
    <m/>
    <m/>
  </r>
  <r>
    <s v="2007-75-5-"/>
    <n v="1"/>
    <x v="37"/>
    <x v="0"/>
    <x v="0"/>
    <n v="75"/>
    <m/>
    <n v="5"/>
    <n v="108.00344775899759"/>
    <m/>
    <n v="108.00344775899759"/>
    <m/>
    <m/>
  </r>
  <r>
    <s v="2008-75-3-"/>
    <n v="1"/>
    <x v="37"/>
    <x v="0"/>
    <x v="1"/>
    <n v="75"/>
    <m/>
    <n v="3"/>
    <n v="22"/>
    <m/>
    <n v="22"/>
    <m/>
    <m/>
  </r>
  <r>
    <s v="2008-75-4-"/>
    <n v="1"/>
    <x v="37"/>
    <x v="0"/>
    <x v="1"/>
    <n v="75"/>
    <m/>
    <n v="4"/>
    <n v="36.662459145722977"/>
    <m/>
    <n v="36.662459145722977"/>
    <m/>
    <m/>
  </r>
  <r>
    <s v="2008-75-5-"/>
    <n v="1"/>
    <x v="37"/>
    <x v="0"/>
    <x v="1"/>
    <n v="75"/>
    <m/>
    <n v="5"/>
    <n v="207.69688107369049"/>
    <m/>
    <n v="207.69688107369049"/>
    <m/>
    <m/>
  </r>
  <r>
    <s v="2009-75-3-"/>
    <n v="1"/>
    <x v="37"/>
    <x v="0"/>
    <x v="2"/>
    <n v="75"/>
    <m/>
    <n v="3"/>
    <n v="16.105962498161048"/>
    <m/>
    <n v="16.105962498161048"/>
    <m/>
    <m/>
  </r>
  <r>
    <s v="2009-75-4-"/>
    <n v="1"/>
    <x v="37"/>
    <x v="0"/>
    <x v="2"/>
    <n v="75"/>
    <m/>
    <n v="4"/>
    <n v="17.421596429193201"/>
    <m/>
    <n v="17.421596429193201"/>
    <m/>
    <m/>
  </r>
  <r>
    <s v="2009-75-5-"/>
    <n v="1"/>
    <x v="37"/>
    <x v="0"/>
    <x v="2"/>
    <n v="75"/>
    <m/>
    <n v="5"/>
    <n v="24.228582021599411"/>
    <m/>
    <n v="24.228582021599411"/>
    <m/>
    <m/>
  </r>
  <r>
    <s v="2011-75-3-"/>
    <n v="1"/>
    <x v="37"/>
    <x v="0"/>
    <x v="4"/>
    <n v="75"/>
    <m/>
    <n v="3"/>
    <n v="64.490896937750193"/>
    <m/>
    <n v="64.490896937750193"/>
    <m/>
    <m/>
  </r>
  <r>
    <s v="2011-75-4-"/>
    <n v="1"/>
    <x v="37"/>
    <x v="0"/>
    <x v="4"/>
    <n v="75"/>
    <m/>
    <n v="4"/>
    <n v="1009.9248190833561"/>
    <m/>
    <n v="1009.9248190833561"/>
    <m/>
    <m/>
  </r>
  <r>
    <s v="2011-75-5-"/>
    <n v="1"/>
    <x v="37"/>
    <x v="0"/>
    <x v="4"/>
    <n v="75"/>
    <m/>
    <n v="5"/>
    <n v="63.304902006641193"/>
    <m/>
    <n v="63.304902006641193"/>
    <m/>
    <m/>
  </r>
  <r>
    <s v="2012-75-3-"/>
    <n v="1"/>
    <x v="37"/>
    <x v="0"/>
    <x v="5"/>
    <n v="75"/>
    <m/>
    <n v="3"/>
    <n v="23.174360989989559"/>
    <m/>
    <n v="23.174360989989559"/>
    <m/>
    <m/>
  </r>
  <r>
    <s v="2012-75-4-"/>
    <n v="1"/>
    <x v="37"/>
    <x v="0"/>
    <x v="5"/>
    <n v="75"/>
    <m/>
    <n v="4"/>
    <n v="49.108265870646761"/>
    <m/>
    <n v="49.108265870646761"/>
    <m/>
    <m/>
  </r>
  <r>
    <s v="2012-75-5-"/>
    <n v="1"/>
    <x v="37"/>
    <x v="0"/>
    <x v="5"/>
    <n v="75"/>
    <m/>
    <n v="5"/>
    <n v="175.02449640596501"/>
    <m/>
    <n v="175.02449640596501"/>
    <m/>
    <m/>
  </r>
  <r>
    <s v="2010-75-3-"/>
    <n v="1"/>
    <x v="37"/>
    <x v="0"/>
    <x v="3"/>
    <n v="75"/>
    <m/>
    <n v="3"/>
    <n v="315.03110100875762"/>
    <m/>
    <n v="315.03110100875762"/>
    <m/>
    <m/>
  </r>
  <r>
    <s v="2010-75-4-"/>
    <n v="1"/>
    <x v="37"/>
    <x v="0"/>
    <x v="3"/>
    <n v="75"/>
    <m/>
    <n v="4"/>
    <n v="44.419239138754932"/>
    <m/>
    <n v="44.419239138754932"/>
    <m/>
    <m/>
  </r>
  <r>
    <s v="2010-75-5-"/>
    <n v="1"/>
    <x v="37"/>
    <x v="0"/>
    <x v="3"/>
    <n v="75"/>
    <m/>
    <n v="5"/>
    <n v="11.675009041818999"/>
    <m/>
    <n v="11.675009041818999"/>
    <m/>
    <m/>
  </r>
  <r>
    <s v="2013-75-3-"/>
    <n v="1"/>
    <x v="37"/>
    <x v="0"/>
    <x v="6"/>
    <n v="75"/>
    <m/>
    <n v="3"/>
    <n v="141.162369057212"/>
    <m/>
    <n v="141.162369057212"/>
    <m/>
    <m/>
  </r>
  <r>
    <s v="2013-75-4-"/>
    <n v="1"/>
    <x v="37"/>
    <x v="0"/>
    <x v="6"/>
    <n v="75"/>
    <m/>
    <n v="4"/>
    <n v="274.65914585012081"/>
    <m/>
    <n v="274.65914585012081"/>
    <m/>
    <m/>
  </r>
  <r>
    <s v="2013-75-5-"/>
    <n v="1"/>
    <x v="37"/>
    <x v="0"/>
    <x v="6"/>
    <n v="75"/>
    <m/>
    <n v="5"/>
    <n v="155.3460918614021"/>
    <m/>
    <n v="155.3460918614021"/>
    <m/>
    <m/>
  </r>
  <r>
    <s v="2007-76-3-"/>
    <n v="1"/>
    <x v="37"/>
    <x v="1"/>
    <x v="0"/>
    <n v="76"/>
    <m/>
    <n v="3"/>
    <n v="9.3842743904729709"/>
    <m/>
    <n v="9.3842743904729709"/>
    <m/>
    <m/>
  </r>
  <r>
    <s v="2007-76-4-"/>
    <n v="1"/>
    <x v="37"/>
    <x v="1"/>
    <x v="0"/>
    <n v="76"/>
    <m/>
    <n v="4"/>
    <n v="110.7436496404069"/>
    <m/>
    <n v="110.7436496404069"/>
    <m/>
    <m/>
  </r>
  <r>
    <s v="2007-76-5-"/>
    <n v="1"/>
    <x v="37"/>
    <x v="1"/>
    <x v="0"/>
    <n v="76"/>
    <m/>
    <n v="5"/>
    <n v="99.996552241002448"/>
    <m/>
    <n v="99.996552241002448"/>
    <m/>
    <m/>
  </r>
  <r>
    <s v="2008-76-3-"/>
    <n v="1"/>
    <x v="37"/>
    <x v="1"/>
    <x v="1"/>
    <n v="76"/>
    <m/>
    <n v="3"/>
    <n v="0"/>
    <m/>
    <n v="0"/>
    <m/>
    <m/>
  </r>
  <r>
    <s v="2008-76-4-"/>
    <n v="1"/>
    <x v="37"/>
    <x v="1"/>
    <x v="1"/>
    <n v="76"/>
    <m/>
    <n v="4"/>
    <n v="25.33754085427702"/>
    <m/>
    <n v="25.33754085427702"/>
    <m/>
    <m/>
  </r>
  <r>
    <s v="2008-76-5-"/>
    <n v="1"/>
    <x v="37"/>
    <x v="1"/>
    <x v="1"/>
    <n v="76"/>
    <m/>
    <n v="5"/>
    <n v="186.30311892630951"/>
    <m/>
    <n v="186.30311892630951"/>
    <m/>
    <m/>
  </r>
  <r>
    <s v="2009-76-3-"/>
    <n v="1"/>
    <x v="37"/>
    <x v="1"/>
    <x v="2"/>
    <n v="76"/>
    <m/>
    <n v="3"/>
    <n v="146.01715994911751"/>
    <m/>
    <n v="146.01715994911751"/>
    <m/>
    <m/>
  </r>
  <r>
    <s v="2009-76-4-"/>
    <n v="1"/>
    <x v="37"/>
    <x v="1"/>
    <x v="2"/>
    <n v="76"/>
    <m/>
    <n v="4"/>
    <n v="110.8091195831432"/>
    <m/>
    <n v="110.8091195831432"/>
    <m/>
    <m/>
  </r>
  <r>
    <s v="2009-76-5-"/>
    <n v="1"/>
    <x v="37"/>
    <x v="1"/>
    <x v="2"/>
    <n v="76"/>
    <m/>
    <n v="5"/>
    <n v="17.616579268723171"/>
    <m/>
    <n v="17.616579268723171"/>
    <m/>
    <m/>
  </r>
  <r>
    <s v="2011-76-3-"/>
    <n v="1"/>
    <x v="37"/>
    <x v="1"/>
    <x v="4"/>
    <n v="76"/>
    <m/>
    <n v="3"/>
    <n v="40.934324182592867"/>
    <m/>
    <n v="40.934324182592867"/>
    <m/>
    <m/>
  </r>
  <r>
    <s v="2011-76-4-"/>
    <n v="1"/>
    <x v="37"/>
    <x v="1"/>
    <x v="4"/>
    <n v="76"/>
    <m/>
    <n v="4"/>
    <n v="316.3889037791476"/>
    <m/>
    <n v="316.3889037791476"/>
    <m/>
    <m/>
  </r>
  <r>
    <s v="2011-76-5-"/>
    <n v="1"/>
    <x v="37"/>
    <x v="1"/>
    <x v="4"/>
    <n v="76"/>
    <m/>
    <n v="5"/>
    <n v="5.1814287357870974"/>
    <m/>
    <n v="5.1814287357870974"/>
    <m/>
    <m/>
  </r>
  <r>
    <s v="2012-76-3-"/>
    <n v="1"/>
    <x v="37"/>
    <x v="1"/>
    <x v="5"/>
    <n v="76"/>
    <m/>
    <n v="3"/>
    <n v="34.465639010010442"/>
    <m/>
    <n v="34.465639010010442"/>
    <m/>
    <m/>
  </r>
  <r>
    <s v="2012-76-4-"/>
    <n v="1"/>
    <x v="37"/>
    <x v="1"/>
    <x v="5"/>
    <n v="76"/>
    <m/>
    <n v="4"/>
    <n v="101.6640418216609"/>
    <m/>
    <n v="101.6640418216609"/>
    <m/>
    <m/>
  </r>
  <r>
    <s v="2012-76-5-"/>
    <n v="1"/>
    <x v="37"/>
    <x v="1"/>
    <x v="5"/>
    <n v="76"/>
    <m/>
    <n v="5"/>
    <n v="239.7391959017273"/>
    <m/>
    <n v="239.7391959017273"/>
    <m/>
    <m/>
  </r>
  <r>
    <s v="2010-76-3-"/>
    <n v="1"/>
    <x v="37"/>
    <x v="1"/>
    <x v="3"/>
    <n v="76"/>
    <m/>
    <n v="3"/>
    <n v="316.96889899124238"/>
    <m/>
    <n v="316.96889899124238"/>
    <m/>
    <m/>
  </r>
  <r>
    <s v="2010-76-4-"/>
    <n v="1"/>
    <x v="37"/>
    <x v="1"/>
    <x v="3"/>
    <n v="76"/>
    <m/>
    <n v="4"/>
    <n v="57.580760861245068"/>
    <m/>
    <n v="57.580760861245068"/>
    <m/>
    <m/>
  </r>
  <r>
    <s v="2010-76-5-"/>
    <n v="1"/>
    <x v="37"/>
    <x v="1"/>
    <x v="3"/>
    <n v="76"/>
    <m/>
    <n v="5"/>
    <n v="14.324990958181001"/>
    <m/>
    <n v="14.324990958181001"/>
    <m/>
    <m/>
  </r>
  <r>
    <s v="2013-76-3-"/>
    <n v="1"/>
    <x v="37"/>
    <x v="1"/>
    <x v="6"/>
    <n v="76"/>
    <m/>
    <n v="3"/>
    <n v="266.58863819500402"/>
    <m/>
    <n v="266.58863819500402"/>
    <m/>
    <m/>
  </r>
  <r>
    <s v="2013-76-4-"/>
    <n v="1"/>
    <x v="37"/>
    <x v="1"/>
    <x v="6"/>
    <n v="76"/>
    <m/>
    <n v="4"/>
    <n v="130.5269943593876"/>
    <m/>
    <n v="130.5269943593876"/>
    <m/>
    <m/>
  </r>
  <r>
    <s v="2013-76-5-"/>
    <n v="1"/>
    <x v="37"/>
    <x v="1"/>
    <x v="6"/>
    <n v="76"/>
    <m/>
    <n v="5"/>
    <n v="6.9520547945205484"/>
    <m/>
    <n v="6.9520547945205484"/>
    <m/>
    <m/>
  </r>
  <r>
    <s v="2007-77-3-"/>
    <n v="1"/>
    <x v="38"/>
    <x v="0"/>
    <x v="0"/>
    <n v="77"/>
    <m/>
    <n v="3"/>
    <n v="3403.6256175500471"/>
    <m/>
    <n v="3403.6256175500471"/>
    <m/>
    <m/>
  </r>
  <r>
    <s v="2007-77-4-"/>
    <n v="1"/>
    <x v="38"/>
    <x v="0"/>
    <x v="0"/>
    <n v="77"/>
    <m/>
    <n v="4"/>
    <n v="11017.033556367071"/>
    <m/>
    <n v="11017.033556367071"/>
    <m/>
    <m/>
  </r>
  <r>
    <s v="2007-77-5-"/>
    <n v="1"/>
    <x v="38"/>
    <x v="0"/>
    <x v="0"/>
    <n v="77"/>
    <m/>
    <n v="5"/>
    <n v="6027.4012465063206"/>
    <m/>
    <n v="6027.4012465063206"/>
    <m/>
    <m/>
  </r>
  <r>
    <s v="2008-77-3-"/>
    <n v="1"/>
    <x v="38"/>
    <x v="0"/>
    <x v="1"/>
    <n v="77"/>
    <m/>
    <n v="3"/>
    <n v="5489.1391744517996"/>
    <m/>
    <n v="5489.1391744517996"/>
    <m/>
    <m/>
  </r>
  <r>
    <s v="2008-77-4-"/>
    <n v="1"/>
    <x v="38"/>
    <x v="0"/>
    <x v="1"/>
    <n v="77"/>
    <m/>
    <n v="4"/>
    <n v="18341.433781076019"/>
    <m/>
    <n v="18341.433781076019"/>
    <m/>
    <m/>
  </r>
  <r>
    <s v="2008-77-5-"/>
    <n v="1"/>
    <x v="38"/>
    <x v="0"/>
    <x v="1"/>
    <n v="77"/>
    <m/>
    <n v="5"/>
    <n v="4900.9579460138302"/>
    <m/>
    <n v="4900.9579460138302"/>
    <m/>
    <m/>
  </r>
  <r>
    <s v="2009-77-3-"/>
    <n v="1"/>
    <x v="38"/>
    <x v="0"/>
    <x v="2"/>
    <n v="77"/>
    <m/>
    <n v="3"/>
    <n v="18274.42512611414"/>
    <m/>
    <n v="18274.42512611414"/>
    <m/>
    <m/>
  </r>
  <r>
    <s v="2009-77-4-"/>
    <n v="1"/>
    <x v="38"/>
    <x v="0"/>
    <x v="2"/>
    <n v="77"/>
    <m/>
    <n v="4"/>
    <n v="18885.382049214419"/>
    <m/>
    <n v="18885.382049214419"/>
    <m/>
    <m/>
  </r>
  <r>
    <s v="2009-77-5-"/>
    <n v="1"/>
    <x v="38"/>
    <x v="0"/>
    <x v="2"/>
    <n v="77"/>
    <m/>
    <n v="5"/>
    <n v="9299.3058285335683"/>
    <m/>
    <n v="9299.3058285335683"/>
    <m/>
    <m/>
  </r>
  <r>
    <s v="2011-77-3-"/>
    <n v="1"/>
    <x v="38"/>
    <x v="0"/>
    <x v="4"/>
    <n v="77"/>
    <m/>
    <n v="3"/>
    <n v="13231.50834197849"/>
    <m/>
    <n v="13231.50834197849"/>
    <m/>
    <m/>
  </r>
  <r>
    <s v="2011-77-4-"/>
    <n v="1"/>
    <x v="38"/>
    <x v="0"/>
    <x v="4"/>
    <n v="77"/>
    <m/>
    <n v="4"/>
    <n v="47899.953190562061"/>
    <m/>
    <n v="47899.953190562061"/>
    <m/>
    <m/>
  </r>
  <r>
    <s v="2011-77-5-"/>
    <n v="1"/>
    <x v="38"/>
    <x v="0"/>
    <x v="4"/>
    <n v="77"/>
    <m/>
    <n v="5"/>
    <n v="11595.805656435979"/>
    <m/>
    <n v="11595.805656435979"/>
    <m/>
    <m/>
  </r>
  <r>
    <s v="2012-77-3-"/>
    <n v="1"/>
    <x v="38"/>
    <x v="0"/>
    <x v="5"/>
    <n v="77"/>
    <m/>
    <n v="3"/>
    <n v="16987.284536547279"/>
    <m/>
    <n v="16987.284536547279"/>
    <m/>
    <m/>
  </r>
  <r>
    <s v="2012-77-4-"/>
    <n v="1"/>
    <x v="38"/>
    <x v="0"/>
    <x v="5"/>
    <n v="77"/>
    <m/>
    <n v="4"/>
    <n v="23404.73036580838"/>
    <m/>
    <n v="23404.73036580838"/>
    <m/>
    <m/>
  </r>
  <r>
    <s v="2012-77-5-"/>
    <n v="1"/>
    <x v="38"/>
    <x v="0"/>
    <x v="5"/>
    <n v="77"/>
    <m/>
    <n v="5"/>
    <n v="14975.26958524289"/>
    <m/>
    <n v="14975.26958524289"/>
    <m/>
    <m/>
  </r>
  <r>
    <s v="2012-77-3-"/>
    <n v="1"/>
    <x v="38"/>
    <x v="0"/>
    <x v="5"/>
    <n v="77"/>
    <m/>
    <n v="3"/>
    <n v="16987.284536547279"/>
    <m/>
    <n v="16987.284536547279"/>
    <m/>
    <m/>
  </r>
  <r>
    <s v="2012-77-4-"/>
    <n v="1"/>
    <x v="38"/>
    <x v="0"/>
    <x v="5"/>
    <n v="77"/>
    <m/>
    <n v="4"/>
    <n v="23404.73036580838"/>
    <m/>
    <n v="23404.73036580838"/>
    <m/>
    <m/>
  </r>
  <r>
    <s v="2012-77-5-"/>
    <n v="1"/>
    <x v="38"/>
    <x v="0"/>
    <x v="5"/>
    <n v="77"/>
    <m/>
    <n v="5"/>
    <n v="14975.26958524289"/>
    <m/>
    <n v="14975.26958524289"/>
    <m/>
    <m/>
  </r>
  <r>
    <s v="2013-77-3-"/>
    <n v="1"/>
    <x v="38"/>
    <x v="0"/>
    <x v="6"/>
    <n v="77"/>
    <m/>
    <n v="3"/>
    <n v="26063.810305383438"/>
    <m/>
    <n v="26063.810305383438"/>
    <m/>
    <m/>
  </r>
  <r>
    <s v="2013-77-4-"/>
    <n v="1"/>
    <x v="38"/>
    <x v="0"/>
    <x v="6"/>
    <n v="77"/>
    <m/>
    <n v="4"/>
    <n v="33444.407628793422"/>
    <m/>
    <n v="33444.407628793422"/>
    <m/>
    <m/>
  </r>
  <r>
    <s v="2013-77-5-"/>
    <n v="1"/>
    <x v="38"/>
    <x v="0"/>
    <x v="6"/>
    <n v="77"/>
    <m/>
    <n v="5"/>
    <n v="8865.0936665143599"/>
    <m/>
    <n v="8865.0936665143599"/>
    <m/>
    <m/>
  </r>
  <r>
    <s v="2007-78-3-"/>
    <n v="1"/>
    <x v="38"/>
    <x v="1"/>
    <x v="0"/>
    <n v="78"/>
    <m/>
    <n v="3"/>
    <n v="67.873857187817521"/>
    <m/>
    <n v="67.873857187817521"/>
    <m/>
    <m/>
  </r>
  <r>
    <s v="2007-78-4-"/>
    <n v="1"/>
    <x v="38"/>
    <x v="1"/>
    <x v="0"/>
    <n v="78"/>
    <m/>
    <n v="4"/>
    <n v="221.10224544407171"/>
    <m/>
    <n v="221.10224544407171"/>
    <m/>
    <m/>
  </r>
  <r>
    <s v="2007-78-5-"/>
    <n v="1"/>
    <x v="38"/>
    <x v="1"/>
    <x v="0"/>
    <n v="78"/>
    <m/>
    <n v="5"/>
    <n v="121.2583818456506"/>
    <m/>
    <n v="121.2583818456506"/>
    <m/>
    <m/>
  </r>
  <r>
    <s v="2008-78-3-"/>
    <n v="1"/>
    <x v="38"/>
    <x v="1"/>
    <x v="1"/>
    <n v="78"/>
    <m/>
    <n v="3"/>
    <n v="109.462405762175"/>
    <m/>
    <n v="109.462405762175"/>
    <m/>
    <m/>
  </r>
  <r>
    <s v="2008-78-4-"/>
    <n v="1"/>
    <x v="38"/>
    <x v="1"/>
    <x v="1"/>
    <n v="78"/>
    <m/>
    <n v="4"/>
    <n v="368.0965636449364"/>
    <m/>
    <n v="368.0965636449364"/>
    <m/>
    <m/>
  </r>
  <r>
    <s v="2008-78-5-"/>
    <n v="1"/>
    <x v="38"/>
    <x v="1"/>
    <x v="1"/>
    <n v="78"/>
    <m/>
    <n v="5"/>
    <n v="98.59675932006121"/>
    <m/>
    <n v="98.59675932006121"/>
    <m/>
    <m/>
  </r>
  <r>
    <s v="2009-78-3-"/>
    <n v="1"/>
    <x v="38"/>
    <x v="1"/>
    <x v="2"/>
    <n v="78"/>
    <m/>
    <n v="3"/>
    <n v="376.04617622996739"/>
    <m/>
    <n v="376.04617622996739"/>
    <m/>
    <m/>
  </r>
  <r>
    <s v="2009-78-4-"/>
    <n v="1"/>
    <x v="38"/>
    <x v="1"/>
    <x v="2"/>
    <n v="78"/>
    <m/>
    <n v="4"/>
    <n v="386.4762160283608"/>
    <m/>
    <n v="386.4762160283608"/>
    <m/>
    <m/>
  </r>
  <r>
    <s v="2009-78-5-"/>
    <n v="1"/>
    <x v="38"/>
    <x v="1"/>
    <x v="2"/>
    <n v="78"/>
    <m/>
    <n v="5"/>
    <n v="189.8197303871784"/>
    <m/>
    <n v="189.8197303871784"/>
    <m/>
    <m/>
  </r>
  <r>
    <s v="2011-78-3-"/>
    <n v="1"/>
    <x v="38"/>
    <x v="1"/>
    <x v="4"/>
    <n v="78"/>
    <m/>
    <n v="3"/>
    <n v="306.8496136670492"/>
    <m/>
    <n v="306.8496136670492"/>
    <m/>
    <m/>
  </r>
  <r>
    <s v="2011-78-4-"/>
    <n v="1"/>
    <x v="38"/>
    <x v="1"/>
    <x v="4"/>
    <n v="78"/>
    <m/>
    <n v="4"/>
    <n v="1110.9348824443221"/>
    <m/>
    <n v="1110.9348824443221"/>
    <m/>
    <m/>
  </r>
  <r>
    <s v="2011-78-5-"/>
    <n v="1"/>
    <x v="38"/>
    <x v="1"/>
    <x v="4"/>
    <n v="78"/>
    <m/>
    <n v="5"/>
    <n v="268.69354166336052"/>
    <m/>
    <n v="268.69354166336052"/>
    <m/>
    <m/>
  </r>
  <r>
    <s v="2012-78-3-"/>
    <n v="1"/>
    <x v="38"/>
    <x v="1"/>
    <x v="5"/>
    <n v="78"/>
    <m/>
    <n v="3"/>
    <n v="573.85999490846734"/>
    <m/>
    <n v="573.85999490846734"/>
    <m/>
    <m/>
  </r>
  <r>
    <s v="2012-78-4-"/>
    <n v="1"/>
    <x v="38"/>
    <x v="1"/>
    <x v="5"/>
    <n v="78"/>
    <m/>
    <n v="4"/>
    <n v="791.28466912567819"/>
    <m/>
    <n v="791.28466912567819"/>
    <m/>
    <m/>
  </r>
  <r>
    <s v="2012-78-5-"/>
    <n v="1"/>
    <x v="38"/>
    <x v="1"/>
    <x v="5"/>
    <n v="78"/>
    <m/>
    <n v="5"/>
    <n v="505.92347953961331"/>
    <m/>
    <n v="505.92347953961331"/>
    <m/>
    <m/>
  </r>
  <r>
    <s v="2012-78-3-"/>
    <n v="1"/>
    <x v="38"/>
    <x v="1"/>
    <x v="5"/>
    <n v="78"/>
    <m/>
    <n v="3"/>
    <n v="573.85999490846734"/>
    <m/>
    <n v="573.85999490846734"/>
    <m/>
    <m/>
  </r>
  <r>
    <s v="2012-78-4-"/>
    <n v="1"/>
    <x v="38"/>
    <x v="1"/>
    <x v="5"/>
    <n v="78"/>
    <m/>
    <n v="4"/>
    <n v="791.28466912567819"/>
    <m/>
    <n v="791.28466912567819"/>
    <m/>
    <m/>
  </r>
  <r>
    <s v="2012-78-5-"/>
    <n v="1"/>
    <x v="38"/>
    <x v="1"/>
    <x v="5"/>
    <n v="78"/>
    <m/>
    <n v="5"/>
    <n v="505.92347953961331"/>
    <m/>
    <n v="505.92347953961331"/>
    <m/>
    <m/>
  </r>
  <r>
    <s v="2013-78-3-"/>
    <n v="1"/>
    <x v="38"/>
    <x v="1"/>
    <x v="6"/>
    <n v="78"/>
    <m/>
    <n v="3"/>
    <n v="880.4808100413793"/>
    <m/>
    <n v="880.4808100413793"/>
    <m/>
    <m/>
  </r>
  <r>
    <s v="2013-78-4-"/>
    <n v="1"/>
    <x v="38"/>
    <x v="1"/>
    <x v="6"/>
    <n v="78"/>
    <m/>
    <n v="4"/>
    <n v="1130.713604088982"/>
    <m/>
    <n v="1130.713604088982"/>
    <m/>
    <m/>
  </r>
  <r>
    <s v="2013-78-5-"/>
    <n v="1"/>
    <x v="38"/>
    <x v="1"/>
    <x v="6"/>
    <n v="78"/>
    <m/>
    <n v="5"/>
    <n v="299.49771579586559"/>
    <m/>
    <n v="299.49771579586559"/>
    <m/>
    <m/>
  </r>
  <r>
    <m/>
    <m/>
    <x v="39"/>
    <x v="2"/>
    <x v="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54312-FFC4-4E90-9E0B-156E6F799875}" name="PivotTable25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J121" firstHeaderRow="1" firstDataRow="2" firstDataCol="2"/>
  <pivotFields count="1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117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t="default">
      <x v="18"/>
    </i>
    <i>
      <x v="19"/>
      <x/>
    </i>
    <i r="1">
      <x v="1"/>
    </i>
    <i t="default">
      <x v="19"/>
    </i>
    <i>
      <x v="20"/>
      <x/>
    </i>
    <i r="1">
      <x v="1"/>
    </i>
    <i t="default">
      <x v="20"/>
    </i>
    <i>
      <x v="21"/>
      <x/>
    </i>
    <i r="1">
      <x v="1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t="default">
      <x v="30"/>
    </i>
    <i>
      <x v="31"/>
      <x/>
    </i>
    <i r="1">
      <x v="1"/>
    </i>
    <i t="default">
      <x v="31"/>
    </i>
    <i>
      <x v="32"/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 v="2"/>
    </i>
    <i t="default">
      <x v="39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Calibration Input (ETRS)" fld="10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9DB3-8626-471A-957B-2139FAFB5E1B}">
  <dimension ref="A1:A13"/>
  <sheetViews>
    <sheetView workbookViewId="0">
      <selection activeCell="G12" sqref="G12"/>
    </sheetView>
  </sheetViews>
  <sheetFormatPr defaultRowHeight="14.4" x14ac:dyDescent="0.3"/>
  <sheetData>
    <row r="1" spans="1:1" ht="29.4" x14ac:dyDescent="0.9">
      <c r="A1" s="1" t="s">
        <v>0</v>
      </c>
    </row>
    <row r="2" spans="1:1" ht="15" customHeight="1" x14ac:dyDescent="0.9">
      <c r="A2" s="1"/>
    </row>
    <row r="3" spans="1:1" ht="15" customHeight="1" x14ac:dyDescent="0.3">
      <c r="A3" s="2" t="s">
        <v>2</v>
      </c>
    </row>
    <row r="4" spans="1:1" ht="15" customHeight="1" x14ac:dyDescent="0.3">
      <c r="A4" t="s">
        <v>3</v>
      </c>
    </row>
    <row r="5" spans="1:1" ht="15" customHeight="1" x14ac:dyDescent="0.3">
      <c r="A5" t="s">
        <v>4</v>
      </c>
    </row>
    <row r="6" spans="1:1" ht="15" customHeight="1" x14ac:dyDescent="0.3"/>
    <row r="7" spans="1:1" ht="15" customHeight="1" x14ac:dyDescent="0.3">
      <c r="A7" s="2" t="s">
        <v>5</v>
      </c>
    </row>
    <row r="8" spans="1:1" ht="15" customHeight="1" x14ac:dyDescent="0.3">
      <c r="A8" t="s">
        <v>1</v>
      </c>
    </row>
    <row r="9" spans="1:1" ht="15" customHeight="1" x14ac:dyDescent="0.3">
      <c r="A9" t="s">
        <v>6</v>
      </c>
    </row>
    <row r="10" spans="1:1" ht="15" customHeight="1" x14ac:dyDescent="0.3"/>
    <row r="11" spans="1:1" ht="15" customHeight="1" x14ac:dyDescent="0.3"/>
    <row r="12" spans="1:1" ht="15" customHeight="1" x14ac:dyDescent="0.3"/>
    <row r="13" spans="1:1" ht="15" customHeight="1" x14ac:dyDescent="0.3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DB28-727F-434E-87D1-1A146FC3A3B4}">
  <dimension ref="A2:V124"/>
  <sheetViews>
    <sheetView topLeftCell="A25" workbookViewId="0">
      <selection activeCell="K47" sqref="K47"/>
    </sheetView>
  </sheetViews>
  <sheetFormatPr defaultRowHeight="14.4" x14ac:dyDescent="0.3"/>
  <cols>
    <col min="4" max="4" width="21" customWidth="1"/>
  </cols>
  <sheetData>
    <row r="2" spans="1:9" x14ac:dyDescent="0.3">
      <c r="B2" s="2">
        <v>2007</v>
      </c>
      <c r="C2" s="2">
        <v>2008</v>
      </c>
      <c r="D2" s="2">
        <v>2009</v>
      </c>
      <c r="E2" s="2">
        <v>2010</v>
      </c>
      <c r="F2" s="2">
        <v>2011</v>
      </c>
      <c r="G2" s="2">
        <v>2012</v>
      </c>
      <c r="H2" s="2">
        <v>2013</v>
      </c>
    </row>
    <row r="3" spans="1:9" x14ac:dyDescent="0.3">
      <c r="A3" t="s">
        <v>179</v>
      </c>
      <c r="B3" s="136">
        <v>18808.693703685891</v>
      </c>
      <c r="C3" s="136">
        <v>18296.20650641726</v>
      </c>
      <c r="D3" s="136">
        <v>15339.273310076869</v>
      </c>
      <c r="E3" s="136">
        <v>7981.8586680403787</v>
      </c>
      <c r="F3" s="136">
        <v>9469.8948965501277</v>
      </c>
      <c r="G3" s="136">
        <v>8459.878464177049</v>
      </c>
      <c r="H3" s="136">
        <v>14628.622054665429</v>
      </c>
      <c r="I3" s="146" t="s">
        <v>270</v>
      </c>
    </row>
    <row r="4" spans="1:9" x14ac:dyDescent="0.3">
      <c r="A4" t="s">
        <v>180</v>
      </c>
      <c r="B4" s="136">
        <v>976.29136248421855</v>
      </c>
      <c r="C4" s="136">
        <v>531.01314684493457</v>
      </c>
      <c r="D4" s="136">
        <v>418.00041412716411</v>
      </c>
      <c r="E4" s="136">
        <v>230.9847440253663</v>
      </c>
      <c r="F4" s="136">
        <v>272.6241344117754</v>
      </c>
      <c r="G4" s="136">
        <v>178.6156802744355</v>
      </c>
      <c r="H4" s="136">
        <v>349.83452678167669</v>
      </c>
      <c r="I4" s="146" t="s">
        <v>270</v>
      </c>
    </row>
    <row r="5" spans="1:9" x14ac:dyDescent="0.3">
      <c r="B5" s="136"/>
      <c r="C5" s="136"/>
      <c r="D5" s="136"/>
      <c r="E5" s="136"/>
      <c r="F5" s="136"/>
      <c r="G5" s="136"/>
      <c r="H5" s="136"/>
    </row>
    <row r="6" spans="1:9" x14ac:dyDescent="0.3">
      <c r="A6" t="s">
        <v>181</v>
      </c>
      <c r="B6" s="136">
        <v>42.665642751336001</v>
      </c>
      <c r="C6" s="136">
        <v>23.594824094928999</v>
      </c>
      <c r="D6" s="136">
        <v>24.978267405667101</v>
      </c>
      <c r="E6" s="136">
        <v>2.3867071487826101</v>
      </c>
      <c r="F6" s="136">
        <v>0</v>
      </c>
      <c r="G6" s="136">
        <v>0</v>
      </c>
      <c r="H6" s="136">
        <v>0</v>
      </c>
    </row>
    <row r="7" spans="1:9" x14ac:dyDescent="0.3">
      <c r="A7" t="s">
        <v>182</v>
      </c>
      <c r="B7" s="136">
        <v>0.59963560172312502</v>
      </c>
      <c r="C7" s="136">
        <v>0.245651321704834</v>
      </c>
      <c r="D7" s="136">
        <v>0.268018329252946</v>
      </c>
      <c r="E7" s="136">
        <v>4.6107477911810697E-2</v>
      </c>
      <c r="F7" s="136">
        <v>0</v>
      </c>
      <c r="G7" s="136">
        <v>0</v>
      </c>
      <c r="H7" s="136">
        <v>0</v>
      </c>
    </row>
    <row r="9" spans="1:9" x14ac:dyDescent="0.3">
      <c r="B9" s="140">
        <f>SUM(A23:C23)</f>
        <v>1086.2121094575512</v>
      </c>
      <c r="C9" s="140">
        <f>SUM(D23:F23)</f>
        <v>610.07776527043211</v>
      </c>
      <c r="D9" s="140">
        <f>SUM(G23:I23)</f>
        <v>448.98130594907155</v>
      </c>
      <c r="E9" s="140">
        <f>SUM(J23:L23)</f>
        <v>257.93531665122754</v>
      </c>
      <c r="F9" s="140">
        <f>SUM(M23:O23)</f>
        <v>317.85931251436836</v>
      </c>
      <c r="G9" s="140">
        <f>SUM(P23:R23)</f>
        <v>196.20034736582966</v>
      </c>
      <c r="H9" s="140">
        <f>SUM(S23:U23)</f>
        <v>369.12689197458235</v>
      </c>
    </row>
    <row r="10" spans="1:9" x14ac:dyDescent="0.3">
      <c r="B10" s="140">
        <f>SUM(A24:C24)</f>
        <v>20762.522671936174</v>
      </c>
      <c r="C10" s="140">
        <f>SUM(D24:F24)</f>
        <v>20528.573277788528</v>
      </c>
      <c r="D10" s="140">
        <f>SUM(G24:I24)</f>
        <v>16306.772467862089</v>
      </c>
      <c r="E10" s="140">
        <f>SUM(J24:L24)</f>
        <v>8857.631927629951</v>
      </c>
      <c r="F10" s="140">
        <f>SUM(M24:O24)</f>
        <v>10926.054011464121</v>
      </c>
      <c r="G10" s="140">
        <f>SUM(P24:R24)</f>
        <v>9222.949845991674</v>
      </c>
      <c r="H10" s="140">
        <f>SUM(S24:U24)</f>
        <v>15385.873166180469</v>
      </c>
    </row>
    <row r="12" spans="1:9" x14ac:dyDescent="0.3">
      <c r="B12" s="108">
        <f>B10/B3</f>
        <v>1.1038790358879307</v>
      </c>
      <c r="C12" s="108">
        <f t="shared" ref="C12:H12" si="0">C10/C3</f>
        <v>1.1220125478245055</v>
      </c>
      <c r="D12" s="108">
        <f t="shared" si="0"/>
        <v>1.0630733371932057</v>
      </c>
      <c r="E12" s="108">
        <f t="shared" si="0"/>
        <v>1.1097204668752401</v>
      </c>
      <c r="F12" s="108">
        <f t="shared" si="0"/>
        <v>1.1537671886352687</v>
      </c>
      <c r="G12" s="108">
        <f t="shared" si="0"/>
        <v>1.0901988586533262</v>
      </c>
      <c r="H12" s="108">
        <f t="shared" si="0"/>
        <v>1.0517650335544442</v>
      </c>
    </row>
    <row r="13" spans="1:9" x14ac:dyDescent="0.3">
      <c r="B13" s="108">
        <f>B9/B4</f>
        <v>1.1125901049596856</v>
      </c>
      <c r="C13" s="108">
        <f t="shared" ref="C13:H13" si="1">C9/C4</f>
        <v>1.1488939000762364</v>
      </c>
      <c r="D13" s="108">
        <f t="shared" si="1"/>
        <v>1.0741168926509304</v>
      </c>
      <c r="E13" s="108">
        <f t="shared" si="1"/>
        <v>1.1166768512768168</v>
      </c>
      <c r="F13" s="108">
        <f t="shared" si="1"/>
        <v>1.1659250682269717</v>
      </c>
      <c r="G13" s="108">
        <f t="shared" si="1"/>
        <v>1.0984497389276018</v>
      </c>
      <c r="H13" s="108">
        <f t="shared" si="1"/>
        <v>1.055147115896155</v>
      </c>
    </row>
    <row r="14" spans="1:9" x14ac:dyDescent="0.3">
      <c r="B14" s="140"/>
      <c r="C14" s="140"/>
      <c r="D14" s="140"/>
      <c r="E14" s="140"/>
      <c r="F14" s="140"/>
      <c r="G14" s="140"/>
      <c r="H14" s="140"/>
    </row>
    <row r="15" spans="1:9" x14ac:dyDescent="0.3">
      <c r="B15" s="140">
        <f>SUM(A32:C32)</f>
        <v>671.18624779009895</v>
      </c>
      <c r="C15" s="140">
        <f>SUM(D32:F32)</f>
        <v>315.60856127424142</v>
      </c>
      <c r="D15" s="140">
        <f>SUM(G32:I32)</f>
        <v>268.75685924708171</v>
      </c>
      <c r="E15" s="140">
        <f>SUM(J32:L32)</f>
        <v>157.26654051177275</v>
      </c>
      <c r="F15" s="140">
        <f>SUM(M32:O32)</f>
        <v>141.00804801759404</v>
      </c>
      <c r="G15" s="140">
        <f>SUM(P32:R32)</f>
        <v>117.23091192723676</v>
      </c>
      <c r="H15" s="140">
        <f>SUM(S32:U32)</f>
        <v>256.05762041553646</v>
      </c>
    </row>
    <row r="16" spans="1:9" x14ac:dyDescent="0.3">
      <c r="B16" s="140">
        <f>SUM(A33:C33)</f>
        <v>12817.54853385684</v>
      </c>
      <c r="C16" s="140">
        <f>SUM(D33:F33)</f>
        <v>10612.551023309123</v>
      </c>
      <c r="D16" s="140">
        <f>SUM(G33:I33)</f>
        <v>9754.9969150179968</v>
      </c>
      <c r="E16" s="140">
        <f>SUM(J33:L33)</f>
        <v>5400.3007048615318</v>
      </c>
      <c r="F16" s="140">
        <f>SUM(M33:O33)</f>
        <v>4846.9920119824055</v>
      </c>
      <c r="G16" s="140">
        <f>SUM(P33:R33)</f>
        <v>5510.7691480727626</v>
      </c>
      <c r="H16" s="140">
        <f>SUM(S33:U33)</f>
        <v>10672.942439584462</v>
      </c>
    </row>
    <row r="17" spans="1:22" x14ac:dyDescent="0.3">
      <c r="B17" s="139">
        <f>SUM(B15:B16)</f>
        <v>13488.734781646939</v>
      </c>
      <c r="C17" s="139">
        <f t="shared" ref="C17:H17" si="2">SUM(C15:C16)</f>
        <v>10928.159584583364</v>
      </c>
      <c r="D17" s="139">
        <f t="shared" si="2"/>
        <v>10023.753774265078</v>
      </c>
      <c r="E17" s="139">
        <f t="shared" si="2"/>
        <v>5557.5672453733041</v>
      </c>
      <c r="F17" s="139">
        <f t="shared" si="2"/>
        <v>4988.0000599999994</v>
      </c>
      <c r="G17" s="139">
        <f t="shared" si="2"/>
        <v>5628.0000599999994</v>
      </c>
      <c r="H17" s="139">
        <f t="shared" si="2"/>
        <v>10929.000059999998</v>
      </c>
      <c r="I17" s="144" t="s">
        <v>292</v>
      </c>
    </row>
    <row r="18" spans="1:22" x14ac:dyDescent="0.3">
      <c r="B18" s="139">
        <v>13532</v>
      </c>
      <c r="C18" s="139">
        <v>10952.000059999998</v>
      </c>
      <c r="D18" s="139">
        <v>10049.000059999998</v>
      </c>
      <c r="E18" s="139">
        <v>5560.0000599999985</v>
      </c>
      <c r="F18" s="139">
        <v>4988</v>
      </c>
      <c r="G18" s="139">
        <v>5628</v>
      </c>
      <c r="H18" s="139">
        <v>10157</v>
      </c>
      <c r="I18" t="s">
        <v>290</v>
      </c>
      <c r="K18" s="161" t="s">
        <v>291</v>
      </c>
    </row>
    <row r="19" spans="1:22" x14ac:dyDescent="0.3">
      <c r="B19" s="140"/>
      <c r="C19" s="140"/>
      <c r="D19" s="140"/>
      <c r="E19" s="140"/>
      <c r="F19" s="140"/>
      <c r="G19" s="140"/>
      <c r="H19" s="140"/>
      <c r="I19" s="107" t="s">
        <v>293</v>
      </c>
    </row>
    <row r="20" spans="1:22" ht="15" thickBot="1" x14ac:dyDescent="0.35">
      <c r="A20" t="s">
        <v>119</v>
      </c>
      <c r="B20" s="144" t="s">
        <v>289</v>
      </c>
    </row>
    <row r="21" spans="1:22" ht="15" thickBot="1" x14ac:dyDescent="0.35">
      <c r="A21" s="137" t="s">
        <v>260</v>
      </c>
      <c r="B21" s="137" t="s">
        <v>261</v>
      </c>
      <c r="C21" s="138" t="s">
        <v>262</v>
      </c>
      <c r="D21" s="137" t="s">
        <v>260</v>
      </c>
      <c r="E21" s="137" t="s">
        <v>261</v>
      </c>
      <c r="F21" s="138" t="s">
        <v>262</v>
      </c>
      <c r="G21" s="137" t="s">
        <v>260</v>
      </c>
      <c r="H21" s="137" t="s">
        <v>261</v>
      </c>
      <c r="I21" s="138" t="s">
        <v>262</v>
      </c>
      <c r="J21" s="137" t="s">
        <v>260</v>
      </c>
      <c r="K21" s="137" t="s">
        <v>261</v>
      </c>
      <c r="L21" s="138" t="s">
        <v>262</v>
      </c>
      <c r="M21" s="137" t="s">
        <v>260</v>
      </c>
      <c r="N21" s="137" t="s">
        <v>261</v>
      </c>
      <c r="O21" s="138" t="s">
        <v>262</v>
      </c>
      <c r="P21" s="137" t="s">
        <v>260</v>
      </c>
      <c r="Q21" s="137" t="s">
        <v>261</v>
      </c>
      <c r="R21" s="138" t="s">
        <v>262</v>
      </c>
      <c r="S21" s="137" t="s">
        <v>260</v>
      </c>
      <c r="T21" s="137" t="s">
        <v>261</v>
      </c>
      <c r="U21" s="138" t="s">
        <v>262</v>
      </c>
      <c r="V21" s="141" t="s">
        <v>287</v>
      </c>
    </row>
    <row r="22" spans="1:22" x14ac:dyDescent="0.3">
      <c r="A22" s="139">
        <v>5565.3514552972356</v>
      </c>
      <c r="B22" s="139">
        <v>16032.938619342336</v>
      </c>
      <c r="C22" s="139">
        <v>250.44470675415366</v>
      </c>
      <c r="D22" s="139">
        <v>15021.650244245971</v>
      </c>
      <c r="E22" s="139">
        <v>5998.3326220738754</v>
      </c>
      <c r="F22" s="139">
        <v>118.66817673911548</v>
      </c>
      <c r="G22" s="139">
        <v>2073.8098557263479</v>
      </c>
      <c r="H22" s="139">
        <v>14652.243033023669</v>
      </c>
      <c r="I22" s="139">
        <v>29.700885061143506</v>
      </c>
      <c r="J22" s="139">
        <v>5652.1939547189468</v>
      </c>
      <c r="K22" s="139">
        <v>2880.7031648997249</v>
      </c>
      <c r="L22" s="139">
        <v>582.6701246625064</v>
      </c>
      <c r="M22" s="139">
        <v>2130.6477405662804</v>
      </c>
      <c r="N22" s="139">
        <v>9049.979016860736</v>
      </c>
      <c r="O22" s="139">
        <v>63.286566551473676</v>
      </c>
      <c r="P22" s="139">
        <v>7933.9729844463618</v>
      </c>
      <c r="Q22" s="139">
        <v>1367.9263766286831</v>
      </c>
      <c r="R22" s="139">
        <v>117.25083228245855</v>
      </c>
      <c r="S22" s="139">
        <v>6877.2020912945518</v>
      </c>
      <c r="T22" s="139">
        <v>8260.8744638446915</v>
      </c>
      <c r="U22" s="139">
        <v>616.92350301580791</v>
      </c>
      <c r="V22" s="142" t="s">
        <v>264</v>
      </c>
    </row>
    <row r="23" spans="1:22" x14ac:dyDescent="0.3">
      <c r="A23" s="140">
        <v>188.85203645844672</v>
      </c>
      <c r="B23" s="140">
        <v>890.36756640778788</v>
      </c>
      <c r="C23" s="140">
        <v>6.9925065913164257</v>
      </c>
      <c r="D23" s="140">
        <v>400.5023055670747</v>
      </c>
      <c r="E23" s="140">
        <v>202.98593903900451</v>
      </c>
      <c r="F23" s="140">
        <v>6.5895206643529178</v>
      </c>
      <c r="G23" s="140">
        <v>57.09672901300987</v>
      </c>
      <c r="H23" s="140">
        <v>390.88141504318776</v>
      </c>
      <c r="I23" s="140">
        <v>1.0031618928739263</v>
      </c>
      <c r="J23" s="140">
        <v>163.18807500042197</v>
      </c>
      <c r="K23" s="140">
        <v>79.216219861121871</v>
      </c>
      <c r="L23" s="140">
        <v>15.531021789683678</v>
      </c>
      <c r="M23" s="140">
        <v>54.838954561326773</v>
      </c>
      <c r="N23" s="140">
        <v>261.28044175765172</v>
      </c>
      <c r="O23" s="140">
        <v>1.7399161953898741</v>
      </c>
      <c r="P23" s="140">
        <v>157.60730874727869</v>
      </c>
      <c r="Q23" s="140">
        <v>35.207909305197063</v>
      </c>
      <c r="R23" s="140">
        <v>3.3851293133539002</v>
      </c>
      <c r="S23" s="140">
        <v>189.14725276342233</v>
      </c>
      <c r="T23" s="140">
        <v>164.10116277154611</v>
      </c>
      <c r="U23" s="140">
        <v>15.878476439613905</v>
      </c>
      <c r="V23" s="143" t="s">
        <v>253</v>
      </c>
    </row>
    <row r="24" spans="1:22" ht="15" thickBot="1" x14ac:dyDescent="0.35">
      <c r="A24" s="149">
        <v>5376.4994188387891</v>
      </c>
      <c r="B24" s="149">
        <v>15142.571052934549</v>
      </c>
      <c r="C24" s="149">
        <v>243.45220016283724</v>
      </c>
      <c r="D24" s="149">
        <v>14621.147938678896</v>
      </c>
      <c r="E24" s="149">
        <v>5795.3466830348707</v>
      </c>
      <c r="F24" s="149">
        <v>112.07865607476256</v>
      </c>
      <c r="G24" s="149">
        <v>2016.7131267133382</v>
      </c>
      <c r="H24" s="149">
        <v>14261.361617980481</v>
      </c>
      <c r="I24" s="149">
        <v>28.697723168269579</v>
      </c>
      <c r="J24" s="149">
        <v>5489.0058797185247</v>
      </c>
      <c r="K24" s="149">
        <v>2801.4869450386032</v>
      </c>
      <c r="L24" s="149">
        <v>567.13910287282272</v>
      </c>
      <c r="M24" s="149">
        <v>2075.8087860049536</v>
      </c>
      <c r="N24" s="149">
        <v>8788.6985751030843</v>
      </c>
      <c r="O24" s="149">
        <v>61.546650356083802</v>
      </c>
      <c r="P24" s="149">
        <v>7776.3656756990831</v>
      </c>
      <c r="Q24" s="149">
        <v>1332.718467323486</v>
      </c>
      <c r="R24" s="149">
        <v>113.86570296910465</v>
      </c>
      <c r="S24" s="149">
        <v>6688.0548385311295</v>
      </c>
      <c r="T24" s="149">
        <v>8096.7733010731454</v>
      </c>
      <c r="U24" s="149">
        <v>601.045026576194</v>
      </c>
      <c r="V24" s="150" t="s">
        <v>256</v>
      </c>
    </row>
    <row r="25" spans="1:22" ht="15" thickBot="1" x14ac:dyDescent="0.35">
      <c r="A25" s="155" t="s">
        <v>260</v>
      </c>
      <c r="B25" s="155" t="s">
        <v>261</v>
      </c>
      <c r="C25" s="156" t="s">
        <v>262</v>
      </c>
      <c r="D25" s="155" t="s">
        <v>260</v>
      </c>
      <c r="E25" s="155" t="s">
        <v>261</v>
      </c>
      <c r="F25" s="156" t="s">
        <v>262</v>
      </c>
      <c r="G25" s="155" t="s">
        <v>260</v>
      </c>
      <c r="H25" s="155" t="s">
        <v>261</v>
      </c>
      <c r="I25" s="156" t="s">
        <v>262</v>
      </c>
      <c r="J25" s="155" t="s">
        <v>260</v>
      </c>
      <c r="K25" s="155" t="s">
        <v>261</v>
      </c>
      <c r="L25" s="156" t="s">
        <v>262</v>
      </c>
      <c r="M25" s="155" t="s">
        <v>260</v>
      </c>
      <c r="N25" s="155" t="s">
        <v>261</v>
      </c>
      <c r="O25" s="156" t="s">
        <v>262</v>
      </c>
      <c r="P25" s="155" t="s">
        <v>260</v>
      </c>
      <c r="Q25" s="155" t="s">
        <v>261</v>
      </c>
      <c r="R25" s="156" t="s">
        <v>262</v>
      </c>
      <c r="S25" s="155" t="s">
        <v>260</v>
      </c>
      <c r="T25" s="155" t="s">
        <v>261</v>
      </c>
      <c r="U25" s="156" t="s">
        <v>262</v>
      </c>
      <c r="V25" s="141" t="s">
        <v>288</v>
      </c>
    </row>
    <row r="26" spans="1:22" x14ac:dyDescent="0.3">
      <c r="A26" s="157">
        <v>33.948559984153547</v>
      </c>
      <c r="B26" s="157">
        <v>7.1614244336733144</v>
      </c>
      <c r="C26" s="157">
        <v>2.1552939352323572</v>
      </c>
      <c r="D26" s="157">
        <v>9.6521427086571023</v>
      </c>
      <c r="E26" s="157">
        <v>14.188332707976828</v>
      </c>
      <c r="F26" s="157">
        <v>0</v>
      </c>
      <c r="G26" s="157">
        <v>5.2520985536974285</v>
      </c>
      <c r="H26" s="157">
        <v>19.994187181222689</v>
      </c>
      <c r="I26" s="157">
        <v>0</v>
      </c>
      <c r="J26" s="157">
        <v>1.2810386280765724</v>
      </c>
      <c r="K26" s="157">
        <v>1.1517759986178573</v>
      </c>
      <c r="L26" s="157">
        <v>0</v>
      </c>
      <c r="M26" s="157">
        <v>0</v>
      </c>
      <c r="N26" s="157">
        <v>0</v>
      </c>
      <c r="O26" s="157">
        <v>0</v>
      </c>
      <c r="P26" s="157">
        <v>0</v>
      </c>
      <c r="Q26" s="157">
        <v>0</v>
      </c>
      <c r="R26" s="157">
        <v>0</v>
      </c>
      <c r="S26" s="157">
        <v>0</v>
      </c>
      <c r="T26" s="157">
        <v>0</v>
      </c>
      <c r="U26" s="157">
        <v>0</v>
      </c>
      <c r="V26" s="158" t="s">
        <v>264</v>
      </c>
    </row>
    <row r="27" spans="1:22" x14ac:dyDescent="0.3">
      <c r="A27" s="140">
        <v>0.26705512873262616</v>
      </c>
      <c r="B27" s="140">
        <v>0.32253772280222109</v>
      </c>
      <c r="C27" s="140">
        <v>1.0042750188278032E-2</v>
      </c>
      <c r="D27" s="140">
        <v>0.15575980797144837</v>
      </c>
      <c r="E27" s="140">
        <v>8.9891513733386441E-2</v>
      </c>
      <c r="F27" s="140">
        <v>0</v>
      </c>
      <c r="G27" s="140">
        <v>6.2218968922341952E-2</v>
      </c>
      <c r="H27" s="140">
        <v>0.20579936033060481</v>
      </c>
      <c r="I27" s="140">
        <v>0</v>
      </c>
      <c r="J27" s="140">
        <v>3.2462967183227005E-2</v>
      </c>
      <c r="K27" s="140">
        <v>1.3644510728583763E-2</v>
      </c>
      <c r="L27" s="140">
        <v>0</v>
      </c>
      <c r="M27" s="140">
        <v>0</v>
      </c>
      <c r="N27" s="140">
        <v>0</v>
      </c>
      <c r="O27" s="140">
        <v>0</v>
      </c>
      <c r="P27" s="140">
        <v>0</v>
      </c>
      <c r="Q27" s="140">
        <v>0</v>
      </c>
      <c r="R27" s="140">
        <v>0</v>
      </c>
      <c r="S27" s="140">
        <v>0</v>
      </c>
      <c r="T27" s="140">
        <v>0</v>
      </c>
      <c r="U27" s="140">
        <v>0</v>
      </c>
      <c r="V27" s="159" t="s">
        <v>253</v>
      </c>
    </row>
    <row r="28" spans="1:22" ht="15" thickBot="1" x14ac:dyDescent="0.35">
      <c r="A28" s="149">
        <v>33.681504855420918</v>
      </c>
      <c r="B28" s="149">
        <v>6.8388867108710931</v>
      </c>
      <c r="C28" s="149">
        <v>2.1452511850440792</v>
      </c>
      <c r="D28" s="149">
        <v>9.4963829006856546</v>
      </c>
      <c r="E28" s="149">
        <v>14.098441194243442</v>
      </c>
      <c r="F28" s="149">
        <v>0</v>
      </c>
      <c r="G28" s="149">
        <v>5.1898795847750865</v>
      </c>
      <c r="H28" s="149">
        <v>19.788387820892083</v>
      </c>
      <c r="I28" s="149">
        <v>0</v>
      </c>
      <c r="J28" s="149">
        <v>1.2485756608933454</v>
      </c>
      <c r="K28" s="149">
        <v>1.1381314878892734</v>
      </c>
      <c r="L28" s="149">
        <v>0</v>
      </c>
      <c r="M28" s="149">
        <v>0</v>
      </c>
      <c r="N28" s="149">
        <v>0</v>
      </c>
      <c r="O28" s="149">
        <v>0</v>
      </c>
      <c r="P28" s="149">
        <v>0</v>
      </c>
      <c r="Q28" s="149">
        <v>0</v>
      </c>
      <c r="R28" s="149">
        <v>0</v>
      </c>
      <c r="S28" s="149">
        <v>0</v>
      </c>
      <c r="T28" s="149">
        <v>0</v>
      </c>
      <c r="U28" s="149">
        <v>0</v>
      </c>
      <c r="V28" s="160" t="s">
        <v>256</v>
      </c>
    </row>
    <row r="29" spans="1:22" ht="15" thickBot="1" x14ac:dyDescent="0.35">
      <c r="A29" t="s">
        <v>120</v>
      </c>
    </row>
    <row r="30" spans="1:22" ht="15" thickBot="1" x14ac:dyDescent="0.35">
      <c r="A30" s="137" t="s">
        <v>260</v>
      </c>
      <c r="B30" s="137" t="s">
        <v>261</v>
      </c>
      <c r="C30" s="138" t="s">
        <v>262</v>
      </c>
      <c r="D30" s="137" t="s">
        <v>260</v>
      </c>
      <c r="E30" s="137" t="s">
        <v>261</v>
      </c>
      <c r="F30" s="138" t="s">
        <v>262</v>
      </c>
      <c r="G30" s="137" t="s">
        <v>260</v>
      </c>
      <c r="H30" s="137" t="s">
        <v>261</v>
      </c>
      <c r="I30" s="138" t="s">
        <v>262</v>
      </c>
      <c r="J30" s="137" t="s">
        <v>260</v>
      </c>
      <c r="K30" s="137" t="s">
        <v>261</v>
      </c>
      <c r="L30" s="138" t="s">
        <v>262</v>
      </c>
      <c r="M30" s="137" t="s">
        <v>260</v>
      </c>
      <c r="N30" s="137" t="s">
        <v>261</v>
      </c>
      <c r="O30" s="138" t="s">
        <v>262</v>
      </c>
      <c r="P30" s="137" t="s">
        <v>260</v>
      </c>
      <c r="Q30" s="137" t="s">
        <v>261</v>
      </c>
      <c r="R30" s="138" t="s">
        <v>262</v>
      </c>
      <c r="S30" s="137" t="s">
        <v>260</v>
      </c>
      <c r="T30" s="137" t="s">
        <v>261</v>
      </c>
      <c r="U30" s="138" t="s">
        <v>262</v>
      </c>
      <c r="V30" s="141" t="s">
        <v>287</v>
      </c>
    </row>
    <row r="31" spans="1:22" x14ac:dyDescent="0.3">
      <c r="A31" s="139">
        <v>3427.1206861312307</v>
      </c>
      <c r="B31" s="139">
        <v>9907.6309272201706</v>
      </c>
      <c r="C31" s="139">
        <v>153.98316829553684</v>
      </c>
      <c r="D31" s="139">
        <v>7769.3385541137714</v>
      </c>
      <c r="E31" s="139">
        <v>3097.407946020995</v>
      </c>
      <c r="F31" s="139">
        <v>61.41308444859812</v>
      </c>
      <c r="G31" s="139">
        <v>1239.7567584374528</v>
      </c>
      <c r="H31" s="139">
        <v>8766.2111750134663</v>
      </c>
      <c r="I31" s="139">
        <v>17.78584081415929</v>
      </c>
      <c r="J31" s="139">
        <v>3446.1110538416983</v>
      </c>
      <c r="K31" s="139">
        <v>1756.1539424469777</v>
      </c>
      <c r="L31" s="139">
        <v>355.30224908462861</v>
      </c>
      <c r="M31" s="139">
        <v>945.19325714821741</v>
      </c>
      <c r="N31" s="139">
        <v>4014.731755609756</v>
      </c>
      <c r="O31" s="139">
        <v>28.075047242026262</v>
      </c>
      <c r="P31" s="139">
        <v>4740.5975609128627</v>
      </c>
      <c r="Q31" s="139">
        <v>817.34440705394184</v>
      </c>
      <c r="R31" s="139">
        <v>70.05809203319501</v>
      </c>
      <c r="S31" s="139">
        <v>4770.6088093275321</v>
      </c>
      <c r="T31" s="139">
        <v>5730.440950666899</v>
      </c>
      <c r="U31" s="139">
        <v>427.95030000556659</v>
      </c>
      <c r="V31" s="142" t="s">
        <v>264</v>
      </c>
    </row>
    <row r="32" spans="1:22" x14ac:dyDescent="0.3">
      <c r="A32" s="140">
        <v>116.63224834835934</v>
      </c>
      <c r="B32" s="140">
        <v>550.23558897382156</v>
      </c>
      <c r="C32" s="140">
        <v>4.3184104679180404</v>
      </c>
      <c r="D32" s="140">
        <v>207.19256457038068</v>
      </c>
      <c r="E32" s="140">
        <v>105.00579187763037</v>
      </c>
      <c r="F32" s="140">
        <v>3.4102048262303484</v>
      </c>
      <c r="G32" s="140">
        <v>34.166388960390258</v>
      </c>
      <c r="H32" s="140">
        <v>233.98974483016866</v>
      </c>
      <c r="I32" s="140">
        <v>0.60072545652279175</v>
      </c>
      <c r="J32" s="140">
        <v>99.496621813477702</v>
      </c>
      <c r="K32" s="140">
        <v>48.299367971752744</v>
      </c>
      <c r="L32" s="140">
        <v>9.4705507265422852</v>
      </c>
      <c r="M32" s="140">
        <v>24.327536219876151</v>
      </c>
      <c r="N32" s="140">
        <v>115.90865400791336</v>
      </c>
      <c r="O32" s="140">
        <v>0.77185778980452113</v>
      </c>
      <c r="P32" s="140">
        <v>94.171334449221831</v>
      </c>
      <c r="Q32" s="140">
        <v>21.036941933664139</v>
      </c>
      <c r="R32" s="140">
        <v>2.0226355443507913</v>
      </c>
      <c r="S32" s="140">
        <v>131.20852612947238</v>
      </c>
      <c r="T32" s="140">
        <v>113.8344405684702</v>
      </c>
      <c r="U32" s="140">
        <v>11.014653717593887</v>
      </c>
      <c r="V32" s="143" t="s">
        <v>253</v>
      </c>
    </row>
    <row r="33" spans="1:22" ht="15" thickBot="1" x14ac:dyDescent="0.35">
      <c r="A33" s="149">
        <v>3310.4884377828712</v>
      </c>
      <c r="B33" s="149">
        <v>9357.3953382463496</v>
      </c>
      <c r="C33" s="149">
        <v>149.66475782761881</v>
      </c>
      <c r="D33" s="149">
        <v>7562.1459895433909</v>
      </c>
      <c r="E33" s="149">
        <v>2992.4021541433644</v>
      </c>
      <c r="F33" s="149">
        <v>58.002879622367772</v>
      </c>
      <c r="G33" s="149">
        <v>1205.5903694770625</v>
      </c>
      <c r="H33" s="149">
        <v>8532.2214301832973</v>
      </c>
      <c r="I33" s="149">
        <v>17.185115357636498</v>
      </c>
      <c r="J33" s="149">
        <v>3346.6144320282206</v>
      </c>
      <c r="K33" s="149">
        <v>1707.854574475225</v>
      </c>
      <c r="L33" s="149">
        <v>345.83169835808633</v>
      </c>
      <c r="M33" s="149">
        <v>920.86572092834126</v>
      </c>
      <c r="N33" s="149">
        <v>3898.8231016018426</v>
      </c>
      <c r="O33" s="149">
        <v>27.303189452221741</v>
      </c>
      <c r="P33" s="149">
        <v>4646.4262264636409</v>
      </c>
      <c r="Q33" s="149">
        <v>796.3074651202777</v>
      </c>
      <c r="R33" s="149">
        <v>68.035456488844218</v>
      </c>
      <c r="S33" s="149">
        <v>4639.4002831980597</v>
      </c>
      <c r="T33" s="149">
        <v>5616.6065100984288</v>
      </c>
      <c r="U33" s="149">
        <v>416.9356462879727</v>
      </c>
      <c r="V33" s="150" t="s">
        <v>256</v>
      </c>
    </row>
    <row r="34" spans="1:22" ht="15" thickBot="1" x14ac:dyDescent="0.35">
      <c r="A34" s="155" t="s">
        <v>260</v>
      </c>
      <c r="B34" s="155" t="s">
        <v>261</v>
      </c>
      <c r="C34" s="156" t="s">
        <v>262</v>
      </c>
      <c r="D34" s="155" t="s">
        <v>260</v>
      </c>
      <c r="E34" s="155" t="s">
        <v>261</v>
      </c>
      <c r="F34" s="156" t="s">
        <v>262</v>
      </c>
      <c r="G34" s="155" t="s">
        <v>260</v>
      </c>
      <c r="H34" s="155" t="s">
        <v>261</v>
      </c>
      <c r="I34" s="156" t="s">
        <v>262</v>
      </c>
      <c r="J34" s="155" t="s">
        <v>260</v>
      </c>
      <c r="K34" s="155" t="s">
        <v>261</v>
      </c>
      <c r="L34" s="156" t="s">
        <v>262</v>
      </c>
      <c r="M34" s="155" t="s">
        <v>260</v>
      </c>
      <c r="N34" s="155" t="s">
        <v>261</v>
      </c>
      <c r="O34" s="156" t="s">
        <v>262</v>
      </c>
      <c r="P34" s="155" t="s">
        <v>260</v>
      </c>
      <c r="Q34" s="155" t="s">
        <v>261</v>
      </c>
      <c r="R34" s="156" t="s">
        <v>262</v>
      </c>
      <c r="S34" s="155" t="s">
        <v>260</v>
      </c>
      <c r="T34" s="155" t="s">
        <v>261</v>
      </c>
      <c r="U34" s="156" t="s">
        <v>262</v>
      </c>
      <c r="V34" s="141" t="s">
        <v>288</v>
      </c>
    </row>
    <row r="35" spans="1:22" x14ac:dyDescent="0.3">
      <c r="A35" s="157">
        <v>33.948559984153547</v>
      </c>
      <c r="B35" s="157">
        <v>7.1614244336733144</v>
      </c>
      <c r="C35" s="157">
        <v>2.1552939352323572</v>
      </c>
      <c r="D35" s="157">
        <v>9.6521427086571023</v>
      </c>
      <c r="E35" s="157">
        <v>14.188332707976828</v>
      </c>
      <c r="F35" s="157">
        <v>0</v>
      </c>
      <c r="G35" s="157">
        <v>5.2520985536974285</v>
      </c>
      <c r="H35" s="157">
        <v>19.994187181222689</v>
      </c>
      <c r="I35" s="157">
        <v>0</v>
      </c>
      <c r="J35" s="157">
        <v>1.2810386280765724</v>
      </c>
      <c r="K35" s="157">
        <v>1.1517759986178573</v>
      </c>
      <c r="L35" s="157">
        <v>0</v>
      </c>
      <c r="M35" s="157">
        <v>0</v>
      </c>
      <c r="N35" s="157">
        <v>0</v>
      </c>
      <c r="O35" s="157">
        <v>0</v>
      </c>
      <c r="P35" s="157">
        <v>0</v>
      </c>
      <c r="Q35" s="157">
        <v>0</v>
      </c>
      <c r="R35" s="157">
        <v>0</v>
      </c>
      <c r="S35" s="157">
        <v>0</v>
      </c>
      <c r="T35" s="157">
        <v>0</v>
      </c>
      <c r="U35" s="157">
        <v>0</v>
      </c>
      <c r="V35" s="158" t="s">
        <v>264</v>
      </c>
    </row>
    <row r="36" spans="1:22" x14ac:dyDescent="0.3">
      <c r="A36" s="162">
        <v>0.26705512873262616</v>
      </c>
      <c r="B36" s="162">
        <v>0.32253772280222109</v>
      </c>
      <c r="C36" s="162">
        <v>1.0042750188278032E-2</v>
      </c>
      <c r="D36" s="162">
        <v>0.15575980797144837</v>
      </c>
      <c r="E36" s="162">
        <v>8.9891513733386441E-2</v>
      </c>
      <c r="F36" s="162">
        <v>0</v>
      </c>
      <c r="G36" s="162">
        <v>6.2218968922341952E-2</v>
      </c>
      <c r="H36" s="162">
        <v>0.20579936033060481</v>
      </c>
      <c r="I36" s="162">
        <v>0</v>
      </c>
      <c r="J36" s="162">
        <v>3.2462967183227005E-2</v>
      </c>
      <c r="K36" s="162">
        <v>1.3644510728583763E-2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59" t="s">
        <v>253</v>
      </c>
    </row>
    <row r="37" spans="1:22" ht="15" thickBot="1" x14ac:dyDescent="0.35">
      <c r="A37" s="149">
        <v>33.681504855420918</v>
      </c>
      <c r="B37" s="149">
        <v>6.8388867108710931</v>
      </c>
      <c r="C37" s="149">
        <v>2.1452511850440792</v>
      </c>
      <c r="D37" s="149">
        <v>9.4963829006856546</v>
      </c>
      <c r="E37" s="149">
        <v>14.098441194243442</v>
      </c>
      <c r="F37" s="149">
        <v>0</v>
      </c>
      <c r="G37" s="149">
        <v>5.1898795847750865</v>
      </c>
      <c r="H37" s="149">
        <v>19.788387820892083</v>
      </c>
      <c r="I37" s="149">
        <v>0</v>
      </c>
      <c r="J37" s="149">
        <v>1.2485756608933454</v>
      </c>
      <c r="K37" s="149">
        <v>1.1381314878892734</v>
      </c>
      <c r="L37" s="149">
        <v>0</v>
      </c>
      <c r="M37" s="149">
        <v>0</v>
      </c>
      <c r="N37" s="149">
        <v>0</v>
      </c>
      <c r="O37" s="149">
        <v>0</v>
      </c>
      <c r="P37" s="149">
        <v>0</v>
      </c>
      <c r="Q37" s="149">
        <v>0</v>
      </c>
      <c r="R37" s="149">
        <v>0</v>
      </c>
      <c r="S37" s="149">
        <v>0</v>
      </c>
      <c r="T37" s="149">
        <v>0</v>
      </c>
      <c r="U37" s="149">
        <v>0</v>
      </c>
      <c r="V37" s="160" t="s">
        <v>256</v>
      </c>
    </row>
    <row r="40" spans="1:22" x14ac:dyDescent="0.3">
      <c r="A40" t="s">
        <v>130</v>
      </c>
      <c r="B40" t="s">
        <v>109</v>
      </c>
      <c r="C40" t="s">
        <v>110</v>
      </c>
      <c r="D40" t="s">
        <v>133</v>
      </c>
      <c r="E40" t="s">
        <v>111</v>
      </c>
      <c r="F40" t="s">
        <v>120</v>
      </c>
    </row>
    <row r="41" spans="1:22" x14ac:dyDescent="0.3">
      <c r="A41" t="str">
        <f>B41&amp;"-"&amp;C41&amp;"-"&amp;E41&amp;"-"&amp;D41</f>
        <v>2007-26-3-Deschutes_hat_h_m</v>
      </c>
      <c r="B41">
        <v>2007</v>
      </c>
      <c r="C41">
        <v>26</v>
      </c>
      <c r="D41" t="s">
        <v>179</v>
      </c>
      <c r="E41">
        <v>3</v>
      </c>
      <c r="F41">
        <v>3310.4884377828712</v>
      </c>
    </row>
    <row r="42" spans="1:22" x14ac:dyDescent="0.3">
      <c r="A42" t="str">
        <f t="shared" ref="A42:A105" si="3">B42&amp;"-"&amp;C42&amp;"-"&amp;E42&amp;"-"&amp;D42</f>
        <v>2007-26-4-Deschutes_hat_h_m</v>
      </c>
      <c r="B42">
        <v>2007</v>
      </c>
      <c r="C42">
        <v>26</v>
      </c>
      <c r="D42" t="s">
        <v>179</v>
      </c>
      <c r="E42">
        <v>4</v>
      </c>
      <c r="F42">
        <v>9357.3953382463496</v>
      </c>
    </row>
    <row r="43" spans="1:22" x14ac:dyDescent="0.3">
      <c r="A43" t="str">
        <f t="shared" si="3"/>
        <v>2007-26-5-Deschutes_hat_h_m</v>
      </c>
      <c r="B43">
        <v>2007</v>
      </c>
      <c r="C43">
        <v>26</v>
      </c>
      <c r="D43" t="s">
        <v>179</v>
      </c>
      <c r="E43">
        <v>5</v>
      </c>
      <c r="F43">
        <v>149.66475782761881</v>
      </c>
    </row>
    <row r="44" spans="1:22" x14ac:dyDescent="0.3">
      <c r="A44" t="str">
        <f t="shared" si="3"/>
        <v>2008-26-3-Deschutes_hat_h_m</v>
      </c>
      <c r="B44">
        <v>2008</v>
      </c>
      <c r="C44">
        <v>26</v>
      </c>
      <c r="D44" t="s">
        <v>179</v>
      </c>
      <c r="E44">
        <v>3</v>
      </c>
      <c r="F44">
        <v>7562.1459895433909</v>
      </c>
    </row>
    <row r="45" spans="1:22" x14ac:dyDescent="0.3">
      <c r="A45" t="str">
        <f t="shared" si="3"/>
        <v>2008-26-4-Deschutes_hat_h_m</v>
      </c>
      <c r="B45">
        <v>2008</v>
      </c>
      <c r="C45">
        <v>26</v>
      </c>
      <c r="D45" t="s">
        <v>179</v>
      </c>
      <c r="E45">
        <v>4</v>
      </c>
      <c r="F45">
        <v>2992.4021541433644</v>
      </c>
    </row>
    <row r="46" spans="1:22" x14ac:dyDescent="0.3">
      <c r="A46" t="str">
        <f t="shared" si="3"/>
        <v>2008-26-5-Deschutes_hat_h_m</v>
      </c>
      <c r="B46">
        <v>2008</v>
      </c>
      <c r="C46">
        <v>26</v>
      </c>
      <c r="D46" t="s">
        <v>179</v>
      </c>
      <c r="E46">
        <v>5</v>
      </c>
      <c r="F46">
        <v>58.002879622367772</v>
      </c>
    </row>
    <row r="47" spans="1:22" x14ac:dyDescent="0.3">
      <c r="A47" t="str">
        <f t="shared" si="3"/>
        <v>2009-26-3-Deschutes_hat_h_m</v>
      </c>
      <c r="B47">
        <v>2009</v>
      </c>
      <c r="C47">
        <v>26</v>
      </c>
      <c r="D47" t="s">
        <v>179</v>
      </c>
      <c r="E47">
        <v>3</v>
      </c>
      <c r="F47">
        <v>1205.5903694770625</v>
      </c>
    </row>
    <row r="48" spans="1:22" x14ac:dyDescent="0.3">
      <c r="A48" t="str">
        <f t="shared" si="3"/>
        <v>2009-26-4-Deschutes_hat_h_m</v>
      </c>
      <c r="B48">
        <v>2009</v>
      </c>
      <c r="C48">
        <v>26</v>
      </c>
      <c r="D48" t="s">
        <v>179</v>
      </c>
      <c r="E48">
        <v>4</v>
      </c>
      <c r="F48">
        <v>8532.2214301832973</v>
      </c>
    </row>
    <row r="49" spans="1:6" x14ac:dyDescent="0.3">
      <c r="A49" t="str">
        <f t="shared" si="3"/>
        <v>2009-26-5-Deschutes_hat_h_m</v>
      </c>
      <c r="B49">
        <v>2009</v>
      </c>
      <c r="C49">
        <v>26</v>
      </c>
      <c r="D49" t="s">
        <v>179</v>
      </c>
      <c r="E49">
        <v>5</v>
      </c>
      <c r="F49">
        <v>17.185115357636498</v>
      </c>
    </row>
    <row r="50" spans="1:6" x14ac:dyDescent="0.3">
      <c r="A50" t="str">
        <f t="shared" si="3"/>
        <v>2010-26-3-Deschutes_hat_h_m</v>
      </c>
      <c r="B50">
        <v>2010</v>
      </c>
      <c r="C50">
        <v>26</v>
      </c>
      <c r="D50" t="s">
        <v>179</v>
      </c>
      <c r="E50">
        <v>3</v>
      </c>
      <c r="F50">
        <v>3346.6144320282206</v>
      </c>
    </row>
    <row r="51" spans="1:6" x14ac:dyDescent="0.3">
      <c r="A51" t="str">
        <f t="shared" si="3"/>
        <v>2010-26-4-Deschutes_hat_h_m</v>
      </c>
      <c r="B51">
        <v>2010</v>
      </c>
      <c r="C51">
        <v>26</v>
      </c>
      <c r="D51" t="s">
        <v>179</v>
      </c>
      <c r="E51">
        <v>4</v>
      </c>
      <c r="F51">
        <v>1707.854574475225</v>
      </c>
    </row>
    <row r="52" spans="1:6" x14ac:dyDescent="0.3">
      <c r="A52" t="str">
        <f t="shared" si="3"/>
        <v>2010-26-5-Deschutes_hat_h_m</v>
      </c>
      <c r="B52">
        <v>2010</v>
      </c>
      <c r="C52">
        <v>26</v>
      </c>
      <c r="D52" t="s">
        <v>179</v>
      </c>
      <c r="E52">
        <v>5</v>
      </c>
      <c r="F52">
        <v>345.83169835808633</v>
      </c>
    </row>
    <row r="53" spans="1:6" x14ac:dyDescent="0.3">
      <c r="A53" t="str">
        <f t="shared" si="3"/>
        <v>2011-26-3-Deschutes_hat_h_m</v>
      </c>
      <c r="B53">
        <v>2011</v>
      </c>
      <c r="C53">
        <v>26</v>
      </c>
      <c r="D53" t="s">
        <v>179</v>
      </c>
      <c r="E53">
        <v>3</v>
      </c>
      <c r="F53">
        <v>920.86572092834126</v>
      </c>
    </row>
    <row r="54" spans="1:6" x14ac:dyDescent="0.3">
      <c r="A54" t="str">
        <f t="shared" si="3"/>
        <v>2011-26-4-Deschutes_hat_h_m</v>
      </c>
      <c r="B54">
        <v>2011</v>
      </c>
      <c r="C54">
        <v>26</v>
      </c>
      <c r="D54" t="s">
        <v>179</v>
      </c>
      <c r="E54">
        <v>4</v>
      </c>
      <c r="F54">
        <v>3898.8231016018426</v>
      </c>
    </row>
    <row r="55" spans="1:6" x14ac:dyDescent="0.3">
      <c r="A55" t="str">
        <f t="shared" si="3"/>
        <v>2011-26-5-Deschutes_hat_h_m</v>
      </c>
      <c r="B55">
        <v>2011</v>
      </c>
      <c r="C55">
        <v>26</v>
      </c>
      <c r="D55" t="s">
        <v>179</v>
      </c>
      <c r="E55">
        <v>5</v>
      </c>
      <c r="F55">
        <v>27.303189452221741</v>
      </c>
    </row>
    <row r="56" spans="1:6" x14ac:dyDescent="0.3">
      <c r="A56" t="str">
        <f t="shared" si="3"/>
        <v>2012-26-3-Deschutes_hat_h_m</v>
      </c>
      <c r="B56">
        <v>2012</v>
      </c>
      <c r="C56">
        <v>26</v>
      </c>
      <c r="D56" t="s">
        <v>179</v>
      </c>
      <c r="E56">
        <v>3</v>
      </c>
      <c r="F56">
        <v>4646.4262264636409</v>
      </c>
    </row>
    <row r="57" spans="1:6" x14ac:dyDescent="0.3">
      <c r="A57" t="str">
        <f t="shared" si="3"/>
        <v>2012-26-4-Deschutes_hat_h_m</v>
      </c>
      <c r="B57">
        <v>2012</v>
      </c>
      <c r="C57">
        <v>26</v>
      </c>
      <c r="D57" t="s">
        <v>179</v>
      </c>
      <c r="E57">
        <v>4</v>
      </c>
      <c r="F57">
        <v>796.3074651202777</v>
      </c>
    </row>
    <row r="58" spans="1:6" x14ac:dyDescent="0.3">
      <c r="A58" t="str">
        <f t="shared" si="3"/>
        <v>2012-26-5-Deschutes_hat_h_m</v>
      </c>
      <c r="B58">
        <v>2012</v>
      </c>
      <c r="C58">
        <v>26</v>
      </c>
      <c r="D58" t="s">
        <v>179</v>
      </c>
      <c r="E58">
        <v>5</v>
      </c>
      <c r="F58">
        <v>68.035456488844218</v>
      </c>
    </row>
    <row r="59" spans="1:6" x14ac:dyDescent="0.3">
      <c r="A59" t="str">
        <f t="shared" si="3"/>
        <v>2013-26-3-Deschutes_hat_h_m</v>
      </c>
      <c r="B59">
        <v>2013</v>
      </c>
      <c r="C59">
        <v>26</v>
      </c>
      <c r="D59" t="s">
        <v>179</v>
      </c>
      <c r="E59">
        <v>3</v>
      </c>
      <c r="F59">
        <v>4639.4002831980597</v>
      </c>
    </row>
    <row r="60" spans="1:6" x14ac:dyDescent="0.3">
      <c r="A60" t="str">
        <f t="shared" si="3"/>
        <v>2013-26-4-Deschutes_hat_h_m</v>
      </c>
      <c r="B60">
        <v>2013</v>
      </c>
      <c r="C60">
        <v>26</v>
      </c>
      <c r="D60" t="s">
        <v>179</v>
      </c>
      <c r="E60">
        <v>4</v>
      </c>
      <c r="F60">
        <v>5616.6065100984288</v>
      </c>
    </row>
    <row r="61" spans="1:6" x14ac:dyDescent="0.3">
      <c r="A61" t="str">
        <f t="shared" si="3"/>
        <v>2013-26-5-Deschutes_hat_h_m</v>
      </c>
      <c r="B61">
        <v>2013</v>
      </c>
      <c r="C61">
        <v>26</v>
      </c>
      <c r="D61" t="s">
        <v>179</v>
      </c>
      <c r="E61">
        <v>5</v>
      </c>
      <c r="F61">
        <v>416.9356462879727</v>
      </c>
    </row>
    <row r="62" spans="1:6" x14ac:dyDescent="0.3">
      <c r="A62" t="str">
        <f t="shared" si="3"/>
        <v>2007-25-3-Deschutes_hat_h_um</v>
      </c>
      <c r="B62">
        <v>2007</v>
      </c>
      <c r="C62">
        <v>25</v>
      </c>
      <c r="D62" t="s">
        <v>180</v>
      </c>
      <c r="E62">
        <v>3</v>
      </c>
      <c r="F62">
        <v>116.63224834835934</v>
      </c>
    </row>
    <row r="63" spans="1:6" x14ac:dyDescent="0.3">
      <c r="A63" t="str">
        <f t="shared" si="3"/>
        <v>2007-25-4-Deschutes_hat_h_um</v>
      </c>
      <c r="B63">
        <v>2007</v>
      </c>
      <c r="C63">
        <v>25</v>
      </c>
      <c r="D63" t="s">
        <v>180</v>
      </c>
      <c r="E63">
        <v>4</v>
      </c>
      <c r="F63">
        <v>550.23558897382156</v>
      </c>
    </row>
    <row r="64" spans="1:6" x14ac:dyDescent="0.3">
      <c r="A64" t="str">
        <f t="shared" si="3"/>
        <v>2007-25-5-Deschutes_hat_h_um</v>
      </c>
      <c r="B64">
        <v>2007</v>
      </c>
      <c r="C64">
        <v>25</v>
      </c>
      <c r="D64" t="s">
        <v>180</v>
      </c>
      <c r="E64">
        <v>5</v>
      </c>
      <c r="F64">
        <v>4.3184104679180404</v>
      </c>
    </row>
    <row r="65" spans="1:6" x14ac:dyDescent="0.3">
      <c r="A65" t="str">
        <f t="shared" si="3"/>
        <v>2008-25-3-Deschutes_hat_h_um</v>
      </c>
      <c r="B65">
        <v>2008</v>
      </c>
      <c r="C65">
        <v>25</v>
      </c>
      <c r="D65" t="s">
        <v>180</v>
      </c>
      <c r="E65">
        <v>3</v>
      </c>
      <c r="F65">
        <v>207.19256457038068</v>
      </c>
    </row>
    <row r="66" spans="1:6" x14ac:dyDescent="0.3">
      <c r="A66" t="str">
        <f t="shared" si="3"/>
        <v>2008-25-4-Deschutes_hat_h_um</v>
      </c>
      <c r="B66">
        <v>2008</v>
      </c>
      <c r="C66">
        <v>25</v>
      </c>
      <c r="D66" t="s">
        <v>180</v>
      </c>
      <c r="E66">
        <v>4</v>
      </c>
      <c r="F66">
        <v>105.00579187763037</v>
      </c>
    </row>
    <row r="67" spans="1:6" x14ac:dyDescent="0.3">
      <c r="A67" t="str">
        <f t="shared" si="3"/>
        <v>2008-25-5-Deschutes_hat_h_um</v>
      </c>
      <c r="B67">
        <v>2008</v>
      </c>
      <c r="C67">
        <v>25</v>
      </c>
      <c r="D67" t="s">
        <v>180</v>
      </c>
      <c r="E67">
        <v>5</v>
      </c>
      <c r="F67">
        <v>3.4102048262303484</v>
      </c>
    </row>
    <row r="68" spans="1:6" x14ac:dyDescent="0.3">
      <c r="A68" t="str">
        <f t="shared" si="3"/>
        <v>2009-25-3-Deschutes_hat_h_um</v>
      </c>
      <c r="B68">
        <v>2009</v>
      </c>
      <c r="C68">
        <v>25</v>
      </c>
      <c r="D68" t="s">
        <v>180</v>
      </c>
      <c r="E68">
        <v>3</v>
      </c>
      <c r="F68">
        <v>34.166388960390258</v>
      </c>
    </row>
    <row r="69" spans="1:6" x14ac:dyDescent="0.3">
      <c r="A69" t="str">
        <f t="shared" si="3"/>
        <v>2009-25-4-Deschutes_hat_h_um</v>
      </c>
      <c r="B69">
        <v>2009</v>
      </c>
      <c r="C69">
        <v>25</v>
      </c>
      <c r="D69" t="s">
        <v>180</v>
      </c>
      <c r="E69">
        <v>4</v>
      </c>
      <c r="F69">
        <v>233.98974483016866</v>
      </c>
    </row>
    <row r="70" spans="1:6" x14ac:dyDescent="0.3">
      <c r="A70" t="str">
        <f t="shared" si="3"/>
        <v>2009-25-5-Deschutes_hat_h_um</v>
      </c>
      <c r="B70">
        <v>2009</v>
      </c>
      <c r="C70">
        <v>25</v>
      </c>
      <c r="D70" t="s">
        <v>180</v>
      </c>
      <c r="E70">
        <v>5</v>
      </c>
      <c r="F70">
        <v>0.60072545652279175</v>
      </c>
    </row>
    <row r="71" spans="1:6" x14ac:dyDescent="0.3">
      <c r="A71" t="str">
        <f t="shared" si="3"/>
        <v>2010-25-3-Deschutes_hat_h_um</v>
      </c>
      <c r="B71">
        <v>2010</v>
      </c>
      <c r="C71">
        <v>25</v>
      </c>
      <c r="D71" t="s">
        <v>180</v>
      </c>
      <c r="E71">
        <v>3</v>
      </c>
      <c r="F71">
        <v>99.496621813477702</v>
      </c>
    </row>
    <row r="72" spans="1:6" x14ac:dyDescent="0.3">
      <c r="A72" t="str">
        <f t="shared" si="3"/>
        <v>2010-25-4-Deschutes_hat_h_um</v>
      </c>
      <c r="B72">
        <v>2010</v>
      </c>
      <c r="C72">
        <v>25</v>
      </c>
      <c r="D72" t="s">
        <v>180</v>
      </c>
      <c r="E72">
        <v>4</v>
      </c>
      <c r="F72">
        <v>48.299367971752744</v>
      </c>
    </row>
    <row r="73" spans="1:6" x14ac:dyDescent="0.3">
      <c r="A73" t="str">
        <f t="shared" si="3"/>
        <v>2010-25-5-Deschutes_hat_h_um</v>
      </c>
      <c r="B73">
        <v>2010</v>
      </c>
      <c r="C73">
        <v>25</v>
      </c>
      <c r="D73" t="s">
        <v>180</v>
      </c>
      <c r="E73">
        <v>5</v>
      </c>
      <c r="F73">
        <v>9.4705507265422852</v>
      </c>
    </row>
    <row r="74" spans="1:6" x14ac:dyDescent="0.3">
      <c r="A74" t="str">
        <f t="shared" si="3"/>
        <v>2011-25-3-Deschutes_hat_h_um</v>
      </c>
      <c r="B74">
        <v>2011</v>
      </c>
      <c r="C74">
        <v>25</v>
      </c>
      <c r="D74" t="s">
        <v>180</v>
      </c>
      <c r="E74">
        <v>3</v>
      </c>
      <c r="F74">
        <v>24.327536219876151</v>
      </c>
    </row>
    <row r="75" spans="1:6" x14ac:dyDescent="0.3">
      <c r="A75" t="str">
        <f t="shared" si="3"/>
        <v>2011-25-4-Deschutes_hat_h_um</v>
      </c>
      <c r="B75">
        <v>2011</v>
      </c>
      <c r="C75">
        <v>25</v>
      </c>
      <c r="D75" t="s">
        <v>180</v>
      </c>
      <c r="E75">
        <v>4</v>
      </c>
      <c r="F75">
        <v>115.90865400791336</v>
      </c>
    </row>
    <row r="76" spans="1:6" x14ac:dyDescent="0.3">
      <c r="A76" t="str">
        <f t="shared" si="3"/>
        <v>2011-25-5-Deschutes_hat_h_um</v>
      </c>
      <c r="B76">
        <v>2011</v>
      </c>
      <c r="C76">
        <v>25</v>
      </c>
      <c r="D76" t="s">
        <v>180</v>
      </c>
      <c r="E76">
        <v>5</v>
      </c>
      <c r="F76">
        <v>0.77185778980452113</v>
      </c>
    </row>
    <row r="77" spans="1:6" x14ac:dyDescent="0.3">
      <c r="A77" t="str">
        <f t="shared" si="3"/>
        <v>2012-25-3-Deschutes_hat_h_um</v>
      </c>
      <c r="B77">
        <v>2012</v>
      </c>
      <c r="C77">
        <v>25</v>
      </c>
      <c r="D77" t="s">
        <v>180</v>
      </c>
      <c r="E77">
        <v>3</v>
      </c>
      <c r="F77">
        <v>94.171334449221831</v>
      </c>
    </row>
    <row r="78" spans="1:6" x14ac:dyDescent="0.3">
      <c r="A78" t="str">
        <f t="shared" si="3"/>
        <v>2012-25-4-Deschutes_hat_h_um</v>
      </c>
      <c r="B78">
        <v>2012</v>
      </c>
      <c r="C78">
        <v>25</v>
      </c>
      <c r="D78" t="s">
        <v>180</v>
      </c>
      <c r="E78">
        <v>4</v>
      </c>
      <c r="F78">
        <v>21.036941933664139</v>
      </c>
    </row>
    <row r="79" spans="1:6" x14ac:dyDescent="0.3">
      <c r="A79" t="str">
        <f t="shared" si="3"/>
        <v>2012-25-5-Deschutes_hat_h_um</v>
      </c>
      <c r="B79">
        <v>2012</v>
      </c>
      <c r="C79">
        <v>25</v>
      </c>
      <c r="D79" t="s">
        <v>180</v>
      </c>
      <c r="E79">
        <v>5</v>
      </c>
      <c r="F79">
        <v>2.0226355443507913</v>
      </c>
    </row>
    <row r="80" spans="1:6" x14ac:dyDescent="0.3">
      <c r="A80" t="str">
        <f t="shared" si="3"/>
        <v>2013-25-3-Deschutes_hat_h_um</v>
      </c>
      <c r="B80">
        <v>2013</v>
      </c>
      <c r="C80">
        <v>25</v>
      </c>
      <c r="D80" t="s">
        <v>180</v>
      </c>
      <c r="E80">
        <v>3</v>
      </c>
      <c r="F80">
        <v>131.20852612947238</v>
      </c>
    </row>
    <row r="81" spans="1:6" x14ac:dyDescent="0.3">
      <c r="A81" t="str">
        <f t="shared" si="3"/>
        <v>2013-25-4-Deschutes_hat_h_um</v>
      </c>
      <c r="B81">
        <v>2013</v>
      </c>
      <c r="C81">
        <v>25</v>
      </c>
      <c r="D81" t="s">
        <v>180</v>
      </c>
      <c r="E81">
        <v>4</v>
      </c>
      <c r="F81">
        <v>113.8344405684702</v>
      </c>
    </row>
    <row r="82" spans="1:6" x14ac:dyDescent="0.3">
      <c r="A82" t="str">
        <f t="shared" si="3"/>
        <v>2013-25-5-Deschutes_hat_h_um</v>
      </c>
      <c r="B82">
        <v>2013</v>
      </c>
      <c r="C82">
        <v>25</v>
      </c>
      <c r="D82" t="s">
        <v>180</v>
      </c>
      <c r="E82">
        <v>5</v>
      </c>
      <c r="F82">
        <v>11.014653717593887</v>
      </c>
    </row>
    <row r="83" spans="1:6" x14ac:dyDescent="0.3">
      <c r="A83" t="str">
        <f t="shared" si="3"/>
        <v>2007-28-3-Deschutes_hat_Y_h_m</v>
      </c>
      <c r="B83">
        <v>2007</v>
      </c>
      <c r="C83">
        <v>28</v>
      </c>
      <c r="D83" t="s">
        <v>181</v>
      </c>
      <c r="E83">
        <v>3</v>
      </c>
      <c r="F83">
        <v>33.681504855420918</v>
      </c>
    </row>
    <row r="84" spans="1:6" x14ac:dyDescent="0.3">
      <c r="A84" t="str">
        <f t="shared" si="3"/>
        <v>2007-28-4-Deschutes_hat_Y_h_m</v>
      </c>
      <c r="B84">
        <v>2007</v>
      </c>
      <c r="C84">
        <v>28</v>
      </c>
      <c r="D84" t="s">
        <v>181</v>
      </c>
      <c r="E84">
        <v>4</v>
      </c>
      <c r="F84">
        <v>6.8388867108710931</v>
      </c>
    </row>
    <row r="85" spans="1:6" x14ac:dyDescent="0.3">
      <c r="A85" t="str">
        <f t="shared" si="3"/>
        <v>2007-28-5-Deschutes_hat_Y_h_m</v>
      </c>
      <c r="B85">
        <v>2007</v>
      </c>
      <c r="C85">
        <v>28</v>
      </c>
      <c r="D85" t="s">
        <v>181</v>
      </c>
      <c r="E85">
        <v>5</v>
      </c>
      <c r="F85">
        <v>2.1452511850440792</v>
      </c>
    </row>
    <row r="86" spans="1:6" x14ac:dyDescent="0.3">
      <c r="A86" t="str">
        <f t="shared" si="3"/>
        <v>2008-28-3-Deschutes_hat_Y_h_m</v>
      </c>
      <c r="B86">
        <v>2008</v>
      </c>
      <c r="C86">
        <v>28</v>
      </c>
      <c r="D86" t="s">
        <v>181</v>
      </c>
      <c r="E86">
        <v>3</v>
      </c>
      <c r="F86">
        <v>9.4963829006856546</v>
      </c>
    </row>
    <row r="87" spans="1:6" x14ac:dyDescent="0.3">
      <c r="A87" t="str">
        <f t="shared" si="3"/>
        <v>2008-28-4-Deschutes_hat_Y_h_m</v>
      </c>
      <c r="B87">
        <v>2008</v>
      </c>
      <c r="C87">
        <v>28</v>
      </c>
      <c r="D87" t="s">
        <v>181</v>
      </c>
      <c r="E87">
        <v>4</v>
      </c>
      <c r="F87">
        <v>14.098441194243442</v>
      </c>
    </row>
    <row r="88" spans="1:6" x14ac:dyDescent="0.3">
      <c r="A88" t="str">
        <f t="shared" si="3"/>
        <v>2008-28-5-Deschutes_hat_Y_h_m</v>
      </c>
      <c r="B88">
        <v>2008</v>
      </c>
      <c r="C88">
        <v>28</v>
      </c>
      <c r="D88" t="s">
        <v>181</v>
      </c>
      <c r="E88">
        <v>5</v>
      </c>
      <c r="F88">
        <v>0</v>
      </c>
    </row>
    <row r="89" spans="1:6" x14ac:dyDescent="0.3">
      <c r="A89" t="str">
        <f t="shared" si="3"/>
        <v>2009-28-3-Deschutes_hat_Y_h_m</v>
      </c>
      <c r="B89">
        <v>2009</v>
      </c>
      <c r="C89">
        <v>28</v>
      </c>
      <c r="D89" t="s">
        <v>181</v>
      </c>
      <c r="E89">
        <v>3</v>
      </c>
      <c r="F89">
        <v>5.1898795847750865</v>
      </c>
    </row>
    <row r="90" spans="1:6" x14ac:dyDescent="0.3">
      <c r="A90" t="str">
        <f t="shared" si="3"/>
        <v>2009-28-4-Deschutes_hat_Y_h_m</v>
      </c>
      <c r="B90">
        <v>2009</v>
      </c>
      <c r="C90">
        <v>28</v>
      </c>
      <c r="D90" t="s">
        <v>181</v>
      </c>
      <c r="E90">
        <v>4</v>
      </c>
      <c r="F90">
        <v>19.788387820892083</v>
      </c>
    </row>
    <row r="91" spans="1:6" x14ac:dyDescent="0.3">
      <c r="A91" t="str">
        <f t="shared" si="3"/>
        <v>2009-28-5-Deschutes_hat_Y_h_m</v>
      </c>
      <c r="B91">
        <v>2009</v>
      </c>
      <c r="C91">
        <v>28</v>
      </c>
      <c r="D91" t="s">
        <v>181</v>
      </c>
      <c r="E91">
        <v>5</v>
      </c>
      <c r="F91">
        <v>0</v>
      </c>
    </row>
    <row r="92" spans="1:6" x14ac:dyDescent="0.3">
      <c r="A92" t="str">
        <f t="shared" si="3"/>
        <v>2010-28-3-Deschutes_hat_Y_h_m</v>
      </c>
      <c r="B92">
        <v>2010</v>
      </c>
      <c r="C92">
        <v>28</v>
      </c>
      <c r="D92" t="s">
        <v>181</v>
      </c>
      <c r="E92">
        <v>3</v>
      </c>
      <c r="F92">
        <v>1.2485756608933454</v>
      </c>
    </row>
    <row r="93" spans="1:6" x14ac:dyDescent="0.3">
      <c r="A93" t="str">
        <f t="shared" si="3"/>
        <v>2010-28-4-Deschutes_hat_Y_h_m</v>
      </c>
      <c r="B93">
        <v>2010</v>
      </c>
      <c r="C93">
        <v>28</v>
      </c>
      <c r="D93" t="s">
        <v>181</v>
      </c>
      <c r="E93">
        <v>4</v>
      </c>
      <c r="F93">
        <v>1.1381314878892734</v>
      </c>
    </row>
    <row r="94" spans="1:6" x14ac:dyDescent="0.3">
      <c r="A94" t="str">
        <f t="shared" si="3"/>
        <v>2010-28-5-Deschutes_hat_Y_h_m</v>
      </c>
      <c r="B94">
        <v>2010</v>
      </c>
      <c r="C94">
        <v>28</v>
      </c>
      <c r="D94" t="s">
        <v>181</v>
      </c>
      <c r="E94">
        <v>5</v>
      </c>
      <c r="F94">
        <v>0</v>
      </c>
    </row>
    <row r="95" spans="1:6" x14ac:dyDescent="0.3">
      <c r="A95" t="str">
        <f t="shared" si="3"/>
        <v>2011-28-3-Deschutes_hat_Y_h_m</v>
      </c>
      <c r="B95">
        <v>2011</v>
      </c>
      <c r="C95">
        <v>28</v>
      </c>
      <c r="D95" t="s">
        <v>181</v>
      </c>
      <c r="E95">
        <v>3</v>
      </c>
      <c r="F95">
        <v>0</v>
      </c>
    </row>
    <row r="96" spans="1:6" x14ac:dyDescent="0.3">
      <c r="A96" t="str">
        <f t="shared" si="3"/>
        <v>2011-28-4-Deschutes_hat_Y_h_m</v>
      </c>
      <c r="B96">
        <v>2011</v>
      </c>
      <c r="C96">
        <v>28</v>
      </c>
      <c r="D96" t="s">
        <v>181</v>
      </c>
      <c r="E96">
        <v>4</v>
      </c>
      <c r="F96">
        <v>0</v>
      </c>
    </row>
    <row r="97" spans="1:6" x14ac:dyDescent="0.3">
      <c r="A97" t="str">
        <f t="shared" si="3"/>
        <v>2011-28-5-Deschutes_hat_Y_h_m</v>
      </c>
      <c r="B97">
        <v>2011</v>
      </c>
      <c r="C97">
        <v>28</v>
      </c>
      <c r="D97" t="s">
        <v>181</v>
      </c>
      <c r="E97">
        <v>5</v>
      </c>
      <c r="F97">
        <v>0</v>
      </c>
    </row>
    <row r="98" spans="1:6" x14ac:dyDescent="0.3">
      <c r="A98" t="str">
        <f t="shared" si="3"/>
        <v>2012-28-3-Deschutes_hat_Y_h_m</v>
      </c>
      <c r="B98">
        <v>2012</v>
      </c>
      <c r="C98">
        <v>28</v>
      </c>
      <c r="D98" t="s">
        <v>181</v>
      </c>
      <c r="E98">
        <v>3</v>
      </c>
      <c r="F98">
        <v>0</v>
      </c>
    </row>
    <row r="99" spans="1:6" x14ac:dyDescent="0.3">
      <c r="A99" t="str">
        <f t="shared" si="3"/>
        <v>2012-28-4-Deschutes_hat_Y_h_m</v>
      </c>
      <c r="B99">
        <v>2012</v>
      </c>
      <c r="C99">
        <v>28</v>
      </c>
      <c r="D99" t="s">
        <v>181</v>
      </c>
      <c r="E99">
        <v>4</v>
      </c>
      <c r="F99">
        <v>0</v>
      </c>
    </row>
    <row r="100" spans="1:6" x14ac:dyDescent="0.3">
      <c r="A100" t="str">
        <f t="shared" si="3"/>
        <v>2012-28-5-Deschutes_hat_Y_h_m</v>
      </c>
      <c r="B100">
        <v>2012</v>
      </c>
      <c r="C100">
        <v>28</v>
      </c>
      <c r="D100" t="s">
        <v>181</v>
      </c>
      <c r="E100">
        <v>5</v>
      </c>
      <c r="F100">
        <v>0</v>
      </c>
    </row>
    <row r="101" spans="1:6" x14ac:dyDescent="0.3">
      <c r="A101" t="str">
        <f t="shared" si="3"/>
        <v>2013-28-3-Deschutes_hat_Y_h_m</v>
      </c>
      <c r="B101">
        <v>2013</v>
      </c>
      <c r="C101">
        <v>28</v>
      </c>
      <c r="D101" t="s">
        <v>181</v>
      </c>
      <c r="E101">
        <v>3</v>
      </c>
      <c r="F101">
        <v>0</v>
      </c>
    </row>
    <row r="102" spans="1:6" x14ac:dyDescent="0.3">
      <c r="A102" t="str">
        <f t="shared" si="3"/>
        <v>2013-28-4-Deschutes_hat_Y_h_m</v>
      </c>
      <c r="B102">
        <v>2013</v>
      </c>
      <c r="C102">
        <v>28</v>
      </c>
      <c r="D102" t="s">
        <v>181</v>
      </c>
      <c r="E102">
        <v>4</v>
      </c>
      <c r="F102">
        <v>0</v>
      </c>
    </row>
    <row r="103" spans="1:6" x14ac:dyDescent="0.3">
      <c r="A103" t="str">
        <f t="shared" si="3"/>
        <v>2013-28-5-Deschutes_hat_Y_h_m</v>
      </c>
      <c r="B103">
        <v>2013</v>
      </c>
      <c r="C103">
        <v>28</v>
      </c>
      <c r="D103" t="s">
        <v>181</v>
      </c>
      <c r="E103">
        <v>5</v>
      </c>
      <c r="F103">
        <v>0</v>
      </c>
    </row>
    <row r="104" spans="1:6" x14ac:dyDescent="0.3">
      <c r="A104" t="str">
        <f t="shared" si="3"/>
        <v>2007-27-3-Deschutes_hat_Y_h_um</v>
      </c>
      <c r="B104">
        <v>2007</v>
      </c>
      <c r="C104">
        <v>27</v>
      </c>
      <c r="D104" t="s">
        <v>182</v>
      </c>
      <c r="E104">
        <v>3</v>
      </c>
      <c r="F104">
        <v>0.26705512873262616</v>
      </c>
    </row>
    <row r="105" spans="1:6" x14ac:dyDescent="0.3">
      <c r="A105" t="str">
        <f t="shared" si="3"/>
        <v>2007-27-4-Deschutes_hat_Y_h_um</v>
      </c>
      <c r="B105">
        <v>2007</v>
      </c>
      <c r="C105">
        <v>27</v>
      </c>
      <c r="D105" t="s">
        <v>182</v>
      </c>
      <c r="E105">
        <v>4</v>
      </c>
      <c r="F105">
        <v>0.32253772280222109</v>
      </c>
    </row>
    <row r="106" spans="1:6" x14ac:dyDescent="0.3">
      <c r="A106" t="str">
        <f t="shared" ref="A106:A124" si="4">B106&amp;"-"&amp;C106&amp;"-"&amp;E106&amp;"-"&amp;D106</f>
        <v>2007-27-5-Deschutes_hat_Y_h_um</v>
      </c>
      <c r="B106">
        <v>2007</v>
      </c>
      <c r="C106">
        <v>27</v>
      </c>
      <c r="D106" t="s">
        <v>182</v>
      </c>
      <c r="E106">
        <v>5</v>
      </c>
      <c r="F106">
        <v>1.0042750188278032E-2</v>
      </c>
    </row>
    <row r="107" spans="1:6" x14ac:dyDescent="0.3">
      <c r="A107" t="str">
        <f t="shared" si="4"/>
        <v>2008-27-3-Deschutes_hat_Y_h_um</v>
      </c>
      <c r="B107">
        <v>2008</v>
      </c>
      <c r="C107">
        <v>27</v>
      </c>
      <c r="D107" t="s">
        <v>182</v>
      </c>
      <c r="E107">
        <v>3</v>
      </c>
      <c r="F107">
        <v>0.15575980797144837</v>
      </c>
    </row>
    <row r="108" spans="1:6" x14ac:dyDescent="0.3">
      <c r="A108" t="str">
        <f t="shared" si="4"/>
        <v>2008-27-4-Deschutes_hat_Y_h_um</v>
      </c>
      <c r="B108">
        <v>2008</v>
      </c>
      <c r="C108">
        <v>27</v>
      </c>
      <c r="D108" t="s">
        <v>182</v>
      </c>
      <c r="E108">
        <v>4</v>
      </c>
      <c r="F108">
        <v>8.9891513733386441E-2</v>
      </c>
    </row>
    <row r="109" spans="1:6" x14ac:dyDescent="0.3">
      <c r="A109" t="str">
        <f t="shared" si="4"/>
        <v>2008-27-5-Deschutes_hat_Y_h_um</v>
      </c>
      <c r="B109">
        <v>2008</v>
      </c>
      <c r="C109">
        <v>27</v>
      </c>
      <c r="D109" t="s">
        <v>182</v>
      </c>
      <c r="E109">
        <v>5</v>
      </c>
      <c r="F109">
        <v>0</v>
      </c>
    </row>
    <row r="110" spans="1:6" x14ac:dyDescent="0.3">
      <c r="A110" t="str">
        <f t="shared" si="4"/>
        <v>2009-27-3-Deschutes_hat_Y_h_um</v>
      </c>
      <c r="B110">
        <v>2009</v>
      </c>
      <c r="C110">
        <v>27</v>
      </c>
      <c r="D110" t="s">
        <v>182</v>
      </c>
      <c r="E110">
        <v>3</v>
      </c>
      <c r="F110">
        <v>6.2218968922341952E-2</v>
      </c>
    </row>
    <row r="111" spans="1:6" x14ac:dyDescent="0.3">
      <c r="A111" t="str">
        <f t="shared" si="4"/>
        <v>2009-27-4-Deschutes_hat_Y_h_um</v>
      </c>
      <c r="B111">
        <v>2009</v>
      </c>
      <c r="C111">
        <v>27</v>
      </c>
      <c r="D111" t="s">
        <v>182</v>
      </c>
      <c r="E111">
        <v>4</v>
      </c>
      <c r="F111">
        <v>0.20579936033060481</v>
      </c>
    </row>
    <row r="112" spans="1:6" x14ac:dyDescent="0.3">
      <c r="A112" t="str">
        <f t="shared" si="4"/>
        <v>2009-27-5-Deschutes_hat_Y_h_um</v>
      </c>
      <c r="B112">
        <v>2009</v>
      </c>
      <c r="C112">
        <v>27</v>
      </c>
      <c r="D112" t="s">
        <v>182</v>
      </c>
      <c r="E112">
        <v>5</v>
      </c>
      <c r="F112">
        <v>0</v>
      </c>
    </row>
    <row r="113" spans="1:6" x14ac:dyDescent="0.3">
      <c r="A113" t="str">
        <f t="shared" si="4"/>
        <v>2010-27-3-Deschutes_hat_Y_h_um</v>
      </c>
      <c r="B113">
        <v>2010</v>
      </c>
      <c r="C113">
        <v>27</v>
      </c>
      <c r="D113" t="s">
        <v>182</v>
      </c>
      <c r="E113">
        <v>3</v>
      </c>
      <c r="F113">
        <v>3.2462967183227005E-2</v>
      </c>
    </row>
    <row r="114" spans="1:6" x14ac:dyDescent="0.3">
      <c r="A114" t="str">
        <f t="shared" si="4"/>
        <v>2010-27-4-Deschutes_hat_Y_h_um</v>
      </c>
      <c r="B114">
        <v>2010</v>
      </c>
      <c r="C114">
        <v>27</v>
      </c>
      <c r="D114" t="s">
        <v>182</v>
      </c>
      <c r="E114">
        <v>4</v>
      </c>
      <c r="F114">
        <v>1.3644510728583763E-2</v>
      </c>
    </row>
    <row r="115" spans="1:6" x14ac:dyDescent="0.3">
      <c r="A115" t="str">
        <f t="shared" si="4"/>
        <v>2010-27-5-Deschutes_hat_Y_h_um</v>
      </c>
      <c r="B115">
        <v>2010</v>
      </c>
      <c r="C115">
        <v>27</v>
      </c>
      <c r="D115" t="s">
        <v>182</v>
      </c>
      <c r="E115">
        <v>5</v>
      </c>
      <c r="F115">
        <v>0</v>
      </c>
    </row>
    <row r="116" spans="1:6" x14ac:dyDescent="0.3">
      <c r="A116" t="str">
        <f t="shared" si="4"/>
        <v>2011-27-3-Deschutes_hat_Y_h_um</v>
      </c>
      <c r="B116">
        <v>2011</v>
      </c>
      <c r="C116">
        <v>27</v>
      </c>
      <c r="D116" t="s">
        <v>182</v>
      </c>
      <c r="E116">
        <v>3</v>
      </c>
      <c r="F116">
        <v>0</v>
      </c>
    </row>
    <row r="117" spans="1:6" x14ac:dyDescent="0.3">
      <c r="A117" t="str">
        <f t="shared" si="4"/>
        <v>2011-27-4-Deschutes_hat_Y_h_um</v>
      </c>
      <c r="B117">
        <v>2011</v>
      </c>
      <c r="C117">
        <v>27</v>
      </c>
      <c r="D117" t="s">
        <v>182</v>
      </c>
      <c r="E117">
        <v>4</v>
      </c>
      <c r="F117">
        <v>0</v>
      </c>
    </row>
    <row r="118" spans="1:6" x14ac:dyDescent="0.3">
      <c r="A118" t="str">
        <f t="shared" si="4"/>
        <v>2011-27-5-Deschutes_hat_Y_h_um</v>
      </c>
      <c r="B118">
        <v>2011</v>
      </c>
      <c r="C118">
        <v>27</v>
      </c>
      <c r="D118" t="s">
        <v>182</v>
      </c>
      <c r="E118">
        <v>5</v>
      </c>
      <c r="F118">
        <v>0</v>
      </c>
    </row>
    <row r="119" spans="1:6" x14ac:dyDescent="0.3">
      <c r="A119" t="str">
        <f t="shared" si="4"/>
        <v>2012-27-3-Deschutes_hat_Y_h_um</v>
      </c>
      <c r="B119">
        <v>2012</v>
      </c>
      <c r="C119">
        <v>27</v>
      </c>
      <c r="D119" t="s">
        <v>182</v>
      </c>
      <c r="E119">
        <v>3</v>
      </c>
      <c r="F119">
        <v>0</v>
      </c>
    </row>
    <row r="120" spans="1:6" x14ac:dyDescent="0.3">
      <c r="A120" t="str">
        <f t="shared" si="4"/>
        <v>2012-27-4-Deschutes_hat_Y_h_um</v>
      </c>
      <c r="B120">
        <v>2012</v>
      </c>
      <c r="C120">
        <v>27</v>
      </c>
      <c r="D120" t="s">
        <v>182</v>
      </c>
      <c r="E120">
        <v>4</v>
      </c>
      <c r="F120">
        <v>0</v>
      </c>
    </row>
    <row r="121" spans="1:6" x14ac:dyDescent="0.3">
      <c r="A121" t="str">
        <f t="shared" si="4"/>
        <v>2012-27-5-Deschutes_hat_Y_h_um</v>
      </c>
      <c r="B121">
        <v>2012</v>
      </c>
      <c r="C121">
        <v>27</v>
      </c>
      <c r="D121" t="s">
        <v>182</v>
      </c>
      <c r="E121">
        <v>5</v>
      </c>
      <c r="F121">
        <v>0</v>
      </c>
    </row>
    <row r="122" spans="1:6" x14ac:dyDescent="0.3">
      <c r="A122" t="str">
        <f t="shared" si="4"/>
        <v>2013-27-3-Deschutes_hat_Y_h_um</v>
      </c>
      <c r="B122">
        <v>2013</v>
      </c>
      <c r="C122">
        <v>27</v>
      </c>
      <c r="D122" t="s">
        <v>182</v>
      </c>
      <c r="E122">
        <v>3</v>
      </c>
      <c r="F122">
        <v>0</v>
      </c>
    </row>
    <row r="123" spans="1:6" x14ac:dyDescent="0.3">
      <c r="A123" t="str">
        <f t="shared" si="4"/>
        <v>2013-27-4-Deschutes_hat_Y_h_um</v>
      </c>
      <c r="B123">
        <v>2013</v>
      </c>
      <c r="C123">
        <v>27</v>
      </c>
      <c r="D123" t="s">
        <v>182</v>
      </c>
      <c r="E123">
        <v>4</v>
      </c>
      <c r="F123">
        <v>0</v>
      </c>
    </row>
    <row r="124" spans="1:6" x14ac:dyDescent="0.3">
      <c r="A124" t="str">
        <f t="shared" si="4"/>
        <v>2013-27-5-Deschutes_hat_Y_h_um</v>
      </c>
      <c r="B124">
        <v>2013</v>
      </c>
      <c r="C124">
        <v>27</v>
      </c>
      <c r="D124" t="s">
        <v>182</v>
      </c>
      <c r="E124">
        <v>5</v>
      </c>
      <c r="F124">
        <v>0</v>
      </c>
    </row>
  </sheetData>
  <sortState xmlns:xlrd2="http://schemas.microsoft.com/office/spreadsheetml/2017/richdata2" ref="B41:E124">
    <sortCondition ref="D41:D124"/>
    <sortCondition ref="B41:B124"/>
    <sortCondition ref="E41:E124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F0F-B107-4792-A297-7BDF9E0AA91B}">
  <dimension ref="A1:V24"/>
  <sheetViews>
    <sheetView workbookViewId="0">
      <selection activeCell="A24" sqref="A24"/>
    </sheetView>
  </sheetViews>
  <sheetFormatPr defaultRowHeight="14.4" x14ac:dyDescent="0.3"/>
  <cols>
    <col min="1" max="1" width="9.6640625" customWidth="1"/>
  </cols>
  <sheetData>
    <row r="1" spans="1:22" x14ac:dyDescent="0.3">
      <c r="B1" s="147">
        <v>2007</v>
      </c>
      <c r="C1" s="147">
        <v>2008</v>
      </c>
      <c r="D1" s="147">
        <v>2009</v>
      </c>
      <c r="E1" s="147">
        <v>2010</v>
      </c>
      <c r="F1" s="147">
        <v>2011</v>
      </c>
      <c r="G1" s="147">
        <v>2012</v>
      </c>
      <c r="H1" s="147">
        <v>2013</v>
      </c>
    </row>
    <row r="2" spans="1:22" x14ac:dyDescent="0.3">
      <c r="A2" t="s">
        <v>183</v>
      </c>
      <c r="B2" s="136">
        <v>0</v>
      </c>
      <c r="C2" s="136">
        <v>0</v>
      </c>
      <c r="D2" s="136">
        <v>0</v>
      </c>
      <c r="E2" s="136">
        <v>0</v>
      </c>
      <c r="F2" s="136">
        <v>0</v>
      </c>
      <c r="G2" s="136">
        <v>0</v>
      </c>
      <c r="H2" s="136">
        <v>0</v>
      </c>
    </row>
    <row r="3" spans="1:22" x14ac:dyDescent="0.3">
      <c r="A3" t="s">
        <v>184</v>
      </c>
      <c r="B3" s="136">
        <v>8.617345414812765E-5</v>
      </c>
      <c r="C3" s="136">
        <v>211.6545088863196</v>
      </c>
      <c r="D3" s="136">
        <v>9.1688666425209525E-5</v>
      </c>
      <c r="E3" s="136">
        <v>8.83907518725728E-5</v>
      </c>
      <c r="F3" s="136">
        <v>1.4705789450494041E-4</v>
      </c>
      <c r="G3" s="136">
        <v>46.245212784500467</v>
      </c>
      <c r="H3" s="136">
        <v>8.2293135308217206E-5</v>
      </c>
    </row>
    <row r="5" spans="1:22" ht="15" thickBot="1" x14ac:dyDescent="0.35">
      <c r="A5" s="144" t="s">
        <v>285</v>
      </c>
    </row>
    <row r="6" spans="1:22" ht="15" thickBot="1" x14ac:dyDescent="0.35">
      <c r="A6" s="141" t="s">
        <v>283</v>
      </c>
      <c r="B6" s="153" t="s">
        <v>260</v>
      </c>
      <c r="C6" s="153" t="s">
        <v>261</v>
      </c>
      <c r="D6" s="154" t="s">
        <v>262</v>
      </c>
      <c r="E6" s="153" t="s">
        <v>260</v>
      </c>
      <c r="F6" s="153" t="s">
        <v>261</v>
      </c>
      <c r="G6" s="154" t="s">
        <v>262</v>
      </c>
      <c r="H6" s="153" t="s">
        <v>260</v>
      </c>
      <c r="I6" s="153" t="s">
        <v>261</v>
      </c>
      <c r="J6" s="154" t="s">
        <v>262</v>
      </c>
      <c r="K6" s="153" t="s">
        <v>260</v>
      </c>
      <c r="L6" s="153" t="s">
        <v>261</v>
      </c>
      <c r="M6" s="154" t="s">
        <v>262</v>
      </c>
      <c r="N6" s="153" t="s">
        <v>260</v>
      </c>
      <c r="O6" s="153" t="s">
        <v>261</v>
      </c>
      <c r="P6" s="154" t="s">
        <v>262</v>
      </c>
      <c r="Q6" s="153" t="s">
        <v>260</v>
      </c>
      <c r="R6" s="153" t="s">
        <v>261</v>
      </c>
      <c r="S6" s="154" t="s">
        <v>262</v>
      </c>
      <c r="T6" s="153" t="s">
        <v>260</v>
      </c>
      <c r="U6" s="153" t="s">
        <v>261</v>
      </c>
      <c r="V6" s="154" t="s">
        <v>262</v>
      </c>
    </row>
    <row r="7" spans="1:22" x14ac:dyDescent="0.3">
      <c r="A7" s="142" t="s">
        <v>264</v>
      </c>
      <c r="B7" s="139">
        <v>1.9429737872656445E-5</v>
      </c>
      <c r="C7" s="139">
        <v>3.8283498932896923E-5</v>
      </c>
      <c r="D7" s="139">
        <v>2.5357370779035426E-6</v>
      </c>
      <c r="E7" s="139">
        <v>42.410309934264234</v>
      </c>
      <c r="F7" s="139">
        <v>83.563405011096577</v>
      </c>
      <c r="G7" s="139">
        <v>5.5348865790432642</v>
      </c>
      <c r="H7" s="139">
        <v>1.949583037412237E-5</v>
      </c>
      <c r="I7" s="139">
        <v>3.8413724684058706E-5</v>
      </c>
      <c r="J7" s="139">
        <v>2.5443626809681314E-6</v>
      </c>
      <c r="K7" s="139">
        <v>1.9701647061998675E-5</v>
      </c>
      <c r="L7" s="139">
        <v>3.8819256812300831E-5</v>
      </c>
      <c r="M7" s="139">
        <v>2.5712234142482091E-6</v>
      </c>
      <c r="N7" s="139">
        <v>2.6368132883429313E-5</v>
      </c>
      <c r="O7" s="139">
        <v>5.1954606578911907E-5</v>
      </c>
      <c r="P7" s="139">
        <v>3.4412534366557492E-6</v>
      </c>
      <c r="Q7" s="139">
        <v>10.593798079188922</v>
      </c>
      <c r="R7" s="139">
        <v>20.873552701434622</v>
      </c>
      <c r="S7" s="139">
        <v>1.3825758618713646</v>
      </c>
      <c r="T7" s="139">
        <v>1.9944424150149083E-5</v>
      </c>
      <c r="U7" s="139">
        <v>3.9297614083822123E-5</v>
      </c>
      <c r="V7" s="139">
        <v>2.60290777705965E-6</v>
      </c>
    </row>
    <row r="8" spans="1:22" x14ac:dyDescent="0.3">
      <c r="A8" s="143" t="s">
        <v>253</v>
      </c>
      <c r="B8" s="140">
        <v>1.9429737872656445E-5</v>
      </c>
      <c r="C8" s="140">
        <v>3.8283498932896923E-5</v>
      </c>
      <c r="D8" s="140">
        <v>2.5357370779035426E-6</v>
      </c>
      <c r="E8" s="140">
        <v>42.410309934264234</v>
      </c>
      <c r="F8" s="140">
        <v>83.563405011096577</v>
      </c>
      <c r="G8" s="140">
        <v>5.5348865790432642</v>
      </c>
      <c r="H8" s="140">
        <v>1.949583037412237E-5</v>
      </c>
      <c r="I8" s="140">
        <v>3.8413724684058706E-5</v>
      </c>
      <c r="J8" s="140">
        <v>2.5443626809681314E-6</v>
      </c>
      <c r="K8" s="140">
        <v>1.9701647061998675E-5</v>
      </c>
      <c r="L8" s="140">
        <v>3.8819256812300831E-5</v>
      </c>
      <c r="M8" s="140">
        <v>2.5712234142482091E-6</v>
      </c>
      <c r="N8" s="140">
        <v>2.6368132883429313E-5</v>
      </c>
      <c r="O8" s="140">
        <v>5.1954606578911907E-5</v>
      </c>
      <c r="P8" s="140">
        <v>3.4412534366557492E-6</v>
      </c>
      <c r="Q8" s="140">
        <v>10.593798079188922</v>
      </c>
      <c r="R8" s="140">
        <v>20.873552701434622</v>
      </c>
      <c r="S8" s="140">
        <v>1.3825758618713646</v>
      </c>
      <c r="T8" s="140">
        <v>1.9944424150149083E-5</v>
      </c>
      <c r="U8" s="140">
        <v>3.9297614083822123E-5</v>
      </c>
      <c r="V8" s="140">
        <v>2.60290777705965E-6</v>
      </c>
    </row>
    <row r="9" spans="1:22" ht="15" thickBot="1" x14ac:dyDescent="0.35">
      <c r="A9" s="150" t="s">
        <v>256</v>
      </c>
      <c r="B9" s="149">
        <v>0</v>
      </c>
      <c r="C9" s="149">
        <v>0</v>
      </c>
      <c r="D9" s="149">
        <v>0</v>
      </c>
      <c r="E9" s="149">
        <v>0</v>
      </c>
      <c r="F9" s="149">
        <v>0</v>
      </c>
      <c r="G9" s="149">
        <v>0</v>
      </c>
      <c r="H9" s="149">
        <v>0</v>
      </c>
      <c r="I9" s="149">
        <v>0</v>
      </c>
      <c r="J9" s="149">
        <v>0</v>
      </c>
      <c r="K9" s="149">
        <v>0</v>
      </c>
      <c r="L9" s="149">
        <v>0</v>
      </c>
      <c r="M9" s="149">
        <v>0</v>
      </c>
      <c r="N9" s="149">
        <v>0</v>
      </c>
      <c r="O9" s="149">
        <v>0</v>
      </c>
      <c r="P9" s="149">
        <v>0</v>
      </c>
      <c r="Q9" s="149">
        <v>0</v>
      </c>
      <c r="R9" s="149">
        <v>0</v>
      </c>
      <c r="S9" s="149">
        <v>0</v>
      </c>
      <c r="T9" s="149">
        <v>0</v>
      </c>
      <c r="U9" s="149">
        <v>0</v>
      </c>
      <c r="V9" s="149">
        <v>0</v>
      </c>
    </row>
    <row r="10" spans="1:22" ht="15" thickBot="1" x14ac:dyDescent="0.35">
      <c r="A10" s="141" t="s">
        <v>284</v>
      </c>
      <c r="B10" s="137" t="s">
        <v>260</v>
      </c>
      <c r="C10" s="137" t="s">
        <v>261</v>
      </c>
      <c r="D10" s="138" t="s">
        <v>262</v>
      </c>
      <c r="E10" s="137" t="s">
        <v>260</v>
      </c>
      <c r="F10" s="137" t="s">
        <v>261</v>
      </c>
      <c r="G10" s="138" t="s">
        <v>262</v>
      </c>
      <c r="H10" s="137" t="s">
        <v>260</v>
      </c>
      <c r="I10" s="137" t="s">
        <v>261</v>
      </c>
      <c r="J10" s="138" t="s">
        <v>262</v>
      </c>
      <c r="K10" s="137" t="s">
        <v>260</v>
      </c>
      <c r="L10" s="137" t="s">
        <v>261</v>
      </c>
      <c r="M10" s="138" t="s">
        <v>262</v>
      </c>
      <c r="N10" s="137" t="s">
        <v>260</v>
      </c>
      <c r="O10" s="137" t="s">
        <v>261</v>
      </c>
      <c r="P10" s="138" t="s">
        <v>262</v>
      </c>
      <c r="Q10" s="137" t="s">
        <v>260</v>
      </c>
      <c r="R10" s="137" t="s">
        <v>261</v>
      </c>
      <c r="S10" s="138" t="s">
        <v>262</v>
      </c>
      <c r="T10" s="137" t="s">
        <v>260</v>
      </c>
      <c r="U10" s="137" t="s">
        <v>261</v>
      </c>
      <c r="V10" s="138" t="s">
        <v>262</v>
      </c>
    </row>
    <row r="11" spans="1:22" x14ac:dyDescent="0.3">
      <c r="A11" s="142" t="s">
        <v>264</v>
      </c>
      <c r="B11" s="139">
        <v>0</v>
      </c>
      <c r="C11" s="139">
        <v>0</v>
      </c>
      <c r="D11" s="139">
        <v>0</v>
      </c>
      <c r="E11" s="139">
        <v>0</v>
      </c>
      <c r="F11" s="139">
        <v>0</v>
      </c>
      <c r="G11" s="139">
        <v>0</v>
      </c>
      <c r="H11" s="139">
        <v>0</v>
      </c>
      <c r="I11" s="139">
        <v>0</v>
      </c>
      <c r="J11" s="139">
        <v>0</v>
      </c>
      <c r="K11" s="139">
        <v>0</v>
      </c>
      <c r="L11" s="139">
        <v>0</v>
      </c>
      <c r="M11" s="139">
        <v>0</v>
      </c>
      <c r="N11" s="139">
        <v>0</v>
      </c>
      <c r="O11" s="139">
        <v>0</v>
      </c>
      <c r="P11" s="139">
        <v>0</v>
      </c>
      <c r="Q11" s="139">
        <v>0</v>
      </c>
      <c r="R11" s="139">
        <v>0</v>
      </c>
      <c r="S11" s="139">
        <v>0</v>
      </c>
      <c r="T11" s="139">
        <v>0</v>
      </c>
      <c r="U11" s="139">
        <v>0</v>
      </c>
      <c r="V11" s="139">
        <v>0</v>
      </c>
    </row>
    <row r="12" spans="1:22" x14ac:dyDescent="0.3">
      <c r="A12" s="143" t="s">
        <v>253</v>
      </c>
      <c r="B12" s="140">
        <v>0</v>
      </c>
      <c r="C12" s="140">
        <v>0</v>
      </c>
      <c r="D12" s="140">
        <v>0</v>
      </c>
      <c r="E12" s="140">
        <v>0</v>
      </c>
      <c r="F12" s="140">
        <v>0</v>
      </c>
      <c r="G12" s="140">
        <v>0</v>
      </c>
      <c r="H12" s="140">
        <v>0</v>
      </c>
      <c r="I12" s="140">
        <v>0</v>
      </c>
      <c r="J12" s="140">
        <v>0</v>
      </c>
      <c r="K12" s="140">
        <v>0</v>
      </c>
      <c r="L12" s="140">
        <v>0</v>
      </c>
      <c r="M12" s="140">
        <v>0</v>
      </c>
      <c r="N12" s="140">
        <v>0</v>
      </c>
      <c r="O12" s="140">
        <v>0</v>
      </c>
      <c r="P12" s="140">
        <v>0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0</v>
      </c>
    </row>
    <row r="13" spans="1:22" ht="15" thickBot="1" x14ac:dyDescent="0.35">
      <c r="A13" s="150" t="s">
        <v>256</v>
      </c>
      <c r="B13" s="149">
        <v>0</v>
      </c>
      <c r="C13" s="149">
        <v>0</v>
      </c>
      <c r="D13" s="149">
        <v>0</v>
      </c>
      <c r="E13" s="149">
        <v>0</v>
      </c>
      <c r="F13" s="149">
        <v>0</v>
      </c>
      <c r="G13" s="149">
        <v>0</v>
      </c>
      <c r="H13" s="149">
        <v>0</v>
      </c>
      <c r="I13" s="149">
        <v>0</v>
      </c>
      <c r="J13" s="149">
        <v>0</v>
      </c>
      <c r="K13" s="149">
        <v>0</v>
      </c>
      <c r="L13" s="149">
        <v>0</v>
      </c>
      <c r="M13" s="149">
        <v>0</v>
      </c>
      <c r="N13" s="149">
        <v>0</v>
      </c>
      <c r="O13" s="149">
        <v>0</v>
      </c>
      <c r="P13" s="149">
        <v>0</v>
      </c>
      <c r="Q13" s="149">
        <v>0</v>
      </c>
      <c r="R13" s="149">
        <v>0</v>
      </c>
      <c r="S13" s="149">
        <v>0</v>
      </c>
      <c r="T13" s="149">
        <v>0</v>
      </c>
      <c r="U13" s="149">
        <v>0</v>
      </c>
      <c r="V13" s="149">
        <v>0</v>
      </c>
    </row>
    <row r="14" spans="1:22" ht="15" thickBot="1" x14ac:dyDescent="0.35">
      <c r="A14" s="143" t="s">
        <v>120</v>
      </c>
    </row>
    <row r="15" spans="1:22" ht="15" thickBot="1" x14ac:dyDescent="0.35">
      <c r="A15" s="141" t="s">
        <v>283</v>
      </c>
      <c r="B15" s="153" t="s">
        <v>260</v>
      </c>
      <c r="C15" s="153" t="s">
        <v>261</v>
      </c>
      <c r="D15" s="154" t="s">
        <v>262</v>
      </c>
      <c r="E15" s="153" t="s">
        <v>260</v>
      </c>
      <c r="F15" s="153" t="s">
        <v>261</v>
      </c>
      <c r="G15" s="154" t="s">
        <v>262</v>
      </c>
      <c r="H15" s="153" t="s">
        <v>260</v>
      </c>
      <c r="I15" s="153" t="s">
        <v>261</v>
      </c>
      <c r="J15" s="154" t="s">
        <v>262</v>
      </c>
      <c r="K15" s="153" t="s">
        <v>260</v>
      </c>
      <c r="L15" s="153" t="s">
        <v>261</v>
      </c>
      <c r="M15" s="154" t="s">
        <v>262</v>
      </c>
      <c r="N15" s="153" t="s">
        <v>260</v>
      </c>
      <c r="O15" s="153" t="s">
        <v>261</v>
      </c>
      <c r="P15" s="154" t="s">
        <v>262</v>
      </c>
      <c r="Q15" s="153" t="s">
        <v>260</v>
      </c>
      <c r="R15" s="153" t="s">
        <v>261</v>
      </c>
      <c r="S15" s="154" t="s">
        <v>262</v>
      </c>
      <c r="T15" s="153" t="s">
        <v>260</v>
      </c>
      <c r="U15" s="153" t="s">
        <v>261</v>
      </c>
      <c r="V15" s="154" t="s">
        <v>262</v>
      </c>
    </row>
    <row r="16" spans="1:22" x14ac:dyDescent="0.3">
      <c r="A16" s="142" t="s">
        <v>264</v>
      </c>
      <c r="B16" s="139">
        <v>1.9429737872656445E-5</v>
      </c>
      <c r="C16" s="139">
        <v>3.8283498932896923E-5</v>
      </c>
      <c r="D16" s="139">
        <v>2.5357370779035426E-6</v>
      </c>
      <c r="E16" s="139">
        <v>42.410309934264234</v>
      </c>
      <c r="F16" s="139">
        <v>83.563405011096577</v>
      </c>
      <c r="G16" s="139">
        <v>5.5348865790432642</v>
      </c>
      <c r="H16" s="139">
        <v>1.949583037412237E-5</v>
      </c>
      <c r="I16" s="139">
        <v>3.8413724684058706E-5</v>
      </c>
      <c r="J16" s="139">
        <v>2.5443626809681314E-6</v>
      </c>
      <c r="K16" s="139">
        <v>1.9701647061998675E-5</v>
      </c>
      <c r="L16" s="139">
        <v>3.8819256812300831E-5</v>
      </c>
      <c r="M16" s="139">
        <v>2.5712234142482091E-6</v>
      </c>
      <c r="N16" s="139">
        <v>2.6368132883429313E-5</v>
      </c>
      <c r="O16" s="139">
        <v>5.1954606578911907E-5</v>
      </c>
      <c r="P16" s="139">
        <v>3.4412534366557492E-6</v>
      </c>
      <c r="Q16" s="139">
        <v>10.593798079188922</v>
      </c>
      <c r="R16" s="139">
        <v>20.873552701434622</v>
      </c>
      <c r="S16" s="139">
        <v>1.3825758618713646</v>
      </c>
      <c r="T16" s="139">
        <v>1.9944424150149083E-5</v>
      </c>
      <c r="U16" s="139">
        <v>3.9297614083822123E-5</v>
      </c>
      <c r="V16" s="139">
        <v>2.60290777705965E-6</v>
      </c>
    </row>
    <row r="17" spans="1:22" x14ac:dyDescent="0.3">
      <c r="A17" s="143" t="s">
        <v>253</v>
      </c>
      <c r="B17" s="140">
        <v>1.9429737872656445E-5</v>
      </c>
      <c r="C17" s="140">
        <v>3.8283498932896923E-5</v>
      </c>
      <c r="D17" s="140">
        <v>2.5357370779035426E-6</v>
      </c>
      <c r="E17" s="140">
        <v>42.410309934264234</v>
      </c>
      <c r="F17" s="140">
        <v>83.563405011096577</v>
      </c>
      <c r="G17" s="140">
        <v>5.5348865790432642</v>
      </c>
      <c r="H17" s="140">
        <v>1.949583037412237E-5</v>
      </c>
      <c r="I17" s="140">
        <v>3.8413724684058706E-5</v>
      </c>
      <c r="J17" s="140">
        <v>2.5443626809681314E-6</v>
      </c>
      <c r="K17" s="140">
        <v>1.9701647061998675E-5</v>
      </c>
      <c r="L17" s="140">
        <v>3.8819256812300831E-5</v>
      </c>
      <c r="M17" s="140">
        <v>2.5712234142482091E-6</v>
      </c>
      <c r="N17" s="140">
        <v>2.6368132883429313E-5</v>
      </c>
      <c r="O17" s="140">
        <v>5.1954606578911907E-5</v>
      </c>
      <c r="P17" s="140">
        <v>3.4412534366557492E-6</v>
      </c>
      <c r="Q17" s="140">
        <v>10.593798079188922</v>
      </c>
      <c r="R17" s="140">
        <v>20.873552701434622</v>
      </c>
      <c r="S17" s="140">
        <v>1.3825758618713646</v>
      </c>
      <c r="T17" s="140">
        <v>1.9944424150149083E-5</v>
      </c>
      <c r="U17" s="140">
        <v>3.9297614083822123E-5</v>
      </c>
      <c r="V17" s="140">
        <v>2.60290777705965E-6</v>
      </c>
    </row>
    <row r="18" spans="1:22" ht="15" thickBot="1" x14ac:dyDescent="0.35">
      <c r="A18" s="150" t="s">
        <v>256</v>
      </c>
      <c r="B18" s="149">
        <v>0</v>
      </c>
      <c r="C18" s="149">
        <v>0</v>
      </c>
      <c r="D18" s="149">
        <v>0</v>
      </c>
      <c r="E18" s="149">
        <v>0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0</v>
      </c>
      <c r="M18" s="149">
        <v>0</v>
      </c>
      <c r="N18" s="149">
        <v>0</v>
      </c>
      <c r="O18" s="149">
        <v>0</v>
      </c>
      <c r="P18" s="149">
        <v>0</v>
      </c>
      <c r="Q18" s="149">
        <v>0</v>
      </c>
      <c r="R18" s="149">
        <v>0</v>
      </c>
      <c r="S18" s="149">
        <v>0</v>
      </c>
      <c r="T18" s="149">
        <v>0</v>
      </c>
      <c r="U18" s="149">
        <v>0</v>
      </c>
      <c r="V18" s="149">
        <v>0</v>
      </c>
    </row>
    <row r="19" spans="1:22" ht="15" thickBot="1" x14ac:dyDescent="0.35">
      <c r="A19" s="141" t="s">
        <v>284</v>
      </c>
      <c r="B19" s="137" t="s">
        <v>260</v>
      </c>
      <c r="C19" s="137" t="s">
        <v>261</v>
      </c>
      <c r="D19" s="138" t="s">
        <v>262</v>
      </c>
      <c r="E19" s="137" t="s">
        <v>260</v>
      </c>
      <c r="F19" s="137" t="s">
        <v>261</v>
      </c>
      <c r="G19" s="138" t="s">
        <v>262</v>
      </c>
      <c r="H19" s="137" t="s">
        <v>260</v>
      </c>
      <c r="I19" s="137" t="s">
        <v>261</v>
      </c>
      <c r="J19" s="138" t="s">
        <v>262</v>
      </c>
      <c r="K19" s="137" t="s">
        <v>260</v>
      </c>
      <c r="L19" s="137" t="s">
        <v>261</v>
      </c>
      <c r="M19" s="138" t="s">
        <v>262</v>
      </c>
      <c r="N19" s="137" t="s">
        <v>260</v>
      </c>
      <c r="O19" s="137" t="s">
        <v>261</v>
      </c>
      <c r="P19" s="138" t="s">
        <v>262</v>
      </c>
      <c r="Q19" s="137" t="s">
        <v>260</v>
      </c>
      <c r="R19" s="137" t="s">
        <v>261</v>
      </c>
      <c r="S19" s="138" t="s">
        <v>262</v>
      </c>
      <c r="T19" s="137" t="s">
        <v>260</v>
      </c>
      <c r="U19" s="137" t="s">
        <v>261</v>
      </c>
      <c r="V19" s="138" t="s">
        <v>262</v>
      </c>
    </row>
    <row r="20" spans="1:22" x14ac:dyDescent="0.3">
      <c r="A20" s="142" t="s">
        <v>264</v>
      </c>
      <c r="B20" s="139">
        <v>0</v>
      </c>
      <c r="C20" s="139">
        <v>0</v>
      </c>
      <c r="D20" s="139">
        <v>0</v>
      </c>
      <c r="E20" s="139">
        <v>0</v>
      </c>
      <c r="F20" s="139">
        <v>0</v>
      </c>
      <c r="G20" s="139">
        <v>0</v>
      </c>
      <c r="H20" s="139">
        <v>0</v>
      </c>
      <c r="I20" s="139">
        <v>0</v>
      </c>
      <c r="J20" s="139">
        <v>0</v>
      </c>
      <c r="K20" s="139">
        <v>0</v>
      </c>
      <c r="L20" s="139">
        <v>0</v>
      </c>
      <c r="M20" s="139">
        <v>0</v>
      </c>
      <c r="N20" s="139">
        <v>0</v>
      </c>
      <c r="O20" s="139">
        <v>0</v>
      </c>
      <c r="P20" s="139">
        <v>0</v>
      </c>
      <c r="Q20" s="139">
        <v>0</v>
      </c>
      <c r="R20" s="139">
        <v>0</v>
      </c>
      <c r="S20" s="139">
        <v>0</v>
      </c>
      <c r="T20" s="139">
        <v>0</v>
      </c>
      <c r="U20" s="139">
        <v>0</v>
      </c>
      <c r="V20" s="139">
        <v>0</v>
      </c>
    </row>
    <row r="21" spans="1:22" x14ac:dyDescent="0.3">
      <c r="A21" s="143" t="s">
        <v>253</v>
      </c>
      <c r="B21" s="140">
        <v>0</v>
      </c>
      <c r="C21" s="140">
        <v>0</v>
      </c>
      <c r="D21" s="140">
        <v>0</v>
      </c>
      <c r="E21" s="140">
        <v>0</v>
      </c>
      <c r="F21" s="140">
        <v>0</v>
      </c>
      <c r="G21" s="140">
        <v>0</v>
      </c>
      <c r="H21" s="140">
        <v>0</v>
      </c>
      <c r="I21" s="140">
        <v>0</v>
      </c>
      <c r="J21" s="140">
        <v>0</v>
      </c>
      <c r="K21" s="140">
        <v>0</v>
      </c>
      <c r="L21" s="140">
        <v>0</v>
      </c>
      <c r="M21" s="140">
        <v>0</v>
      </c>
      <c r="N21" s="140">
        <v>0</v>
      </c>
      <c r="O21" s="140">
        <v>0</v>
      </c>
      <c r="P21" s="140">
        <v>0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0">
        <v>0</v>
      </c>
    </row>
    <row r="22" spans="1:22" ht="15" thickBot="1" x14ac:dyDescent="0.35">
      <c r="A22" s="150" t="s">
        <v>256</v>
      </c>
      <c r="B22" s="149">
        <v>0</v>
      </c>
      <c r="C22" s="149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0</v>
      </c>
      <c r="J22" s="149">
        <v>0</v>
      </c>
      <c r="K22" s="149">
        <v>0</v>
      </c>
      <c r="L22" s="149">
        <v>0</v>
      </c>
      <c r="M22" s="149">
        <v>0</v>
      </c>
      <c r="N22" s="149">
        <v>0</v>
      </c>
      <c r="O22" s="149">
        <v>0</v>
      </c>
      <c r="P22" s="149">
        <v>0</v>
      </c>
      <c r="Q22" s="149">
        <v>0</v>
      </c>
      <c r="R22" s="149">
        <v>0</v>
      </c>
      <c r="S22" s="149">
        <v>0</v>
      </c>
      <c r="T22" s="149">
        <v>0</v>
      </c>
      <c r="U22" s="149">
        <v>0</v>
      </c>
      <c r="V22" s="149">
        <v>0</v>
      </c>
    </row>
    <row r="24" spans="1:22" x14ac:dyDescent="0.3">
      <c r="A24" t="s">
        <v>286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BDD3-F938-4769-A0D5-EE401AE0D73D}">
  <dimension ref="A1:W131"/>
  <sheetViews>
    <sheetView topLeftCell="A22" workbookViewId="0">
      <selection activeCell="J8" sqref="J8"/>
    </sheetView>
  </sheetViews>
  <sheetFormatPr defaultRowHeight="14.4" x14ac:dyDescent="0.3"/>
  <cols>
    <col min="2" max="2" width="17.5546875" customWidth="1"/>
    <col min="4" max="4" width="20.6640625" customWidth="1"/>
    <col min="9" max="9" width="7.6640625" customWidth="1"/>
  </cols>
  <sheetData>
    <row r="1" spans="2:21" x14ac:dyDescent="0.3"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</row>
    <row r="2" spans="2:21" x14ac:dyDescent="0.3">
      <c r="B2" t="s">
        <v>165</v>
      </c>
      <c r="C2" s="136">
        <v>22725.538565961731</v>
      </c>
      <c r="D2" s="136">
        <v>25339.015055339481</v>
      </c>
      <c r="E2" s="136">
        <v>12810.19722968982</v>
      </c>
      <c r="F2" s="136">
        <v>7790.6076398573423</v>
      </c>
      <c r="G2" s="136">
        <v>10171.483934737489</v>
      </c>
      <c r="H2" s="136">
        <v>1678.4811336166611</v>
      </c>
      <c r="I2" s="136">
        <v>3886.792307045866</v>
      </c>
      <c r="J2" s="146" t="s">
        <v>270</v>
      </c>
      <c r="O2">
        <v>2007</v>
      </c>
      <c r="P2">
        <v>2008</v>
      </c>
      <c r="Q2">
        <v>2009</v>
      </c>
      <c r="R2">
        <v>2010</v>
      </c>
      <c r="S2">
        <v>2011</v>
      </c>
      <c r="T2">
        <v>2012</v>
      </c>
      <c r="U2">
        <v>2013</v>
      </c>
    </row>
    <row r="3" spans="2:21" x14ac:dyDescent="0.3">
      <c r="B3" t="s">
        <v>166</v>
      </c>
      <c r="C3" s="136">
        <v>78.738032977035488</v>
      </c>
      <c r="D3" s="136">
        <v>349.44932110318882</v>
      </c>
      <c r="E3" s="136">
        <v>197.07920933129489</v>
      </c>
      <c r="F3" s="136">
        <v>165.33503072675381</v>
      </c>
      <c r="G3" s="136">
        <v>212.35208571300009</v>
      </c>
      <c r="H3" s="136">
        <v>27.166709165765258</v>
      </c>
      <c r="I3" s="136">
        <v>117.1559739875312</v>
      </c>
      <c r="J3" s="146" t="s">
        <v>270</v>
      </c>
      <c r="O3">
        <v>9676</v>
      </c>
      <c r="P3">
        <v>9182</v>
      </c>
      <c r="Q3">
        <v>5891</v>
      </c>
      <c r="R3">
        <v>2270</v>
      </c>
      <c r="S3">
        <v>2224</v>
      </c>
      <c r="T3">
        <v>688</v>
      </c>
      <c r="U3">
        <v>698</v>
      </c>
    </row>
    <row r="4" spans="2:21" x14ac:dyDescent="0.3">
      <c r="B4" t="s">
        <v>274</v>
      </c>
      <c r="C4" s="151">
        <f>SUM(C2:C3)</f>
        <v>22804.276598938766</v>
      </c>
      <c r="D4" s="151">
        <f t="shared" ref="D4:I4" si="0">SUM(D2:D3)</f>
        <v>25688.464376442669</v>
      </c>
      <c r="E4" s="151">
        <f t="shared" si="0"/>
        <v>13007.276439021116</v>
      </c>
      <c r="F4" s="151">
        <f t="shared" si="0"/>
        <v>7955.942670584096</v>
      </c>
      <c r="G4" s="151">
        <f t="shared" si="0"/>
        <v>10383.83602045049</v>
      </c>
      <c r="H4" s="151">
        <f t="shared" si="0"/>
        <v>1705.6478427824263</v>
      </c>
      <c r="I4" s="151">
        <f t="shared" si="0"/>
        <v>4003.9482810333971</v>
      </c>
      <c r="J4" s="14"/>
      <c r="O4">
        <v>9676</v>
      </c>
      <c r="P4">
        <v>9182</v>
      </c>
      <c r="Q4">
        <v>5891</v>
      </c>
      <c r="R4">
        <v>2270</v>
      </c>
      <c r="S4">
        <v>2224</v>
      </c>
      <c r="T4">
        <v>688</v>
      </c>
      <c r="U4">
        <v>698</v>
      </c>
    </row>
    <row r="6" spans="2:21" x14ac:dyDescent="0.3">
      <c r="B6" t="s">
        <v>275</v>
      </c>
      <c r="C6">
        <v>9676</v>
      </c>
      <c r="D6">
        <v>9182</v>
      </c>
      <c r="E6">
        <v>5891</v>
      </c>
      <c r="F6">
        <v>2270</v>
      </c>
      <c r="G6">
        <v>2224</v>
      </c>
      <c r="H6">
        <v>688</v>
      </c>
      <c r="I6">
        <v>698</v>
      </c>
    </row>
    <row r="8" spans="2:21" x14ac:dyDescent="0.3">
      <c r="B8" t="s">
        <v>167</v>
      </c>
      <c r="C8">
        <v>0</v>
      </c>
      <c r="D8" s="108">
        <v>0</v>
      </c>
      <c r="E8" s="108">
        <v>0</v>
      </c>
      <c r="F8" s="108">
        <v>0</v>
      </c>
      <c r="G8" s="108">
        <v>6.4361608537009003</v>
      </c>
      <c r="H8" s="108">
        <v>1.8079103521631701</v>
      </c>
      <c r="I8" s="108">
        <v>13.384177590612</v>
      </c>
      <c r="J8" s="146" t="s">
        <v>270</v>
      </c>
    </row>
    <row r="9" spans="2:21" x14ac:dyDescent="0.3">
      <c r="B9" t="s">
        <v>168</v>
      </c>
      <c r="C9">
        <v>0</v>
      </c>
      <c r="D9" s="108">
        <v>0</v>
      </c>
      <c r="E9" s="108">
        <v>0</v>
      </c>
      <c r="F9" s="108">
        <v>0</v>
      </c>
      <c r="G9" s="108">
        <v>1.9392471080217698E-2</v>
      </c>
      <c r="H9" s="108">
        <v>5.4473233371398096E-3</v>
      </c>
      <c r="I9" s="108">
        <v>5.3751717231373598E-2</v>
      </c>
      <c r="J9" s="146" t="s">
        <v>270</v>
      </c>
    </row>
    <row r="10" spans="2:21" x14ac:dyDescent="0.3">
      <c r="D10" s="108"/>
      <c r="E10" s="108"/>
      <c r="F10" s="108"/>
      <c r="G10" s="108"/>
      <c r="H10" s="108"/>
      <c r="I10" s="108"/>
      <c r="J10" s="14"/>
    </row>
    <row r="11" spans="2:21" x14ac:dyDescent="0.3">
      <c r="B11" s="2" t="s">
        <v>276</v>
      </c>
      <c r="D11" s="108"/>
      <c r="E11" s="108"/>
      <c r="F11" s="108"/>
      <c r="G11" s="108"/>
      <c r="H11" s="108"/>
      <c r="I11" s="108"/>
      <c r="J11" s="14"/>
    </row>
    <row r="12" spans="2:21" x14ac:dyDescent="0.3">
      <c r="B12" t="s">
        <v>253</v>
      </c>
      <c r="C12" s="140">
        <f>SUM(C29:E29)</f>
        <v>80.297474836935123</v>
      </c>
      <c r="D12" s="140">
        <f>SUM(F29:H29)</f>
        <v>347.65500145923465</v>
      </c>
      <c r="E12" s="140">
        <f>SUM(I29:K29)</f>
        <v>201.13907493509623</v>
      </c>
      <c r="F12" s="140">
        <f>SUM(L29:N29)</f>
        <v>169.31146973756378</v>
      </c>
      <c r="G12" s="140">
        <f>SUM(O29:Q29)</f>
        <v>207.35683795845159</v>
      </c>
      <c r="H12" s="140">
        <f>SUM(R29:T29)</f>
        <v>31.119466571078419</v>
      </c>
      <c r="I12" s="140">
        <f>SUM(U29:W29)</f>
        <v>120.48802562639034</v>
      </c>
      <c r="K12" s="140"/>
    </row>
    <row r="13" spans="2:21" x14ac:dyDescent="0.3">
      <c r="B13" t="s">
        <v>256</v>
      </c>
      <c r="C13" s="140">
        <f>SUM(C30:E30)</f>
        <v>22952.702585163061</v>
      </c>
      <c r="D13" s="140">
        <f>SUM(F30:H30)</f>
        <v>24706.345058540766</v>
      </c>
      <c r="E13" s="140">
        <f>SUM(I30:K30)</f>
        <v>12905.860985064903</v>
      </c>
      <c r="F13" s="140">
        <f>SUM(L30:N30)</f>
        <v>7941.6885902624354</v>
      </c>
      <c r="G13" s="140">
        <f>SUM(O30:Q30)</f>
        <v>9891.6432220415463</v>
      </c>
      <c r="H13" s="140">
        <f>SUM(R30:T30)</f>
        <v>1912.8805934289217</v>
      </c>
      <c r="I13" s="140">
        <f>SUM(U30:W30)</f>
        <v>3981.5120343736098</v>
      </c>
      <c r="K13" s="140"/>
    </row>
    <row r="14" spans="2:21" x14ac:dyDescent="0.3">
      <c r="B14" s="2" t="s">
        <v>277</v>
      </c>
      <c r="C14" s="151">
        <f>SUM(C12:C13)</f>
        <v>23033.000059999995</v>
      </c>
      <c r="D14" s="151">
        <f t="shared" ref="D14" si="1">SUM(D12:D13)</f>
        <v>25054.000060000002</v>
      </c>
      <c r="E14" s="151">
        <f t="shared" ref="E14" si="2">SUM(E12:E13)</f>
        <v>13107.000059999998</v>
      </c>
      <c r="F14" s="151">
        <f t="shared" ref="F14" si="3">SUM(F12:F13)</f>
        <v>8111.0000599999994</v>
      </c>
      <c r="G14" s="151">
        <f t="shared" ref="G14" si="4">SUM(G12:G13)</f>
        <v>10099.000059999998</v>
      </c>
      <c r="H14" s="151">
        <f t="shared" ref="H14" si="5">SUM(H12:H13)</f>
        <v>1944.0000600000001</v>
      </c>
      <c r="I14" s="151">
        <f t="shared" ref="I14" si="6">SUM(I12:I13)</f>
        <v>4102.0000600000003</v>
      </c>
      <c r="J14" s="14"/>
    </row>
    <row r="15" spans="2:21" x14ac:dyDescent="0.3">
      <c r="B15" t="s">
        <v>253</v>
      </c>
      <c r="C15" s="140">
        <f>SUM(C33:E33)</f>
        <v>0</v>
      </c>
      <c r="D15" s="140">
        <f>SUM(F33:H33)</f>
        <v>0</v>
      </c>
      <c r="E15" s="140">
        <f>SUM(I33:K33)</f>
        <v>0</v>
      </c>
      <c r="F15" s="140">
        <f>SUM(L33:N33)</f>
        <v>0</v>
      </c>
      <c r="G15" s="140">
        <f>SUM(O33:Q33)</f>
        <v>1.9392471080217744E-2</v>
      </c>
      <c r="H15" s="140">
        <f>SUM(R33:T33)</f>
        <v>5.4473233371398156E-3</v>
      </c>
      <c r="I15" s="140">
        <f>SUM(U33:W33)</f>
        <v>5.3751717231373647E-2</v>
      </c>
      <c r="J15" s="14"/>
    </row>
    <row r="16" spans="2:21" x14ac:dyDescent="0.3">
      <c r="B16" t="s">
        <v>256</v>
      </c>
      <c r="C16" s="140">
        <f>SUM(C34:E34)</f>
        <v>0</v>
      </c>
      <c r="D16" s="140">
        <f>SUM(F34:H34)</f>
        <v>0</v>
      </c>
      <c r="E16" s="140">
        <f>SUM(I34:K34)</f>
        <v>0</v>
      </c>
      <c r="F16" s="140">
        <f>SUM(L34:N34)</f>
        <v>0</v>
      </c>
      <c r="G16" s="140">
        <f>SUM(O34:Q34)</f>
        <v>6.4361608537009056</v>
      </c>
      <c r="H16" s="140">
        <f>SUM(R34:T34)</f>
        <v>1.8079103521631759</v>
      </c>
      <c r="I16" s="140">
        <f>SUM(U34:W34)</f>
        <v>13.384177590612039</v>
      </c>
      <c r="J16" s="14"/>
    </row>
    <row r="17" spans="2:23" x14ac:dyDescent="0.3">
      <c r="C17" s="147">
        <f>SUM(C15:C16)</f>
        <v>0</v>
      </c>
      <c r="D17" s="147">
        <f t="shared" ref="D17" si="7">SUM(D15:D16)</f>
        <v>0</v>
      </c>
      <c r="E17" s="147">
        <f t="shared" ref="E17" si="8">SUM(E15:E16)</f>
        <v>0</v>
      </c>
      <c r="F17" s="147">
        <f t="shared" ref="F17" si="9">SUM(F15:F16)</f>
        <v>0</v>
      </c>
      <c r="G17" s="147">
        <f t="shared" ref="G17" si="10">SUM(G15:G16)</f>
        <v>6.455553324781123</v>
      </c>
      <c r="H17" s="147">
        <f t="shared" ref="H17:I17" si="11">SUM(H15:H16)</f>
        <v>1.8133576755003156</v>
      </c>
      <c r="I17" s="147">
        <f t="shared" si="11"/>
        <v>13.437929307843412</v>
      </c>
      <c r="J17" s="14"/>
    </row>
    <row r="18" spans="2:23" x14ac:dyDescent="0.3">
      <c r="C18" s="147"/>
      <c r="D18" s="147"/>
      <c r="E18" s="147"/>
      <c r="F18" s="147"/>
      <c r="G18" s="147"/>
      <c r="H18" s="147"/>
      <c r="I18" s="147"/>
      <c r="J18" s="14"/>
    </row>
    <row r="19" spans="2:23" x14ac:dyDescent="0.3">
      <c r="C19" s="147"/>
      <c r="D19" s="147"/>
      <c r="E19" s="147"/>
      <c r="F19" s="147"/>
      <c r="G19" s="147"/>
      <c r="H19" s="147"/>
      <c r="I19" s="147"/>
      <c r="J19" s="14"/>
    </row>
    <row r="20" spans="2:23" x14ac:dyDescent="0.3">
      <c r="B20" t="s">
        <v>253</v>
      </c>
      <c r="C20" s="140">
        <f>SUM(C39:E39)</f>
        <v>46.565075041066791</v>
      </c>
      <c r="D20" s="140">
        <f>SUM(F39:H39)</f>
        <v>222.0751437250893</v>
      </c>
      <c r="E20" s="140">
        <f>SUM(I39:K39)</f>
        <v>118.27106549911188</v>
      </c>
      <c r="F20" s="140">
        <f>SUM(L39:N39)</f>
        <v>121.92680280855504</v>
      </c>
      <c r="G20" s="140">
        <f>SUM(O39:Q39)</f>
        <v>161.69275192223523</v>
      </c>
      <c r="H20" s="140">
        <f>SUM(R39:T39)</f>
        <v>20.105993145104293</v>
      </c>
      <c r="I20" s="140">
        <f>SUM(U39:W39)</f>
        <v>99.985675393070309</v>
      </c>
      <c r="J20" s="14"/>
    </row>
    <row r="21" spans="2:23" x14ac:dyDescent="0.3">
      <c r="B21" t="s">
        <v>256</v>
      </c>
      <c r="C21" s="140">
        <f>SUM(C40:E40)</f>
        <v>13310.434984958931</v>
      </c>
      <c r="D21" s="140">
        <f>SUM(F40:H40)</f>
        <v>15781.924916274911</v>
      </c>
      <c r="E21" s="140">
        <f>SUM(I40:K40)</f>
        <v>7588.728994500887</v>
      </c>
      <c r="F21" s="140">
        <f>SUM(L40:N40)</f>
        <v>5719.0732571914432</v>
      </c>
      <c r="G21" s="140">
        <f>SUM(O40:Q40)</f>
        <v>7713.3073080777649</v>
      </c>
      <c r="H21" s="140">
        <f>SUM(R40:T40)</f>
        <v>1235.8940668548958</v>
      </c>
      <c r="I21" s="140">
        <f>SUM(U40:W40)</f>
        <v>3304.0143846069304</v>
      </c>
      <c r="J21" s="14"/>
    </row>
    <row r="22" spans="2:23" x14ac:dyDescent="0.3">
      <c r="B22" s="2" t="s">
        <v>277</v>
      </c>
      <c r="C22" s="147">
        <f>SUM(C20:C21)</f>
        <v>13357.000059999997</v>
      </c>
      <c r="D22" s="147">
        <f t="shared" ref="D22:I22" si="12">SUM(D20:D21)</f>
        <v>16004.00006</v>
      </c>
      <c r="E22" s="147">
        <f t="shared" si="12"/>
        <v>7707.0000599999985</v>
      </c>
      <c r="F22" s="147">
        <f t="shared" si="12"/>
        <v>5841.0000599999985</v>
      </c>
      <c r="G22" s="147">
        <f t="shared" si="12"/>
        <v>7875.0000600000003</v>
      </c>
      <c r="H22" s="147">
        <f t="shared" si="12"/>
        <v>1256.0000600000001</v>
      </c>
      <c r="I22" s="147">
        <f t="shared" si="12"/>
        <v>3404.0000600000008</v>
      </c>
      <c r="J22" s="14"/>
    </row>
    <row r="23" spans="2:23" x14ac:dyDescent="0.3">
      <c r="B23" t="s">
        <v>253</v>
      </c>
      <c r="C23" s="140">
        <f>SUM(C43:E43)</f>
        <v>0</v>
      </c>
      <c r="D23" s="140">
        <f>SUM(F43:H43)</f>
        <v>0</v>
      </c>
      <c r="E23" s="140">
        <f>SUM(I43:K43)</f>
        <v>0</v>
      </c>
      <c r="F23" s="140">
        <f>SUM(L43:N43)</f>
        <v>0</v>
      </c>
      <c r="G23" s="140">
        <f>SUM(O43:Q43)</f>
        <v>1.9392471080217744E-2</v>
      </c>
      <c r="H23" s="140">
        <f>SUM(R43:T43)</f>
        <v>5.4473233371398156E-3</v>
      </c>
      <c r="I23" s="140">
        <f>SUM(U43:W43)</f>
        <v>5.3751717231373647E-2</v>
      </c>
      <c r="J23" s="14"/>
      <c r="K23" s="107" t="s">
        <v>278</v>
      </c>
    </row>
    <row r="24" spans="2:23" x14ac:dyDescent="0.3">
      <c r="B24" t="s">
        <v>256</v>
      </c>
      <c r="C24" s="140">
        <f>SUM(C44:E44)</f>
        <v>0</v>
      </c>
      <c r="D24" s="140">
        <f>SUM(F44:H44)</f>
        <v>0</v>
      </c>
      <c r="E24" s="140">
        <f>SUM(I44:K44)</f>
        <v>0</v>
      </c>
      <c r="F24" s="140">
        <f>SUM(L44:N44)</f>
        <v>0</v>
      </c>
      <c r="G24" s="140">
        <f>SUM(O44:Q44)</f>
        <v>6.4361608537009056</v>
      </c>
      <c r="H24" s="140">
        <f>SUM(R44:T44)</f>
        <v>1.8079103521631759</v>
      </c>
      <c r="I24" s="140" t="s">
        <v>280</v>
      </c>
      <c r="J24" s="14"/>
    </row>
    <row r="25" spans="2:23" x14ac:dyDescent="0.3">
      <c r="C25" s="147">
        <f>C4-C6</f>
        <v>13128.276598938766</v>
      </c>
      <c r="D25" s="147">
        <f t="shared" ref="D25:H25" si="13">D4-D6</f>
        <v>16506.464376442669</v>
      </c>
      <c r="E25" s="147">
        <f t="shared" si="13"/>
        <v>7116.2764390211159</v>
      </c>
      <c r="F25" s="147">
        <f t="shared" si="13"/>
        <v>5685.942670584096</v>
      </c>
      <c r="G25" s="147">
        <f t="shared" si="13"/>
        <v>8159.8360204504897</v>
      </c>
      <c r="H25" s="147">
        <f t="shared" si="13"/>
        <v>1017.6478427824263</v>
      </c>
      <c r="I25" s="147"/>
      <c r="J25" s="90"/>
      <c r="K25" s="90"/>
      <c r="L25" s="90"/>
    </row>
    <row r="26" spans="2:23" ht="15" thickBot="1" x14ac:dyDescent="0.35">
      <c r="B26" t="s">
        <v>268</v>
      </c>
      <c r="C26" s="90"/>
      <c r="D26" s="152" t="s">
        <v>282</v>
      </c>
      <c r="E26" s="95"/>
      <c r="F26" s="95"/>
      <c r="G26" s="95"/>
      <c r="H26" s="95"/>
      <c r="I26" s="95"/>
      <c r="J26" s="90"/>
      <c r="K26" s="90"/>
      <c r="L26" s="90"/>
    </row>
    <row r="27" spans="2:23" ht="15" thickBot="1" x14ac:dyDescent="0.35">
      <c r="B27" s="141" t="s">
        <v>271</v>
      </c>
      <c r="C27" s="137" t="s">
        <v>260</v>
      </c>
      <c r="D27" s="137" t="s">
        <v>261</v>
      </c>
      <c r="E27" s="138" t="s">
        <v>262</v>
      </c>
      <c r="F27" s="137" t="s">
        <v>260</v>
      </c>
      <c r="G27" s="137" t="s">
        <v>261</v>
      </c>
      <c r="H27" s="138" t="s">
        <v>262</v>
      </c>
      <c r="I27" s="137" t="s">
        <v>260</v>
      </c>
      <c r="J27" s="137" t="s">
        <v>261</v>
      </c>
      <c r="K27" s="138" t="s">
        <v>262</v>
      </c>
      <c r="L27" s="137" t="s">
        <v>260</v>
      </c>
      <c r="M27" s="137" t="s">
        <v>261</v>
      </c>
      <c r="N27" s="138" t="s">
        <v>262</v>
      </c>
      <c r="O27" s="137" t="s">
        <v>260</v>
      </c>
      <c r="P27" s="137" t="s">
        <v>261</v>
      </c>
      <c r="Q27" s="138" t="s">
        <v>262</v>
      </c>
      <c r="R27" s="137" t="s">
        <v>260</v>
      </c>
      <c r="S27" s="137" t="s">
        <v>261</v>
      </c>
      <c r="T27" s="138" t="s">
        <v>262</v>
      </c>
      <c r="U27" s="137" t="s">
        <v>260</v>
      </c>
      <c r="V27" s="137" t="s">
        <v>261</v>
      </c>
      <c r="W27" s="138" t="s">
        <v>262</v>
      </c>
    </row>
    <row r="28" spans="2:23" x14ac:dyDescent="0.3">
      <c r="B28" s="142" t="s">
        <v>264</v>
      </c>
      <c r="C28" s="139">
        <v>6341.7820432887183</v>
      </c>
      <c r="D28" s="139">
        <v>16647.177863632885</v>
      </c>
      <c r="E28" s="139">
        <v>44.040153078393878</v>
      </c>
      <c r="F28" s="139">
        <v>22498.400782477231</v>
      </c>
      <c r="G28" s="139">
        <v>2373.0564719854278</v>
      </c>
      <c r="H28" s="139">
        <v>182.5428055373406</v>
      </c>
      <c r="I28" s="139">
        <v>3385.571971217712</v>
      </c>
      <c r="J28" s="139">
        <v>9697.2454318450164</v>
      </c>
      <c r="K28" s="139">
        <v>24.182656937269368</v>
      </c>
      <c r="L28" s="139">
        <v>6183.3400823034726</v>
      </c>
      <c r="M28" s="139">
        <v>1705.2376725776965</v>
      </c>
      <c r="N28" s="139">
        <v>222.42230511882997</v>
      </c>
      <c r="O28" s="139">
        <v>1352.9760845933013</v>
      </c>
      <c r="P28" s="139">
        <v>8729.9171172567767</v>
      </c>
      <c r="Q28" s="139">
        <v>16.106858149920253</v>
      </c>
      <c r="R28" s="139">
        <v>354.71091142180092</v>
      </c>
      <c r="S28" s="139">
        <v>1312.8910357819905</v>
      </c>
      <c r="T28" s="139">
        <v>276.39811279620852</v>
      </c>
      <c r="U28" s="139">
        <v>1766.9036180300996</v>
      </c>
      <c r="V28" s="139">
        <v>2193.255804260958</v>
      </c>
      <c r="W28" s="139">
        <v>141.84063770894227</v>
      </c>
    </row>
    <row r="29" spans="2:23" x14ac:dyDescent="0.3">
      <c r="B29" s="143" t="s">
        <v>253</v>
      </c>
      <c r="C29" s="145">
        <v>13.218667411930255</v>
      </c>
      <c r="D29" s="145">
        <v>66.589682291130885</v>
      </c>
      <c r="E29" s="145">
        <v>0.48912513387399059</v>
      </c>
      <c r="F29" s="145">
        <v>341.97847422061022</v>
      </c>
      <c r="G29" s="145">
        <v>4.9463453708726774</v>
      </c>
      <c r="H29" s="145">
        <v>0.73018186775175309</v>
      </c>
      <c r="I29" s="145">
        <v>53.689339349848524</v>
      </c>
      <c r="J29" s="145">
        <v>147.39932980072081</v>
      </c>
      <c r="K29" s="145">
        <v>5.0405784526901698E-2</v>
      </c>
      <c r="L29" s="145">
        <v>138.88849121278236</v>
      </c>
      <c r="M29" s="145">
        <v>27.042131980505701</v>
      </c>
      <c r="N29" s="145">
        <v>3.3808465442757267</v>
      </c>
      <c r="O29" s="145">
        <v>11.012403910820922</v>
      </c>
      <c r="P29" s="145">
        <v>196.08900702365281</v>
      </c>
      <c r="Q29" s="145">
        <v>0.25542702397784467</v>
      </c>
      <c r="R29" s="145">
        <v>14.22495192142145</v>
      </c>
      <c r="S29" s="145">
        <v>10.686135949900063</v>
      </c>
      <c r="T29" s="145">
        <v>6.2083786997569064</v>
      </c>
      <c r="U29" s="145">
        <v>31.377513607615356</v>
      </c>
      <c r="V29" s="145">
        <v>87.956015341999773</v>
      </c>
      <c r="W29" s="145">
        <v>1.1544966767752101</v>
      </c>
    </row>
    <row r="30" spans="2:23" ht="15" thickBot="1" x14ac:dyDescent="0.35">
      <c r="B30" s="150" t="s">
        <v>256</v>
      </c>
      <c r="C30" s="148">
        <v>6328.5633758767881</v>
      </c>
      <c r="D30" s="148">
        <v>16580.588181341755</v>
      </c>
      <c r="E30" s="148">
        <v>43.551027944519888</v>
      </c>
      <c r="F30" s="148">
        <v>22156.42230825662</v>
      </c>
      <c r="G30" s="148">
        <v>2368.1101266145552</v>
      </c>
      <c r="H30" s="148">
        <v>181.81262366958885</v>
      </c>
      <c r="I30" s="148">
        <v>3331.8826318678634</v>
      </c>
      <c r="J30" s="148">
        <v>9549.8461020442955</v>
      </c>
      <c r="K30" s="148">
        <v>24.132251152742466</v>
      </c>
      <c r="L30" s="148">
        <v>6044.4515910906903</v>
      </c>
      <c r="M30" s="148">
        <v>1678.1955405971908</v>
      </c>
      <c r="N30" s="148">
        <v>219.04145857455424</v>
      </c>
      <c r="O30" s="148">
        <v>1341.9636806824803</v>
      </c>
      <c r="P30" s="148">
        <v>8533.8281102331239</v>
      </c>
      <c r="Q30" s="148">
        <v>15.851431125942408</v>
      </c>
      <c r="R30" s="148">
        <v>340.48595950037947</v>
      </c>
      <c r="S30" s="148">
        <v>1302.2048998320904</v>
      </c>
      <c r="T30" s="148">
        <v>270.18973409645162</v>
      </c>
      <c r="U30" s="148">
        <v>1735.5261044224842</v>
      </c>
      <c r="V30" s="148">
        <v>2105.2997889189583</v>
      </c>
      <c r="W30" s="148">
        <v>140.68614103216706</v>
      </c>
    </row>
    <row r="31" spans="2:23" ht="15" thickBot="1" x14ac:dyDescent="0.35">
      <c r="B31" s="141" t="s">
        <v>272</v>
      </c>
      <c r="C31" s="137" t="s">
        <v>260</v>
      </c>
      <c r="D31" s="137" t="s">
        <v>261</v>
      </c>
      <c r="E31" s="138" t="s">
        <v>262</v>
      </c>
      <c r="F31" s="137" t="s">
        <v>260</v>
      </c>
      <c r="G31" s="137" t="s">
        <v>261</v>
      </c>
      <c r="H31" s="138" t="s">
        <v>262</v>
      </c>
      <c r="I31" s="137" t="s">
        <v>260</v>
      </c>
      <c r="J31" s="137" t="s">
        <v>261</v>
      </c>
      <c r="K31" s="138" t="s">
        <v>262</v>
      </c>
      <c r="L31" s="137" t="s">
        <v>260</v>
      </c>
      <c r="M31" s="137" t="s">
        <v>261</v>
      </c>
      <c r="N31" s="138" t="s">
        <v>262</v>
      </c>
      <c r="O31" s="137" t="s">
        <v>260</v>
      </c>
      <c r="P31" s="137" t="s">
        <v>261</v>
      </c>
      <c r="Q31" s="138" t="s">
        <v>262</v>
      </c>
      <c r="R31" s="137" t="s">
        <v>260</v>
      </c>
      <c r="S31" s="137" t="s">
        <v>261</v>
      </c>
      <c r="T31" s="138" t="s">
        <v>262</v>
      </c>
      <c r="U31" s="137" t="s">
        <v>260</v>
      </c>
      <c r="V31" s="137" t="s">
        <v>261</v>
      </c>
      <c r="W31" s="138" t="s">
        <v>262</v>
      </c>
    </row>
    <row r="32" spans="2:23" x14ac:dyDescent="0.3">
      <c r="B32" s="142" t="s">
        <v>264</v>
      </c>
      <c r="C32" s="139">
        <v>0</v>
      </c>
      <c r="D32" s="139">
        <v>0</v>
      </c>
      <c r="E32" s="139">
        <v>0</v>
      </c>
      <c r="F32" s="139">
        <v>0</v>
      </c>
      <c r="G32" s="139">
        <v>0</v>
      </c>
      <c r="H32" s="139">
        <v>0</v>
      </c>
      <c r="I32" s="139">
        <v>0</v>
      </c>
      <c r="J32" s="139">
        <v>0</v>
      </c>
      <c r="K32" s="139">
        <v>0</v>
      </c>
      <c r="L32" s="139">
        <v>0</v>
      </c>
      <c r="M32" s="139">
        <v>0</v>
      </c>
      <c r="N32" s="139">
        <v>0</v>
      </c>
      <c r="O32" s="139">
        <v>6.455553324781123</v>
      </c>
      <c r="P32" s="139">
        <v>0</v>
      </c>
      <c r="Q32" s="139">
        <v>0</v>
      </c>
      <c r="R32" s="139">
        <v>0</v>
      </c>
      <c r="S32" s="139">
        <v>1.8133576755003156</v>
      </c>
      <c r="T32" s="139">
        <v>0</v>
      </c>
      <c r="U32" s="139">
        <v>13.437929307843412</v>
      </c>
      <c r="V32" s="139">
        <v>0</v>
      </c>
      <c r="W32" s="139">
        <v>0</v>
      </c>
    </row>
    <row r="33" spans="1:23" x14ac:dyDescent="0.3">
      <c r="B33" s="143" t="s">
        <v>253</v>
      </c>
      <c r="C33" s="140">
        <v>0</v>
      </c>
      <c r="D33" s="140">
        <v>0</v>
      </c>
      <c r="E33" s="140">
        <v>0</v>
      </c>
      <c r="F33" s="140">
        <v>0</v>
      </c>
      <c r="G33" s="140">
        <v>0</v>
      </c>
      <c r="H33" s="140">
        <v>0</v>
      </c>
      <c r="I33" s="140">
        <v>0</v>
      </c>
      <c r="J33" s="140">
        <v>0</v>
      </c>
      <c r="K33" s="140">
        <v>0</v>
      </c>
      <c r="L33" s="140">
        <v>0</v>
      </c>
      <c r="M33" s="140">
        <v>0</v>
      </c>
      <c r="N33" s="140">
        <v>0</v>
      </c>
      <c r="O33" s="140">
        <v>1.9392471080217744E-2</v>
      </c>
      <c r="P33" s="140">
        <v>0</v>
      </c>
      <c r="Q33" s="140">
        <v>0</v>
      </c>
      <c r="R33" s="140">
        <v>0</v>
      </c>
      <c r="S33" s="140">
        <v>5.4473233371398156E-3</v>
      </c>
      <c r="T33" s="140">
        <v>0</v>
      </c>
      <c r="U33" s="140">
        <v>5.3751717231373647E-2</v>
      </c>
      <c r="V33" s="140">
        <v>0</v>
      </c>
      <c r="W33" s="140">
        <v>0</v>
      </c>
    </row>
    <row r="34" spans="1:23" ht="15" thickBot="1" x14ac:dyDescent="0.35">
      <c r="B34" s="150" t="s">
        <v>256</v>
      </c>
      <c r="C34" s="149">
        <v>0</v>
      </c>
      <c r="D34" s="149">
        <v>0</v>
      </c>
      <c r="E34" s="149">
        <v>0</v>
      </c>
      <c r="F34" s="149">
        <v>0</v>
      </c>
      <c r="G34" s="149">
        <v>0</v>
      </c>
      <c r="H34" s="149">
        <v>0</v>
      </c>
      <c r="I34" s="149">
        <v>0</v>
      </c>
      <c r="J34" s="149">
        <v>0</v>
      </c>
      <c r="K34" s="149">
        <v>0</v>
      </c>
      <c r="L34" s="149">
        <v>0</v>
      </c>
      <c r="M34" s="149">
        <v>0</v>
      </c>
      <c r="N34" s="149">
        <v>0</v>
      </c>
      <c r="O34" s="149">
        <v>6.4361608537009056</v>
      </c>
      <c r="P34" s="149">
        <v>0</v>
      </c>
      <c r="Q34" s="149">
        <v>0</v>
      </c>
      <c r="R34" s="149">
        <v>0</v>
      </c>
      <c r="S34" s="149">
        <v>1.8079103521631759</v>
      </c>
      <c r="T34" s="149">
        <v>0</v>
      </c>
      <c r="U34" s="149">
        <v>13.384177590612039</v>
      </c>
      <c r="V34" s="149">
        <v>0</v>
      </c>
      <c r="W34" s="149">
        <v>0</v>
      </c>
    </row>
    <row r="35" spans="1:23" x14ac:dyDescent="0.3">
      <c r="B35" s="90"/>
      <c r="C35" s="90"/>
      <c r="D35" s="95"/>
      <c r="E35" s="95"/>
      <c r="F35" s="95"/>
      <c r="G35" s="95"/>
      <c r="H35" s="95"/>
      <c r="I35" s="95"/>
      <c r="J35" s="90"/>
      <c r="K35" s="90"/>
      <c r="L35" s="90"/>
    </row>
    <row r="36" spans="1:23" ht="15" thickBot="1" x14ac:dyDescent="0.35">
      <c r="B36" t="s">
        <v>120</v>
      </c>
    </row>
    <row r="37" spans="1:23" ht="15" thickBot="1" x14ac:dyDescent="0.35">
      <c r="B37" s="141" t="s">
        <v>271</v>
      </c>
      <c r="C37" s="137" t="s">
        <v>260</v>
      </c>
      <c r="D37" s="137" t="s">
        <v>261</v>
      </c>
      <c r="E37" s="138" t="s">
        <v>262</v>
      </c>
      <c r="F37" s="137" t="s">
        <v>260</v>
      </c>
      <c r="G37" s="137" t="s">
        <v>261</v>
      </c>
      <c r="H37" s="138" t="s">
        <v>262</v>
      </c>
      <c r="I37" s="137" t="s">
        <v>260</v>
      </c>
      <c r="J37" s="137" t="s">
        <v>261</v>
      </c>
      <c r="K37" s="138" t="s">
        <v>262</v>
      </c>
      <c r="L37" s="137" t="s">
        <v>260</v>
      </c>
      <c r="M37" s="137" t="s">
        <v>261</v>
      </c>
      <c r="N37" s="138" t="s">
        <v>262</v>
      </c>
      <c r="O37" s="137" t="s">
        <v>260</v>
      </c>
      <c r="P37" s="137" t="s">
        <v>261</v>
      </c>
      <c r="Q37" s="138" t="s">
        <v>262</v>
      </c>
      <c r="R37" s="137" t="s">
        <v>260</v>
      </c>
      <c r="S37" s="137" t="s">
        <v>261</v>
      </c>
      <c r="T37" s="138" t="s">
        <v>262</v>
      </c>
      <c r="U37" s="137" t="s">
        <v>260</v>
      </c>
      <c r="V37" s="137" t="s">
        <v>261</v>
      </c>
      <c r="W37" s="138" t="s">
        <v>262</v>
      </c>
    </row>
    <row r="38" spans="1:23" x14ac:dyDescent="0.3">
      <c r="B38" s="142" t="s">
        <v>264</v>
      </c>
      <c r="C38" s="139">
        <v>3677.6443759847034</v>
      </c>
      <c r="D38" s="139">
        <v>9653.8164869598459</v>
      </c>
      <c r="E38" s="139">
        <v>25.539197055449328</v>
      </c>
      <c r="F38" s="139">
        <v>14371.533751511839</v>
      </c>
      <c r="G38" s="139">
        <v>1515.8615721675774</v>
      </c>
      <c r="H38" s="139">
        <v>116.60473632058287</v>
      </c>
      <c r="I38" s="139">
        <v>1990.7380228782285</v>
      </c>
      <c r="J38" s="139">
        <v>5702.0424798154972</v>
      </c>
      <c r="K38" s="139">
        <v>14.219557306273062</v>
      </c>
      <c r="L38" s="139">
        <v>4452.8281993053006</v>
      </c>
      <c r="M38" s="139">
        <v>1227.9981844606946</v>
      </c>
      <c r="N38" s="139">
        <v>160.17367623400364</v>
      </c>
      <c r="O38" s="139">
        <v>1055.0239314832536</v>
      </c>
      <c r="P38" s="139">
        <v>6807.4163198086126</v>
      </c>
      <c r="Q38" s="139">
        <v>12.55980870813397</v>
      </c>
      <c r="R38" s="139">
        <v>229.17536639810425</v>
      </c>
      <c r="S38" s="139">
        <v>848.24648601895728</v>
      </c>
      <c r="T38" s="139">
        <v>178.57820758293838</v>
      </c>
      <c r="U38" s="139">
        <v>1466.2457176533237</v>
      </c>
      <c r="V38" s="139">
        <v>1820.0494344458034</v>
      </c>
      <c r="W38" s="139">
        <v>117.70490790087356</v>
      </c>
    </row>
    <row r="39" spans="1:23" x14ac:dyDescent="0.3">
      <c r="A39" s="140">
        <f>SUM(C39:W39)</f>
        <v>790.62250753423268</v>
      </c>
      <c r="B39" s="143" t="s">
        <v>253</v>
      </c>
      <c r="C39" s="145">
        <v>7.6655989647174465</v>
      </c>
      <c r="D39" s="145">
        <v>38.615828942867665</v>
      </c>
      <c r="E39" s="145">
        <v>0.28364713348167925</v>
      </c>
      <c r="F39" s="145">
        <v>218.44909031844873</v>
      </c>
      <c r="G39" s="145">
        <v>3.159627661157856</v>
      </c>
      <c r="H39" s="145">
        <v>0.46642574548272364</v>
      </c>
      <c r="I39" s="145">
        <v>31.569675722626243</v>
      </c>
      <c r="J39" s="145">
        <v>86.671750852048717</v>
      </c>
      <c r="K39" s="145">
        <v>2.9638924436929059E-2</v>
      </c>
      <c r="L39" s="145">
        <v>100.01820731180851</v>
      </c>
      <c r="M39" s="145">
        <v>19.473935809669001</v>
      </c>
      <c r="N39" s="145">
        <v>2.4346596870775272</v>
      </c>
      <c r="O39" s="145">
        <v>8.5872542769802749</v>
      </c>
      <c r="P39" s="145">
        <v>152.90632071514301</v>
      </c>
      <c r="Q39" s="145">
        <v>0.19917693011194437</v>
      </c>
      <c r="R39" s="145">
        <v>9.1906069523487872</v>
      </c>
      <c r="S39" s="145">
        <v>6.9042114094597764</v>
      </c>
      <c r="T39" s="145">
        <v>4.0111747832957292</v>
      </c>
      <c r="U39" s="145">
        <v>26.038287820740152</v>
      </c>
      <c r="V39" s="145">
        <v>72.989341082927467</v>
      </c>
      <c r="W39" s="145">
        <v>0.95804648940269033</v>
      </c>
    </row>
    <row r="40" spans="1:23" ht="15" thickBot="1" x14ac:dyDescent="0.35">
      <c r="A40" s="140">
        <f t="shared" ref="A40:A44" si="14">SUM(C40:W40)</f>
        <v>54653.377912465752</v>
      </c>
      <c r="B40" s="150" t="s">
        <v>256</v>
      </c>
      <c r="C40" s="148">
        <v>3669.978777019986</v>
      </c>
      <c r="D40" s="148">
        <v>9615.2006580169782</v>
      </c>
      <c r="E40" s="148">
        <v>25.255549921967649</v>
      </c>
      <c r="F40" s="148">
        <v>14153.08466119339</v>
      </c>
      <c r="G40" s="148">
        <v>1512.7019445064195</v>
      </c>
      <c r="H40" s="148">
        <v>116.13831057510015</v>
      </c>
      <c r="I40" s="148">
        <v>1959.1683471556023</v>
      </c>
      <c r="J40" s="148">
        <v>5615.3707289634485</v>
      </c>
      <c r="K40" s="148">
        <v>14.189918381836133</v>
      </c>
      <c r="L40" s="148">
        <v>4352.8099919934921</v>
      </c>
      <c r="M40" s="148">
        <v>1208.5242486510256</v>
      </c>
      <c r="N40" s="148">
        <v>157.73901654692611</v>
      </c>
      <c r="O40" s="148">
        <v>1046.4366772062733</v>
      </c>
      <c r="P40" s="148">
        <v>6654.5099990934696</v>
      </c>
      <c r="Q40" s="148">
        <v>12.360631778022025</v>
      </c>
      <c r="R40" s="148">
        <v>219.98475944575546</v>
      </c>
      <c r="S40" s="148">
        <v>841.34227460949751</v>
      </c>
      <c r="T40" s="148">
        <v>174.56703279964265</v>
      </c>
      <c r="U40" s="148">
        <v>1440.2074298325836</v>
      </c>
      <c r="V40" s="148">
        <v>1747.0600933628759</v>
      </c>
      <c r="W40" s="148">
        <v>116.74686141147087</v>
      </c>
    </row>
    <row r="41" spans="1:23" ht="15" thickBot="1" x14ac:dyDescent="0.35">
      <c r="A41" s="140"/>
      <c r="B41" s="141" t="s">
        <v>272</v>
      </c>
      <c r="C41" s="137" t="s">
        <v>260</v>
      </c>
      <c r="D41" s="137" t="s">
        <v>261</v>
      </c>
      <c r="E41" s="138" t="s">
        <v>262</v>
      </c>
      <c r="F41" s="137" t="s">
        <v>260</v>
      </c>
      <c r="G41" s="137" t="s">
        <v>261</v>
      </c>
      <c r="H41" s="138" t="s">
        <v>262</v>
      </c>
      <c r="I41" s="137" t="s">
        <v>260</v>
      </c>
      <c r="J41" s="137" t="s">
        <v>261</v>
      </c>
      <c r="K41" s="138" t="s">
        <v>262</v>
      </c>
      <c r="L41" s="137" t="s">
        <v>260</v>
      </c>
      <c r="M41" s="137" t="s">
        <v>261</v>
      </c>
      <c r="N41" s="138" t="s">
        <v>262</v>
      </c>
      <c r="O41" s="137" t="s">
        <v>260</v>
      </c>
      <c r="P41" s="137" t="s">
        <v>261</v>
      </c>
      <c r="Q41" s="138" t="s">
        <v>262</v>
      </c>
      <c r="R41" s="137" t="s">
        <v>260</v>
      </c>
      <c r="S41" s="137" t="s">
        <v>261</v>
      </c>
      <c r="T41" s="138" t="s">
        <v>262</v>
      </c>
      <c r="U41" s="137" t="s">
        <v>260</v>
      </c>
      <c r="V41" s="137" t="s">
        <v>261</v>
      </c>
      <c r="W41" s="138" t="s">
        <v>262</v>
      </c>
    </row>
    <row r="42" spans="1:23" x14ac:dyDescent="0.3">
      <c r="A42" s="140"/>
      <c r="B42" s="142" t="s">
        <v>264</v>
      </c>
      <c r="C42" s="139">
        <v>0</v>
      </c>
      <c r="D42" s="139">
        <v>0</v>
      </c>
      <c r="E42" s="139">
        <v>0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6.455553324781123</v>
      </c>
      <c r="P42" s="139">
        <v>0</v>
      </c>
      <c r="Q42" s="139">
        <v>0</v>
      </c>
      <c r="R42" s="139">
        <v>0</v>
      </c>
      <c r="S42" s="139">
        <v>1.8133576755003156</v>
      </c>
      <c r="T42" s="139">
        <v>0</v>
      </c>
      <c r="U42" s="139">
        <v>13.437929307843412</v>
      </c>
      <c r="V42" s="139">
        <v>0</v>
      </c>
      <c r="W42" s="139">
        <v>0</v>
      </c>
    </row>
    <row r="43" spans="1:23" x14ac:dyDescent="0.3">
      <c r="A43" s="140">
        <f t="shared" si="14"/>
        <v>7.859151164873121E-2</v>
      </c>
      <c r="B43" s="143" t="s">
        <v>253</v>
      </c>
      <c r="C43" s="140">
        <v>0</v>
      </c>
      <c r="D43" s="140">
        <v>0</v>
      </c>
      <c r="E43" s="140">
        <v>0</v>
      </c>
      <c r="F43" s="140">
        <v>0</v>
      </c>
      <c r="G43" s="140">
        <v>0</v>
      </c>
      <c r="H43" s="140">
        <v>0</v>
      </c>
      <c r="I43" s="140">
        <v>0</v>
      </c>
      <c r="J43" s="140">
        <v>0</v>
      </c>
      <c r="K43" s="140">
        <v>0</v>
      </c>
      <c r="L43" s="140">
        <v>0</v>
      </c>
      <c r="M43" s="140">
        <v>0</v>
      </c>
      <c r="N43" s="140">
        <v>0</v>
      </c>
      <c r="O43" s="140">
        <v>1.9392471080217744E-2</v>
      </c>
      <c r="P43" s="140">
        <v>0</v>
      </c>
      <c r="Q43" s="140">
        <v>0</v>
      </c>
      <c r="R43" s="140">
        <v>0</v>
      </c>
      <c r="S43" s="140">
        <v>5.4473233371398156E-3</v>
      </c>
      <c r="T43" s="140">
        <v>0</v>
      </c>
      <c r="U43" s="140">
        <v>5.3751717231373647E-2</v>
      </c>
      <c r="V43" s="140">
        <v>0</v>
      </c>
      <c r="W43" s="140">
        <v>0</v>
      </c>
    </row>
    <row r="44" spans="1:23" ht="15" thickBot="1" x14ac:dyDescent="0.35">
      <c r="A44" s="140">
        <f t="shared" si="14"/>
        <v>21.628248796476122</v>
      </c>
      <c r="B44" s="150" t="s">
        <v>256</v>
      </c>
      <c r="C44" s="149">
        <v>0</v>
      </c>
      <c r="D44" s="149">
        <v>0</v>
      </c>
      <c r="E44" s="149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49">
        <v>0</v>
      </c>
      <c r="M44" s="149">
        <v>0</v>
      </c>
      <c r="N44" s="149">
        <v>0</v>
      </c>
      <c r="O44" s="149">
        <v>6.4361608537009056</v>
      </c>
      <c r="P44" s="149">
        <v>0</v>
      </c>
      <c r="Q44" s="149">
        <v>0</v>
      </c>
      <c r="R44" s="149">
        <v>0</v>
      </c>
      <c r="S44" s="149">
        <v>1.8079103521631759</v>
      </c>
      <c r="T44" s="149">
        <v>0</v>
      </c>
      <c r="U44" s="149">
        <v>13.384177590612039</v>
      </c>
      <c r="V44" s="149">
        <v>0</v>
      </c>
      <c r="W44" s="149">
        <v>0</v>
      </c>
    </row>
    <row r="47" spans="1:23" x14ac:dyDescent="0.3">
      <c r="A47" t="s">
        <v>130</v>
      </c>
      <c r="B47" t="s">
        <v>109</v>
      </c>
      <c r="C47" s="2" t="s">
        <v>110</v>
      </c>
      <c r="D47" s="2" t="s">
        <v>133</v>
      </c>
      <c r="E47" s="2" t="s">
        <v>111</v>
      </c>
      <c r="F47" s="2" t="s">
        <v>279</v>
      </c>
      <c r="G47" s="2"/>
    </row>
    <row r="48" spans="1:23" x14ac:dyDescent="0.3">
      <c r="A48" t="str">
        <f>B48&amp;"-"&amp;C48&amp;"-"&amp;E48&amp;"-"&amp;D48</f>
        <v>2007-26-3-CarrMinter_hat_h_m</v>
      </c>
      <c r="B48">
        <v>2007</v>
      </c>
      <c r="C48">
        <v>26</v>
      </c>
      <c r="D48" t="s">
        <v>165</v>
      </c>
      <c r="E48">
        <v>3</v>
      </c>
      <c r="F48">
        <v>3669.978777019986</v>
      </c>
    </row>
    <row r="49" spans="1:6" x14ac:dyDescent="0.3">
      <c r="A49" t="str">
        <f t="shared" ref="A49:A112" si="15">B49&amp;"-"&amp;C49&amp;"-"&amp;E49&amp;"-"&amp;D49</f>
        <v>2007-26-4-CarrMinter_hat_h_m</v>
      </c>
      <c r="B49">
        <v>2007</v>
      </c>
      <c r="C49">
        <v>26</v>
      </c>
      <c r="D49" t="s">
        <v>165</v>
      </c>
      <c r="E49">
        <v>4</v>
      </c>
      <c r="F49">
        <v>9615.2006580169782</v>
      </c>
    </row>
    <row r="50" spans="1:6" x14ac:dyDescent="0.3">
      <c r="A50" t="str">
        <f t="shared" si="15"/>
        <v>2007-26-5-CarrMinter_hat_h_m</v>
      </c>
      <c r="B50">
        <v>2007</v>
      </c>
      <c r="C50">
        <v>26</v>
      </c>
      <c r="D50" t="s">
        <v>165</v>
      </c>
      <c r="E50">
        <v>5</v>
      </c>
      <c r="F50">
        <v>25.255549921967649</v>
      </c>
    </row>
    <row r="51" spans="1:6" x14ac:dyDescent="0.3">
      <c r="A51" t="str">
        <f t="shared" si="15"/>
        <v>2008-26-3-CarrMinter_hat_h_m</v>
      </c>
      <c r="B51">
        <v>2008</v>
      </c>
      <c r="C51">
        <v>26</v>
      </c>
      <c r="D51" t="s">
        <v>165</v>
      </c>
      <c r="E51">
        <v>3</v>
      </c>
      <c r="F51">
        <v>14153.08466119339</v>
      </c>
    </row>
    <row r="52" spans="1:6" x14ac:dyDescent="0.3">
      <c r="A52" t="str">
        <f t="shared" si="15"/>
        <v>2008-26-4-CarrMinter_hat_h_m</v>
      </c>
      <c r="B52">
        <v>2008</v>
      </c>
      <c r="C52">
        <v>26</v>
      </c>
      <c r="D52" t="s">
        <v>165</v>
      </c>
      <c r="E52">
        <v>4</v>
      </c>
      <c r="F52">
        <v>1512.7019445064195</v>
      </c>
    </row>
    <row r="53" spans="1:6" x14ac:dyDescent="0.3">
      <c r="A53" t="str">
        <f t="shared" si="15"/>
        <v>2008-26-5-CarrMinter_hat_h_m</v>
      </c>
      <c r="B53">
        <v>2008</v>
      </c>
      <c r="C53">
        <v>26</v>
      </c>
      <c r="D53" t="s">
        <v>165</v>
      </c>
      <c r="E53">
        <v>5</v>
      </c>
      <c r="F53">
        <v>116.13831057510015</v>
      </c>
    </row>
    <row r="54" spans="1:6" x14ac:dyDescent="0.3">
      <c r="A54" t="str">
        <f t="shared" si="15"/>
        <v>2009-26-3-CarrMinter_hat_h_m</v>
      </c>
      <c r="B54">
        <v>2009</v>
      </c>
      <c r="C54">
        <v>26</v>
      </c>
      <c r="D54" t="s">
        <v>165</v>
      </c>
      <c r="E54">
        <v>3</v>
      </c>
      <c r="F54">
        <v>1959.1683471556023</v>
      </c>
    </row>
    <row r="55" spans="1:6" x14ac:dyDescent="0.3">
      <c r="A55" t="str">
        <f t="shared" si="15"/>
        <v>2009-26-4-CarrMinter_hat_h_m</v>
      </c>
      <c r="B55">
        <v>2009</v>
      </c>
      <c r="C55">
        <v>26</v>
      </c>
      <c r="D55" t="s">
        <v>165</v>
      </c>
      <c r="E55">
        <v>4</v>
      </c>
      <c r="F55">
        <v>5615.3707289634485</v>
      </c>
    </row>
    <row r="56" spans="1:6" x14ac:dyDescent="0.3">
      <c r="A56" t="str">
        <f t="shared" si="15"/>
        <v>2009-26-5-CarrMinter_hat_h_m</v>
      </c>
      <c r="B56">
        <v>2009</v>
      </c>
      <c r="C56">
        <v>26</v>
      </c>
      <c r="D56" t="s">
        <v>165</v>
      </c>
      <c r="E56">
        <v>5</v>
      </c>
      <c r="F56">
        <v>14.189918381836133</v>
      </c>
    </row>
    <row r="57" spans="1:6" x14ac:dyDescent="0.3">
      <c r="A57" t="str">
        <f t="shared" si="15"/>
        <v>2010-26-3-CarrMinter_hat_h_m</v>
      </c>
      <c r="B57">
        <v>2010</v>
      </c>
      <c r="C57">
        <v>26</v>
      </c>
      <c r="D57" t="s">
        <v>165</v>
      </c>
      <c r="E57">
        <v>3</v>
      </c>
      <c r="F57">
        <v>4352.8099919934921</v>
      </c>
    </row>
    <row r="58" spans="1:6" x14ac:dyDescent="0.3">
      <c r="A58" t="str">
        <f t="shared" si="15"/>
        <v>2010-26-4-CarrMinter_hat_h_m</v>
      </c>
      <c r="B58">
        <v>2010</v>
      </c>
      <c r="C58">
        <v>26</v>
      </c>
      <c r="D58" t="s">
        <v>165</v>
      </c>
      <c r="E58">
        <v>4</v>
      </c>
      <c r="F58">
        <v>1208.5242486510256</v>
      </c>
    </row>
    <row r="59" spans="1:6" x14ac:dyDescent="0.3">
      <c r="A59" t="str">
        <f t="shared" si="15"/>
        <v>2010-26-5-CarrMinter_hat_h_m</v>
      </c>
      <c r="B59">
        <v>2010</v>
      </c>
      <c r="C59">
        <v>26</v>
      </c>
      <c r="D59" t="s">
        <v>165</v>
      </c>
      <c r="E59">
        <v>5</v>
      </c>
      <c r="F59">
        <v>157.73901654692611</v>
      </c>
    </row>
    <row r="60" spans="1:6" x14ac:dyDescent="0.3">
      <c r="A60" t="str">
        <f t="shared" si="15"/>
        <v>2011-26-3-CarrMinter_hat_h_m</v>
      </c>
      <c r="B60">
        <v>2011</v>
      </c>
      <c r="C60">
        <v>26</v>
      </c>
      <c r="D60" t="s">
        <v>165</v>
      </c>
      <c r="E60">
        <v>3</v>
      </c>
      <c r="F60">
        <v>1046.4366772062733</v>
      </c>
    </row>
    <row r="61" spans="1:6" x14ac:dyDescent="0.3">
      <c r="A61" t="str">
        <f t="shared" si="15"/>
        <v>2011-26-4-CarrMinter_hat_h_m</v>
      </c>
      <c r="B61">
        <v>2011</v>
      </c>
      <c r="C61">
        <v>26</v>
      </c>
      <c r="D61" t="s">
        <v>165</v>
      </c>
      <c r="E61">
        <v>4</v>
      </c>
      <c r="F61">
        <v>6654.5099990934696</v>
      </c>
    </row>
    <row r="62" spans="1:6" x14ac:dyDescent="0.3">
      <c r="A62" t="str">
        <f t="shared" si="15"/>
        <v>2011-26-5-CarrMinter_hat_h_m</v>
      </c>
      <c r="B62">
        <v>2011</v>
      </c>
      <c r="C62">
        <v>26</v>
      </c>
      <c r="D62" t="s">
        <v>165</v>
      </c>
      <c r="E62">
        <v>5</v>
      </c>
      <c r="F62">
        <v>12.360631778022025</v>
      </c>
    </row>
    <row r="63" spans="1:6" x14ac:dyDescent="0.3">
      <c r="A63" t="str">
        <f t="shared" si="15"/>
        <v>2012-26-3-CarrMinter_hat_h_m</v>
      </c>
      <c r="B63">
        <v>2012</v>
      </c>
      <c r="C63">
        <v>26</v>
      </c>
      <c r="D63" t="s">
        <v>165</v>
      </c>
      <c r="E63">
        <v>3</v>
      </c>
      <c r="F63">
        <v>219.98475944575546</v>
      </c>
    </row>
    <row r="64" spans="1:6" x14ac:dyDescent="0.3">
      <c r="A64" t="str">
        <f t="shared" si="15"/>
        <v>2012-26-4-CarrMinter_hat_h_m</v>
      </c>
      <c r="B64">
        <v>2012</v>
      </c>
      <c r="C64">
        <v>26</v>
      </c>
      <c r="D64" t="s">
        <v>165</v>
      </c>
      <c r="E64">
        <v>4</v>
      </c>
      <c r="F64">
        <v>841.34227460949751</v>
      </c>
    </row>
    <row r="65" spans="1:6" x14ac:dyDescent="0.3">
      <c r="A65" t="str">
        <f t="shared" si="15"/>
        <v>2012-26-5-CarrMinter_hat_h_m</v>
      </c>
      <c r="B65">
        <v>2012</v>
      </c>
      <c r="C65">
        <v>26</v>
      </c>
      <c r="D65" t="s">
        <v>165</v>
      </c>
      <c r="E65">
        <v>5</v>
      </c>
      <c r="F65">
        <v>174.56703279964265</v>
      </c>
    </row>
    <row r="66" spans="1:6" x14ac:dyDescent="0.3">
      <c r="A66" t="str">
        <f t="shared" si="15"/>
        <v>2013-26-3-CarrMinter_hat_h_m</v>
      </c>
      <c r="B66">
        <v>2013</v>
      </c>
      <c r="C66">
        <v>26</v>
      </c>
      <c r="D66" t="s">
        <v>165</v>
      </c>
      <c r="E66">
        <v>3</v>
      </c>
      <c r="F66">
        <v>1440.2074298325836</v>
      </c>
    </row>
    <row r="67" spans="1:6" x14ac:dyDescent="0.3">
      <c r="A67" t="str">
        <f t="shared" si="15"/>
        <v>2013-26-4-CarrMinter_hat_h_m</v>
      </c>
      <c r="B67">
        <v>2013</v>
      </c>
      <c r="C67">
        <v>26</v>
      </c>
      <c r="D67" t="s">
        <v>165</v>
      </c>
      <c r="E67">
        <v>4</v>
      </c>
      <c r="F67">
        <v>1747.0600933628759</v>
      </c>
    </row>
    <row r="68" spans="1:6" x14ac:dyDescent="0.3">
      <c r="A68" t="str">
        <f t="shared" si="15"/>
        <v>2013-26-5-CarrMinter_hat_h_m</v>
      </c>
      <c r="B68">
        <v>2013</v>
      </c>
      <c r="C68">
        <v>26</v>
      </c>
      <c r="D68" t="s">
        <v>165</v>
      </c>
      <c r="E68">
        <v>5</v>
      </c>
      <c r="F68">
        <v>116.74686141147087</v>
      </c>
    </row>
    <row r="69" spans="1:6" x14ac:dyDescent="0.3">
      <c r="A69" t="str">
        <f t="shared" si="15"/>
        <v>2007-25-3-CarrMinter_hat_h_um</v>
      </c>
      <c r="B69">
        <v>2007</v>
      </c>
      <c r="C69">
        <v>25</v>
      </c>
      <c r="D69" t="s">
        <v>166</v>
      </c>
      <c r="E69">
        <v>3</v>
      </c>
      <c r="F69">
        <v>7.6655989647174465</v>
      </c>
    </row>
    <row r="70" spans="1:6" x14ac:dyDescent="0.3">
      <c r="A70" t="str">
        <f t="shared" si="15"/>
        <v>2007-25-4-CarrMinter_hat_h_um</v>
      </c>
      <c r="B70">
        <v>2007</v>
      </c>
      <c r="C70">
        <v>25</v>
      </c>
      <c r="D70" t="s">
        <v>166</v>
      </c>
      <c r="E70">
        <v>4</v>
      </c>
      <c r="F70">
        <v>38.615828942867665</v>
      </c>
    </row>
    <row r="71" spans="1:6" x14ac:dyDescent="0.3">
      <c r="A71" t="str">
        <f t="shared" si="15"/>
        <v>2007-25-5-CarrMinter_hat_h_um</v>
      </c>
      <c r="B71">
        <v>2007</v>
      </c>
      <c r="C71">
        <v>25</v>
      </c>
      <c r="D71" t="s">
        <v>166</v>
      </c>
      <c r="E71">
        <v>5</v>
      </c>
      <c r="F71">
        <v>0.28364713348167925</v>
      </c>
    </row>
    <row r="72" spans="1:6" x14ac:dyDescent="0.3">
      <c r="A72" t="str">
        <f t="shared" si="15"/>
        <v>2008-25-3-CarrMinter_hat_h_um</v>
      </c>
      <c r="B72">
        <v>2008</v>
      </c>
      <c r="C72">
        <v>25</v>
      </c>
      <c r="D72" t="s">
        <v>166</v>
      </c>
      <c r="E72">
        <v>3</v>
      </c>
      <c r="F72">
        <v>218.44909031844873</v>
      </c>
    </row>
    <row r="73" spans="1:6" x14ac:dyDescent="0.3">
      <c r="A73" t="str">
        <f t="shared" si="15"/>
        <v>2008-25-4-CarrMinter_hat_h_um</v>
      </c>
      <c r="B73">
        <v>2008</v>
      </c>
      <c r="C73">
        <v>25</v>
      </c>
      <c r="D73" t="s">
        <v>166</v>
      </c>
      <c r="E73">
        <v>4</v>
      </c>
      <c r="F73">
        <v>3.159627661157856</v>
      </c>
    </row>
    <row r="74" spans="1:6" x14ac:dyDescent="0.3">
      <c r="A74" t="str">
        <f t="shared" si="15"/>
        <v>2008-25-5-CarrMinter_hat_h_um</v>
      </c>
      <c r="B74">
        <v>2008</v>
      </c>
      <c r="C74">
        <v>25</v>
      </c>
      <c r="D74" t="s">
        <v>166</v>
      </c>
      <c r="E74">
        <v>5</v>
      </c>
      <c r="F74">
        <v>0.46642574548272364</v>
      </c>
    </row>
    <row r="75" spans="1:6" x14ac:dyDescent="0.3">
      <c r="A75" t="str">
        <f t="shared" si="15"/>
        <v>2009-25-3-CarrMinter_hat_h_um</v>
      </c>
      <c r="B75">
        <v>2009</v>
      </c>
      <c r="C75">
        <v>25</v>
      </c>
      <c r="D75" t="s">
        <v>166</v>
      </c>
      <c r="E75">
        <v>3</v>
      </c>
      <c r="F75">
        <v>31.569675722626243</v>
      </c>
    </row>
    <row r="76" spans="1:6" x14ac:dyDescent="0.3">
      <c r="A76" t="str">
        <f t="shared" si="15"/>
        <v>2009-25-4-CarrMinter_hat_h_um</v>
      </c>
      <c r="B76">
        <v>2009</v>
      </c>
      <c r="C76">
        <v>25</v>
      </c>
      <c r="D76" t="s">
        <v>166</v>
      </c>
      <c r="E76">
        <v>4</v>
      </c>
      <c r="F76">
        <v>86.671750852048717</v>
      </c>
    </row>
    <row r="77" spans="1:6" x14ac:dyDescent="0.3">
      <c r="A77" t="str">
        <f t="shared" si="15"/>
        <v>2009-25-5-CarrMinter_hat_h_um</v>
      </c>
      <c r="B77">
        <v>2009</v>
      </c>
      <c r="C77">
        <v>25</v>
      </c>
      <c r="D77" t="s">
        <v>166</v>
      </c>
      <c r="E77">
        <v>5</v>
      </c>
      <c r="F77">
        <v>2.9638924436929059E-2</v>
      </c>
    </row>
    <row r="78" spans="1:6" x14ac:dyDescent="0.3">
      <c r="A78" t="str">
        <f t="shared" si="15"/>
        <v>2010-25-3-CarrMinter_hat_h_um</v>
      </c>
      <c r="B78">
        <v>2010</v>
      </c>
      <c r="C78">
        <v>25</v>
      </c>
      <c r="D78" t="s">
        <v>166</v>
      </c>
      <c r="E78">
        <v>3</v>
      </c>
      <c r="F78">
        <v>100.01820731180851</v>
      </c>
    </row>
    <row r="79" spans="1:6" x14ac:dyDescent="0.3">
      <c r="A79" t="str">
        <f t="shared" si="15"/>
        <v>2010-25-4-CarrMinter_hat_h_um</v>
      </c>
      <c r="B79">
        <v>2010</v>
      </c>
      <c r="C79">
        <v>25</v>
      </c>
      <c r="D79" t="s">
        <v>166</v>
      </c>
      <c r="E79">
        <v>4</v>
      </c>
      <c r="F79">
        <v>19.473935809669001</v>
      </c>
    </row>
    <row r="80" spans="1:6" x14ac:dyDescent="0.3">
      <c r="A80" t="str">
        <f t="shared" si="15"/>
        <v>2010-25-5-CarrMinter_hat_h_um</v>
      </c>
      <c r="B80">
        <v>2010</v>
      </c>
      <c r="C80">
        <v>25</v>
      </c>
      <c r="D80" t="s">
        <v>166</v>
      </c>
      <c r="E80">
        <v>5</v>
      </c>
      <c r="F80">
        <v>2.4346596870775272</v>
      </c>
    </row>
    <row r="81" spans="1:6" x14ac:dyDescent="0.3">
      <c r="A81" t="str">
        <f t="shared" si="15"/>
        <v>2011-25-3-CarrMinter_hat_h_um</v>
      </c>
      <c r="B81">
        <v>2011</v>
      </c>
      <c r="C81">
        <v>25</v>
      </c>
      <c r="D81" t="s">
        <v>166</v>
      </c>
      <c r="E81">
        <v>3</v>
      </c>
      <c r="F81">
        <v>8.5872542769802749</v>
      </c>
    </row>
    <row r="82" spans="1:6" x14ac:dyDescent="0.3">
      <c r="A82" t="str">
        <f t="shared" si="15"/>
        <v>2011-25-4-CarrMinter_hat_h_um</v>
      </c>
      <c r="B82">
        <v>2011</v>
      </c>
      <c r="C82">
        <v>25</v>
      </c>
      <c r="D82" t="s">
        <v>166</v>
      </c>
      <c r="E82">
        <v>4</v>
      </c>
      <c r="F82">
        <v>152.90632071514301</v>
      </c>
    </row>
    <row r="83" spans="1:6" x14ac:dyDescent="0.3">
      <c r="A83" t="str">
        <f t="shared" si="15"/>
        <v>2011-25-5-CarrMinter_hat_h_um</v>
      </c>
      <c r="B83">
        <v>2011</v>
      </c>
      <c r="C83">
        <v>25</v>
      </c>
      <c r="D83" t="s">
        <v>166</v>
      </c>
      <c r="E83">
        <v>5</v>
      </c>
      <c r="F83">
        <v>0.19917693011194437</v>
      </c>
    </row>
    <row r="84" spans="1:6" x14ac:dyDescent="0.3">
      <c r="A84" t="str">
        <f t="shared" si="15"/>
        <v>2012-25-3-CarrMinter_hat_h_um</v>
      </c>
      <c r="B84">
        <v>2012</v>
      </c>
      <c r="C84">
        <v>25</v>
      </c>
      <c r="D84" t="s">
        <v>166</v>
      </c>
      <c r="E84">
        <v>3</v>
      </c>
      <c r="F84">
        <v>9.1906069523487872</v>
      </c>
    </row>
    <row r="85" spans="1:6" x14ac:dyDescent="0.3">
      <c r="A85" t="str">
        <f t="shared" si="15"/>
        <v>2012-25-4-CarrMinter_hat_h_um</v>
      </c>
      <c r="B85">
        <v>2012</v>
      </c>
      <c r="C85">
        <v>25</v>
      </c>
      <c r="D85" t="s">
        <v>166</v>
      </c>
      <c r="E85">
        <v>4</v>
      </c>
      <c r="F85">
        <v>6.9042114094597764</v>
      </c>
    </row>
    <row r="86" spans="1:6" x14ac:dyDescent="0.3">
      <c r="A86" t="str">
        <f t="shared" si="15"/>
        <v>2012-25-5-CarrMinter_hat_h_um</v>
      </c>
      <c r="B86">
        <v>2012</v>
      </c>
      <c r="C86">
        <v>25</v>
      </c>
      <c r="D86" t="s">
        <v>166</v>
      </c>
      <c r="E86">
        <v>5</v>
      </c>
      <c r="F86">
        <v>4.0111747832957292</v>
      </c>
    </row>
    <row r="87" spans="1:6" x14ac:dyDescent="0.3">
      <c r="A87" t="str">
        <f t="shared" si="15"/>
        <v>2013-25-3-CarrMinter_hat_h_um</v>
      </c>
      <c r="B87">
        <v>2013</v>
      </c>
      <c r="C87">
        <v>25</v>
      </c>
      <c r="D87" t="s">
        <v>166</v>
      </c>
      <c r="E87">
        <v>3</v>
      </c>
      <c r="F87">
        <v>26.038287820740152</v>
      </c>
    </row>
    <row r="88" spans="1:6" x14ac:dyDescent="0.3">
      <c r="A88" t="str">
        <f t="shared" si="15"/>
        <v>2013-25-4-CarrMinter_hat_h_um</v>
      </c>
      <c r="B88">
        <v>2013</v>
      </c>
      <c r="C88">
        <v>25</v>
      </c>
      <c r="D88" t="s">
        <v>166</v>
      </c>
      <c r="E88">
        <v>4</v>
      </c>
      <c r="F88">
        <v>72.989341082927467</v>
      </c>
    </row>
    <row r="89" spans="1:6" x14ac:dyDescent="0.3">
      <c r="A89" t="str">
        <f t="shared" si="15"/>
        <v>2013-25-5-CarrMinter_hat_h_um</v>
      </c>
      <c r="B89">
        <v>2013</v>
      </c>
      <c r="C89">
        <v>25</v>
      </c>
      <c r="D89" t="s">
        <v>166</v>
      </c>
      <c r="E89">
        <v>5</v>
      </c>
      <c r="F89">
        <v>0.95804648940269033</v>
      </c>
    </row>
    <row r="90" spans="1:6" x14ac:dyDescent="0.3">
      <c r="A90" t="str">
        <f t="shared" si="15"/>
        <v>2007-28-3-CarrMinter_hat_Y_h_m</v>
      </c>
      <c r="B90">
        <v>2007</v>
      </c>
      <c r="C90">
        <v>28</v>
      </c>
      <c r="D90" t="s">
        <v>167</v>
      </c>
      <c r="E90">
        <v>3</v>
      </c>
      <c r="F90">
        <v>0</v>
      </c>
    </row>
    <row r="91" spans="1:6" x14ac:dyDescent="0.3">
      <c r="A91" t="str">
        <f t="shared" si="15"/>
        <v>2007-28-4-CarrMinter_hat_Y_h_m</v>
      </c>
      <c r="B91">
        <v>2007</v>
      </c>
      <c r="C91">
        <v>28</v>
      </c>
      <c r="D91" t="s">
        <v>167</v>
      </c>
      <c r="E91">
        <v>4</v>
      </c>
      <c r="F91">
        <v>0</v>
      </c>
    </row>
    <row r="92" spans="1:6" x14ac:dyDescent="0.3">
      <c r="A92" t="str">
        <f t="shared" si="15"/>
        <v>2007-28-5-CarrMinter_hat_Y_h_m</v>
      </c>
      <c r="B92">
        <v>2007</v>
      </c>
      <c r="C92">
        <v>28</v>
      </c>
      <c r="D92" t="s">
        <v>167</v>
      </c>
      <c r="E92">
        <v>5</v>
      </c>
      <c r="F92">
        <v>0</v>
      </c>
    </row>
    <row r="93" spans="1:6" x14ac:dyDescent="0.3">
      <c r="A93" t="str">
        <f t="shared" si="15"/>
        <v>2008-28-3-CarrMinter_hat_Y_h_m</v>
      </c>
      <c r="B93">
        <v>2008</v>
      </c>
      <c r="C93">
        <v>28</v>
      </c>
      <c r="D93" t="s">
        <v>167</v>
      </c>
      <c r="E93">
        <v>3</v>
      </c>
      <c r="F93">
        <v>0</v>
      </c>
    </row>
    <row r="94" spans="1:6" x14ac:dyDescent="0.3">
      <c r="A94" t="str">
        <f t="shared" si="15"/>
        <v>2008-28-4-CarrMinter_hat_Y_h_m</v>
      </c>
      <c r="B94">
        <v>2008</v>
      </c>
      <c r="C94">
        <v>28</v>
      </c>
      <c r="D94" t="s">
        <v>167</v>
      </c>
      <c r="E94">
        <v>4</v>
      </c>
      <c r="F94">
        <v>0</v>
      </c>
    </row>
    <row r="95" spans="1:6" x14ac:dyDescent="0.3">
      <c r="A95" t="str">
        <f t="shared" si="15"/>
        <v>2008-28-5-CarrMinter_hat_Y_h_m</v>
      </c>
      <c r="B95">
        <v>2008</v>
      </c>
      <c r="C95">
        <v>28</v>
      </c>
      <c r="D95" t="s">
        <v>167</v>
      </c>
      <c r="E95">
        <v>5</v>
      </c>
      <c r="F95">
        <v>0</v>
      </c>
    </row>
    <row r="96" spans="1:6" x14ac:dyDescent="0.3">
      <c r="A96" t="str">
        <f t="shared" si="15"/>
        <v>2009-28-3-CarrMinter_hat_Y_h_m</v>
      </c>
      <c r="B96">
        <v>2009</v>
      </c>
      <c r="C96">
        <v>28</v>
      </c>
      <c r="D96" t="s">
        <v>167</v>
      </c>
      <c r="E96">
        <v>3</v>
      </c>
      <c r="F96">
        <v>0</v>
      </c>
    </row>
    <row r="97" spans="1:6" x14ac:dyDescent="0.3">
      <c r="A97" t="str">
        <f t="shared" si="15"/>
        <v>2009-28-4-CarrMinter_hat_Y_h_m</v>
      </c>
      <c r="B97">
        <v>2009</v>
      </c>
      <c r="C97">
        <v>28</v>
      </c>
      <c r="D97" t="s">
        <v>167</v>
      </c>
      <c r="E97">
        <v>4</v>
      </c>
      <c r="F97">
        <v>0</v>
      </c>
    </row>
    <row r="98" spans="1:6" x14ac:dyDescent="0.3">
      <c r="A98" t="str">
        <f t="shared" si="15"/>
        <v>2009-28-5-CarrMinter_hat_Y_h_m</v>
      </c>
      <c r="B98">
        <v>2009</v>
      </c>
      <c r="C98">
        <v>28</v>
      </c>
      <c r="D98" t="s">
        <v>167</v>
      </c>
      <c r="E98">
        <v>5</v>
      </c>
      <c r="F98">
        <v>0</v>
      </c>
    </row>
    <row r="99" spans="1:6" x14ac:dyDescent="0.3">
      <c r="A99" t="str">
        <f t="shared" si="15"/>
        <v>2010-28-3-CarrMinter_hat_Y_h_m</v>
      </c>
      <c r="B99">
        <v>2010</v>
      </c>
      <c r="C99">
        <v>28</v>
      </c>
      <c r="D99" t="s">
        <v>167</v>
      </c>
      <c r="E99">
        <v>3</v>
      </c>
      <c r="F99">
        <v>0</v>
      </c>
    </row>
    <row r="100" spans="1:6" x14ac:dyDescent="0.3">
      <c r="A100" t="str">
        <f t="shared" si="15"/>
        <v>2010-28-4-CarrMinter_hat_Y_h_m</v>
      </c>
      <c r="B100">
        <v>2010</v>
      </c>
      <c r="C100">
        <v>28</v>
      </c>
      <c r="D100" t="s">
        <v>167</v>
      </c>
      <c r="E100">
        <v>4</v>
      </c>
      <c r="F100">
        <v>0</v>
      </c>
    </row>
    <row r="101" spans="1:6" x14ac:dyDescent="0.3">
      <c r="A101" t="str">
        <f t="shared" si="15"/>
        <v>2010-28-5-CarrMinter_hat_Y_h_m</v>
      </c>
      <c r="B101">
        <v>2010</v>
      </c>
      <c r="C101">
        <v>28</v>
      </c>
      <c r="D101" t="s">
        <v>167</v>
      </c>
      <c r="E101">
        <v>5</v>
      </c>
      <c r="F101">
        <v>0</v>
      </c>
    </row>
    <row r="102" spans="1:6" x14ac:dyDescent="0.3">
      <c r="A102" t="str">
        <f t="shared" si="15"/>
        <v>2011-28-3-CarrMinter_hat_Y_h_m</v>
      </c>
      <c r="B102">
        <v>2011</v>
      </c>
      <c r="C102">
        <v>28</v>
      </c>
      <c r="D102" t="s">
        <v>167</v>
      </c>
      <c r="E102">
        <v>3</v>
      </c>
      <c r="F102">
        <v>6.4361608537009056</v>
      </c>
    </row>
    <row r="103" spans="1:6" x14ac:dyDescent="0.3">
      <c r="A103" t="str">
        <f t="shared" si="15"/>
        <v>2011-28-4-CarrMinter_hat_Y_h_m</v>
      </c>
      <c r="B103">
        <v>2011</v>
      </c>
      <c r="C103">
        <v>28</v>
      </c>
      <c r="D103" t="s">
        <v>167</v>
      </c>
      <c r="E103">
        <v>4</v>
      </c>
      <c r="F103">
        <v>0</v>
      </c>
    </row>
    <row r="104" spans="1:6" x14ac:dyDescent="0.3">
      <c r="A104" t="str">
        <f t="shared" si="15"/>
        <v>2011-28-5-CarrMinter_hat_Y_h_m</v>
      </c>
      <c r="B104">
        <v>2011</v>
      </c>
      <c r="C104">
        <v>28</v>
      </c>
      <c r="D104" t="s">
        <v>167</v>
      </c>
      <c r="E104">
        <v>5</v>
      </c>
      <c r="F104">
        <v>0</v>
      </c>
    </row>
    <row r="105" spans="1:6" x14ac:dyDescent="0.3">
      <c r="A105" t="str">
        <f t="shared" si="15"/>
        <v>2012-28-3-CarrMinter_hat_Y_h_m</v>
      </c>
      <c r="B105">
        <v>2012</v>
      </c>
      <c r="C105">
        <v>28</v>
      </c>
      <c r="D105" t="s">
        <v>167</v>
      </c>
      <c r="E105">
        <v>3</v>
      </c>
      <c r="F105">
        <v>0</v>
      </c>
    </row>
    <row r="106" spans="1:6" x14ac:dyDescent="0.3">
      <c r="A106" t="str">
        <f t="shared" si="15"/>
        <v>2012-28-4-CarrMinter_hat_Y_h_m</v>
      </c>
      <c r="B106">
        <v>2012</v>
      </c>
      <c r="C106">
        <v>28</v>
      </c>
      <c r="D106" t="s">
        <v>167</v>
      </c>
      <c r="E106">
        <v>4</v>
      </c>
      <c r="F106">
        <v>1.8079103521631759</v>
      </c>
    </row>
    <row r="107" spans="1:6" x14ac:dyDescent="0.3">
      <c r="A107" t="str">
        <f t="shared" si="15"/>
        <v>2012-28-5-CarrMinter_hat_Y_h_m</v>
      </c>
      <c r="B107">
        <v>2012</v>
      </c>
      <c r="C107">
        <v>28</v>
      </c>
      <c r="D107" t="s">
        <v>167</v>
      </c>
      <c r="E107">
        <v>5</v>
      </c>
      <c r="F107">
        <v>0</v>
      </c>
    </row>
    <row r="108" spans="1:6" x14ac:dyDescent="0.3">
      <c r="A108" t="str">
        <f t="shared" si="15"/>
        <v>2013-28-3-CarrMinter_hat_Y_h_m</v>
      </c>
      <c r="B108">
        <v>2013</v>
      </c>
      <c r="C108">
        <v>28</v>
      </c>
      <c r="D108" t="s">
        <v>167</v>
      </c>
      <c r="E108">
        <v>3</v>
      </c>
      <c r="F108">
        <v>13.384177590612039</v>
      </c>
    </row>
    <row r="109" spans="1:6" x14ac:dyDescent="0.3">
      <c r="A109" t="str">
        <f t="shared" si="15"/>
        <v>2013-28-4-CarrMinter_hat_Y_h_m</v>
      </c>
      <c r="B109">
        <v>2013</v>
      </c>
      <c r="C109">
        <v>28</v>
      </c>
      <c r="D109" t="s">
        <v>167</v>
      </c>
      <c r="E109">
        <v>4</v>
      </c>
      <c r="F109">
        <v>0</v>
      </c>
    </row>
    <row r="110" spans="1:6" x14ac:dyDescent="0.3">
      <c r="A110" t="str">
        <f t="shared" si="15"/>
        <v>2013-28-5-CarrMinter_hat_Y_h_m</v>
      </c>
      <c r="B110">
        <v>2013</v>
      </c>
      <c r="C110">
        <v>28</v>
      </c>
      <c r="D110" t="s">
        <v>167</v>
      </c>
      <c r="E110">
        <v>5</v>
      </c>
      <c r="F110">
        <v>0</v>
      </c>
    </row>
    <row r="111" spans="1:6" x14ac:dyDescent="0.3">
      <c r="A111" t="str">
        <f t="shared" si="15"/>
        <v>2007-27-3-CarrMinter_hat_Y_h_um</v>
      </c>
      <c r="B111">
        <v>2007</v>
      </c>
      <c r="C111">
        <v>27</v>
      </c>
      <c r="D111" t="s">
        <v>168</v>
      </c>
      <c r="E111">
        <v>3</v>
      </c>
      <c r="F111">
        <v>0</v>
      </c>
    </row>
    <row r="112" spans="1:6" x14ac:dyDescent="0.3">
      <c r="A112" t="str">
        <f t="shared" si="15"/>
        <v>2007-27-4-CarrMinter_hat_Y_h_um</v>
      </c>
      <c r="B112">
        <v>2007</v>
      </c>
      <c r="C112">
        <v>27</v>
      </c>
      <c r="D112" t="s">
        <v>168</v>
      </c>
      <c r="E112">
        <v>4</v>
      </c>
      <c r="F112">
        <v>0</v>
      </c>
    </row>
    <row r="113" spans="1:6" x14ac:dyDescent="0.3">
      <c r="A113" t="str">
        <f t="shared" ref="A113:A131" si="16">B113&amp;"-"&amp;C113&amp;"-"&amp;E113&amp;"-"&amp;D113</f>
        <v>2007-27-5-CarrMinter_hat_Y_h_um</v>
      </c>
      <c r="B113">
        <v>2007</v>
      </c>
      <c r="C113">
        <v>27</v>
      </c>
      <c r="D113" t="s">
        <v>168</v>
      </c>
      <c r="E113">
        <v>5</v>
      </c>
      <c r="F113">
        <v>0</v>
      </c>
    </row>
    <row r="114" spans="1:6" x14ac:dyDescent="0.3">
      <c r="A114" t="str">
        <f t="shared" si="16"/>
        <v>2008-27-3-CarrMinter_hat_Y_h_um</v>
      </c>
      <c r="B114">
        <v>2008</v>
      </c>
      <c r="C114">
        <v>27</v>
      </c>
      <c r="D114" t="s">
        <v>168</v>
      </c>
      <c r="E114">
        <v>3</v>
      </c>
      <c r="F114">
        <v>0</v>
      </c>
    </row>
    <row r="115" spans="1:6" x14ac:dyDescent="0.3">
      <c r="A115" t="str">
        <f t="shared" si="16"/>
        <v>2008-27-4-CarrMinter_hat_Y_h_um</v>
      </c>
      <c r="B115">
        <v>2008</v>
      </c>
      <c r="C115">
        <v>27</v>
      </c>
      <c r="D115" t="s">
        <v>168</v>
      </c>
      <c r="E115">
        <v>4</v>
      </c>
      <c r="F115">
        <v>0</v>
      </c>
    </row>
    <row r="116" spans="1:6" x14ac:dyDescent="0.3">
      <c r="A116" t="str">
        <f t="shared" si="16"/>
        <v>2008-27-5-CarrMinter_hat_Y_h_um</v>
      </c>
      <c r="B116">
        <v>2008</v>
      </c>
      <c r="C116">
        <v>27</v>
      </c>
      <c r="D116" t="s">
        <v>168</v>
      </c>
      <c r="E116">
        <v>5</v>
      </c>
      <c r="F116">
        <v>0</v>
      </c>
    </row>
    <row r="117" spans="1:6" x14ac:dyDescent="0.3">
      <c r="A117" t="str">
        <f t="shared" si="16"/>
        <v>2009-27-3-CarrMinter_hat_Y_h_um</v>
      </c>
      <c r="B117">
        <v>2009</v>
      </c>
      <c r="C117">
        <v>27</v>
      </c>
      <c r="D117" t="s">
        <v>168</v>
      </c>
      <c r="E117">
        <v>3</v>
      </c>
      <c r="F117">
        <v>0</v>
      </c>
    </row>
    <row r="118" spans="1:6" x14ac:dyDescent="0.3">
      <c r="A118" t="str">
        <f t="shared" si="16"/>
        <v>2009-27-4-CarrMinter_hat_Y_h_um</v>
      </c>
      <c r="B118">
        <v>2009</v>
      </c>
      <c r="C118">
        <v>27</v>
      </c>
      <c r="D118" t="s">
        <v>168</v>
      </c>
      <c r="E118">
        <v>4</v>
      </c>
      <c r="F118">
        <v>0</v>
      </c>
    </row>
    <row r="119" spans="1:6" x14ac:dyDescent="0.3">
      <c r="A119" t="str">
        <f t="shared" si="16"/>
        <v>2009-27-5-CarrMinter_hat_Y_h_um</v>
      </c>
      <c r="B119">
        <v>2009</v>
      </c>
      <c r="C119">
        <v>27</v>
      </c>
      <c r="D119" t="s">
        <v>168</v>
      </c>
      <c r="E119">
        <v>5</v>
      </c>
      <c r="F119">
        <v>0</v>
      </c>
    </row>
    <row r="120" spans="1:6" x14ac:dyDescent="0.3">
      <c r="A120" t="str">
        <f t="shared" si="16"/>
        <v>2010-27-3-CarrMinter_hat_Y_h_um</v>
      </c>
      <c r="B120">
        <v>2010</v>
      </c>
      <c r="C120">
        <v>27</v>
      </c>
      <c r="D120" t="s">
        <v>168</v>
      </c>
      <c r="E120">
        <v>3</v>
      </c>
      <c r="F120">
        <v>0</v>
      </c>
    </row>
    <row r="121" spans="1:6" x14ac:dyDescent="0.3">
      <c r="A121" t="str">
        <f t="shared" si="16"/>
        <v>2010-27-4-CarrMinter_hat_Y_h_um</v>
      </c>
      <c r="B121">
        <v>2010</v>
      </c>
      <c r="C121">
        <v>27</v>
      </c>
      <c r="D121" t="s">
        <v>168</v>
      </c>
      <c r="E121">
        <v>4</v>
      </c>
      <c r="F121">
        <v>0</v>
      </c>
    </row>
    <row r="122" spans="1:6" x14ac:dyDescent="0.3">
      <c r="A122" t="str">
        <f t="shared" si="16"/>
        <v>2010-27-5-CarrMinter_hat_Y_h_um</v>
      </c>
      <c r="B122">
        <v>2010</v>
      </c>
      <c r="C122">
        <v>27</v>
      </c>
      <c r="D122" t="s">
        <v>168</v>
      </c>
      <c r="E122">
        <v>5</v>
      </c>
      <c r="F122">
        <v>0</v>
      </c>
    </row>
    <row r="123" spans="1:6" x14ac:dyDescent="0.3">
      <c r="A123" t="str">
        <f t="shared" si="16"/>
        <v>2011-27-3-CarrMinter_hat_Y_h_um</v>
      </c>
      <c r="B123">
        <v>2011</v>
      </c>
      <c r="C123">
        <v>27</v>
      </c>
      <c r="D123" t="s">
        <v>168</v>
      </c>
      <c r="E123">
        <v>3</v>
      </c>
      <c r="F123">
        <v>1.9392471080217744E-2</v>
      </c>
    </row>
    <row r="124" spans="1:6" x14ac:dyDescent="0.3">
      <c r="A124" t="str">
        <f t="shared" si="16"/>
        <v>2011-27-4-CarrMinter_hat_Y_h_um</v>
      </c>
      <c r="B124">
        <v>2011</v>
      </c>
      <c r="C124">
        <v>27</v>
      </c>
      <c r="D124" t="s">
        <v>168</v>
      </c>
      <c r="E124">
        <v>4</v>
      </c>
      <c r="F124">
        <v>0</v>
      </c>
    </row>
    <row r="125" spans="1:6" x14ac:dyDescent="0.3">
      <c r="A125" t="str">
        <f t="shared" si="16"/>
        <v>2011-27-5-CarrMinter_hat_Y_h_um</v>
      </c>
      <c r="B125">
        <v>2011</v>
      </c>
      <c r="C125">
        <v>27</v>
      </c>
      <c r="D125" t="s">
        <v>168</v>
      </c>
      <c r="E125">
        <v>5</v>
      </c>
      <c r="F125">
        <v>0</v>
      </c>
    </row>
    <row r="126" spans="1:6" x14ac:dyDescent="0.3">
      <c r="A126" t="str">
        <f t="shared" si="16"/>
        <v>2012-27-3-CarrMinter_hat_Y_h_um</v>
      </c>
      <c r="B126">
        <v>2012</v>
      </c>
      <c r="C126">
        <v>27</v>
      </c>
      <c r="D126" t="s">
        <v>168</v>
      </c>
      <c r="E126">
        <v>3</v>
      </c>
      <c r="F126">
        <v>0</v>
      </c>
    </row>
    <row r="127" spans="1:6" x14ac:dyDescent="0.3">
      <c r="A127" t="str">
        <f t="shared" si="16"/>
        <v>2012-27-4-CarrMinter_hat_Y_h_um</v>
      </c>
      <c r="B127">
        <v>2012</v>
      </c>
      <c r="C127">
        <v>27</v>
      </c>
      <c r="D127" t="s">
        <v>168</v>
      </c>
      <c r="E127">
        <v>4</v>
      </c>
      <c r="F127">
        <v>5.4473233371398156E-3</v>
      </c>
    </row>
    <row r="128" spans="1:6" x14ac:dyDescent="0.3">
      <c r="A128" t="str">
        <f t="shared" si="16"/>
        <v>2012-27-5-CarrMinter_hat_Y_h_um</v>
      </c>
      <c r="B128">
        <v>2012</v>
      </c>
      <c r="C128">
        <v>27</v>
      </c>
      <c r="D128" t="s">
        <v>168</v>
      </c>
      <c r="E128">
        <v>5</v>
      </c>
      <c r="F128">
        <v>0</v>
      </c>
    </row>
    <row r="129" spans="1:6" x14ac:dyDescent="0.3">
      <c r="A129" t="str">
        <f t="shared" si="16"/>
        <v>2013-27-3-CarrMinter_hat_Y_h_um</v>
      </c>
      <c r="B129">
        <v>2013</v>
      </c>
      <c r="C129">
        <v>27</v>
      </c>
      <c r="D129" t="s">
        <v>168</v>
      </c>
      <c r="E129">
        <v>3</v>
      </c>
      <c r="F129">
        <v>5.3751717231373647E-2</v>
      </c>
    </row>
    <row r="130" spans="1:6" x14ac:dyDescent="0.3">
      <c r="A130" t="str">
        <f t="shared" si="16"/>
        <v>2013-27-4-CarrMinter_hat_Y_h_um</v>
      </c>
      <c r="B130">
        <v>2013</v>
      </c>
      <c r="C130">
        <v>27</v>
      </c>
      <c r="D130" t="s">
        <v>168</v>
      </c>
      <c r="E130">
        <v>4</v>
      </c>
      <c r="F130">
        <v>0</v>
      </c>
    </row>
    <row r="131" spans="1:6" x14ac:dyDescent="0.3">
      <c r="A131" t="str">
        <f t="shared" si="16"/>
        <v>2013-27-5-CarrMinter_hat_Y_h_um</v>
      </c>
      <c r="B131">
        <v>2013</v>
      </c>
      <c r="C131">
        <v>27</v>
      </c>
      <c r="D131" t="s">
        <v>168</v>
      </c>
      <c r="E131">
        <v>5</v>
      </c>
      <c r="F131">
        <v>0</v>
      </c>
    </row>
  </sheetData>
  <sortState xmlns:xlrd2="http://schemas.microsoft.com/office/spreadsheetml/2017/richdata2" ref="B48:E131">
    <sortCondition ref="D48:D131"/>
    <sortCondition ref="B48:B131"/>
    <sortCondition ref="E48:E131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D66B-EEC2-4725-B73B-1D24E6A1E84A}">
  <dimension ref="A1:W122"/>
  <sheetViews>
    <sheetView topLeftCell="A4" workbookViewId="0">
      <selection activeCell="B13" sqref="B13"/>
    </sheetView>
  </sheetViews>
  <sheetFormatPr defaultRowHeight="14.4" x14ac:dyDescent="0.3"/>
  <cols>
    <col min="4" max="4" width="20.21875" customWidth="1"/>
  </cols>
  <sheetData>
    <row r="1" spans="1:23" x14ac:dyDescent="0.3">
      <c r="A1" t="s">
        <v>258</v>
      </c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</row>
    <row r="2" spans="1:23" x14ac:dyDescent="0.3">
      <c r="A2" t="s">
        <v>256</v>
      </c>
      <c r="B2" s="136">
        <v>7028.6706836616404</v>
      </c>
      <c r="C2" s="136">
        <v>1644.1717894736801</v>
      </c>
      <c r="D2" s="136">
        <v>1219.79890410958</v>
      </c>
      <c r="E2" s="136">
        <v>3113.0802934272301</v>
      </c>
      <c r="F2" s="136">
        <v>5803.3190791896814</v>
      </c>
      <c r="G2" s="136">
        <v>6145.2988695652102</v>
      </c>
      <c r="H2" s="136">
        <v>10555.2559802306</v>
      </c>
      <c r="I2" s="102" t="s">
        <v>257</v>
      </c>
    </row>
    <row r="3" spans="1:23" x14ac:dyDescent="0.3">
      <c r="A3" t="s">
        <v>253</v>
      </c>
      <c r="B3" s="136">
        <v>930.24472769408999</v>
      </c>
      <c r="C3" s="136">
        <v>20.698385964912202</v>
      </c>
      <c r="D3" s="136">
        <v>9.32438356164384</v>
      </c>
      <c r="E3" s="136">
        <v>97.572288732394298</v>
      </c>
      <c r="F3" s="136">
        <v>213.482025782688</v>
      </c>
      <c r="G3" s="136">
        <v>191.10547826086901</v>
      </c>
      <c r="H3" s="136">
        <v>303.98454695222398</v>
      </c>
      <c r="I3" s="102" t="s">
        <v>257</v>
      </c>
    </row>
    <row r="5" spans="1:23" x14ac:dyDescent="0.3">
      <c r="A5" t="s">
        <v>253</v>
      </c>
      <c r="B5" s="140">
        <f>SUM(A13:C13)</f>
        <v>930.24472769409022</v>
      </c>
      <c r="C5" s="140">
        <f>SUM(D13:F13)</f>
        <v>20.698385964912212</v>
      </c>
      <c r="D5" s="140">
        <f>SUM(G13:I13)</f>
        <v>9.3243835616438489</v>
      </c>
      <c r="E5" s="140">
        <f>SUM(J13:L13)</f>
        <v>97.572288732394327</v>
      </c>
      <c r="F5" s="140">
        <f>SUM(M13:O13)</f>
        <v>213.48202578268891</v>
      </c>
      <c r="G5" s="140">
        <f>SUM(P13:R13)</f>
        <v>191.10547826086946</v>
      </c>
      <c r="H5" s="140">
        <f>SUM(S13:U13)</f>
        <v>303.98454695222432</v>
      </c>
      <c r="K5" s="107" t="s">
        <v>273</v>
      </c>
    </row>
    <row r="6" spans="1:23" x14ac:dyDescent="0.3">
      <c r="A6" t="s">
        <v>256</v>
      </c>
      <c r="B6" s="140">
        <f>SUM(A14:C14)</f>
        <v>7028.6706836616459</v>
      </c>
      <c r="C6" s="140">
        <f>SUM(D14:F14)</f>
        <v>1644.1717894736844</v>
      </c>
      <c r="D6" s="140">
        <f>SUM(G14:I14)</f>
        <v>1219.7989041095889</v>
      </c>
      <c r="E6" s="140">
        <f>SUM(J14:L14)</f>
        <v>3113.0802934272306</v>
      </c>
      <c r="F6" s="140">
        <f>SUM(M14:O14)</f>
        <v>5803.3190791896877</v>
      </c>
      <c r="G6" s="140">
        <f>SUM(P14:R14)</f>
        <v>6145.2988695652175</v>
      </c>
      <c r="H6" s="140">
        <f>SUM(S14:U14)</f>
        <v>10555.255980230642</v>
      </c>
    </row>
    <row r="8" spans="1:23" x14ac:dyDescent="0.3">
      <c r="A8" t="s">
        <v>259</v>
      </c>
    </row>
    <row r="10" spans="1:23" ht="15" thickBot="1" x14ac:dyDescent="0.35">
      <c r="A10" t="s">
        <v>268</v>
      </c>
    </row>
    <row r="11" spans="1:23" ht="15" thickBot="1" x14ac:dyDescent="0.35">
      <c r="A11" s="137" t="s">
        <v>260</v>
      </c>
      <c r="B11" s="137" t="s">
        <v>261</v>
      </c>
      <c r="C11" s="138" t="s">
        <v>262</v>
      </c>
      <c r="D11" s="137" t="s">
        <v>260</v>
      </c>
      <c r="E11" s="137" t="s">
        <v>261</v>
      </c>
      <c r="F11" s="138" t="s">
        <v>262</v>
      </c>
      <c r="G11" s="137" t="s">
        <v>260</v>
      </c>
      <c r="H11" s="137" t="s">
        <v>261</v>
      </c>
      <c r="I11" s="138" t="s">
        <v>262</v>
      </c>
      <c r="J11" s="137" t="s">
        <v>260</v>
      </c>
      <c r="K11" s="137" t="s">
        <v>261</v>
      </c>
      <c r="L11" s="138" t="s">
        <v>262</v>
      </c>
      <c r="M11" s="137" t="s">
        <v>260</v>
      </c>
      <c r="N11" s="137" t="s">
        <v>261</v>
      </c>
      <c r="O11" s="138" t="s">
        <v>262</v>
      </c>
      <c r="P11" s="137" t="s">
        <v>260</v>
      </c>
      <c r="Q11" s="137" t="s">
        <v>261</v>
      </c>
      <c r="R11" s="138" t="s">
        <v>262</v>
      </c>
      <c r="S11" s="137" t="s">
        <v>260</v>
      </c>
      <c r="T11" s="137" t="s">
        <v>261</v>
      </c>
      <c r="U11" s="138" t="s">
        <v>262</v>
      </c>
      <c r="V11" s="141" t="s">
        <v>263</v>
      </c>
    </row>
    <row r="12" spans="1:23" x14ac:dyDescent="0.3">
      <c r="A12" s="139">
        <v>3337.9096176129779</v>
      </c>
      <c r="B12" s="139">
        <v>4425.7520278099655</v>
      </c>
      <c r="C12" s="139">
        <v>195.25376593279259</v>
      </c>
      <c r="D12" s="139">
        <v>449.96491228070175</v>
      </c>
      <c r="E12" s="139">
        <v>1169.9087719298245</v>
      </c>
      <c r="F12" s="139">
        <v>44.996491228070177</v>
      </c>
      <c r="G12" s="139">
        <v>925.3744292237443</v>
      </c>
      <c r="H12" s="139">
        <v>296.6849315068493</v>
      </c>
      <c r="I12" s="139">
        <v>7.0639269406392691</v>
      </c>
      <c r="J12" s="139">
        <v>2185.285211267606</v>
      </c>
      <c r="K12" s="139">
        <v>1016.088028169014</v>
      </c>
      <c r="L12" s="139">
        <v>9.2793427230046959</v>
      </c>
      <c r="M12" s="139">
        <v>2638.2394106813999</v>
      </c>
      <c r="N12" s="139">
        <v>3351.6408839779006</v>
      </c>
      <c r="O12" s="139">
        <v>26.920810313075506</v>
      </c>
      <c r="P12" s="139">
        <v>4405.0826086956522</v>
      </c>
      <c r="Q12" s="139">
        <v>1829.9869565217391</v>
      </c>
      <c r="R12" s="139">
        <v>101.33478260869565</v>
      </c>
      <c r="S12" s="139">
        <v>4358.5337726523885</v>
      </c>
      <c r="T12" s="139">
        <v>6398.6985172981886</v>
      </c>
      <c r="U12" s="139">
        <v>102.00823723228994</v>
      </c>
      <c r="V12" s="142" t="s">
        <v>264</v>
      </c>
      <c r="W12" s="144" t="s">
        <v>267</v>
      </c>
    </row>
    <row r="13" spans="1:23" x14ac:dyDescent="0.3">
      <c r="A13" s="140">
        <v>33.379096176129678</v>
      </c>
      <c r="B13" s="140">
        <v>885.15040556199301</v>
      </c>
      <c r="C13" s="140">
        <v>11.715225955967554</v>
      </c>
      <c r="D13" s="140">
        <v>0</v>
      </c>
      <c r="E13" s="140">
        <v>11.699087719298177</v>
      </c>
      <c r="F13" s="140">
        <v>8.9992982456140354</v>
      </c>
      <c r="G13" s="140">
        <v>9.2537442922374566</v>
      </c>
      <c r="H13" s="140">
        <v>0</v>
      </c>
      <c r="I13" s="140">
        <v>7.063926940639309E-2</v>
      </c>
      <c r="J13" s="140">
        <v>87.41140845070413</v>
      </c>
      <c r="K13" s="140">
        <v>10.160880281690197</v>
      </c>
      <c r="L13" s="140">
        <v>0</v>
      </c>
      <c r="M13" s="140">
        <v>79.147182320441971</v>
      </c>
      <c r="N13" s="140">
        <v>134.06563535911619</v>
      </c>
      <c r="O13" s="140">
        <v>0.26920810313075449</v>
      </c>
      <c r="P13" s="140">
        <v>132.15247826086943</v>
      </c>
      <c r="Q13" s="140">
        <v>54.899608695652205</v>
      </c>
      <c r="R13" s="140">
        <v>4.0533913043478265</v>
      </c>
      <c r="S13" s="140">
        <v>108.96334431631021</v>
      </c>
      <c r="T13" s="140">
        <v>191.96095551894541</v>
      </c>
      <c r="U13" s="140">
        <v>3.0602471169686964</v>
      </c>
      <c r="V13" s="143" t="s">
        <v>253</v>
      </c>
    </row>
    <row r="14" spans="1:23" ht="15" thickBot="1" x14ac:dyDescent="0.35">
      <c r="A14" s="140">
        <v>3304.5305214368482</v>
      </c>
      <c r="B14" s="140">
        <v>3540.6016222479725</v>
      </c>
      <c r="C14" s="140">
        <v>183.53853997682504</v>
      </c>
      <c r="D14" s="140">
        <v>449.96491228070175</v>
      </c>
      <c r="E14" s="140">
        <v>1158.2096842105263</v>
      </c>
      <c r="F14" s="140">
        <v>35.997192982456141</v>
      </c>
      <c r="G14" s="140">
        <v>916.12068493150684</v>
      </c>
      <c r="H14" s="140">
        <v>296.6849315068493</v>
      </c>
      <c r="I14" s="140">
        <v>6.993287671232876</v>
      </c>
      <c r="J14" s="140">
        <v>2097.8738028169018</v>
      </c>
      <c r="K14" s="140">
        <v>1005.9271478873238</v>
      </c>
      <c r="L14" s="140">
        <v>9.2793427230046959</v>
      </c>
      <c r="M14" s="140">
        <v>2559.092228360958</v>
      </c>
      <c r="N14" s="140">
        <v>3217.5752486187844</v>
      </c>
      <c r="O14" s="140">
        <v>26.651602209944752</v>
      </c>
      <c r="P14" s="140">
        <v>4272.9301304347828</v>
      </c>
      <c r="Q14" s="140">
        <v>1775.0873478260869</v>
      </c>
      <c r="R14" s="140">
        <v>97.281391304347821</v>
      </c>
      <c r="S14" s="140">
        <v>4249.5704283360783</v>
      </c>
      <c r="T14" s="140">
        <v>6206.7375617792432</v>
      </c>
      <c r="U14" s="140">
        <v>98.947990115321247</v>
      </c>
      <c r="V14" s="143" t="s">
        <v>256</v>
      </c>
    </row>
    <row r="15" spans="1:23" ht="15" thickBot="1" x14ac:dyDescent="0.35">
      <c r="A15" s="137" t="s">
        <v>260</v>
      </c>
      <c r="B15" s="137" t="s">
        <v>261</v>
      </c>
      <c r="C15" s="138" t="s">
        <v>262</v>
      </c>
      <c r="D15" s="137" t="s">
        <v>260</v>
      </c>
      <c r="E15" s="137" t="s">
        <v>261</v>
      </c>
      <c r="F15" s="138" t="s">
        <v>262</v>
      </c>
      <c r="G15" s="137" t="s">
        <v>260</v>
      </c>
      <c r="H15" s="137" t="s">
        <v>261</v>
      </c>
      <c r="I15" s="138" t="s">
        <v>262</v>
      </c>
      <c r="J15" s="137" t="s">
        <v>260</v>
      </c>
      <c r="K15" s="137" t="s">
        <v>261</v>
      </c>
      <c r="L15" s="138" t="s">
        <v>262</v>
      </c>
      <c r="M15" s="137" t="s">
        <v>260</v>
      </c>
      <c r="N15" s="137" t="s">
        <v>261</v>
      </c>
      <c r="O15" s="138" t="s">
        <v>262</v>
      </c>
      <c r="P15" s="137" t="s">
        <v>260</v>
      </c>
      <c r="Q15" s="137" t="s">
        <v>261</v>
      </c>
      <c r="R15" s="138" t="s">
        <v>262</v>
      </c>
      <c r="S15" s="137" t="s">
        <v>260</v>
      </c>
      <c r="T15" s="137" t="s">
        <v>261</v>
      </c>
      <c r="U15" s="138" t="s">
        <v>262</v>
      </c>
      <c r="V15" s="141" t="s">
        <v>265</v>
      </c>
    </row>
    <row r="16" spans="1:23" x14ac:dyDescent="0.3">
      <c r="A16" s="139">
        <v>3162.6510060899063</v>
      </c>
      <c r="B16" s="139">
        <v>4357.2804191038376</v>
      </c>
      <c r="C16" s="139">
        <v>195.25376593279259</v>
      </c>
      <c r="D16" s="139">
        <v>449.96491228070175</v>
      </c>
      <c r="E16" s="139">
        <v>1114.8406713617858</v>
      </c>
      <c r="F16" s="139">
        <v>44.996491228070177</v>
      </c>
      <c r="G16" s="139">
        <v>925.3744292237443</v>
      </c>
      <c r="H16" s="139">
        <v>296.6849315068493</v>
      </c>
      <c r="I16" s="139">
        <v>7.0639269406392691</v>
      </c>
      <c r="J16" s="139">
        <v>2185.285211267606</v>
      </c>
      <c r="K16" s="139">
        <v>1016.088028169014</v>
      </c>
      <c r="L16" s="139">
        <v>9.2793427230046959</v>
      </c>
      <c r="M16" s="139">
        <v>2638.2394106813999</v>
      </c>
      <c r="N16" s="139">
        <v>3351.6408839779006</v>
      </c>
      <c r="O16" s="139">
        <v>26.920810313075506</v>
      </c>
      <c r="P16" s="139">
        <v>4405.0826086956522</v>
      </c>
      <c r="Q16" s="139">
        <v>1829.9869565217391</v>
      </c>
      <c r="R16" s="139">
        <v>101.33478260869565</v>
      </c>
      <c r="S16" s="139">
        <v>4358.5337726523885</v>
      </c>
      <c r="T16" s="139">
        <v>6398.6985172981886</v>
      </c>
      <c r="U16" s="139">
        <v>102.00823723228994</v>
      </c>
      <c r="V16" s="142" t="s">
        <v>264</v>
      </c>
    </row>
    <row r="17" spans="1:22" x14ac:dyDescent="0.3">
      <c r="A17" s="140">
        <v>33.379096176129678</v>
      </c>
      <c r="B17" s="140">
        <v>883.9653200266946</v>
      </c>
      <c r="C17" s="140">
        <v>11.715225955967554</v>
      </c>
      <c r="D17" s="140">
        <v>0</v>
      </c>
      <c r="E17" s="140">
        <v>11.699087719298177</v>
      </c>
      <c r="F17" s="140">
        <v>8.9992982456140354</v>
      </c>
      <c r="G17" s="140">
        <v>9.2537442922374566</v>
      </c>
      <c r="H17" s="140">
        <v>0</v>
      </c>
      <c r="I17" s="140">
        <v>7.063926940639309E-2</v>
      </c>
      <c r="J17" s="140">
        <v>87.41140845070413</v>
      </c>
      <c r="K17" s="140">
        <v>10.160880281690197</v>
      </c>
      <c r="L17" s="140">
        <v>0</v>
      </c>
      <c r="M17" s="140">
        <v>79.147182320441971</v>
      </c>
      <c r="N17" s="140">
        <v>134.06563535911619</v>
      </c>
      <c r="O17" s="140">
        <v>0.26920810313075449</v>
      </c>
      <c r="P17" s="140">
        <v>132.15247826086943</v>
      </c>
      <c r="Q17" s="140">
        <v>54.899608695652205</v>
      </c>
      <c r="R17" s="140">
        <v>4.0533913043478265</v>
      </c>
      <c r="S17" s="140">
        <v>108.96334431631021</v>
      </c>
      <c r="T17" s="140">
        <v>191.96095551894541</v>
      </c>
      <c r="U17" s="140">
        <v>3.0602471169686964</v>
      </c>
      <c r="V17" s="143" t="s">
        <v>253</v>
      </c>
    </row>
    <row r="18" spans="1:22" ht="15" thickBot="1" x14ac:dyDescent="0.35">
      <c r="A18" s="140">
        <v>3129.2719099137767</v>
      </c>
      <c r="B18" s="140">
        <v>3473.3150990771428</v>
      </c>
      <c r="C18" s="140">
        <v>183.53853997682504</v>
      </c>
      <c r="D18" s="140">
        <v>449.96491228070175</v>
      </c>
      <c r="E18" s="140">
        <v>1103.1415836424876</v>
      </c>
      <c r="F18" s="140">
        <v>35.997192982456141</v>
      </c>
      <c r="G18" s="140">
        <v>916.12068493150684</v>
      </c>
      <c r="H18" s="140">
        <v>296.6849315068493</v>
      </c>
      <c r="I18" s="140">
        <v>6.993287671232876</v>
      </c>
      <c r="J18" s="140">
        <v>2097.8738028169018</v>
      </c>
      <c r="K18" s="140">
        <v>1005.9271478873238</v>
      </c>
      <c r="L18" s="140">
        <v>9.2793427230046959</v>
      </c>
      <c r="M18" s="140">
        <v>2559.092228360958</v>
      </c>
      <c r="N18" s="140">
        <v>3217.5752486187844</v>
      </c>
      <c r="O18" s="140">
        <v>26.651602209944752</v>
      </c>
      <c r="P18" s="140">
        <v>4272.9301304347828</v>
      </c>
      <c r="Q18" s="140">
        <v>1775.0873478260869</v>
      </c>
      <c r="R18" s="140">
        <v>97.281391304347821</v>
      </c>
      <c r="S18" s="140">
        <v>4249.5704283360783</v>
      </c>
      <c r="T18" s="140">
        <v>6206.7375617792432</v>
      </c>
      <c r="U18" s="140">
        <v>98.947990115321247</v>
      </c>
      <c r="V18" s="143" t="s">
        <v>256</v>
      </c>
    </row>
    <row r="19" spans="1:22" ht="15" thickBot="1" x14ac:dyDescent="0.35">
      <c r="A19" s="137" t="s">
        <v>260</v>
      </c>
      <c r="B19" s="137" t="s">
        <v>261</v>
      </c>
      <c r="C19" s="138" t="s">
        <v>262</v>
      </c>
      <c r="D19" s="137" t="s">
        <v>260</v>
      </c>
      <c r="E19" s="137" t="s">
        <v>261</v>
      </c>
      <c r="F19" s="138" t="s">
        <v>262</v>
      </c>
      <c r="G19" s="137" t="s">
        <v>260</v>
      </c>
      <c r="H19" s="137" t="s">
        <v>261</v>
      </c>
      <c r="I19" s="138" t="s">
        <v>262</v>
      </c>
      <c r="J19" s="137" t="s">
        <v>260</v>
      </c>
      <c r="K19" s="137" t="s">
        <v>261</v>
      </c>
      <c r="L19" s="138" t="s">
        <v>262</v>
      </c>
      <c r="M19" s="137" t="s">
        <v>260</v>
      </c>
      <c r="N19" s="137" t="s">
        <v>261</v>
      </c>
      <c r="O19" s="138" t="s">
        <v>262</v>
      </c>
      <c r="P19" s="137" t="s">
        <v>260</v>
      </c>
      <c r="Q19" s="137" t="s">
        <v>261</v>
      </c>
      <c r="R19" s="138" t="s">
        <v>262</v>
      </c>
      <c r="S19" s="137" t="s">
        <v>260</v>
      </c>
      <c r="T19" s="137" t="s">
        <v>261</v>
      </c>
      <c r="U19" s="138" t="s">
        <v>262</v>
      </c>
      <c r="V19" s="141" t="s">
        <v>266</v>
      </c>
    </row>
    <row r="20" spans="1:22" x14ac:dyDescent="0.3">
      <c r="A20" s="139">
        <v>175.25861152307135</v>
      </c>
      <c r="B20" s="139">
        <v>68.471608706128009</v>
      </c>
      <c r="C20" s="139">
        <v>0</v>
      </c>
      <c r="D20" s="139">
        <v>0</v>
      </c>
      <c r="E20" s="139">
        <v>55.068100568038723</v>
      </c>
      <c r="F20" s="139">
        <v>0</v>
      </c>
      <c r="G20" s="139">
        <v>0</v>
      </c>
      <c r="H20" s="139">
        <v>0</v>
      </c>
      <c r="I20" s="139">
        <v>0</v>
      </c>
      <c r="J20" s="139">
        <v>0</v>
      </c>
      <c r="K20" s="139">
        <v>0</v>
      </c>
      <c r="L20" s="139">
        <v>0</v>
      </c>
      <c r="M20" s="139">
        <v>0</v>
      </c>
      <c r="N20" s="139">
        <v>0</v>
      </c>
      <c r="O20" s="139">
        <v>0</v>
      </c>
      <c r="P20" s="139">
        <v>0</v>
      </c>
      <c r="Q20" s="139">
        <v>0</v>
      </c>
      <c r="R20" s="139">
        <v>0</v>
      </c>
      <c r="S20" s="139">
        <v>0</v>
      </c>
      <c r="T20" s="139">
        <v>0</v>
      </c>
      <c r="U20" s="139">
        <v>0</v>
      </c>
      <c r="V20" s="142" t="s">
        <v>264</v>
      </c>
    </row>
    <row r="21" spans="1:22" x14ac:dyDescent="0.3">
      <c r="A21" s="140">
        <v>0</v>
      </c>
      <c r="B21" s="140">
        <v>1.1850855352983694</v>
      </c>
      <c r="C21" s="140">
        <v>0</v>
      </c>
      <c r="D21" s="140">
        <v>0</v>
      </c>
      <c r="E21" s="140">
        <v>0</v>
      </c>
      <c r="F21" s="140">
        <v>0</v>
      </c>
      <c r="G21" s="140">
        <v>0</v>
      </c>
      <c r="H21" s="140">
        <v>0</v>
      </c>
      <c r="I21" s="140">
        <v>0</v>
      </c>
      <c r="J21" s="140">
        <v>0</v>
      </c>
      <c r="K21" s="140">
        <v>0</v>
      </c>
      <c r="L21" s="140">
        <v>0</v>
      </c>
      <c r="M21" s="140">
        <v>0</v>
      </c>
      <c r="N21" s="140">
        <v>0</v>
      </c>
      <c r="O21" s="140">
        <v>0</v>
      </c>
      <c r="P21" s="140">
        <v>0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3" t="s">
        <v>253</v>
      </c>
    </row>
    <row r="22" spans="1:22" x14ac:dyDescent="0.3">
      <c r="A22" s="140">
        <v>175.25861152307135</v>
      </c>
      <c r="B22" s="140">
        <v>67.286523170829639</v>
      </c>
      <c r="C22" s="140">
        <v>0</v>
      </c>
      <c r="D22" s="140">
        <v>0</v>
      </c>
      <c r="E22" s="140">
        <v>55.068100568038723</v>
      </c>
      <c r="F22" s="140">
        <v>0</v>
      </c>
      <c r="G22" s="140">
        <v>0</v>
      </c>
      <c r="H22" s="140">
        <v>0</v>
      </c>
      <c r="I22" s="140">
        <v>0</v>
      </c>
      <c r="J22" s="140">
        <v>0</v>
      </c>
      <c r="K22" s="140">
        <v>0</v>
      </c>
      <c r="L22" s="140">
        <v>0</v>
      </c>
      <c r="M22" s="140">
        <v>0</v>
      </c>
      <c r="N22" s="140">
        <v>0</v>
      </c>
      <c r="O22" s="140">
        <v>0</v>
      </c>
      <c r="P22" s="140">
        <v>0</v>
      </c>
      <c r="Q22" s="140">
        <v>0</v>
      </c>
      <c r="R22" s="140">
        <v>0</v>
      </c>
      <c r="S22" s="140">
        <v>0</v>
      </c>
      <c r="T22" s="140">
        <v>0</v>
      </c>
      <c r="U22" s="140">
        <v>0</v>
      </c>
      <c r="V22" s="143" t="s">
        <v>256</v>
      </c>
    </row>
    <row r="24" spans="1:22" ht="15" thickBot="1" x14ac:dyDescent="0.35">
      <c r="A24" t="s">
        <v>269</v>
      </c>
    </row>
    <row r="25" spans="1:22" ht="15" thickBot="1" x14ac:dyDescent="0.35">
      <c r="A25" s="137" t="s">
        <v>260</v>
      </c>
      <c r="B25" s="137" t="s">
        <v>261</v>
      </c>
      <c r="C25" s="138" t="s">
        <v>262</v>
      </c>
      <c r="D25" s="137" t="s">
        <v>260</v>
      </c>
      <c r="E25" s="137" t="s">
        <v>261</v>
      </c>
      <c r="F25" s="138" t="s">
        <v>262</v>
      </c>
      <c r="G25" s="137" t="s">
        <v>260</v>
      </c>
      <c r="H25" s="137" t="s">
        <v>261</v>
      </c>
      <c r="I25" s="138" t="s">
        <v>262</v>
      </c>
      <c r="J25" s="137" t="s">
        <v>260</v>
      </c>
      <c r="K25" s="137" t="s">
        <v>261</v>
      </c>
      <c r="L25" s="138" t="s">
        <v>262</v>
      </c>
      <c r="M25" s="137" t="s">
        <v>260</v>
      </c>
      <c r="N25" s="137" t="s">
        <v>261</v>
      </c>
      <c r="O25" s="138" t="s">
        <v>262</v>
      </c>
      <c r="P25" s="137" t="s">
        <v>260</v>
      </c>
      <c r="Q25" s="137" t="s">
        <v>261</v>
      </c>
      <c r="R25" s="138" t="s">
        <v>262</v>
      </c>
      <c r="S25" s="137" t="s">
        <v>260</v>
      </c>
      <c r="T25" s="137" t="s">
        <v>261</v>
      </c>
      <c r="U25" s="138" t="s">
        <v>262</v>
      </c>
      <c r="V25" s="141" t="s">
        <v>263</v>
      </c>
    </row>
    <row r="26" spans="1:22" x14ac:dyDescent="0.3">
      <c r="A26" s="139">
        <v>865.67670915411361</v>
      </c>
      <c r="B26" s="139">
        <v>1147.8053302433373</v>
      </c>
      <c r="C26" s="139">
        <v>50.638470451911935</v>
      </c>
      <c r="D26" s="139">
        <v>28.491228070175438</v>
      </c>
      <c r="E26" s="139">
        <v>74.07719298245614</v>
      </c>
      <c r="F26" s="139">
        <v>2.8491228070175438</v>
      </c>
      <c r="G26" s="139">
        <v>394.19634703196351</v>
      </c>
      <c r="H26" s="139">
        <v>126.38356164383561</v>
      </c>
      <c r="I26" s="139">
        <v>3.0091324200913241</v>
      </c>
      <c r="J26" s="139">
        <v>692.12676056338034</v>
      </c>
      <c r="K26" s="139">
        <v>321.81690140845069</v>
      </c>
      <c r="L26" s="139">
        <v>2.938967136150235</v>
      </c>
      <c r="M26" s="139">
        <v>1417.1197053407</v>
      </c>
      <c r="N26" s="139">
        <v>1800.3204419889503</v>
      </c>
      <c r="O26" s="139">
        <v>14.460405156537753</v>
      </c>
      <c r="P26" s="139">
        <v>3597.3234782608697</v>
      </c>
      <c r="Q26" s="139">
        <v>1494.4226086956521</v>
      </c>
      <c r="R26" s="139">
        <v>82.753043478260864</v>
      </c>
      <c r="S26" s="139">
        <v>884.63756177924211</v>
      </c>
      <c r="T26" s="139">
        <v>1298.7232289950578</v>
      </c>
      <c r="U26" s="139">
        <v>20.704283360790772</v>
      </c>
      <c r="V26" s="142" t="s">
        <v>264</v>
      </c>
    </row>
    <row r="27" spans="1:22" x14ac:dyDescent="0.3">
      <c r="A27" s="145">
        <v>8.6567670915411554</v>
      </c>
      <c r="B27" s="145">
        <v>229.56106604866739</v>
      </c>
      <c r="C27" s="145">
        <v>3.0383082271147188</v>
      </c>
      <c r="D27" s="145">
        <v>0</v>
      </c>
      <c r="E27" s="145">
        <v>0.74077192982456097</v>
      </c>
      <c r="F27" s="145">
        <v>0.56982456140350868</v>
      </c>
      <c r="G27" s="145">
        <v>3.9419634703196493</v>
      </c>
      <c r="H27" s="145">
        <v>0</v>
      </c>
      <c r="I27" s="145">
        <v>3.0091324200913316E-2</v>
      </c>
      <c r="J27" s="145">
        <v>27.685070422535205</v>
      </c>
      <c r="K27" s="145">
        <v>3.2181690140845376</v>
      </c>
      <c r="L27" s="145">
        <v>0</v>
      </c>
      <c r="M27" s="145">
        <v>42.51359116022104</v>
      </c>
      <c r="N27" s="145">
        <v>72.012817679558111</v>
      </c>
      <c r="O27" s="145">
        <v>0.14460405156537703</v>
      </c>
      <c r="P27" s="145">
        <v>107.91970434782615</v>
      </c>
      <c r="Q27" s="145">
        <v>44.83267826086967</v>
      </c>
      <c r="R27" s="145">
        <v>3.3101217391304374</v>
      </c>
      <c r="S27" s="145">
        <v>22.115939044481024</v>
      </c>
      <c r="T27" s="145">
        <v>38.961696869851721</v>
      </c>
      <c r="U27" s="145">
        <v>0.62112850082372262</v>
      </c>
      <c r="V27" s="143" t="s">
        <v>253</v>
      </c>
    </row>
    <row r="28" spans="1:22" ht="15" thickBot="1" x14ac:dyDescent="0.35">
      <c r="A28" s="145">
        <v>857.01994206257245</v>
      </c>
      <c r="B28" s="145">
        <v>918.24426419466988</v>
      </c>
      <c r="C28" s="145">
        <v>47.600162224797216</v>
      </c>
      <c r="D28" s="145">
        <v>28.491228070175438</v>
      </c>
      <c r="E28" s="145">
        <v>73.336421052631579</v>
      </c>
      <c r="F28" s="145">
        <v>2.2792982456140352</v>
      </c>
      <c r="G28" s="145">
        <v>390.25438356164386</v>
      </c>
      <c r="H28" s="145">
        <v>126.38356164383561</v>
      </c>
      <c r="I28" s="145">
        <v>2.9790410958904108</v>
      </c>
      <c r="J28" s="145">
        <v>664.44169014084514</v>
      </c>
      <c r="K28" s="145">
        <v>318.59873239436615</v>
      </c>
      <c r="L28" s="145">
        <v>2.938967136150235</v>
      </c>
      <c r="M28" s="145">
        <v>1374.6061141804789</v>
      </c>
      <c r="N28" s="145">
        <v>1728.3076243093922</v>
      </c>
      <c r="O28" s="145">
        <v>14.315801104972376</v>
      </c>
      <c r="P28" s="145">
        <v>3489.4037739130436</v>
      </c>
      <c r="Q28" s="145">
        <v>1449.5899304347824</v>
      </c>
      <c r="R28" s="145">
        <v>79.442921739130426</v>
      </c>
      <c r="S28" s="145">
        <v>862.52162273476108</v>
      </c>
      <c r="T28" s="145">
        <v>1259.761532125206</v>
      </c>
      <c r="U28" s="145">
        <v>20.083154859967049</v>
      </c>
      <c r="V28" s="143" t="s">
        <v>256</v>
      </c>
    </row>
    <row r="29" spans="1:22" ht="15" thickBot="1" x14ac:dyDescent="0.35">
      <c r="A29" s="137" t="s">
        <v>260</v>
      </c>
      <c r="B29" s="137" t="s">
        <v>261</v>
      </c>
      <c r="C29" s="138" t="s">
        <v>262</v>
      </c>
      <c r="D29" s="137" t="s">
        <v>260</v>
      </c>
      <c r="E29" s="137" t="s">
        <v>261</v>
      </c>
      <c r="F29" s="138" t="s">
        <v>262</v>
      </c>
      <c r="G29" s="137" t="s">
        <v>260</v>
      </c>
      <c r="H29" s="137" t="s">
        <v>261</v>
      </c>
      <c r="I29" s="138" t="s">
        <v>262</v>
      </c>
      <c r="J29" s="137" t="s">
        <v>260</v>
      </c>
      <c r="K29" s="137" t="s">
        <v>261</v>
      </c>
      <c r="L29" s="138" t="s">
        <v>262</v>
      </c>
      <c r="M29" s="137" t="s">
        <v>260</v>
      </c>
      <c r="N29" s="137" t="s">
        <v>261</v>
      </c>
      <c r="O29" s="138" t="s">
        <v>262</v>
      </c>
      <c r="P29" s="137" t="s">
        <v>260</v>
      </c>
      <c r="Q29" s="137" t="s">
        <v>261</v>
      </c>
      <c r="R29" s="138" t="s">
        <v>262</v>
      </c>
      <c r="S29" s="137" t="s">
        <v>260</v>
      </c>
      <c r="T29" s="137" t="s">
        <v>261</v>
      </c>
      <c r="U29" s="138" t="s">
        <v>262</v>
      </c>
      <c r="V29" s="141" t="s">
        <v>265</v>
      </c>
    </row>
    <row r="30" spans="1:22" x14ac:dyDescent="0.3">
      <c r="A30" s="139">
        <v>690.41809763104231</v>
      </c>
      <c r="B30" s="139">
        <v>1079.3337215372094</v>
      </c>
      <c r="C30" s="139">
        <v>50.638470451911935</v>
      </c>
      <c r="D30" s="139">
        <v>28.491228070175438</v>
      </c>
      <c r="E30" s="139">
        <v>19.009092414417417</v>
      </c>
      <c r="F30" s="139">
        <v>2.8491228070175438</v>
      </c>
      <c r="G30" s="139">
        <v>394.19634703196351</v>
      </c>
      <c r="H30" s="139">
        <v>126.38356164383561</v>
      </c>
      <c r="I30" s="139">
        <v>3.0091324200913241</v>
      </c>
      <c r="J30" s="139">
        <v>692.12676056338034</v>
      </c>
      <c r="K30" s="139">
        <v>321.81690140845069</v>
      </c>
      <c r="L30" s="139">
        <v>2.938967136150235</v>
      </c>
      <c r="M30" s="139">
        <v>1417.1197053407</v>
      </c>
      <c r="N30" s="139">
        <v>1800.3204419889503</v>
      </c>
      <c r="O30" s="139">
        <v>14.460405156537753</v>
      </c>
      <c r="P30" s="139">
        <v>3597.3234782608697</v>
      </c>
      <c r="Q30" s="139">
        <v>1494.4226086956521</v>
      </c>
      <c r="R30" s="139">
        <v>82.753043478260864</v>
      </c>
      <c r="S30" s="139">
        <v>884.63756177924211</v>
      </c>
      <c r="T30" s="139">
        <v>1298.7232289950578</v>
      </c>
      <c r="U30" s="139">
        <v>20.704283360790772</v>
      </c>
      <c r="V30" s="142" t="s">
        <v>264</v>
      </c>
    </row>
    <row r="31" spans="1:22" x14ac:dyDescent="0.3">
      <c r="A31" s="140">
        <v>8.6567670915411554</v>
      </c>
      <c r="B31" s="140">
        <v>228.37598051336903</v>
      </c>
      <c r="C31" s="140">
        <v>3.0383082271147188</v>
      </c>
      <c r="D31" s="140">
        <v>0</v>
      </c>
      <c r="E31" s="140">
        <v>0.74077192982456097</v>
      </c>
      <c r="F31" s="140">
        <v>0.56982456140350868</v>
      </c>
      <c r="G31" s="140">
        <v>3.9419634703196493</v>
      </c>
      <c r="H31" s="140">
        <v>0</v>
      </c>
      <c r="I31" s="140">
        <v>3.0091324200913316E-2</v>
      </c>
      <c r="J31" s="140">
        <v>27.685070422535205</v>
      </c>
      <c r="K31" s="140">
        <v>3.2181690140845376</v>
      </c>
      <c r="L31" s="140">
        <v>0</v>
      </c>
      <c r="M31" s="140">
        <v>42.51359116022104</v>
      </c>
      <c r="N31" s="140">
        <v>72.012817679558111</v>
      </c>
      <c r="O31" s="140">
        <v>0.14460405156537703</v>
      </c>
      <c r="P31" s="140">
        <v>107.91970434782615</v>
      </c>
      <c r="Q31" s="140">
        <v>44.83267826086967</v>
      </c>
      <c r="R31" s="140">
        <v>3.3101217391304374</v>
      </c>
      <c r="S31" s="140">
        <v>22.115939044481024</v>
      </c>
      <c r="T31" s="140">
        <v>38.961696869851721</v>
      </c>
      <c r="U31" s="140">
        <v>0.62112850082372262</v>
      </c>
      <c r="V31" s="143" t="s">
        <v>253</v>
      </c>
    </row>
    <row r="32" spans="1:22" ht="15" thickBot="1" x14ac:dyDescent="0.35">
      <c r="A32" s="140">
        <v>681.76133053950116</v>
      </c>
      <c r="B32" s="140">
        <v>850.9577410238403</v>
      </c>
      <c r="C32" s="140">
        <v>47.600162224797216</v>
      </c>
      <c r="D32" s="140">
        <v>28.491228070175438</v>
      </c>
      <c r="E32" s="140">
        <v>18.268320484592856</v>
      </c>
      <c r="F32" s="140">
        <v>2.2792982456140352</v>
      </c>
      <c r="G32" s="140">
        <v>390.25438356164386</v>
      </c>
      <c r="H32" s="140">
        <v>126.38356164383561</v>
      </c>
      <c r="I32" s="140">
        <v>2.9790410958904108</v>
      </c>
      <c r="J32" s="140">
        <v>664.44169014084514</v>
      </c>
      <c r="K32" s="140">
        <v>318.59873239436615</v>
      </c>
      <c r="L32" s="140">
        <v>2.938967136150235</v>
      </c>
      <c r="M32" s="140">
        <v>1374.6061141804789</v>
      </c>
      <c r="N32" s="140">
        <v>1728.3076243093922</v>
      </c>
      <c r="O32" s="140">
        <v>14.315801104972376</v>
      </c>
      <c r="P32" s="140">
        <v>3489.4037739130436</v>
      </c>
      <c r="Q32" s="140">
        <v>1449.5899304347824</v>
      </c>
      <c r="R32" s="140">
        <v>79.442921739130426</v>
      </c>
      <c r="S32" s="140">
        <v>862.52162273476108</v>
      </c>
      <c r="T32" s="140">
        <v>1259.761532125206</v>
      </c>
      <c r="U32" s="140">
        <v>20.083154859967049</v>
      </c>
      <c r="V32" s="143" t="s">
        <v>256</v>
      </c>
    </row>
    <row r="33" spans="1:22" ht="15" thickBot="1" x14ac:dyDescent="0.35">
      <c r="A33" s="137" t="s">
        <v>260</v>
      </c>
      <c r="B33" s="137" t="s">
        <v>261</v>
      </c>
      <c r="C33" s="138" t="s">
        <v>262</v>
      </c>
      <c r="D33" s="137" t="s">
        <v>260</v>
      </c>
      <c r="E33" s="137" t="s">
        <v>261</v>
      </c>
      <c r="F33" s="138" t="s">
        <v>262</v>
      </c>
      <c r="G33" s="137" t="s">
        <v>260</v>
      </c>
      <c r="H33" s="137" t="s">
        <v>261</v>
      </c>
      <c r="I33" s="138" t="s">
        <v>262</v>
      </c>
      <c r="J33" s="137" t="s">
        <v>260</v>
      </c>
      <c r="K33" s="137" t="s">
        <v>261</v>
      </c>
      <c r="L33" s="138" t="s">
        <v>262</v>
      </c>
      <c r="M33" s="137" t="s">
        <v>260</v>
      </c>
      <c r="N33" s="137" t="s">
        <v>261</v>
      </c>
      <c r="O33" s="138" t="s">
        <v>262</v>
      </c>
      <c r="P33" s="137" t="s">
        <v>260</v>
      </c>
      <c r="Q33" s="137" t="s">
        <v>261</v>
      </c>
      <c r="R33" s="138" t="s">
        <v>262</v>
      </c>
      <c r="S33" s="137" t="s">
        <v>260</v>
      </c>
      <c r="T33" s="137" t="s">
        <v>261</v>
      </c>
      <c r="U33" s="138" t="s">
        <v>262</v>
      </c>
      <c r="V33" s="141" t="s">
        <v>266</v>
      </c>
    </row>
    <row r="34" spans="1:22" x14ac:dyDescent="0.3">
      <c r="A34" s="139">
        <v>175.25861152307135</v>
      </c>
      <c r="B34" s="139">
        <v>68.471608706128009</v>
      </c>
      <c r="C34" s="139">
        <v>0</v>
      </c>
      <c r="D34" s="139">
        <v>0</v>
      </c>
      <c r="E34" s="139">
        <v>55.068100568038723</v>
      </c>
      <c r="F34" s="139">
        <v>0</v>
      </c>
      <c r="G34" s="139">
        <v>0</v>
      </c>
      <c r="H34" s="139">
        <v>0</v>
      </c>
      <c r="I34" s="139">
        <v>0</v>
      </c>
      <c r="J34" s="139">
        <v>0</v>
      </c>
      <c r="K34" s="139">
        <v>0</v>
      </c>
      <c r="L34" s="139">
        <v>0</v>
      </c>
      <c r="M34" s="139">
        <v>0</v>
      </c>
      <c r="N34" s="139">
        <v>0</v>
      </c>
      <c r="O34" s="139">
        <v>0</v>
      </c>
      <c r="P34" s="139">
        <v>0</v>
      </c>
      <c r="Q34" s="139">
        <v>0</v>
      </c>
      <c r="R34" s="139">
        <v>0</v>
      </c>
      <c r="S34" s="139">
        <v>0</v>
      </c>
      <c r="T34" s="139">
        <v>0</v>
      </c>
      <c r="U34" s="139">
        <v>0</v>
      </c>
      <c r="V34" s="142" t="s">
        <v>264</v>
      </c>
    </row>
    <row r="35" spans="1:22" x14ac:dyDescent="0.3">
      <c r="A35" s="140">
        <v>0</v>
      </c>
      <c r="B35" s="140">
        <v>1.1850855352983694</v>
      </c>
      <c r="C35" s="140">
        <v>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3" t="s">
        <v>253</v>
      </c>
    </row>
    <row r="36" spans="1:22" x14ac:dyDescent="0.3">
      <c r="A36" s="140">
        <v>175.25861152307135</v>
      </c>
      <c r="B36" s="140">
        <v>67.286523170829639</v>
      </c>
      <c r="C36" s="140">
        <v>0</v>
      </c>
      <c r="D36" s="140">
        <v>0</v>
      </c>
      <c r="E36" s="140">
        <v>55.068100568038723</v>
      </c>
      <c r="F36" s="140">
        <v>0</v>
      </c>
      <c r="G36" s="140">
        <v>0</v>
      </c>
      <c r="H36" s="140">
        <v>0</v>
      </c>
      <c r="I36" s="140">
        <v>0</v>
      </c>
      <c r="J36" s="140">
        <v>0</v>
      </c>
      <c r="K36" s="140">
        <v>0</v>
      </c>
      <c r="L36" s="140">
        <v>0</v>
      </c>
      <c r="M36" s="140">
        <v>0</v>
      </c>
      <c r="N36" s="140">
        <v>0</v>
      </c>
      <c r="O36" s="140">
        <v>0</v>
      </c>
      <c r="P36" s="140">
        <v>0</v>
      </c>
      <c r="Q36" s="140">
        <v>0</v>
      </c>
      <c r="R36" s="140">
        <v>0</v>
      </c>
      <c r="S36" s="140">
        <v>0</v>
      </c>
      <c r="T36" s="140">
        <v>0</v>
      </c>
      <c r="U36" s="140">
        <v>0</v>
      </c>
      <c r="V36" s="143" t="s">
        <v>256</v>
      </c>
    </row>
    <row r="38" spans="1:22" x14ac:dyDescent="0.3">
      <c r="A38" t="s">
        <v>130</v>
      </c>
      <c r="B38" t="s">
        <v>109</v>
      </c>
      <c r="C38" t="s">
        <v>110</v>
      </c>
      <c r="D38" t="s">
        <v>133</v>
      </c>
      <c r="E38" t="s">
        <v>111</v>
      </c>
      <c r="F38" t="s">
        <v>120</v>
      </c>
    </row>
    <row r="39" spans="1:22" x14ac:dyDescent="0.3">
      <c r="A39" t="str">
        <f t="shared" ref="A39:A70" si="0">B39&amp;"-"&amp;C39&amp;"-"&amp;E39&amp;"-"&amp;D39</f>
        <v>2007-22-3-GorstCk_hat_h_m</v>
      </c>
      <c r="B39">
        <v>2007</v>
      </c>
      <c r="C39">
        <v>22</v>
      </c>
      <c r="D39" t="s">
        <v>156</v>
      </c>
      <c r="E39">
        <v>3</v>
      </c>
      <c r="F39">
        <v>681.76133053950116</v>
      </c>
    </row>
    <row r="40" spans="1:22" x14ac:dyDescent="0.3">
      <c r="A40" t="str">
        <f t="shared" si="0"/>
        <v>2007-22-4-GorstCk_hat_h_m</v>
      </c>
      <c r="B40">
        <v>2007</v>
      </c>
      <c r="C40">
        <v>22</v>
      </c>
      <c r="D40" t="s">
        <v>156</v>
      </c>
      <c r="E40">
        <v>4</v>
      </c>
      <c r="F40">
        <v>850.9577410238403</v>
      </c>
    </row>
    <row r="41" spans="1:22" x14ac:dyDescent="0.3">
      <c r="A41" t="str">
        <f t="shared" si="0"/>
        <v>2007-22-5-GorstCk_hat_h_m</v>
      </c>
      <c r="B41">
        <v>2007</v>
      </c>
      <c r="C41">
        <v>22</v>
      </c>
      <c r="D41" t="s">
        <v>156</v>
      </c>
      <c r="E41">
        <v>5</v>
      </c>
      <c r="F41">
        <v>47.600162224797216</v>
      </c>
    </row>
    <row r="42" spans="1:22" x14ac:dyDescent="0.3">
      <c r="A42" t="str">
        <f t="shared" si="0"/>
        <v>2008-22-3-GorstCk_hat_h_m</v>
      </c>
      <c r="B42">
        <v>2008</v>
      </c>
      <c r="C42">
        <v>22</v>
      </c>
      <c r="D42" t="s">
        <v>156</v>
      </c>
      <c r="E42">
        <v>3</v>
      </c>
      <c r="F42">
        <v>28.491228070175438</v>
      </c>
    </row>
    <row r="43" spans="1:22" x14ac:dyDescent="0.3">
      <c r="A43" t="str">
        <f t="shared" si="0"/>
        <v>2008-22-4-GorstCk_hat_h_m</v>
      </c>
      <c r="B43">
        <v>2008</v>
      </c>
      <c r="C43">
        <v>22</v>
      </c>
      <c r="D43" t="s">
        <v>156</v>
      </c>
      <c r="E43">
        <v>4</v>
      </c>
      <c r="F43">
        <v>18.268320484592856</v>
      </c>
    </row>
    <row r="44" spans="1:22" x14ac:dyDescent="0.3">
      <c r="A44" t="str">
        <f t="shared" si="0"/>
        <v>2008-22-5-GorstCk_hat_h_m</v>
      </c>
      <c r="B44">
        <v>2008</v>
      </c>
      <c r="C44">
        <v>22</v>
      </c>
      <c r="D44" t="s">
        <v>156</v>
      </c>
      <c r="E44">
        <v>5</v>
      </c>
      <c r="F44">
        <v>2.2792982456140352</v>
      </c>
    </row>
    <row r="45" spans="1:22" x14ac:dyDescent="0.3">
      <c r="A45" t="str">
        <f t="shared" si="0"/>
        <v>2009-22-3-GorstCk_hat_h_m</v>
      </c>
      <c r="B45">
        <v>2009</v>
      </c>
      <c r="C45">
        <v>22</v>
      </c>
      <c r="D45" t="s">
        <v>156</v>
      </c>
      <c r="E45">
        <v>3</v>
      </c>
      <c r="F45">
        <v>390.25438356164386</v>
      </c>
    </row>
    <row r="46" spans="1:22" x14ac:dyDescent="0.3">
      <c r="A46" t="str">
        <f t="shared" si="0"/>
        <v>2009-22-4-GorstCk_hat_h_m</v>
      </c>
      <c r="B46">
        <v>2009</v>
      </c>
      <c r="C46">
        <v>22</v>
      </c>
      <c r="D46" t="s">
        <v>156</v>
      </c>
      <c r="E46">
        <v>4</v>
      </c>
      <c r="F46">
        <v>126.38356164383561</v>
      </c>
    </row>
    <row r="47" spans="1:22" x14ac:dyDescent="0.3">
      <c r="A47" t="str">
        <f t="shared" si="0"/>
        <v>2009-22-5-GorstCk_hat_h_m</v>
      </c>
      <c r="B47">
        <v>2009</v>
      </c>
      <c r="C47">
        <v>22</v>
      </c>
      <c r="D47" t="s">
        <v>156</v>
      </c>
      <c r="E47">
        <v>5</v>
      </c>
      <c r="F47">
        <v>2.9790410958904108</v>
      </c>
    </row>
    <row r="48" spans="1:22" x14ac:dyDescent="0.3">
      <c r="A48" t="str">
        <f t="shared" si="0"/>
        <v>2010-22-3-GorstCk_hat_h_m</v>
      </c>
      <c r="B48">
        <v>2010</v>
      </c>
      <c r="C48">
        <v>22</v>
      </c>
      <c r="D48" t="s">
        <v>156</v>
      </c>
      <c r="E48">
        <v>3</v>
      </c>
      <c r="F48">
        <v>664.44169014084514</v>
      </c>
    </row>
    <row r="49" spans="1:6" x14ac:dyDescent="0.3">
      <c r="A49" t="str">
        <f t="shared" si="0"/>
        <v>2010-22-4-GorstCk_hat_h_m</v>
      </c>
      <c r="B49">
        <v>2010</v>
      </c>
      <c r="C49">
        <v>22</v>
      </c>
      <c r="D49" t="s">
        <v>156</v>
      </c>
      <c r="E49">
        <v>4</v>
      </c>
      <c r="F49">
        <v>318.59873239436615</v>
      </c>
    </row>
    <row r="50" spans="1:6" x14ac:dyDescent="0.3">
      <c r="A50" t="str">
        <f t="shared" si="0"/>
        <v>2010-22-5-GorstCk_hat_h_m</v>
      </c>
      <c r="B50">
        <v>2010</v>
      </c>
      <c r="C50">
        <v>22</v>
      </c>
      <c r="D50" t="s">
        <v>156</v>
      </c>
      <c r="E50">
        <v>5</v>
      </c>
      <c r="F50">
        <v>2.938967136150235</v>
      </c>
    </row>
    <row r="51" spans="1:6" x14ac:dyDescent="0.3">
      <c r="A51" t="str">
        <f t="shared" si="0"/>
        <v>2011-22-3-GorstCk_hat_h_m</v>
      </c>
      <c r="B51">
        <v>2011</v>
      </c>
      <c r="C51">
        <v>22</v>
      </c>
      <c r="D51" t="s">
        <v>156</v>
      </c>
      <c r="E51">
        <v>3</v>
      </c>
      <c r="F51">
        <v>1374.6061141804789</v>
      </c>
    </row>
    <row r="52" spans="1:6" x14ac:dyDescent="0.3">
      <c r="A52" t="str">
        <f t="shared" si="0"/>
        <v>2011-22-4-GorstCk_hat_h_m</v>
      </c>
      <c r="B52">
        <v>2011</v>
      </c>
      <c r="C52">
        <v>22</v>
      </c>
      <c r="D52" t="s">
        <v>156</v>
      </c>
      <c r="E52">
        <v>4</v>
      </c>
      <c r="F52">
        <v>1728.3076243093922</v>
      </c>
    </row>
    <row r="53" spans="1:6" x14ac:dyDescent="0.3">
      <c r="A53" t="str">
        <f t="shared" si="0"/>
        <v>2011-22-5-GorstCk_hat_h_m</v>
      </c>
      <c r="B53">
        <v>2011</v>
      </c>
      <c r="C53">
        <v>22</v>
      </c>
      <c r="D53" t="s">
        <v>156</v>
      </c>
      <c r="E53">
        <v>5</v>
      </c>
      <c r="F53">
        <v>14.315801104972376</v>
      </c>
    </row>
    <row r="54" spans="1:6" x14ac:dyDescent="0.3">
      <c r="A54" t="str">
        <f t="shared" si="0"/>
        <v>2012-22-3-GorstCk_hat_h_m</v>
      </c>
      <c r="B54">
        <v>2012</v>
      </c>
      <c r="C54">
        <v>22</v>
      </c>
      <c r="D54" t="s">
        <v>156</v>
      </c>
      <c r="E54">
        <v>3</v>
      </c>
      <c r="F54">
        <v>3489.4037739130436</v>
      </c>
    </row>
    <row r="55" spans="1:6" x14ac:dyDescent="0.3">
      <c r="A55" t="str">
        <f t="shared" si="0"/>
        <v>2012-22-4-GorstCk_hat_h_m</v>
      </c>
      <c r="B55">
        <v>2012</v>
      </c>
      <c r="C55">
        <v>22</v>
      </c>
      <c r="D55" t="s">
        <v>156</v>
      </c>
      <c r="E55">
        <v>4</v>
      </c>
      <c r="F55">
        <v>1449.5899304347824</v>
      </c>
    </row>
    <row r="56" spans="1:6" x14ac:dyDescent="0.3">
      <c r="A56" t="str">
        <f t="shared" si="0"/>
        <v>2012-22-5-GorstCk_hat_h_m</v>
      </c>
      <c r="B56">
        <v>2012</v>
      </c>
      <c r="C56">
        <v>22</v>
      </c>
      <c r="D56" t="s">
        <v>156</v>
      </c>
      <c r="E56">
        <v>5</v>
      </c>
      <c r="F56">
        <v>79.442921739130426</v>
      </c>
    </row>
    <row r="57" spans="1:6" x14ac:dyDescent="0.3">
      <c r="A57" t="str">
        <f t="shared" si="0"/>
        <v>2013-22-3-GorstCk_hat_h_m</v>
      </c>
      <c r="B57">
        <v>2013</v>
      </c>
      <c r="C57">
        <v>22</v>
      </c>
      <c r="D57" t="s">
        <v>156</v>
      </c>
      <c r="E57">
        <v>3</v>
      </c>
      <c r="F57">
        <v>862.52162273476108</v>
      </c>
    </row>
    <row r="58" spans="1:6" x14ac:dyDescent="0.3">
      <c r="A58" t="str">
        <f t="shared" si="0"/>
        <v>2013-22-4-GorstCk_hat_h_m</v>
      </c>
      <c r="B58">
        <v>2013</v>
      </c>
      <c r="C58">
        <v>22</v>
      </c>
      <c r="D58" t="s">
        <v>156</v>
      </c>
      <c r="E58">
        <v>4</v>
      </c>
      <c r="F58">
        <v>1259.761532125206</v>
      </c>
    </row>
    <row r="59" spans="1:6" x14ac:dyDescent="0.3">
      <c r="A59" t="str">
        <f t="shared" si="0"/>
        <v>2013-22-5-GorstCk_hat_h_m</v>
      </c>
      <c r="B59">
        <v>2013</v>
      </c>
      <c r="C59">
        <v>22</v>
      </c>
      <c r="D59" t="s">
        <v>156</v>
      </c>
      <c r="E59">
        <v>5</v>
      </c>
      <c r="F59">
        <v>20.083154859967049</v>
      </c>
    </row>
    <row r="60" spans="1:6" x14ac:dyDescent="0.3">
      <c r="A60" t="str">
        <f t="shared" si="0"/>
        <v>2007-21-3-GorstCk_hat_h_um</v>
      </c>
      <c r="B60">
        <v>2007</v>
      </c>
      <c r="C60">
        <v>21</v>
      </c>
      <c r="D60" t="s">
        <v>157</v>
      </c>
      <c r="E60">
        <v>3</v>
      </c>
      <c r="F60">
        <v>8.6567670915411554</v>
      </c>
    </row>
    <row r="61" spans="1:6" x14ac:dyDescent="0.3">
      <c r="A61" t="str">
        <f t="shared" si="0"/>
        <v>2007-21-4-GorstCk_hat_h_um</v>
      </c>
      <c r="B61">
        <v>2007</v>
      </c>
      <c r="C61">
        <v>21</v>
      </c>
      <c r="D61" t="s">
        <v>157</v>
      </c>
      <c r="E61">
        <v>4</v>
      </c>
      <c r="F61">
        <v>228.37598051336903</v>
      </c>
    </row>
    <row r="62" spans="1:6" x14ac:dyDescent="0.3">
      <c r="A62" t="str">
        <f t="shared" si="0"/>
        <v>2007-21-5-GorstCk_hat_h_um</v>
      </c>
      <c r="B62">
        <v>2007</v>
      </c>
      <c r="C62">
        <v>21</v>
      </c>
      <c r="D62" t="s">
        <v>157</v>
      </c>
      <c r="E62">
        <v>5</v>
      </c>
      <c r="F62">
        <v>3.0383082271147188</v>
      </c>
    </row>
    <row r="63" spans="1:6" x14ac:dyDescent="0.3">
      <c r="A63" t="str">
        <f t="shared" si="0"/>
        <v>2008-21-3-GorstCk_hat_h_um</v>
      </c>
      <c r="B63">
        <v>2008</v>
      </c>
      <c r="C63">
        <v>21</v>
      </c>
      <c r="D63" t="s">
        <v>157</v>
      </c>
      <c r="E63">
        <v>3</v>
      </c>
      <c r="F63">
        <v>0</v>
      </c>
    </row>
    <row r="64" spans="1:6" x14ac:dyDescent="0.3">
      <c r="A64" t="str">
        <f t="shared" si="0"/>
        <v>2008-21-4-GorstCk_hat_h_um</v>
      </c>
      <c r="B64">
        <v>2008</v>
      </c>
      <c r="C64">
        <v>21</v>
      </c>
      <c r="D64" t="s">
        <v>157</v>
      </c>
      <c r="E64">
        <v>4</v>
      </c>
      <c r="F64">
        <v>0.74077192982456097</v>
      </c>
    </row>
    <row r="65" spans="1:6" x14ac:dyDescent="0.3">
      <c r="A65" t="str">
        <f t="shared" si="0"/>
        <v>2008-21-5-GorstCk_hat_h_um</v>
      </c>
      <c r="B65">
        <v>2008</v>
      </c>
      <c r="C65">
        <v>21</v>
      </c>
      <c r="D65" t="s">
        <v>157</v>
      </c>
      <c r="E65">
        <v>5</v>
      </c>
      <c r="F65">
        <v>0.56982456140350868</v>
      </c>
    </row>
    <row r="66" spans="1:6" x14ac:dyDescent="0.3">
      <c r="A66" t="str">
        <f t="shared" si="0"/>
        <v>2009-21-3-GorstCk_hat_h_um</v>
      </c>
      <c r="B66">
        <v>2009</v>
      </c>
      <c r="C66">
        <v>21</v>
      </c>
      <c r="D66" t="s">
        <v>157</v>
      </c>
      <c r="E66">
        <v>3</v>
      </c>
      <c r="F66">
        <v>3.9419634703196493</v>
      </c>
    </row>
    <row r="67" spans="1:6" x14ac:dyDescent="0.3">
      <c r="A67" t="str">
        <f t="shared" si="0"/>
        <v>2009-21-4-GorstCk_hat_h_um</v>
      </c>
      <c r="B67">
        <v>2009</v>
      </c>
      <c r="C67">
        <v>21</v>
      </c>
      <c r="D67" t="s">
        <v>157</v>
      </c>
      <c r="E67">
        <v>4</v>
      </c>
      <c r="F67">
        <v>0</v>
      </c>
    </row>
    <row r="68" spans="1:6" x14ac:dyDescent="0.3">
      <c r="A68" t="str">
        <f t="shared" si="0"/>
        <v>2009-21-5-GorstCk_hat_h_um</v>
      </c>
      <c r="B68">
        <v>2009</v>
      </c>
      <c r="C68">
        <v>21</v>
      </c>
      <c r="D68" t="s">
        <v>157</v>
      </c>
      <c r="E68">
        <v>5</v>
      </c>
      <c r="F68">
        <v>3.0091324200913316E-2</v>
      </c>
    </row>
    <row r="69" spans="1:6" x14ac:dyDescent="0.3">
      <c r="A69" t="str">
        <f t="shared" si="0"/>
        <v>2010-21-3-GorstCk_hat_h_um</v>
      </c>
      <c r="B69">
        <v>2010</v>
      </c>
      <c r="C69">
        <v>21</v>
      </c>
      <c r="D69" t="s">
        <v>157</v>
      </c>
      <c r="E69">
        <v>3</v>
      </c>
      <c r="F69">
        <v>27.685070422535205</v>
      </c>
    </row>
    <row r="70" spans="1:6" x14ac:dyDescent="0.3">
      <c r="A70" t="str">
        <f t="shared" si="0"/>
        <v>2010-21-4-GorstCk_hat_h_um</v>
      </c>
      <c r="B70">
        <v>2010</v>
      </c>
      <c r="C70">
        <v>21</v>
      </c>
      <c r="D70" t="s">
        <v>157</v>
      </c>
      <c r="E70">
        <v>4</v>
      </c>
      <c r="F70">
        <v>3.2181690140845376</v>
      </c>
    </row>
    <row r="71" spans="1:6" x14ac:dyDescent="0.3">
      <c r="A71" t="str">
        <f t="shared" ref="A71:A102" si="1">B71&amp;"-"&amp;C71&amp;"-"&amp;E71&amp;"-"&amp;D71</f>
        <v>2010-21-5-GorstCk_hat_h_um</v>
      </c>
      <c r="B71">
        <v>2010</v>
      </c>
      <c r="C71">
        <v>21</v>
      </c>
      <c r="D71" t="s">
        <v>157</v>
      </c>
      <c r="E71">
        <v>5</v>
      </c>
      <c r="F71">
        <v>0</v>
      </c>
    </row>
    <row r="72" spans="1:6" x14ac:dyDescent="0.3">
      <c r="A72" t="str">
        <f t="shared" si="1"/>
        <v>2011-21-3-GorstCk_hat_h_um</v>
      </c>
      <c r="B72">
        <v>2011</v>
      </c>
      <c r="C72">
        <v>21</v>
      </c>
      <c r="D72" t="s">
        <v>157</v>
      </c>
      <c r="E72">
        <v>3</v>
      </c>
      <c r="F72">
        <v>42.51359116022104</v>
      </c>
    </row>
    <row r="73" spans="1:6" x14ac:dyDescent="0.3">
      <c r="A73" t="str">
        <f t="shared" si="1"/>
        <v>2011-21-4-GorstCk_hat_h_um</v>
      </c>
      <c r="B73">
        <v>2011</v>
      </c>
      <c r="C73">
        <v>21</v>
      </c>
      <c r="D73" t="s">
        <v>157</v>
      </c>
      <c r="E73">
        <v>4</v>
      </c>
      <c r="F73">
        <v>72.012817679558111</v>
      </c>
    </row>
    <row r="74" spans="1:6" x14ac:dyDescent="0.3">
      <c r="A74" t="str">
        <f t="shared" si="1"/>
        <v>2011-21-5-GorstCk_hat_h_um</v>
      </c>
      <c r="B74">
        <v>2011</v>
      </c>
      <c r="C74">
        <v>21</v>
      </c>
      <c r="D74" t="s">
        <v>157</v>
      </c>
      <c r="E74">
        <v>5</v>
      </c>
      <c r="F74">
        <v>0.14460405156537703</v>
      </c>
    </row>
    <row r="75" spans="1:6" x14ac:dyDescent="0.3">
      <c r="A75" t="str">
        <f t="shared" si="1"/>
        <v>2012-21-3-GorstCk_hat_h_um</v>
      </c>
      <c r="B75">
        <v>2012</v>
      </c>
      <c r="C75">
        <v>21</v>
      </c>
      <c r="D75" t="s">
        <v>157</v>
      </c>
      <c r="E75">
        <v>3</v>
      </c>
      <c r="F75">
        <v>107.91970434782615</v>
      </c>
    </row>
    <row r="76" spans="1:6" x14ac:dyDescent="0.3">
      <c r="A76" t="str">
        <f t="shared" si="1"/>
        <v>2012-21-4-GorstCk_hat_h_um</v>
      </c>
      <c r="B76">
        <v>2012</v>
      </c>
      <c r="C76">
        <v>21</v>
      </c>
      <c r="D76" t="s">
        <v>157</v>
      </c>
      <c r="E76">
        <v>4</v>
      </c>
      <c r="F76">
        <v>44.83267826086967</v>
      </c>
    </row>
    <row r="77" spans="1:6" x14ac:dyDescent="0.3">
      <c r="A77" t="str">
        <f t="shared" si="1"/>
        <v>2012-21-5-GorstCk_hat_h_um</v>
      </c>
      <c r="B77">
        <v>2012</v>
      </c>
      <c r="C77">
        <v>21</v>
      </c>
      <c r="D77" t="s">
        <v>157</v>
      </c>
      <c r="E77">
        <v>5</v>
      </c>
      <c r="F77">
        <v>3.3101217391304374</v>
      </c>
    </row>
    <row r="78" spans="1:6" x14ac:dyDescent="0.3">
      <c r="A78" t="str">
        <f t="shared" si="1"/>
        <v>2013-21-3-GorstCk_hat_h_um</v>
      </c>
      <c r="B78">
        <v>2013</v>
      </c>
      <c r="C78">
        <v>21</v>
      </c>
      <c r="D78" t="s">
        <v>157</v>
      </c>
      <c r="E78">
        <v>3</v>
      </c>
      <c r="F78">
        <v>22.115939044481024</v>
      </c>
    </row>
    <row r="79" spans="1:6" x14ac:dyDescent="0.3">
      <c r="A79" t="str">
        <f t="shared" si="1"/>
        <v>2013-21-4-GorstCk_hat_h_um</v>
      </c>
      <c r="B79">
        <v>2013</v>
      </c>
      <c r="C79">
        <v>21</v>
      </c>
      <c r="D79" t="s">
        <v>157</v>
      </c>
      <c r="E79">
        <v>4</v>
      </c>
      <c r="F79">
        <v>38.961696869851721</v>
      </c>
    </row>
    <row r="80" spans="1:6" x14ac:dyDescent="0.3">
      <c r="A80" t="str">
        <f t="shared" si="1"/>
        <v>2013-21-5-GorstCk_hat_h_um</v>
      </c>
      <c r="B80">
        <v>2013</v>
      </c>
      <c r="C80">
        <v>21</v>
      </c>
      <c r="D80" t="s">
        <v>157</v>
      </c>
      <c r="E80">
        <v>5</v>
      </c>
      <c r="F80">
        <v>0.62112850082372262</v>
      </c>
    </row>
    <row r="81" spans="1:6" x14ac:dyDescent="0.3">
      <c r="A81" t="str">
        <f t="shared" si="1"/>
        <v>2007-28-3-GorstCk_hat_Y_h_m</v>
      </c>
      <c r="B81">
        <v>2007</v>
      </c>
      <c r="C81">
        <v>28</v>
      </c>
      <c r="D81" t="s">
        <v>158</v>
      </c>
      <c r="E81">
        <v>3</v>
      </c>
      <c r="F81">
        <v>175.25861152307135</v>
      </c>
    </row>
    <row r="82" spans="1:6" x14ac:dyDescent="0.3">
      <c r="A82" t="str">
        <f t="shared" si="1"/>
        <v>2007-28-4-GorstCk_hat_Y_h_m</v>
      </c>
      <c r="B82">
        <v>2007</v>
      </c>
      <c r="C82">
        <v>28</v>
      </c>
      <c r="D82" t="s">
        <v>158</v>
      </c>
      <c r="E82">
        <v>4</v>
      </c>
      <c r="F82">
        <v>67.286523170829639</v>
      </c>
    </row>
    <row r="83" spans="1:6" x14ac:dyDescent="0.3">
      <c r="A83" t="str">
        <f t="shared" si="1"/>
        <v>2007-28-5-GorstCk_hat_Y_h_m</v>
      </c>
      <c r="B83">
        <v>2007</v>
      </c>
      <c r="C83">
        <v>28</v>
      </c>
      <c r="D83" t="s">
        <v>158</v>
      </c>
      <c r="E83">
        <v>5</v>
      </c>
      <c r="F83">
        <v>0</v>
      </c>
    </row>
    <row r="84" spans="1:6" x14ac:dyDescent="0.3">
      <c r="A84" t="str">
        <f t="shared" si="1"/>
        <v>2008-28-3-GorstCk_hat_Y_h_m</v>
      </c>
      <c r="B84">
        <v>2008</v>
      </c>
      <c r="C84">
        <v>28</v>
      </c>
      <c r="D84" t="s">
        <v>158</v>
      </c>
      <c r="E84">
        <v>3</v>
      </c>
      <c r="F84">
        <v>0</v>
      </c>
    </row>
    <row r="85" spans="1:6" x14ac:dyDescent="0.3">
      <c r="A85" t="str">
        <f t="shared" si="1"/>
        <v>2008-28-4-GorstCk_hat_Y_h_m</v>
      </c>
      <c r="B85">
        <v>2008</v>
      </c>
      <c r="C85">
        <v>28</v>
      </c>
      <c r="D85" t="s">
        <v>158</v>
      </c>
      <c r="E85">
        <v>4</v>
      </c>
      <c r="F85">
        <v>55.068100568038723</v>
      </c>
    </row>
    <row r="86" spans="1:6" x14ac:dyDescent="0.3">
      <c r="A86" t="str">
        <f t="shared" si="1"/>
        <v>2008-28-5-GorstCk_hat_Y_h_m</v>
      </c>
      <c r="B86">
        <v>2008</v>
      </c>
      <c r="C86">
        <v>28</v>
      </c>
      <c r="D86" t="s">
        <v>158</v>
      </c>
      <c r="E86">
        <v>5</v>
      </c>
      <c r="F86">
        <v>0</v>
      </c>
    </row>
    <row r="87" spans="1:6" x14ac:dyDescent="0.3">
      <c r="A87" t="str">
        <f t="shared" si="1"/>
        <v>2009-28-3-GorstCk_hat_Y_h_m</v>
      </c>
      <c r="B87">
        <v>2009</v>
      </c>
      <c r="C87">
        <v>28</v>
      </c>
      <c r="D87" t="s">
        <v>158</v>
      </c>
      <c r="E87">
        <v>3</v>
      </c>
      <c r="F87">
        <v>0</v>
      </c>
    </row>
    <row r="88" spans="1:6" x14ac:dyDescent="0.3">
      <c r="A88" t="str">
        <f t="shared" si="1"/>
        <v>2009-28-4-GorstCk_hat_Y_h_m</v>
      </c>
      <c r="B88">
        <v>2009</v>
      </c>
      <c r="C88">
        <v>28</v>
      </c>
      <c r="D88" t="s">
        <v>158</v>
      </c>
      <c r="E88">
        <v>4</v>
      </c>
      <c r="F88">
        <v>0</v>
      </c>
    </row>
    <row r="89" spans="1:6" x14ac:dyDescent="0.3">
      <c r="A89" t="str">
        <f t="shared" si="1"/>
        <v>2009-28-5-GorstCk_hat_Y_h_m</v>
      </c>
      <c r="B89">
        <v>2009</v>
      </c>
      <c r="C89">
        <v>28</v>
      </c>
      <c r="D89" t="s">
        <v>158</v>
      </c>
      <c r="E89">
        <v>5</v>
      </c>
      <c r="F89">
        <v>0</v>
      </c>
    </row>
    <row r="90" spans="1:6" x14ac:dyDescent="0.3">
      <c r="A90" t="str">
        <f t="shared" si="1"/>
        <v>2010-28-3-GorstCk_hat_Y_h_m</v>
      </c>
      <c r="B90">
        <v>2010</v>
      </c>
      <c r="C90">
        <v>28</v>
      </c>
      <c r="D90" t="s">
        <v>158</v>
      </c>
      <c r="E90">
        <v>3</v>
      </c>
      <c r="F90">
        <v>0</v>
      </c>
    </row>
    <row r="91" spans="1:6" x14ac:dyDescent="0.3">
      <c r="A91" t="str">
        <f t="shared" si="1"/>
        <v>2010-28-4-GorstCk_hat_Y_h_m</v>
      </c>
      <c r="B91">
        <v>2010</v>
      </c>
      <c r="C91">
        <v>28</v>
      </c>
      <c r="D91" t="s">
        <v>158</v>
      </c>
      <c r="E91">
        <v>4</v>
      </c>
      <c r="F91">
        <v>0</v>
      </c>
    </row>
    <row r="92" spans="1:6" x14ac:dyDescent="0.3">
      <c r="A92" t="str">
        <f t="shared" si="1"/>
        <v>2010-28-5-GorstCk_hat_Y_h_m</v>
      </c>
      <c r="B92">
        <v>2010</v>
      </c>
      <c r="C92">
        <v>28</v>
      </c>
      <c r="D92" t="s">
        <v>158</v>
      </c>
      <c r="E92">
        <v>5</v>
      </c>
      <c r="F92">
        <v>0</v>
      </c>
    </row>
    <row r="93" spans="1:6" x14ac:dyDescent="0.3">
      <c r="A93" t="str">
        <f t="shared" si="1"/>
        <v>2011-28-3-GorstCk_hat_Y_h_m</v>
      </c>
      <c r="B93">
        <v>2011</v>
      </c>
      <c r="C93">
        <v>28</v>
      </c>
      <c r="D93" t="s">
        <v>158</v>
      </c>
      <c r="E93">
        <v>3</v>
      </c>
      <c r="F93">
        <v>0</v>
      </c>
    </row>
    <row r="94" spans="1:6" x14ac:dyDescent="0.3">
      <c r="A94" t="str">
        <f t="shared" si="1"/>
        <v>2011-28-4-GorstCk_hat_Y_h_m</v>
      </c>
      <c r="B94">
        <v>2011</v>
      </c>
      <c r="C94">
        <v>28</v>
      </c>
      <c r="D94" t="s">
        <v>158</v>
      </c>
      <c r="E94">
        <v>4</v>
      </c>
      <c r="F94">
        <v>0</v>
      </c>
    </row>
    <row r="95" spans="1:6" x14ac:dyDescent="0.3">
      <c r="A95" t="str">
        <f t="shared" si="1"/>
        <v>2011-28-5-GorstCk_hat_Y_h_m</v>
      </c>
      <c r="B95">
        <v>2011</v>
      </c>
      <c r="C95">
        <v>28</v>
      </c>
      <c r="D95" t="s">
        <v>158</v>
      </c>
      <c r="E95">
        <v>5</v>
      </c>
      <c r="F95">
        <v>0</v>
      </c>
    </row>
    <row r="96" spans="1:6" x14ac:dyDescent="0.3">
      <c r="A96" t="str">
        <f t="shared" si="1"/>
        <v>2012-28-3-GorstCk_hat_Y_h_m</v>
      </c>
      <c r="B96">
        <v>2012</v>
      </c>
      <c r="C96">
        <v>28</v>
      </c>
      <c r="D96" t="s">
        <v>158</v>
      </c>
      <c r="E96">
        <v>3</v>
      </c>
      <c r="F96">
        <v>0</v>
      </c>
    </row>
    <row r="97" spans="1:6" x14ac:dyDescent="0.3">
      <c r="A97" t="str">
        <f t="shared" si="1"/>
        <v>2012-28-4-GorstCk_hat_Y_h_m</v>
      </c>
      <c r="B97">
        <v>2012</v>
      </c>
      <c r="C97">
        <v>28</v>
      </c>
      <c r="D97" t="s">
        <v>158</v>
      </c>
      <c r="E97">
        <v>4</v>
      </c>
      <c r="F97">
        <v>0</v>
      </c>
    </row>
    <row r="98" spans="1:6" x14ac:dyDescent="0.3">
      <c r="A98" t="str">
        <f t="shared" si="1"/>
        <v>2012-28-5-GorstCk_hat_Y_h_m</v>
      </c>
      <c r="B98">
        <v>2012</v>
      </c>
      <c r="C98">
        <v>28</v>
      </c>
      <c r="D98" t="s">
        <v>158</v>
      </c>
      <c r="E98">
        <v>5</v>
      </c>
      <c r="F98">
        <v>0</v>
      </c>
    </row>
    <row r="99" spans="1:6" x14ac:dyDescent="0.3">
      <c r="A99" t="str">
        <f t="shared" si="1"/>
        <v>2013-28-3-GorstCk_hat_Y_h_m</v>
      </c>
      <c r="B99">
        <v>2013</v>
      </c>
      <c r="C99">
        <v>28</v>
      </c>
      <c r="D99" t="s">
        <v>158</v>
      </c>
      <c r="E99">
        <v>3</v>
      </c>
      <c r="F99">
        <v>0</v>
      </c>
    </row>
    <row r="100" spans="1:6" x14ac:dyDescent="0.3">
      <c r="A100" t="str">
        <f t="shared" si="1"/>
        <v>2013-28-4-GorstCk_hat_Y_h_m</v>
      </c>
      <c r="B100">
        <v>2013</v>
      </c>
      <c r="C100">
        <v>28</v>
      </c>
      <c r="D100" t="s">
        <v>158</v>
      </c>
      <c r="E100">
        <v>4</v>
      </c>
      <c r="F100">
        <v>0</v>
      </c>
    </row>
    <row r="101" spans="1:6" x14ac:dyDescent="0.3">
      <c r="A101" t="str">
        <f t="shared" si="1"/>
        <v>2013-28-5-GorstCk_hat_Y_h_m</v>
      </c>
      <c r="B101">
        <v>2013</v>
      </c>
      <c r="C101">
        <v>28</v>
      </c>
      <c r="D101" t="s">
        <v>158</v>
      </c>
      <c r="E101">
        <v>5</v>
      </c>
      <c r="F101">
        <v>0</v>
      </c>
    </row>
    <row r="102" spans="1:6" x14ac:dyDescent="0.3">
      <c r="A102" t="str">
        <f t="shared" si="1"/>
        <v>2007-27-3-GorstCk_hat_Y_h_um</v>
      </c>
      <c r="B102">
        <v>2007</v>
      </c>
      <c r="C102">
        <v>27</v>
      </c>
      <c r="D102" t="s">
        <v>159</v>
      </c>
      <c r="E102">
        <v>3</v>
      </c>
      <c r="F102">
        <v>0</v>
      </c>
    </row>
    <row r="103" spans="1:6" x14ac:dyDescent="0.3">
      <c r="A103" t="str">
        <f t="shared" ref="A103:A122" si="2">B103&amp;"-"&amp;C103&amp;"-"&amp;E103&amp;"-"&amp;D103</f>
        <v>2007-27-4-GorstCk_hat_Y_h_um</v>
      </c>
      <c r="B103">
        <v>2007</v>
      </c>
      <c r="C103">
        <v>27</v>
      </c>
      <c r="D103" t="s">
        <v>159</v>
      </c>
      <c r="E103">
        <v>4</v>
      </c>
      <c r="F103">
        <v>1.1850855352983694</v>
      </c>
    </row>
    <row r="104" spans="1:6" x14ac:dyDescent="0.3">
      <c r="A104" t="str">
        <f t="shared" si="2"/>
        <v>2007-27-5-GorstCk_hat_Y_h_um</v>
      </c>
      <c r="B104">
        <v>2007</v>
      </c>
      <c r="C104">
        <v>27</v>
      </c>
      <c r="D104" t="s">
        <v>159</v>
      </c>
      <c r="E104">
        <v>5</v>
      </c>
      <c r="F104">
        <v>0</v>
      </c>
    </row>
    <row r="105" spans="1:6" x14ac:dyDescent="0.3">
      <c r="A105" t="str">
        <f t="shared" si="2"/>
        <v>2008-27-3-GorstCk_hat_Y_h_um</v>
      </c>
      <c r="B105">
        <v>2008</v>
      </c>
      <c r="C105">
        <v>27</v>
      </c>
      <c r="D105" t="s">
        <v>159</v>
      </c>
      <c r="E105">
        <v>3</v>
      </c>
      <c r="F105">
        <v>0</v>
      </c>
    </row>
    <row r="106" spans="1:6" x14ac:dyDescent="0.3">
      <c r="A106" t="str">
        <f t="shared" si="2"/>
        <v>2008-27-4-GorstCk_hat_Y_h_um</v>
      </c>
      <c r="B106">
        <v>2008</v>
      </c>
      <c r="C106">
        <v>27</v>
      </c>
      <c r="D106" t="s">
        <v>159</v>
      </c>
      <c r="E106">
        <v>4</v>
      </c>
      <c r="F106">
        <v>0</v>
      </c>
    </row>
    <row r="107" spans="1:6" x14ac:dyDescent="0.3">
      <c r="A107" t="str">
        <f t="shared" si="2"/>
        <v>2008-27-5-GorstCk_hat_Y_h_um</v>
      </c>
      <c r="B107">
        <v>2008</v>
      </c>
      <c r="C107">
        <v>27</v>
      </c>
      <c r="D107" t="s">
        <v>159</v>
      </c>
      <c r="E107">
        <v>5</v>
      </c>
      <c r="F107">
        <v>0</v>
      </c>
    </row>
    <row r="108" spans="1:6" x14ac:dyDescent="0.3">
      <c r="A108" t="str">
        <f t="shared" si="2"/>
        <v>2009-27-3-GorstCk_hat_Y_h_um</v>
      </c>
      <c r="B108">
        <v>2009</v>
      </c>
      <c r="C108">
        <v>27</v>
      </c>
      <c r="D108" t="s">
        <v>159</v>
      </c>
      <c r="E108">
        <v>3</v>
      </c>
      <c r="F108">
        <v>0</v>
      </c>
    </row>
    <row r="109" spans="1:6" x14ac:dyDescent="0.3">
      <c r="A109" t="str">
        <f t="shared" si="2"/>
        <v>2009-27-4-GorstCk_hat_Y_h_um</v>
      </c>
      <c r="B109">
        <v>2009</v>
      </c>
      <c r="C109">
        <v>27</v>
      </c>
      <c r="D109" t="s">
        <v>159</v>
      </c>
      <c r="E109">
        <v>4</v>
      </c>
      <c r="F109">
        <v>0</v>
      </c>
    </row>
    <row r="110" spans="1:6" x14ac:dyDescent="0.3">
      <c r="A110" t="str">
        <f t="shared" si="2"/>
        <v>2009-27-5-GorstCk_hat_Y_h_um</v>
      </c>
      <c r="B110">
        <v>2009</v>
      </c>
      <c r="C110">
        <v>27</v>
      </c>
      <c r="D110" t="s">
        <v>159</v>
      </c>
      <c r="E110">
        <v>5</v>
      </c>
      <c r="F110">
        <v>0</v>
      </c>
    </row>
    <row r="111" spans="1:6" x14ac:dyDescent="0.3">
      <c r="A111" t="str">
        <f t="shared" si="2"/>
        <v>2010-27-3-GorstCk_hat_Y_h_um</v>
      </c>
      <c r="B111">
        <v>2010</v>
      </c>
      <c r="C111">
        <v>27</v>
      </c>
      <c r="D111" t="s">
        <v>159</v>
      </c>
      <c r="E111">
        <v>3</v>
      </c>
      <c r="F111">
        <v>0</v>
      </c>
    </row>
    <row r="112" spans="1:6" x14ac:dyDescent="0.3">
      <c r="A112" t="str">
        <f t="shared" si="2"/>
        <v>2010-27-4-GorstCk_hat_Y_h_um</v>
      </c>
      <c r="B112">
        <v>2010</v>
      </c>
      <c r="C112">
        <v>27</v>
      </c>
      <c r="D112" t="s">
        <v>159</v>
      </c>
      <c r="E112">
        <v>4</v>
      </c>
      <c r="F112">
        <v>0</v>
      </c>
    </row>
    <row r="113" spans="1:6" x14ac:dyDescent="0.3">
      <c r="A113" t="str">
        <f t="shared" si="2"/>
        <v>2010-27-5-GorstCk_hat_Y_h_um</v>
      </c>
      <c r="B113">
        <v>2010</v>
      </c>
      <c r="C113">
        <v>27</v>
      </c>
      <c r="D113" t="s">
        <v>159</v>
      </c>
      <c r="E113">
        <v>5</v>
      </c>
      <c r="F113">
        <v>0</v>
      </c>
    </row>
    <row r="114" spans="1:6" x14ac:dyDescent="0.3">
      <c r="A114" t="str">
        <f t="shared" si="2"/>
        <v>2011-27-3-GorstCk_hat_Y_h_um</v>
      </c>
      <c r="B114">
        <v>2011</v>
      </c>
      <c r="C114">
        <v>27</v>
      </c>
      <c r="D114" t="s">
        <v>159</v>
      </c>
      <c r="E114">
        <v>3</v>
      </c>
      <c r="F114">
        <v>0</v>
      </c>
    </row>
    <row r="115" spans="1:6" x14ac:dyDescent="0.3">
      <c r="A115" t="str">
        <f t="shared" si="2"/>
        <v>2011-27-4-GorstCk_hat_Y_h_um</v>
      </c>
      <c r="B115">
        <v>2011</v>
      </c>
      <c r="C115">
        <v>27</v>
      </c>
      <c r="D115" t="s">
        <v>159</v>
      </c>
      <c r="E115">
        <v>4</v>
      </c>
      <c r="F115">
        <v>0</v>
      </c>
    </row>
    <row r="116" spans="1:6" x14ac:dyDescent="0.3">
      <c r="A116" t="str">
        <f t="shared" si="2"/>
        <v>2011-27-5-GorstCk_hat_Y_h_um</v>
      </c>
      <c r="B116">
        <v>2011</v>
      </c>
      <c r="C116">
        <v>27</v>
      </c>
      <c r="D116" t="s">
        <v>159</v>
      </c>
      <c r="E116">
        <v>5</v>
      </c>
      <c r="F116">
        <v>0</v>
      </c>
    </row>
    <row r="117" spans="1:6" x14ac:dyDescent="0.3">
      <c r="A117" t="str">
        <f t="shared" si="2"/>
        <v>2012-27-3-GorstCk_hat_Y_h_um</v>
      </c>
      <c r="B117">
        <v>2012</v>
      </c>
      <c r="C117">
        <v>27</v>
      </c>
      <c r="D117" t="s">
        <v>159</v>
      </c>
      <c r="E117">
        <v>3</v>
      </c>
      <c r="F117">
        <v>0</v>
      </c>
    </row>
    <row r="118" spans="1:6" x14ac:dyDescent="0.3">
      <c r="A118" t="str">
        <f t="shared" si="2"/>
        <v>2012-27-4-GorstCk_hat_Y_h_um</v>
      </c>
      <c r="B118">
        <v>2012</v>
      </c>
      <c r="C118">
        <v>27</v>
      </c>
      <c r="D118" t="s">
        <v>159</v>
      </c>
      <c r="E118">
        <v>4</v>
      </c>
      <c r="F118">
        <v>0</v>
      </c>
    </row>
    <row r="119" spans="1:6" x14ac:dyDescent="0.3">
      <c r="A119" t="str">
        <f t="shared" si="2"/>
        <v>2012-27-5-GorstCk_hat_Y_h_um</v>
      </c>
      <c r="B119">
        <v>2012</v>
      </c>
      <c r="C119">
        <v>27</v>
      </c>
      <c r="D119" t="s">
        <v>159</v>
      </c>
      <c r="E119">
        <v>5</v>
      </c>
      <c r="F119">
        <v>0</v>
      </c>
    </row>
    <row r="120" spans="1:6" x14ac:dyDescent="0.3">
      <c r="A120" t="str">
        <f t="shared" si="2"/>
        <v>2013-27-3-GorstCk_hat_Y_h_um</v>
      </c>
      <c r="B120">
        <v>2013</v>
      </c>
      <c r="C120">
        <v>27</v>
      </c>
      <c r="D120" t="s">
        <v>159</v>
      </c>
      <c r="E120">
        <v>3</v>
      </c>
      <c r="F120">
        <v>0</v>
      </c>
    </row>
    <row r="121" spans="1:6" x14ac:dyDescent="0.3">
      <c r="A121" t="str">
        <f t="shared" si="2"/>
        <v>2013-27-4-GorstCk_hat_Y_h_um</v>
      </c>
      <c r="B121">
        <v>2013</v>
      </c>
      <c r="C121">
        <v>27</v>
      </c>
      <c r="D121" t="s">
        <v>159</v>
      </c>
      <c r="E121">
        <v>4</v>
      </c>
      <c r="F121">
        <v>0</v>
      </c>
    </row>
    <row r="122" spans="1:6" x14ac:dyDescent="0.3">
      <c r="A122" t="str">
        <f t="shared" si="2"/>
        <v>2013-27-5-GorstCk_hat_Y_h_um</v>
      </c>
      <c r="B122">
        <v>2013</v>
      </c>
      <c r="C122">
        <v>27</v>
      </c>
      <c r="D122" t="s">
        <v>159</v>
      </c>
      <c r="E122">
        <v>5</v>
      </c>
      <c r="F122">
        <v>0</v>
      </c>
    </row>
  </sheetData>
  <sortState xmlns:xlrd2="http://schemas.microsoft.com/office/spreadsheetml/2017/richdata2" ref="B39:E122">
    <sortCondition ref="D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CD10-436C-475D-B891-0877D89BD79E}">
  <dimension ref="A1:J65"/>
  <sheetViews>
    <sheetView topLeftCell="A7" workbookViewId="0">
      <selection activeCell="E34" sqref="E34"/>
    </sheetView>
  </sheetViews>
  <sheetFormatPr defaultRowHeight="14.4" x14ac:dyDescent="0.3"/>
  <sheetData>
    <row r="1" spans="1:10" ht="18.600000000000001" thickBot="1" x14ac:dyDescent="0.4">
      <c r="A1" s="3" t="s">
        <v>7</v>
      </c>
      <c r="J1" s="4" t="s">
        <v>8</v>
      </c>
    </row>
    <row r="2" spans="1:10" ht="29.4" thickBot="1" x14ac:dyDescent="0.35">
      <c r="A2" s="5" t="s">
        <v>9</v>
      </c>
      <c r="B2" s="6" t="s">
        <v>10</v>
      </c>
      <c r="C2" s="7" t="s">
        <v>11</v>
      </c>
      <c r="D2" s="8" t="s">
        <v>12</v>
      </c>
      <c r="E2" s="8" t="s">
        <v>13</v>
      </c>
      <c r="F2" s="9" t="s">
        <v>14</v>
      </c>
      <c r="G2" s="9" t="s">
        <v>15</v>
      </c>
      <c r="H2" s="9" t="s">
        <v>16</v>
      </c>
      <c r="I2" s="10" t="s">
        <v>17</v>
      </c>
    </row>
    <row r="3" spans="1:10" x14ac:dyDescent="0.3">
      <c r="A3" s="11">
        <v>1</v>
      </c>
      <c r="B3" s="12" t="s">
        <v>18</v>
      </c>
      <c r="C3" s="13">
        <v>18898</v>
      </c>
      <c r="D3" s="14">
        <v>1</v>
      </c>
      <c r="E3" s="12" t="s">
        <v>19</v>
      </c>
      <c r="F3" s="15">
        <v>35784.833333333336</v>
      </c>
      <c r="G3" s="15">
        <v>19193.333333333332</v>
      </c>
      <c r="H3" s="16">
        <v>1.8644407780479335</v>
      </c>
      <c r="I3" s="17" t="s">
        <v>20</v>
      </c>
      <c r="J3" t="s">
        <v>21</v>
      </c>
    </row>
    <row r="4" spans="1:10" ht="15" thickBot="1" x14ac:dyDescent="0.35">
      <c r="A4" s="18"/>
      <c r="B4" s="19"/>
      <c r="C4" s="20"/>
      <c r="D4" s="21">
        <v>2</v>
      </c>
      <c r="E4" s="19" t="s">
        <v>22</v>
      </c>
      <c r="F4" s="22"/>
      <c r="G4" s="22"/>
      <c r="H4" s="23"/>
      <c r="I4" s="24"/>
      <c r="J4" t="s">
        <v>21</v>
      </c>
    </row>
    <row r="5" spans="1:10" x14ac:dyDescent="0.3">
      <c r="A5" s="25">
        <v>2</v>
      </c>
      <c r="B5" s="26" t="s">
        <v>23</v>
      </c>
      <c r="C5" s="27">
        <v>2761</v>
      </c>
      <c r="D5" s="28">
        <v>3</v>
      </c>
      <c r="E5" s="28" t="s">
        <v>24</v>
      </c>
      <c r="F5" s="29">
        <v>2826.6666666666665</v>
      </c>
      <c r="G5" s="29">
        <v>2807.8333333333335</v>
      </c>
      <c r="H5" s="30">
        <v>1.0067074256544191</v>
      </c>
      <c r="I5" s="31" t="s">
        <v>25</v>
      </c>
    </row>
    <row r="6" spans="1:10" x14ac:dyDescent="0.3">
      <c r="A6" s="32"/>
      <c r="B6" s="33"/>
      <c r="C6" s="34"/>
      <c r="D6">
        <v>4</v>
      </c>
      <c r="E6" t="s">
        <v>26</v>
      </c>
      <c r="F6" s="35"/>
      <c r="G6" s="35"/>
      <c r="H6" s="36"/>
      <c r="I6" s="37"/>
    </row>
    <row r="7" spans="1:10" x14ac:dyDescent="0.3">
      <c r="A7" s="32">
        <v>3</v>
      </c>
      <c r="B7" s="33" t="s">
        <v>27</v>
      </c>
      <c r="C7" s="34">
        <v>193</v>
      </c>
      <c r="D7">
        <v>5</v>
      </c>
      <c r="E7" t="s">
        <v>28</v>
      </c>
      <c r="F7" s="35"/>
      <c r="G7" s="35"/>
      <c r="H7" s="36"/>
      <c r="I7" s="37"/>
    </row>
    <row r="8" spans="1:10" ht="15" thickBot="1" x14ac:dyDescent="0.35">
      <c r="A8" s="38"/>
      <c r="B8" s="39"/>
      <c r="C8" s="40"/>
      <c r="D8" s="41">
        <v>6</v>
      </c>
      <c r="E8" s="41" t="s">
        <v>29</v>
      </c>
      <c r="F8" s="42"/>
      <c r="G8" s="42"/>
      <c r="H8" s="43"/>
      <c r="I8" s="44"/>
    </row>
    <row r="9" spans="1:10" x14ac:dyDescent="0.3">
      <c r="A9" s="25">
        <v>4</v>
      </c>
      <c r="B9" s="26" t="s">
        <v>30</v>
      </c>
      <c r="C9" s="27">
        <v>11898</v>
      </c>
      <c r="D9" s="28">
        <v>7</v>
      </c>
      <c r="E9" s="28" t="s">
        <v>31</v>
      </c>
      <c r="F9" s="29">
        <v>11788.833333333334</v>
      </c>
      <c r="G9" s="29">
        <v>11764</v>
      </c>
      <c r="H9" s="30">
        <v>1.0021109599909328</v>
      </c>
      <c r="I9" s="31" t="s">
        <v>25</v>
      </c>
    </row>
    <row r="10" spans="1:10" ht="15" thickBot="1" x14ac:dyDescent="0.35">
      <c r="A10" s="45"/>
      <c r="B10" s="46"/>
      <c r="C10" s="47"/>
      <c r="D10">
        <v>8</v>
      </c>
      <c r="E10" t="s">
        <v>32</v>
      </c>
      <c r="F10" s="35"/>
      <c r="G10" s="35"/>
      <c r="H10" s="36"/>
      <c r="I10" s="37"/>
    </row>
    <row r="11" spans="1:10" x14ac:dyDescent="0.3">
      <c r="A11" s="25">
        <v>5</v>
      </c>
      <c r="B11" s="26" t="s">
        <v>33</v>
      </c>
      <c r="C11" s="27">
        <v>678</v>
      </c>
      <c r="D11" s="28">
        <v>9</v>
      </c>
      <c r="E11" s="28" t="s">
        <v>34</v>
      </c>
      <c r="F11" s="29">
        <v>745.5</v>
      </c>
      <c r="G11" s="29">
        <v>743.83333333333337</v>
      </c>
      <c r="H11" s="30">
        <v>1.0022406453058481</v>
      </c>
      <c r="I11" s="31" t="s">
        <v>25</v>
      </c>
    </row>
    <row r="12" spans="1:10" ht="15" thickBot="1" x14ac:dyDescent="0.35">
      <c r="A12" s="38"/>
      <c r="B12" s="39"/>
      <c r="C12" s="40"/>
      <c r="D12" s="41">
        <v>10</v>
      </c>
      <c r="E12" s="41" t="s">
        <v>35</v>
      </c>
      <c r="F12" s="42"/>
      <c r="G12" s="42"/>
      <c r="H12" s="43"/>
      <c r="I12" s="44"/>
    </row>
    <row r="13" spans="1:10" x14ac:dyDescent="0.3">
      <c r="A13" s="48">
        <v>6</v>
      </c>
      <c r="B13" s="49" t="s">
        <v>36</v>
      </c>
      <c r="C13" s="50">
        <v>4218</v>
      </c>
      <c r="D13">
        <v>11</v>
      </c>
      <c r="E13" t="s">
        <v>37</v>
      </c>
      <c r="F13" s="35">
        <v>4211.666666666667</v>
      </c>
      <c r="G13" s="35">
        <v>4211.666666666667</v>
      </c>
      <c r="H13" s="36">
        <v>1</v>
      </c>
      <c r="I13" s="37" t="s">
        <v>25</v>
      </c>
    </row>
    <row r="14" spans="1:10" ht="15" thickBot="1" x14ac:dyDescent="0.35">
      <c r="A14" s="38"/>
      <c r="B14" s="39"/>
      <c r="C14" s="40"/>
      <c r="D14" s="41">
        <v>12</v>
      </c>
      <c r="E14" s="41" t="s">
        <v>38</v>
      </c>
      <c r="F14" s="42"/>
      <c r="G14" s="42"/>
      <c r="H14" s="43"/>
      <c r="I14" s="44"/>
    </row>
    <row r="15" spans="1:10" x14ac:dyDescent="0.3">
      <c r="A15" s="25">
        <v>7</v>
      </c>
      <c r="B15" s="26" t="s">
        <v>39</v>
      </c>
      <c r="C15" s="27">
        <v>5865</v>
      </c>
      <c r="D15" s="28">
        <v>13</v>
      </c>
      <c r="E15" s="28" t="s">
        <v>40</v>
      </c>
      <c r="F15" s="29">
        <v>5847.333333333333</v>
      </c>
      <c r="G15" s="29">
        <v>5814.833333333333</v>
      </c>
      <c r="H15" s="30">
        <v>1.0055891541746682</v>
      </c>
      <c r="I15" s="31" t="s">
        <v>25</v>
      </c>
    </row>
    <row r="16" spans="1:10" ht="15" thickBot="1" x14ac:dyDescent="0.35">
      <c r="A16" s="51"/>
      <c r="B16" s="52"/>
      <c r="C16" s="53"/>
      <c r="D16">
        <v>14</v>
      </c>
      <c r="E16" t="s">
        <v>41</v>
      </c>
      <c r="F16" s="35"/>
      <c r="G16" s="35"/>
      <c r="H16" s="36"/>
      <c r="I16" s="37"/>
    </row>
    <row r="17" spans="1:10" x14ac:dyDescent="0.3">
      <c r="A17" s="25">
        <v>8</v>
      </c>
      <c r="B17" s="26" t="s">
        <v>42</v>
      </c>
      <c r="C17" s="27">
        <v>3038</v>
      </c>
      <c r="D17" s="28">
        <v>15</v>
      </c>
      <c r="E17" s="28" t="s">
        <v>43</v>
      </c>
      <c r="F17" s="29">
        <v>3081.6666666666665</v>
      </c>
      <c r="G17" s="29">
        <v>3077.6666666666665</v>
      </c>
      <c r="H17" s="30">
        <v>1.0012996859092387</v>
      </c>
      <c r="I17" s="31" t="s">
        <v>25</v>
      </c>
    </row>
    <row r="18" spans="1:10" ht="15" thickBot="1" x14ac:dyDescent="0.35">
      <c r="A18" s="45"/>
      <c r="B18" s="46"/>
      <c r="C18" s="47"/>
      <c r="D18">
        <v>16</v>
      </c>
      <c r="E18" t="s">
        <v>44</v>
      </c>
      <c r="F18" s="35"/>
      <c r="G18" s="35"/>
      <c r="H18" s="36"/>
      <c r="I18" s="37"/>
    </row>
    <row r="19" spans="1:10" x14ac:dyDescent="0.3">
      <c r="A19" s="25">
        <v>9</v>
      </c>
      <c r="B19" s="26" t="s">
        <v>45</v>
      </c>
      <c r="C19" s="27">
        <v>1238</v>
      </c>
      <c r="D19" s="28">
        <v>17</v>
      </c>
      <c r="E19" s="28" t="s">
        <v>46</v>
      </c>
      <c r="F19" s="29">
        <v>1279</v>
      </c>
      <c r="G19" s="29">
        <v>1277.5</v>
      </c>
      <c r="H19" s="30">
        <v>1.001174168297456</v>
      </c>
      <c r="I19" s="31" t="s">
        <v>25</v>
      </c>
    </row>
    <row r="20" spans="1:10" ht="15" thickBot="1" x14ac:dyDescent="0.35">
      <c r="A20" s="38"/>
      <c r="B20" s="39"/>
      <c r="C20" s="40"/>
      <c r="D20" s="41">
        <v>18</v>
      </c>
      <c r="E20" s="41" t="s">
        <v>47</v>
      </c>
      <c r="F20" s="42"/>
      <c r="G20" s="42"/>
      <c r="H20" s="43"/>
      <c r="I20" s="44"/>
    </row>
    <row r="21" spans="1:10" x14ac:dyDescent="0.3">
      <c r="A21" s="11">
        <v>10</v>
      </c>
      <c r="B21" s="12" t="s">
        <v>48</v>
      </c>
      <c r="C21" s="13">
        <v>554</v>
      </c>
      <c r="D21" s="14">
        <v>19</v>
      </c>
      <c r="E21" s="14" t="s">
        <v>49</v>
      </c>
      <c r="F21" s="15">
        <v>3848.6666666666665</v>
      </c>
      <c r="G21" s="15">
        <v>3848.6666666666665</v>
      </c>
      <c r="H21" s="16"/>
      <c r="I21" s="17" t="s">
        <v>20</v>
      </c>
      <c r="J21" t="s">
        <v>50</v>
      </c>
    </row>
    <row r="22" spans="1:10" ht="15" thickBot="1" x14ac:dyDescent="0.35">
      <c r="A22" s="18"/>
      <c r="B22" s="19"/>
      <c r="C22" s="20"/>
      <c r="D22" s="21">
        <v>20</v>
      </c>
      <c r="E22" s="21" t="s">
        <v>51</v>
      </c>
      <c r="F22" s="22"/>
      <c r="G22" s="22"/>
      <c r="H22" s="23"/>
      <c r="I22" s="24" t="s">
        <v>20</v>
      </c>
      <c r="J22" t="s">
        <v>50</v>
      </c>
    </row>
    <row r="23" spans="1:10" x14ac:dyDescent="0.3">
      <c r="A23" s="25">
        <v>11</v>
      </c>
      <c r="B23" s="26" t="s">
        <v>52</v>
      </c>
      <c r="C23" s="27">
        <v>37767</v>
      </c>
      <c r="D23" s="28">
        <v>21</v>
      </c>
      <c r="E23" s="28" t="s">
        <v>53</v>
      </c>
      <c r="F23" s="29">
        <v>1375.5268699628773</v>
      </c>
      <c r="G23" s="29">
        <v>1339.6910666819447</v>
      </c>
      <c r="H23" s="30">
        <v>1.0267493037552966</v>
      </c>
      <c r="I23" s="31" t="s">
        <v>25</v>
      </c>
    </row>
    <row r="24" spans="1:10" x14ac:dyDescent="0.3">
      <c r="A24" s="32"/>
      <c r="B24" s="33"/>
      <c r="C24" s="34"/>
      <c r="D24">
        <v>22</v>
      </c>
      <c r="E24" t="s">
        <v>55</v>
      </c>
      <c r="F24" s="35">
        <v>7614.1503733222753</v>
      </c>
      <c r="G24" s="35">
        <v>7394.2649719687106</v>
      </c>
      <c r="H24" s="36">
        <v>1.0297372899385049</v>
      </c>
      <c r="I24" s="37" t="s">
        <v>25</v>
      </c>
    </row>
    <row r="25" spans="1:10" x14ac:dyDescent="0.3">
      <c r="A25" s="58"/>
      <c r="B25" s="59"/>
      <c r="C25" s="60"/>
      <c r="D25" s="14"/>
      <c r="E25" s="14" t="s">
        <v>56</v>
      </c>
      <c r="F25" s="15">
        <v>5042.3553105437368</v>
      </c>
      <c r="G25" s="15">
        <v>4784.6196751595799</v>
      </c>
      <c r="H25" s="16">
        <v>1.053867528222201</v>
      </c>
      <c r="I25" s="17" t="s">
        <v>20</v>
      </c>
      <c r="J25" s="104" t="s">
        <v>188</v>
      </c>
    </row>
    <row r="26" spans="1:10" x14ac:dyDescent="0.3">
      <c r="A26" s="58"/>
      <c r="B26" s="59"/>
      <c r="C26" s="60"/>
      <c r="D26" s="14"/>
      <c r="E26" s="14" t="s">
        <v>57</v>
      </c>
      <c r="F26" s="15">
        <v>13572.668618510774</v>
      </c>
      <c r="G26" s="15">
        <v>12938.403843800557</v>
      </c>
      <c r="H26" s="16">
        <v>1.0490218718141284</v>
      </c>
      <c r="I26" s="17" t="s">
        <v>20</v>
      </c>
      <c r="J26" s="104" t="s">
        <v>188</v>
      </c>
    </row>
    <row r="27" spans="1:10" x14ac:dyDescent="0.3">
      <c r="A27" s="32"/>
      <c r="B27" s="33"/>
      <c r="C27" s="34"/>
      <c r="E27" t="s">
        <v>58</v>
      </c>
      <c r="F27" s="35">
        <v>1134.8883237751663</v>
      </c>
      <c r="G27" s="35">
        <v>1090.1639413752071</v>
      </c>
      <c r="H27" s="36">
        <v>1.0410253730677799</v>
      </c>
      <c r="I27" s="37" t="s">
        <v>25</v>
      </c>
    </row>
    <row r="28" spans="1:10" x14ac:dyDescent="0.3">
      <c r="A28" s="32"/>
      <c r="B28" s="33"/>
      <c r="C28" s="34"/>
      <c r="E28" t="s">
        <v>59</v>
      </c>
      <c r="F28" s="35">
        <v>1306.7172553814535</v>
      </c>
      <c r="G28" s="35">
        <v>1238.3144538373317</v>
      </c>
      <c r="H28" s="36">
        <v>1.0552386361413717</v>
      </c>
      <c r="I28" s="37" t="s">
        <v>25</v>
      </c>
    </row>
    <row r="29" spans="1:10" x14ac:dyDescent="0.3">
      <c r="A29" s="58"/>
      <c r="B29" s="59"/>
      <c r="C29" s="60"/>
      <c r="D29" s="14"/>
      <c r="E29" s="14" t="s">
        <v>60</v>
      </c>
      <c r="F29" s="15">
        <v>433.86712328718886</v>
      </c>
      <c r="G29" s="15">
        <v>243.97818507813767</v>
      </c>
      <c r="H29" s="16">
        <v>1.7783029378148558</v>
      </c>
      <c r="I29" s="17" t="s">
        <v>20</v>
      </c>
      <c r="J29" t="s">
        <v>192</v>
      </c>
    </row>
    <row r="30" spans="1:10" x14ac:dyDescent="0.3">
      <c r="A30" s="58"/>
      <c r="B30" s="59"/>
      <c r="C30" s="60"/>
      <c r="D30" s="14"/>
      <c r="E30" s="14" t="s">
        <v>61</v>
      </c>
      <c r="F30" s="15">
        <v>3474.0620077421549</v>
      </c>
      <c r="G30" s="15">
        <v>843.45463737330113</v>
      </c>
      <c r="H30" s="16">
        <v>4.1188486657221191</v>
      </c>
      <c r="I30" s="17" t="s">
        <v>20</v>
      </c>
      <c r="J30" t="s">
        <v>192</v>
      </c>
    </row>
    <row r="31" spans="1:10" x14ac:dyDescent="0.3">
      <c r="A31" s="32"/>
      <c r="B31" s="33"/>
      <c r="C31" s="34"/>
      <c r="E31" t="s">
        <v>62</v>
      </c>
      <c r="F31" s="35">
        <v>2334.3900563159095</v>
      </c>
      <c r="G31" s="35">
        <v>2318.5083294616479</v>
      </c>
      <c r="H31" s="36">
        <v>1.0068499761904885</v>
      </c>
      <c r="I31" s="37" t="s">
        <v>25</v>
      </c>
    </row>
    <row r="32" spans="1:10" ht="15" thickBot="1" x14ac:dyDescent="0.35">
      <c r="A32" s="38"/>
      <c r="B32" s="39"/>
      <c r="C32" s="40"/>
      <c r="D32" s="41"/>
      <c r="E32" s="41" t="s">
        <v>63</v>
      </c>
      <c r="F32" s="42">
        <v>5836.9017450433421</v>
      </c>
      <c r="G32" s="42">
        <v>5796.9536868914174</v>
      </c>
      <c r="H32" s="43">
        <v>1.0068912156814809</v>
      </c>
      <c r="I32" s="44" t="s">
        <v>25</v>
      </c>
    </row>
    <row r="33" spans="1:10" x14ac:dyDescent="0.3">
      <c r="A33" s="25">
        <v>12</v>
      </c>
      <c r="B33" s="26" t="s">
        <v>64</v>
      </c>
      <c r="C33" s="27">
        <v>1193</v>
      </c>
      <c r="D33" s="28">
        <v>23</v>
      </c>
      <c r="E33" s="28" t="s">
        <v>65</v>
      </c>
      <c r="F33" s="29">
        <v>1206.3333333333333</v>
      </c>
      <c r="G33" s="29">
        <v>1206</v>
      </c>
      <c r="H33" s="30">
        <v>1.0002763957987837</v>
      </c>
      <c r="I33" s="31" t="s">
        <v>25</v>
      </c>
    </row>
    <row r="34" spans="1:10" ht="15" thickBot="1" x14ac:dyDescent="0.35">
      <c r="A34" s="38"/>
      <c r="B34" s="39"/>
      <c r="C34" s="40"/>
      <c r="D34" s="41">
        <v>24</v>
      </c>
      <c r="E34" s="41" t="s">
        <v>66</v>
      </c>
      <c r="F34" s="42"/>
      <c r="G34" s="42"/>
      <c r="H34" s="43"/>
      <c r="I34" s="44"/>
    </row>
    <row r="35" spans="1:10" x14ac:dyDescent="0.3">
      <c r="A35" s="61">
        <v>13</v>
      </c>
      <c r="B35" s="62" t="s">
        <v>67</v>
      </c>
      <c r="C35" s="63">
        <v>54662</v>
      </c>
      <c r="D35" s="64">
        <v>25</v>
      </c>
      <c r="E35" s="64" t="s">
        <v>68</v>
      </c>
      <c r="F35" s="65">
        <v>207.28066999183054</v>
      </c>
      <c r="G35" s="65">
        <v>141.98109018490447</v>
      </c>
      <c r="H35" s="66">
        <v>1.4599174419768526</v>
      </c>
      <c r="I35" s="67" t="s">
        <v>20</v>
      </c>
      <c r="J35" t="s">
        <v>69</v>
      </c>
    </row>
    <row r="36" spans="1:10" x14ac:dyDescent="0.3">
      <c r="A36" s="58"/>
      <c r="B36" s="59"/>
      <c r="C36" s="60"/>
      <c r="D36" s="14">
        <v>26</v>
      </c>
      <c r="E36" s="14" t="s">
        <v>70</v>
      </c>
      <c r="F36" s="15">
        <v>13401.507507444299</v>
      </c>
      <c r="G36" s="15">
        <v>9003.4509005761884</v>
      </c>
      <c r="H36" s="16">
        <v>1.488485654604575</v>
      </c>
      <c r="I36" s="17" t="s">
        <v>20</v>
      </c>
      <c r="J36" t="s">
        <v>69</v>
      </c>
    </row>
    <row r="37" spans="1:10" x14ac:dyDescent="0.3">
      <c r="A37" s="32"/>
      <c r="B37" s="33"/>
      <c r="C37" s="34"/>
      <c r="E37" s="90" t="s">
        <v>71</v>
      </c>
      <c r="F37" s="72">
        <v>192.25668280874808</v>
      </c>
      <c r="G37" s="72">
        <v>172.66833157740584</v>
      </c>
      <c r="H37" s="73">
        <v>1.1134449557275123</v>
      </c>
      <c r="I37" s="74" t="s">
        <v>25</v>
      </c>
      <c r="J37" t="s">
        <v>193</v>
      </c>
    </row>
    <row r="38" spans="1:10" x14ac:dyDescent="0.3">
      <c r="A38" s="32"/>
      <c r="B38" s="33"/>
      <c r="C38" s="34"/>
      <c r="E38" s="90" t="s">
        <v>72</v>
      </c>
      <c r="F38" s="72">
        <v>4216.8858335708601</v>
      </c>
      <c r="G38" s="72">
        <v>3815.6826472192893</v>
      </c>
      <c r="H38" s="73">
        <v>1.1051458476621348</v>
      </c>
      <c r="I38" s="74" t="s">
        <v>25</v>
      </c>
      <c r="J38" t="s">
        <v>193</v>
      </c>
    </row>
    <row r="39" spans="1:10" x14ac:dyDescent="0.3">
      <c r="A39" s="32"/>
      <c r="B39" s="33"/>
      <c r="C39" s="34"/>
      <c r="E39" t="s">
        <v>73</v>
      </c>
      <c r="F39" s="35">
        <v>5946.5744623564779</v>
      </c>
      <c r="G39" s="35">
        <v>5637.8676616860939</v>
      </c>
      <c r="H39" s="36">
        <v>1.0547559501561732</v>
      </c>
      <c r="I39" s="37" t="s">
        <v>25</v>
      </c>
    </row>
    <row r="40" spans="1:10" x14ac:dyDescent="0.3">
      <c r="A40" s="32"/>
      <c r="B40" s="33"/>
      <c r="C40" s="34"/>
      <c r="E40" t="s">
        <v>74</v>
      </c>
      <c r="F40" s="35">
        <v>26417.44460463553</v>
      </c>
      <c r="G40" s="35">
        <v>25218.535879163854</v>
      </c>
      <c r="H40" s="36">
        <v>1.0475407744214937</v>
      </c>
      <c r="I40" s="37" t="s">
        <v>25</v>
      </c>
    </row>
    <row r="41" spans="1:10" x14ac:dyDescent="0.3">
      <c r="A41" s="58"/>
      <c r="B41" s="59"/>
      <c r="C41" s="60"/>
      <c r="D41" s="14"/>
      <c r="E41" s="14" t="s">
        <v>75</v>
      </c>
      <c r="F41" s="15">
        <v>458.01650108081861</v>
      </c>
      <c r="G41" s="15">
        <v>333.42511322751994</v>
      </c>
      <c r="H41" s="16">
        <v>1.3736712770290971</v>
      </c>
      <c r="I41" s="17" t="s">
        <v>20</v>
      </c>
      <c r="J41" t="s">
        <v>191</v>
      </c>
    </row>
    <row r="42" spans="1:10" x14ac:dyDescent="0.3">
      <c r="A42" s="58"/>
      <c r="B42" s="59"/>
      <c r="C42" s="60"/>
      <c r="D42" s="14"/>
      <c r="E42" s="14" t="s">
        <v>76</v>
      </c>
      <c r="F42" s="15">
        <v>14152.842025726706</v>
      </c>
      <c r="G42" s="15">
        <v>10332.481592398273</v>
      </c>
      <c r="H42" s="16">
        <v>1.3697427766180699</v>
      </c>
      <c r="I42" s="17" t="s">
        <v>20</v>
      </c>
      <c r="J42" t="s">
        <v>191</v>
      </c>
    </row>
    <row r="43" spans="1:10" x14ac:dyDescent="0.3">
      <c r="A43" s="58"/>
      <c r="B43" s="59"/>
      <c r="C43" s="60"/>
      <c r="D43" s="14"/>
      <c r="E43" s="14" t="s">
        <v>77</v>
      </c>
      <c r="F43" s="15">
        <v>53.242723028554643</v>
      </c>
      <c r="G43" s="15">
        <v>43.880839594292333</v>
      </c>
      <c r="H43" s="16">
        <v>1.2133478648270903</v>
      </c>
      <c r="I43" s="17" t="s">
        <v>20</v>
      </c>
      <c r="J43" t="s">
        <v>191</v>
      </c>
    </row>
    <row r="44" spans="1:10" ht="15" thickBot="1" x14ac:dyDescent="0.35">
      <c r="A44" s="18"/>
      <c r="B44" s="19"/>
      <c r="C44" s="20"/>
      <c r="D44" s="21"/>
      <c r="E44" s="21" t="s">
        <v>78</v>
      </c>
      <c r="F44" s="22">
        <v>733.98669528926746</v>
      </c>
      <c r="G44" s="22">
        <v>605.05223028971943</v>
      </c>
      <c r="H44" s="23">
        <v>1.2130964213416913</v>
      </c>
      <c r="I44" s="24" t="s">
        <v>20</v>
      </c>
      <c r="J44" t="s">
        <v>191</v>
      </c>
    </row>
    <row r="45" spans="1:10" x14ac:dyDescent="0.3">
      <c r="A45" s="25">
        <v>14</v>
      </c>
      <c r="B45" s="113" t="s">
        <v>79</v>
      </c>
      <c r="C45" s="114">
        <v>1768</v>
      </c>
      <c r="D45" s="115">
        <v>27</v>
      </c>
      <c r="E45" s="113" t="s">
        <v>80</v>
      </c>
      <c r="F45" s="116">
        <v>2512.1666666666665</v>
      </c>
      <c r="G45" s="116">
        <v>2280.6666666666665</v>
      </c>
      <c r="H45" s="117">
        <v>1.1015054077755042</v>
      </c>
      <c r="I45" s="118" t="s">
        <v>25</v>
      </c>
      <c r="J45" t="s">
        <v>54</v>
      </c>
    </row>
    <row r="46" spans="1:10" ht="15" thickBot="1" x14ac:dyDescent="0.35">
      <c r="A46" s="51"/>
      <c r="B46" s="119"/>
      <c r="C46" s="120"/>
      <c r="D46" s="54">
        <v>28</v>
      </c>
      <c r="E46" s="121" t="s">
        <v>81</v>
      </c>
      <c r="F46" s="55"/>
      <c r="G46" s="55"/>
      <c r="H46" s="56"/>
      <c r="I46" s="57" t="s">
        <v>25</v>
      </c>
      <c r="J46" t="s">
        <v>54</v>
      </c>
    </row>
    <row r="47" spans="1:10" x14ac:dyDescent="0.3">
      <c r="A47" s="25">
        <v>15</v>
      </c>
      <c r="B47" s="26" t="s">
        <v>82</v>
      </c>
      <c r="C47" s="27">
        <v>2937</v>
      </c>
      <c r="D47" s="28">
        <v>29</v>
      </c>
      <c r="E47" s="26" t="s">
        <v>83</v>
      </c>
      <c r="F47" s="29">
        <v>2579.6666666666665</v>
      </c>
      <c r="G47" s="29">
        <v>2578.6666666666665</v>
      </c>
      <c r="H47" s="30">
        <v>1.000387797311272</v>
      </c>
      <c r="I47" s="31" t="s">
        <v>25</v>
      </c>
    </row>
    <row r="48" spans="1:10" ht="15" thickBot="1" x14ac:dyDescent="0.35">
      <c r="A48" s="68"/>
      <c r="B48" s="69"/>
      <c r="C48" s="70"/>
      <c r="D48" s="41">
        <v>30</v>
      </c>
      <c r="E48" s="39" t="s">
        <v>84</v>
      </c>
      <c r="F48" s="42"/>
      <c r="G48" s="42"/>
      <c r="H48" s="43"/>
      <c r="I48" s="44"/>
    </row>
    <row r="49" spans="1:10" x14ac:dyDescent="0.3">
      <c r="A49" s="25">
        <v>16</v>
      </c>
      <c r="B49" s="26" t="s">
        <v>85</v>
      </c>
      <c r="C49" s="27">
        <v>52914</v>
      </c>
      <c r="D49" s="28">
        <v>31</v>
      </c>
      <c r="E49" s="26" t="s">
        <v>86</v>
      </c>
      <c r="F49" s="29">
        <v>210.53063504811746</v>
      </c>
      <c r="G49" s="29">
        <v>210.04676925778821</v>
      </c>
      <c r="H49" s="30">
        <v>1.0023036097724283</v>
      </c>
      <c r="I49" t="s">
        <v>20</v>
      </c>
      <c r="J49" t="s">
        <v>21</v>
      </c>
    </row>
    <row r="50" spans="1:10" x14ac:dyDescent="0.3">
      <c r="A50" s="48"/>
      <c r="B50" s="49"/>
      <c r="C50" s="50"/>
      <c r="D50">
        <v>32</v>
      </c>
      <c r="E50" s="33" t="s">
        <v>87</v>
      </c>
      <c r="F50" s="35">
        <v>8.2048376961830023</v>
      </c>
      <c r="G50" s="35">
        <v>8.1967953295050595</v>
      </c>
      <c r="H50" s="36">
        <v>1.0009811598746394</v>
      </c>
      <c r="I50" t="s">
        <v>20</v>
      </c>
      <c r="J50" t="s">
        <v>21</v>
      </c>
    </row>
    <row r="51" spans="1:10" x14ac:dyDescent="0.3">
      <c r="A51" s="48"/>
      <c r="B51" s="49"/>
      <c r="C51" s="50"/>
      <c r="E51" s="71" t="s">
        <v>88</v>
      </c>
      <c r="F51" s="72">
        <v>708.87455476139485</v>
      </c>
      <c r="G51" s="72">
        <v>675.37102125526201</v>
      </c>
      <c r="H51" s="73">
        <v>1.0496075970862095</v>
      </c>
      <c r="I51" t="s">
        <v>20</v>
      </c>
      <c r="J51" t="s">
        <v>89</v>
      </c>
    </row>
    <row r="52" spans="1:10" x14ac:dyDescent="0.3">
      <c r="A52" s="48"/>
      <c r="B52" s="49"/>
      <c r="C52" s="50"/>
      <c r="E52" s="71" t="s">
        <v>90</v>
      </c>
      <c r="F52" s="72">
        <v>15716.695278556595</v>
      </c>
      <c r="G52" s="72">
        <v>14279.936824395811</v>
      </c>
      <c r="H52" s="73">
        <v>1.1006137822477078</v>
      </c>
      <c r="I52" t="s">
        <v>20</v>
      </c>
      <c r="J52" t="s">
        <v>89</v>
      </c>
    </row>
    <row r="53" spans="1:10" x14ac:dyDescent="0.3">
      <c r="A53" s="11"/>
      <c r="B53" s="12"/>
      <c r="C53" s="13"/>
      <c r="D53" s="14"/>
      <c r="E53" s="59" t="s">
        <v>91</v>
      </c>
      <c r="F53" s="15">
        <v>14083.957086442158</v>
      </c>
      <c r="G53" s="15">
        <v>13130.305306668524</v>
      </c>
      <c r="H53" s="16">
        <v>1.0726298252401869</v>
      </c>
      <c r="I53" s="17" t="s">
        <v>20</v>
      </c>
      <c r="J53" t="s">
        <v>21</v>
      </c>
    </row>
    <row r="54" spans="1:10" x14ac:dyDescent="0.3">
      <c r="A54" s="11"/>
      <c r="B54" s="12"/>
      <c r="C54" s="13"/>
      <c r="D54" s="14"/>
      <c r="E54" s="59" t="s">
        <v>92</v>
      </c>
      <c r="F54" s="15">
        <v>24502.078236065932</v>
      </c>
      <c r="G54" s="15">
        <v>22247.366380274685</v>
      </c>
      <c r="H54" s="16">
        <v>1.101347360278579</v>
      </c>
      <c r="I54" s="17" t="s">
        <v>20</v>
      </c>
      <c r="J54" t="s">
        <v>21</v>
      </c>
    </row>
    <row r="55" spans="1:10" ht="15" thickBot="1" x14ac:dyDescent="0.35">
      <c r="A55" s="68"/>
      <c r="B55" s="69"/>
      <c r="C55" s="70"/>
      <c r="D55" s="41"/>
      <c r="E55" s="75" t="s">
        <v>93</v>
      </c>
      <c r="F55" s="76">
        <v>101.95340549596875</v>
      </c>
      <c r="G55" s="76">
        <v>93.776902818427558</v>
      </c>
      <c r="H55" s="77">
        <v>1.0871910079326534</v>
      </c>
      <c r="I55" s="78" t="s">
        <v>20</v>
      </c>
      <c r="J55" t="s">
        <v>21</v>
      </c>
    </row>
    <row r="56" spans="1:10" x14ac:dyDescent="0.3">
      <c r="A56" s="25">
        <v>17</v>
      </c>
      <c r="B56" s="26" t="s">
        <v>94</v>
      </c>
      <c r="C56" s="27">
        <v>660</v>
      </c>
      <c r="D56" s="28">
        <v>33</v>
      </c>
      <c r="E56" s="79" t="s">
        <v>95</v>
      </c>
      <c r="F56" s="80">
        <v>27.290247590967898</v>
      </c>
      <c r="G56" s="80">
        <v>26.5</v>
      </c>
      <c r="H56" s="81">
        <v>1.0298206638101093</v>
      </c>
      <c r="I56" s="82" t="s">
        <v>20</v>
      </c>
      <c r="J56" t="s">
        <v>21</v>
      </c>
    </row>
    <row r="57" spans="1:10" ht="15" thickBot="1" x14ac:dyDescent="0.35">
      <c r="A57" s="45"/>
      <c r="B57" s="46"/>
      <c r="C57" s="47"/>
      <c r="D57">
        <v>34</v>
      </c>
      <c r="E57" s="83" t="s">
        <v>96</v>
      </c>
      <c r="F57" s="72">
        <v>581.13549394072163</v>
      </c>
      <c r="G57" s="72">
        <v>536.5</v>
      </c>
      <c r="H57" s="73">
        <v>1.0831975655931438</v>
      </c>
      <c r="I57" s="74" t="s">
        <v>20</v>
      </c>
      <c r="J57" t="s">
        <v>21</v>
      </c>
    </row>
    <row r="58" spans="1:10" x14ac:dyDescent="0.3">
      <c r="A58" s="25">
        <v>18</v>
      </c>
      <c r="B58" s="26" t="s">
        <v>97</v>
      </c>
      <c r="C58" s="27">
        <v>2743</v>
      </c>
      <c r="D58" s="28">
        <v>35</v>
      </c>
      <c r="E58" s="79" t="s">
        <v>98</v>
      </c>
      <c r="F58" s="80">
        <v>2067.8333333333335</v>
      </c>
      <c r="G58" s="80">
        <v>2067.8333333333335</v>
      </c>
      <c r="H58" s="81">
        <v>1</v>
      </c>
      <c r="I58" s="82" t="s">
        <v>25</v>
      </c>
    </row>
    <row r="59" spans="1:10" ht="15" thickBot="1" x14ac:dyDescent="0.35">
      <c r="A59" s="45"/>
      <c r="B59" s="46"/>
      <c r="C59" s="47"/>
      <c r="D59">
        <v>36</v>
      </c>
      <c r="E59" s="83" t="s">
        <v>99</v>
      </c>
      <c r="F59" s="72"/>
      <c r="G59" s="72"/>
      <c r="H59" s="73"/>
      <c r="I59" s="74"/>
    </row>
    <row r="60" spans="1:10" x14ac:dyDescent="0.3">
      <c r="A60" s="25">
        <v>33</v>
      </c>
      <c r="B60" s="26" t="s">
        <v>100</v>
      </c>
      <c r="C60" s="27">
        <v>730</v>
      </c>
      <c r="D60" s="28">
        <v>65</v>
      </c>
      <c r="E60" s="26" t="s">
        <v>101</v>
      </c>
      <c r="F60" s="29">
        <v>791.16666666666663</v>
      </c>
      <c r="G60" s="29">
        <v>791.16666666666663</v>
      </c>
      <c r="H60" s="30">
        <v>1</v>
      </c>
      <c r="I60" s="31" t="s">
        <v>25</v>
      </c>
    </row>
    <row r="61" spans="1:10" ht="15" thickBot="1" x14ac:dyDescent="0.35">
      <c r="A61" s="38"/>
      <c r="B61" s="39"/>
      <c r="C61" s="40"/>
      <c r="D61" s="41">
        <v>66</v>
      </c>
      <c r="E61" s="39" t="s">
        <v>102</v>
      </c>
      <c r="F61" s="42"/>
      <c r="G61" s="42"/>
      <c r="H61" s="43"/>
      <c r="I61" s="44"/>
    </row>
    <row r="62" spans="1:10" x14ac:dyDescent="0.3">
      <c r="A62" s="48">
        <v>38</v>
      </c>
      <c r="B62" s="49" t="s">
        <v>103</v>
      </c>
      <c r="C62" s="50">
        <v>824</v>
      </c>
      <c r="D62">
        <v>75</v>
      </c>
      <c r="E62" s="49" t="s">
        <v>104</v>
      </c>
      <c r="F62" s="35">
        <v>726.66666666666663</v>
      </c>
      <c r="G62" s="35">
        <v>726.66666666666663</v>
      </c>
      <c r="H62" s="36">
        <v>1</v>
      </c>
      <c r="I62" s="37" t="s">
        <v>25</v>
      </c>
    </row>
    <row r="63" spans="1:10" ht="15" thickBot="1" x14ac:dyDescent="0.35">
      <c r="A63" s="38"/>
      <c r="B63" s="39"/>
      <c r="C63" s="40"/>
      <c r="D63" s="41">
        <v>76</v>
      </c>
      <c r="E63" s="39" t="s">
        <v>105</v>
      </c>
      <c r="F63" s="84"/>
      <c r="G63" s="84"/>
      <c r="H63" s="43"/>
      <c r="I63" s="44"/>
    </row>
    <row r="64" spans="1:10" x14ac:dyDescent="0.3">
      <c r="A64" s="85" t="s">
        <v>106</v>
      </c>
      <c r="F64" s="86"/>
      <c r="G64" s="86"/>
      <c r="H64" s="36"/>
    </row>
    <row r="65" spans="1:8" x14ac:dyDescent="0.3">
      <c r="A65" s="85" t="s">
        <v>107</v>
      </c>
      <c r="F65" s="86"/>
      <c r="G65" s="86"/>
      <c r="H65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4A0D-DF58-4A85-9AB5-0A610F121FBF}">
  <sheetPr>
    <tabColor rgb="FFFF0000"/>
  </sheetPr>
  <dimension ref="A1:K41"/>
  <sheetViews>
    <sheetView tabSelected="1" topLeftCell="A31" workbookViewId="0">
      <selection activeCell="F37" sqref="F37"/>
    </sheetView>
  </sheetViews>
  <sheetFormatPr defaultRowHeight="14.4" x14ac:dyDescent="0.3"/>
  <cols>
    <col min="3" max="3" width="4.44140625" customWidth="1"/>
    <col min="4" max="4" width="13.6640625" customWidth="1"/>
    <col min="5" max="6" width="9.5546875" bestFit="1" customWidth="1"/>
    <col min="7" max="7" width="24.88671875" customWidth="1"/>
    <col min="8" max="9" width="13.6640625" customWidth="1"/>
    <col min="10" max="11" width="9.33203125" customWidth="1"/>
  </cols>
  <sheetData>
    <row r="1" spans="1:11" x14ac:dyDescent="0.3">
      <c r="A1" s="2" t="s">
        <v>236</v>
      </c>
      <c r="I1" t="s">
        <v>372</v>
      </c>
    </row>
    <row r="2" spans="1:11" x14ac:dyDescent="0.3">
      <c r="A2" t="s">
        <v>131</v>
      </c>
      <c r="B2" t="s">
        <v>132</v>
      </c>
      <c r="C2" s="2" t="s">
        <v>213</v>
      </c>
      <c r="D2" s="2" t="s">
        <v>10</v>
      </c>
      <c r="E2" s="2" t="s">
        <v>233</v>
      </c>
      <c r="F2" s="2" t="s">
        <v>234</v>
      </c>
      <c r="G2" s="2" t="s">
        <v>114</v>
      </c>
      <c r="H2" s="2" t="s">
        <v>113</v>
      </c>
      <c r="I2" s="179" t="s">
        <v>359</v>
      </c>
      <c r="J2" s="172" t="s">
        <v>359</v>
      </c>
    </row>
    <row r="3" spans="1:11" x14ac:dyDescent="0.3">
      <c r="A3" t="str">
        <f>$C3&amp;" "&amp;"Total"</f>
        <v>1 Total</v>
      </c>
      <c r="B3" t="str">
        <f>$C3&amp;" "&amp;"M"</f>
        <v>1 M</v>
      </c>
      <c r="C3">
        <v>1</v>
      </c>
      <c r="D3" s="166" t="s">
        <v>18</v>
      </c>
      <c r="E3" s="174">
        <v>16096</v>
      </c>
      <c r="F3" s="174">
        <v>14670</v>
      </c>
      <c r="H3" t="s">
        <v>235</v>
      </c>
      <c r="I3" s="180">
        <v>16335</v>
      </c>
      <c r="J3" s="173">
        <v>14892</v>
      </c>
      <c r="K3" s="108">
        <f>F3/J3</f>
        <v>0.9850926672038679</v>
      </c>
    </row>
    <row r="4" spans="1:11" x14ac:dyDescent="0.3">
      <c r="A4" t="str">
        <f t="shared" ref="A4:A41" si="0">$C4&amp;" "&amp;"Total"</f>
        <v>2 Total</v>
      </c>
      <c r="B4" t="str">
        <f t="shared" ref="B4:B41" si="1">$C4&amp;" "&amp;"M"</f>
        <v>2 M</v>
      </c>
      <c r="C4">
        <v>2</v>
      </c>
      <c r="D4" s="166" t="s">
        <v>344</v>
      </c>
      <c r="E4" s="136">
        <f>VLOOKUP(A4,AbundancePivot!$L$5:$M$150,2,FALSE)</f>
        <v>2127.8460584599602</v>
      </c>
      <c r="F4" s="136">
        <f>VLOOKUP(B4,AbundancePivot!$L$5:$M$150,2,FALSE)</f>
        <v>1760.8916323141395</v>
      </c>
      <c r="H4" s="178" t="s">
        <v>360</v>
      </c>
      <c r="I4" s="180">
        <v>2811</v>
      </c>
      <c r="J4" s="173">
        <v>1761</v>
      </c>
      <c r="K4" s="108">
        <f t="shared" ref="K4:K41" si="2">F4/J4</f>
        <v>0.99993846241575213</v>
      </c>
    </row>
    <row r="5" spans="1:11" x14ac:dyDescent="0.3">
      <c r="A5" t="str">
        <f t="shared" si="0"/>
        <v>3 Total</v>
      </c>
      <c r="B5" t="str">
        <f t="shared" si="1"/>
        <v>3 M</v>
      </c>
      <c r="C5">
        <v>3</v>
      </c>
      <c r="D5" s="166" t="s">
        <v>345</v>
      </c>
      <c r="E5" s="136">
        <f>VLOOKUP(A5,AbundancePivot!$L$5:$M$150,2,FALSE)</f>
        <v>819.27562509078109</v>
      </c>
      <c r="F5" s="167">
        <v>1</v>
      </c>
      <c r="H5" s="178" t="s">
        <v>361</v>
      </c>
      <c r="I5" s="180">
        <v>137</v>
      </c>
      <c r="J5" s="173">
        <v>1</v>
      </c>
      <c r="K5" s="108">
        <f t="shared" si="2"/>
        <v>1</v>
      </c>
    </row>
    <row r="6" spans="1:11" x14ac:dyDescent="0.3">
      <c r="A6" t="str">
        <f t="shared" si="0"/>
        <v>4 Total</v>
      </c>
      <c r="B6" t="str">
        <f t="shared" si="1"/>
        <v>4 M</v>
      </c>
      <c r="C6">
        <v>4</v>
      </c>
      <c r="D6" s="166" t="s">
        <v>30</v>
      </c>
      <c r="E6" s="136">
        <f>VLOOKUP(A6,AbundancePivot!$L$5:$M$150,2,FALSE)</f>
        <v>12077.79649048146</v>
      </c>
      <c r="F6" s="136">
        <f>VLOOKUP(B6,AbundancePivot!$L$5:$M$150,2,FALSE)</f>
        <v>948.62388237586742</v>
      </c>
      <c r="H6" s="178" t="s">
        <v>362</v>
      </c>
      <c r="I6" s="180">
        <v>12086</v>
      </c>
      <c r="J6" s="173">
        <v>959</v>
      </c>
      <c r="K6" s="108">
        <f t="shared" si="2"/>
        <v>0.98918027359318816</v>
      </c>
    </row>
    <row r="7" spans="1:11" x14ac:dyDescent="0.3">
      <c r="A7" t="str">
        <f t="shared" si="0"/>
        <v>5 Total</v>
      </c>
      <c r="B7" t="str">
        <f t="shared" si="1"/>
        <v>5 M</v>
      </c>
      <c r="C7">
        <v>5</v>
      </c>
      <c r="D7" s="166" t="s">
        <v>33</v>
      </c>
      <c r="E7" s="136">
        <f>VLOOKUP(A7,AbundancePivot!$L$5:$M$150,2,FALSE)</f>
        <v>505.15354174954916</v>
      </c>
      <c r="F7" s="136">
        <v>1</v>
      </c>
      <c r="H7" s="178" t="s">
        <v>363</v>
      </c>
      <c r="I7" s="180">
        <v>505</v>
      </c>
      <c r="J7" s="173">
        <v>1</v>
      </c>
      <c r="K7" s="108">
        <f t="shared" si="2"/>
        <v>1</v>
      </c>
    </row>
    <row r="8" spans="1:11" x14ac:dyDescent="0.3">
      <c r="A8" t="str">
        <f t="shared" si="0"/>
        <v>6 Total</v>
      </c>
      <c r="B8" t="str">
        <f t="shared" si="1"/>
        <v>6 M</v>
      </c>
      <c r="C8">
        <v>6</v>
      </c>
      <c r="D8" s="166" t="s">
        <v>36</v>
      </c>
      <c r="E8" s="96">
        <v>4104</v>
      </c>
      <c r="F8" s="96">
        <f>VLOOKUP(B8,AbundancePivot!$L$5:$M$150,2,FALSE)</f>
        <v>1929.9915754161727</v>
      </c>
      <c r="H8" s="178" t="s">
        <v>364</v>
      </c>
      <c r="I8" s="180">
        <v>4109</v>
      </c>
      <c r="J8" s="173">
        <v>1933</v>
      </c>
      <c r="K8" s="108">
        <f t="shared" si="2"/>
        <v>0.99844364998250013</v>
      </c>
    </row>
    <row r="9" spans="1:11" x14ac:dyDescent="0.3">
      <c r="A9" t="str">
        <f t="shared" si="0"/>
        <v>7 Total</v>
      </c>
      <c r="B9" t="str">
        <f t="shared" si="1"/>
        <v>7 M</v>
      </c>
      <c r="C9">
        <v>7</v>
      </c>
      <c r="D9" s="166" t="s">
        <v>39</v>
      </c>
      <c r="E9" s="96">
        <f>VLOOKUP(A9,AbundancePivot!$L$5:$M$150,2,FALSE)</f>
        <v>6414.511141215703</v>
      </c>
      <c r="F9" s="96">
        <f>VLOOKUP(B9,AbundancePivot!$L$5:$M$150,2,FALSE)</f>
        <v>3012.4662003224616</v>
      </c>
      <c r="H9" s="178" t="s">
        <v>365</v>
      </c>
      <c r="I9" s="180">
        <v>6415</v>
      </c>
      <c r="J9" s="173">
        <v>3012</v>
      </c>
      <c r="K9" s="108">
        <f t="shared" si="2"/>
        <v>1.0001547809835529</v>
      </c>
    </row>
    <row r="10" spans="1:11" x14ac:dyDescent="0.3">
      <c r="A10" t="str">
        <f t="shared" si="0"/>
        <v>8 Total</v>
      </c>
      <c r="B10" t="str">
        <f t="shared" si="1"/>
        <v>8 M</v>
      </c>
      <c r="C10">
        <v>8</v>
      </c>
      <c r="D10" s="166" t="s">
        <v>42</v>
      </c>
      <c r="E10" s="96">
        <f>VLOOKUP(A10,AbundancePivot!$L$5:$M$150,2,FALSE)</f>
        <v>2581.8599199007031</v>
      </c>
      <c r="F10" s="96">
        <f>VLOOKUP(B10,AbundancePivot!$L$5:$M$150,2,FALSE)</f>
        <v>1800.3180714449047</v>
      </c>
      <c r="H10" s="178" t="s">
        <v>366</v>
      </c>
      <c r="I10" s="180">
        <v>2582</v>
      </c>
      <c r="J10" s="173">
        <v>1800</v>
      </c>
      <c r="K10" s="108">
        <f t="shared" si="2"/>
        <v>1.0001767063582805</v>
      </c>
    </row>
    <row r="11" spans="1:11" x14ac:dyDescent="0.3">
      <c r="A11" t="str">
        <f t="shared" si="0"/>
        <v>9 Total</v>
      </c>
      <c r="B11" t="str">
        <f t="shared" si="1"/>
        <v>9 M</v>
      </c>
      <c r="C11">
        <v>9</v>
      </c>
      <c r="D11" s="166" t="s">
        <v>45</v>
      </c>
      <c r="E11" s="96">
        <v>1335</v>
      </c>
      <c r="F11" s="96">
        <f>VLOOKUP(B11,AbundancePivot!$L$5:$M$150,2,FALSE)</f>
        <v>723.10400742857132</v>
      </c>
      <c r="H11" s="178" t="s">
        <v>367</v>
      </c>
      <c r="I11" s="180">
        <v>1450</v>
      </c>
      <c r="J11" s="173">
        <v>799</v>
      </c>
      <c r="K11" s="108">
        <f t="shared" si="2"/>
        <v>0.90501127337743592</v>
      </c>
    </row>
    <row r="12" spans="1:11" x14ac:dyDescent="0.3">
      <c r="A12" t="str">
        <f t="shared" si="0"/>
        <v>10 Total</v>
      </c>
      <c r="B12" t="str">
        <f t="shared" si="1"/>
        <v>10 M</v>
      </c>
      <c r="C12">
        <v>10</v>
      </c>
      <c r="D12" s="166" t="s">
        <v>48</v>
      </c>
      <c r="E12" s="175">
        <f>Tulalip!M19</f>
        <v>395.14285714285717</v>
      </c>
      <c r="F12" s="175">
        <f>Tulalip!M18</f>
        <v>309.57142857142856</v>
      </c>
      <c r="G12" t="s">
        <v>255</v>
      </c>
      <c r="H12" t="str">
        <f>Tulalip!L15</f>
        <v>1992-2014_TulalipHatchery_TRS_ETRS_AgeComposition_10.29.2020</v>
      </c>
      <c r="I12" s="180">
        <v>608</v>
      </c>
      <c r="J12" s="173">
        <v>442</v>
      </c>
      <c r="K12" s="108">
        <f t="shared" si="2"/>
        <v>0.70038784744667093</v>
      </c>
    </row>
    <row r="13" spans="1:11" x14ac:dyDescent="0.3">
      <c r="A13" t="str">
        <f t="shared" si="0"/>
        <v>11 Total</v>
      </c>
      <c r="B13" t="str">
        <f t="shared" si="1"/>
        <v>11 M</v>
      </c>
      <c r="C13">
        <v>11</v>
      </c>
      <c r="D13" s="166" t="s">
        <v>52</v>
      </c>
      <c r="E13" s="136">
        <f>VLOOKUP(A13,AbundancePivot!$L$5:$M$150,2,FALSE)</f>
        <v>39103.158745833447</v>
      </c>
      <c r="F13" s="136">
        <f>VLOOKUP(B13,AbundancePivot!$L$5:$M$150,2,FALSE)</f>
        <v>32249.705248241855</v>
      </c>
      <c r="H13" t="s">
        <v>368</v>
      </c>
      <c r="I13" s="180">
        <v>38621</v>
      </c>
      <c r="J13" s="173">
        <v>30897</v>
      </c>
      <c r="K13" s="108">
        <f t="shared" si="2"/>
        <v>1.0437811194692641</v>
      </c>
    </row>
    <row r="14" spans="1:11" x14ac:dyDescent="0.3">
      <c r="A14" t="str">
        <f t="shared" si="0"/>
        <v>12 Total</v>
      </c>
      <c r="B14" t="str">
        <f t="shared" si="1"/>
        <v>12 M</v>
      </c>
      <c r="C14">
        <v>12</v>
      </c>
      <c r="D14" s="166" t="s">
        <v>64</v>
      </c>
      <c r="E14" s="136">
        <f>VLOOKUP(A14,AbundancePivot!$L$5:$M$150,2,FALSE)</f>
        <v>1259.1740007947608</v>
      </c>
      <c r="F14" s="96">
        <v>1251.5999999999999</v>
      </c>
      <c r="H14" t="s">
        <v>368</v>
      </c>
      <c r="I14" s="180">
        <v>1682</v>
      </c>
      <c r="J14" s="173">
        <v>1668</v>
      </c>
      <c r="K14" s="108">
        <f t="shared" si="2"/>
        <v>0.7503597122302158</v>
      </c>
    </row>
    <row r="15" spans="1:11" x14ac:dyDescent="0.3">
      <c r="A15" t="str">
        <f t="shared" si="0"/>
        <v>13 Total</v>
      </c>
      <c r="B15" t="str">
        <f t="shared" si="1"/>
        <v>13 M</v>
      </c>
      <c r="C15">
        <v>13</v>
      </c>
      <c r="D15" s="166" t="s">
        <v>67</v>
      </c>
      <c r="E15" s="136">
        <f>VLOOKUP(A15,AbundancePivot!$L$5:$M$150,2,FALSE)</f>
        <v>54939.277495883951</v>
      </c>
      <c r="F15" s="136">
        <f>VLOOKUP(B15,AbundancePivot!$L$5:$M$150,2,FALSE)</f>
        <v>50329.774527807785</v>
      </c>
      <c r="H15" t="s">
        <v>368</v>
      </c>
      <c r="I15" s="180">
        <v>54942</v>
      </c>
      <c r="J15" s="173">
        <v>50332</v>
      </c>
      <c r="K15" s="108">
        <f t="shared" si="2"/>
        <v>0.99995578414940367</v>
      </c>
    </row>
    <row r="16" spans="1:11" x14ac:dyDescent="0.3">
      <c r="A16" t="str">
        <f t="shared" si="0"/>
        <v>14 Total</v>
      </c>
      <c r="B16" t="str">
        <f t="shared" si="1"/>
        <v>14 M</v>
      </c>
      <c r="C16">
        <v>14</v>
      </c>
      <c r="D16" s="166" t="s">
        <v>79</v>
      </c>
      <c r="E16" s="136">
        <f>VLOOKUP(A16,AbundancePivot!$L$5:$M$150,2,FALSE)</f>
        <v>1582.8587809184021</v>
      </c>
      <c r="F16" s="136">
        <f>VLOOKUP(B16,AbundancePivot!$L$5:$M$150,2,FALSE)</f>
        <v>1564.1901455660368</v>
      </c>
      <c r="H16" t="s">
        <v>368</v>
      </c>
      <c r="I16" s="180">
        <v>1544</v>
      </c>
      <c r="J16" s="173">
        <v>1513</v>
      </c>
      <c r="K16" s="108">
        <f t="shared" si="2"/>
        <v>1.0338335396999583</v>
      </c>
    </row>
    <row r="17" spans="1:11" x14ac:dyDescent="0.3">
      <c r="A17" t="str">
        <f t="shared" si="0"/>
        <v>15 Total</v>
      </c>
      <c r="B17" t="str">
        <f t="shared" si="1"/>
        <v>15 M</v>
      </c>
      <c r="C17">
        <v>15</v>
      </c>
      <c r="D17" s="166" t="s">
        <v>82</v>
      </c>
      <c r="E17" s="136">
        <f>VLOOKUP(A17,AbundancePivot!$L$5:$M$150,2,FALSE)</f>
        <v>3194.1428571428573</v>
      </c>
      <c r="F17" s="136">
        <v>1</v>
      </c>
      <c r="H17" s="178" t="s">
        <v>360</v>
      </c>
      <c r="I17" s="180">
        <v>3268</v>
      </c>
      <c r="J17" s="173">
        <v>1</v>
      </c>
      <c r="K17" s="108">
        <f t="shared" si="2"/>
        <v>1</v>
      </c>
    </row>
    <row r="18" spans="1:11" x14ac:dyDescent="0.3">
      <c r="A18" t="s">
        <v>313</v>
      </c>
      <c r="B18" t="str">
        <f t="shared" si="1"/>
        <v>16 M</v>
      </c>
      <c r="C18">
        <v>16</v>
      </c>
      <c r="D18" s="166" t="s">
        <v>85</v>
      </c>
      <c r="E18" s="175">
        <f>VLOOKUP(A18,AbundancePivot!$L$5:$M$117,2,FALSE)</f>
        <v>52793.910623073709</v>
      </c>
      <c r="F18" s="175">
        <f>VLOOKUP(B18,AbundancePivot!$L$5:$M$117,2,FALSE)</f>
        <v>42745.358535971376</v>
      </c>
      <c r="G18" t="s">
        <v>343</v>
      </c>
      <c r="H18" t="str">
        <f>HC!D1</f>
        <v>[HoodCanalValidationRunInputs_GR-September22-2020 ahb.xlsx]forDAN'!$A$1</v>
      </c>
      <c r="I18" s="180">
        <v>52767</v>
      </c>
      <c r="J18" s="173">
        <v>42618</v>
      </c>
      <c r="K18" s="108">
        <f t="shared" si="2"/>
        <v>1.0029883743012664</v>
      </c>
    </row>
    <row r="19" spans="1:11" x14ac:dyDescent="0.3">
      <c r="A19" t="str">
        <f t="shared" si="0"/>
        <v>17 Total</v>
      </c>
      <c r="B19" t="str">
        <f t="shared" si="1"/>
        <v>17 M</v>
      </c>
      <c r="C19">
        <v>17</v>
      </c>
      <c r="D19" s="166" t="s">
        <v>94</v>
      </c>
      <c r="E19" s="176">
        <f>VLOOKUP(A19,AbundancePivot!$L$5:$M$117,2,FALSE)</f>
        <v>248.43167390655071</v>
      </c>
      <c r="F19" s="176">
        <f>VLOOKUP(B19,AbundancePivot!$L$5:$M$117,2,FALSE)</f>
        <v>247.89197201879961</v>
      </c>
      <c r="G19" t="s">
        <v>343</v>
      </c>
      <c r="H19" t="s">
        <v>295</v>
      </c>
      <c r="I19" s="180">
        <v>397</v>
      </c>
      <c r="J19" s="173">
        <v>396</v>
      </c>
      <c r="K19" s="108">
        <f t="shared" si="2"/>
        <v>0.62598982833030203</v>
      </c>
    </row>
    <row r="20" spans="1:11" x14ac:dyDescent="0.3">
      <c r="A20" t="str">
        <f t="shared" si="0"/>
        <v>18 Total</v>
      </c>
      <c r="B20" t="str">
        <f t="shared" si="1"/>
        <v>18 M</v>
      </c>
      <c r="C20">
        <v>18</v>
      </c>
      <c r="D20" s="166" t="s">
        <v>97</v>
      </c>
      <c r="E20" s="96">
        <v>2484</v>
      </c>
      <c r="F20" s="96">
        <v>9</v>
      </c>
      <c r="H20" s="178" t="s">
        <v>360</v>
      </c>
      <c r="I20" s="180">
        <v>2484</v>
      </c>
      <c r="J20" s="173">
        <v>9</v>
      </c>
      <c r="K20" s="108">
        <f t="shared" si="2"/>
        <v>1</v>
      </c>
    </row>
    <row r="21" spans="1:11" x14ac:dyDescent="0.3">
      <c r="A21" t="str">
        <f t="shared" si="0"/>
        <v>19 Total</v>
      </c>
      <c r="B21" t="str">
        <f t="shared" si="1"/>
        <v>19 M</v>
      </c>
      <c r="C21">
        <v>19</v>
      </c>
      <c r="D21" s="166" t="s">
        <v>214</v>
      </c>
      <c r="E21" s="136">
        <f>VLOOKUP(A21,AbundancePivot!$L$5:$M$150,2,FALSE)</f>
        <v>15821.992857142857</v>
      </c>
      <c r="F21" s="136">
        <f>VLOOKUP(B21,AbundancePivot!$L$5:$M$150,2,FALSE)</f>
        <v>12116.814205177852</v>
      </c>
      <c r="H21" s="178" t="s">
        <v>360</v>
      </c>
      <c r="I21" s="180">
        <v>15967</v>
      </c>
      <c r="J21" s="173">
        <v>12475</v>
      </c>
      <c r="K21" s="108">
        <f t="shared" si="2"/>
        <v>0.97128771183790397</v>
      </c>
    </row>
    <row r="22" spans="1:11" x14ac:dyDescent="0.3">
      <c r="A22" t="str">
        <f t="shared" si="0"/>
        <v>20 Total</v>
      </c>
      <c r="B22" t="str">
        <f t="shared" si="1"/>
        <v>20 M</v>
      </c>
      <c r="C22">
        <v>20</v>
      </c>
      <c r="D22" s="166" t="s">
        <v>215</v>
      </c>
      <c r="E22" s="136">
        <f>VLOOKUP(A22,AbundancePivot!$L$5:$M$150,2,FALSE)</f>
        <v>59027.950000000004</v>
      </c>
      <c r="F22" s="136">
        <f>VLOOKUP(B22,AbundancePivot!$L$5:$M$150,2,FALSE)</f>
        <v>48768.156579273964</v>
      </c>
      <c r="H22" s="178" t="s">
        <v>360</v>
      </c>
      <c r="I22" s="180">
        <v>59318</v>
      </c>
      <c r="J22" s="173">
        <v>50330</v>
      </c>
      <c r="K22" s="108">
        <f t="shared" si="2"/>
        <v>0.96896794316061918</v>
      </c>
    </row>
    <row r="23" spans="1:11" x14ac:dyDescent="0.3">
      <c r="A23" t="str">
        <f t="shared" si="0"/>
        <v>21 Total</v>
      </c>
      <c r="B23" t="str">
        <f t="shared" si="1"/>
        <v>21 M</v>
      </c>
      <c r="C23">
        <v>21</v>
      </c>
      <c r="D23" s="166" t="s">
        <v>216</v>
      </c>
      <c r="E23" s="136">
        <f>VLOOKUP(A23,AbundancePivot!$L$5:$M$150,2,FALSE)</f>
        <v>12265.714285714286</v>
      </c>
      <c r="F23" s="136">
        <f>VLOOKUP(B23,AbundancePivot!$L$5:$M$150,2,FALSE)</f>
        <v>445.70095861214202</v>
      </c>
      <c r="H23" s="178" t="s">
        <v>360</v>
      </c>
      <c r="I23" s="180">
        <v>12105</v>
      </c>
      <c r="J23" s="173">
        <v>431</v>
      </c>
      <c r="K23" s="108">
        <f t="shared" si="2"/>
        <v>1.0341089526963851</v>
      </c>
    </row>
    <row r="24" spans="1:11" x14ac:dyDescent="0.3">
      <c r="A24" t="str">
        <f t="shared" si="0"/>
        <v>22 Total</v>
      </c>
      <c r="B24" t="str">
        <f t="shared" si="1"/>
        <v>22 M</v>
      </c>
      <c r="C24">
        <v>22</v>
      </c>
      <c r="D24" s="166" t="s">
        <v>217</v>
      </c>
      <c r="E24" s="136">
        <f>VLOOKUP(A24,AbundancePivot!$L$5:$M$150,2,FALSE)</f>
        <v>71442.571428571435</v>
      </c>
      <c r="F24" s="136">
        <f>VLOOKUP(B24,AbundancePivot!$L$5:$M$150,2,FALSE)</f>
        <v>63714.326768831575</v>
      </c>
      <c r="H24" s="178" t="s">
        <v>360</v>
      </c>
      <c r="I24" s="180">
        <v>69662</v>
      </c>
      <c r="J24" s="173">
        <v>63965</v>
      </c>
      <c r="K24" s="108">
        <f t="shared" si="2"/>
        <v>0.99608108760777891</v>
      </c>
    </row>
    <row r="25" spans="1:11" x14ac:dyDescent="0.3">
      <c r="A25" t="str">
        <f t="shared" si="0"/>
        <v>23 Total</v>
      </c>
      <c r="B25" t="str">
        <f t="shared" si="1"/>
        <v>23 M</v>
      </c>
      <c r="C25">
        <v>23</v>
      </c>
      <c r="D25" s="166" t="s">
        <v>218</v>
      </c>
      <c r="E25" s="136">
        <f>VLOOKUP(A25,AbundancePivot!$L$5:$M$150,2,FALSE)</f>
        <v>60755.571428571428</v>
      </c>
      <c r="F25" s="136">
        <f>VLOOKUP(B25,AbundancePivot!$L$5:$M$150,2,FALSE)</f>
        <v>32642.12923804266</v>
      </c>
      <c r="H25" s="178" t="s">
        <v>360</v>
      </c>
      <c r="I25" s="180">
        <v>60756</v>
      </c>
      <c r="J25" s="173">
        <v>26512</v>
      </c>
      <c r="K25" s="108">
        <f t="shared" si="2"/>
        <v>1.2312209278078854</v>
      </c>
    </row>
    <row r="26" spans="1:11" x14ac:dyDescent="0.3">
      <c r="A26" t="str">
        <f t="shared" si="0"/>
        <v>24 Total</v>
      </c>
      <c r="B26" t="str">
        <f t="shared" si="1"/>
        <v>24 M</v>
      </c>
      <c r="C26">
        <v>24</v>
      </c>
      <c r="D26" t="s">
        <v>219</v>
      </c>
      <c r="E26" s="96">
        <f>VLOOKUP(A26,AbundancePivot!$L$5:$M$150,2,FALSE)</f>
        <v>357048.35899524624</v>
      </c>
      <c r="F26" s="96">
        <f>VLOOKUP(B26,AbundancePivot!$L$5:$M$150,2,FALSE)</f>
        <v>101915.83625375877</v>
      </c>
      <c r="G26" t="s">
        <v>369</v>
      </c>
      <c r="H26" s="178" t="s">
        <v>360</v>
      </c>
      <c r="I26" s="180">
        <v>397908</v>
      </c>
      <c r="J26" s="173">
        <v>112630</v>
      </c>
      <c r="K26" s="108">
        <f t="shared" si="2"/>
        <v>0.9048729135555249</v>
      </c>
    </row>
    <row r="27" spans="1:11" x14ac:dyDescent="0.3">
      <c r="A27" t="str">
        <f t="shared" si="0"/>
        <v>25 Total</v>
      </c>
      <c r="B27" t="str">
        <f t="shared" si="1"/>
        <v>25 M</v>
      </c>
      <c r="C27">
        <v>25</v>
      </c>
      <c r="D27" s="166" t="s">
        <v>220</v>
      </c>
      <c r="E27" s="136">
        <f>VLOOKUP(A27,AbundancePivot!$L$5:$M$150,2,FALSE)</f>
        <v>11367.696900000001</v>
      </c>
      <c r="F27" s="136">
        <f>VLOOKUP(B27,AbundancePivot!$L$5:$M$150,2,FALSE)</f>
        <v>10602.753639972409</v>
      </c>
      <c r="H27" s="178" t="s">
        <v>360</v>
      </c>
      <c r="I27" s="180">
        <v>11333</v>
      </c>
      <c r="J27" s="173">
        <v>9712</v>
      </c>
      <c r="K27" s="108">
        <f t="shared" si="2"/>
        <v>1.0917168080696467</v>
      </c>
    </row>
    <row r="28" spans="1:11" x14ac:dyDescent="0.3">
      <c r="A28" t="str">
        <f t="shared" si="0"/>
        <v>26 Total</v>
      </c>
      <c r="B28" t="str">
        <f t="shared" si="1"/>
        <v>26 M</v>
      </c>
      <c r="C28">
        <v>26</v>
      </c>
      <c r="D28" s="166" t="s">
        <v>221</v>
      </c>
      <c r="E28" s="177">
        <f>VLOOKUP(A28,AbundancePivot!$L$5:$M$150,2,FALSE)</f>
        <v>56304.428571428572</v>
      </c>
      <c r="F28" s="177">
        <f>VLOOKUP(B28,AbundancePivot!$L$5:$M$150,2,FALSE)</f>
        <v>45051.862857142864</v>
      </c>
      <c r="H28" s="178" t="s">
        <v>360</v>
      </c>
      <c r="I28" s="180">
        <v>61102</v>
      </c>
      <c r="J28" s="173">
        <v>55196</v>
      </c>
      <c r="K28" s="108">
        <f t="shared" si="2"/>
        <v>0.81621608191069761</v>
      </c>
    </row>
    <row r="29" spans="1:11" x14ac:dyDescent="0.3">
      <c r="A29" t="str">
        <f t="shared" si="0"/>
        <v>27 Total</v>
      </c>
      <c r="B29" t="str">
        <f t="shared" si="1"/>
        <v>27 M</v>
      </c>
      <c r="C29">
        <v>27</v>
      </c>
      <c r="D29" t="s">
        <v>222</v>
      </c>
      <c r="E29" s="96">
        <f>VLOOKUP(A29,AbundancePivot!$L$5:$M$150,2,FALSE)</f>
        <v>60169.355290468069</v>
      </c>
      <c r="F29" s="96">
        <f>VLOOKUP(B29,AbundancePivot!$L$5:$M$150,2,FALSE)</f>
        <v>18435.027085009166</v>
      </c>
      <c r="G29" t="s">
        <v>369</v>
      </c>
      <c r="H29" s="178" t="s">
        <v>360</v>
      </c>
      <c r="I29" s="180">
        <v>18780</v>
      </c>
      <c r="J29" s="173">
        <v>10611</v>
      </c>
      <c r="K29" s="108">
        <f t="shared" si="2"/>
        <v>1.7373505875986397</v>
      </c>
    </row>
    <row r="30" spans="1:11" x14ac:dyDescent="0.3">
      <c r="A30" t="str">
        <f t="shared" si="0"/>
        <v>28 Total</v>
      </c>
      <c r="B30" t="str">
        <f t="shared" si="1"/>
        <v>28 M</v>
      </c>
      <c r="C30">
        <v>28</v>
      </c>
      <c r="D30" s="166" t="s">
        <v>223</v>
      </c>
      <c r="E30" s="136">
        <f>VLOOKUP(A30,AbundancePivot!$L$5:$M$150,2,FALSE)</f>
        <v>78793.725227981879</v>
      </c>
      <c r="F30" s="136">
        <f>VLOOKUP(B30,AbundancePivot!$L$5:$M$150,2,FALSE)</f>
        <v>2065.0719878291429</v>
      </c>
      <c r="H30" s="178" t="s">
        <v>360</v>
      </c>
      <c r="I30" s="180">
        <v>80826</v>
      </c>
      <c r="J30" s="173">
        <v>2059</v>
      </c>
      <c r="K30" s="108">
        <f t="shared" si="2"/>
        <v>1.0029489984600015</v>
      </c>
    </row>
    <row r="31" spans="1:11" x14ac:dyDescent="0.3">
      <c r="A31" t="str">
        <f t="shared" si="0"/>
        <v>29 Total</v>
      </c>
      <c r="B31" t="str">
        <f t="shared" si="1"/>
        <v>29 M</v>
      </c>
      <c r="C31">
        <v>29</v>
      </c>
      <c r="D31" s="166" t="s">
        <v>224</v>
      </c>
      <c r="E31" s="136">
        <f>VLOOKUP(A31,AbundancePivot!$L$5:$M$150,2,FALSE)</f>
        <v>117147.57142857143</v>
      </c>
      <c r="F31" s="136">
        <f>VLOOKUP(B31,AbundancePivot!$L$5:$M$150,2,FALSE)</f>
        <v>2332.1534897180763</v>
      </c>
      <c r="H31" s="178" t="s">
        <v>360</v>
      </c>
      <c r="I31" s="180">
        <v>119318</v>
      </c>
      <c r="J31" s="173">
        <v>2266</v>
      </c>
      <c r="K31" s="108">
        <f t="shared" si="2"/>
        <v>1.0291939495666709</v>
      </c>
    </row>
    <row r="32" spans="1:11" x14ac:dyDescent="0.3">
      <c r="A32" t="str">
        <f t="shared" si="0"/>
        <v>30 Total</v>
      </c>
      <c r="B32" t="str">
        <f t="shared" si="1"/>
        <v>30 M</v>
      </c>
      <c r="C32">
        <v>30</v>
      </c>
      <c r="D32" t="s">
        <v>225</v>
      </c>
      <c r="E32" s="177">
        <f>VLOOKUP(A32,AbundancePivot!$L$5:$M$150,2,FALSE)</f>
        <v>126553.74378914885</v>
      </c>
      <c r="F32" s="177">
        <f>VLOOKUP(B32,AbundancePivot!$L$5:$M$150,2,FALSE)</f>
        <v>6156.105317047366</v>
      </c>
      <c r="H32" s="178" t="s">
        <v>360</v>
      </c>
      <c r="I32" s="180">
        <v>143452</v>
      </c>
      <c r="J32" s="173">
        <v>4310</v>
      </c>
      <c r="K32" s="108">
        <f t="shared" si="2"/>
        <v>1.4283307000109897</v>
      </c>
    </row>
    <row r="33" spans="1:11" x14ac:dyDescent="0.3">
      <c r="A33" t="str">
        <f t="shared" si="0"/>
        <v>31 Total</v>
      </c>
      <c r="B33" t="str">
        <f t="shared" si="1"/>
        <v>31 M</v>
      </c>
      <c r="C33">
        <v>31</v>
      </c>
      <c r="D33" t="s">
        <v>226</v>
      </c>
      <c r="E33" s="177">
        <f>VLOOKUP(A33,AbundancePivot!$L$5:$M$150,2,FALSE)</f>
        <v>184968.80037776471</v>
      </c>
      <c r="F33" s="177">
        <f>VLOOKUP(B33,AbundancePivot!$L$5:$M$150,2,FALSE)</f>
        <v>3719.5878137008949</v>
      </c>
      <c r="H33" s="178" t="s">
        <v>360</v>
      </c>
      <c r="I33" s="180">
        <v>148458</v>
      </c>
      <c r="J33" s="173">
        <v>2997</v>
      </c>
      <c r="K33" s="108">
        <f t="shared" si="2"/>
        <v>1.2411037082752403</v>
      </c>
    </row>
    <row r="34" spans="1:11" x14ac:dyDescent="0.3">
      <c r="A34" t="str">
        <f t="shared" si="0"/>
        <v>32 Total</v>
      </c>
      <c r="B34" t="str">
        <f t="shared" si="1"/>
        <v>32 M</v>
      </c>
      <c r="C34">
        <v>32</v>
      </c>
      <c r="D34" t="s">
        <v>227</v>
      </c>
      <c r="E34" s="177">
        <f>VLOOKUP(A34,AbundancePivot!$L$5:$M$150,2,FALSE)</f>
        <v>23122.590759139246</v>
      </c>
      <c r="F34" s="177">
        <f>VLOOKUP(B34,AbundancePivot!$L$5:$M$150,2,FALSE)</f>
        <v>1685.7821319554337</v>
      </c>
      <c r="H34" s="178" t="s">
        <v>360</v>
      </c>
      <c r="I34" s="180">
        <v>16647</v>
      </c>
      <c r="J34" s="173">
        <v>1223</v>
      </c>
      <c r="K34" s="108">
        <f t="shared" si="2"/>
        <v>1.3783991267010904</v>
      </c>
    </row>
    <row r="35" spans="1:11" x14ac:dyDescent="0.3">
      <c r="A35" t="str">
        <f t="shared" si="0"/>
        <v>33 Total</v>
      </c>
      <c r="B35" t="str">
        <f t="shared" si="1"/>
        <v>33 M</v>
      </c>
      <c r="C35">
        <v>33</v>
      </c>
      <c r="D35" s="166" t="s">
        <v>100</v>
      </c>
      <c r="E35" s="136">
        <f>VLOOKUP(A35,AbundancePivot!$L$5:$M$150,2,FALSE)</f>
        <v>280.85714285714283</v>
      </c>
      <c r="F35" s="136">
        <v>1</v>
      </c>
      <c r="H35" s="178" t="s">
        <v>360</v>
      </c>
      <c r="I35" s="180">
        <v>379</v>
      </c>
      <c r="J35" s="173">
        <v>1</v>
      </c>
      <c r="K35" s="108">
        <f t="shared" si="2"/>
        <v>1</v>
      </c>
    </row>
    <row r="36" spans="1:11" x14ac:dyDescent="0.3">
      <c r="A36" t="str">
        <f t="shared" si="0"/>
        <v>34 Total</v>
      </c>
      <c r="B36" t="str">
        <f t="shared" si="1"/>
        <v>34 M</v>
      </c>
      <c r="C36">
        <v>34</v>
      </c>
      <c r="D36" s="166" t="s">
        <v>228</v>
      </c>
      <c r="E36" s="136">
        <f>VLOOKUP(A36,AbundancePivot!$L$5:$M$150,2,FALSE)</f>
        <v>6068.9142857142797</v>
      </c>
      <c r="F36" s="136">
        <v>1</v>
      </c>
      <c r="H36" s="178" t="s">
        <v>360</v>
      </c>
      <c r="I36" s="180">
        <v>6104</v>
      </c>
      <c r="J36" s="173">
        <v>1</v>
      </c>
      <c r="K36" s="108">
        <f t="shared" si="2"/>
        <v>1</v>
      </c>
    </row>
    <row r="37" spans="1:11" x14ac:dyDescent="0.3">
      <c r="A37" t="str">
        <f t="shared" si="0"/>
        <v>35 Total</v>
      </c>
      <c r="B37" t="str">
        <f t="shared" si="1"/>
        <v>35 M</v>
      </c>
      <c r="C37">
        <v>35</v>
      </c>
      <c r="D37" t="s">
        <v>229</v>
      </c>
      <c r="E37" s="96">
        <v>270025</v>
      </c>
      <c r="F37" s="96">
        <v>62105</v>
      </c>
      <c r="G37" t="s">
        <v>370</v>
      </c>
      <c r="H37" s="178" t="s">
        <v>360</v>
      </c>
      <c r="I37" s="180">
        <v>268185</v>
      </c>
      <c r="J37" s="173">
        <v>61642</v>
      </c>
      <c r="K37" s="108">
        <f t="shared" si="2"/>
        <v>1.0075111125531293</v>
      </c>
    </row>
    <row r="38" spans="1:11" x14ac:dyDescent="0.3">
      <c r="A38" t="str">
        <f t="shared" si="0"/>
        <v>36 Total</v>
      </c>
      <c r="B38" t="str">
        <f t="shared" si="1"/>
        <v>36 M</v>
      </c>
      <c r="C38">
        <v>36</v>
      </c>
      <c r="D38" s="166" t="s">
        <v>230</v>
      </c>
      <c r="E38" s="177">
        <f>VLOOKUP(A38,AbundancePivot!$L$5:$M$150,2,FALSE)</f>
        <v>43322.089223245675</v>
      </c>
      <c r="F38" s="177">
        <f>VLOOKUP(B38,AbundancePivot!$L$5:$M$150,2,FALSE)</f>
        <v>4565.6622502945902</v>
      </c>
      <c r="H38" s="178" t="s">
        <v>360</v>
      </c>
      <c r="I38" s="180">
        <v>42108</v>
      </c>
      <c r="J38" s="173">
        <v>5687</v>
      </c>
      <c r="K38" s="108">
        <f t="shared" si="2"/>
        <v>0.80282438021708991</v>
      </c>
    </row>
    <row r="39" spans="1:11" x14ac:dyDescent="0.3">
      <c r="A39" t="str">
        <f t="shared" si="0"/>
        <v>37 Total</v>
      </c>
      <c r="B39" t="str">
        <f t="shared" si="1"/>
        <v>37 M</v>
      </c>
      <c r="C39">
        <v>37</v>
      </c>
      <c r="D39" t="s">
        <v>231</v>
      </c>
      <c r="E39" s="177">
        <v>34431</v>
      </c>
      <c r="F39" s="177">
        <f>VLOOKUP(B39,AbundancePivot!$L$5:$M$150,2,FALSE)</f>
        <v>22626.155315767501</v>
      </c>
      <c r="H39" s="178" t="s">
        <v>360</v>
      </c>
      <c r="I39" s="180">
        <v>24153</v>
      </c>
      <c r="J39" s="173">
        <v>13926</v>
      </c>
      <c r="K39" s="108">
        <f t="shared" si="2"/>
        <v>1.6247418724520681</v>
      </c>
    </row>
    <row r="40" spans="1:11" x14ac:dyDescent="0.3">
      <c r="A40" t="str">
        <f t="shared" si="0"/>
        <v>38 Total</v>
      </c>
      <c r="B40" t="str">
        <f t="shared" si="1"/>
        <v>38 M</v>
      </c>
      <c r="C40">
        <v>38</v>
      </c>
      <c r="D40" s="166" t="s">
        <v>103</v>
      </c>
      <c r="E40" s="136">
        <f>VLOOKUP(A40,AbundancePivot!$L$5:$M$150,2,FALSE)</f>
        <v>747.97650979898003</v>
      </c>
      <c r="F40" s="136">
        <f>VLOOKUP(B40,AbundancePivot!$L$5:$M$150,2,FALSE)</f>
        <v>319.64626663485132</v>
      </c>
      <c r="H40" s="178" t="s">
        <v>360</v>
      </c>
      <c r="I40" s="180">
        <v>748</v>
      </c>
      <c r="J40" s="173">
        <v>320</v>
      </c>
      <c r="K40" s="108">
        <f t="shared" si="2"/>
        <v>0.99889458323391034</v>
      </c>
    </row>
    <row r="41" spans="1:11" x14ac:dyDescent="0.3">
      <c r="A41" t="str">
        <f t="shared" si="0"/>
        <v>39 Total</v>
      </c>
      <c r="B41" t="str">
        <f t="shared" si="1"/>
        <v>39 M</v>
      </c>
      <c r="C41">
        <v>39</v>
      </c>
      <c r="D41" t="s">
        <v>232</v>
      </c>
      <c r="E41" s="177">
        <v>56695.536197611342</v>
      </c>
      <c r="F41" s="177">
        <v>1392</v>
      </c>
      <c r="H41" s="178" t="s">
        <v>360</v>
      </c>
      <c r="I41" s="180">
        <v>40371</v>
      </c>
      <c r="J41" s="173">
        <v>965</v>
      </c>
      <c r="K41" s="108">
        <f t="shared" si="2"/>
        <v>1.4424870466321245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63C1-372F-4365-8DC1-91C31F1FD0D4}">
  <dimension ref="A3:M151"/>
  <sheetViews>
    <sheetView topLeftCell="A7" zoomScaleNormal="100" workbookViewId="0">
      <selection activeCell="A4" sqref="A4"/>
    </sheetView>
  </sheetViews>
  <sheetFormatPr defaultRowHeight="14.4" x14ac:dyDescent="0.3"/>
  <cols>
    <col min="1" max="1" width="27.88671875" bestFit="1" customWidth="1"/>
    <col min="2" max="2" width="13.33203125" bestFit="1" customWidth="1"/>
    <col min="3" max="9" width="8.5546875" bestFit="1" customWidth="1"/>
    <col min="10" max="10" width="7" bestFit="1" customWidth="1"/>
    <col min="11" max="11" width="10.77734375" customWidth="1"/>
  </cols>
  <sheetData>
    <row r="3" spans="1:13" x14ac:dyDescent="0.3">
      <c r="A3" s="164" t="s">
        <v>335</v>
      </c>
      <c r="C3" s="164" t="s">
        <v>109</v>
      </c>
    </row>
    <row r="4" spans="1:13" x14ac:dyDescent="0.3">
      <c r="A4" s="164" t="s">
        <v>336</v>
      </c>
      <c r="B4" s="164" t="s">
        <v>337</v>
      </c>
      <c r="C4">
        <v>2007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 t="s">
        <v>298</v>
      </c>
      <c r="L4" s="165" t="s">
        <v>342</v>
      </c>
      <c r="M4" s="165" t="s">
        <v>338</v>
      </c>
    </row>
    <row r="5" spans="1:13" x14ac:dyDescent="0.3">
      <c r="A5">
        <v>1</v>
      </c>
      <c r="B5" t="s">
        <v>256</v>
      </c>
      <c r="C5" s="130"/>
      <c r="D5" s="130"/>
      <c r="E5" s="130"/>
      <c r="F5" s="130"/>
      <c r="G5" s="130"/>
      <c r="H5" s="130"/>
      <c r="I5" s="130"/>
      <c r="J5" s="130"/>
      <c r="K5" s="130"/>
      <c r="L5" t="str">
        <f>TRIM(A5&amp;" " &amp;B5)</f>
        <v>1 M</v>
      </c>
      <c r="M5" s="130" t="e">
        <f t="shared" ref="M5:M36" si="0">AVERAGE(C5:I5)</f>
        <v>#DIV/0!</v>
      </c>
    </row>
    <row r="6" spans="1:13" x14ac:dyDescent="0.3">
      <c r="A6">
        <v>1</v>
      </c>
      <c r="B6" t="s">
        <v>253</v>
      </c>
      <c r="C6" s="130"/>
      <c r="D6" s="130"/>
      <c r="E6" s="130"/>
      <c r="F6" s="130"/>
      <c r="G6" s="130"/>
      <c r="H6" s="130"/>
      <c r="I6" s="130"/>
      <c r="J6" s="130"/>
      <c r="K6" s="130"/>
      <c r="L6" t="str">
        <f t="shared" ref="L6:L69" si="1">TRIM(A6&amp;" " &amp;B6)</f>
        <v>1 UM</v>
      </c>
      <c r="M6" s="130" t="e">
        <f t="shared" si="0"/>
        <v>#DIV/0!</v>
      </c>
    </row>
    <row r="7" spans="1:13" x14ac:dyDescent="0.3">
      <c r="A7" t="s">
        <v>299</v>
      </c>
      <c r="C7" s="130"/>
      <c r="D7" s="130"/>
      <c r="E7" s="130"/>
      <c r="F7" s="130"/>
      <c r="G7" s="130"/>
      <c r="H7" s="130"/>
      <c r="I7" s="130"/>
      <c r="J7" s="130"/>
      <c r="K7" s="130"/>
      <c r="L7" t="str">
        <f t="shared" si="1"/>
        <v>1 Total</v>
      </c>
      <c r="M7" s="130" t="e">
        <f t="shared" si="0"/>
        <v>#DIV/0!</v>
      </c>
    </row>
    <row r="8" spans="1:13" x14ac:dyDescent="0.3">
      <c r="A8">
        <v>2</v>
      </c>
      <c r="B8" t="s">
        <v>256</v>
      </c>
      <c r="C8" s="130">
        <v>656.6213236482954</v>
      </c>
      <c r="D8" s="130">
        <v>1488.5890443920166</v>
      </c>
      <c r="E8" s="130">
        <v>1933.8031463977263</v>
      </c>
      <c r="F8" s="130">
        <v>2617.1103395474343</v>
      </c>
      <c r="G8" s="130">
        <v>1707.7132536284014</v>
      </c>
      <c r="H8" s="130">
        <v>1179.7935279729443</v>
      </c>
      <c r="I8" s="130">
        <v>2742.6107906121583</v>
      </c>
      <c r="J8" s="130"/>
      <c r="K8" s="130"/>
      <c r="L8" t="str">
        <f t="shared" si="1"/>
        <v>2 M</v>
      </c>
      <c r="M8" s="130">
        <f t="shared" si="0"/>
        <v>1760.8916323141395</v>
      </c>
    </row>
    <row r="9" spans="1:13" x14ac:dyDescent="0.3">
      <c r="A9">
        <v>2</v>
      </c>
      <c r="B9" t="s">
        <v>253</v>
      </c>
      <c r="C9" s="130">
        <v>411.46909347834969</v>
      </c>
      <c r="D9" s="130">
        <v>495.64880626775721</v>
      </c>
      <c r="E9" s="130">
        <v>379.59358308187024</v>
      </c>
      <c r="F9" s="130">
        <v>276.24063203808612</v>
      </c>
      <c r="G9" s="130">
        <v>255.64377379088162</v>
      </c>
      <c r="H9" s="130">
        <v>584.85922825773957</v>
      </c>
      <c r="I9" s="130">
        <v>165.2258661060618</v>
      </c>
      <c r="J9" s="130"/>
      <c r="K9" s="130"/>
      <c r="L9" t="str">
        <f t="shared" si="1"/>
        <v>2 UM</v>
      </c>
      <c r="M9" s="130">
        <f t="shared" si="0"/>
        <v>366.95442614582089</v>
      </c>
    </row>
    <row r="10" spans="1:13" x14ac:dyDescent="0.3">
      <c r="A10" t="s">
        <v>300</v>
      </c>
      <c r="C10" s="130">
        <v>1068.0904171266452</v>
      </c>
      <c r="D10" s="130">
        <v>1984.2378506597738</v>
      </c>
      <c r="E10" s="130">
        <v>2313.3967294795966</v>
      </c>
      <c r="F10" s="130">
        <v>2893.3509715855203</v>
      </c>
      <c r="G10" s="130">
        <v>1963.357027419283</v>
      </c>
      <c r="H10" s="130">
        <v>1764.6527562306837</v>
      </c>
      <c r="I10" s="130">
        <v>2907.8366567182202</v>
      </c>
      <c r="J10" s="130"/>
      <c r="K10" s="130"/>
      <c r="L10" t="str">
        <f t="shared" si="1"/>
        <v>2 Total</v>
      </c>
      <c r="M10" s="130">
        <f t="shared" si="0"/>
        <v>2127.8460584599602</v>
      </c>
    </row>
    <row r="11" spans="1:13" x14ac:dyDescent="0.3">
      <c r="A11">
        <v>3</v>
      </c>
      <c r="B11" t="s">
        <v>253</v>
      </c>
      <c r="C11" s="130">
        <v>1132.089958842854</v>
      </c>
      <c r="D11" s="130">
        <v>788.50477433137917</v>
      </c>
      <c r="E11" s="130">
        <v>602.1115712571526</v>
      </c>
      <c r="F11" s="130">
        <v>784.93820780297403</v>
      </c>
      <c r="G11" s="130">
        <v>709.50196835882457</v>
      </c>
      <c r="H11" s="130">
        <v>614.73684537435599</v>
      </c>
      <c r="I11" s="130">
        <v>1103.0460496679275</v>
      </c>
      <c r="J11" s="130"/>
      <c r="K11" s="130"/>
      <c r="L11" t="str">
        <f t="shared" si="1"/>
        <v>3 UM</v>
      </c>
      <c r="M11" s="130">
        <f t="shared" si="0"/>
        <v>819.27562509078109</v>
      </c>
    </row>
    <row r="12" spans="1:13" x14ac:dyDescent="0.3">
      <c r="A12" t="s">
        <v>301</v>
      </c>
      <c r="C12" s="130">
        <v>1132.089958842854</v>
      </c>
      <c r="D12" s="130">
        <v>788.50477433137917</v>
      </c>
      <c r="E12" s="130">
        <v>602.1115712571526</v>
      </c>
      <c r="F12" s="130">
        <v>784.93820780297403</v>
      </c>
      <c r="G12" s="130">
        <v>709.50196835882457</v>
      </c>
      <c r="H12" s="130">
        <v>614.73684537435599</v>
      </c>
      <c r="I12" s="130">
        <v>1103.0460496679275</v>
      </c>
      <c r="J12" s="130"/>
      <c r="K12" s="130"/>
      <c r="L12" t="str">
        <f t="shared" si="1"/>
        <v>3 Total</v>
      </c>
      <c r="M12" s="130">
        <f t="shared" si="0"/>
        <v>819.27562509078109</v>
      </c>
    </row>
    <row r="13" spans="1:13" x14ac:dyDescent="0.3">
      <c r="A13">
        <v>4</v>
      </c>
      <c r="B13" t="s">
        <v>256</v>
      </c>
      <c r="C13" s="130">
        <v>2025.0824504798745</v>
      </c>
      <c r="D13" s="130">
        <v>1715.1286196474084</v>
      </c>
      <c r="E13" s="130">
        <v>1042.0433011017867</v>
      </c>
      <c r="F13" s="130">
        <v>623.62516215654807</v>
      </c>
      <c r="G13" s="130">
        <v>582.19387091088959</v>
      </c>
      <c r="H13" s="130">
        <v>493.3577267670309</v>
      </c>
      <c r="I13" s="130">
        <v>158.93604556753317</v>
      </c>
      <c r="J13" s="130"/>
      <c r="K13" s="130"/>
      <c r="L13" t="str">
        <f t="shared" si="1"/>
        <v>4 M</v>
      </c>
      <c r="M13" s="130">
        <f t="shared" si="0"/>
        <v>948.62388237586742</v>
      </c>
    </row>
    <row r="14" spans="1:13" x14ac:dyDescent="0.3">
      <c r="A14">
        <v>4</v>
      </c>
      <c r="B14" t="s">
        <v>253</v>
      </c>
      <c r="C14" s="130">
        <v>11192.429069425058</v>
      </c>
      <c r="D14" s="130">
        <v>12881.140181911518</v>
      </c>
      <c r="E14" s="130">
        <v>11434.680972808821</v>
      </c>
      <c r="F14" s="130">
        <v>7915.1967166032855</v>
      </c>
      <c r="G14" s="130">
        <v>7727.5199107126818</v>
      </c>
      <c r="H14" s="130">
        <v>14334.41134813763</v>
      </c>
      <c r="I14" s="130">
        <v>12418.830057140149</v>
      </c>
      <c r="J14" s="130"/>
      <c r="K14" s="130"/>
      <c r="L14" t="str">
        <f t="shared" si="1"/>
        <v>4 UM</v>
      </c>
      <c r="M14" s="130">
        <f t="shared" si="0"/>
        <v>11129.172608105593</v>
      </c>
    </row>
    <row r="15" spans="1:13" x14ac:dyDescent="0.3">
      <c r="A15" t="s">
        <v>302</v>
      </c>
      <c r="C15" s="130">
        <v>13217.511519904932</v>
      </c>
      <c r="D15" s="130">
        <v>14596.268801558926</v>
      </c>
      <c r="E15" s="130">
        <v>12476.724273910608</v>
      </c>
      <c r="F15" s="130">
        <v>8538.8218787598344</v>
      </c>
      <c r="G15" s="130">
        <v>8309.7137816235718</v>
      </c>
      <c r="H15" s="130">
        <v>14827.769074904661</v>
      </c>
      <c r="I15" s="130">
        <v>12577.766102707681</v>
      </c>
      <c r="J15" s="130"/>
      <c r="K15" s="130"/>
      <c r="L15" t="str">
        <f t="shared" si="1"/>
        <v>4 Total</v>
      </c>
      <c r="M15" s="130">
        <f t="shared" si="0"/>
        <v>12077.79649048146</v>
      </c>
    </row>
    <row r="16" spans="1:13" x14ac:dyDescent="0.3">
      <c r="A16">
        <v>5</v>
      </c>
      <c r="B16" t="s">
        <v>256</v>
      </c>
      <c r="C16" s="130">
        <v>0</v>
      </c>
      <c r="D16" s="130">
        <v>0</v>
      </c>
      <c r="E16" s="130">
        <v>0</v>
      </c>
      <c r="F16" s="130">
        <v>0</v>
      </c>
      <c r="G16" s="130">
        <v>0</v>
      </c>
      <c r="H16" s="130">
        <v>0</v>
      </c>
      <c r="I16" s="130">
        <v>0</v>
      </c>
      <c r="J16" s="130"/>
      <c r="K16" s="130"/>
      <c r="L16" t="str">
        <f t="shared" si="1"/>
        <v>5 M</v>
      </c>
      <c r="M16" s="130">
        <f t="shared" si="0"/>
        <v>0</v>
      </c>
    </row>
    <row r="17" spans="1:13" x14ac:dyDescent="0.3">
      <c r="A17">
        <v>5</v>
      </c>
      <c r="B17" t="s">
        <v>253</v>
      </c>
      <c r="C17" s="130">
        <v>248.33626381461676</v>
      </c>
      <c r="D17" s="130">
        <v>273.89501504171102</v>
      </c>
      <c r="E17" s="130">
        <v>137.33027299715584</v>
      </c>
      <c r="F17" s="130">
        <v>817.80127659574464</v>
      </c>
      <c r="G17" s="130">
        <v>732.21360234776239</v>
      </c>
      <c r="H17" s="130">
        <v>504.29651242263947</v>
      </c>
      <c r="I17" s="130">
        <v>822.20184902721383</v>
      </c>
      <c r="J17" s="130"/>
      <c r="K17" s="130"/>
      <c r="L17" t="str">
        <f t="shared" si="1"/>
        <v>5 UM</v>
      </c>
      <c r="M17" s="130">
        <f t="shared" si="0"/>
        <v>505.15354174954916</v>
      </c>
    </row>
    <row r="18" spans="1:13" x14ac:dyDescent="0.3">
      <c r="A18" t="s">
        <v>303</v>
      </c>
      <c r="C18" s="130">
        <v>248.33626381461676</v>
      </c>
      <c r="D18" s="130">
        <v>273.89501504171102</v>
      </c>
      <c r="E18" s="130">
        <v>137.33027299715584</v>
      </c>
      <c r="F18" s="130">
        <v>817.80127659574464</v>
      </c>
      <c r="G18" s="130">
        <v>732.21360234776239</v>
      </c>
      <c r="H18" s="130">
        <v>504.29651242263947</v>
      </c>
      <c r="I18" s="130">
        <v>822.20184902721383</v>
      </c>
      <c r="J18" s="130"/>
      <c r="K18" s="130"/>
      <c r="L18" t="str">
        <f t="shared" si="1"/>
        <v>5 Total</v>
      </c>
      <c r="M18" s="130">
        <f t="shared" si="0"/>
        <v>505.15354174954916</v>
      </c>
    </row>
    <row r="19" spans="1:13" x14ac:dyDescent="0.3">
      <c r="A19">
        <v>6</v>
      </c>
      <c r="B19" t="s">
        <v>256</v>
      </c>
      <c r="C19" s="130">
        <v>2725.7926611402281</v>
      </c>
      <c r="D19" s="130">
        <v>1852.9560562978975</v>
      </c>
      <c r="E19" s="130">
        <v>1308.4937638323304</v>
      </c>
      <c r="F19" s="130">
        <v>1971.595937963592</v>
      </c>
      <c r="G19" s="130">
        <v>1748.4749426057567</v>
      </c>
      <c r="H19" s="130">
        <v>2163.67098552579</v>
      </c>
      <c r="I19" s="130">
        <v>1738.9566805476145</v>
      </c>
      <c r="J19" s="130"/>
      <c r="K19" s="130"/>
      <c r="L19" t="str">
        <f t="shared" si="1"/>
        <v>6 M</v>
      </c>
      <c r="M19" s="130">
        <f t="shared" si="0"/>
        <v>1929.9915754161727</v>
      </c>
    </row>
    <row r="20" spans="1:13" x14ac:dyDescent="0.3">
      <c r="A20">
        <v>6</v>
      </c>
      <c r="B20" t="s">
        <v>253</v>
      </c>
      <c r="C20" s="130">
        <v>604.04359082979488</v>
      </c>
      <c r="D20" s="130">
        <v>807.49623259456632</v>
      </c>
      <c r="E20" s="130">
        <v>372.36240377799311</v>
      </c>
      <c r="F20" s="130">
        <v>415.04446526080983</v>
      </c>
      <c r="G20" s="130">
        <v>534.76539501514344</v>
      </c>
      <c r="H20" s="130">
        <v>929.74599934659125</v>
      </c>
      <c r="I20" s="130">
        <v>622.2392653983311</v>
      </c>
      <c r="J20" s="130"/>
      <c r="K20" s="130"/>
      <c r="L20" t="str">
        <f t="shared" si="1"/>
        <v>6 UM</v>
      </c>
      <c r="M20" s="130">
        <f t="shared" si="0"/>
        <v>612.2424788890329</v>
      </c>
    </row>
    <row r="21" spans="1:13" x14ac:dyDescent="0.3">
      <c r="A21" t="s">
        <v>339</v>
      </c>
      <c r="C21" s="130">
        <v>3329.8362519700231</v>
      </c>
      <c r="D21" s="130">
        <v>2660.4522888924639</v>
      </c>
      <c r="E21" s="130">
        <v>1680.8561676103236</v>
      </c>
      <c r="F21" s="130">
        <v>2386.6404032244018</v>
      </c>
      <c r="G21" s="130">
        <v>2283.2403376209004</v>
      </c>
      <c r="H21" s="130">
        <v>3093.4169848723814</v>
      </c>
      <c r="I21" s="130">
        <v>2361.1959459459458</v>
      </c>
      <c r="J21" s="130"/>
      <c r="K21" s="130"/>
      <c r="L21" t="str">
        <f t="shared" si="1"/>
        <v>6 Total</v>
      </c>
      <c r="M21" s="130">
        <f t="shared" si="0"/>
        <v>2542.2340543052055</v>
      </c>
    </row>
    <row r="22" spans="1:13" x14ac:dyDescent="0.3">
      <c r="A22">
        <v>7</v>
      </c>
      <c r="B22" t="s">
        <v>256</v>
      </c>
      <c r="C22" s="130">
        <v>5637.2702167150201</v>
      </c>
      <c r="D22" s="130">
        <v>3118.0864974454375</v>
      </c>
      <c r="E22" s="130">
        <v>1112.9065933422182</v>
      </c>
      <c r="F22" s="130">
        <v>1435.2474763458615</v>
      </c>
      <c r="G22" s="130">
        <v>1096.5806451612905</v>
      </c>
      <c r="H22" s="130">
        <v>4777.956058370225</v>
      </c>
      <c r="I22" s="130">
        <v>3909.2159148771789</v>
      </c>
      <c r="J22" s="130"/>
      <c r="K22" s="130"/>
      <c r="L22" t="str">
        <f t="shared" si="1"/>
        <v>7 M</v>
      </c>
      <c r="M22" s="130">
        <f t="shared" si="0"/>
        <v>3012.4662003224616</v>
      </c>
    </row>
    <row r="23" spans="1:13" x14ac:dyDescent="0.3">
      <c r="A23">
        <v>7</v>
      </c>
      <c r="B23" t="s">
        <v>253</v>
      </c>
      <c r="C23" s="130">
        <v>2949.4655445436956</v>
      </c>
      <c r="D23" s="130">
        <v>7693.8326556808352</v>
      </c>
      <c r="E23" s="130">
        <v>2118.2197319042207</v>
      </c>
      <c r="F23" s="130">
        <v>2904.1392295613864</v>
      </c>
      <c r="G23" s="130">
        <v>1125.5241443144669</v>
      </c>
      <c r="H23" s="130">
        <v>4494.0681001451749</v>
      </c>
      <c r="I23" s="130">
        <v>2529.0651801029167</v>
      </c>
      <c r="J23" s="130"/>
      <c r="K23" s="130"/>
      <c r="L23" t="str">
        <f t="shared" si="1"/>
        <v>7 UM</v>
      </c>
      <c r="M23" s="130">
        <f t="shared" si="0"/>
        <v>3402.0449408932423</v>
      </c>
    </row>
    <row r="24" spans="1:13" x14ac:dyDescent="0.3">
      <c r="A24" t="s">
        <v>304</v>
      </c>
      <c r="C24" s="130">
        <v>8586.7357612587148</v>
      </c>
      <c r="D24" s="130">
        <v>10811.919153126273</v>
      </c>
      <c r="E24" s="130">
        <v>3231.1263252464387</v>
      </c>
      <c r="F24" s="130">
        <v>4339.3867059072481</v>
      </c>
      <c r="G24" s="130">
        <v>2222.1047894757576</v>
      </c>
      <c r="H24" s="130">
        <v>9272.0241585153999</v>
      </c>
      <c r="I24" s="130">
        <v>6438.2810949800951</v>
      </c>
      <c r="J24" s="130"/>
      <c r="K24" s="130"/>
      <c r="L24" t="str">
        <f t="shared" si="1"/>
        <v>7 Total</v>
      </c>
      <c r="M24" s="130">
        <f t="shared" si="0"/>
        <v>6414.511141215703</v>
      </c>
    </row>
    <row r="25" spans="1:13" x14ac:dyDescent="0.3">
      <c r="A25">
        <v>8</v>
      </c>
      <c r="B25" t="s">
        <v>256</v>
      </c>
      <c r="C25" s="130">
        <v>1994.7263843760841</v>
      </c>
      <c r="D25" s="130">
        <v>2799.9144058693732</v>
      </c>
      <c r="E25" s="130">
        <v>755.47673854617756</v>
      </c>
      <c r="F25" s="130">
        <v>1519.6737984838533</v>
      </c>
      <c r="G25" s="130">
        <v>2193.1612903225805</v>
      </c>
      <c r="H25" s="130">
        <v>1666.2619867425576</v>
      </c>
      <c r="I25" s="130">
        <v>1673.0118957737075</v>
      </c>
      <c r="J25" s="130"/>
      <c r="K25" s="130"/>
      <c r="L25" t="str">
        <f t="shared" si="1"/>
        <v>8 M</v>
      </c>
      <c r="M25" s="130">
        <f t="shared" si="0"/>
        <v>1800.3180714449047</v>
      </c>
    </row>
    <row r="26" spans="1:13" x14ac:dyDescent="0.3">
      <c r="A26">
        <v>8</v>
      </c>
      <c r="B26" t="s">
        <v>253</v>
      </c>
      <c r="C26" s="130">
        <v>527.36377951331133</v>
      </c>
      <c r="D26" s="130">
        <v>1482.0635240941353</v>
      </c>
      <c r="E26" s="130">
        <v>390.8456176323607</v>
      </c>
      <c r="F26" s="130">
        <v>1223.9310990143817</v>
      </c>
      <c r="G26" s="130">
        <v>570.52512899287092</v>
      </c>
      <c r="H26" s="130">
        <v>775.1289700464406</v>
      </c>
      <c r="I26" s="130">
        <v>500.93481989708397</v>
      </c>
      <c r="J26" s="130"/>
      <c r="K26" s="130"/>
      <c r="L26" t="str">
        <f t="shared" si="1"/>
        <v>8 UM</v>
      </c>
      <c r="M26" s="130">
        <f t="shared" si="0"/>
        <v>781.54184845579766</v>
      </c>
    </row>
    <row r="27" spans="1:13" x14ac:dyDescent="0.3">
      <c r="A27" t="s">
        <v>305</v>
      </c>
      <c r="C27" s="130">
        <v>2522.0901638893956</v>
      </c>
      <c r="D27" s="130">
        <v>4281.9779299635084</v>
      </c>
      <c r="E27" s="130">
        <v>1146.3223561785383</v>
      </c>
      <c r="F27" s="130">
        <v>2743.604897498235</v>
      </c>
      <c r="G27" s="130">
        <v>2763.6864193154515</v>
      </c>
      <c r="H27" s="130">
        <v>2441.3909567889982</v>
      </c>
      <c r="I27" s="130">
        <v>2173.9467156707915</v>
      </c>
      <c r="J27" s="130"/>
      <c r="K27" s="130"/>
      <c r="L27" t="str">
        <f t="shared" si="1"/>
        <v>8 Total</v>
      </c>
      <c r="M27" s="130">
        <f t="shared" si="0"/>
        <v>2581.8599199007031</v>
      </c>
    </row>
    <row r="28" spans="1:13" x14ac:dyDescent="0.3">
      <c r="A28">
        <v>9</v>
      </c>
      <c r="B28" t="s">
        <v>256</v>
      </c>
      <c r="C28" s="130">
        <v>317.39648499999998</v>
      </c>
      <c r="D28" s="130">
        <v>962.6069</v>
      </c>
      <c r="E28" s="130">
        <v>820.77385000000004</v>
      </c>
      <c r="F28" s="130">
        <v>577.17252999999994</v>
      </c>
      <c r="G28" s="130">
        <v>1156.4590699999999</v>
      </c>
      <c r="H28" s="130">
        <v>851.19019000000003</v>
      </c>
      <c r="I28" s="130">
        <v>376.12902700000001</v>
      </c>
      <c r="J28" s="130"/>
      <c r="K28" s="130"/>
      <c r="L28" t="str">
        <f t="shared" si="1"/>
        <v>9 M</v>
      </c>
      <c r="M28" s="130">
        <f t="shared" si="0"/>
        <v>723.10400742857132</v>
      </c>
    </row>
    <row r="29" spans="1:13" x14ac:dyDescent="0.3">
      <c r="A29">
        <v>9</v>
      </c>
      <c r="B29" t="s">
        <v>253</v>
      </c>
      <c r="C29" s="130">
        <v>56.676766000000001</v>
      </c>
      <c r="D29" s="130">
        <v>37.866240000000005</v>
      </c>
      <c r="E29" s="130">
        <v>26.986528</v>
      </c>
      <c r="F29" s="130">
        <v>17.62857</v>
      </c>
      <c r="G29" s="130">
        <v>33.534934999999997</v>
      </c>
      <c r="H29" s="130">
        <v>11.036953999999998</v>
      </c>
      <c r="I29" s="130">
        <v>9.9572090000000006</v>
      </c>
      <c r="J29" s="130"/>
      <c r="K29" s="130"/>
      <c r="L29" t="str">
        <f t="shared" si="1"/>
        <v>9 UM</v>
      </c>
      <c r="M29" s="130">
        <f t="shared" si="0"/>
        <v>27.669600285714289</v>
      </c>
    </row>
    <row r="30" spans="1:13" x14ac:dyDescent="0.3">
      <c r="A30" t="s">
        <v>306</v>
      </c>
      <c r="C30" s="130">
        <v>374.07325099999997</v>
      </c>
      <c r="D30" s="130">
        <v>1000.4731400000001</v>
      </c>
      <c r="E30" s="130">
        <v>847.76037800000006</v>
      </c>
      <c r="F30" s="130">
        <v>594.80109999999991</v>
      </c>
      <c r="G30" s="130">
        <v>1189.9940049999998</v>
      </c>
      <c r="H30" s="130">
        <v>862.22714400000007</v>
      </c>
      <c r="I30" s="130">
        <v>386.08623599999999</v>
      </c>
      <c r="J30" s="130"/>
      <c r="K30" s="130"/>
      <c r="L30" t="str">
        <f t="shared" si="1"/>
        <v>9 Total</v>
      </c>
      <c r="M30" s="130">
        <f t="shared" si="0"/>
        <v>750.77360771428573</v>
      </c>
    </row>
    <row r="31" spans="1:13" x14ac:dyDescent="0.3">
      <c r="A31">
        <v>10</v>
      </c>
      <c r="B31" t="s">
        <v>256</v>
      </c>
      <c r="C31" s="130"/>
      <c r="D31" s="130"/>
      <c r="E31" s="130"/>
      <c r="F31" s="130"/>
      <c r="G31" s="130"/>
      <c r="H31" s="130"/>
      <c r="I31" s="130"/>
      <c r="J31" s="130"/>
      <c r="K31" s="130"/>
      <c r="L31" t="str">
        <f t="shared" si="1"/>
        <v>10 M</v>
      </c>
      <c r="M31" s="130" t="e">
        <f t="shared" si="0"/>
        <v>#DIV/0!</v>
      </c>
    </row>
    <row r="32" spans="1:13" x14ac:dyDescent="0.3">
      <c r="A32">
        <v>10</v>
      </c>
      <c r="B32" t="s">
        <v>253</v>
      </c>
      <c r="C32" s="130"/>
      <c r="D32" s="130"/>
      <c r="E32" s="130"/>
      <c r="F32" s="130"/>
      <c r="G32" s="130"/>
      <c r="H32" s="130"/>
      <c r="I32" s="130"/>
      <c r="J32" s="130"/>
      <c r="K32" s="130"/>
      <c r="L32" t="str">
        <f t="shared" si="1"/>
        <v>10 UM</v>
      </c>
      <c r="M32" s="130" t="e">
        <f t="shared" si="0"/>
        <v>#DIV/0!</v>
      </c>
    </row>
    <row r="33" spans="1:13" x14ac:dyDescent="0.3">
      <c r="A33" t="s">
        <v>307</v>
      </c>
      <c r="C33" s="130"/>
      <c r="D33" s="130"/>
      <c r="E33" s="130"/>
      <c r="F33" s="130"/>
      <c r="G33" s="130"/>
      <c r="H33" s="130"/>
      <c r="I33" s="130"/>
      <c r="J33" s="130"/>
      <c r="K33" s="130"/>
      <c r="L33" t="str">
        <f t="shared" si="1"/>
        <v>10 Total</v>
      </c>
      <c r="M33" s="130" t="e">
        <f t="shared" si="0"/>
        <v>#DIV/0!</v>
      </c>
    </row>
    <row r="34" spans="1:13" x14ac:dyDescent="0.3">
      <c r="A34">
        <v>11</v>
      </c>
      <c r="B34" t="s">
        <v>256</v>
      </c>
      <c r="C34" s="130">
        <v>58162.136950581029</v>
      </c>
      <c r="D34" s="130">
        <v>33762.416396208122</v>
      </c>
      <c r="E34" s="130">
        <v>25854.588971037589</v>
      </c>
      <c r="F34" s="130">
        <v>22854.583148999354</v>
      </c>
      <c r="G34" s="130">
        <v>26536.216941998653</v>
      </c>
      <c r="H34" s="130">
        <v>34080.853442782362</v>
      </c>
      <c r="I34" s="130">
        <v>24497.140886085879</v>
      </c>
      <c r="J34" s="130"/>
      <c r="K34" s="130"/>
      <c r="L34" t="str">
        <f t="shared" si="1"/>
        <v>11 M</v>
      </c>
      <c r="M34" s="130">
        <f t="shared" si="0"/>
        <v>32249.705248241855</v>
      </c>
    </row>
    <row r="35" spans="1:13" x14ac:dyDescent="0.3">
      <c r="A35">
        <v>11</v>
      </c>
      <c r="B35" t="s">
        <v>253</v>
      </c>
      <c r="C35" s="130">
        <v>11567.972950884428</v>
      </c>
      <c r="D35" s="130">
        <v>11988.710669057857</v>
      </c>
      <c r="E35" s="130">
        <v>4552.2646647502061</v>
      </c>
      <c r="F35" s="130">
        <v>4589.8007601692043</v>
      </c>
      <c r="G35" s="130">
        <v>4894.4781268759352</v>
      </c>
      <c r="H35" s="130">
        <v>5829.7104826078139</v>
      </c>
      <c r="I35" s="130">
        <v>4551.2368287956542</v>
      </c>
      <c r="J35" s="130"/>
      <c r="K35" s="130"/>
      <c r="L35" t="str">
        <f t="shared" si="1"/>
        <v>11 UM</v>
      </c>
      <c r="M35" s="130">
        <f t="shared" si="0"/>
        <v>6853.4534975915858</v>
      </c>
    </row>
    <row r="36" spans="1:13" x14ac:dyDescent="0.3">
      <c r="A36" t="s">
        <v>308</v>
      </c>
      <c r="C36" s="130">
        <v>69730.109901465461</v>
      </c>
      <c r="D36" s="130">
        <v>45751.12706526598</v>
      </c>
      <c r="E36" s="130">
        <v>30406.853635787797</v>
      </c>
      <c r="F36" s="130">
        <v>27444.383909168559</v>
      </c>
      <c r="G36" s="130">
        <v>31430.695068874589</v>
      </c>
      <c r="H36" s="130">
        <v>39910.563925390175</v>
      </c>
      <c r="I36" s="130">
        <v>29048.377714881535</v>
      </c>
      <c r="J36" s="130"/>
      <c r="K36" s="130"/>
      <c r="L36" t="str">
        <f t="shared" si="1"/>
        <v>11 Total</v>
      </c>
      <c r="M36" s="130">
        <f t="shared" si="0"/>
        <v>39103.158745833447</v>
      </c>
    </row>
    <row r="37" spans="1:13" x14ac:dyDescent="0.3">
      <c r="A37">
        <v>12</v>
      </c>
      <c r="B37" t="s">
        <v>256</v>
      </c>
      <c r="C37" s="130">
        <v>2770</v>
      </c>
      <c r="D37" s="130">
        <v>793</v>
      </c>
      <c r="E37" s="130">
        <v>1262</v>
      </c>
      <c r="F37" s="130">
        <v>2066</v>
      </c>
      <c r="G37" s="130">
        <v>1057</v>
      </c>
      <c r="H37" s="130">
        <v>759</v>
      </c>
      <c r="I37" s="130">
        <v>54</v>
      </c>
      <c r="J37" s="130"/>
      <c r="K37" s="130"/>
      <c r="L37" t="str">
        <f t="shared" si="1"/>
        <v>12 M</v>
      </c>
      <c r="M37" s="130">
        <f t="shared" ref="M37:M69" si="2">AVERAGE(C37:I37)</f>
        <v>1251.5714285714287</v>
      </c>
    </row>
    <row r="38" spans="1:13" x14ac:dyDescent="0.3">
      <c r="A38">
        <v>12</v>
      </c>
      <c r="B38" t="s">
        <v>253</v>
      </c>
      <c r="C38" s="130">
        <v>14.711454271456118</v>
      </c>
      <c r="D38" s="130">
        <v>7.6912798465637975</v>
      </c>
      <c r="E38" s="130">
        <v>13.090828874503501</v>
      </c>
      <c r="F38" s="130">
        <v>13.984149406841318</v>
      </c>
      <c r="G38" s="130">
        <v>3.191602764864955</v>
      </c>
      <c r="H38" s="130">
        <v>0.54496721067557174</v>
      </c>
      <c r="I38" s="130">
        <v>3.7231884192261222E-3</v>
      </c>
      <c r="J38" s="130"/>
      <c r="K38" s="130"/>
      <c r="L38" t="str">
        <f t="shared" si="1"/>
        <v>12 UM</v>
      </c>
      <c r="M38" s="130">
        <f t="shared" si="2"/>
        <v>7.6025722233320696</v>
      </c>
    </row>
    <row r="39" spans="1:13" x14ac:dyDescent="0.3">
      <c r="A39" t="s">
        <v>309</v>
      </c>
      <c r="C39" s="130">
        <v>2784.7114542714562</v>
      </c>
      <c r="D39" s="130">
        <v>800.69127984656382</v>
      </c>
      <c r="E39" s="130">
        <v>1275.0908288745036</v>
      </c>
      <c r="F39" s="130">
        <v>2079.9841494068414</v>
      </c>
      <c r="G39" s="130">
        <v>1060.1916027648649</v>
      </c>
      <c r="H39" s="130">
        <v>759.54496721067562</v>
      </c>
      <c r="I39" s="130">
        <v>54.003723188419229</v>
      </c>
      <c r="J39" s="130"/>
      <c r="K39" s="130"/>
      <c r="L39" t="str">
        <f t="shared" si="1"/>
        <v>12 Total</v>
      </c>
      <c r="M39" s="130">
        <f t="shared" si="2"/>
        <v>1259.1740007947608</v>
      </c>
    </row>
    <row r="40" spans="1:13" x14ac:dyDescent="0.3">
      <c r="A40">
        <v>13</v>
      </c>
      <c r="B40" t="s">
        <v>256</v>
      </c>
      <c r="C40" s="130">
        <v>71995.880016523311</v>
      </c>
      <c r="D40" s="130">
        <v>51094.64302499609</v>
      </c>
      <c r="E40" s="130">
        <v>40480.406223319871</v>
      </c>
      <c r="F40" s="130">
        <v>52844.590459081031</v>
      </c>
      <c r="G40" s="130">
        <v>44040.529939249027</v>
      </c>
      <c r="H40" s="130">
        <v>40420.143758157741</v>
      </c>
      <c r="I40" s="130">
        <v>51432.228273327433</v>
      </c>
      <c r="J40" s="130"/>
      <c r="K40" s="130"/>
      <c r="L40" t="str">
        <f t="shared" si="1"/>
        <v>13 M</v>
      </c>
      <c r="M40" s="130">
        <f t="shared" si="2"/>
        <v>50329.774527807785</v>
      </c>
    </row>
    <row r="41" spans="1:13" x14ac:dyDescent="0.3">
      <c r="A41">
        <v>13</v>
      </c>
      <c r="B41" t="s">
        <v>253</v>
      </c>
      <c r="C41" s="130">
        <v>7776.4016680064842</v>
      </c>
      <c r="D41" s="130">
        <v>5675.3546589870302</v>
      </c>
      <c r="E41" s="130">
        <v>3290.7400662529067</v>
      </c>
      <c r="F41" s="130">
        <v>4458.5366259828561</v>
      </c>
      <c r="G41" s="130">
        <v>3610.2691701315839</v>
      </c>
      <c r="H41" s="130">
        <v>3276.9746587909117</v>
      </c>
      <c r="I41" s="130">
        <v>4178.2439283814138</v>
      </c>
      <c r="J41" s="130"/>
      <c r="K41" s="130"/>
      <c r="L41" t="str">
        <f t="shared" si="1"/>
        <v>13 UM</v>
      </c>
      <c r="M41" s="130">
        <f t="shared" si="2"/>
        <v>4609.5029680761691</v>
      </c>
    </row>
    <row r="42" spans="1:13" x14ac:dyDescent="0.3">
      <c r="A42" t="s">
        <v>310</v>
      </c>
      <c r="C42" s="130">
        <v>79772.281684529793</v>
      </c>
      <c r="D42" s="130">
        <v>56769.997683983122</v>
      </c>
      <c r="E42" s="130">
        <v>43771.146289572775</v>
      </c>
      <c r="F42" s="130">
        <v>57303.12708506389</v>
      </c>
      <c r="G42" s="130">
        <v>47650.799109380612</v>
      </c>
      <c r="H42" s="130">
        <v>43697.118416948651</v>
      </c>
      <c r="I42" s="130">
        <v>55610.47220170885</v>
      </c>
      <c r="J42" s="130"/>
      <c r="K42" s="130"/>
      <c r="L42" t="str">
        <f t="shared" si="1"/>
        <v>13 Total</v>
      </c>
      <c r="M42" s="130">
        <f t="shared" si="2"/>
        <v>54939.277495883951</v>
      </c>
    </row>
    <row r="43" spans="1:13" x14ac:dyDescent="0.3">
      <c r="A43">
        <v>14</v>
      </c>
      <c r="B43" t="s">
        <v>256</v>
      </c>
      <c r="C43" s="130">
        <v>1758.2303759027955</v>
      </c>
      <c r="D43" s="130">
        <v>853.0818497295345</v>
      </c>
      <c r="E43" s="130">
        <v>2021.1683207416431</v>
      </c>
      <c r="F43" s="130">
        <v>3870.5548455863091</v>
      </c>
      <c r="G43" s="130">
        <v>565.63861126576023</v>
      </c>
      <c r="H43" s="130">
        <v>344.16105331378543</v>
      </c>
      <c r="I43" s="130">
        <v>1536.4959624224311</v>
      </c>
      <c r="J43" s="130"/>
      <c r="K43" s="130"/>
      <c r="L43" t="str">
        <f t="shared" si="1"/>
        <v>14 M</v>
      </c>
      <c r="M43" s="130">
        <f t="shared" si="2"/>
        <v>1564.1901455660368</v>
      </c>
    </row>
    <row r="44" spans="1:13" x14ac:dyDescent="0.3">
      <c r="A44">
        <v>14</v>
      </c>
      <c r="B44" t="s">
        <v>253</v>
      </c>
      <c r="C44" s="130">
        <v>40.235392264131562</v>
      </c>
      <c r="D44" s="130">
        <v>20.727296761269351</v>
      </c>
      <c r="E44" s="130">
        <v>16.687278734146524</v>
      </c>
      <c r="F44" s="130">
        <v>35.818198012280753</v>
      </c>
      <c r="G44" s="130">
        <v>3.5176360458772158</v>
      </c>
      <c r="H44" s="130">
        <v>1.7839340555508099</v>
      </c>
      <c r="I44" s="130">
        <v>11.910711593299581</v>
      </c>
      <c r="J44" s="130"/>
      <c r="K44" s="130"/>
      <c r="L44" t="str">
        <f t="shared" si="1"/>
        <v>14 UM</v>
      </c>
      <c r="M44" s="130">
        <f t="shared" si="2"/>
        <v>18.668635352365111</v>
      </c>
    </row>
    <row r="45" spans="1:13" x14ac:dyDescent="0.3">
      <c r="A45" t="s">
        <v>311</v>
      </c>
      <c r="C45" s="130">
        <v>1798.4657681669271</v>
      </c>
      <c r="D45" s="130">
        <v>873.80914649080387</v>
      </c>
      <c r="E45" s="130">
        <v>2037.8555994757896</v>
      </c>
      <c r="F45" s="130">
        <v>3906.3730435985899</v>
      </c>
      <c r="G45" s="130">
        <v>569.15624731163746</v>
      </c>
      <c r="H45" s="130">
        <v>345.94498736933622</v>
      </c>
      <c r="I45" s="130">
        <v>1548.4066740157307</v>
      </c>
      <c r="J45" s="130"/>
      <c r="K45" s="130"/>
      <c r="L45" t="str">
        <f t="shared" si="1"/>
        <v>14 Total</v>
      </c>
      <c r="M45" s="130">
        <f t="shared" si="2"/>
        <v>1582.8587809184021</v>
      </c>
    </row>
    <row r="46" spans="1:13" x14ac:dyDescent="0.3">
      <c r="A46">
        <v>15</v>
      </c>
      <c r="B46" t="s">
        <v>256</v>
      </c>
      <c r="C46" s="130">
        <v>0</v>
      </c>
      <c r="D46" s="130">
        <v>0</v>
      </c>
      <c r="E46" s="130">
        <v>0</v>
      </c>
      <c r="F46" s="130">
        <v>0</v>
      </c>
      <c r="G46" s="130">
        <v>0</v>
      </c>
      <c r="H46" s="130">
        <v>0</v>
      </c>
      <c r="I46" s="130">
        <v>0</v>
      </c>
      <c r="J46" s="130"/>
      <c r="K46" s="130"/>
      <c r="L46" t="str">
        <f t="shared" si="1"/>
        <v>15 M</v>
      </c>
      <c r="M46" s="130">
        <f t="shared" si="2"/>
        <v>0</v>
      </c>
    </row>
    <row r="47" spans="1:13" x14ac:dyDescent="0.3">
      <c r="A47">
        <v>15</v>
      </c>
      <c r="B47" t="s">
        <v>253</v>
      </c>
      <c r="C47" s="130">
        <v>5393</v>
      </c>
      <c r="D47" s="130">
        <v>2958</v>
      </c>
      <c r="E47" s="130">
        <v>1336</v>
      </c>
      <c r="F47" s="130">
        <v>1320</v>
      </c>
      <c r="G47" s="130">
        <v>2474</v>
      </c>
      <c r="H47" s="130">
        <v>3432</v>
      </c>
      <c r="I47" s="130">
        <v>5446</v>
      </c>
      <c r="J47" s="130"/>
      <c r="K47" s="130"/>
      <c r="L47" t="str">
        <f t="shared" si="1"/>
        <v>15 UM</v>
      </c>
      <c r="M47" s="130">
        <f t="shared" si="2"/>
        <v>3194.1428571428573</v>
      </c>
    </row>
    <row r="48" spans="1:13" x14ac:dyDescent="0.3">
      <c r="A48" t="s">
        <v>312</v>
      </c>
      <c r="C48" s="130">
        <v>5393</v>
      </c>
      <c r="D48" s="130">
        <v>2958</v>
      </c>
      <c r="E48" s="130">
        <v>1336</v>
      </c>
      <c r="F48" s="130">
        <v>1320</v>
      </c>
      <c r="G48" s="130">
        <v>2474</v>
      </c>
      <c r="H48" s="130">
        <v>3432</v>
      </c>
      <c r="I48" s="130">
        <v>5446</v>
      </c>
      <c r="J48" s="130"/>
      <c r="K48" s="130"/>
      <c r="L48" t="str">
        <f t="shared" si="1"/>
        <v>15 Total</v>
      </c>
      <c r="M48" s="130">
        <f t="shared" si="2"/>
        <v>3194.1428571428573</v>
      </c>
    </row>
    <row r="49" spans="1:13" x14ac:dyDescent="0.3">
      <c r="A49">
        <v>16</v>
      </c>
      <c r="B49" t="s">
        <v>256</v>
      </c>
      <c r="C49" s="130">
        <v>7231.6042785680092</v>
      </c>
      <c r="D49" s="130">
        <v>20525.962481972147</v>
      </c>
      <c r="E49" s="130">
        <v>27998.364880929446</v>
      </c>
      <c r="F49" s="130">
        <v>36262.601287973594</v>
      </c>
      <c r="G49" s="130">
        <v>59068.848950143598</v>
      </c>
      <c r="H49" s="130">
        <v>83111.616774716269</v>
      </c>
      <c r="I49" s="130">
        <v>65018.511097496572</v>
      </c>
      <c r="J49" s="130"/>
      <c r="K49" s="130"/>
      <c r="L49" t="str">
        <f t="shared" si="1"/>
        <v>16 M</v>
      </c>
      <c r="M49" s="130">
        <f t="shared" si="2"/>
        <v>42745.358535971376</v>
      </c>
    </row>
    <row r="50" spans="1:13" x14ac:dyDescent="0.3">
      <c r="A50">
        <v>16</v>
      </c>
      <c r="B50" t="s">
        <v>253</v>
      </c>
      <c r="C50" s="130">
        <v>29357.133875640033</v>
      </c>
      <c r="D50" s="130">
        <v>15647.246716206353</v>
      </c>
      <c r="E50" s="130">
        <v>11119.866789017697</v>
      </c>
      <c r="F50" s="130">
        <v>3529.4790928637944</v>
      </c>
      <c r="G50" s="130">
        <v>3445.6987747667781</v>
      </c>
      <c r="H50" s="130">
        <v>3906.4288236239249</v>
      </c>
      <c r="I50" s="130">
        <v>3334.0105375977464</v>
      </c>
      <c r="J50" s="130"/>
      <c r="K50" s="130"/>
      <c r="L50" t="str">
        <f t="shared" si="1"/>
        <v>16 UM</v>
      </c>
      <c r="M50" s="130">
        <f t="shared" si="2"/>
        <v>10048.552087102333</v>
      </c>
    </row>
    <row r="51" spans="1:13" x14ac:dyDescent="0.3">
      <c r="A51" t="s">
        <v>313</v>
      </c>
      <c r="C51" s="130">
        <v>36588.73815420804</v>
      </c>
      <c r="D51" s="130">
        <v>36173.209198178498</v>
      </c>
      <c r="E51" s="130">
        <v>39118.231669947141</v>
      </c>
      <c r="F51" s="130">
        <v>39792.080380837389</v>
      </c>
      <c r="G51" s="130">
        <v>62514.547724910379</v>
      </c>
      <c r="H51" s="130">
        <v>87018.045598340192</v>
      </c>
      <c r="I51" s="130">
        <v>68352.521635094323</v>
      </c>
      <c r="J51" s="130"/>
      <c r="K51" s="130"/>
      <c r="L51" t="str">
        <f t="shared" si="1"/>
        <v>16 Total</v>
      </c>
      <c r="M51" s="130">
        <f t="shared" si="2"/>
        <v>52793.910623073709</v>
      </c>
    </row>
    <row r="52" spans="1:13" x14ac:dyDescent="0.3">
      <c r="A52">
        <v>17</v>
      </c>
      <c r="B52" t="s">
        <v>256</v>
      </c>
      <c r="C52" s="130">
        <v>733.47172474606339</v>
      </c>
      <c r="D52" s="130">
        <v>225.77716700553333</v>
      </c>
      <c r="E52" s="130">
        <v>241.43292071771893</v>
      </c>
      <c r="F52" s="130">
        <v>121.26468170465485</v>
      </c>
      <c r="G52" s="130">
        <v>157.30459428263518</v>
      </c>
      <c r="H52" s="130">
        <v>84.552773418452034</v>
      </c>
      <c r="I52" s="130">
        <v>171.43994225653944</v>
      </c>
      <c r="J52" s="130"/>
      <c r="K52" s="130"/>
      <c r="L52" t="str">
        <f t="shared" si="1"/>
        <v>17 M</v>
      </c>
      <c r="M52" s="130">
        <f t="shared" si="2"/>
        <v>247.89197201879961</v>
      </c>
    </row>
    <row r="53" spans="1:13" x14ac:dyDescent="0.3">
      <c r="A53">
        <v>17</v>
      </c>
      <c r="B53" t="s">
        <v>253</v>
      </c>
      <c r="C53" s="130">
        <v>1.7901210458996819</v>
      </c>
      <c r="D53" s="130">
        <v>1.3634815965910008E-2</v>
      </c>
      <c r="E53" s="130">
        <v>1.3354093351388128</v>
      </c>
      <c r="F53" s="130">
        <v>0.48545811562541974</v>
      </c>
      <c r="G53" s="130">
        <v>0.14768080698910502</v>
      </c>
      <c r="H53" s="130">
        <v>5.6090946390866476E-3</v>
      </c>
      <c r="I53" s="130">
        <v>0</v>
      </c>
      <c r="J53" s="130"/>
      <c r="K53" s="130"/>
      <c r="L53" t="str">
        <f t="shared" si="1"/>
        <v>17 UM</v>
      </c>
      <c r="M53" s="130">
        <f t="shared" si="2"/>
        <v>0.53970188775114525</v>
      </c>
    </row>
    <row r="54" spans="1:13" x14ac:dyDescent="0.3">
      <c r="A54" t="s">
        <v>314</v>
      </c>
      <c r="C54" s="130">
        <v>735.26184579196308</v>
      </c>
      <c r="D54" s="130">
        <v>225.79080182149923</v>
      </c>
      <c r="E54" s="130">
        <v>242.76833005285775</v>
      </c>
      <c r="F54" s="130">
        <v>121.75013982028027</v>
      </c>
      <c r="G54" s="130">
        <v>157.45227508962429</v>
      </c>
      <c r="H54" s="130">
        <v>84.558382513091118</v>
      </c>
      <c r="I54" s="130">
        <v>171.43994225653944</v>
      </c>
      <c r="J54" s="130"/>
      <c r="K54" s="130"/>
      <c r="L54" t="str">
        <f t="shared" si="1"/>
        <v>17 Total</v>
      </c>
      <c r="M54" s="130">
        <f t="shared" si="2"/>
        <v>248.43167390655071</v>
      </c>
    </row>
    <row r="55" spans="1:13" x14ac:dyDescent="0.3">
      <c r="A55">
        <v>18</v>
      </c>
      <c r="B55" t="s">
        <v>256</v>
      </c>
      <c r="C55" s="130">
        <v>37</v>
      </c>
      <c r="D55" s="130">
        <v>0</v>
      </c>
      <c r="E55" s="130">
        <v>0</v>
      </c>
      <c r="F55" s="130">
        <v>0</v>
      </c>
      <c r="G55" s="130">
        <v>0</v>
      </c>
      <c r="H55" s="130">
        <v>0</v>
      </c>
      <c r="I55" s="130">
        <v>0</v>
      </c>
      <c r="J55" s="130"/>
      <c r="K55" s="130"/>
      <c r="L55" t="str">
        <f t="shared" si="1"/>
        <v>18 M</v>
      </c>
      <c r="M55" s="130">
        <f t="shared" si="2"/>
        <v>5.2857142857142856</v>
      </c>
    </row>
    <row r="56" spans="1:13" x14ac:dyDescent="0.3">
      <c r="A56">
        <v>18</v>
      </c>
      <c r="B56" t="s">
        <v>253</v>
      </c>
      <c r="C56" s="130">
        <v>366</v>
      </c>
      <c r="D56" s="130">
        <v>228.89333333333332</v>
      </c>
      <c r="E56" s="130">
        <v>220</v>
      </c>
      <c r="F56" s="130">
        <v>457</v>
      </c>
      <c r="G56" s="130">
        <v>665</v>
      </c>
      <c r="H56" s="130">
        <v>614</v>
      </c>
      <c r="I56" s="130">
        <v>278</v>
      </c>
      <c r="J56" s="130"/>
      <c r="K56" s="130"/>
      <c r="L56" t="str">
        <f t="shared" si="1"/>
        <v>18 UM</v>
      </c>
      <c r="M56" s="130">
        <f t="shared" si="2"/>
        <v>404.12761904761908</v>
      </c>
    </row>
    <row r="57" spans="1:13" x14ac:dyDescent="0.3">
      <c r="A57" t="s">
        <v>315</v>
      </c>
      <c r="C57" s="130">
        <v>403</v>
      </c>
      <c r="D57" s="130">
        <v>228.89333333333332</v>
      </c>
      <c r="E57" s="130">
        <v>220</v>
      </c>
      <c r="F57" s="130">
        <v>457</v>
      </c>
      <c r="G57" s="130">
        <v>665</v>
      </c>
      <c r="H57" s="130">
        <v>614</v>
      </c>
      <c r="I57" s="130">
        <v>278</v>
      </c>
      <c r="J57" s="130"/>
      <c r="K57" s="130"/>
      <c r="L57" t="str">
        <f t="shared" si="1"/>
        <v>18 Total</v>
      </c>
      <c r="M57" s="130">
        <f t="shared" si="2"/>
        <v>409.41333333333336</v>
      </c>
    </row>
    <row r="58" spans="1:13" x14ac:dyDescent="0.3">
      <c r="A58">
        <v>19</v>
      </c>
      <c r="B58" t="s">
        <v>256</v>
      </c>
      <c r="C58" s="130">
        <v>70.339040325279598</v>
      </c>
      <c r="D58" s="130">
        <v>7870.6556598862908</v>
      </c>
      <c r="E58" s="130">
        <v>665.86692944509332</v>
      </c>
      <c r="F58" s="130">
        <v>16276.478909855794</v>
      </c>
      <c r="G58" s="130">
        <v>22293.872065557323</v>
      </c>
      <c r="H58" s="130">
        <v>25708.641365876905</v>
      </c>
      <c r="I58" s="130">
        <v>11931.845465298269</v>
      </c>
      <c r="J58" s="130"/>
      <c r="K58" s="130"/>
      <c r="L58" t="str">
        <f t="shared" si="1"/>
        <v>19 M</v>
      </c>
      <c r="M58" s="130">
        <f t="shared" si="2"/>
        <v>12116.814205177852</v>
      </c>
    </row>
    <row r="59" spans="1:13" x14ac:dyDescent="0.3">
      <c r="A59">
        <v>19</v>
      </c>
      <c r="B59" t="s">
        <v>253</v>
      </c>
      <c r="C59" s="130">
        <v>4684.1609596747212</v>
      </c>
      <c r="D59" s="130">
        <v>9386.1443401137112</v>
      </c>
      <c r="E59" s="130">
        <v>9893.008070554908</v>
      </c>
      <c r="F59" s="130">
        <v>975.69609014420575</v>
      </c>
      <c r="G59" s="130">
        <v>365.85293444267313</v>
      </c>
      <c r="H59" s="130">
        <v>437.40863412309443</v>
      </c>
      <c r="I59" s="130">
        <v>193.97953470173161</v>
      </c>
      <c r="J59" s="130"/>
      <c r="K59" s="130"/>
      <c r="L59" t="str">
        <f t="shared" si="1"/>
        <v>19 UM</v>
      </c>
      <c r="M59" s="130">
        <f t="shared" si="2"/>
        <v>3705.1786519650063</v>
      </c>
    </row>
    <row r="60" spans="1:13" x14ac:dyDescent="0.3">
      <c r="A60" t="s">
        <v>316</v>
      </c>
      <c r="C60" s="130">
        <v>4754.5000000000009</v>
      </c>
      <c r="D60" s="130">
        <v>17256.800000000003</v>
      </c>
      <c r="E60" s="130">
        <v>10558.875000000002</v>
      </c>
      <c r="F60" s="130">
        <v>17252.174999999999</v>
      </c>
      <c r="G60" s="130">
        <v>22659.724999999995</v>
      </c>
      <c r="H60" s="130">
        <v>26146.05</v>
      </c>
      <c r="I60" s="130">
        <v>12125.825000000001</v>
      </c>
      <c r="J60" s="130"/>
      <c r="K60" s="130"/>
      <c r="L60" t="str">
        <f t="shared" si="1"/>
        <v>19 Total</v>
      </c>
      <c r="M60" s="130">
        <f t="shared" si="2"/>
        <v>15821.992857142857</v>
      </c>
    </row>
    <row r="61" spans="1:13" x14ac:dyDescent="0.3">
      <c r="A61">
        <v>20</v>
      </c>
      <c r="B61" t="s">
        <v>256</v>
      </c>
      <c r="C61" s="130">
        <v>352.65722439748839</v>
      </c>
      <c r="D61" s="130">
        <v>17039.931140415978</v>
      </c>
      <c r="E61" s="130">
        <v>41278.317139852756</v>
      </c>
      <c r="F61" s="130">
        <v>74314.015852022581</v>
      </c>
      <c r="G61" s="130">
        <v>76448.717429700933</v>
      </c>
      <c r="H61" s="130">
        <v>51299.694794604889</v>
      </c>
      <c r="I61" s="130">
        <v>80643.762473923096</v>
      </c>
      <c r="J61" s="130"/>
      <c r="K61" s="130"/>
      <c r="L61" t="str">
        <f t="shared" si="1"/>
        <v>20 M</v>
      </c>
      <c r="M61" s="130">
        <f t="shared" si="2"/>
        <v>48768.156579273964</v>
      </c>
    </row>
    <row r="62" spans="1:13" x14ac:dyDescent="0.3">
      <c r="A62">
        <v>20</v>
      </c>
      <c r="B62" t="s">
        <v>253</v>
      </c>
      <c r="C62" s="130">
        <v>25222.66777560252</v>
      </c>
      <c r="D62" s="130">
        <v>20250.518859584034</v>
      </c>
      <c r="E62" s="130">
        <v>19238.882860147241</v>
      </c>
      <c r="F62" s="130">
        <v>3499.7591479774242</v>
      </c>
      <c r="G62" s="130">
        <v>1525.0825702990721</v>
      </c>
      <c r="H62" s="130">
        <v>825.9052053951159</v>
      </c>
      <c r="I62" s="130">
        <v>1255.7375260769131</v>
      </c>
      <c r="J62" s="130"/>
      <c r="K62" s="130"/>
      <c r="L62" t="str">
        <f t="shared" si="1"/>
        <v>20 UM</v>
      </c>
      <c r="M62" s="130">
        <f t="shared" si="2"/>
        <v>10259.793420726046</v>
      </c>
    </row>
    <row r="63" spans="1:13" x14ac:dyDescent="0.3">
      <c r="A63" t="s">
        <v>317</v>
      </c>
      <c r="C63" s="130">
        <v>25575.325000000008</v>
      </c>
      <c r="D63" s="130">
        <v>37290.450000000012</v>
      </c>
      <c r="E63" s="130">
        <v>60517.2</v>
      </c>
      <c r="F63" s="130">
        <v>77813.775000000009</v>
      </c>
      <c r="G63" s="130">
        <v>77973.8</v>
      </c>
      <c r="H63" s="130">
        <v>52125.600000000006</v>
      </c>
      <c r="I63" s="130">
        <v>81899.500000000015</v>
      </c>
      <c r="J63" s="130"/>
      <c r="K63" s="130"/>
      <c r="L63" t="str">
        <f t="shared" si="1"/>
        <v>20 Total</v>
      </c>
      <c r="M63" s="130">
        <f t="shared" si="2"/>
        <v>59027.950000000004</v>
      </c>
    </row>
    <row r="64" spans="1:13" x14ac:dyDescent="0.3">
      <c r="A64">
        <v>21</v>
      </c>
      <c r="B64" t="s">
        <v>256</v>
      </c>
      <c r="C64" s="130">
        <v>68.179945597958067</v>
      </c>
      <c r="D64" s="130">
        <v>172.07434339334623</v>
      </c>
      <c r="E64" s="130">
        <v>840.30349394891346</v>
      </c>
      <c r="F64" s="130">
        <v>974.80482270854918</v>
      </c>
      <c r="G64" s="130">
        <v>307.85474387778027</v>
      </c>
      <c r="H64" s="130">
        <v>241.83272531059285</v>
      </c>
      <c r="I64" s="130">
        <v>514.85663544785439</v>
      </c>
      <c r="J64" s="130"/>
      <c r="K64" s="130"/>
      <c r="L64" t="str">
        <f t="shared" si="1"/>
        <v>21 M</v>
      </c>
      <c r="M64" s="130">
        <f t="shared" si="2"/>
        <v>445.70095861214202</v>
      </c>
    </row>
    <row r="65" spans="1:13" x14ac:dyDescent="0.3">
      <c r="A65">
        <v>21</v>
      </c>
      <c r="B65" t="s">
        <v>253</v>
      </c>
      <c r="C65" s="130">
        <v>4785.8200544020419</v>
      </c>
      <c r="D65" s="130">
        <v>7609.9256566066533</v>
      </c>
      <c r="E65" s="130">
        <v>7563.6965060510865</v>
      </c>
      <c r="F65" s="130">
        <v>10516.195177291451</v>
      </c>
      <c r="G65" s="130">
        <v>15068.145256122223</v>
      </c>
      <c r="H65" s="130">
        <v>11870.167274689407</v>
      </c>
      <c r="I65" s="130">
        <v>25326.143364552143</v>
      </c>
      <c r="J65" s="130"/>
      <c r="K65" s="130"/>
      <c r="L65" t="str">
        <f t="shared" si="1"/>
        <v>21 UM</v>
      </c>
      <c r="M65" s="130">
        <f t="shared" si="2"/>
        <v>11820.013327102144</v>
      </c>
    </row>
    <row r="66" spans="1:13" x14ac:dyDescent="0.3">
      <c r="A66" t="s">
        <v>318</v>
      </c>
      <c r="C66" s="130">
        <v>4854</v>
      </c>
      <c r="D66" s="130">
        <v>7782</v>
      </c>
      <c r="E66" s="130">
        <v>8404</v>
      </c>
      <c r="F66" s="130">
        <v>11491</v>
      </c>
      <c r="G66" s="130">
        <v>15376.000000000004</v>
      </c>
      <c r="H66" s="130">
        <v>12112</v>
      </c>
      <c r="I66" s="130">
        <v>25840.999999999996</v>
      </c>
      <c r="J66" s="130"/>
      <c r="K66" s="130"/>
      <c r="L66" t="str">
        <f t="shared" si="1"/>
        <v>21 Total</v>
      </c>
      <c r="M66" s="130">
        <f t="shared" si="2"/>
        <v>12265.714285714286</v>
      </c>
    </row>
    <row r="67" spans="1:13" x14ac:dyDescent="0.3">
      <c r="A67">
        <v>22</v>
      </c>
      <c r="B67" t="s">
        <v>256</v>
      </c>
      <c r="C67" s="130">
        <v>148.34847799785649</v>
      </c>
      <c r="D67" s="130">
        <v>88210.622919191985</v>
      </c>
      <c r="E67" s="130">
        <v>41660.893274715047</v>
      </c>
      <c r="F67" s="130">
        <v>118370.65605834036</v>
      </c>
      <c r="G67" s="130">
        <v>65248.740337376257</v>
      </c>
      <c r="H67" s="130">
        <v>52477.698937702815</v>
      </c>
      <c r="I67" s="130">
        <v>79883.327376496673</v>
      </c>
      <c r="J67" s="130"/>
      <c r="K67" s="130"/>
      <c r="L67" t="str">
        <f t="shared" si="1"/>
        <v>22 M</v>
      </c>
      <c r="M67" s="130">
        <f t="shared" si="2"/>
        <v>63714.326768831575</v>
      </c>
    </row>
    <row r="68" spans="1:13" x14ac:dyDescent="0.3">
      <c r="A68">
        <v>22</v>
      </c>
      <c r="B68" t="s">
        <v>253</v>
      </c>
      <c r="C68" s="130">
        <v>14400.651522002143</v>
      </c>
      <c r="D68" s="130">
        <v>5637.3770808080208</v>
      </c>
      <c r="E68" s="130">
        <v>7305.1067252849552</v>
      </c>
      <c r="F68" s="130">
        <v>10183.343941659632</v>
      </c>
      <c r="G68" s="130">
        <v>5282.259662623741</v>
      </c>
      <c r="H68" s="130">
        <v>4469.3010622971897</v>
      </c>
      <c r="I68" s="130">
        <v>6819.6726235033384</v>
      </c>
      <c r="J68" s="130"/>
      <c r="K68" s="130"/>
      <c r="L68" t="str">
        <f t="shared" si="1"/>
        <v>22 UM</v>
      </c>
      <c r="M68" s="130">
        <f t="shared" si="2"/>
        <v>7728.2446597398603</v>
      </c>
    </row>
    <row r="69" spans="1:13" x14ac:dyDescent="0.3">
      <c r="A69" t="s">
        <v>319</v>
      </c>
      <c r="C69" s="130">
        <v>14549</v>
      </c>
      <c r="D69" s="130">
        <v>93848</v>
      </c>
      <c r="E69" s="130">
        <v>48966</v>
      </c>
      <c r="F69" s="130">
        <v>128554</v>
      </c>
      <c r="G69" s="130">
        <v>70531</v>
      </c>
      <c r="H69" s="130">
        <v>56947.000000000007</v>
      </c>
      <c r="I69" s="130">
        <v>86703.000000000015</v>
      </c>
      <c r="J69" s="130"/>
      <c r="K69" s="130"/>
      <c r="L69" t="str">
        <f t="shared" si="1"/>
        <v>22 Total</v>
      </c>
      <c r="M69" s="130">
        <f t="shared" si="2"/>
        <v>71442.571428571435</v>
      </c>
    </row>
    <row r="70" spans="1:13" x14ac:dyDescent="0.3">
      <c r="A70">
        <v>23</v>
      </c>
      <c r="B70" t="s">
        <v>256</v>
      </c>
      <c r="C70" s="130">
        <v>6326.8351635228737</v>
      </c>
      <c r="D70" s="130">
        <v>34321.813303175964</v>
      </c>
      <c r="E70" s="130">
        <v>30668.902556432411</v>
      </c>
      <c r="F70" s="130">
        <v>45732.326816688481</v>
      </c>
      <c r="G70" s="130">
        <v>43404.762206795458</v>
      </c>
      <c r="H70" s="130">
        <v>34978.220107594578</v>
      </c>
      <c r="I70" s="130">
        <v>33062.044512088847</v>
      </c>
      <c r="J70" s="130"/>
      <c r="K70" s="130"/>
      <c r="L70" t="str">
        <f t="shared" ref="L70:L117" si="3">TRIM(A70&amp;" " &amp;B70)</f>
        <v>23 M</v>
      </c>
      <c r="M70" s="130">
        <f t="shared" ref="M70:M117" si="4">AVERAGE(C70:I70)</f>
        <v>32642.12923804266</v>
      </c>
    </row>
    <row r="71" spans="1:13" x14ac:dyDescent="0.3">
      <c r="A71">
        <v>23</v>
      </c>
      <c r="B71" t="s">
        <v>253</v>
      </c>
      <c r="C71" s="130">
        <v>30708.164836477121</v>
      </c>
      <c r="D71" s="130">
        <v>21210.186696824036</v>
      </c>
      <c r="E71" s="130">
        <v>23212.097443567582</v>
      </c>
      <c r="F71" s="130">
        <v>26631.673183311515</v>
      </c>
      <c r="G71" s="130">
        <v>37169.237793204542</v>
      </c>
      <c r="H71" s="130">
        <v>23321.779892405415</v>
      </c>
      <c r="I71" s="130">
        <v>34540.955487911167</v>
      </c>
      <c r="J71" s="130"/>
      <c r="K71" s="130"/>
      <c r="L71" t="str">
        <f t="shared" si="3"/>
        <v>23 UM</v>
      </c>
      <c r="M71" s="130">
        <f t="shared" si="4"/>
        <v>28113.442190528764</v>
      </c>
    </row>
    <row r="72" spans="1:13" x14ac:dyDescent="0.3">
      <c r="A72" t="s">
        <v>340</v>
      </c>
      <c r="C72" s="130">
        <v>37034.999999999993</v>
      </c>
      <c r="D72" s="130">
        <v>55532</v>
      </c>
      <c r="E72" s="130">
        <v>53880.999999999993</v>
      </c>
      <c r="F72" s="130">
        <v>72364</v>
      </c>
      <c r="G72" s="130">
        <v>80574</v>
      </c>
      <c r="H72" s="130">
        <v>58299.999999999993</v>
      </c>
      <c r="I72" s="130">
        <v>67603.000000000015</v>
      </c>
      <c r="J72" s="130"/>
      <c r="K72" s="130"/>
      <c r="L72" t="str">
        <f t="shared" si="3"/>
        <v>23 Total</v>
      </c>
      <c r="M72" s="130">
        <f t="shared" si="4"/>
        <v>60755.571428571428</v>
      </c>
    </row>
    <row r="73" spans="1:13" x14ac:dyDescent="0.3">
      <c r="A73">
        <v>24</v>
      </c>
      <c r="B73" t="s">
        <v>256</v>
      </c>
      <c r="C73" s="130">
        <v>3950.3088307037983</v>
      </c>
      <c r="D73" s="130">
        <v>20071.181164680827</v>
      </c>
      <c r="E73" s="130">
        <v>56641.268836625495</v>
      </c>
      <c r="F73" s="130">
        <v>66003.884591878916</v>
      </c>
      <c r="G73" s="130">
        <v>105939.58872981326</v>
      </c>
      <c r="H73" s="130">
        <v>111023.0816416642</v>
      </c>
      <c r="I73" s="130">
        <v>349781.53998094489</v>
      </c>
      <c r="J73" s="130"/>
      <c r="K73" s="130"/>
      <c r="L73" t="str">
        <f t="shared" si="3"/>
        <v>24 M</v>
      </c>
      <c r="M73" s="130">
        <f t="shared" si="4"/>
        <v>101915.83625375877</v>
      </c>
    </row>
    <row r="74" spans="1:13" x14ac:dyDescent="0.3">
      <c r="A74">
        <v>24</v>
      </c>
      <c r="B74" t="s">
        <v>253</v>
      </c>
      <c r="C74" s="130">
        <v>127621.52607792114</v>
      </c>
      <c r="D74" s="130">
        <v>216092.28662088321</v>
      </c>
      <c r="E74" s="130">
        <v>146138.93056638102</v>
      </c>
      <c r="F74" s="130">
        <v>266431.25375080097</v>
      </c>
      <c r="G74" s="130">
        <v>250085.17806972074</v>
      </c>
      <c r="H74" s="130">
        <v>193553.23280775381</v>
      </c>
      <c r="I74" s="130">
        <v>586005.2512969512</v>
      </c>
      <c r="J74" s="130"/>
      <c r="K74" s="130"/>
      <c r="L74" t="str">
        <f t="shared" si="3"/>
        <v>24 UM</v>
      </c>
      <c r="M74" s="130">
        <f t="shared" si="4"/>
        <v>255132.52274148745</v>
      </c>
    </row>
    <row r="75" spans="1:13" x14ac:dyDescent="0.3">
      <c r="A75" t="s">
        <v>341</v>
      </c>
      <c r="C75" s="130">
        <v>131571.83490862494</v>
      </c>
      <c r="D75" s="130">
        <v>236163.46778556405</v>
      </c>
      <c r="E75" s="130">
        <v>202780.19940300653</v>
      </c>
      <c r="F75" s="130">
        <v>332435.13834267989</v>
      </c>
      <c r="G75" s="130">
        <v>356024.76679953397</v>
      </c>
      <c r="H75" s="130">
        <v>304576.31444941799</v>
      </c>
      <c r="I75" s="130">
        <v>935786.79127789615</v>
      </c>
      <c r="J75" s="130"/>
      <c r="K75" s="130"/>
      <c r="L75" t="str">
        <f t="shared" si="3"/>
        <v>24 Total</v>
      </c>
      <c r="M75" s="130">
        <f t="shared" si="4"/>
        <v>357048.35899524624</v>
      </c>
    </row>
    <row r="76" spans="1:13" x14ac:dyDescent="0.3">
      <c r="A76">
        <v>25</v>
      </c>
      <c r="B76" t="s">
        <v>256</v>
      </c>
      <c r="C76" s="130">
        <v>18607.991749739762</v>
      </c>
      <c r="D76" s="130">
        <v>6477.3402851201508</v>
      </c>
      <c r="E76" s="130">
        <v>6294.159852243879</v>
      </c>
      <c r="F76" s="130">
        <v>11389.274701342762</v>
      </c>
      <c r="G76" s="130">
        <v>6986.1030892652971</v>
      </c>
      <c r="H76" s="130">
        <v>14409.175826417671</v>
      </c>
      <c r="I76" s="130">
        <v>10055.229975677343</v>
      </c>
      <c r="J76" s="130"/>
      <c r="K76" s="130"/>
      <c r="L76" t="str">
        <f t="shared" si="3"/>
        <v>25 M</v>
      </c>
      <c r="M76" s="130">
        <f t="shared" si="4"/>
        <v>10602.753639972409</v>
      </c>
    </row>
    <row r="77" spans="1:13" x14ac:dyDescent="0.3">
      <c r="A77">
        <v>25</v>
      </c>
      <c r="B77" t="s">
        <v>253</v>
      </c>
      <c r="C77" s="130">
        <v>979.00825026023574</v>
      </c>
      <c r="D77" s="130">
        <v>338.65971487984967</v>
      </c>
      <c r="E77" s="130">
        <v>1656.840147756121</v>
      </c>
      <c r="F77" s="130">
        <v>601.72529865723982</v>
      </c>
      <c r="G77" s="130">
        <v>523.89691073470271</v>
      </c>
      <c r="H77" s="130">
        <v>591.70247358233576</v>
      </c>
      <c r="I77" s="130">
        <v>662.77002432265738</v>
      </c>
      <c r="J77" s="130"/>
      <c r="K77" s="130"/>
      <c r="L77" t="str">
        <f t="shared" si="3"/>
        <v>25 UM</v>
      </c>
      <c r="M77" s="130">
        <f t="shared" si="4"/>
        <v>764.94326002759169</v>
      </c>
    </row>
    <row r="78" spans="1:13" x14ac:dyDescent="0.3">
      <c r="A78" t="s">
        <v>320</v>
      </c>
      <c r="C78" s="130">
        <v>19586.999999999996</v>
      </c>
      <c r="D78" s="130">
        <v>6816.0000000000009</v>
      </c>
      <c r="E78" s="130">
        <v>7951</v>
      </c>
      <c r="F78" s="130">
        <v>11991.000000000002</v>
      </c>
      <c r="G78" s="130">
        <v>7510</v>
      </c>
      <c r="H78" s="130">
        <v>15000.878300000008</v>
      </c>
      <c r="I78" s="130">
        <v>10718</v>
      </c>
      <c r="J78" s="130"/>
      <c r="K78" s="130"/>
      <c r="L78" t="str">
        <f t="shared" si="3"/>
        <v>25 Total</v>
      </c>
      <c r="M78" s="130">
        <f t="shared" si="4"/>
        <v>11367.696900000001</v>
      </c>
    </row>
    <row r="79" spans="1:13" x14ac:dyDescent="0.3">
      <c r="A79">
        <v>26</v>
      </c>
      <c r="B79" t="s">
        <v>256</v>
      </c>
      <c r="C79" s="130">
        <v>29957.25</v>
      </c>
      <c r="D79" s="130">
        <v>19428.949999999997</v>
      </c>
      <c r="E79" s="130">
        <v>27282.639999999999</v>
      </c>
      <c r="F79" s="130">
        <v>91523.75</v>
      </c>
      <c r="G79" s="130">
        <v>60473.71</v>
      </c>
      <c r="H79" s="130">
        <v>51690.34</v>
      </c>
      <c r="I79" s="130">
        <v>35006.400000000001</v>
      </c>
      <c r="J79" s="130"/>
      <c r="K79" s="130"/>
      <c r="L79" t="str">
        <f t="shared" si="3"/>
        <v>26 M</v>
      </c>
      <c r="M79" s="130">
        <f t="shared" si="4"/>
        <v>45051.862857142864</v>
      </c>
    </row>
    <row r="80" spans="1:13" x14ac:dyDescent="0.3">
      <c r="A80">
        <v>26</v>
      </c>
      <c r="B80" t="s">
        <v>253</v>
      </c>
      <c r="C80" s="130">
        <v>9985.75</v>
      </c>
      <c r="D80" s="130">
        <v>7186.0500000000011</v>
      </c>
      <c r="E80" s="130">
        <v>8149.3600000000006</v>
      </c>
      <c r="F80" s="130">
        <v>16151.25</v>
      </c>
      <c r="G80" s="130">
        <v>16075.289999999999</v>
      </c>
      <c r="H80" s="130">
        <v>11346.660000000003</v>
      </c>
      <c r="I80" s="130">
        <v>9873.5999999999985</v>
      </c>
      <c r="J80" s="130"/>
      <c r="K80" s="130"/>
      <c r="L80" t="str">
        <f t="shared" si="3"/>
        <v>26 UM</v>
      </c>
      <c r="M80" s="130">
        <f t="shared" si="4"/>
        <v>11252.565714285718</v>
      </c>
    </row>
    <row r="81" spans="1:13" x14ac:dyDescent="0.3">
      <c r="A81" t="s">
        <v>321</v>
      </c>
      <c r="C81" s="130">
        <v>39943</v>
      </c>
      <c r="D81" s="130">
        <v>26615</v>
      </c>
      <c r="E81" s="130">
        <v>35432</v>
      </c>
      <c r="F81" s="130">
        <v>107675</v>
      </c>
      <c r="G81" s="130">
        <v>76549</v>
      </c>
      <c r="H81" s="130">
        <v>63037</v>
      </c>
      <c r="I81" s="130">
        <v>44880</v>
      </c>
      <c r="J81" s="130"/>
      <c r="K81" s="130"/>
      <c r="L81" t="str">
        <f t="shared" si="3"/>
        <v>26 Total</v>
      </c>
      <c r="M81" s="130">
        <f t="shared" si="4"/>
        <v>56304.428571428572</v>
      </c>
    </row>
    <row r="82" spans="1:13" x14ac:dyDescent="0.3">
      <c r="A82">
        <v>27</v>
      </c>
      <c r="B82" t="s">
        <v>256</v>
      </c>
      <c r="C82" s="130">
        <v>9672.0951718556971</v>
      </c>
      <c r="D82" s="130">
        <v>13582.947850535826</v>
      </c>
      <c r="E82" s="130">
        <v>28372.791468516123</v>
      </c>
      <c r="F82" s="130">
        <v>23875.730334633896</v>
      </c>
      <c r="G82" s="130">
        <v>16188.970267307615</v>
      </c>
      <c r="H82" s="130">
        <v>14995.693167635658</v>
      </c>
      <c r="I82" s="130">
        <v>22356.961334579326</v>
      </c>
      <c r="J82" s="130"/>
      <c r="K82" s="130"/>
      <c r="L82" t="str">
        <f t="shared" si="3"/>
        <v>27 M</v>
      </c>
      <c r="M82" s="130">
        <f t="shared" si="4"/>
        <v>18435.027085009166</v>
      </c>
    </row>
    <row r="83" spans="1:13" x14ac:dyDescent="0.3">
      <c r="A83">
        <v>27</v>
      </c>
      <c r="B83" t="s">
        <v>253</v>
      </c>
      <c r="C83" s="130">
        <v>20378.069919519367</v>
      </c>
      <c r="D83" s="130">
        <v>23846.584363900118</v>
      </c>
      <c r="E83" s="130">
        <v>53962.009128477308</v>
      </c>
      <c r="F83" s="130">
        <v>47534.131322686175</v>
      </c>
      <c r="G83" s="130">
        <v>37074.262933158367</v>
      </c>
      <c r="H83" s="130">
        <v>39646.992382946344</v>
      </c>
      <c r="I83" s="130">
        <v>69698.247387524636</v>
      </c>
      <c r="J83" s="130"/>
      <c r="K83" s="130"/>
      <c r="L83" t="str">
        <f t="shared" si="3"/>
        <v>27 UM</v>
      </c>
      <c r="M83" s="130">
        <f t="shared" si="4"/>
        <v>41734.3282054589</v>
      </c>
    </row>
    <row r="84" spans="1:13" x14ac:dyDescent="0.3">
      <c r="A84" t="s">
        <v>322</v>
      </c>
      <c r="C84" s="130">
        <v>30050.165091375064</v>
      </c>
      <c r="D84" s="130">
        <v>37429.532214435945</v>
      </c>
      <c r="E84" s="130">
        <v>82334.800596993431</v>
      </c>
      <c r="F84" s="130">
        <v>71409.861657320071</v>
      </c>
      <c r="G84" s="130">
        <v>53263.233200465984</v>
      </c>
      <c r="H84" s="130">
        <v>54642.685550581999</v>
      </c>
      <c r="I84" s="130">
        <v>92055.208722103969</v>
      </c>
      <c r="J84" s="130"/>
      <c r="K84" s="130"/>
      <c r="L84" t="str">
        <f t="shared" si="3"/>
        <v>27 Total</v>
      </c>
      <c r="M84" s="130">
        <f t="shared" si="4"/>
        <v>60169.355290468069</v>
      </c>
    </row>
    <row r="85" spans="1:13" x14ac:dyDescent="0.3">
      <c r="A85">
        <v>28</v>
      </c>
      <c r="B85" t="s">
        <v>256</v>
      </c>
      <c r="C85" s="130">
        <v>1052.5455318512772</v>
      </c>
      <c r="D85" s="130">
        <v>670.04905977999078</v>
      </c>
      <c r="E85" s="130">
        <v>745.84764525056391</v>
      </c>
      <c r="F85" s="130">
        <v>1427.9076507519349</v>
      </c>
      <c r="G85" s="130">
        <v>2402.8763994887704</v>
      </c>
      <c r="H85" s="130">
        <v>3268.1598428471734</v>
      </c>
      <c r="I85" s="130">
        <v>4888.1177848342886</v>
      </c>
      <c r="J85" s="130"/>
      <c r="K85" s="130"/>
      <c r="L85" t="str">
        <f t="shared" si="3"/>
        <v>28 M</v>
      </c>
      <c r="M85" s="130">
        <f t="shared" si="4"/>
        <v>2065.0719878291429</v>
      </c>
    </row>
    <row r="86" spans="1:13" x14ac:dyDescent="0.3">
      <c r="A86">
        <v>28</v>
      </c>
      <c r="B86" t="s">
        <v>253</v>
      </c>
      <c r="C86" s="130">
        <v>52380.67321561998</v>
      </c>
      <c r="D86" s="130">
        <v>33374.386276190548</v>
      </c>
      <c r="E86" s="130">
        <v>36405.915093215677</v>
      </c>
      <c r="F86" s="130">
        <v>69964.208470571015</v>
      </c>
      <c r="G86" s="130">
        <v>103633.14191479942</v>
      </c>
      <c r="H86" s="130">
        <v>96712.735858431144</v>
      </c>
      <c r="I86" s="130">
        <v>144629.51185224135</v>
      </c>
      <c r="J86" s="130"/>
      <c r="K86" s="130"/>
      <c r="L86" t="str">
        <f t="shared" si="3"/>
        <v>28 UM</v>
      </c>
      <c r="M86" s="130">
        <f t="shared" si="4"/>
        <v>76728.653240152737</v>
      </c>
    </row>
    <row r="87" spans="1:13" x14ac:dyDescent="0.3">
      <c r="A87" t="s">
        <v>323</v>
      </c>
      <c r="C87" s="130">
        <v>53433.218747471255</v>
      </c>
      <c r="D87" s="130">
        <v>34044.435335970542</v>
      </c>
      <c r="E87" s="130">
        <v>37151.762738466241</v>
      </c>
      <c r="F87" s="130">
        <v>71392.11612132295</v>
      </c>
      <c r="G87" s="130">
        <v>106036.01831428819</v>
      </c>
      <c r="H87" s="130">
        <v>99980.895701278321</v>
      </c>
      <c r="I87" s="130">
        <v>149517.62963707565</v>
      </c>
      <c r="J87" s="130"/>
      <c r="K87" s="130"/>
      <c r="L87" t="str">
        <f t="shared" si="3"/>
        <v>28 Total</v>
      </c>
      <c r="M87" s="130">
        <f t="shared" si="4"/>
        <v>78793.725227981879</v>
      </c>
    </row>
    <row r="88" spans="1:13" x14ac:dyDescent="0.3">
      <c r="A88">
        <v>29</v>
      </c>
      <c r="B88" t="s">
        <v>256</v>
      </c>
      <c r="C88" s="130">
        <v>1910.3279644323495</v>
      </c>
      <c r="D88" s="130">
        <v>1492.9071700999921</v>
      </c>
      <c r="E88" s="130">
        <v>1510.2677880587771</v>
      </c>
      <c r="F88" s="130">
        <v>1496.4891955122575</v>
      </c>
      <c r="G88" s="130">
        <v>2828.6104301500131</v>
      </c>
      <c r="H88" s="130">
        <v>2133.5644243097204</v>
      </c>
      <c r="I88" s="130">
        <v>4952.9074554634244</v>
      </c>
      <c r="J88" s="130"/>
      <c r="K88" s="130"/>
      <c r="L88" t="str">
        <f t="shared" si="3"/>
        <v>29 M</v>
      </c>
      <c r="M88" s="130">
        <f t="shared" si="4"/>
        <v>2332.1534897180763</v>
      </c>
    </row>
    <row r="89" spans="1:13" x14ac:dyDescent="0.3">
      <c r="A89">
        <v>29</v>
      </c>
      <c r="B89" t="s">
        <v>253</v>
      </c>
      <c r="C89" s="130">
        <v>118893.67203556765</v>
      </c>
      <c r="D89" s="130">
        <v>96960.092829900008</v>
      </c>
      <c r="E89" s="130">
        <v>90133.732211941242</v>
      </c>
      <c r="F89" s="130">
        <v>93176.510804487742</v>
      </c>
      <c r="G89" s="130">
        <v>155294.38956984997</v>
      </c>
      <c r="H89" s="130">
        <v>78762.435575690281</v>
      </c>
      <c r="I89" s="130">
        <v>170487.09254453657</v>
      </c>
      <c r="J89" s="130"/>
      <c r="K89" s="130"/>
      <c r="L89" t="str">
        <f t="shared" si="3"/>
        <v>29 UM</v>
      </c>
      <c r="M89" s="130">
        <f t="shared" si="4"/>
        <v>114815.41793885335</v>
      </c>
    </row>
    <row r="90" spans="1:13" x14ac:dyDescent="0.3">
      <c r="A90" t="s">
        <v>324</v>
      </c>
      <c r="C90" s="130">
        <v>120804</v>
      </c>
      <c r="D90" s="130">
        <v>98453</v>
      </c>
      <c r="E90" s="130">
        <v>91644.000000000015</v>
      </c>
      <c r="F90" s="130">
        <v>94673</v>
      </c>
      <c r="G90" s="130">
        <v>158122.99999999997</v>
      </c>
      <c r="H90" s="130">
        <v>80896</v>
      </c>
      <c r="I90" s="130">
        <v>175440</v>
      </c>
      <c r="J90" s="130"/>
      <c r="K90" s="130"/>
      <c r="L90" t="str">
        <f t="shared" si="3"/>
        <v>29 Total</v>
      </c>
      <c r="M90" s="130">
        <f t="shared" si="4"/>
        <v>117147.57142857143</v>
      </c>
    </row>
    <row r="91" spans="1:13" x14ac:dyDescent="0.3">
      <c r="A91">
        <v>30</v>
      </c>
      <c r="B91" t="s">
        <v>256</v>
      </c>
      <c r="C91" s="130">
        <v>1305.97332897872</v>
      </c>
      <c r="D91" s="130">
        <v>3994.2699555677536</v>
      </c>
      <c r="E91" s="130">
        <v>2261.9894044885996</v>
      </c>
      <c r="F91" s="130">
        <v>11275.714975770563</v>
      </c>
      <c r="G91" s="130">
        <v>7645.0902820141446</v>
      </c>
      <c r="H91" s="130">
        <v>3938.3431174141051</v>
      </c>
      <c r="I91" s="130">
        <v>12671.356155097672</v>
      </c>
      <c r="J91" s="130"/>
      <c r="K91" s="130"/>
      <c r="L91" t="str">
        <f t="shared" si="3"/>
        <v>30 M</v>
      </c>
      <c r="M91" s="130">
        <f t="shared" si="4"/>
        <v>6156.105317047366</v>
      </c>
    </row>
    <row r="92" spans="1:13" x14ac:dyDescent="0.3">
      <c r="A92">
        <v>30</v>
      </c>
      <c r="B92" t="s">
        <v>253</v>
      </c>
      <c r="C92" s="130">
        <v>114174.45623914243</v>
      </c>
      <c r="D92" s="130">
        <v>93992.536385509593</v>
      </c>
      <c r="E92" s="130">
        <v>99197.379241586445</v>
      </c>
      <c r="F92" s="130">
        <v>191218.88986110792</v>
      </c>
      <c r="G92" s="130">
        <v>180007.64534303083</v>
      </c>
      <c r="H92" s="130">
        <v>69024.341521990165</v>
      </c>
      <c r="I92" s="130">
        <v>95168.2207123431</v>
      </c>
      <c r="J92" s="130"/>
      <c r="K92" s="130"/>
      <c r="L92" t="str">
        <f t="shared" si="3"/>
        <v>30 UM</v>
      </c>
      <c r="M92" s="130">
        <f t="shared" si="4"/>
        <v>120397.63847210151</v>
      </c>
    </row>
    <row r="93" spans="1:13" x14ac:dyDescent="0.3">
      <c r="A93" t="s">
        <v>325</v>
      </c>
      <c r="C93" s="130">
        <v>115480.42956812115</v>
      </c>
      <c r="D93" s="130">
        <v>97986.806341077347</v>
      </c>
      <c r="E93" s="130">
        <v>101459.36864607505</v>
      </c>
      <c r="F93" s="130">
        <v>202494.60483687848</v>
      </c>
      <c r="G93" s="130">
        <v>187652.73562504497</v>
      </c>
      <c r="H93" s="130">
        <v>72962.684639404266</v>
      </c>
      <c r="I93" s="130">
        <v>107839.57686744077</v>
      </c>
      <c r="J93" s="130"/>
      <c r="K93" s="130"/>
      <c r="L93" t="str">
        <f t="shared" si="3"/>
        <v>30 Total</v>
      </c>
      <c r="M93" s="130">
        <f t="shared" si="4"/>
        <v>126553.74378914885</v>
      </c>
    </row>
    <row r="94" spans="1:13" x14ac:dyDescent="0.3">
      <c r="A94">
        <v>31</v>
      </c>
      <c r="B94" t="s">
        <v>256</v>
      </c>
      <c r="C94" s="130">
        <v>2559.4971878854249</v>
      </c>
      <c r="D94" s="130">
        <v>3906.6177333415776</v>
      </c>
      <c r="E94" s="130">
        <v>3932.2498767712755</v>
      </c>
      <c r="F94" s="130">
        <v>4888.7870620254562</v>
      </c>
      <c r="G94" s="130">
        <v>4657.4983152366513</v>
      </c>
      <c r="H94" s="130">
        <v>2370.580897877091</v>
      </c>
      <c r="I94" s="130">
        <v>3721.8836227687852</v>
      </c>
      <c r="J94" s="130"/>
      <c r="K94" s="130"/>
      <c r="L94" t="str">
        <f t="shared" si="3"/>
        <v>31 M</v>
      </c>
      <c r="M94" s="130">
        <f t="shared" si="4"/>
        <v>3719.5878137008949</v>
      </c>
    </row>
    <row r="95" spans="1:13" x14ac:dyDescent="0.3">
      <c r="A95">
        <v>31</v>
      </c>
      <c r="B95" t="s">
        <v>253</v>
      </c>
      <c r="C95" s="130">
        <v>124953.3881577125</v>
      </c>
      <c r="D95" s="130">
        <v>191021.18771889026</v>
      </c>
      <c r="E95" s="130">
        <v>191234.53236507901</v>
      </c>
      <c r="F95" s="130">
        <v>238488.70879126599</v>
      </c>
      <c r="G95" s="130">
        <v>226453.31575483267</v>
      </c>
      <c r="H95" s="130">
        <v>115091.81745134128</v>
      </c>
      <c r="I95" s="130">
        <v>181501.53770932488</v>
      </c>
      <c r="J95" s="130"/>
      <c r="K95" s="130"/>
      <c r="L95" t="str">
        <f t="shared" si="3"/>
        <v>31 UM</v>
      </c>
      <c r="M95" s="130">
        <f t="shared" si="4"/>
        <v>181249.21256406378</v>
      </c>
    </row>
    <row r="96" spans="1:13" x14ac:dyDescent="0.3">
      <c r="A96" t="s">
        <v>326</v>
      </c>
      <c r="C96" s="130">
        <v>127512.88534559793</v>
      </c>
      <c r="D96" s="130">
        <v>194927.80545223184</v>
      </c>
      <c r="E96" s="130">
        <v>195166.78224185028</v>
      </c>
      <c r="F96" s="130">
        <v>243377.49585329145</v>
      </c>
      <c r="G96" s="130">
        <v>231110.81407006932</v>
      </c>
      <c r="H96" s="130">
        <v>117462.39834921838</v>
      </c>
      <c r="I96" s="130">
        <v>185223.42133209365</v>
      </c>
      <c r="J96" s="130"/>
      <c r="K96" s="130"/>
      <c r="L96" t="str">
        <f t="shared" si="3"/>
        <v>31 Total</v>
      </c>
      <c r="M96" s="130">
        <f t="shared" si="4"/>
        <v>184968.80037776471</v>
      </c>
    </row>
    <row r="97" spans="1:13" x14ac:dyDescent="0.3">
      <c r="A97">
        <v>32</v>
      </c>
      <c r="B97" t="s">
        <v>256</v>
      </c>
      <c r="C97" s="130">
        <v>1074.8587859338927</v>
      </c>
      <c r="D97" s="130">
        <v>1826.6959958204031</v>
      </c>
      <c r="E97" s="130">
        <v>2097.7831069865861</v>
      </c>
      <c r="F97" s="130">
        <v>1892.8201948444162</v>
      </c>
      <c r="G97" s="130">
        <v>2058.6010017577155</v>
      </c>
      <c r="H97" s="130">
        <v>1521.9228667701318</v>
      </c>
      <c r="I97" s="130">
        <v>1327.7929715748903</v>
      </c>
      <c r="J97" s="130"/>
      <c r="K97" s="130"/>
      <c r="L97" t="str">
        <f t="shared" si="3"/>
        <v>32 M</v>
      </c>
      <c r="M97" s="130">
        <f t="shared" si="4"/>
        <v>1685.7821319554337</v>
      </c>
    </row>
    <row r="98" spans="1:13" x14ac:dyDescent="0.3">
      <c r="A98">
        <v>32</v>
      </c>
      <c r="B98" t="s">
        <v>253</v>
      </c>
      <c r="C98" s="130">
        <v>25769.63245085259</v>
      </c>
      <c r="D98" s="130">
        <v>20992.127161143551</v>
      </c>
      <c r="E98" s="130">
        <v>24013.289068964757</v>
      </c>
      <c r="F98" s="130">
        <v>21760.612118561756</v>
      </c>
      <c r="G98" s="130">
        <v>24128.658074814994</v>
      </c>
      <c r="H98" s="130">
        <v>17829.731624422522</v>
      </c>
      <c r="I98" s="130">
        <v>15563.609891526536</v>
      </c>
      <c r="J98" s="130"/>
      <c r="K98" s="130"/>
      <c r="L98" t="str">
        <f t="shared" si="3"/>
        <v>32 UM</v>
      </c>
      <c r="M98" s="130">
        <f t="shared" si="4"/>
        <v>21436.808627183818</v>
      </c>
    </row>
    <row r="99" spans="1:13" x14ac:dyDescent="0.3">
      <c r="A99" t="s">
        <v>327</v>
      </c>
      <c r="C99" s="130">
        <v>26844.491236786482</v>
      </c>
      <c r="D99" s="130">
        <v>22818.823156963954</v>
      </c>
      <c r="E99" s="130">
        <v>26111.072175951344</v>
      </c>
      <c r="F99" s="130">
        <v>23653.432313406171</v>
      </c>
      <c r="G99" s="130">
        <v>26187.259076572707</v>
      </c>
      <c r="H99" s="130">
        <v>19351.654491192654</v>
      </c>
      <c r="I99" s="130">
        <v>16891.402863101426</v>
      </c>
      <c r="J99" s="130"/>
      <c r="K99" s="130"/>
      <c r="L99" t="str">
        <f t="shared" si="3"/>
        <v>32 Total</v>
      </c>
      <c r="M99" s="130">
        <f t="shared" si="4"/>
        <v>23122.590759139246</v>
      </c>
    </row>
    <row r="100" spans="1:13" x14ac:dyDescent="0.3">
      <c r="A100">
        <v>33</v>
      </c>
      <c r="B100" t="s">
        <v>253</v>
      </c>
      <c r="C100" s="130">
        <v>895</v>
      </c>
      <c r="D100" s="130">
        <v>327</v>
      </c>
      <c r="E100" s="130">
        <v>191</v>
      </c>
      <c r="F100" s="130">
        <v>85</v>
      </c>
      <c r="G100" s="130">
        <v>239</v>
      </c>
      <c r="H100" s="130">
        <v>119</v>
      </c>
      <c r="I100" s="130">
        <v>110</v>
      </c>
      <c r="J100" s="130"/>
      <c r="K100" s="130"/>
      <c r="L100" t="str">
        <f t="shared" si="3"/>
        <v>33 UM</v>
      </c>
      <c r="M100" s="130">
        <f t="shared" si="4"/>
        <v>280.85714285714283</v>
      </c>
    </row>
    <row r="101" spans="1:13" x14ac:dyDescent="0.3">
      <c r="A101" t="s">
        <v>328</v>
      </c>
      <c r="C101" s="130">
        <v>895</v>
      </c>
      <c r="D101" s="130">
        <v>327</v>
      </c>
      <c r="E101" s="130">
        <v>191</v>
      </c>
      <c r="F101" s="130">
        <v>85</v>
      </c>
      <c r="G101" s="130">
        <v>239</v>
      </c>
      <c r="H101" s="130">
        <v>119</v>
      </c>
      <c r="I101" s="130">
        <v>110</v>
      </c>
      <c r="J101" s="130"/>
      <c r="K101" s="130"/>
      <c r="L101" t="str">
        <f t="shared" si="3"/>
        <v>33 Total</v>
      </c>
      <c r="M101" s="130">
        <f t="shared" si="4"/>
        <v>280.85714285714283</v>
      </c>
    </row>
    <row r="102" spans="1:13" x14ac:dyDescent="0.3">
      <c r="A102">
        <v>34</v>
      </c>
      <c r="B102" t="s">
        <v>256</v>
      </c>
      <c r="C102" s="130">
        <v>0</v>
      </c>
      <c r="D102" s="130">
        <v>0</v>
      </c>
      <c r="E102" s="130">
        <v>0</v>
      </c>
      <c r="F102" s="130">
        <v>0</v>
      </c>
      <c r="G102" s="130">
        <v>0</v>
      </c>
      <c r="H102" s="130">
        <v>0</v>
      </c>
      <c r="I102" s="130">
        <v>0</v>
      </c>
      <c r="J102" s="130"/>
      <c r="K102" s="130"/>
      <c r="L102" t="str">
        <f t="shared" si="3"/>
        <v>34 M</v>
      </c>
      <c r="M102" s="130">
        <f t="shared" si="4"/>
        <v>0</v>
      </c>
    </row>
    <row r="103" spans="1:13" x14ac:dyDescent="0.3">
      <c r="A103">
        <v>34</v>
      </c>
      <c r="B103" t="s">
        <v>253</v>
      </c>
      <c r="C103" s="130">
        <v>2459.1749999999984</v>
      </c>
      <c r="D103" s="130">
        <v>4422.7499999999927</v>
      </c>
      <c r="E103" s="130">
        <v>5762.9249999999984</v>
      </c>
      <c r="F103" s="130">
        <v>7708.0499999999884</v>
      </c>
      <c r="G103" s="130">
        <v>8159.4749999999931</v>
      </c>
      <c r="H103" s="130">
        <v>6346.3499999999913</v>
      </c>
      <c r="I103" s="130">
        <v>7623.6749999999938</v>
      </c>
      <c r="J103" s="130"/>
      <c r="K103" s="130"/>
      <c r="L103" t="str">
        <f t="shared" si="3"/>
        <v>34 UM</v>
      </c>
      <c r="M103" s="130">
        <f t="shared" si="4"/>
        <v>6068.9142857142797</v>
      </c>
    </row>
    <row r="104" spans="1:13" x14ac:dyDescent="0.3">
      <c r="A104" t="s">
        <v>329</v>
      </c>
      <c r="C104" s="130">
        <v>2459.1749999999984</v>
      </c>
      <c r="D104" s="130">
        <v>4422.7499999999927</v>
      </c>
      <c r="E104" s="130">
        <v>5762.9249999999984</v>
      </c>
      <c r="F104" s="130">
        <v>7708.0499999999884</v>
      </c>
      <c r="G104" s="130">
        <v>8159.4749999999931</v>
      </c>
      <c r="H104" s="130">
        <v>6346.3499999999913</v>
      </c>
      <c r="I104" s="130">
        <v>7623.6749999999938</v>
      </c>
      <c r="J104" s="130"/>
      <c r="K104" s="130"/>
      <c r="L104" t="str">
        <f t="shared" si="3"/>
        <v>34 Total</v>
      </c>
      <c r="M104" s="130">
        <f t="shared" si="4"/>
        <v>6068.9142857142797</v>
      </c>
    </row>
    <row r="105" spans="1:13" x14ac:dyDescent="0.3">
      <c r="A105">
        <v>35</v>
      </c>
      <c r="B105" t="s">
        <v>256</v>
      </c>
      <c r="C105" s="130">
        <v>2642.2500000000077</v>
      </c>
      <c r="D105" s="130">
        <v>1637.525000000001</v>
      </c>
      <c r="E105" s="130">
        <v>8400.5776916413379</v>
      </c>
      <c r="F105" s="130">
        <v>29200.589629269678</v>
      </c>
      <c r="G105" s="130">
        <v>31628.91</v>
      </c>
      <c r="H105" s="130">
        <v>80782.440000000017</v>
      </c>
      <c r="I105" s="130">
        <v>106807.39999999998</v>
      </c>
      <c r="J105" s="130"/>
      <c r="K105" s="130"/>
      <c r="L105" t="str">
        <f t="shared" si="3"/>
        <v>35 M</v>
      </c>
      <c r="M105" s="130">
        <f t="shared" si="4"/>
        <v>37299.956045844432</v>
      </c>
    </row>
    <row r="106" spans="1:13" x14ac:dyDescent="0.3">
      <c r="A106">
        <v>35</v>
      </c>
      <c r="B106" t="s">
        <v>253</v>
      </c>
      <c r="C106" s="130">
        <v>103047.75</v>
      </c>
      <c r="D106" s="130">
        <v>63863.474999999999</v>
      </c>
      <c r="E106" s="130">
        <v>32472.422308358662</v>
      </c>
      <c r="F106" s="130">
        <v>97773.4103707303</v>
      </c>
      <c r="G106" s="130">
        <v>105888.09000000001</v>
      </c>
      <c r="H106" s="130">
        <v>270445.55999999994</v>
      </c>
      <c r="I106" s="130">
        <v>357572.60000000003</v>
      </c>
      <c r="J106" s="130"/>
      <c r="K106" s="130"/>
      <c r="L106" t="str">
        <f t="shared" si="3"/>
        <v>35 UM</v>
      </c>
      <c r="M106" s="130">
        <f t="shared" si="4"/>
        <v>147294.75823986987</v>
      </c>
    </row>
    <row r="107" spans="1:13" x14ac:dyDescent="0.3">
      <c r="A107" t="s">
        <v>330</v>
      </c>
      <c r="C107" s="130">
        <v>105690.00000000001</v>
      </c>
      <c r="D107" s="130">
        <v>65501</v>
      </c>
      <c r="E107" s="130">
        <v>40873</v>
      </c>
      <c r="F107" s="130">
        <v>126973.99999999997</v>
      </c>
      <c r="G107" s="130">
        <v>137517</v>
      </c>
      <c r="H107" s="130">
        <v>351227.99999999994</v>
      </c>
      <c r="I107" s="130">
        <v>464380</v>
      </c>
      <c r="J107" s="130"/>
      <c r="K107" s="130"/>
      <c r="L107" t="str">
        <f t="shared" si="3"/>
        <v>35 Total</v>
      </c>
      <c r="M107" s="130">
        <f t="shared" si="4"/>
        <v>184594.71428571429</v>
      </c>
    </row>
    <row r="108" spans="1:13" x14ac:dyDescent="0.3">
      <c r="A108">
        <v>36</v>
      </c>
      <c r="B108" t="s">
        <v>256</v>
      </c>
      <c r="C108" s="130">
        <v>1223.1073725355807</v>
      </c>
      <c r="D108" s="130">
        <v>2507.1628068923537</v>
      </c>
      <c r="E108" s="130">
        <v>5276.2647395350868</v>
      </c>
      <c r="F108" s="130">
        <v>3977.2115164542602</v>
      </c>
      <c r="G108" s="130">
        <v>7732.4693051115128</v>
      </c>
      <c r="H108" s="130">
        <v>4625.2304179616558</v>
      </c>
      <c r="I108" s="130">
        <v>6618.1895935716802</v>
      </c>
      <c r="J108" s="130"/>
      <c r="K108" s="130"/>
      <c r="L108" t="str">
        <f t="shared" si="3"/>
        <v>36 M</v>
      </c>
      <c r="M108" s="130">
        <f t="shared" si="4"/>
        <v>4565.6622502945902</v>
      </c>
    </row>
    <row r="109" spans="1:13" x14ac:dyDescent="0.3">
      <c r="A109">
        <v>36</v>
      </c>
      <c r="B109" t="s">
        <v>253</v>
      </c>
      <c r="C109" s="130">
        <v>28228.557674435709</v>
      </c>
      <c r="D109" s="130">
        <v>34715.980586549151</v>
      </c>
      <c r="E109" s="130">
        <v>30255.382504140554</v>
      </c>
      <c r="F109" s="130">
        <v>42417.226701400898</v>
      </c>
      <c r="G109" s="130">
        <v>51590.431795167198</v>
      </c>
      <c r="H109" s="130">
        <v>44401.344122503615</v>
      </c>
      <c r="I109" s="130">
        <v>39686.065426460402</v>
      </c>
      <c r="J109" s="130"/>
      <c r="K109" s="130"/>
      <c r="L109" t="str">
        <f t="shared" si="3"/>
        <v>36 UM</v>
      </c>
      <c r="M109" s="130">
        <f t="shared" si="4"/>
        <v>38756.426972951078</v>
      </c>
    </row>
    <row r="110" spans="1:13" x14ac:dyDescent="0.3">
      <c r="A110" t="s">
        <v>331</v>
      </c>
      <c r="C110" s="130">
        <v>29451.665046971291</v>
      </c>
      <c r="D110" s="130">
        <v>37223.143393441504</v>
      </c>
      <c r="E110" s="130">
        <v>35531.647243675645</v>
      </c>
      <c r="F110" s="130">
        <v>46394.43821785516</v>
      </c>
      <c r="G110" s="130">
        <v>59322.901100278708</v>
      </c>
      <c r="H110" s="130">
        <v>49026.57454046527</v>
      </c>
      <c r="I110" s="130">
        <v>46304.255020032084</v>
      </c>
      <c r="J110" s="130"/>
      <c r="K110" s="130"/>
      <c r="L110" t="str">
        <f t="shared" si="3"/>
        <v>36 Total</v>
      </c>
      <c r="M110" s="130">
        <f t="shared" si="4"/>
        <v>43322.089223245675</v>
      </c>
    </row>
    <row r="111" spans="1:13" x14ac:dyDescent="0.3">
      <c r="A111">
        <v>37</v>
      </c>
      <c r="B111" t="s">
        <v>256</v>
      </c>
      <c r="C111" s="130">
        <v>823.62154489791317</v>
      </c>
      <c r="D111" s="130">
        <v>4689.4004323576419</v>
      </c>
      <c r="E111" s="130">
        <v>15584.612776805425</v>
      </c>
      <c r="F111" s="130">
        <v>27383.248884179531</v>
      </c>
      <c r="G111" s="130">
        <v>47855.724938214102</v>
      </c>
      <c r="H111" s="130">
        <v>28896.759144087475</v>
      </c>
      <c r="I111" s="130">
        <v>33149.719489830415</v>
      </c>
      <c r="J111" s="130"/>
      <c r="K111" s="130"/>
      <c r="L111" t="str">
        <f t="shared" si="3"/>
        <v>37 M</v>
      </c>
      <c r="M111" s="130">
        <f t="shared" si="4"/>
        <v>22626.155315767501</v>
      </c>
    </row>
    <row r="112" spans="1:13" x14ac:dyDescent="0.3">
      <c r="A112">
        <v>37</v>
      </c>
      <c r="B112" t="s">
        <v>253</v>
      </c>
      <c r="C112" s="130">
        <v>19818.334210457841</v>
      </c>
      <c r="D112" s="130">
        <v>15253.442737767229</v>
      </c>
      <c r="E112" s="130">
        <v>13615.142129065793</v>
      </c>
      <c r="F112" s="130">
        <v>4905.9378052924631</v>
      </c>
      <c r="G112" s="130">
        <v>1592.410218427694</v>
      </c>
      <c r="H112" s="130">
        <v>1256.3501370405845</v>
      </c>
      <c r="I112" s="130">
        <v>1591.6244640324981</v>
      </c>
      <c r="J112" s="130"/>
      <c r="K112" s="130"/>
      <c r="L112" t="str">
        <f t="shared" si="3"/>
        <v>37 UM</v>
      </c>
      <c r="M112" s="130">
        <f t="shared" si="4"/>
        <v>8290.4631002977294</v>
      </c>
    </row>
    <row r="113" spans="1:13" x14ac:dyDescent="0.3">
      <c r="A113" t="s">
        <v>332</v>
      </c>
      <c r="C113" s="130">
        <v>20641.955755355753</v>
      </c>
      <c r="D113" s="130">
        <v>19942.84317012487</v>
      </c>
      <c r="E113" s="130">
        <v>29199.754905871217</v>
      </c>
      <c r="F113" s="130">
        <v>32289.186689471993</v>
      </c>
      <c r="G113" s="130">
        <v>49448.135156641794</v>
      </c>
      <c r="H113" s="130">
        <v>30153.109281128058</v>
      </c>
      <c r="I113" s="130">
        <v>34741.34395386291</v>
      </c>
      <c r="J113" s="130"/>
      <c r="K113" s="130"/>
      <c r="L113" t="str">
        <f t="shared" si="3"/>
        <v>37 Total</v>
      </c>
      <c r="M113" s="130">
        <f t="shared" si="4"/>
        <v>30916.61841606523</v>
      </c>
    </row>
    <row r="114" spans="1:13" x14ac:dyDescent="0.3">
      <c r="A114">
        <v>38</v>
      </c>
      <c r="B114" t="s">
        <v>256</v>
      </c>
      <c r="C114" s="130">
        <v>220.12447627188232</v>
      </c>
      <c r="D114" s="130">
        <v>211.64065978058653</v>
      </c>
      <c r="E114" s="130">
        <v>274.44285880098391</v>
      </c>
      <c r="F114" s="130">
        <v>388.87465081066847</v>
      </c>
      <c r="G114" s="130">
        <v>362.50465669752759</v>
      </c>
      <c r="H114" s="130">
        <v>375.86887673339868</v>
      </c>
      <c r="I114" s="130">
        <v>404.06768734891216</v>
      </c>
      <c r="J114" s="130"/>
      <c r="K114" s="130"/>
      <c r="L114" t="str">
        <f t="shared" si="3"/>
        <v>38 M</v>
      </c>
      <c r="M114" s="130">
        <f t="shared" si="4"/>
        <v>319.64626663485132</v>
      </c>
    </row>
    <row r="115" spans="1:13" x14ac:dyDescent="0.3">
      <c r="A115">
        <v>38</v>
      </c>
      <c r="B115" t="s">
        <v>253</v>
      </c>
      <c r="C115" s="130">
        <v>346.87552372811774</v>
      </c>
      <c r="D115" s="130">
        <v>266.35934021941347</v>
      </c>
      <c r="E115" s="130">
        <v>57.756140948953657</v>
      </c>
      <c r="F115" s="130">
        <v>371.12534918933153</v>
      </c>
      <c r="G115" s="130">
        <v>1137.7206180277474</v>
      </c>
      <c r="H115" s="130">
        <v>247.30712326660134</v>
      </c>
      <c r="I115" s="130">
        <v>571.16760676873491</v>
      </c>
      <c r="J115" s="130"/>
      <c r="K115" s="130"/>
      <c r="L115" t="str">
        <f t="shared" si="3"/>
        <v>38 UM</v>
      </c>
      <c r="M115" s="130">
        <f t="shared" si="4"/>
        <v>428.3302431641286</v>
      </c>
    </row>
    <row r="116" spans="1:13" x14ac:dyDescent="0.3">
      <c r="A116" t="s">
        <v>333</v>
      </c>
      <c r="C116" s="130">
        <v>567</v>
      </c>
      <c r="D116" s="130">
        <v>478</v>
      </c>
      <c r="E116" s="130">
        <v>332.19899974993757</v>
      </c>
      <c r="F116" s="130">
        <v>760</v>
      </c>
      <c r="G116" s="130">
        <v>1500.2252747252751</v>
      </c>
      <c r="H116" s="130">
        <v>623.17600000000004</v>
      </c>
      <c r="I116" s="130">
        <v>975.23529411764707</v>
      </c>
      <c r="J116" s="130"/>
      <c r="K116" s="130"/>
      <c r="L116" t="str">
        <f t="shared" si="3"/>
        <v>38 Total</v>
      </c>
      <c r="M116" s="130">
        <f t="shared" si="4"/>
        <v>747.97650979898003</v>
      </c>
    </row>
    <row r="117" spans="1:13" x14ac:dyDescent="0.3">
      <c r="A117">
        <v>39</v>
      </c>
      <c r="B117" t="s">
        <v>256</v>
      </c>
      <c r="C117" s="130">
        <v>410.23448447753987</v>
      </c>
      <c r="D117" s="130">
        <v>576.15572872717257</v>
      </c>
      <c r="E117" s="130">
        <v>952.34212264550661</v>
      </c>
      <c r="F117" s="130"/>
      <c r="G117" s="130">
        <v>1686.4780377747318</v>
      </c>
      <c r="H117" s="130">
        <v>3742.1362871475176</v>
      </c>
      <c r="I117" s="130">
        <v>2310.6921299262267</v>
      </c>
      <c r="J117" s="130"/>
      <c r="K117" s="130"/>
      <c r="L117" t="str">
        <f t="shared" si="3"/>
        <v>39 M</v>
      </c>
      <c r="M117" s="130">
        <f t="shared" si="4"/>
        <v>1613.0064651164491</v>
      </c>
    </row>
    <row r="118" spans="1:13" x14ac:dyDescent="0.3">
      <c r="A118">
        <v>39</v>
      </c>
      <c r="B118" t="s">
        <v>253</v>
      </c>
      <c r="C118" s="130">
        <v>20448.060420423441</v>
      </c>
      <c r="D118" s="130">
        <v>28731.53090154165</v>
      </c>
      <c r="E118" s="130">
        <v>46459.113003862134</v>
      </c>
      <c r="F118" s="130"/>
      <c r="G118" s="130">
        <v>72727.267188976519</v>
      </c>
      <c r="H118" s="130">
        <v>110734.56897519709</v>
      </c>
      <c r="I118" s="130">
        <v>68373.311600691231</v>
      </c>
      <c r="J118" s="130"/>
      <c r="L118" t="str">
        <f t="shared" ref="L118:L151" si="5">TRIM(A118&amp;" " &amp;B118)</f>
        <v>39 UM</v>
      </c>
      <c r="M118" s="130">
        <f t="shared" ref="M118:M151" si="6">AVERAGE(C118:I118)</f>
        <v>57912.308681782015</v>
      </c>
    </row>
    <row r="119" spans="1:13" x14ac:dyDescent="0.3">
      <c r="A119" t="s">
        <v>334</v>
      </c>
      <c r="C119" s="130">
        <v>20858.29490490098</v>
      </c>
      <c r="D119" s="130">
        <v>29307.686630268821</v>
      </c>
      <c r="E119" s="130">
        <v>47411.455126507644</v>
      </c>
      <c r="F119" s="130"/>
      <c r="G119" s="130">
        <v>74413.745226751256</v>
      </c>
      <c r="H119" s="130">
        <v>114476.70526234461</v>
      </c>
      <c r="I119" s="130">
        <v>70684.003730617464</v>
      </c>
      <c r="J119" s="130"/>
      <c r="L119" t="str">
        <f t="shared" si="5"/>
        <v>39 Total</v>
      </c>
      <c r="M119" s="130">
        <f t="shared" si="6"/>
        <v>59525.315146898465</v>
      </c>
    </row>
    <row r="120" spans="1:13" x14ac:dyDescent="0.3">
      <c r="A120" t="s">
        <v>298</v>
      </c>
      <c r="B120" t="s">
        <v>298</v>
      </c>
      <c r="C120" s="130"/>
      <c r="D120" s="130"/>
      <c r="E120" s="130"/>
      <c r="F120" s="130"/>
      <c r="G120" s="130"/>
      <c r="H120" s="130"/>
      <c r="I120" s="130"/>
      <c r="J120" s="130"/>
      <c r="L120" t="str">
        <f t="shared" si="5"/>
        <v>(blank) (blank)</v>
      </c>
      <c r="M120" s="130" t="e">
        <f t="shared" si="6"/>
        <v>#DIV/0!</v>
      </c>
    </row>
    <row r="121" spans="1:13" x14ac:dyDescent="0.3">
      <c r="A121" t="s">
        <v>358</v>
      </c>
      <c r="C121" s="130"/>
      <c r="D121" s="130"/>
      <c r="E121" s="130"/>
      <c r="F121" s="130"/>
      <c r="G121" s="130"/>
      <c r="H121" s="130"/>
      <c r="I121" s="130"/>
      <c r="J121" s="130"/>
      <c r="L121" t="str">
        <f t="shared" si="5"/>
        <v>(blank) Total</v>
      </c>
      <c r="M121" s="130" t="e">
        <f t="shared" si="6"/>
        <v>#DIV/0!</v>
      </c>
    </row>
    <row r="122" spans="1:13" x14ac:dyDescent="0.3">
      <c r="L122" t="str">
        <f t="shared" si="5"/>
        <v/>
      </c>
      <c r="M122" s="130" t="e">
        <f t="shared" si="6"/>
        <v>#DIV/0!</v>
      </c>
    </row>
    <row r="123" spans="1:13" x14ac:dyDescent="0.3">
      <c r="L123" t="str">
        <f t="shared" si="5"/>
        <v/>
      </c>
      <c r="M123" s="130" t="e">
        <f t="shared" si="6"/>
        <v>#DIV/0!</v>
      </c>
    </row>
    <row r="124" spans="1:13" x14ac:dyDescent="0.3">
      <c r="L124" t="str">
        <f t="shared" si="5"/>
        <v/>
      </c>
      <c r="M124" s="130" t="e">
        <f t="shared" si="6"/>
        <v>#DIV/0!</v>
      </c>
    </row>
    <row r="125" spans="1:13" x14ac:dyDescent="0.3">
      <c r="L125" t="str">
        <f t="shared" si="5"/>
        <v/>
      </c>
      <c r="M125" s="130" t="e">
        <f t="shared" si="6"/>
        <v>#DIV/0!</v>
      </c>
    </row>
    <row r="126" spans="1:13" x14ac:dyDescent="0.3">
      <c r="L126" t="str">
        <f t="shared" si="5"/>
        <v/>
      </c>
      <c r="M126" s="130" t="e">
        <f t="shared" si="6"/>
        <v>#DIV/0!</v>
      </c>
    </row>
    <row r="127" spans="1:13" x14ac:dyDescent="0.3">
      <c r="L127" t="str">
        <f t="shared" si="5"/>
        <v/>
      </c>
      <c r="M127" s="130" t="e">
        <f t="shared" si="6"/>
        <v>#DIV/0!</v>
      </c>
    </row>
    <row r="128" spans="1:13" x14ac:dyDescent="0.3">
      <c r="L128" t="str">
        <f t="shared" si="5"/>
        <v/>
      </c>
      <c r="M128" s="130" t="e">
        <f t="shared" si="6"/>
        <v>#DIV/0!</v>
      </c>
    </row>
    <row r="129" spans="12:13" x14ac:dyDescent="0.3">
      <c r="L129" t="str">
        <f t="shared" si="5"/>
        <v/>
      </c>
      <c r="M129" s="130" t="e">
        <f t="shared" si="6"/>
        <v>#DIV/0!</v>
      </c>
    </row>
    <row r="130" spans="12:13" x14ac:dyDescent="0.3">
      <c r="L130" t="str">
        <f t="shared" si="5"/>
        <v/>
      </c>
      <c r="M130" s="130" t="e">
        <f t="shared" si="6"/>
        <v>#DIV/0!</v>
      </c>
    </row>
    <row r="131" spans="12:13" x14ac:dyDescent="0.3">
      <c r="L131" t="str">
        <f t="shared" si="5"/>
        <v/>
      </c>
      <c r="M131" s="130" t="e">
        <f t="shared" si="6"/>
        <v>#DIV/0!</v>
      </c>
    </row>
    <row r="132" spans="12:13" x14ac:dyDescent="0.3">
      <c r="L132" t="str">
        <f t="shared" si="5"/>
        <v/>
      </c>
      <c r="M132" s="130" t="e">
        <f t="shared" si="6"/>
        <v>#DIV/0!</v>
      </c>
    </row>
    <row r="133" spans="12:13" x14ac:dyDescent="0.3">
      <c r="L133" t="str">
        <f t="shared" si="5"/>
        <v/>
      </c>
      <c r="M133" s="130" t="e">
        <f t="shared" si="6"/>
        <v>#DIV/0!</v>
      </c>
    </row>
    <row r="134" spans="12:13" x14ac:dyDescent="0.3">
      <c r="L134" t="str">
        <f t="shared" si="5"/>
        <v/>
      </c>
      <c r="M134" s="130" t="e">
        <f t="shared" si="6"/>
        <v>#DIV/0!</v>
      </c>
    </row>
    <row r="135" spans="12:13" x14ac:dyDescent="0.3">
      <c r="L135" t="str">
        <f t="shared" si="5"/>
        <v/>
      </c>
      <c r="M135" s="130" t="e">
        <f t="shared" si="6"/>
        <v>#DIV/0!</v>
      </c>
    </row>
    <row r="136" spans="12:13" x14ac:dyDescent="0.3">
      <c r="L136" t="str">
        <f t="shared" si="5"/>
        <v/>
      </c>
      <c r="M136" s="130" t="e">
        <f t="shared" si="6"/>
        <v>#DIV/0!</v>
      </c>
    </row>
    <row r="137" spans="12:13" x14ac:dyDescent="0.3">
      <c r="L137" t="str">
        <f t="shared" si="5"/>
        <v/>
      </c>
      <c r="M137" s="130" t="e">
        <f t="shared" si="6"/>
        <v>#DIV/0!</v>
      </c>
    </row>
    <row r="138" spans="12:13" x14ac:dyDescent="0.3">
      <c r="L138" t="str">
        <f t="shared" si="5"/>
        <v/>
      </c>
      <c r="M138" s="130" t="e">
        <f t="shared" si="6"/>
        <v>#DIV/0!</v>
      </c>
    </row>
    <row r="139" spans="12:13" x14ac:dyDescent="0.3">
      <c r="L139" t="str">
        <f t="shared" si="5"/>
        <v/>
      </c>
      <c r="M139" s="130" t="e">
        <f t="shared" si="6"/>
        <v>#DIV/0!</v>
      </c>
    </row>
    <row r="140" spans="12:13" x14ac:dyDescent="0.3">
      <c r="L140" t="str">
        <f t="shared" si="5"/>
        <v/>
      </c>
      <c r="M140" s="130" t="e">
        <f t="shared" si="6"/>
        <v>#DIV/0!</v>
      </c>
    </row>
    <row r="141" spans="12:13" x14ac:dyDescent="0.3">
      <c r="L141" t="str">
        <f t="shared" si="5"/>
        <v/>
      </c>
      <c r="M141" s="130" t="e">
        <f t="shared" si="6"/>
        <v>#DIV/0!</v>
      </c>
    </row>
    <row r="142" spans="12:13" x14ac:dyDescent="0.3">
      <c r="L142" t="str">
        <f t="shared" si="5"/>
        <v/>
      </c>
      <c r="M142" s="130" t="e">
        <f t="shared" si="6"/>
        <v>#DIV/0!</v>
      </c>
    </row>
    <row r="143" spans="12:13" x14ac:dyDescent="0.3">
      <c r="L143" t="str">
        <f t="shared" si="5"/>
        <v/>
      </c>
      <c r="M143" s="130" t="e">
        <f t="shared" si="6"/>
        <v>#DIV/0!</v>
      </c>
    </row>
    <row r="144" spans="12:13" x14ac:dyDescent="0.3">
      <c r="L144" t="str">
        <f t="shared" si="5"/>
        <v/>
      </c>
      <c r="M144" s="130" t="e">
        <f t="shared" si="6"/>
        <v>#DIV/0!</v>
      </c>
    </row>
    <row r="145" spans="12:13" x14ac:dyDescent="0.3">
      <c r="L145" t="str">
        <f t="shared" si="5"/>
        <v/>
      </c>
      <c r="M145" s="130" t="e">
        <f t="shared" si="6"/>
        <v>#DIV/0!</v>
      </c>
    </row>
    <row r="146" spans="12:13" x14ac:dyDescent="0.3">
      <c r="L146" t="str">
        <f t="shared" si="5"/>
        <v/>
      </c>
      <c r="M146" s="130" t="e">
        <f t="shared" si="6"/>
        <v>#DIV/0!</v>
      </c>
    </row>
    <row r="147" spans="12:13" x14ac:dyDescent="0.3">
      <c r="L147" t="str">
        <f t="shared" si="5"/>
        <v/>
      </c>
      <c r="M147" s="130" t="e">
        <f t="shared" si="6"/>
        <v>#DIV/0!</v>
      </c>
    </row>
    <row r="148" spans="12:13" x14ac:dyDescent="0.3">
      <c r="L148" t="str">
        <f t="shared" si="5"/>
        <v/>
      </c>
      <c r="M148" s="130" t="e">
        <f t="shared" si="6"/>
        <v>#DIV/0!</v>
      </c>
    </row>
    <row r="149" spans="12:13" x14ac:dyDescent="0.3">
      <c r="L149" t="str">
        <f t="shared" si="5"/>
        <v/>
      </c>
      <c r="M149" s="130" t="e">
        <f t="shared" si="6"/>
        <v>#DIV/0!</v>
      </c>
    </row>
    <row r="150" spans="12:13" x14ac:dyDescent="0.3">
      <c r="L150" t="str">
        <f t="shared" si="5"/>
        <v/>
      </c>
      <c r="M150" s="130" t="e">
        <f t="shared" si="6"/>
        <v>#DIV/0!</v>
      </c>
    </row>
    <row r="151" spans="12:13" x14ac:dyDescent="0.3">
      <c r="L151" t="str">
        <f t="shared" si="5"/>
        <v/>
      </c>
      <c r="M151" s="130" t="e">
        <f t="shared" si="6"/>
        <v>#DIV/0!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A27C-5B3E-4DA6-9093-D8878C90E0A6}">
  <dimension ref="A1:E114"/>
  <sheetViews>
    <sheetView topLeftCell="A97" workbookViewId="0">
      <selection activeCell="I75" sqref="I75"/>
    </sheetView>
  </sheetViews>
  <sheetFormatPr defaultRowHeight="14.4" x14ac:dyDescent="0.3"/>
  <cols>
    <col min="2" max="2" width="32.6640625" bestFit="1" customWidth="1"/>
    <col min="3" max="3" width="25.33203125" customWidth="1"/>
  </cols>
  <sheetData>
    <row r="1" spans="1:5" x14ac:dyDescent="0.3">
      <c r="A1" t="s">
        <v>353</v>
      </c>
    </row>
    <row r="2" spans="1:5" x14ac:dyDescent="0.3">
      <c r="A2" t="s">
        <v>352</v>
      </c>
    </row>
    <row r="3" spans="1:5" x14ac:dyDescent="0.3">
      <c r="A3" s="171" t="s">
        <v>349</v>
      </c>
    </row>
    <row r="4" spans="1:5" x14ac:dyDescent="0.3">
      <c r="A4" s="168" t="s">
        <v>346</v>
      </c>
      <c r="B4" s="168" t="s">
        <v>347</v>
      </c>
      <c r="C4" s="168" t="s">
        <v>348</v>
      </c>
      <c r="D4" s="168" t="s">
        <v>114</v>
      </c>
      <c r="E4" s="168" t="s">
        <v>354</v>
      </c>
    </row>
    <row r="5" spans="1:5" x14ac:dyDescent="0.3">
      <c r="A5" s="169">
        <v>1</v>
      </c>
      <c r="B5" s="170" t="s">
        <v>350</v>
      </c>
      <c r="C5" s="170" t="s">
        <v>350</v>
      </c>
      <c r="D5" s="169"/>
      <c r="E5">
        <v>1</v>
      </c>
    </row>
    <row r="6" spans="1:5" x14ac:dyDescent="0.3">
      <c r="A6" s="169">
        <v>2</v>
      </c>
      <c r="B6" s="170" t="s">
        <v>350</v>
      </c>
      <c r="C6" s="170" t="s">
        <v>350</v>
      </c>
      <c r="D6" s="169"/>
      <c r="E6">
        <v>1</v>
      </c>
    </row>
    <row r="7" spans="1:5" x14ac:dyDescent="0.3">
      <c r="A7" s="169">
        <v>3</v>
      </c>
      <c r="B7" s="170" t="s">
        <v>350</v>
      </c>
      <c r="C7" s="170" t="s">
        <v>350</v>
      </c>
      <c r="D7" s="169"/>
      <c r="E7">
        <v>1</v>
      </c>
    </row>
    <row r="8" spans="1:5" x14ac:dyDescent="0.3">
      <c r="A8" s="169">
        <v>4</v>
      </c>
      <c r="B8" s="170" t="s">
        <v>350</v>
      </c>
      <c r="C8" s="170" t="s">
        <v>350</v>
      </c>
      <c r="D8" s="169"/>
      <c r="E8">
        <v>1</v>
      </c>
    </row>
    <row r="9" spans="1:5" x14ac:dyDescent="0.3">
      <c r="A9" s="169">
        <v>5</v>
      </c>
      <c r="B9" s="170" t="s">
        <v>350</v>
      </c>
      <c r="C9" s="170" t="s">
        <v>350</v>
      </c>
      <c r="D9" s="169"/>
      <c r="E9">
        <v>1</v>
      </c>
    </row>
    <row r="10" spans="1:5" x14ac:dyDescent="0.3">
      <c r="A10" s="169">
        <v>6</v>
      </c>
      <c r="B10" s="170" t="s">
        <v>350</v>
      </c>
      <c r="C10" s="170" t="s">
        <v>350</v>
      </c>
      <c r="D10" s="169"/>
      <c r="E10">
        <v>1</v>
      </c>
    </row>
    <row r="11" spans="1:5" x14ac:dyDescent="0.3">
      <c r="A11" s="169">
        <v>7</v>
      </c>
      <c r="B11" s="170" t="s">
        <v>350</v>
      </c>
      <c r="C11" s="170" t="s">
        <v>350</v>
      </c>
      <c r="D11" s="169"/>
      <c r="E11">
        <v>1</v>
      </c>
    </row>
    <row r="12" spans="1:5" x14ac:dyDescent="0.3">
      <c r="A12" s="169">
        <v>8</v>
      </c>
      <c r="B12" s="170" t="s">
        <v>350</v>
      </c>
      <c r="C12" s="170" t="s">
        <v>350</v>
      </c>
      <c r="D12" s="169"/>
      <c r="E12">
        <v>1</v>
      </c>
    </row>
    <row r="13" spans="1:5" x14ac:dyDescent="0.3">
      <c r="A13" s="169">
        <v>9</v>
      </c>
      <c r="B13" s="170" t="s">
        <v>350</v>
      </c>
      <c r="C13" s="170" t="s">
        <v>350</v>
      </c>
      <c r="D13" s="169"/>
      <c r="E13">
        <v>1</v>
      </c>
    </row>
    <row r="14" spans="1:5" x14ac:dyDescent="0.3">
      <c r="A14" s="169">
        <v>10</v>
      </c>
      <c r="B14" s="170" t="s">
        <v>350</v>
      </c>
      <c r="C14" s="170" t="s">
        <v>350</v>
      </c>
      <c r="D14" s="169"/>
      <c r="E14">
        <v>1</v>
      </c>
    </row>
    <row r="15" spans="1:5" x14ac:dyDescent="0.3">
      <c r="A15" s="169">
        <v>11</v>
      </c>
      <c r="B15" s="170" t="s">
        <v>350</v>
      </c>
      <c r="C15" s="170" t="s">
        <v>350</v>
      </c>
      <c r="D15" s="169"/>
      <c r="E15">
        <v>1</v>
      </c>
    </row>
    <row r="16" spans="1:5" x14ac:dyDescent="0.3">
      <c r="A16" s="169">
        <v>12</v>
      </c>
      <c r="B16" s="170" t="s">
        <v>350</v>
      </c>
      <c r="C16" s="170" t="s">
        <v>350</v>
      </c>
      <c r="D16" s="169"/>
      <c r="E16">
        <v>1</v>
      </c>
    </row>
    <row r="17" spans="1:5" x14ac:dyDescent="0.3">
      <c r="A17" s="169">
        <v>13</v>
      </c>
      <c r="B17" s="170" t="s">
        <v>350</v>
      </c>
      <c r="C17" s="170" t="s">
        <v>350</v>
      </c>
      <c r="D17" s="169"/>
      <c r="E17">
        <v>1</v>
      </c>
    </row>
    <row r="18" spans="1:5" x14ac:dyDescent="0.3">
      <c r="A18" s="169">
        <v>14</v>
      </c>
      <c r="B18" s="170" t="s">
        <v>350</v>
      </c>
      <c r="C18" s="170" t="s">
        <v>350</v>
      </c>
      <c r="D18" s="169"/>
      <c r="E18">
        <v>1</v>
      </c>
    </row>
    <row r="19" spans="1:5" x14ac:dyDescent="0.3">
      <c r="A19" s="169">
        <v>15</v>
      </c>
      <c r="B19" s="170" t="s">
        <v>350</v>
      </c>
      <c r="C19" s="170" t="s">
        <v>350</v>
      </c>
      <c r="D19" s="169"/>
      <c r="E19">
        <v>1</v>
      </c>
    </row>
    <row r="20" spans="1:5" x14ac:dyDescent="0.3">
      <c r="A20" s="169">
        <v>16</v>
      </c>
      <c r="B20" s="170" t="s">
        <v>350</v>
      </c>
      <c r="C20" s="170" t="s">
        <v>350</v>
      </c>
      <c r="D20" s="169"/>
      <c r="E20">
        <v>1</v>
      </c>
    </row>
    <row r="21" spans="1:5" x14ac:dyDescent="0.3">
      <c r="A21" s="169">
        <v>17</v>
      </c>
      <c r="B21" s="170" t="s">
        <v>350</v>
      </c>
      <c r="C21" s="170" t="s">
        <v>350</v>
      </c>
      <c r="D21" s="169"/>
      <c r="E21">
        <v>1</v>
      </c>
    </row>
    <row r="22" spans="1:5" x14ac:dyDescent="0.3">
      <c r="A22" s="169">
        <v>18</v>
      </c>
      <c r="B22" s="170" t="s">
        <v>350</v>
      </c>
      <c r="C22" s="170" t="s">
        <v>350</v>
      </c>
      <c r="D22" s="169"/>
      <c r="E22">
        <v>1</v>
      </c>
    </row>
    <row r="23" spans="1:5" x14ac:dyDescent="0.3">
      <c r="A23" s="169">
        <v>19</v>
      </c>
      <c r="B23" s="170" t="s">
        <v>350</v>
      </c>
      <c r="C23" s="170" t="s">
        <v>350</v>
      </c>
      <c r="D23" s="169"/>
      <c r="E23">
        <v>1</v>
      </c>
    </row>
    <row r="24" spans="1:5" x14ac:dyDescent="0.3">
      <c r="A24" s="169">
        <v>20</v>
      </c>
      <c r="B24" s="170" t="s">
        <v>350</v>
      </c>
      <c r="C24" s="170" t="s">
        <v>350</v>
      </c>
      <c r="D24" s="169"/>
      <c r="E24">
        <v>1</v>
      </c>
    </row>
    <row r="25" spans="1:5" x14ac:dyDescent="0.3">
      <c r="A25" s="169">
        <v>21</v>
      </c>
      <c r="B25" s="169" t="s">
        <v>296</v>
      </c>
      <c r="C25" s="169" t="s">
        <v>296</v>
      </c>
      <c r="D25" s="169"/>
      <c r="E25">
        <v>2</v>
      </c>
    </row>
    <row r="26" spans="1:5" x14ac:dyDescent="0.3">
      <c r="A26" s="169">
        <v>21</v>
      </c>
      <c r="B26" s="169" t="s">
        <v>152</v>
      </c>
      <c r="C26" s="169" t="s">
        <v>152</v>
      </c>
      <c r="D26" s="169"/>
      <c r="E26">
        <v>2</v>
      </c>
    </row>
    <row r="27" spans="1:5" x14ac:dyDescent="0.3">
      <c r="A27" s="169">
        <v>21</v>
      </c>
      <c r="B27" s="169" t="s">
        <v>155</v>
      </c>
      <c r="C27" s="169" t="s">
        <v>155</v>
      </c>
      <c r="D27" s="169"/>
      <c r="E27">
        <v>2</v>
      </c>
    </row>
    <row r="28" spans="1:5" x14ac:dyDescent="0.3">
      <c r="A28" s="169">
        <v>21</v>
      </c>
      <c r="B28" s="169" t="s">
        <v>157</v>
      </c>
      <c r="C28" s="169" t="s">
        <v>157</v>
      </c>
      <c r="D28" s="169"/>
      <c r="E28">
        <v>2</v>
      </c>
    </row>
    <row r="29" spans="1:5" x14ac:dyDescent="0.3">
      <c r="A29" s="169">
        <v>21</v>
      </c>
      <c r="B29" s="169" t="s">
        <v>146</v>
      </c>
      <c r="C29" s="169" t="s">
        <v>146</v>
      </c>
      <c r="D29" s="169"/>
      <c r="E29">
        <v>2</v>
      </c>
    </row>
    <row r="30" spans="1:5" x14ac:dyDescent="0.3">
      <c r="A30" s="169">
        <v>21</v>
      </c>
      <c r="B30" s="169" t="s">
        <v>148</v>
      </c>
      <c r="C30" s="169" t="s">
        <v>148</v>
      </c>
      <c r="D30" s="169"/>
      <c r="E30">
        <v>2</v>
      </c>
    </row>
    <row r="31" spans="1:5" x14ac:dyDescent="0.3">
      <c r="A31" s="169">
        <v>21</v>
      </c>
      <c r="B31" s="169" t="s">
        <v>150</v>
      </c>
      <c r="C31" s="169" t="s">
        <v>150</v>
      </c>
      <c r="D31" s="169"/>
      <c r="E31">
        <v>2</v>
      </c>
    </row>
    <row r="32" spans="1:5" x14ac:dyDescent="0.3">
      <c r="A32" s="169">
        <v>21</v>
      </c>
      <c r="B32" s="169" t="s">
        <v>161</v>
      </c>
      <c r="C32" s="169" t="s">
        <v>161</v>
      </c>
      <c r="D32" s="169"/>
      <c r="E32">
        <v>2</v>
      </c>
    </row>
    <row r="33" spans="1:5" x14ac:dyDescent="0.3">
      <c r="A33" s="169">
        <v>21</v>
      </c>
      <c r="B33" s="169" t="s">
        <v>163</v>
      </c>
      <c r="C33" s="169" t="s">
        <v>163</v>
      </c>
      <c r="D33" s="169"/>
      <c r="E33">
        <v>2</v>
      </c>
    </row>
    <row r="34" spans="1:5" x14ac:dyDescent="0.3">
      <c r="A34" s="169">
        <v>21</v>
      </c>
      <c r="B34" s="169" t="s">
        <v>297</v>
      </c>
      <c r="C34" s="169" t="s">
        <v>297</v>
      </c>
      <c r="D34" s="169"/>
      <c r="E34">
        <v>2</v>
      </c>
    </row>
    <row r="35" spans="1:5" x14ac:dyDescent="0.3">
      <c r="A35" s="169">
        <v>22</v>
      </c>
      <c r="B35" s="169" t="s">
        <v>151</v>
      </c>
      <c r="C35" s="169" t="s">
        <v>151</v>
      </c>
      <c r="D35" s="169"/>
      <c r="E35">
        <v>2</v>
      </c>
    </row>
    <row r="36" spans="1:5" x14ac:dyDescent="0.3">
      <c r="A36" s="169">
        <v>22</v>
      </c>
      <c r="B36" s="169" t="s">
        <v>156</v>
      </c>
      <c r="C36" s="169" t="s">
        <v>156</v>
      </c>
      <c r="D36" s="169"/>
      <c r="E36">
        <v>2</v>
      </c>
    </row>
    <row r="37" spans="1:5" x14ac:dyDescent="0.3">
      <c r="A37" s="169">
        <v>22</v>
      </c>
      <c r="B37" s="169" t="s">
        <v>145</v>
      </c>
      <c r="C37" s="169" t="s">
        <v>145</v>
      </c>
      <c r="D37" s="169"/>
      <c r="E37">
        <v>2</v>
      </c>
    </row>
    <row r="38" spans="1:5" x14ac:dyDescent="0.3">
      <c r="A38" s="169">
        <v>22</v>
      </c>
      <c r="B38" s="169" t="s">
        <v>147</v>
      </c>
      <c r="C38" s="169" t="s">
        <v>147</v>
      </c>
      <c r="D38" s="169"/>
      <c r="E38">
        <v>2</v>
      </c>
    </row>
    <row r="39" spans="1:5" x14ac:dyDescent="0.3">
      <c r="A39" s="169">
        <v>22</v>
      </c>
      <c r="B39" s="169" t="s">
        <v>149</v>
      </c>
      <c r="C39" s="169" t="s">
        <v>149</v>
      </c>
      <c r="D39" s="169"/>
      <c r="E39">
        <v>2</v>
      </c>
    </row>
    <row r="40" spans="1:5" x14ac:dyDescent="0.3">
      <c r="A40" s="169">
        <v>22</v>
      </c>
      <c r="B40" s="169" t="s">
        <v>160</v>
      </c>
      <c r="C40" s="169" t="s">
        <v>160</v>
      </c>
      <c r="D40" s="169"/>
      <c r="E40">
        <v>2</v>
      </c>
    </row>
    <row r="41" spans="1:5" x14ac:dyDescent="0.3">
      <c r="A41" s="169">
        <v>22</v>
      </c>
      <c r="B41" s="169" t="s">
        <v>162</v>
      </c>
      <c r="C41" s="169" t="s">
        <v>162</v>
      </c>
      <c r="D41" s="169"/>
      <c r="E41">
        <v>2</v>
      </c>
    </row>
    <row r="42" spans="1:5" x14ac:dyDescent="0.3">
      <c r="A42" s="169">
        <v>23</v>
      </c>
      <c r="B42" t="s">
        <v>355</v>
      </c>
      <c r="C42" t="s">
        <v>355</v>
      </c>
      <c r="D42" s="169"/>
      <c r="E42">
        <v>1</v>
      </c>
    </row>
    <row r="43" spans="1:5" x14ac:dyDescent="0.3">
      <c r="A43" s="169">
        <v>24</v>
      </c>
      <c r="B43" t="s">
        <v>356</v>
      </c>
      <c r="C43" t="s">
        <v>356</v>
      </c>
      <c r="D43" s="169"/>
      <c r="E43">
        <v>1</v>
      </c>
    </row>
    <row r="44" spans="1:5" x14ac:dyDescent="0.3">
      <c r="A44" s="169">
        <v>25</v>
      </c>
      <c r="B44" s="169" t="s">
        <v>166</v>
      </c>
      <c r="C44" s="169" t="s">
        <v>166</v>
      </c>
      <c r="D44" s="169"/>
      <c r="E44">
        <v>2</v>
      </c>
    </row>
    <row r="45" spans="1:5" x14ac:dyDescent="0.3">
      <c r="A45" s="169">
        <v>25</v>
      </c>
      <c r="B45" s="169" t="s">
        <v>170</v>
      </c>
      <c r="C45" s="169" t="s">
        <v>170</v>
      </c>
      <c r="D45" s="169"/>
      <c r="E45">
        <v>2</v>
      </c>
    </row>
    <row r="46" spans="1:5" x14ac:dyDescent="0.3">
      <c r="A46" s="169">
        <v>25</v>
      </c>
      <c r="B46" s="169" t="s">
        <v>180</v>
      </c>
      <c r="C46" s="169" t="s">
        <v>180</v>
      </c>
      <c r="D46" s="169"/>
      <c r="E46">
        <v>2</v>
      </c>
    </row>
    <row r="47" spans="1:5" x14ac:dyDescent="0.3">
      <c r="A47" s="169">
        <v>25</v>
      </c>
      <c r="B47" s="169" t="s">
        <v>178</v>
      </c>
      <c r="C47" s="169" t="s">
        <v>178</v>
      </c>
      <c r="D47" s="169"/>
      <c r="E47">
        <v>2</v>
      </c>
    </row>
    <row r="48" spans="1:5" x14ac:dyDescent="0.3">
      <c r="A48" s="169">
        <v>25</v>
      </c>
      <c r="B48" s="169" t="s">
        <v>184</v>
      </c>
      <c r="C48" s="169" t="s">
        <v>184</v>
      </c>
      <c r="D48" s="169"/>
      <c r="E48">
        <v>2</v>
      </c>
    </row>
    <row r="49" spans="1:5" x14ac:dyDescent="0.3">
      <c r="A49" s="169">
        <v>25</v>
      </c>
      <c r="B49" s="169" t="s">
        <v>174</v>
      </c>
      <c r="C49" s="169" t="s">
        <v>174</v>
      </c>
      <c r="D49" s="169"/>
      <c r="E49">
        <v>2</v>
      </c>
    </row>
    <row r="50" spans="1:5" x14ac:dyDescent="0.3">
      <c r="A50" s="169">
        <v>25</v>
      </c>
      <c r="B50" s="169" t="s">
        <v>176</v>
      </c>
      <c r="C50" s="169" t="s">
        <v>176</v>
      </c>
      <c r="D50" s="169"/>
      <c r="E50">
        <v>2</v>
      </c>
    </row>
    <row r="51" spans="1:5" x14ac:dyDescent="0.3">
      <c r="A51" s="169">
        <v>26</v>
      </c>
      <c r="B51" s="169" t="s">
        <v>165</v>
      </c>
      <c r="C51" s="169" t="s">
        <v>165</v>
      </c>
      <c r="D51" s="169"/>
      <c r="E51">
        <v>2</v>
      </c>
    </row>
    <row r="52" spans="1:5" x14ac:dyDescent="0.3">
      <c r="A52" s="169">
        <v>26</v>
      </c>
      <c r="B52" s="169" t="s">
        <v>169</v>
      </c>
      <c r="C52" s="169" t="s">
        <v>169</v>
      </c>
      <c r="D52" s="169"/>
      <c r="E52">
        <v>2</v>
      </c>
    </row>
    <row r="53" spans="1:5" x14ac:dyDescent="0.3">
      <c r="A53" s="169">
        <v>26</v>
      </c>
      <c r="B53" s="169" t="s">
        <v>179</v>
      </c>
      <c r="C53" s="169" t="s">
        <v>179</v>
      </c>
      <c r="D53" s="169"/>
      <c r="E53">
        <v>2</v>
      </c>
    </row>
    <row r="54" spans="1:5" x14ac:dyDescent="0.3">
      <c r="A54" s="169">
        <v>26</v>
      </c>
      <c r="B54" s="169" t="s">
        <v>177</v>
      </c>
      <c r="C54" s="169" t="s">
        <v>177</v>
      </c>
      <c r="D54" s="169"/>
      <c r="E54">
        <v>2</v>
      </c>
    </row>
    <row r="55" spans="1:5" x14ac:dyDescent="0.3">
      <c r="A55" s="169">
        <v>26</v>
      </c>
      <c r="B55" s="169" t="s">
        <v>183</v>
      </c>
      <c r="C55" s="169" t="s">
        <v>183</v>
      </c>
      <c r="D55" s="169"/>
      <c r="E55">
        <v>2</v>
      </c>
    </row>
    <row r="56" spans="1:5" x14ac:dyDescent="0.3">
      <c r="A56" s="169">
        <v>26</v>
      </c>
      <c r="B56" s="169" t="s">
        <v>173</v>
      </c>
      <c r="C56" s="169" t="s">
        <v>173</v>
      </c>
      <c r="D56" s="169"/>
      <c r="E56">
        <v>2</v>
      </c>
    </row>
    <row r="57" spans="1:5" x14ac:dyDescent="0.3">
      <c r="A57" s="169">
        <v>26</v>
      </c>
      <c r="B57" s="169" t="s">
        <v>175</v>
      </c>
      <c r="C57" s="169" t="s">
        <v>175</v>
      </c>
      <c r="D57" s="169"/>
      <c r="E57">
        <v>2</v>
      </c>
    </row>
    <row r="58" spans="1:5" x14ac:dyDescent="0.3">
      <c r="A58" s="169">
        <v>27</v>
      </c>
      <c r="B58" s="169" t="s">
        <v>168</v>
      </c>
      <c r="C58" s="169" t="s">
        <v>168</v>
      </c>
      <c r="D58" s="169"/>
      <c r="E58">
        <v>2</v>
      </c>
    </row>
    <row r="59" spans="1:5" x14ac:dyDescent="0.3">
      <c r="A59" s="169">
        <v>28</v>
      </c>
      <c r="B59" s="169" t="s">
        <v>164</v>
      </c>
      <c r="C59" s="169" t="s">
        <v>164</v>
      </c>
      <c r="D59" s="169"/>
      <c r="E59">
        <v>2</v>
      </c>
    </row>
    <row r="60" spans="1:5" x14ac:dyDescent="0.3">
      <c r="A60" s="169">
        <v>29</v>
      </c>
      <c r="B60" s="170" t="s">
        <v>350</v>
      </c>
      <c r="C60" s="170" t="s">
        <v>350</v>
      </c>
      <c r="D60" s="169"/>
      <c r="E60">
        <v>1</v>
      </c>
    </row>
    <row r="61" spans="1:5" x14ac:dyDescent="0.3">
      <c r="A61" s="169">
        <v>30</v>
      </c>
      <c r="B61" s="170" t="s">
        <v>350</v>
      </c>
      <c r="C61" s="170" t="s">
        <v>350</v>
      </c>
      <c r="D61" s="169"/>
      <c r="E61">
        <v>1</v>
      </c>
    </row>
    <row r="62" spans="1:5" x14ac:dyDescent="0.3">
      <c r="A62" s="169">
        <v>31</v>
      </c>
      <c r="B62" s="169" t="s">
        <v>136</v>
      </c>
      <c r="C62" s="169" t="s">
        <v>136</v>
      </c>
      <c r="D62" s="169"/>
      <c r="E62">
        <v>2</v>
      </c>
    </row>
    <row r="63" spans="1:5" x14ac:dyDescent="0.3">
      <c r="A63" s="169">
        <v>31</v>
      </c>
      <c r="B63" s="169" t="s">
        <v>144</v>
      </c>
      <c r="C63" s="169" t="s">
        <v>144</v>
      </c>
      <c r="D63" s="169"/>
      <c r="E63">
        <v>2</v>
      </c>
    </row>
    <row r="64" spans="1:5" x14ac:dyDescent="0.3">
      <c r="A64" s="169">
        <v>31</v>
      </c>
      <c r="B64" s="169" t="s">
        <v>138</v>
      </c>
      <c r="C64" s="169" t="s">
        <v>138</v>
      </c>
      <c r="D64" s="169"/>
      <c r="E64">
        <v>2</v>
      </c>
    </row>
    <row r="65" spans="1:5" x14ac:dyDescent="0.3">
      <c r="A65" s="169">
        <v>31</v>
      </c>
      <c r="B65" s="169" t="s">
        <v>143</v>
      </c>
      <c r="C65" s="169" t="s">
        <v>143</v>
      </c>
      <c r="D65" s="169"/>
      <c r="E65">
        <v>2</v>
      </c>
    </row>
    <row r="66" spans="1:5" x14ac:dyDescent="0.3">
      <c r="A66" s="169">
        <v>31</v>
      </c>
      <c r="B66" s="169" t="s">
        <v>141</v>
      </c>
      <c r="C66" s="169" t="s">
        <v>141</v>
      </c>
      <c r="D66" s="169"/>
      <c r="E66">
        <v>2</v>
      </c>
    </row>
    <row r="67" spans="1:5" x14ac:dyDescent="0.3">
      <c r="A67" s="169">
        <v>32</v>
      </c>
      <c r="B67" s="169" t="s">
        <v>137</v>
      </c>
      <c r="C67" s="169" t="s">
        <v>137</v>
      </c>
      <c r="D67" s="169"/>
      <c r="E67">
        <v>2</v>
      </c>
    </row>
    <row r="68" spans="1:5" x14ac:dyDescent="0.3">
      <c r="A68" s="169">
        <v>32</v>
      </c>
      <c r="B68" s="169" t="s">
        <v>142</v>
      </c>
      <c r="C68" s="169" t="s">
        <v>142</v>
      </c>
      <c r="D68" s="169"/>
      <c r="E68">
        <v>2</v>
      </c>
    </row>
    <row r="69" spans="1:5" x14ac:dyDescent="0.3">
      <c r="A69" s="169">
        <v>33</v>
      </c>
      <c r="B69" s="169" t="s">
        <v>140</v>
      </c>
      <c r="C69" s="169" t="s">
        <v>140</v>
      </c>
      <c r="D69" s="169"/>
      <c r="E69">
        <v>2</v>
      </c>
    </row>
    <row r="70" spans="1:5" x14ac:dyDescent="0.3">
      <c r="A70" s="169">
        <v>34</v>
      </c>
      <c r="B70" s="169" t="s">
        <v>139</v>
      </c>
      <c r="C70" s="169" t="s">
        <v>139</v>
      </c>
      <c r="D70" s="169"/>
      <c r="E70">
        <v>2</v>
      </c>
    </row>
    <row r="71" spans="1:5" x14ac:dyDescent="0.3">
      <c r="A71" s="169">
        <v>35</v>
      </c>
      <c r="B71" s="170" t="s">
        <v>350</v>
      </c>
      <c r="C71" s="170" t="s">
        <v>350</v>
      </c>
      <c r="D71" s="169"/>
      <c r="E71">
        <v>1</v>
      </c>
    </row>
    <row r="72" spans="1:5" x14ac:dyDescent="0.3">
      <c r="A72" s="169">
        <v>36</v>
      </c>
      <c r="B72" s="170" t="s">
        <v>350</v>
      </c>
      <c r="C72" s="170" t="s">
        <v>350</v>
      </c>
      <c r="D72" s="169"/>
      <c r="E72">
        <v>1</v>
      </c>
    </row>
    <row r="73" spans="1:5" x14ac:dyDescent="0.3">
      <c r="A73" s="169">
        <v>37</v>
      </c>
      <c r="B73" s="169" t="s">
        <v>298</v>
      </c>
      <c r="C73" s="169" t="s">
        <v>298</v>
      </c>
      <c r="D73" s="169"/>
      <c r="E73">
        <v>1</v>
      </c>
    </row>
    <row r="74" spans="1:5" x14ac:dyDescent="0.3">
      <c r="A74" s="169">
        <v>38</v>
      </c>
      <c r="B74" s="169" t="s">
        <v>298</v>
      </c>
      <c r="C74" s="169" t="s">
        <v>298</v>
      </c>
      <c r="D74" s="169"/>
      <c r="E74">
        <v>1</v>
      </c>
    </row>
    <row r="75" spans="1:5" x14ac:dyDescent="0.3">
      <c r="A75" s="169">
        <v>39</v>
      </c>
      <c r="B75" s="169" t="s">
        <v>298</v>
      </c>
      <c r="C75" s="169" t="s">
        <v>298</v>
      </c>
      <c r="D75" s="169"/>
      <c r="E75">
        <v>1</v>
      </c>
    </row>
    <row r="76" spans="1:5" x14ac:dyDescent="0.3">
      <c r="A76" s="169">
        <v>40</v>
      </c>
      <c r="B76" s="169" t="s">
        <v>298</v>
      </c>
      <c r="C76" s="169" t="s">
        <v>298</v>
      </c>
      <c r="D76" s="169"/>
      <c r="E76">
        <v>1</v>
      </c>
    </row>
    <row r="77" spans="1:5" x14ac:dyDescent="0.3">
      <c r="A77" s="169">
        <v>41</v>
      </c>
      <c r="B77" s="169" t="s">
        <v>298</v>
      </c>
      <c r="C77" s="169" t="s">
        <v>298</v>
      </c>
      <c r="D77" s="169"/>
      <c r="E77">
        <v>1</v>
      </c>
    </row>
    <row r="78" spans="1:5" x14ac:dyDescent="0.3">
      <c r="A78" s="169">
        <v>42</v>
      </c>
      <c r="B78" s="169" t="s">
        <v>298</v>
      </c>
      <c r="C78" s="169" t="s">
        <v>298</v>
      </c>
      <c r="D78" s="169"/>
      <c r="E78">
        <v>1</v>
      </c>
    </row>
    <row r="79" spans="1:5" x14ac:dyDescent="0.3">
      <c r="A79" s="169">
        <v>43</v>
      </c>
      <c r="B79" s="169" t="s">
        <v>298</v>
      </c>
      <c r="C79" s="169" t="s">
        <v>298</v>
      </c>
      <c r="D79" s="169"/>
      <c r="E79">
        <v>1</v>
      </c>
    </row>
    <row r="80" spans="1:5" x14ac:dyDescent="0.3">
      <c r="A80" s="169">
        <v>44</v>
      </c>
      <c r="B80" s="169" t="s">
        <v>298</v>
      </c>
      <c r="C80" s="169" t="s">
        <v>298</v>
      </c>
      <c r="D80" s="169"/>
      <c r="E80">
        <v>1</v>
      </c>
    </row>
    <row r="81" spans="1:5" x14ac:dyDescent="0.3">
      <c r="A81" s="169">
        <v>45</v>
      </c>
      <c r="B81" s="169" t="s">
        <v>298</v>
      </c>
      <c r="C81" s="169" t="s">
        <v>298</v>
      </c>
      <c r="D81" s="169"/>
      <c r="E81">
        <v>1</v>
      </c>
    </row>
    <row r="82" spans="1:5" x14ac:dyDescent="0.3">
      <c r="A82" s="169">
        <v>46</v>
      </c>
      <c r="B82" s="169" t="s">
        <v>298</v>
      </c>
      <c r="C82" s="169" t="s">
        <v>298</v>
      </c>
      <c r="D82" s="169"/>
      <c r="E82">
        <v>1</v>
      </c>
    </row>
    <row r="83" spans="1:5" x14ac:dyDescent="0.3">
      <c r="A83" s="169">
        <v>47</v>
      </c>
      <c r="B83" s="169" t="s">
        <v>298</v>
      </c>
      <c r="C83" s="169" t="s">
        <v>298</v>
      </c>
      <c r="D83" s="169"/>
      <c r="E83">
        <v>1</v>
      </c>
    </row>
    <row r="84" spans="1:5" x14ac:dyDescent="0.3">
      <c r="A84" s="169">
        <v>48</v>
      </c>
      <c r="B84" s="169" t="s">
        <v>298</v>
      </c>
      <c r="C84" s="169" t="s">
        <v>298</v>
      </c>
      <c r="D84" s="169"/>
      <c r="E84">
        <v>1</v>
      </c>
    </row>
    <row r="85" spans="1:5" x14ac:dyDescent="0.3">
      <c r="A85" s="169">
        <v>49</v>
      </c>
      <c r="B85" s="169" t="s">
        <v>298</v>
      </c>
      <c r="C85" s="169" t="s">
        <v>298</v>
      </c>
      <c r="D85" s="169"/>
      <c r="E85">
        <v>1</v>
      </c>
    </row>
    <row r="86" spans="1:5" x14ac:dyDescent="0.3">
      <c r="A86" s="169">
        <v>50</v>
      </c>
      <c r="B86" s="169" t="s">
        <v>298</v>
      </c>
      <c r="C86" s="169" t="s">
        <v>298</v>
      </c>
      <c r="D86" s="169"/>
      <c r="E86">
        <v>1</v>
      </c>
    </row>
    <row r="87" spans="1:5" x14ac:dyDescent="0.3">
      <c r="A87" s="169">
        <v>51</v>
      </c>
      <c r="B87" s="169" t="s">
        <v>298</v>
      </c>
      <c r="C87" s="169" t="s">
        <v>298</v>
      </c>
      <c r="D87" s="169"/>
      <c r="E87">
        <v>1</v>
      </c>
    </row>
    <row r="88" spans="1:5" x14ac:dyDescent="0.3">
      <c r="A88" s="169">
        <v>52</v>
      </c>
      <c r="B88" s="169" t="s">
        <v>298</v>
      </c>
      <c r="C88" s="169" t="s">
        <v>298</v>
      </c>
      <c r="D88" s="169"/>
      <c r="E88">
        <v>1</v>
      </c>
    </row>
    <row r="89" spans="1:5" x14ac:dyDescent="0.3">
      <c r="A89" s="169">
        <v>53</v>
      </c>
      <c r="B89" s="169" t="s">
        <v>298</v>
      </c>
      <c r="C89" s="169" t="s">
        <v>298</v>
      </c>
      <c r="D89" s="169"/>
      <c r="E89">
        <v>1</v>
      </c>
    </row>
    <row r="90" spans="1:5" x14ac:dyDescent="0.3">
      <c r="A90" s="169">
        <v>54</v>
      </c>
      <c r="B90" s="169" t="s">
        <v>298</v>
      </c>
      <c r="C90" s="169" t="s">
        <v>298</v>
      </c>
      <c r="D90" s="169"/>
      <c r="E90">
        <v>1</v>
      </c>
    </row>
    <row r="91" spans="1:5" x14ac:dyDescent="0.3">
      <c r="A91" s="169">
        <v>55</v>
      </c>
      <c r="B91" s="169" t="s">
        <v>298</v>
      </c>
      <c r="C91" s="169" t="s">
        <v>298</v>
      </c>
      <c r="D91" s="169"/>
      <c r="E91">
        <v>1</v>
      </c>
    </row>
    <row r="92" spans="1:5" x14ac:dyDescent="0.3">
      <c r="A92" s="169">
        <v>56</v>
      </c>
      <c r="B92" s="169" t="s">
        <v>298</v>
      </c>
      <c r="C92" s="169" t="s">
        <v>298</v>
      </c>
      <c r="D92" s="169"/>
      <c r="E92">
        <v>1</v>
      </c>
    </row>
    <row r="93" spans="1:5" x14ac:dyDescent="0.3">
      <c r="A93" s="169">
        <v>57</v>
      </c>
      <c r="B93" s="169" t="s">
        <v>298</v>
      </c>
      <c r="C93" s="169" t="s">
        <v>298</v>
      </c>
      <c r="D93" s="169"/>
      <c r="E93">
        <v>1</v>
      </c>
    </row>
    <row r="94" spans="1:5" x14ac:dyDescent="0.3">
      <c r="A94" s="169">
        <v>58</v>
      </c>
      <c r="B94" s="169" t="s">
        <v>298</v>
      </c>
      <c r="C94" s="169" t="s">
        <v>298</v>
      </c>
      <c r="D94" s="169"/>
      <c r="E94">
        <v>1</v>
      </c>
    </row>
    <row r="95" spans="1:5" ht="16.8" customHeight="1" x14ac:dyDescent="0.3">
      <c r="A95" s="169">
        <v>59</v>
      </c>
      <c r="B95" s="169" t="s">
        <v>298</v>
      </c>
      <c r="C95" s="169" t="s">
        <v>298</v>
      </c>
      <c r="D95" s="169"/>
      <c r="E95">
        <v>1</v>
      </c>
    </row>
    <row r="96" spans="1:5" x14ac:dyDescent="0.3">
      <c r="A96" s="169">
        <v>60</v>
      </c>
      <c r="B96" s="169" t="s">
        <v>298</v>
      </c>
      <c r="C96" s="169" t="s">
        <v>298</v>
      </c>
      <c r="D96" s="169"/>
      <c r="E96">
        <v>1</v>
      </c>
    </row>
    <row r="97" spans="1:5" x14ac:dyDescent="0.3">
      <c r="A97" s="169">
        <v>61</v>
      </c>
      <c r="B97" s="169" t="s">
        <v>298</v>
      </c>
      <c r="C97" s="169" t="s">
        <v>298</v>
      </c>
      <c r="D97" s="169"/>
      <c r="E97">
        <v>1</v>
      </c>
    </row>
    <row r="98" spans="1:5" x14ac:dyDescent="0.3">
      <c r="A98" s="169">
        <v>62</v>
      </c>
      <c r="B98" s="169" t="s">
        <v>298</v>
      </c>
      <c r="C98" s="169" t="s">
        <v>298</v>
      </c>
      <c r="D98" s="169"/>
      <c r="E98">
        <v>1</v>
      </c>
    </row>
    <row r="99" spans="1:5" x14ac:dyDescent="0.3">
      <c r="A99" s="169">
        <v>63</v>
      </c>
      <c r="B99" s="169" t="s">
        <v>298</v>
      </c>
      <c r="C99" s="169" t="s">
        <v>298</v>
      </c>
      <c r="D99" s="169"/>
      <c r="E99">
        <v>1</v>
      </c>
    </row>
    <row r="100" spans="1:5" x14ac:dyDescent="0.3">
      <c r="A100" s="169">
        <v>64</v>
      </c>
      <c r="B100" s="169" t="s">
        <v>298</v>
      </c>
      <c r="C100" s="169" t="s">
        <v>298</v>
      </c>
      <c r="D100" s="169"/>
      <c r="E100">
        <v>1</v>
      </c>
    </row>
    <row r="101" spans="1:5" x14ac:dyDescent="0.3">
      <c r="A101" s="169">
        <v>65</v>
      </c>
      <c r="B101" s="170" t="s">
        <v>350</v>
      </c>
      <c r="C101" s="170" t="s">
        <v>350</v>
      </c>
      <c r="D101" s="169"/>
      <c r="E101">
        <v>1</v>
      </c>
    </row>
    <row r="102" spans="1:5" x14ac:dyDescent="0.3">
      <c r="A102" s="169">
        <v>66</v>
      </c>
      <c r="B102" s="170" t="s">
        <v>350</v>
      </c>
      <c r="C102" s="170" t="s">
        <v>350</v>
      </c>
      <c r="D102" s="169"/>
      <c r="E102">
        <v>1</v>
      </c>
    </row>
    <row r="103" spans="1:5" x14ac:dyDescent="0.3">
      <c r="A103" s="169">
        <v>67</v>
      </c>
      <c r="B103" s="169" t="s">
        <v>298</v>
      </c>
      <c r="C103" s="169" t="s">
        <v>298</v>
      </c>
      <c r="D103" s="169"/>
      <c r="E103">
        <v>1</v>
      </c>
    </row>
    <row r="104" spans="1:5" x14ac:dyDescent="0.3">
      <c r="A104" s="169">
        <v>68</v>
      </c>
      <c r="B104" s="169" t="s">
        <v>298</v>
      </c>
      <c r="C104" s="169" t="s">
        <v>298</v>
      </c>
      <c r="D104" s="169"/>
      <c r="E104">
        <v>1</v>
      </c>
    </row>
    <row r="105" spans="1:5" x14ac:dyDescent="0.3">
      <c r="A105" s="169">
        <v>69</v>
      </c>
      <c r="B105" s="169" t="s">
        <v>298</v>
      </c>
      <c r="C105" s="169" t="s">
        <v>298</v>
      </c>
      <c r="D105" s="169"/>
      <c r="E105">
        <v>1</v>
      </c>
    </row>
    <row r="106" spans="1:5" x14ac:dyDescent="0.3">
      <c r="A106" s="169">
        <v>70</v>
      </c>
      <c r="B106" s="169" t="s">
        <v>298</v>
      </c>
      <c r="C106" s="169" t="s">
        <v>298</v>
      </c>
      <c r="D106" s="169"/>
      <c r="E106">
        <v>1</v>
      </c>
    </row>
    <row r="107" spans="1:5" x14ac:dyDescent="0.3">
      <c r="A107" s="169">
        <v>71</v>
      </c>
      <c r="B107" s="169" t="s">
        <v>298</v>
      </c>
      <c r="C107" s="169" t="s">
        <v>298</v>
      </c>
      <c r="D107" s="169"/>
      <c r="E107">
        <v>1</v>
      </c>
    </row>
    <row r="108" spans="1:5" x14ac:dyDescent="0.3">
      <c r="A108" s="169">
        <v>72</v>
      </c>
      <c r="B108" s="169" t="s">
        <v>298</v>
      </c>
      <c r="C108" s="169" t="s">
        <v>298</v>
      </c>
      <c r="D108" s="169"/>
      <c r="E108">
        <v>1</v>
      </c>
    </row>
    <row r="109" spans="1:5" x14ac:dyDescent="0.3">
      <c r="A109" s="169">
        <v>73</v>
      </c>
      <c r="B109" s="169" t="s">
        <v>298</v>
      </c>
      <c r="C109" s="169" t="s">
        <v>298</v>
      </c>
      <c r="D109" s="169"/>
      <c r="E109">
        <v>1</v>
      </c>
    </row>
    <row r="110" spans="1:5" x14ac:dyDescent="0.3">
      <c r="A110" s="169">
        <v>74</v>
      </c>
      <c r="B110" s="169" t="s">
        <v>298</v>
      </c>
      <c r="C110" s="169" t="s">
        <v>298</v>
      </c>
      <c r="D110" s="169"/>
      <c r="E110">
        <v>1</v>
      </c>
    </row>
    <row r="111" spans="1:5" x14ac:dyDescent="0.3">
      <c r="A111" s="169">
        <v>75</v>
      </c>
      <c r="B111" s="170" t="s">
        <v>350</v>
      </c>
      <c r="C111" s="170" t="s">
        <v>350</v>
      </c>
      <c r="D111" s="169"/>
      <c r="E111">
        <v>1</v>
      </c>
    </row>
    <row r="112" spans="1:5" x14ac:dyDescent="0.3">
      <c r="A112" s="169">
        <v>76</v>
      </c>
      <c r="B112" s="170" t="s">
        <v>350</v>
      </c>
      <c r="C112" s="170" t="s">
        <v>350</v>
      </c>
      <c r="D112" s="169"/>
      <c r="E112">
        <v>1</v>
      </c>
    </row>
    <row r="113" spans="1:5" x14ac:dyDescent="0.3">
      <c r="A113" s="169">
        <v>77</v>
      </c>
      <c r="B113" s="169" t="s">
        <v>298</v>
      </c>
      <c r="C113" s="169" t="s">
        <v>298</v>
      </c>
      <c r="D113" s="169"/>
      <c r="E113">
        <v>1</v>
      </c>
    </row>
    <row r="114" spans="1:5" x14ac:dyDescent="0.3">
      <c r="A114" s="169">
        <v>78</v>
      </c>
      <c r="B114" s="169" t="s">
        <v>298</v>
      </c>
      <c r="C114" s="169" t="s">
        <v>298</v>
      </c>
      <c r="D114" s="169"/>
      <c r="E1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5FF1-038D-41FA-9E85-CDCC2036D090}">
  <sheetPr>
    <tabColor theme="9" tint="0.59999389629810485"/>
  </sheetPr>
  <dimension ref="A1:Q2355"/>
  <sheetViews>
    <sheetView workbookViewId="0">
      <pane xSplit="1" ySplit="3" topLeftCell="B390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4.4" x14ac:dyDescent="0.3"/>
  <cols>
    <col min="1" max="1" width="12.5546875" customWidth="1"/>
    <col min="2" max="2" width="5" style="169" customWidth="1"/>
    <col min="3" max="3" width="7.77734375" customWidth="1"/>
    <col min="4" max="4" width="6.88671875" customWidth="1"/>
    <col min="7" max="7" width="34.44140625" customWidth="1"/>
    <col min="8" max="9" width="11.33203125" customWidth="1"/>
    <col min="10" max="10" width="5.44140625" style="110" customWidth="1"/>
    <col min="11" max="11" width="21.109375" customWidth="1"/>
    <col min="12" max="12" width="26" customWidth="1"/>
    <col min="13" max="13" width="13.88671875" customWidth="1"/>
  </cols>
  <sheetData>
    <row r="1" spans="1:17" ht="18" x14ac:dyDescent="0.35">
      <c r="A1" s="87" t="s">
        <v>108</v>
      </c>
    </row>
    <row r="3" spans="1:17" ht="43.2" x14ac:dyDescent="0.3">
      <c r="A3" t="s">
        <v>132</v>
      </c>
      <c r="B3" s="169" t="s">
        <v>351</v>
      </c>
      <c r="C3" t="s">
        <v>336</v>
      </c>
      <c r="D3" t="s">
        <v>337</v>
      </c>
      <c r="E3" s="163" t="s">
        <v>109</v>
      </c>
      <c r="F3" s="163" t="s">
        <v>110</v>
      </c>
      <c r="G3" s="163" t="s">
        <v>133</v>
      </c>
      <c r="H3" s="163" t="s">
        <v>111</v>
      </c>
      <c r="I3" s="163" t="s">
        <v>112</v>
      </c>
      <c r="J3" s="111" t="s">
        <v>115</v>
      </c>
      <c r="K3" s="88" t="s">
        <v>116</v>
      </c>
      <c r="L3" s="88" t="s">
        <v>113</v>
      </c>
      <c r="M3" s="88" t="s">
        <v>114</v>
      </c>
      <c r="N3" s="88"/>
      <c r="O3" s="88"/>
      <c r="P3" s="2"/>
      <c r="Q3" s="2"/>
    </row>
    <row r="4" spans="1:17" x14ac:dyDescent="0.3">
      <c r="A4" t="str">
        <f t="shared" ref="A4:A67" si="0">E4&amp;"-"&amp;F4&amp;"-"&amp;H4&amp;"-"&amp;G4</f>
        <v>2007-1-3-</v>
      </c>
      <c r="B4">
        <f>VLOOKUP(F4,LookUpFlags!$A$5:$E$114,5,FALSE)</f>
        <v>1</v>
      </c>
      <c r="C4">
        <f t="shared" ref="C4:C67" si="1">IF(MOD(F4,2)&lt;&gt;0,F4/2+0.5,F4/2)</f>
        <v>1</v>
      </c>
      <c r="D4" t="str">
        <f t="shared" ref="D4:D67" si="2">IF(MOD(F4,2)&lt;&gt;0,"UM","M")</f>
        <v>UM</v>
      </c>
      <c r="E4">
        <v>2007</v>
      </c>
      <c r="F4">
        <v>1</v>
      </c>
      <c r="H4">
        <v>3</v>
      </c>
      <c r="I4" s="136">
        <f>VLOOKUP(A4,[1]valid2020_stock!$A$2:$M$9919,13,FALSE)</f>
        <v>2437.1683156075042</v>
      </c>
      <c r="K4" s="136"/>
      <c r="M4" t="s">
        <v>185</v>
      </c>
    </row>
    <row r="5" spans="1:17" x14ac:dyDescent="0.3">
      <c r="A5" t="str">
        <f t="shared" si="0"/>
        <v>2007-1-4-</v>
      </c>
      <c r="B5">
        <f>VLOOKUP(F5,LookUpFlags!$A$5:$E$114,5,FALSE)</f>
        <v>1</v>
      </c>
      <c r="C5">
        <f t="shared" si="1"/>
        <v>1</v>
      </c>
      <c r="D5" t="str">
        <f t="shared" si="2"/>
        <v>UM</v>
      </c>
      <c r="E5">
        <v>2007</v>
      </c>
      <c r="F5">
        <v>1</v>
      </c>
      <c r="H5">
        <v>4</v>
      </c>
      <c r="I5" s="136">
        <f>VLOOKUP(A5,[1]valid2020_stock!$A$2:$M$9919,13,FALSE)</f>
        <v>2680.3447550805372</v>
      </c>
      <c r="K5" s="136"/>
      <c r="M5" t="s">
        <v>185</v>
      </c>
    </row>
    <row r="6" spans="1:17" x14ac:dyDescent="0.3">
      <c r="A6" t="str">
        <f t="shared" si="0"/>
        <v>2007-1-5-</v>
      </c>
      <c r="B6">
        <f>VLOOKUP(F6,LookUpFlags!$A$5:$E$114,5,FALSE)</f>
        <v>1</v>
      </c>
      <c r="C6">
        <f t="shared" si="1"/>
        <v>1</v>
      </c>
      <c r="D6" t="str">
        <f t="shared" si="2"/>
        <v>UM</v>
      </c>
      <c r="E6">
        <v>2007</v>
      </c>
      <c r="F6">
        <v>1</v>
      </c>
      <c r="H6">
        <v>5</v>
      </c>
      <c r="I6" s="136">
        <f>VLOOKUP(A6,[1]valid2020_stock!$A$2:$M$9919,13,FALSE)</f>
        <v>194.54115157842611</v>
      </c>
      <c r="K6" s="136"/>
      <c r="M6" t="s">
        <v>185</v>
      </c>
    </row>
    <row r="7" spans="1:17" x14ac:dyDescent="0.3">
      <c r="A7" t="str">
        <f t="shared" si="0"/>
        <v>2008-1-3-</v>
      </c>
      <c r="B7">
        <f>VLOOKUP(F7,LookUpFlags!$A$5:$E$114,5,FALSE)</f>
        <v>1</v>
      </c>
      <c r="C7">
        <f t="shared" si="1"/>
        <v>1</v>
      </c>
      <c r="D7" t="str">
        <f t="shared" si="2"/>
        <v>UM</v>
      </c>
      <c r="E7">
        <v>2008</v>
      </c>
      <c r="F7">
        <v>1</v>
      </c>
      <c r="H7">
        <v>3</v>
      </c>
      <c r="I7" s="136">
        <f>VLOOKUP(A7,[1]valid2020_stock!$A$2:$M$9919,13,FALSE)</f>
        <v>3261.0738496281979</v>
      </c>
      <c r="K7" s="136"/>
      <c r="M7" t="s">
        <v>185</v>
      </c>
    </row>
    <row r="8" spans="1:17" x14ac:dyDescent="0.3">
      <c r="A8" t="str">
        <f t="shared" si="0"/>
        <v>2008-1-4-</v>
      </c>
      <c r="B8">
        <f>VLOOKUP(F8,LookUpFlags!$A$5:$E$114,5,FALSE)</f>
        <v>1</v>
      </c>
      <c r="C8">
        <f t="shared" si="1"/>
        <v>1</v>
      </c>
      <c r="D8" t="str">
        <f t="shared" si="2"/>
        <v>UM</v>
      </c>
      <c r="E8">
        <v>2008</v>
      </c>
      <c r="F8">
        <v>1</v>
      </c>
      <c r="H8">
        <v>4</v>
      </c>
      <c r="I8" s="136">
        <f>VLOOKUP(A8,[1]valid2020_stock!$A$2:$M$9919,13,FALSE)</f>
        <v>367.16691043029363</v>
      </c>
      <c r="K8" s="136"/>
      <c r="M8" t="s">
        <v>185</v>
      </c>
    </row>
    <row r="9" spans="1:17" x14ac:dyDescent="0.3">
      <c r="A9" t="str">
        <f t="shared" si="0"/>
        <v>2008-1-5-</v>
      </c>
      <c r="B9">
        <f>VLOOKUP(F9,LookUpFlags!$A$5:$E$114,5,FALSE)</f>
        <v>1</v>
      </c>
      <c r="C9">
        <f t="shared" si="1"/>
        <v>1</v>
      </c>
      <c r="D9" t="str">
        <f t="shared" si="2"/>
        <v>UM</v>
      </c>
      <c r="E9">
        <v>2008</v>
      </c>
      <c r="F9">
        <v>1</v>
      </c>
      <c r="H9">
        <v>5</v>
      </c>
      <c r="I9" s="136">
        <f>VLOOKUP(A9,[1]valid2020_stock!$A$2:$M$9919,13,FALSE)</f>
        <v>47.376375539392718</v>
      </c>
      <c r="K9" s="136"/>
      <c r="M9" t="s">
        <v>185</v>
      </c>
    </row>
    <row r="10" spans="1:17" x14ac:dyDescent="0.3">
      <c r="A10" t="str">
        <f t="shared" si="0"/>
        <v>2009-1-3-</v>
      </c>
      <c r="B10">
        <f>VLOOKUP(F10,LookUpFlags!$A$5:$E$114,5,FALSE)</f>
        <v>1</v>
      </c>
      <c r="C10">
        <f t="shared" si="1"/>
        <v>1</v>
      </c>
      <c r="D10" t="str">
        <f t="shared" si="2"/>
        <v>UM</v>
      </c>
      <c r="E10">
        <v>2009</v>
      </c>
      <c r="F10">
        <v>1</v>
      </c>
      <c r="H10">
        <v>3</v>
      </c>
      <c r="I10" s="136">
        <f>VLOOKUP(A10,[1]valid2020_stock!$A$2:$M$9919,13,FALSE)</f>
        <v>439.48467575287162</v>
      </c>
      <c r="K10" s="136"/>
      <c r="M10" t="s">
        <v>185</v>
      </c>
    </row>
    <row r="11" spans="1:17" x14ac:dyDescent="0.3">
      <c r="A11" t="str">
        <f t="shared" si="0"/>
        <v>2009-1-4-</v>
      </c>
      <c r="B11">
        <f>VLOOKUP(F11,LookUpFlags!$A$5:$E$114,5,FALSE)</f>
        <v>1</v>
      </c>
      <c r="C11">
        <f t="shared" si="1"/>
        <v>1</v>
      </c>
      <c r="D11" t="str">
        <f t="shared" si="2"/>
        <v>UM</v>
      </c>
      <c r="E11">
        <v>2009</v>
      </c>
      <c r="F11">
        <v>1</v>
      </c>
      <c r="H11">
        <v>4</v>
      </c>
      <c r="I11" s="136">
        <f>VLOOKUP(A11,[1]valid2020_stock!$A$2:$M$9919,13,FALSE)</f>
        <v>1905.730009901833</v>
      </c>
      <c r="K11" s="136"/>
      <c r="M11" t="s">
        <v>185</v>
      </c>
    </row>
    <row r="12" spans="1:17" x14ac:dyDescent="0.3">
      <c r="A12" t="str">
        <f t="shared" si="0"/>
        <v>2009-1-5-</v>
      </c>
      <c r="B12">
        <f>VLOOKUP(F12,LookUpFlags!$A$5:$E$114,5,FALSE)</f>
        <v>1</v>
      </c>
      <c r="C12">
        <f t="shared" si="1"/>
        <v>1</v>
      </c>
      <c r="D12" t="str">
        <f t="shared" si="2"/>
        <v>UM</v>
      </c>
      <c r="E12">
        <v>2009</v>
      </c>
      <c r="F12">
        <v>1</v>
      </c>
      <c r="H12">
        <v>5</v>
      </c>
      <c r="I12" s="136">
        <f>VLOOKUP(A12,[1]valid2020_stock!$A$2:$M$9919,13,FALSE)</f>
        <v>9.7231122954175113</v>
      </c>
      <c r="K12" s="136"/>
      <c r="M12" t="s">
        <v>185</v>
      </c>
    </row>
    <row r="13" spans="1:17" x14ac:dyDescent="0.3">
      <c r="A13" t="str">
        <f t="shared" si="0"/>
        <v>2010-1-3-</v>
      </c>
      <c r="B13">
        <f>VLOOKUP(F13,LookUpFlags!$A$5:$E$114,5,FALSE)</f>
        <v>1</v>
      </c>
      <c r="C13">
        <f t="shared" si="1"/>
        <v>1</v>
      </c>
      <c r="D13" t="str">
        <f t="shared" si="2"/>
        <v>UM</v>
      </c>
      <c r="E13">
        <v>2010</v>
      </c>
      <c r="F13">
        <v>1</v>
      </c>
      <c r="H13">
        <v>3</v>
      </c>
      <c r="I13" s="136">
        <f>VLOOKUP(A13,[1]valid2020_stock!$A$2:$M$9919,13,FALSE)</f>
        <v>2234.6510637683091</v>
      </c>
      <c r="K13" s="136"/>
      <c r="M13" t="s">
        <v>185</v>
      </c>
    </row>
    <row r="14" spans="1:17" x14ac:dyDescent="0.3">
      <c r="A14" t="str">
        <f t="shared" si="0"/>
        <v>2010-1-4-</v>
      </c>
      <c r="B14">
        <f>VLOOKUP(F14,LookUpFlags!$A$5:$E$114,5,FALSE)</f>
        <v>1</v>
      </c>
      <c r="C14">
        <f t="shared" si="1"/>
        <v>1</v>
      </c>
      <c r="D14" t="str">
        <f t="shared" si="2"/>
        <v>UM</v>
      </c>
      <c r="E14">
        <v>2010</v>
      </c>
      <c r="F14">
        <v>1</v>
      </c>
      <c r="H14">
        <v>4</v>
      </c>
      <c r="I14" s="136">
        <f>VLOOKUP(A14,[1]valid2020_stock!$A$2:$M$9919,13,FALSE)</f>
        <v>2067.0212831399272</v>
      </c>
      <c r="K14" s="136"/>
      <c r="M14" t="s">
        <v>185</v>
      </c>
    </row>
    <row r="15" spans="1:17" x14ac:dyDescent="0.3">
      <c r="A15" t="str">
        <f t="shared" si="0"/>
        <v>2010-1-5-</v>
      </c>
      <c r="B15">
        <f>VLOOKUP(F15,LookUpFlags!$A$5:$E$114,5,FALSE)</f>
        <v>1</v>
      </c>
      <c r="C15">
        <f t="shared" si="1"/>
        <v>1</v>
      </c>
      <c r="D15" t="str">
        <f t="shared" si="2"/>
        <v>UM</v>
      </c>
      <c r="E15">
        <v>2010</v>
      </c>
      <c r="F15">
        <v>1</v>
      </c>
      <c r="H15">
        <v>5</v>
      </c>
      <c r="I15" s="136">
        <f>VLOOKUP(A15,[1]valid2020_stock!$A$2:$M$9919,13,FALSE)</f>
        <v>119.8416747771592</v>
      </c>
      <c r="K15" s="136"/>
      <c r="M15" t="s">
        <v>185</v>
      </c>
    </row>
    <row r="16" spans="1:17" x14ac:dyDescent="0.3">
      <c r="A16" t="str">
        <f t="shared" si="0"/>
        <v>2011-1-3-</v>
      </c>
      <c r="B16">
        <f>VLOOKUP(F16,LookUpFlags!$A$5:$E$114,5,FALSE)</f>
        <v>1</v>
      </c>
      <c r="C16">
        <f t="shared" si="1"/>
        <v>1</v>
      </c>
      <c r="D16" t="str">
        <f t="shared" si="2"/>
        <v>UM</v>
      </c>
      <c r="E16">
        <v>2011</v>
      </c>
      <c r="F16">
        <v>1</v>
      </c>
      <c r="H16">
        <v>3</v>
      </c>
      <c r="I16" s="136">
        <f>VLOOKUP(A16,[1]valid2020_stock!$A$2:$M$9919,13,FALSE)</f>
        <v>1188.0621562680919</v>
      </c>
      <c r="K16" s="136"/>
      <c r="M16" t="s">
        <v>185</v>
      </c>
    </row>
    <row r="17" spans="1:13" x14ac:dyDescent="0.3">
      <c r="A17" t="str">
        <f t="shared" si="0"/>
        <v>2011-1-4-</v>
      </c>
      <c r="B17">
        <f>VLOOKUP(F17,LookUpFlags!$A$5:$E$114,5,FALSE)</f>
        <v>1</v>
      </c>
      <c r="C17">
        <f t="shared" si="1"/>
        <v>1</v>
      </c>
      <c r="D17" t="str">
        <f t="shared" si="2"/>
        <v>UM</v>
      </c>
      <c r="E17">
        <v>2011</v>
      </c>
      <c r="F17">
        <v>1</v>
      </c>
      <c r="H17">
        <v>4</v>
      </c>
      <c r="I17" s="136">
        <f>VLOOKUP(A17,[1]valid2020_stock!$A$2:$M$9919,13,FALSE)</f>
        <v>1376.0774497566299</v>
      </c>
      <c r="K17" s="136"/>
      <c r="M17" t="s">
        <v>185</v>
      </c>
    </row>
    <row r="18" spans="1:13" x14ac:dyDescent="0.3">
      <c r="A18" t="str">
        <f t="shared" si="0"/>
        <v>2011-1-5-</v>
      </c>
      <c r="B18">
        <f>VLOOKUP(F18,LookUpFlags!$A$5:$E$114,5,FALSE)</f>
        <v>1</v>
      </c>
      <c r="C18">
        <f t="shared" si="1"/>
        <v>1</v>
      </c>
      <c r="D18" t="str">
        <f t="shared" si="2"/>
        <v>UM</v>
      </c>
      <c r="E18">
        <v>2011</v>
      </c>
      <c r="F18">
        <v>1</v>
      </c>
      <c r="H18">
        <v>5</v>
      </c>
      <c r="I18" s="136">
        <f>VLOOKUP(A18,[1]valid2020_stock!$A$2:$M$9919,13,FALSE)</f>
        <v>3</v>
      </c>
      <c r="K18" s="136"/>
      <c r="M18" t="s">
        <v>185</v>
      </c>
    </row>
    <row r="19" spans="1:13" x14ac:dyDescent="0.3">
      <c r="A19" t="str">
        <f t="shared" si="0"/>
        <v>2012-1-3-</v>
      </c>
      <c r="B19">
        <f>VLOOKUP(F19,LookUpFlags!$A$5:$E$114,5,FALSE)</f>
        <v>1</v>
      </c>
      <c r="C19">
        <f t="shared" si="1"/>
        <v>1</v>
      </c>
      <c r="D19" t="str">
        <f t="shared" si="2"/>
        <v>UM</v>
      </c>
      <c r="E19">
        <v>2012</v>
      </c>
      <c r="F19">
        <v>1</v>
      </c>
      <c r="H19">
        <v>3</v>
      </c>
      <c r="I19" s="136">
        <f>VLOOKUP(A19,[1]valid2020_stock!$A$2:$M$9919,13,FALSE)</f>
        <v>700.30287767343282</v>
      </c>
      <c r="K19" s="136"/>
      <c r="M19" t="s">
        <v>185</v>
      </c>
    </row>
    <row r="20" spans="1:13" x14ac:dyDescent="0.3">
      <c r="A20" t="str">
        <f t="shared" si="0"/>
        <v>2012-1-4-</v>
      </c>
      <c r="B20">
        <f>VLOOKUP(F20,LookUpFlags!$A$5:$E$114,5,FALSE)</f>
        <v>1</v>
      </c>
      <c r="C20">
        <f t="shared" si="1"/>
        <v>1</v>
      </c>
      <c r="D20" t="str">
        <f t="shared" si="2"/>
        <v>UM</v>
      </c>
      <c r="E20">
        <v>2012</v>
      </c>
      <c r="F20">
        <v>1</v>
      </c>
      <c r="H20">
        <v>4</v>
      </c>
      <c r="I20" s="136">
        <f>VLOOKUP(A20,[1]valid2020_stock!$A$2:$M$9919,13,FALSE)</f>
        <v>1020.849675908794</v>
      </c>
      <c r="K20" s="136"/>
      <c r="M20" t="s">
        <v>185</v>
      </c>
    </row>
    <row r="21" spans="1:13" x14ac:dyDescent="0.3">
      <c r="A21" t="str">
        <f t="shared" si="0"/>
        <v>2012-1-5-</v>
      </c>
      <c r="B21">
        <f>VLOOKUP(F21,LookUpFlags!$A$5:$E$114,5,FALSE)</f>
        <v>1</v>
      </c>
      <c r="C21">
        <f t="shared" si="1"/>
        <v>1</v>
      </c>
      <c r="D21" t="str">
        <f t="shared" si="2"/>
        <v>UM</v>
      </c>
      <c r="E21">
        <v>2012</v>
      </c>
      <c r="F21">
        <v>1</v>
      </c>
      <c r="H21">
        <v>5</v>
      </c>
      <c r="I21" s="136">
        <f>VLOOKUP(A21,[1]valid2020_stock!$A$2:$M$9919,13,FALSE)</f>
        <v>13.271045786814319</v>
      </c>
      <c r="K21" s="136"/>
      <c r="M21" t="s">
        <v>185</v>
      </c>
    </row>
    <row r="22" spans="1:13" x14ac:dyDescent="0.3">
      <c r="A22" t="str">
        <f t="shared" si="0"/>
        <v>2013-1-3-</v>
      </c>
      <c r="B22">
        <f>VLOOKUP(F22,LookUpFlags!$A$5:$E$114,5,FALSE)</f>
        <v>1</v>
      </c>
      <c r="C22">
        <f t="shared" si="1"/>
        <v>1</v>
      </c>
      <c r="D22" t="str">
        <f t="shared" si="2"/>
        <v>UM</v>
      </c>
      <c r="E22">
        <v>2013</v>
      </c>
      <c r="F22">
        <v>1</v>
      </c>
      <c r="H22">
        <v>3</v>
      </c>
      <c r="I22" s="136">
        <f>VLOOKUP(A22,[1]valid2020_stock!$A$2:$M$9919,13,FALSE)</f>
        <v>988.38602603480592</v>
      </c>
      <c r="K22" s="136"/>
      <c r="M22" t="s">
        <v>185</v>
      </c>
    </row>
    <row r="23" spans="1:13" x14ac:dyDescent="0.3">
      <c r="A23" t="str">
        <f t="shared" si="0"/>
        <v>2013-1-4-</v>
      </c>
      <c r="B23">
        <f>VLOOKUP(F23,LookUpFlags!$A$5:$E$114,5,FALSE)</f>
        <v>1</v>
      </c>
      <c r="C23">
        <f t="shared" si="1"/>
        <v>1</v>
      </c>
      <c r="D23" t="str">
        <f t="shared" si="2"/>
        <v>UM</v>
      </c>
      <c r="E23">
        <v>2013</v>
      </c>
      <c r="F23">
        <v>1</v>
      </c>
      <c r="H23">
        <v>4</v>
      </c>
      <c r="I23" s="136">
        <f>VLOOKUP(A23,[1]valid2020_stock!$A$2:$M$9919,13,FALSE)</f>
        <v>509.13501901009039</v>
      </c>
      <c r="K23" s="136"/>
      <c r="M23" t="s">
        <v>185</v>
      </c>
    </row>
    <row r="24" spans="1:13" x14ac:dyDescent="0.3">
      <c r="A24" t="str">
        <f t="shared" si="0"/>
        <v>2013-1-5-</v>
      </c>
      <c r="B24">
        <f>VLOOKUP(F24,LookUpFlags!$A$5:$E$114,5,FALSE)</f>
        <v>1</v>
      </c>
      <c r="C24">
        <f t="shared" si="1"/>
        <v>1</v>
      </c>
      <c r="D24" t="str">
        <f t="shared" si="2"/>
        <v>UM</v>
      </c>
      <c r="E24">
        <v>2013</v>
      </c>
      <c r="F24">
        <v>1</v>
      </c>
      <c r="H24">
        <v>5</v>
      </c>
      <c r="I24" s="136">
        <f>VLOOKUP(A24,[1]valid2020_stock!$A$2:$M$9919,13,FALSE)</f>
        <v>12.17496784589347</v>
      </c>
      <c r="K24" s="136"/>
      <c r="M24" t="s">
        <v>185</v>
      </c>
    </row>
    <row r="25" spans="1:13" x14ac:dyDescent="0.3">
      <c r="A25" t="str">
        <f t="shared" si="0"/>
        <v>2007-2-3-</v>
      </c>
      <c r="B25">
        <f>VLOOKUP(F25,LookUpFlags!$A$5:$E$114,5,FALSE)</f>
        <v>1</v>
      </c>
      <c r="C25">
        <f t="shared" si="1"/>
        <v>1</v>
      </c>
      <c r="D25" t="str">
        <f t="shared" si="2"/>
        <v>M</v>
      </c>
      <c r="E25">
        <v>2007</v>
      </c>
      <c r="F25">
        <v>2</v>
      </c>
      <c r="H25">
        <v>3</v>
      </c>
      <c r="I25" s="136">
        <f>VLOOKUP(A25,[1]valid2020_stock!$A$2:$M$9919,13,FALSE)</f>
        <v>12405.60497854453</v>
      </c>
      <c r="K25" s="136"/>
      <c r="M25" t="s">
        <v>185</v>
      </c>
    </row>
    <row r="26" spans="1:13" x14ac:dyDescent="0.3">
      <c r="A26" t="str">
        <f t="shared" si="0"/>
        <v>2007-2-4-</v>
      </c>
      <c r="B26">
        <f>VLOOKUP(F26,LookUpFlags!$A$5:$E$114,5,FALSE)</f>
        <v>1</v>
      </c>
      <c r="C26">
        <f t="shared" si="1"/>
        <v>1</v>
      </c>
      <c r="D26" t="str">
        <f t="shared" si="2"/>
        <v>M</v>
      </c>
      <c r="E26">
        <v>2007</v>
      </c>
      <c r="F26">
        <v>2</v>
      </c>
      <c r="H26">
        <v>4</v>
      </c>
      <c r="I26" s="136">
        <f>VLOOKUP(A26,[1]valid2020_stock!$A$2:$M$9919,13,FALSE)</f>
        <v>13643.41478793368</v>
      </c>
      <c r="K26" s="136"/>
      <c r="M26" t="s">
        <v>185</v>
      </c>
    </row>
    <row r="27" spans="1:13" x14ac:dyDescent="0.3">
      <c r="A27" t="str">
        <f t="shared" si="0"/>
        <v>2007-2-5-</v>
      </c>
      <c r="B27">
        <f>VLOOKUP(F27,LookUpFlags!$A$5:$E$114,5,FALSE)</f>
        <v>1</v>
      </c>
      <c r="C27">
        <f t="shared" si="1"/>
        <v>1</v>
      </c>
      <c r="D27" t="str">
        <f t="shared" si="2"/>
        <v>M</v>
      </c>
      <c r="E27">
        <v>2007</v>
      </c>
      <c r="F27">
        <v>2</v>
      </c>
      <c r="H27">
        <v>5</v>
      </c>
      <c r="I27" s="136">
        <f>VLOOKUP(A27,[1]valid2020_stock!$A$2:$M$9919,13,FALSE)</f>
        <v>990.24784751131529</v>
      </c>
      <c r="K27" s="136"/>
      <c r="M27" t="s">
        <v>185</v>
      </c>
    </row>
    <row r="28" spans="1:13" x14ac:dyDescent="0.3">
      <c r="A28" t="str">
        <f t="shared" si="0"/>
        <v>2008-2-3-</v>
      </c>
      <c r="B28">
        <f>VLOOKUP(F28,LookUpFlags!$A$5:$E$114,5,FALSE)</f>
        <v>1</v>
      </c>
      <c r="C28">
        <f t="shared" si="1"/>
        <v>1</v>
      </c>
      <c r="D28" t="str">
        <f t="shared" si="2"/>
        <v>M</v>
      </c>
      <c r="E28">
        <v>2008</v>
      </c>
      <c r="F28">
        <v>2</v>
      </c>
      <c r="H28">
        <v>3</v>
      </c>
      <c r="I28" s="136">
        <f>VLOOKUP(A28,[1]valid2020_stock!$A$2:$M$9919,13,FALSE)</f>
        <v>26324.58726223803</v>
      </c>
      <c r="K28" s="136"/>
      <c r="M28" t="s">
        <v>185</v>
      </c>
    </row>
    <row r="29" spans="1:13" x14ac:dyDescent="0.3">
      <c r="A29" t="str">
        <f t="shared" si="0"/>
        <v>2008-2-4-</v>
      </c>
      <c r="B29">
        <f>VLOOKUP(F29,LookUpFlags!$A$5:$E$114,5,FALSE)</f>
        <v>1</v>
      </c>
      <c r="C29">
        <f t="shared" si="1"/>
        <v>1</v>
      </c>
      <c r="D29" t="str">
        <f t="shared" si="2"/>
        <v>M</v>
      </c>
      <c r="E29">
        <v>2008</v>
      </c>
      <c r="F29">
        <v>2</v>
      </c>
      <c r="H29">
        <v>4</v>
      </c>
      <c r="I29" s="136">
        <f>VLOOKUP(A29,[1]valid2020_stock!$A$2:$M$9919,13,FALSE)</f>
        <v>2963.906314029221</v>
      </c>
      <c r="K29" s="136"/>
      <c r="M29" t="s">
        <v>185</v>
      </c>
    </row>
    <row r="30" spans="1:13" x14ac:dyDescent="0.3">
      <c r="A30" t="str">
        <f t="shared" si="0"/>
        <v>2008-2-5-</v>
      </c>
      <c r="B30">
        <f>VLOOKUP(F30,LookUpFlags!$A$5:$E$114,5,FALSE)</f>
        <v>1</v>
      </c>
      <c r="C30">
        <f t="shared" si="1"/>
        <v>1</v>
      </c>
      <c r="D30" t="str">
        <f t="shared" si="2"/>
        <v>M</v>
      </c>
      <c r="E30">
        <v>2008</v>
      </c>
      <c r="F30">
        <v>2</v>
      </c>
      <c r="H30">
        <v>5</v>
      </c>
      <c r="I30" s="136">
        <f>VLOOKUP(A30,[1]valid2020_stock!$A$2:$M$9919,13,FALSE)</f>
        <v>382.43952439086718</v>
      </c>
      <c r="K30" s="136"/>
      <c r="M30" t="s">
        <v>185</v>
      </c>
    </row>
    <row r="31" spans="1:13" x14ac:dyDescent="0.3">
      <c r="A31" t="str">
        <f t="shared" si="0"/>
        <v>2009-2-3-</v>
      </c>
      <c r="B31">
        <f>VLOOKUP(F31,LookUpFlags!$A$5:$E$114,5,FALSE)</f>
        <v>1</v>
      </c>
      <c r="C31">
        <f t="shared" si="1"/>
        <v>1</v>
      </c>
      <c r="D31" t="str">
        <f t="shared" si="2"/>
        <v>M</v>
      </c>
      <c r="E31">
        <v>2009</v>
      </c>
      <c r="F31">
        <v>2</v>
      </c>
      <c r="H31">
        <v>3</v>
      </c>
      <c r="I31" s="136">
        <f>VLOOKUP(A31,[1]valid2020_stock!$A$2:$M$9919,13,FALSE)</f>
        <v>4398.1853726318168</v>
      </c>
      <c r="K31" s="136"/>
      <c r="M31" t="s">
        <v>185</v>
      </c>
    </row>
    <row r="32" spans="1:13" x14ac:dyDescent="0.3">
      <c r="A32" t="str">
        <f t="shared" si="0"/>
        <v>2009-2-4-</v>
      </c>
      <c r="B32">
        <f>VLOOKUP(F32,LookUpFlags!$A$5:$E$114,5,FALSE)</f>
        <v>1</v>
      </c>
      <c r="C32">
        <f t="shared" si="1"/>
        <v>1</v>
      </c>
      <c r="D32" t="str">
        <f t="shared" si="2"/>
        <v>M</v>
      </c>
      <c r="E32">
        <v>2009</v>
      </c>
      <c r="F32">
        <v>2</v>
      </c>
      <c r="H32">
        <v>4</v>
      </c>
      <c r="I32" s="136">
        <f>VLOOKUP(A32,[1]valid2020_stock!$A$2:$M$9919,13,FALSE)</f>
        <v>19071.777279553899</v>
      </c>
      <c r="K32" s="136"/>
      <c r="M32" t="s">
        <v>185</v>
      </c>
    </row>
    <row r="33" spans="1:13" x14ac:dyDescent="0.3">
      <c r="A33" t="str">
        <f t="shared" si="0"/>
        <v>2009-2-5-</v>
      </c>
      <c r="B33">
        <f>VLOOKUP(F33,LookUpFlags!$A$5:$E$114,5,FALSE)</f>
        <v>1</v>
      </c>
      <c r="C33">
        <f t="shared" si="1"/>
        <v>1</v>
      </c>
      <c r="D33" t="str">
        <f t="shared" si="2"/>
        <v>M</v>
      </c>
      <c r="E33">
        <v>2009</v>
      </c>
      <c r="F33">
        <v>2</v>
      </c>
      <c r="H33">
        <v>5</v>
      </c>
      <c r="I33" s="136">
        <f>VLOOKUP(A33,[1]valid2020_stock!$A$2:$M$9919,13,FALSE)</f>
        <v>97.304986120172927</v>
      </c>
      <c r="K33" s="136"/>
      <c r="M33" t="s">
        <v>185</v>
      </c>
    </row>
    <row r="34" spans="1:13" x14ac:dyDescent="0.3">
      <c r="A34" t="str">
        <f t="shared" si="0"/>
        <v>2010-2-3-</v>
      </c>
      <c r="B34">
        <f>VLOOKUP(F34,LookUpFlags!$A$5:$E$114,5,FALSE)</f>
        <v>1</v>
      </c>
      <c r="C34">
        <f t="shared" si="1"/>
        <v>1</v>
      </c>
      <c r="D34" t="str">
        <f t="shared" si="2"/>
        <v>M</v>
      </c>
      <c r="E34">
        <v>2010</v>
      </c>
      <c r="F34">
        <v>2</v>
      </c>
      <c r="H34">
        <v>3</v>
      </c>
      <c r="I34" s="136">
        <f>VLOOKUP(A34,[1]valid2020_stock!$A$2:$M$9919,13,FALSE)</f>
        <v>18363.841886688631</v>
      </c>
      <c r="K34" s="136"/>
      <c r="M34" t="s">
        <v>185</v>
      </c>
    </row>
    <row r="35" spans="1:13" x14ac:dyDescent="0.3">
      <c r="A35" t="str">
        <f t="shared" si="0"/>
        <v>2010-2-4-</v>
      </c>
      <c r="B35">
        <f>VLOOKUP(F35,LookUpFlags!$A$5:$E$114,5,FALSE)</f>
        <v>1</v>
      </c>
      <c r="C35">
        <f t="shared" si="1"/>
        <v>1</v>
      </c>
      <c r="D35" t="str">
        <f t="shared" si="2"/>
        <v>M</v>
      </c>
      <c r="E35">
        <v>2010</v>
      </c>
      <c r="F35">
        <v>2</v>
      </c>
      <c r="H35">
        <v>4</v>
      </c>
      <c r="I35" s="136">
        <f>VLOOKUP(A35,[1]valid2020_stock!$A$2:$M$9919,13,FALSE)</f>
        <v>16986.29939834644</v>
      </c>
      <c r="K35" s="136"/>
      <c r="M35" t="s">
        <v>185</v>
      </c>
    </row>
    <row r="36" spans="1:13" x14ac:dyDescent="0.3">
      <c r="A36" t="str">
        <f t="shared" si="0"/>
        <v>2010-2-5-</v>
      </c>
      <c r="B36">
        <f>VLOOKUP(F36,LookUpFlags!$A$5:$E$114,5,FALSE)</f>
        <v>1</v>
      </c>
      <c r="C36">
        <f t="shared" si="1"/>
        <v>1</v>
      </c>
      <c r="D36" t="str">
        <f t="shared" si="2"/>
        <v>M</v>
      </c>
      <c r="E36">
        <v>2010</v>
      </c>
      <c r="F36">
        <v>2</v>
      </c>
      <c r="H36">
        <v>5</v>
      </c>
      <c r="I36" s="136">
        <f>VLOOKUP(A36,[1]valid2020_stock!$A$2:$M$9919,13,FALSE)</f>
        <v>989</v>
      </c>
      <c r="K36" s="136"/>
      <c r="M36" t="s">
        <v>185</v>
      </c>
    </row>
    <row r="37" spans="1:13" x14ac:dyDescent="0.3">
      <c r="A37" t="str">
        <f t="shared" si="0"/>
        <v>2011-2-3-</v>
      </c>
      <c r="B37">
        <f>VLOOKUP(F37,LookUpFlags!$A$5:$E$114,5,FALSE)</f>
        <v>1</v>
      </c>
      <c r="C37">
        <f t="shared" si="1"/>
        <v>1</v>
      </c>
      <c r="D37" t="str">
        <f t="shared" si="2"/>
        <v>M</v>
      </c>
      <c r="E37">
        <v>2011</v>
      </c>
      <c r="F37">
        <v>2</v>
      </c>
      <c r="H37">
        <v>3</v>
      </c>
      <c r="I37" s="136">
        <f>VLOOKUP(A37,[1]valid2020_stock!$A$2:$M$9919,13,FALSE)</f>
        <v>17452.82781997916</v>
      </c>
      <c r="K37" s="136"/>
      <c r="M37" t="s">
        <v>185</v>
      </c>
    </row>
    <row r="38" spans="1:13" x14ac:dyDescent="0.3">
      <c r="A38" t="str">
        <f t="shared" si="0"/>
        <v>2011-2-4-</v>
      </c>
      <c r="B38">
        <f>VLOOKUP(F38,LookUpFlags!$A$5:$E$114,5,FALSE)</f>
        <v>1</v>
      </c>
      <c r="C38">
        <f t="shared" si="1"/>
        <v>1</v>
      </c>
      <c r="D38" t="str">
        <f t="shared" si="2"/>
        <v>M</v>
      </c>
      <c r="E38">
        <v>2011</v>
      </c>
      <c r="F38">
        <v>2</v>
      </c>
      <c r="H38">
        <v>4</v>
      </c>
      <c r="I38" s="136">
        <f>VLOOKUP(A38,[1]valid2020_stock!$A$2:$M$9919,13,FALSE)</f>
        <v>20214.803300357849</v>
      </c>
      <c r="K38" s="136"/>
      <c r="M38" t="s">
        <v>185</v>
      </c>
    </row>
    <row r="39" spans="1:13" x14ac:dyDescent="0.3">
      <c r="A39" t="str">
        <f t="shared" si="0"/>
        <v>2011-2-5-</v>
      </c>
      <c r="B39">
        <f>VLOOKUP(F39,LookUpFlags!$A$5:$E$114,5,FALSE)</f>
        <v>1</v>
      </c>
      <c r="C39">
        <f t="shared" si="1"/>
        <v>1</v>
      </c>
      <c r="D39" t="str">
        <f t="shared" si="2"/>
        <v>M</v>
      </c>
      <c r="E39">
        <v>2011</v>
      </c>
      <c r="F39">
        <v>2</v>
      </c>
      <c r="H39">
        <v>5</v>
      </c>
      <c r="I39" s="136">
        <f>VLOOKUP(A39,[1]valid2020_stock!$A$2:$M$9919,13,FALSE)</f>
        <v>47</v>
      </c>
      <c r="K39" s="136"/>
      <c r="M39" t="s">
        <v>185</v>
      </c>
    </row>
    <row r="40" spans="1:13" x14ac:dyDescent="0.3">
      <c r="A40" t="str">
        <f t="shared" si="0"/>
        <v>2012-2-3-</v>
      </c>
      <c r="B40">
        <f>VLOOKUP(F40,LookUpFlags!$A$5:$E$114,5,FALSE)</f>
        <v>1</v>
      </c>
      <c r="C40">
        <f t="shared" si="1"/>
        <v>1</v>
      </c>
      <c r="D40" t="str">
        <f t="shared" si="2"/>
        <v>M</v>
      </c>
      <c r="E40">
        <v>2012</v>
      </c>
      <c r="F40">
        <v>2</v>
      </c>
      <c r="H40">
        <v>3</v>
      </c>
      <c r="I40" s="136">
        <f>VLOOKUP(A40,[1]valid2020_stock!$A$2:$M$9919,13,FALSE)</f>
        <v>16014.425655152711</v>
      </c>
      <c r="K40" s="136"/>
      <c r="M40" t="s">
        <v>185</v>
      </c>
    </row>
    <row r="41" spans="1:13" x14ac:dyDescent="0.3">
      <c r="A41" t="str">
        <f t="shared" si="0"/>
        <v>2012-2-4-</v>
      </c>
      <c r="B41">
        <f>VLOOKUP(F41,LookUpFlags!$A$5:$E$114,5,FALSE)</f>
        <v>1</v>
      </c>
      <c r="C41">
        <f t="shared" si="1"/>
        <v>1</v>
      </c>
      <c r="D41" t="str">
        <f t="shared" si="2"/>
        <v>M</v>
      </c>
      <c r="E41">
        <v>2012</v>
      </c>
      <c r="F41">
        <v>2</v>
      </c>
      <c r="H41">
        <v>4</v>
      </c>
      <c r="I41" s="136">
        <f>VLOOKUP(A41,[1]valid2020_stock!$A$2:$M$9919,13,FALSE)</f>
        <v>23344.64381217596</v>
      </c>
      <c r="K41" s="136"/>
      <c r="M41" t="s">
        <v>185</v>
      </c>
    </row>
    <row r="42" spans="1:13" x14ac:dyDescent="0.3">
      <c r="A42" t="str">
        <f t="shared" si="0"/>
        <v>2012-2-5-</v>
      </c>
      <c r="B42">
        <f>VLOOKUP(F42,LookUpFlags!$A$5:$E$114,5,FALSE)</f>
        <v>1</v>
      </c>
      <c r="C42">
        <f t="shared" si="1"/>
        <v>1</v>
      </c>
      <c r="D42" t="str">
        <f t="shared" si="2"/>
        <v>M</v>
      </c>
      <c r="E42">
        <v>2012</v>
      </c>
      <c r="F42">
        <v>2</v>
      </c>
      <c r="H42">
        <v>5</v>
      </c>
      <c r="I42" s="136">
        <f>VLOOKUP(A42,[1]valid2020_stock!$A$2:$M$9919,13,FALSE)</f>
        <v>303.48036955828752</v>
      </c>
      <c r="K42" s="136"/>
      <c r="M42" t="s">
        <v>185</v>
      </c>
    </row>
    <row r="43" spans="1:13" x14ac:dyDescent="0.3">
      <c r="A43" t="str">
        <f t="shared" si="0"/>
        <v>2013-2-3-</v>
      </c>
      <c r="B43">
        <f>VLOOKUP(F43,LookUpFlags!$A$5:$E$114,5,FALSE)</f>
        <v>1</v>
      </c>
      <c r="C43">
        <f t="shared" si="1"/>
        <v>1</v>
      </c>
      <c r="D43" t="str">
        <f t="shared" si="2"/>
        <v>M</v>
      </c>
      <c r="E43">
        <v>2013</v>
      </c>
      <c r="F43">
        <v>2</v>
      </c>
      <c r="H43">
        <v>3</v>
      </c>
      <c r="I43" s="136">
        <f>VLOOKUP(A43,[1]valid2020_stock!$A$2:$M$9919,13,FALSE)</f>
        <v>23291.067186997891</v>
      </c>
      <c r="K43" s="136"/>
      <c r="M43" t="s">
        <v>185</v>
      </c>
    </row>
    <row r="44" spans="1:13" x14ac:dyDescent="0.3">
      <c r="A44" t="str">
        <f t="shared" si="0"/>
        <v>2013-2-4-</v>
      </c>
      <c r="B44">
        <f>VLOOKUP(F44,LookUpFlags!$A$5:$E$114,5,FALSE)</f>
        <v>1</v>
      </c>
      <c r="C44">
        <f t="shared" si="1"/>
        <v>1</v>
      </c>
      <c r="D44" t="str">
        <f t="shared" si="2"/>
        <v>M</v>
      </c>
      <c r="E44">
        <v>2013</v>
      </c>
      <c r="F44">
        <v>2</v>
      </c>
      <c r="H44">
        <v>4</v>
      </c>
      <c r="I44" s="136">
        <f>VLOOKUP(A44,[1]valid2020_stock!$A$2:$M$9919,13,FALSE)</f>
        <v>11997.638192630489</v>
      </c>
      <c r="K44" s="136"/>
      <c r="M44" t="s">
        <v>185</v>
      </c>
    </row>
    <row r="45" spans="1:13" x14ac:dyDescent="0.3">
      <c r="A45" t="str">
        <f t="shared" si="0"/>
        <v>2013-2-5-</v>
      </c>
      <c r="B45">
        <f>VLOOKUP(F45,LookUpFlags!$A$5:$E$114,5,FALSE)</f>
        <v>1</v>
      </c>
      <c r="C45">
        <f t="shared" si="1"/>
        <v>1</v>
      </c>
      <c r="D45" t="str">
        <f t="shared" si="2"/>
        <v>M</v>
      </c>
      <c r="E45">
        <v>2013</v>
      </c>
      <c r="F45">
        <v>2</v>
      </c>
      <c r="H45">
        <v>5</v>
      </c>
      <c r="I45" s="136">
        <f>VLOOKUP(A45,[1]valid2020_stock!$A$2:$M$9919,13,FALSE)</f>
        <v>286.90004373681609</v>
      </c>
      <c r="K45" s="136"/>
      <c r="M45" t="s">
        <v>185</v>
      </c>
    </row>
    <row r="46" spans="1:13" x14ac:dyDescent="0.3">
      <c r="A46" t="str">
        <f t="shared" si="0"/>
        <v>2007-3-3-</v>
      </c>
      <c r="B46">
        <f>VLOOKUP(F46,LookUpFlags!$A$5:$E$114,5,FALSE)</f>
        <v>1</v>
      </c>
      <c r="C46">
        <f t="shared" si="1"/>
        <v>2</v>
      </c>
      <c r="D46" t="str">
        <f t="shared" si="2"/>
        <v>UM</v>
      </c>
      <c r="E46">
        <v>2007</v>
      </c>
      <c r="F46">
        <v>3</v>
      </c>
      <c r="H46">
        <v>3</v>
      </c>
      <c r="I46" s="136">
        <f>VLOOKUP(A46,[1]valid2020_stock!$A$2:$M$9919,13,FALSE)</f>
        <v>147.08236761873189</v>
      </c>
      <c r="K46" s="136">
        <f t="shared" ref="K46:K109" si="3">I46</f>
        <v>147.08236761873189</v>
      </c>
      <c r="L46" t="s">
        <v>357</v>
      </c>
    </row>
    <row r="47" spans="1:13" x14ac:dyDescent="0.3">
      <c r="A47" t="str">
        <f t="shared" si="0"/>
        <v>2007-3-4-</v>
      </c>
      <c r="B47">
        <f>VLOOKUP(F47,LookUpFlags!$A$5:$E$114,5,FALSE)</f>
        <v>1</v>
      </c>
      <c r="C47">
        <f t="shared" si="1"/>
        <v>2</v>
      </c>
      <c r="D47" t="str">
        <f t="shared" si="2"/>
        <v>UM</v>
      </c>
      <c r="E47">
        <v>2007</v>
      </c>
      <c r="F47">
        <v>3</v>
      </c>
      <c r="H47">
        <v>4</v>
      </c>
      <c r="I47" s="136">
        <f>VLOOKUP(A47,[1]valid2020_stock!$A$2:$M$9919,13,FALSE)</f>
        <v>130.22549040982301</v>
      </c>
      <c r="K47" s="136">
        <f t="shared" si="3"/>
        <v>130.22549040982301</v>
      </c>
      <c r="L47" t="s">
        <v>357</v>
      </c>
    </row>
    <row r="48" spans="1:13" x14ac:dyDescent="0.3">
      <c r="A48" t="str">
        <f t="shared" si="0"/>
        <v>2007-3-5-</v>
      </c>
      <c r="B48">
        <f>VLOOKUP(F48,LookUpFlags!$A$5:$E$114,5,FALSE)</f>
        <v>1</v>
      </c>
      <c r="C48">
        <f t="shared" si="1"/>
        <v>2</v>
      </c>
      <c r="D48" t="str">
        <f t="shared" si="2"/>
        <v>UM</v>
      </c>
      <c r="E48">
        <v>2007</v>
      </c>
      <c r="F48">
        <v>3</v>
      </c>
      <c r="H48">
        <v>5</v>
      </c>
      <c r="I48" s="136">
        <f>VLOOKUP(A48,[1]valid2020_stock!$A$2:$M$9919,13,FALSE)</f>
        <v>134.16123544979479</v>
      </c>
      <c r="K48" s="136">
        <f t="shared" si="3"/>
        <v>134.16123544979479</v>
      </c>
      <c r="L48" t="s">
        <v>357</v>
      </c>
    </row>
    <row r="49" spans="1:12" x14ac:dyDescent="0.3">
      <c r="A49" t="str">
        <f t="shared" si="0"/>
        <v>2008-3-3-</v>
      </c>
      <c r="B49">
        <f>VLOOKUP(F49,LookUpFlags!$A$5:$E$114,5,FALSE)</f>
        <v>1</v>
      </c>
      <c r="C49">
        <f t="shared" si="1"/>
        <v>2</v>
      </c>
      <c r="D49" t="str">
        <f t="shared" si="2"/>
        <v>UM</v>
      </c>
      <c r="E49">
        <v>2008</v>
      </c>
      <c r="F49">
        <v>3</v>
      </c>
      <c r="H49">
        <v>3</v>
      </c>
      <c r="I49" s="136">
        <f>VLOOKUP(A49,[1]valid2020_stock!$A$2:$M$9919,13,FALSE)</f>
        <v>131.5238865979014</v>
      </c>
      <c r="K49" s="136">
        <f t="shared" si="3"/>
        <v>131.5238865979014</v>
      </c>
      <c r="L49" t="s">
        <v>357</v>
      </c>
    </row>
    <row r="50" spans="1:12" x14ac:dyDescent="0.3">
      <c r="A50" t="str">
        <f t="shared" si="0"/>
        <v>2008-3-4-</v>
      </c>
      <c r="B50">
        <f>VLOOKUP(F50,LookUpFlags!$A$5:$E$114,5,FALSE)</f>
        <v>1</v>
      </c>
      <c r="C50">
        <f t="shared" si="1"/>
        <v>2</v>
      </c>
      <c r="D50" t="str">
        <f t="shared" si="2"/>
        <v>UM</v>
      </c>
      <c r="E50">
        <v>2008</v>
      </c>
      <c r="F50">
        <v>3</v>
      </c>
      <c r="H50">
        <v>4</v>
      </c>
      <c r="I50" s="136">
        <f>VLOOKUP(A50,[1]valid2020_stock!$A$2:$M$9919,13,FALSE)</f>
        <v>331.64332790080761</v>
      </c>
      <c r="K50" s="136">
        <f t="shared" si="3"/>
        <v>331.64332790080761</v>
      </c>
      <c r="L50" t="s">
        <v>357</v>
      </c>
    </row>
    <row r="51" spans="1:12" x14ac:dyDescent="0.3">
      <c r="A51" t="str">
        <f t="shared" si="0"/>
        <v>2008-3-5-</v>
      </c>
      <c r="B51">
        <f>VLOOKUP(F51,LookUpFlags!$A$5:$E$114,5,FALSE)</f>
        <v>1</v>
      </c>
      <c r="C51">
        <f t="shared" si="1"/>
        <v>2</v>
      </c>
      <c r="D51" t="str">
        <f t="shared" si="2"/>
        <v>UM</v>
      </c>
      <c r="E51">
        <v>2008</v>
      </c>
      <c r="F51">
        <v>3</v>
      </c>
      <c r="H51">
        <v>5</v>
      </c>
      <c r="I51" s="136">
        <f>VLOOKUP(A51,[1]valid2020_stock!$A$2:$M$9919,13,FALSE)</f>
        <v>32.481591769048222</v>
      </c>
      <c r="K51" s="136">
        <f t="shared" si="3"/>
        <v>32.481591769048222</v>
      </c>
      <c r="L51" t="s">
        <v>357</v>
      </c>
    </row>
    <row r="52" spans="1:12" x14ac:dyDescent="0.3">
      <c r="A52" t="str">
        <f t="shared" si="0"/>
        <v>2009-3-3-</v>
      </c>
      <c r="B52">
        <f>VLOOKUP(F52,LookUpFlags!$A$5:$E$114,5,FALSE)</f>
        <v>1</v>
      </c>
      <c r="C52">
        <f t="shared" si="1"/>
        <v>2</v>
      </c>
      <c r="D52" t="str">
        <f t="shared" si="2"/>
        <v>UM</v>
      </c>
      <c r="E52">
        <v>2009</v>
      </c>
      <c r="F52">
        <v>3</v>
      </c>
      <c r="H52">
        <v>3</v>
      </c>
      <c r="I52" s="136">
        <f>VLOOKUP(A52,[1]valid2020_stock!$A$2:$M$9919,13,FALSE)</f>
        <v>25.877120843076138</v>
      </c>
      <c r="K52" s="136">
        <f t="shared" si="3"/>
        <v>25.877120843076138</v>
      </c>
      <c r="L52" t="s">
        <v>357</v>
      </c>
    </row>
    <row r="53" spans="1:12" x14ac:dyDescent="0.3">
      <c r="A53" t="str">
        <f t="shared" si="0"/>
        <v>2009-3-4-</v>
      </c>
      <c r="B53">
        <f>VLOOKUP(F53,LookUpFlags!$A$5:$E$114,5,FALSE)</f>
        <v>1</v>
      </c>
      <c r="C53">
        <f t="shared" si="1"/>
        <v>2</v>
      </c>
      <c r="D53" t="str">
        <f t="shared" si="2"/>
        <v>UM</v>
      </c>
      <c r="E53">
        <v>2009</v>
      </c>
      <c r="F53">
        <v>3</v>
      </c>
      <c r="H53">
        <v>4</v>
      </c>
      <c r="I53" s="136">
        <f>VLOOKUP(A53,[1]valid2020_stock!$A$2:$M$9919,13,FALSE)</f>
        <v>331.31975768732178</v>
      </c>
      <c r="K53" s="136">
        <f t="shared" si="3"/>
        <v>331.31975768732178</v>
      </c>
      <c r="L53" t="s">
        <v>357</v>
      </c>
    </row>
    <row r="54" spans="1:12" x14ac:dyDescent="0.3">
      <c r="A54" t="str">
        <f t="shared" si="0"/>
        <v>2009-3-5-</v>
      </c>
      <c r="B54">
        <f>VLOOKUP(F54,LookUpFlags!$A$5:$E$114,5,FALSE)</f>
        <v>1</v>
      </c>
      <c r="C54">
        <f t="shared" si="1"/>
        <v>2</v>
      </c>
      <c r="D54" t="str">
        <f t="shared" si="2"/>
        <v>UM</v>
      </c>
      <c r="E54">
        <v>2009</v>
      </c>
      <c r="F54">
        <v>3</v>
      </c>
      <c r="H54">
        <v>5</v>
      </c>
      <c r="I54" s="136">
        <f>VLOOKUP(A54,[1]valid2020_stock!$A$2:$M$9919,13,FALSE)</f>
        <v>22.39670455147234</v>
      </c>
      <c r="K54" s="136">
        <f t="shared" si="3"/>
        <v>22.39670455147234</v>
      </c>
      <c r="L54" t="s">
        <v>357</v>
      </c>
    </row>
    <row r="55" spans="1:12" x14ac:dyDescent="0.3">
      <c r="A55" t="str">
        <f t="shared" si="0"/>
        <v>2010-3-3-</v>
      </c>
      <c r="B55">
        <f>VLOOKUP(F55,LookUpFlags!$A$5:$E$114,5,FALSE)</f>
        <v>1</v>
      </c>
      <c r="C55">
        <f t="shared" si="1"/>
        <v>2</v>
      </c>
      <c r="D55" t="str">
        <f t="shared" si="2"/>
        <v>UM</v>
      </c>
      <c r="E55">
        <v>2010</v>
      </c>
      <c r="F55">
        <v>3</v>
      </c>
      <c r="H55">
        <v>3</v>
      </c>
      <c r="I55" s="136">
        <f>VLOOKUP(A55,[1]valid2020_stock!$A$2:$M$9919,13,FALSE)</f>
        <v>110.13866808599739</v>
      </c>
      <c r="K55" s="136">
        <f t="shared" si="3"/>
        <v>110.13866808599739</v>
      </c>
      <c r="L55" t="s">
        <v>357</v>
      </c>
    </row>
    <row r="56" spans="1:12" x14ac:dyDescent="0.3">
      <c r="A56" t="str">
        <f t="shared" si="0"/>
        <v>2010-3-4-</v>
      </c>
      <c r="B56">
        <f>VLOOKUP(F56,LookUpFlags!$A$5:$E$114,5,FALSE)</f>
        <v>1</v>
      </c>
      <c r="C56">
        <f t="shared" si="1"/>
        <v>2</v>
      </c>
      <c r="D56" t="str">
        <f t="shared" si="2"/>
        <v>UM</v>
      </c>
      <c r="E56">
        <v>2010</v>
      </c>
      <c r="F56">
        <v>3</v>
      </c>
      <c r="H56">
        <v>4</v>
      </c>
      <c r="I56" s="136">
        <f>VLOOKUP(A56,[1]valid2020_stock!$A$2:$M$9919,13,FALSE)</f>
        <v>98.020391773338233</v>
      </c>
      <c r="K56" s="136">
        <f t="shared" si="3"/>
        <v>98.020391773338233</v>
      </c>
      <c r="L56" t="s">
        <v>357</v>
      </c>
    </row>
    <row r="57" spans="1:12" x14ac:dyDescent="0.3">
      <c r="A57" t="str">
        <f t="shared" si="0"/>
        <v>2010-3-5-</v>
      </c>
      <c r="B57">
        <f>VLOOKUP(F57,LookUpFlags!$A$5:$E$114,5,FALSE)</f>
        <v>1</v>
      </c>
      <c r="C57">
        <f t="shared" si="1"/>
        <v>2</v>
      </c>
      <c r="D57" t="str">
        <f t="shared" si="2"/>
        <v>UM</v>
      </c>
      <c r="E57">
        <v>2010</v>
      </c>
      <c r="F57">
        <v>3</v>
      </c>
      <c r="H57">
        <v>5</v>
      </c>
      <c r="I57" s="136">
        <f>VLOOKUP(A57,[1]valid2020_stock!$A$2:$M$9919,13,FALSE)</f>
        <v>68.081572178750491</v>
      </c>
      <c r="K57" s="136">
        <f t="shared" si="3"/>
        <v>68.081572178750491</v>
      </c>
      <c r="L57" t="s">
        <v>357</v>
      </c>
    </row>
    <row r="58" spans="1:12" x14ac:dyDescent="0.3">
      <c r="A58" t="str">
        <f t="shared" si="0"/>
        <v>2011-3-3-</v>
      </c>
      <c r="B58">
        <f>VLOOKUP(F58,LookUpFlags!$A$5:$E$114,5,FALSE)</f>
        <v>1</v>
      </c>
      <c r="C58">
        <f t="shared" si="1"/>
        <v>2</v>
      </c>
      <c r="D58" t="str">
        <f t="shared" si="2"/>
        <v>UM</v>
      </c>
      <c r="E58">
        <v>2011</v>
      </c>
      <c r="F58">
        <v>3</v>
      </c>
      <c r="H58">
        <v>3</v>
      </c>
      <c r="I58" s="136">
        <f>VLOOKUP(A58,[1]valid2020_stock!$A$2:$M$9919,13,FALSE)</f>
        <v>80.283753303631244</v>
      </c>
      <c r="K58" s="136">
        <f t="shared" si="3"/>
        <v>80.283753303631244</v>
      </c>
      <c r="L58" t="s">
        <v>357</v>
      </c>
    </row>
    <row r="59" spans="1:12" x14ac:dyDescent="0.3">
      <c r="A59" t="str">
        <f t="shared" si="0"/>
        <v>2011-3-4-</v>
      </c>
      <c r="B59">
        <f>VLOOKUP(F59,LookUpFlags!$A$5:$E$114,5,FALSE)</f>
        <v>1</v>
      </c>
      <c r="C59">
        <f t="shared" si="1"/>
        <v>2</v>
      </c>
      <c r="D59" t="str">
        <f t="shared" si="2"/>
        <v>UM</v>
      </c>
      <c r="E59">
        <v>2011</v>
      </c>
      <c r="F59">
        <v>3</v>
      </c>
      <c r="H59">
        <v>4</v>
      </c>
      <c r="I59" s="136">
        <f>VLOOKUP(A59,[1]valid2020_stock!$A$2:$M$9919,13,FALSE)</f>
        <v>162.93233279426761</v>
      </c>
      <c r="K59" s="136">
        <f t="shared" si="3"/>
        <v>162.93233279426761</v>
      </c>
      <c r="L59" t="s">
        <v>357</v>
      </c>
    </row>
    <row r="60" spans="1:12" x14ac:dyDescent="0.3">
      <c r="A60" t="str">
        <f t="shared" si="0"/>
        <v>2011-3-5-</v>
      </c>
      <c r="B60">
        <f>VLOOKUP(F60,LookUpFlags!$A$5:$E$114,5,FALSE)</f>
        <v>1</v>
      </c>
      <c r="C60">
        <f t="shared" si="1"/>
        <v>2</v>
      </c>
      <c r="D60" t="str">
        <f t="shared" si="2"/>
        <v>UM</v>
      </c>
      <c r="E60">
        <v>2011</v>
      </c>
      <c r="F60">
        <v>3</v>
      </c>
      <c r="H60">
        <v>5</v>
      </c>
      <c r="I60" s="136">
        <f>VLOOKUP(A60,[1]valid2020_stock!$A$2:$M$9919,13,FALSE)</f>
        <v>12.427687692982779</v>
      </c>
      <c r="K60" s="136">
        <f t="shared" si="3"/>
        <v>12.427687692982779</v>
      </c>
      <c r="L60" t="s">
        <v>357</v>
      </c>
    </row>
    <row r="61" spans="1:12" x14ac:dyDescent="0.3">
      <c r="A61" t="str">
        <f t="shared" si="0"/>
        <v>2012-3-3-</v>
      </c>
      <c r="B61">
        <f>VLOOKUP(F61,LookUpFlags!$A$5:$E$114,5,FALSE)</f>
        <v>1</v>
      </c>
      <c r="C61">
        <f t="shared" si="1"/>
        <v>2</v>
      </c>
      <c r="D61" t="str">
        <f t="shared" si="2"/>
        <v>UM</v>
      </c>
      <c r="E61">
        <v>2012</v>
      </c>
      <c r="F61">
        <v>3</v>
      </c>
      <c r="H61">
        <v>3</v>
      </c>
      <c r="I61" s="136">
        <f>VLOOKUP(A61,[1]valid2020_stock!$A$2:$M$9919,13,FALSE)</f>
        <v>110.4473420854133</v>
      </c>
      <c r="K61" s="136">
        <f t="shared" si="3"/>
        <v>110.4473420854133</v>
      </c>
      <c r="L61" t="s">
        <v>357</v>
      </c>
    </row>
    <row r="62" spans="1:12" x14ac:dyDescent="0.3">
      <c r="A62" t="str">
        <f t="shared" si="0"/>
        <v>2012-3-4-</v>
      </c>
      <c r="B62">
        <f>VLOOKUP(F62,LookUpFlags!$A$5:$E$114,5,FALSE)</f>
        <v>1</v>
      </c>
      <c r="C62">
        <f t="shared" si="1"/>
        <v>2</v>
      </c>
      <c r="D62" t="str">
        <f t="shared" si="2"/>
        <v>UM</v>
      </c>
      <c r="E62">
        <v>2012</v>
      </c>
      <c r="F62">
        <v>3</v>
      </c>
      <c r="H62">
        <v>4</v>
      </c>
      <c r="I62" s="136">
        <f>VLOOKUP(A62,[1]valid2020_stock!$A$2:$M$9919,13,FALSE)</f>
        <v>359.78681595984011</v>
      </c>
      <c r="K62" s="136">
        <f t="shared" si="3"/>
        <v>359.78681595984011</v>
      </c>
      <c r="L62" t="s">
        <v>357</v>
      </c>
    </row>
    <row r="63" spans="1:12" x14ac:dyDescent="0.3">
      <c r="A63" t="str">
        <f t="shared" si="0"/>
        <v>2012-3-5-</v>
      </c>
      <c r="B63">
        <f>VLOOKUP(F63,LookUpFlags!$A$5:$E$114,5,FALSE)</f>
        <v>1</v>
      </c>
      <c r="C63">
        <f t="shared" si="1"/>
        <v>2</v>
      </c>
      <c r="D63" t="str">
        <f t="shared" si="2"/>
        <v>UM</v>
      </c>
      <c r="E63">
        <v>2012</v>
      </c>
      <c r="F63">
        <v>3</v>
      </c>
      <c r="H63">
        <v>5</v>
      </c>
      <c r="I63" s="136">
        <f>VLOOKUP(A63,[1]valid2020_stock!$A$2:$M$9919,13,FALSE)</f>
        <v>114.62507021248619</v>
      </c>
      <c r="K63" s="136">
        <f t="shared" si="3"/>
        <v>114.62507021248619</v>
      </c>
      <c r="L63" t="s">
        <v>357</v>
      </c>
    </row>
    <row r="64" spans="1:12" x14ac:dyDescent="0.3">
      <c r="A64" t="str">
        <f t="shared" si="0"/>
        <v>2013-3-3-</v>
      </c>
      <c r="B64">
        <f>VLOOKUP(F64,LookUpFlags!$A$5:$E$114,5,FALSE)</f>
        <v>1</v>
      </c>
      <c r="C64">
        <f t="shared" si="1"/>
        <v>2</v>
      </c>
      <c r="D64" t="str">
        <f t="shared" si="2"/>
        <v>UM</v>
      </c>
      <c r="E64">
        <v>2013</v>
      </c>
      <c r="F64">
        <v>3</v>
      </c>
      <c r="H64">
        <v>3</v>
      </c>
      <c r="I64" s="136">
        <f>VLOOKUP(A64,[1]valid2020_stock!$A$2:$M$9919,13,FALSE)</f>
        <v>27.265485991873931</v>
      </c>
      <c r="K64" s="136">
        <f t="shared" si="3"/>
        <v>27.265485991873931</v>
      </c>
      <c r="L64" t="s">
        <v>357</v>
      </c>
    </row>
    <row r="65" spans="1:12" x14ac:dyDescent="0.3">
      <c r="A65" t="str">
        <f t="shared" si="0"/>
        <v>2013-3-4-</v>
      </c>
      <c r="B65">
        <f>VLOOKUP(F65,LookUpFlags!$A$5:$E$114,5,FALSE)</f>
        <v>1</v>
      </c>
      <c r="C65">
        <f t="shared" si="1"/>
        <v>2</v>
      </c>
      <c r="D65" t="str">
        <f t="shared" si="2"/>
        <v>UM</v>
      </c>
      <c r="E65">
        <v>2013</v>
      </c>
      <c r="F65">
        <v>3</v>
      </c>
      <c r="H65">
        <v>4</v>
      </c>
      <c r="I65" s="136">
        <f>VLOOKUP(A65,[1]valid2020_stock!$A$2:$M$9919,13,FALSE)</f>
        <v>116.1940186369865</v>
      </c>
      <c r="K65" s="136">
        <f t="shared" si="3"/>
        <v>116.1940186369865</v>
      </c>
      <c r="L65" t="s">
        <v>357</v>
      </c>
    </row>
    <row r="66" spans="1:12" x14ac:dyDescent="0.3">
      <c r="A66" t="str">
        <f t="shared" si="0"/>
        <v>2013-3-5-</v>
      </c>
      <c r="B66">
        <f>VLOOKUP(F66,LookUpFlags!$A$5:$E$114,5,FALSE)</f>
        <v>1</v>
      </c>
      <c r="C66">
        <f t="shared" si="1"/>
        <v>2</v>
      </c>
      <c r="D66" t="str">
        <f t="shared" si="2"/>
        <v>UM</v>
      </c>
      <c r="E66">
        <v>2013</v>
      </c>
      <c r="F66">
        <v>3</v>
      </c>
      <c r="H66">
        <v>5</v>
      </c>
      <c r="I66" s="136">
        <f>VLOOKUP(A66,[1]valid2020_stock!$A$2:$M$9919,13,FALSE)</f>
        <v>21.766361477201361</v>
      </c>
      <c r="K66" s="136">
        <f t="shared" si="3"/>
        <v>21.766361477201361</v>
      </c>
      <c r="L66" t="s">
        <v>357</v>
      </c>
    </row>
    <row r="67" spans="1:12" x14ac:dyDescent="0.3">
      <c r="A67" t="str">
        <f t="shared" si="0"/>
        <v>2007-4-3-</v>
      </c>
      <c r="B67">
        <f>VLOOKUP(F67,LookUpFlags!$A$5:$E$114,5,FALSE)</f>
        <v>1</v>
      </c>
      <c r="C67">
        <f t="shared" si="1"/>
        <v>2</v>
      </c>
      <c r="D67" t="str">
        <f t="shared" si="2"/>
        <v>M</v>
      </c>
      <c r="E67">
        <v>2007</v>
      </c>
      <c r="F67">
        <v>4</v>
      </c>
      <c r="H67">
        <v>3</v>
      </c>
      <c r="I67" s="136">
        <f>VLOOKUP(A67,[1]valid2020_stock!$A$2:$M$9919,13,FALSE)</f>
        <v>363.05305916323312</v>
      </c>
      <c r="K67" s="136">
        <f t="shared" si="3"/>
        <v>363.05305916323312</v>
      </c>
      <c r="L67" t="s">
        <v>357</v>
      </c>
    </row>
    <row r="68" spans="1:12" x14ac:dyDescent="0.3">
      <c r="A68" t="str">
        <f t="shared" ref="A68:A131" si="4">E68&amp;"-"&amp;F68&amp;"-"&amp;H68&amp;"-"&amp;G68</f>
        <v>2007-4-4-</v>
      </c>
      <c r="B68">
        <f>VLOOKUP(F68,LookUpFlags!$A$5:$E$114,5,FALSE)</f>
        <v>1</v>
      </c>
      <c r="C68">
        <f t="shared" ref="C68:C131" si="5">IF(MOD(F68,2)&lt;&gt;0,F68/2+0.5,F68/2)</f>
        <v>2</v>
      </c>
      <c r="D68" t="str">
        <f t="shared" ref="D68:D131" si="6">IF(MOD(F68,2)&lt;&gt;0,"UM","M")</f>
        <v>M</v>
      </c>
      <c r="E68">
        <v>2007</v>
      </c>
      <c r="F68">
        <v>4</v>
      </c>
      <c r="H68">
        <v>4</v>
      </c>
      <c r="I68" s="136">
        <f>VLOOKUP(A68,[1]valid2020_stock!$A$2:$M$9919,13,FALSE)</f>
        <v>263.54792138685588</v>
      </c>
      <c r="K68" s="136">
        <f t="shared" si="3"/>
        <v>263.54792138685588</v>
      </c>
      <c r="L68" t="s">
        <v>357</v>
      </c>
    </row>
    <row r="69" spans="1:12" x14ac:dyDescent="0.3">
      <c r="A69" t="str">
        <f t="shared" si="4"/>
        <v>2007-4-5-</v>
      </c>
      <c r="B69">
        <f>VLOOKUP(F69,LookUpFlags!$A$5:$E$114,5,FALSE)</f>
        <v>1</v>
      </c>
      <c r="C69">
        <f t="shared" si="5"/>
        <v>2</v>
      </c>
      <c r="D69" t="str">
        <f t="shared" si="6"/>
        <v>M</v>
      </c>
      <c r="E69">
        <v>2007</v>
      </c>
      <c r="F69">
        <v>4</v>
      </c>
      <c r="H69">
        <v>5</v>
      </c>
      <c r="I69" s="136">
        <f>VLOOKUP(A69,[1]valid2020_stock!$A$2:$M$9919,13,FALSE)</f>
        <v>30.020343098206521</v>
      </c>
      <c r="K69" s="136">
        <f t="shared" si="3"/>
        <v>30.020343098206521</v>
      </c>
      <c r="L69" t="s">
        <v>357</v>
      </c>
    </row>
    <row r="70" spans="1:12" x14ac:dyDescent="0.3">
      <c r="A70" t="str">
        <f t="shared" si="4"/>
        <v>2008-4-3-</v>
      </c>
      <c r="B70">
        <f>VLOOKUP(F70,LookUpFlags!$A$5:$E$114,5,FALSE)</f>
        <v>1</v>
      </c>
      <c r="C70">
        <f t="shared" si="5"/>
        <v>2</v>
      </c>
      <c r="D70" t="str">
        <f t="shared" si="6"/>
        <v>M</v>
      </c>
      <c r="E70">
        <v>2008</v>
      </c>
      <c r="F70">
        <v>4</v>
      </c>
      <c r="H70">
        <v>3</v>
      </c>
      <c r="I70" s="136">
        <f>VLOOKUP(A70,[1]valid2020_stock!$A$2:$M$9919,13,FALSE)</f>
        <v>830.90940210096505</v>
      </c>
      <c r="K70" s="136">
        <f t="shared" si="3"/>
        <v>830.90940210096505</v>
      </c>
      <c r="L70" t="s">
        <v>357</v>
      </c>
    </row>
    <row r="71" spans="1:12" x14ac:dyDescent="0.3">
      <c r="A71" t="str">
        <f t="shared" si="4"/>
        <v>2008-4-4-</v>
      </c>
      <c r="B71">
        <f>VLOOKUP(F71,LookUpFlags!$A$5:$E$114,5,FALSE)</f>
        <v>1</v>
      </c>
      <c r="C71">
        <f t="shared" si="5"/>
        <v>2</v>
      </c>
      <c r="D71" t="str">
        <f t="shared" si="6"/>
        <v>M</v>
      </c>
      <c r="E71">
        <v>2008</v>
      </c>
      <c r="F71">
        <v>4</v>
      </c>
      <c r="H71">
        <v>4</v>
      </c>
      <c r="I71" s="136">
        <f>VLOOKUP(A71,[1]valid2020_stock!$A$2:$M$9919,13,FALSE)</f>
        <v>624.22457179862715</v>
      </c>
      <c r="K71" s="136">
        <f t="shared" si="3"/>
        <v>624.22457179862715</v>
      </c>
      <c r="L71" t="s">
        <v>357</v>
      </c>
    </row>
    <row r="72" spans="1:12" x14ac:dyDescent="0.3">
      <c r="A72" t="str">
        <f t="shared" si="4"/>
        <v>2008-4-5-</v>
      </c>
      <c r="B72">
        <f>VLOOKUP(F72,LookUpFlags!$A$5:$E$114,5,FALSE)</f>
        <v>1</v>
      </c>
      <c r="C72">
        <f t="shared" si="5"/>
        <v>2</v>
      </c>
      <c r="D72" t="str">
        <f t="shared" si="6"/>
        <v>M</v>
      </c>
      <c r="E72">
        <v>2008</v>
      </c>
      <c r="F72">
        <v>4</v>
      </c>
      <c r="H72">
        <v>5</v>
      </c>
      <c r="I72" s="136">
        <f>VLOOKUP(A72,[1]valid2020_stock!$A$2:$M$9919,13,FALSE)</f>
        <v>33.455070492424568</v>
      </c>
      <c r="K72" s="136">
        <f t="shared" si="3"/>
        <v>33.455070492424568</v>
      </c>
      <c r="L72" t="s">
        <v>357</v>
      </c>
    </row>
    <row r="73" spans="1:12" x14ac:dyDescent="0.3">
      <c r="A73" t="str">
        <f t="shared" si="4"/>
        <v>2009-4-3-</v>
      </c>
      <c r="B73">
        <f>VLOOKUP(F73,LookUpFlags!$A$5:$E$114,5,FALSE)</f>
        <v>1</v>
      </c>
      <c r="C73">
        <f t="shared" si="5"/>
        <v>2</v>
      </c>
      <c r="D73" t="str">
        <f t="shared" si="6"/>
        <v>M</v>
      </c>
      <c r="E73">
        <v>2009</v>
      </c>
      <c r="F73">
        <v>4</v>
      </c>
      <c r="H73">
        <v>3</v>
      </c>
      <c r="I73" s="136">
        <f>VLOOKUP(A73,[1]valid2020_stock!$A$2:$M$9919,13,FALSE)</f>
        <v>599.62559238226231</v>
      </c>
      <c r="K73" s="136">
        <f t="shared" si="3"/>
        <v>599.62559238226231</v>
      </c>
      <c r="L73" t="s">
        <v>357</v>
      </c>
    </row>
    <row r="74" spans="1:12" x14ac:dyDescent="0.3">
      <c r="A74" t="str">
        <f t="shared" si="4"/>
        <v>2009-4-4-</v>
      </c>
      <c r="B74">
        <f>VLOOKUP(F74,LookUpFlags!$A$5:$E$114,5,FALSE)</f>
        <v>1</v>
      </c>
      <c r="C74">
        <f t="shared" si="5"/>
        <v>2</v>
      </c>
      <c r="D74" t="str">
        <f t="shared" si="6"/>
        <v>M</v>
      </c>
      <c r="E74">
        <v>2009</v>
      </c>
      <c r="F74">
        <v>4</v>
      </c>
      <c r="H74">
        <v>4</v>
      </c>
      <c r="I74" s="136">
        <f>VLOOKUP(A74,[1]valid2020_stock!$A$2:$M$9919,13,FALSE)</f>
        <v>1294.2393758053699</v>
      </c>
      <c r="K74" s="136">
        <f t="shared" si="3"/>
        <v>1294.2393758053699</v>
      </c>
      <c r="L74" t="s">
        <v>357</v>
      </c>
    </row>
    <row r="75" spans="1:12" x14ac:dyDescent="0.3">
      <c r="A75" t="str">
        <f t="shared" si="4"/>
        <v>2009-4-5-</v>
      </c>
      <c r="B75">
        <f>VLOOKUP(F75,LookUpFlags!$A$5:$E$114,5,FALSE)</f>
        <v>1</v>
      </c>
      <c r="C75">
        <f t="shared" si="5"/>
        <v>2</v>
      </c>
      <c r="D75" t="str">
        <f t="shared" si="6"/>
        <v>M</v>
      </c>
      <c r="E75">
        <v>2009</v>
      </c>
      <c r="F75">
        <v>4</v>
      </c>
      <c r="H75">
        <v>5</v>
      </c>
      <c r="I75" s="136">
        <f>VLOOKUP(A75,[1]valid2020_stock!$A$2:$M$9919,13,FALSE)</f>
        <v>39.938178210094023</v>
      </c>
      <c r="K75" s="136">
        <f t="shared" si="3"/>
        <v>39.938178210094023</v>
      </c>
      <c r="L75" t="s">
        <v>357</v>
      </c>
    </row>
    <row r="76" spans="1:12" x14ac:dyDescent="0.3">
      <c r="A76" t="str">
        <f t="shared" si="4"/>
        <v>2010-4-3-</v>
      </c>
      <c r="B76">
        <f>VLOOKUP(F76,LookUpFlags!$A$5:$E$114,5,FALSE)</f>
        <v>1</v>
      </c>
      <c r="C76">
        <f t="shared" si="5"/>
        <v>2</v>
      </c>
      <c r="D76" t="str">
        <f t="shared" si="6"/>
        <v>M</v>
      </c>
      <c r="E76">
        <v>2010</v>
      </c>
      <c r="F76">
        <v>4</v>
      </c>
      <c r="H76">
        <v>3</v>
      </c>
      <c r="I76" s="136">
        <f>VLOOKUP(A76,[1]valid2020_stock!$A$2:$M$9919,13,FALSE)</f>
        <v>1385.171200566404</v>
      </c>
      <c r="K76" s="136">
        <f t="shared" si="3"/>
        <v>1385.171200566404</v>
      </c>
      <c r="L76" t="s">
        <v>357</v>
      </c>
    </row>
    <row r="77" spans="1:12" x14ac:dyDescent="0.3">
      <c r="A77" t="str">
        <f t="shared" si="4"/>
        <v>2010-4-4-</v>
      </c>
      <c r="B77">
        <f>VLOOKUP(F77,LookUpFlags!$A$5:$E$114,5,FALSE)</f>
        <v>1</v>
      </c>
      <c r="C77">
        <f t="shared" si="5"/>
        <v>2</v>
      </c>
      <c r="D77" t="str">
        <f t="shared" si="6"/>
        <v>M</v>
      </c>
      <c r="E77">
        <v>2010</v>
      </c>
      <c r="F77">
        <v>4</v>
      </c>
      <c r="H77">
        <v>4</v>
      </c>
      <c r="I77" s="136">
        <f>VLOOKUP(A77,[1]valid2020_stock!$A$2:$M$9919,13,FALSE)</f>
        <v>1111.8289185840531</v>
      </c>
      <c r="K77" s="136">
        <f t="shared" si="3"/>
        <v>1111.8289185840531</v>
      </c>
      <c r="L77" t="s">
        <v>357</v>
      </c>
    </row>
    <row r="78" spans="1:12" x14ac:dyDescent="0.3">
      <c r="A78" t="str">
        <f t="shared" si="4"/>
        <v>2010-4-5-</v>
      </c>
      <c r="B78">
        <f>VLOOKUP(F78,LookUpFlags!$A$5:$E$114,5,FALSE)</f>
        <v>1</v>
      </c>
      <c r="C78">
        <f t="shared" si="5"/>
        <v>2</v>
      </c>
      <c r="D78" t="str">
        <f t="shared" si="6"/>
        <v>M</v>
      </c>
      <c r="E78">
        <v>2010</v>
      </c>
      <c r="F78">
        <v>4</v>
      </c>
      <c r="H78">
        <v>5</v>
      </c>
      <c r="I78" s="136">
        <f>VLOOKUP(A78,[1]valid2020_stock!$A$2:$M$9919,13,FALSE)</f>
        <v>120.1102203969773</v>
      </c>
      <c r="K78" s="136">
        <f t="shared" si="3"/>
        <v>120.1102203969773</v>
      </c>
      <c r="L78" t="s">
        <v>357</v>
      </c>
    </row>
    <row r="79" spans="1:12" x14ac:dyDescent="0.3">
      <c r="A79" t="str">
        <f t="shared" si="4"/>
        <v>2011-4-3-</v>
      </c>
      <c r="B79">
        <f>VLOOKUP(F79,LookUpFlags!$A$5:$E$114,5,FALSE)</f>
        <v>1</v>
      </c>
      <c r="C79">
        <f t="shared" si="5"/>
        <v>2</v>
      </c>
      <c r="D79" t="str">
        <f t="shared" si="6"/>
        <v>M</v>
      </c>
      <c r="E79">
        <v>2011</v>
      </c>
      <c r="F79">
        <v>4</v>
      </c>
      <c r="H79">
        <v>3</v>
      </c>
      <c r="I79" s="136">
        <f>VLOOKUP(A79,[1]valid2020_stock!$A$2:$M$9919,13,FALSE)</f>
        <v>574.66744937665817</v>
      </c>
      <c r="K79" s="136">
        <f t="shared" si="3"/>
        <v>574.66744937665817</v>
      </c>
      <c r="L79" t="s">
        <v>357</v>
      </c>
    </row>
    <row r="80" spans="1:12" x14ac:dyDescent="0.3">
      <c r="A80" t="str">
        <f t="shared" si="4"/>
        <v>2011-4-4-</v>
      </c>
      <c r="B80">
        <f>VLOOKUP(F80,LookUpFlags!$A$5:$E$114,5,FALSE)</f>
        <v>1</v>
      </c>
      <c r="C80">
        <f t="shared" si="5"/>
        <v>2</v>
      </c>
      <c r="D80" t="str">
        <f t="shared" si="6"/>
        <v>M</v>
      </c>
      <c r="E80">
        <v>2011</v>
      </c>
      <c r="F80">
        <v>4</v>
      </c>
      <c r="H80">
        <v>4</v>
      </c>
      <c r="I80" s="136">
        <f>VLOOKUP(A80,[1]valid2020_stock!$A$2:$M$9919,13,FALSE)</f>
        <v>1047.8928920626411</v>
      </c>
      <c r="K80" s="136">
        <f t="shared" si="3"/>
        <v>1047.8928920626411</v>
      </c>
      <c r="L80" t="s">
        <v>357</v>
      </c>
    </row>
    <row r="81" spans="1:12" x14ac:dyDescent="0.3">
      <c r="A81" t="str">
        <f t="shared" si="4"/>
        <v>2011-4-5-</v>
      </c>
      <c r="B81">
        <f>VLOOKUP(F81,LookUpFlags!$A$5:$E$114,5,FALSE)</f>
        <v>1</v>
      </c>
      <c r="C81">
        <f t="shared" si="5"/>
        <v>2</v>
      </c>
      <c r="D81" t="str">
        <f t="shared" si="6"/>
        <v>M</v>
      </c>
      <c r="E81">
        <v>2011</v>
      </c>
      <c r="F81">
        <v>4</v>
      </c>
      <c r="H81">
        <v>5</v>
      </c>
      <c r="I81" s="136">
        <f>VLOOKUP(A81,[1]valid2020_stock!$A$2:$M$9919,13,FALSE)</f>
        <v>85.152912189102253</v>
      </c>
      <c r="K81" s="136">
        <f t="shared" si="3"/>
        <v>85.152912189102253</v>
      </c>
      <c r="L81" t="s">
        <v>357</v>
      </c>
    </row>
    <row r="82" spans="1:12" x14ac:dyDescent="0.3">
      <c r="A82" t="str">
        <f t="shared" si="4"/>
        <v>2012-4-3-</v>
      </c>
      <c r="B82">
        <f>VLOOKUP(F82,LookUpFlags!$A$5:$E$114,5,FALSE)</f>
        <v>1</v>
      </c>
      <c r="C82">
        <f t="shared" si="5"/>
        <v>2</v>
      </c>
      <c r="D82" t="str">
        <f t="shared" si="6"/>
        <v>M</v>
      </c>
      <c r="E82">
        <v>2012</v>
      </c>
      <c r="F82">
        <v>4</v>
      </c>
      <c r="H82">
        <v>3</v>
      </c>
      <c r="I82" s="136">
        <f>VLOOKUP(A82,[1]valid2020_stock!$A$2:$M$9919,13,FALSE)</f>
        <v>474.28308914099699</v>
      </c>
      <c r="K82" s="136">
        <f t="shared" si="3"/>
        <v>474.28308914099699</v>
      </c>
      <c r="L82" t="s">
        <v>357</v>
      </c>
    </row>
    <row r="83" spans="1:12" x14ac:dyDescent="0.3">
      <c r="A83" t="str">
        <f t="shared" si="4"/>
        <v>2012-4-4-</v>
      </c>
      <c r="B83">
        <f>VLOOKUP(F83,LookUpFlags!$A$5:$E$114,5,FALSE)</f>
        <v>1</v>
      </c>
      <c r="C83">
        <f t="shared" si="5"/>
        <v>2</v>
      </c>
      <c r="D83" t="str">
        <f t="shared" si="6"/>
        <v>M</v>
      </c>
      <c r="E83">
        <v>2012</v>
      </c>
      <c r="F83">
        <v>4</v>
      </c>
      <c r="H83">
        <v>4</v>
      </c>
      <c r="I83" s="136">
        <f>VLOOKUP(A83,[1]valid2020_stock!$A$2:$M$9919,13,FALSE)</f>
        <v>622.08109887183332</v>
      </c>
      <c r="K83" s="136">
        <f t="shared" si="3"/>
        <v>622.08109887183332</v>
      </c>
      <c r="L83" t="s">
        <v>357</v>
      </c>
    </row>
    <row r="84" spans="1:12" x14ac:dyDescent="0.3">
      <c r="A84" t="str">
        <f t="shared" si="4"/>
        <v>2012-4-5-</v>
      </c>
      <c r="B84">
        <f>VLOOKUP(F84,LookUpFlags!$A$5:$E$114,5,FALSE)</f>
        <v>1</v>
      </c>
      <c r="C84">
        <f t="shared" si="5"/>
        <v>2</v>
      </c>
      <c r="D84" t="str">
        <f t="shared" si="6"/>
        <v>M</v>
      </c>
      <c r="E84">
        <v>2012</v>
      </c>
      <c r="F84">
        <v>4</v>
      </c>
      <c r="H84">
        <v>5</v>
      </c>
      <c r="I84" s="136">
        <f>VLOOKUP(A84,[1]valid2020_stock!$A$2:$M$9919,13,FALSE)</f>
        <v>83.429339960114078</v>
      </c>
      <c r="K84" s="136">
        <f t="shared" si="3"/>
        <v>83.429339960114078</v>
      </c>
      <c r="L84" t="s">
        <v>357</v>
      </c>
    </row>
    <row r="85" spans="1:12" x14ac:dyDescent="0.3">
      <c r="A85" t="str">
        <f t="shared" si="4"/>
        <v>2013-4-3-</v>
      </c>
      <c r="B85">
        <f>VLOOKUP(F85,LookUpFlags!$A$5:$E$114,5,FALSE)</f>
        <v>1</v>
      </c>
      <c r="C85">
        <f t="shared" si="5"/>
        <v>2</v>
      </c>
      <c r="D85" t="str">
        <f t="shared" si="6"/>
        <v>M</v>
      </c>
      <c r="E85">
        <v>2013</v>
      </c>
      <c r="F85">
        <v>4</v>
      </c>
      <c r="H85">
        <v>3</v>
      </c>
      <c r="I85" s="136">
        <f>VLOOKUP(A85,[1]valid2020_stock!$A$2:$M$9919,13,FALSE)</f>
        <v>1264.7448578179531</v>
      </c>
      <c r="K85" s="136">
        <f t="shared" si="3"/>
        <v>1264.7448578179531</v>
      </c>
      <c r="L85" t="s">
        <v>357</v>
      </c>
    </row>
    <row r="86" spans="1:12" x14ac:dyDescent="0.3">
      <c r="A86" t="str">
        <f t="shared" si="4"/>
        <v>2013-4-4-</v>
      </c>
      <c r="B86">
        <f>VLOOKUP(F86,LookUpFlags!$A$5:$E$114,5,FALSE)</f>
        <v>1</v>
      </c>
      <c r="C86">
        <f t="shared" si="5"/>
        <v>2</v>
      </c>
      <c r="D86" t="str">
        <f t="shared" si="6"/>
        <v>M</v>
      </c>
      <c r="E86">
        <v>2013</v>
      </c>
      <c r="F86">
        <v>4</v>
      </c>
      <c r="H86">
        <v>4</v>
      </c>
      <c r="I86" s="136">
        <f>VLOOKUP(A86,[1]valid2020_stock!$A$2:$M$9919,13,FALSE)</f>
        <v>1364.4027881772929</v>
      </c>
      <c r="K86" s="136">
        <f t="shared" si="3"/>
        <v>1364.4027881772929</v>
      </c>
      <c r="L86" t="s">
        <v>357</v>
      </c>
    </row>
    <row r="87" spans="1:12" x14ac:dyDescent="0.3">
      <c r="A87" t="str">
        <f t="shared" si="4"/>
        <v>2013-4-5-</v>
      </c>
      <c r="B87">
        <f>VLOOKUP(F87,LookUpFlags!$A$5:$E$114,5,FALSE)</f>
        <v>1</v>
      </c>
      <c r="C87">
        <f t="shared" si="5"/>
        <v>2</v>
      </c>
      <c r="D87" t="str">
        <f t="shared" si="6"/>
        <v>M</v>
      </c>
      <c r="E87">
        <v>2013</v>
      </c>
      <c r="F87">
        <v>4</v>
      </c>
      <c r="H87">
        <v>5</v>
      </c>
      <c r="I87" s="136">
        <f>VLOOKUP(A87,[1]valid2020_stock!$A$2:$M$9919,13,FALSE)</f>
        <v>113.4631446169124</v>
      </c>
      <c r="K87" s="136">
        <f t="shared" si="3"/>
        <v>113.4631446169124</v>
      </c>
      <c r="L87" t="s">
        <v>357</v>
      </c>
    </row>
    <row r="88" spans="1:12" x14ac:dyDescent="0.3">
      <c r="A88" t="str">
        <f t="shared" si="4"/>
        <v>2007-5-3-</v>
      </c>
      <c r="B88">
        <f>VLOOKUP(F88,LookUpFlags!$A$5:$E$114,5,FALSE)</f>
        <v>1</v>
      </c>
      <c r="C88">
        <f t="shared" si="5"/>
        <v>3</v>
      </c>
      <c r="D88" t="str">
        <f t="shared" si="6"/>
        <v>UM</v>
      </c>
      <c r="E88">
        <v>2007</v>
      </c>
      <c r="F88">
        <v>5</v>
      </c>
      <c r="H88">
        <v>3</v>
      </c>
      <c r="I88" s="136">
        <f>VLOOKUP(A88,[1]valid2020_stock!$A$2:$M$9919,13,FALSE)</f>
        <v>242.54989333754199</v>
      </c>
      <c r="K88" s="136">
        <f t="shared" si="3"/>
        <v>242.54989333754199</v>
      </c>
      <c r="L88" t="s">
        <v>357</v>
      </c>
    </row>
    <row r="89" spans="1:12" x14ac:dyDescent="0.3">
      <c r="A89" t="str">
        <f t="shared" si="4"/>
        <v>2007-5-4-</v>
      </c>
      <c r="B89">
        <f>VLOOKUP(F89,LookUpFlags!$A$5:$E$114,5,FALSE)</f>
        <v>1</v>
      </c>
      <c r="C89">
        <f t="shared" si="5"/>
        <v>3</v>
      </c>
      <c r="D89" t="str">
        <f t="shared" si="6"/>
        <v>UM</v>
      </c>
      <c r="E89">
        <v>2007</v>
      </c>
      <c r="F89">
        <v>5</v>
      </c>
      <c r="H89">
        <v>4</v>
      </c>
      <c r="I89" s="136">
        <f>VLOOKUP(A89,[1]valid2020_stock!$A$2:$M$9919,13,FALSE)</f>
        <v>812.63801080703286</v>
      </c>
      <c r="K89" s="136">
        <f t="shared" si="3"/>
        <v>812.63801080703286</v>
      </c>
      <c r="L89" t="s">
        <v>357</v>
      </c>
    </row>
    <row r="90" spans="1:12" x14ac:dyDescent="0.3">
      <c r="A90" t="str">
        <f t="shared" si="4"/>
        <v>2007-5-5-</v>
      </c>
      <c r="B90">
        <f>VLOOKUP(F90,LookUpFlags!$A$5:$E$114,5,FALSE)</f>
        <v>1</v>
      </c>
      <c r="C90">
        <f t="shared" si="5"/>
        <v>3</v>
      </c>
      <c r="D90" t="str">
        <f t="shared" si="6"/>
        <v>UM</v>
      </c>
      <c r="E90">
        <v>2007</v>
      </c>
      <c r="F90">
        <v>5</v>
      </c>
      <c r="H90">
        <v>5</v>
      </c>
      <c r="I90" s="136">
        <f>VLOOKUP(A90,[1]valid2020_stock!$A$2:$M$9919,13,FALSE)</f>
        <v>76.902054698279187</v>
      </c>
      <c r="K90" s="136">
        <f t="shared" si="3"/>
        <v>76.902054698279187</v>
      </c>
      <c r="L90" t="s">
        <v>357</v>
      </c>
    </row>
    <row r="91" spans="1:12" x14ac:dyDescent="0.3">
      <c r="A91" t="str">
        <f t="shared" si="4"/>
        <v>2008-5-3-</v>
      </c>
      <c r="B91">
        <f>VLOOKUP(F91,LookUpFlags!$A$5:$E$114,5,FALSE)</f>
        <v>1</v>
      </c>
      <c r="C91">
        <f t="shared" si="5"/>
        <v>3</v>
      </c>
      <c r="D91" t="str">
        <f t="shared" si="6"/>
        <v>UM</v>
      </c>
      <c r="E91">
        <v>2008</v>
      </c>
      <c r="F91">
        <v>5</v>
      </c>
      <c r="H91">
        <v>3</v>
      </c>
      <c r="I91" s="136">
        <f>VLOOKUP(A91,[1]valid2020_stock!$A$2:$M$9919,13,FALSE)</f>
        <v>277.54064136404338</v>
      </c>
      <c r="K91" s="136">
        <f t="shared" si="3"/>
        <v>277.54064136404338</v>
      </c>
      <c r="L91" t="s">
        <v>357</v>
      </c>
    </row>
    <row r="92" spans="1:12" x14ac:dyDescent="0.3">
      <c r="A92" t="str">
        <f t="shared" si="4"/>
        <v>2008-5-4-</v>
      </c>
      <c r="B92">
        <f>VLOOKUP(F92,LookUpFlags!$A$5:$E$114,5,FALSE)</f>
        <v>1</v>
      </c>
      <c r="C92">
        <f t="shared" si="5"/>
        <v>3</v>
      </c>
      <c r="D92" t="str">
        <f t="shared" si="6"/>
        <v>UM</v>
      </c>
      <c r="E92">
        <v>2008</v>
      </c>
      <c r="F92">
        <v>5</v>
      </c>
      <c r="H92">
        <v>4</v>
      </c>
      <c r="I92" s="136">
        <f>VLOOKUP(A92,[1]valid2020_stock!$A$2:$M$9919,13,FALSE)</f>
        <v>405.74450578074158</v>
      </c>
      <c r="K92" s="136">
        <f t="shared" si="3"/>
        <v>405.74450578074158</v>
      </c>
      <c r="L92" t="s">
        <v>357</v>
      </c>
    </row>
    <row r="93" spans="1:12" x14ac:dyDescent="0.3">
      <c r="A93" t="str">
        <f t="shared" si="4"/>
        <v>2008-5-5-</v>
      </c>
      <c r="B93">
        <f>VLOOKUP(F93,LookUpFlags!$A$5:$E$114,5,FALSE)</f>
        <v>1</v>
      </c>
      <c r="C93">
        <f t="shared" si="5"/>
        <v>3</v>
      </c>
      <c r="D93" t="str">
        <f t="shared" si="6"/>
        <v>UM</v>
      </c>
      <c r="E93">
        <v>2008</v>
      </c>
      <c r="F93">
        <v>5</v>
      </c>
      <c r="H93">
        <v>5</v>
      </c>
      <c r="I93" s="136">
        <f>VLOOKUP(A93,[1]valid2020_stock!$A$2:$M$9919,13,FALSE)</f>
        <v>105.2196271865941</v>
      </c>
      <c r="K93" s="136">
        <f t="shared" si="3"/>
        <v>105.2196271865941</v>
      </c>
      <c r="L93" t="s">
        <v>357</v>
      </c>
    </row>
    <row r="94" spans="1:12" x14ac:dyDescent="0.3">
      <c r="A94" t="str">
        <f t="shared" si="4"/>
        <v>2009-5-3-</v>
      </c>
      <c r="B94">
        <f>VLOOKUP(F94,LookUpFlags!$A$5:$E$114,5,FALSE)</f>
        <v>1</v>
      </c>
      <c r="C94">
        <f t="shared" si="5"/>
        <v>3</v>
      </c>
      <c r="D94" t="str">
        <f t="shared" si="6"/>
        <v>UM</v>
      </c>
      <c r="E94">
        <v>2009</v>
      </c>
      <c r="F94">
        <v>5</v>
      </c>
      <c r="H94">
        <v>3</v>
      </c>
      <c r="I94" s="136">
        <f>VLOOKUP(A94,[1]valid2020_stock!$A$2:$M$9919,13,FALSE)</f>
        <v>155.1514657134928</v>
      </c>
      <c r="K94" s="136">
        <f t="shared" si="3"/>
        <v>155.1514657134928</v>
      </c>
      <c r="L94" t="s">
        <v>357</v>
      </c>
    </row>
    <row r="95" spans="1:12" x14ac:dyDescent="0.3">
      <c r="A95" t="str">
        <f t="shared" si="4"/>
        <v>2009-5-4-</v>
      </c>
      <c r="B95">
        <f>VLOOKUP(F95,LookUpFlags!$A$5:$E$114,5,FALSE)</f>
        <v>1</v>
      </c>
      <c r="C95">
        <f t="shared" si="5"/>
        <v>3</v>
      </c>
      <c r="D95" t="str">
        <f t="shared" si="6"/>
        <v>UM</v>
      </c>
      <c r="E95">
        <v>2009</v>
      </c>
      <c r="F95">
        <v>5</v>
      </c>
      <c r="H95">
        <v>4</v>
      </c>
      <c r="I95" s="136">
        <f>VLOOKUP(A95,[1]valid2020_stock!$A$2:$M$9919,13,FALSE)</f>
        <v>421.83666295369238</v>
      </c>
      <c r="K95" s="136">
        <f t="shared" si="3"/>
        <v>421.83666295369238</v>
      </c>
      <c r="L95" t="s">
        <v>357</v>
      </c>
    </row>
    <row r="96" spans="1:12" x14ac:dyDescent="0.3">
      <c r="A96" t="str">
        <f t="shared" si="4"/>
        <v>2009-5-5-</v>
      </c>
      <c r="B96">
        <f>VLOOKUP(F96,LookUpFlags!$A$5:$E$114,5,FALSE)</f>
        <v>1</v>
      </c>
      <c r="C96">
        <f t="shared" si="5"/>
        <v>3</v>
      </c>
      <c r="D96" t="str">
        <f t="shared" si="6"/>
        <v>UM</v>
      </c>
      <c r="E96">
        <v>2009</v>
      </c>
      <c r="F96">
        <v>5</v>
      </c>
      <c r="H96">
        <v>5</v>
      </c>
      <c r="I96" s="136">
        <f>VLOOKUP(A96,[1]valid2020_stock!$A$2:$M$9919,13,FALSE)</f>
        <v>25.12344258996745</v>
      </c>
      <c r="K96" s="136">
        <f t="shared" si="3"/>
        <v>25.12344258996745</v>
      </c>
      <c r="L96" t="s">
        <v>357</v>
      </c>
    </row>
    <row r="97" spans="1:12" x14ac:dyDescent="0.3">
      <c r="A97" t="str">
        <f t="shared" si="4"/>
        <v>2010-5-3-</v>
      </c>
      <c r="B97">
        <f>VLOOKUP(F97,LookUpFlags!$A$5:$E$114,5,FALSE)</f>
        <v>1</v>
      </c>
      <c r="C97">
        <f t="shared" si="5"/>
        <v>3</v>
      </c>
      <c r="D97" t="str">
        <f t="shared" si="6"/>
        <v>UM</v>
      </c>
      <c r="E97">
        <v>2010</v>
      </c>
      <c r="F97">
        <v>5</v>
      </c>
      <c r="H97">
        <v>3</v>
      </c>
      <c r="I97" s="136">
        <f>VLOOKUP(A97,[1]valid2020_stock!$A$2:$M$9919,13,FALSE)</f>
        <v>456.75249634181478</v>
      </c>
      <c r="K97" s="136">
        <f t="shared" si="3"/>
        <v>456.75249634181478</v>
      </c>
      <c r="L97" t="s">
        <v>357</v>
      </c>
    </row>
    <row r="98" spans="1:12" x14ac:dyDescent="0.3">
      <c r="A98" t="str">
        <f t="shared" si="4"/>
        <v>2010-5-4-</v>
      </c>
      <c r="B98">
        <f>VLOOKUP(F98,LookUpFlags!$A$5:$E$114,5,FALSE)</f>
        <v>1</v>
      </c>
      <c r="C98">
        <f t="shared" si="5"/>
        <v>3</v>
      </c>
      <c r="D98" t="str">
        <f t="shared" si="6"/>
        <v>UM</v>
      </c>
      <c r="E98">
        <v>2010</v>
      </c>
      <c r="F98">
        <v>5</v>
      </c>
      <c r="H98">
        <v>4</v>
      </c>
      <c r="I98" s="136">
        <f>VLOOKUP(A98,[1]valid2020_stock!$A$2:$M$9919,13,FALSE)</f>
        <v>288.8045545493141</v>
      </c>
      <c r="K98" s="136">
        <f t="shared" si="3"/>
        <v>288.8045545493141</v>
      </c>
      <c r="L98" t="s">
        <v>357</v>
      </c>
    </row>
    <row r="99" spans="1:12" x14ac:dyDescent="0.3">
      <c r="A99" t="str">
        <f t="shared" si="4"/>
        <v>2010-5-5-</v>
      </c>
      <c r="B99">
        <f>VLOOKUP(F99,LookUpFlags!$A$5:$E$114,5,FALSE)</f>
        <v>1</v>
      </c>
      <c r="C99">
        <f t="shared" si="5"/>
        <v>3</v>
      </c>
      <c r="D99" t="str">
        <f t="shared" si="6"/>
        <v>UM</v>
      </c>
      <c r="E99">
        <v>2010</v>
      </c>
      <c r="F99">
        <v>5</v>
      </c>
      <c r="H99">
        <v>5</v>
      </c>
      <c r="I99" s="136">
        <f>VLOOKUP(A99,[1]valid2020_stock!$A$2:$M$9919,13,FALSE)</f>
        <v>39.381156911845054</v>
      </c>
      <c r="K99" s="136">
        <f t="shared" si="3"/>
        <v>39.381156911845054</v>
      </c>
      <c r="L99" t="s">
        <v>357</v>
      </c>
    </row>
    <row r="100" spans="1:12" x14ac:dyDescent="0.3">
      <c r="A100" t="str">
        <f t="shared" si="4"/>
        <v>2011-5-3-</v>
      </c>
      <c r="B100">
        <f>VLOOKUP(F100,LookUpFlags!$A$5:$E$114,5,FALSE)</f>
        <v>1</v>
      </c>
      <c r="C100">
        <f t="shared" si="5"/>
        <v>3</v>
      </c>
      <c r="D100" t="str">
        <f t="shared" si="6"/>
        <v>UM</v>
      </c>
      <c r="E100">
        <v>2011</v>
      </c>
      <c r="F100">
        <v>5</v>
      </c>
      <c r="H100">
        <v>3</v>
      </c>
      <c r="I100" s="136">
        <f>VLOOKUP(A100,[1]valid2020_stock!$A$2:$M$9919,13,FALSE)</f>
        <v>344.6707087723791</v>
      </c>
      <c r="K100" s="136">
        <f t="shared" si="3"/>
        <v>344.6707087723791</v>
      </c>
      <c r="L100" t="s">
        <v>357</v>
      </c>
    </row>
    <row r="101" spans="1:12" x14ac:dyDescent="0.3">
      <c r="A101" t="str">
        <f t="shared" si="4"/>
        <v>2011-5-4-</v>
      </c>
      <c r="B101">
        <f>VLOOKUP(F101,LookUpFlags!$A$5:$E$114,5,FALSE)</f>
        <v>1</v>
      </c>
      <c r="C101">
        <f t="shared" si="5"/>
        <v>3</v>
      </c>
      <c r="D101" t="str">
        <f t="shared" si="6"/>
        <v>UM</v>
      </c>
      <c r="E101">
        <v>2011</v>
      </c>
      <c r="F101">
        <v>5</v>
      </c>
      <c r="H101">
        <v>4</v>
      </c>
      <c r="I101" s="136">
        <f>VLOOKUP(A101,[1]valid2020_stock!$A$2:$M$9919,13,FALSE)</f>
        <v>342.91426569075628</v>
      </c>
      <c r="K101" s="136">
        <f t="shared" si="3"/>
        <v>342.91426569075628</v>
      </c>
      <c r="L101" t="s">
        <v>357</v>
      </c>
    </row>
    <row r="102" spans="1:12" x14ac:dyDescent="0.3">
      <c r="A102" t="str">
        <f t="shared" si="4"/>
        <v>2011-5-5-</v>
      </c>
      <c r="B102">
        <f>VLOOKUP(F102,LookUpFlags!$A$5:$E$114,5,FALSE)</f>
        <v>1</v>
      </c>
      <c r="C102">
        <f t="shared" si="5"/>
        <v>3</v>
      </c>
      <c r="D102" t="str">
        <f t="shared" si="6"/>
        <v>UM</v>
      </c>
      <c r="E102">
        <v>2011</v>
      </c>
      <c r="F102">
        <v>5</v>
      </c>
      <c r="H102">
        <v>5</v>
      </c>
      <c r="I102" s="136">
        <f>VLOOKUP(A102,[1]valid2020_stock!$A$2:$M$9919,13,FALSE)</f>
        <v>21.916993895689199</v>
      </c>
      <c r="K102" s="136">
        <f t="shared" si="3"/>
        <v>21.916993895689199</v>
      </c>
      <c r="L102" t="s">
        <v>357</v>
      </c>
    </row>
    <row r="103" spans="1:12" x14ac:dyDescent="0.3">
      <c r="A103" t="str">
        <f t="shared" si="4"/>
        <v>2012-5-3-</v>
      </c>
      <c r="B103">
        <f>VLOOKUP(F103,LookUpFlags!$A$5:$E$114,5,FALSE)</f>
        <v>1</v>
      </c>
      <c r="C103">
        <f t="shared" si="5"/>
        <v>3</v>
      </c>
      <c r="D103" t="str">
        <f t="shared" si="6"/>
        <v>UM</v>
      </c>
      <c r="E103">
        <v>2012</v>
      </c>
      <c r="F103">
        <v>5</v>
      </c>
      <c r="H103">
        <v>3</v>
      </c>
      <c r="I103" s="136">
        <f>VLOOKUP(A103,[1]valid2020_stock!$A$2:$M$9919,13,FALSE)</f>
        <v>206.9363677205688</v>
      </c>
      <c r="K103" s="136">
        <f t="shared" si="3"/>
        <v>206.9363677205688</v>
      </c>
      <c r="L103" t="s">
        <v>357</v>
      </c>
    </row>
    <row r="104" spans="1:12" x14ac:dyDescent="0.3">
      <c r="A104" t="str">
        <f t="shared" si="4"/>
        <v>2012-5-4-</v>
      </c>
      <c r="B104">
        <f>VLOOKUP(F104,LookUpFlags!$A$5:$E$114,5,FALSE)</f>
        <v>1</v>
      </c>
      <c r="C104">
        <f t="shared" si="5"/>
        <v>3</v>
      </c>
      <c r="D104" t="str">
        <f t="shared" si="6"/>
        <v>UM</v>
      </c>
      <c r="E104">
        <v>2012</v>
      </c>
      <c r="F104">
        <v>5</v>
      </c>
      <c r="H104">
        <v>4</v>
      </c>
      <c r="I104" s="136">
        <f>VLOOKUP(A104,[1]valid2020_stock!$A$2:$M$9919,13,FALSE)</f>
        <v>380.65213513450618</v>
      </c>
      <c r="K104" s="136">
        <f t="shared" si="3"/>
        <v>380.65213513450618</v>
      </c>
      <c r="L104" t="s">
        <v>357</v>
      </c>
    </row>
    <row r="105" spans="1:12" x14ac:dyDescent="0.3">
      <c r="A105" t="str">
        <f t="shared" si="4"/>
        <v>2012-5-5-</v>
      </c>
      <c r="B105">
        <f>VLOOKUP(F105,LookUpFlags!$A$5:$E$114,5,FALSE)</f>
        <v>1</v>
      </c>
      <c r="C105">
        <f t="shared" si="5"/>
        <v>3</v>
      </c>
      <c r="D105" t="str">
        <f t="shared" si="6"/>
        <v>UM</v>
      </c>
      <c r="E105">
        <v>2012</v>
      </c>
      <c r="F105">
        <v>5</v>
      </c>
      <c r="H105">
        <v>5</v>
      </c>
      <c r="I105" s="136">
        <f>VLOOKUP(A105,[1]valid2020_stock!$A$2:$M$9919,13,FALSE)</f>
        <v>27.148342519281091</v>
      </c>
      <c r="K105" s="136">
        <f t="shared" si="3"/>
        <v>27.148342519281091</v>
      </c>
      <c r="L105" t="s">
        <v>357</v>
      </c>
    </row>
    <row r="106" spans="1:12" x14ac:dyDescent="0.3">
      <c r="A106" t="str">
        <f t="shared" si="4"/>
        <v>2013-5-3-</v>
      </c>
      <c r="B106">
        <f>VLOOKUP(F106,LookUpFlags!$A$5:$E$114,5,FALSE)</f>
        <v>1</v>
      </c>
      <c r="C106">
        <f t="shared" si="5"/>
        <v>3</v>
      </c>
      <c r="D106" t="str">
        <f t="shared" si="6"/>
        <v>UM</v>
      </c>
      <c r="E106">
        <v>2013</v>
      </c>
      <c r="F106">
        <v>5</v>
      </c>
      <c r="H106">
        <v>3</v>
      </c>
      <c r="I106" s="136">
        <f>VLOOKUP(A106,[1]valid2020_stock!$A$2:$M$9919,13,FALSE)</f>
        <v>399.2650726713847</v>
      </c>
      <c r="K106" s="136">
        <f t="shared" si="3"/>
        <v>399.2650726713847</v>
      </c>
      <c r="L106" t="s">
        <v>357</v>
      </c>
    </row>
    <row r="107" spans="1:12" x14ac:dyDescent="0.3">
      <c r="A107" t="str">
        <f t="shared" si="4"/>
        <v>2013-5-4-</v>
      </c>
      <c r="B107">
        <f>VLOOKUP(F107,LookUpFlags!$A$5:$E$114,5,FALSE)</f>
        <v>1</v>
      </c>
      <c r="C107">
        <f t="shared" si="5"/>
        <v>3</v>
      </c>
      <c r="D107" t="str">
        <f t="shared" si="6"/>
        <v>UM</v>
      </c>
      <c r="E107">
        <v>2013</v>
      </c>
      <c r="F107">
        <v>5</v>
      </c>
      <c r="H107">
        <v>4</v>
      </c>
      <c r="I107" s="136">
        <f>VLOOKUP(A107,[1]valid2020_stock!$A$2:$M$9919,13,FALSE)</f>
        <v>636.54628699122895</v>
      </c>
      <c r="K107" s="136">
        <f t="shared" si="3"/>
        <v>636.54628699122895</v>
      </c>
      <c r="L107" t="s">
        <v>357</v>
      </c>
    </row>
    <row r="108" spans="1:12" x14ac:dyDescent="0.3">
      <c r="A108" t="str">
        <f t="shared" si="4"/>
        <v>2013-5-5-</v>
      </c>
      <c r="B108">
        <f>VLOOKUP(F108,LookUpFlags!$A$5:$E$114,5,FALSE)</f>
        <v>1</v>
      </c>
      <c r="C108">
        <f t="shared" si="5"/>
        <v>3</v>
      </c>
      <c r="D108" t="str">
        <f t="shared" si="6"/>
        <v>UM</v>
      </c>
      <c r="E108">
        <v>2013</v>
      </c>
      <c r="F108">
        <v>5</v>
      </c>
      <c r="H108">
        <v>5</v>
      </c>
      <c r="I108" s="136">
        <f>VLOOKUP(A108,[1]valid2020_stock!$A$2:$M$9919,13,FALSE)</f>
        <v>67.234690005314008</v>
      </c>
      <c r="K108" s="136">
        <f t="shared" si="3"/>
        <v>67.234690005314008</v>
      </c>
      <c r="L108" t="s">
        <v>357</v>
      </c>
    </row>
    <row r="109" spans="1:12" x14ac:dyDescent="0.3">
      <c r="A109" t="str">
        <f t="shared" si="4"/>
        <v>2007-7-3-</v>
      </c>
      <c r="B109">
        <f>VLOOKUP(F109,LookUpFlags!$A$5:$E$114,5,FALSE)</f>
        <v>1</v>
      </c>
      <c r="C109">
        <f t="shared" si="5"/>
        <v>4</v>
      </c>
      <c r="D109" t="str">
        <f t="shared" si="6"/>
        <v>UM</v>
      </c>
      <c r="E109">
        <v>2007</v>
      </c>
      <c r="F109">
        <v>7</v>
      </c>
      <c r="H109">
        <v>3</v>
      </c>
      <c r="I109" s="136" t="e">
        <f>VLOOKUP(A109,[1]valid2020_stock!$A$2:$M$9919,13,FALSE)</f>
        <v>#N/A</v>
      </c>
      <c r="K109" s="136" t="e">
        <f t="shared" si="3"/>
        <v>#N/A</v>
      </c>
    </row>
    <row r="110" spans="1:12" x14ac:dyDescent="0.3">
      <c r="A110" t="str">
        <f t="shared" si="4"/>
        <v>2007-7-4-</v>
      </c>
      <c r="B110">
        <f>VLOOKUP(F110,LookUpFlags!$A$5:$E$114,5,FALSE)</f>
        <v>1</v>
      </c>
      <c r="C110">
        <f t="shared" si="5"/>
        <v>4</v>
      </c>
      <c r="D110" t="str">
        <f t="shared" si="6"/>
        <v>UM</v>
      </c>
      <c r="E110">
        <v>2007</v>
      </c>
      <c r="F110">
        <v>7</v>
      </c>
      <c r="H110">
        <v>4</v>
      </c>
      <c r="I110" s="136" t="e">
        <f>VLOOKUP(A110,[1]valid2020_stock!$A$2:$M$9919,13,FALSE)</f>
        <v>#N/A</v>
      </c>
      <c r="K110" s="136" t="e">
        <f t="shared" ref="K110:K173" si="7">I110</f>
        <v>#N/A</v>
      </c>
    </row>
    <row r="111" spans="1:12" x14ac:dyDescent="0.3">
      <c r="A111" t="str">
        <f t="shared" si="4"/>
        <v>2007-7-5-</v>
      </c>
      <c r="B111">
        <f>VLOOKUP(F111,LookUpFlags!$A$5:$E$114,5,FALSE)</f>
        <v>1</v>
      </c>
      <c r="C111">
        <f t="shared" si="5"/>
        <v>4</v>
      </c>
      <c r="D111" t="str">
        <f t="shared" si="6"/>
        <v>UM</v>
      </c>
      <c r="E111">
        <v>2007</v>
      </c>
      <c r="F111">
        <v>7</v>
      </c>
      <c r="H111">
        <v>5</v>
      </c>
      <c r="I111" s="136" t="e">
        <f>VLOOKUP(A111,[1]valid2020_stock!$A$2:$M$9919,13,FALSE)</f>
        <v>#N/A</v>
      </c>
      <c r="K111" s="136" t="e">
        <f t="shared" si="7"/>
        <v>#N/A</v>
      </c>
    </row>
    <row r="112" spans="1:12" x14ac:dyDescent="0.3">
      <c r="A112" t="str">
        <f t="shared" si="4"/>
        <v>2008-7-3-</v>
      </c>
      <c r="B112">
        <f>VLOOKUP(F112,LookUpFlags!$A$5:$E$114,5,FALSE)</f>
        <v>1</v>
      </c>
      <c r="C112">
        <f t="shared" si="5"/>
        <v>4</v>
      </c>
      <c r="D112" t="str">
        <f t="shared" si="6"/>
        <v>UM</v>
      </c>
      <c r="E112">
        <v>2008</v>
      </c>
      <c r="F112">
        <v>7</v>
      </c>
      <c r="H112">
        <v>3</v>
      </c>
      <c r="I112" s="136" t="e">
        <f>VLOOKUP(A112,[1]valid2020_stock!$A$2:$M$9919,13,FALSE)</f>
        <v>#N/A</v>
      </c>
      <c r="K112" s="136" t="e">
        <f t="shared" si="7"/>
        <v>#N/A</v>
      </c>
    </row>
    <row r="113" spans="1:11" x14ac:dyDescent="0.3">
      <c r="A113" t="str">
        <f t="shared" si="4"/>
        <v>2008-7-4-</v>
      </c>
      <c r="B113">
        <f>VLOOKUP(F113,LookUpFlags!$A$5:$E$114,5,FALSE)</f>
        <v>1</v>
      </c>
      <c r="C113">
        <f t="shared" si="5"/>
        <v>4</v>
      </c>
      <c r="D113" t="str">
        <f t="shared" si="6"/>
        <v>UM</v>
      </c>
      <c r="E113">
        <v>2008</v>
      </c>
      <c r="F113">
        <v>7</v>
      </c>
      <c r="H113">
        <v>4</v>
      </c>
      <c r="I113" s="136" t="e">
        <f>VLOOKUP(A113,[1]valid2020_stock!$A$2:$M$9919,13,FALSE)</f>
        <v>#N/A</v>
      </c>
      <c r="K113" s="136" t="e">
        <f t="shared" si="7"/>
        <v>#N/A</v>
      </c>
    </row>
    <row r="114" spans="1:11" x14ac:dyDescent="0.3">
      <c r="A114" t="str">
        <f t="shared" si="4"/>
        <v>2008-7-5-</v>
      </c>
      <c r="B114">
        <f>VLOOKUP(F114,LookUpFlags!$A$5:$E$114,5,FALSE)</f>
        <v>1</v>
      </c>
      <c r="C114">
        <f t="shared" si="5"/>
        <v>4</v>
      </c>
      <c r="D114" t="str">
        <f t="shared" si="6"/>
        <v>UM</v>
      </c>
      <c r="E114">
        <v>2008</v>
      </c>
      <c r="F114">
        <v>7</v>
      </c>
      <c r="H114">
        <v>5</v>
      </c>
      <c r="I114" s="136" t="e">
        <f>VLOOKUP(A114,[1]valid2020_stock!$A$2:$M$9919,13,FALSE)</f>
        <v>#N/A</v>
      </c>
      <c r="K114" s="136" t="e">
        <f t="shared" si="7"/>
        <v>#N/A</v>
      </c>
    </row>
    <row r="115" spans="1:11" x14ac:dyDescent="0.3">
      <c r="A115" t="str">
        <f t="shared" si="4"/>
        <v>2009-7-3-</v>
      </c>
      <c r="B115">
        <f>VLOOKUP(F115,LookUpFlags!$A$5:$E$114,5,FALSE)</f>
        <v>1</v>
      </c>
      <c r="C115">
        <f t="shared" si="5"/>
        <v>4</v>
      </c>
      <c r="D115" t="str">
        <f t="shared" si="6"/>
        <v>UM</v>
      </c>
      <c r="E115">
        <v>2009</v>
      </c>
      <c r="F115">
        <v>7</v>
      </c>
      <c r="H115">
        <v>3</v>
      </c>
      <c r="I115" s="136" t="e">
        <f>VLOOKUP(A115,[1]valid2020_stock!$A$2:$M$9919,13,FALSE)</f>
        <v>#N/A</v>
      </c>
      <c r="K115" s="136" t="e">
        <f t="shared" si="7"/>
        <v>#N/A</v>
      </c>
    </row>
    <row r="116" spans="1:11" x14ac:dyDescent="0.3">
      <c r="A116" t="str">
        <f t="shared" si="4"/>
        <v>2009-7-4-</v>
      </c>
      <c r="B116">
        <f>VLOOKUP(F116,LookUpFlags!$A$5:$E$114,5,FALSE)</f>
        <v>1</v>
      </c>
      <c r="C116">
        <f t="shared" si="5"/>
        <v>4</v>
      </c>
      <c r="D116" t="str">
        <f t="shared" si="6"/>
        <v>UM</v>
      </c>
      <c r="E116">
        <v>2009</v>
      </c>
      <c r="F116">
        <v>7</v>
      </c>
      <c r="H116">
        <v>4</v>
      </c>
      <c r="I116" s="136" t="e">
        <f>VLOOKUP(A116,[1]valid2020_stock!$A$2:$M$9919,13,FALSE)</f>
        <v>#N/A</v>
      </c>
      <c r="K116" s="136" t="e">
        <f t="shared" si="7"/>
        <v>#N/A</v>
      </c>
    </row>
    <row r="117" spans="1:11" x14ac:dyDescent="0.3">
      <c r="A117" t="str">
        <f t="shared" si="4"/>
        <v>2009-7-5-</v>
      </c>
      <c r="B117">
        <f>VLOOKUP(F117,LookUpFlags!$A$5:$E$114,5,FALSE)</f>
        <v>1</v>
      </c>
      <c r="C117">
        <f t="shared" si="5"/>
        <v>4</v>
      </c>
      <c r="D117" t="str">
        <f t="shared" si="6"/>
        <v>UM</v>
      </c>
      <c r="E117">
        <v>2009</v>
      </c>
      <c r="F117">
        <v>7</v>
      </c>
      <c r="H117">
        <v>5</v>
      </c>
      <c r="I117" s="136" t="e">
        <f>VLOOKUP(A117,[1]valid2020_stock!$A$2:$M$9919,13,FALSE)</f>
        <v>#N/A</v>
      </c>
      <c r="K117" s="136" t="e">
        <f t="shared" si="7"/>
        <v>#N/A</v>
      </c>
    </row>
    <row r="118" spans="1:11" x14ac:dyDescent="0.3">
      <c r="A118" t="str">
        <f t="shared" si="4"/>
        <v>2010-7-3-</v>
      </c>
      <c r="B118">
        <f>VLOOKUP(F118,LookUpFlags!$A$5:$E$114,5,FALSE)</f>
        <v>1</v>
      </c>
      <c r="C118">
        <f t="shared" si="5"/>
        <v>4</v>
      </c>
      <c r="D118" t="str">
        <f t="shared" si="6"/>
        <v>UM</v>
      </c>
      <c r="E118">
        <v>2010</v>
      </c>
      <c r="F118">
        <v>7</v>
      </c>
      <c r="H118">
        <v>3</v>
      </c>
      <c r="I118" s="136" t="e">
        <f>VLOOKUP(A118,[1]valid2020_stock!$A$2:$M$9919,13,FALSE)</f>
        <v>#N/A</v>
      </c>
      <c r="K118" s="136" t="e">
        <f t="shared" si="7"/>
        <v>#N/A</v>
      </c>
    </row>
    <row r="119" spans="1:11" x14ac:dyDescent="0.3">
      <c r="A119" t="str">
        <f t="shared" si="4"/>
        <v>2010-7-4-</v>
      </c>
      <c r="B119">
        <f>VLOOKUP(F119,LookUpFlags!$A$5:$E$114,5,FALSE)</f>
        <v>1</v>
      </c>
      <c r="C119">
        <f t="shared" si="5"/>
        <v>4</v>
      </c>
      <c r="D119" t="str">
        <f t="shared" si="6"/>
        <v>UM</v>
      </c>
      <c r="E119">
        <v>2010</v>
      </c>
      <c r="F119">
        <v>7</v>
      </c>
      <c r="H119">
        <v>4</v>
      </c>
      <c r="I119" s="136" t="e">
        <f>VLOOKUP(A119,[1]valid2020_stock!$A$2:$M$9919,13,FALSE)</f>
        <v>#N/A</v>
      </c>
      <c r="K119" s="136" t="e">
        <f t="shared" si="7"/>
        <v>#N/A</v>
      </c>
    </row>
    <row r="120" spans="1:11" x14ac:dyDescent="0.3">
      <c r="A120" t="str">
        <f t="shared" si="4"/>
        <v>2010-7-5-</v>
      </c>
      <c r="B120">
        <f>VLOOKUP(F120,LookUpFlags!$A$5:$E$114,5,FALSE)</f>
        <v>1</v>
      </c>
      <c r="C120">
        <f t="shared" si="5"/>
        <v>4</v>
      </c>
      <c r="D120" t="str">
        <f t="shared" si="6"/>
        <v>UM</v>
      </c>
      <c r="E120">
        <v>2010</v>
      </c>
      <c r="F120">
        <v>7</v>
      </c>
      <c r="H120">
        <v>5</v>
      </c>
      <c r="I120" s="136" t="e">
        <f>VLOOKUP(A120,[1]valid2020_stock!$A$2:$M$9919,13,FALSE)</f>
        <v>#N/A</v>
      </c>
      <c r="K120" s="136" t="e">
        <f t="shared" si="7"/>
        <v>#N/A</v>
      </c>
    </row>
    <row r="121" spans="1:11" x14ac:dyDescent="0.3">
      <c r="A121" t="str">
        <f t="shared" si="4"/>
        <v>2011-7-3-</v>
      </c>
      <c r="B121">
        <f>VLOOKUP(F121,LookUpFlags!$A$5:$E$114,5,FALSE)</f>
        <v>1</v>
      </c>
      <c r="C121">
        <f t="shared" si="5"/>
        <v>4</v>
      </c>
      <c r="D121" t="str">
        <f t="shared" si="6"/>
        <v>UM</v>
      </c>
      <c r="E121">
        <v>2011</v>
      </c>
      <c r="F121">
        <v>7</v>
      </c>
      <c r="H121">
        <v>3</v>
      </c>
      <c r="I121" s="136" t="e">
        <f>VLOOKUP(A121,[1]valid2020_stock!$A$2:$M$9919,13,FALSE)</f>
        <v>#N/A</v>
      </c>
      <c r="K121" s="136" t="e">
        <f t="shared" si="7"/>
        <v>#N/A</v>
      </c>
    </row>
    <row r="122" spans="1:11" x14ac:dyDescent="0.3">
      <c r="A122" t="str">
        <f t="shared" si="4"/>
        <v>2011-7-4-</v>
      </c>
      <c r="B122">
        <f>VLOOKUP(F122,LookUpFlags!$A$5:$E$114,5,FALSE)</f>
        <v>1</v>
      </c>
      <c r="C122">
        <f t="shared" si="5"/>
        <v>4</v>
      </c>
      <c r="D122" t="str">
        <f t="shared" si="6"/>
        <v>UM</v>
      </c>
      <c r="E122">
        <v>2011</v>
      </c>
      <c r="F122">
        <v>7</v>
      </c>
      <c r="H122">
        <v>4</v>
      </c>
      <c r="I122" s="136" t="e">
        <f>VLOOKUP(A122,[1]valid2020_stock!$A$2:$M$9919,13,FALSE)</f>
        <v>#N/A</v>
      </c>
      <c r="K122" s="136" t="e">
        <f t="shared" si="7"/>
        <v>#N/A</v>
      </c>
    </row>
    <row r="123" spans="1:11" x14ac:dyDescent="0.3">
      <c r="A123" t="str">
        <f t="shared" si="4"/>
        <v>2011-7-5-</v>
      </c>
      <c r="B123">
        <f>VLOOKUP(F123,LookUpFlags!$A$5:$E$114,5,FALSE)</f>
        <v>1</v>
      </c>
      <c r="C123">
        <f t="shared" si="5"/>
        <v>4</v>
      </c>
      <c r="D123" t="str">
        <f t="shared" si="6"/>
        <v>UM</v>
      </c>
      <c r="E123">
        <v>2011</v>
      </c>
      <c r="F123">
        <v>7</v>
      </c>
      <c r="H123">
        <v>5</v>
      </c>
      <c r="I123" s="136" t="e">
        <f>VLOOKUP(A123,[1]valid2020_stock!$A$2:$M$9919,13,FALSE)</f>
        <v>#N/A</v>
      </c>
      <c r="K123" s="136" t="e">
        <f t="shared" si="7"/>
        <v>#N/A</v>
      </c>
    </row>
    <row r="124" spans="1:11" x14ac:dyDescent="0.3">
      <c r="A124" t="str">
        <f t="shared" si="4"/>
        <v>2012-7-3-</v>
      </c>
      <c r="B124">
        <f>VLOOKUP(F124,LookUpFlags!$A$5:$E$114,5,FALSE)</f>
        <v>1</v>
      </c>
      <c r="C124">
        <f t="shared" si="5"/>
        <v>4</v>
      </c>
      <c r="D124" t="str">
        <f t="shared" si="6"/>
        <v>UM</v>
      </c>
      <c r="E124">
        <v>2012</v>
      </c>
      <c r="F124">
        <v>7</v>
      </c>
      <c r="H124">
        <v>3</v>
      </c>
      <c r="I124" s="136" t="e">
        <f>VLOOKUP(A124,[1]valid2020_stock!$A$2:$M$9919,13,FALSE)</f>
        <v>#N/A</v>
      </c>
      <c r="K124" s="136" t="e">
        <f t="shared" si="7"/>
        <v>#N/A</v>
      </c>
    </row>
    <row r="125" spans="1:11" x14ac:dyDescent="0.3">
      <c r="A125" t="str">
        <f t="shared" si="4"/>
        <v>2012-7-4-</v>
      </c>
      <c r="B125">
        <f>VLOOKUP(F125,LookUpFlags!$A$5:$E$114,5,FALSE)</f>
        <v>1</v>
      </c>
      <c r="C125">
        <f t="shared" si="5"/>
        <v>4</v>
      </c>
      <c r="D125" t="str">
        <f t="shared" si="6"/>
        <v>UM</v>
      </c>
      <c r="E125">
        <v>2012</v>
      </c>
      <c r="F125">
        <v>7</v>
      </c>
      <c r="H125">
        <v>4</v>
      </c>
      <c r="I125" s="136" t="e">
        <f>VLOOKUP(A125,[1]valid2020_stock!$A$2:$M$9919,13,FALSE)</f>
        <v>#N/A</v>
      </c>
      <c r="K125" s="136" t="e">
        <f t="shared" si="7"/>
        <v>#N/A</v>
      </c>
    </row>
    <row r="126" spans="1:11" x14ac:dyDescent="0.3">
      <c r="A126" t="str">
        <f t="shared" si="4"/>
        <v>2012-7-5-</v>
      </c>
      <c r="B126">
        <f>VLOOKUP(F126,LookUpFlags!$A$5:$E$114,5,FALSE)</f>
        <v>1</v>
      </c>
      <c r="C126">
        <f t="shared" si="5"/>
        <v>4</v>
      </c>
      <c r="D126" t="str">
        <f t="shared" si="6"/>
        <v>UM</v>
      </c>
      <c r="E126">
        <v>2012</v>
      </c>
      <c r="F126">
        <v>7</v>
      </c>
      <c r="H126">
        <v>5</v>
      </c>
      <c r="I126" s="136" t="e">
        <f>VLOOKUP(A126,[1]valid2020_stock!$A$2:$M$9919,13,FALSE)</f>
        <v>#N/A</v>
      </c>
      <c r="K126" s="136" t="e">
        <f t="shared" si="7"/>
        <v>#N/A</v>
      </c>
    </row>
    <row r="127" spans="1:11" x14ac:dyDescent="0.3">
      <c r="A127" t="str">
        <f t="shared" si="4"/>
        <v>2013-7-3-</v>
      </c>
      <c r="B127">
        <f>VLOOKUP(F127,LookUpFlags!$A$5:$E$114,5,FALSE)</f>
        <v>1</v>
      </c>
      <c r="C127">
        <f t="shared" si="5"/>
        <v>4</v>
      </c>
      <c r="D127" t="str">
        <f t="shared" si="6"/>
        <v>UM</v>
      </c>
      <c r="E127">
        <v>2013</v>
      </c>
      <c r="F127">
        <v>7</v>
      </c>
      <c r="H127">
        <v>3</v>
      </c>
      <c r="I127" s="136" t="e">
        <f>VLOOKUP(A127,[1]valid2020_stock!$A$2:$M$9919,13,FALSE)</f>
        <v>#N/A</v>
      </c>
      <c r="K127" s="136" t="e">
        <f t="shared" si="7"/>
        <v>#N/A</v>
      </c>
    </row>
    <row r="128" spans="1:11" x14ac:dyDescent="0.3">
      <c r="A128" t="str">
        <f t="shared" si="4"/>
        <v>2013-7-4-</v>
      </c>
      <c r="B128">
        <f>VLOOKUP(F128,LookUpFlags!$A$5:$E$114,5,FALSE)</f>
        <v>1</v>
      </c>
      <c r="C128">
        <f t="shared" si="5"/>
        <v>4</v>
      </c>
      <c r="D128" t="str">
        <f t="shared" si="6"/>
        <v>UM</v>
      </c>
      <c r="E128">
        <v>2013</v>
      </c>
      <c r="F128">
        <v>7</v>
      </c>
      <c r="H128">
        <v>4</v>
      </c>
      <c r="I128" s="136" t="e">
        <f>VLOOKUP(A128,[1]valid2020_stock!$A$2:$M$9919,13,FALSE)</f>
        <v>#N/A</v>
      </c>
      <c r="K128" s="136" t="e">
        <f t="shared" si="7"/>
        <v>#N/A</v>
      </c>
    </row>
    <row r="129" spans="1:11" x14ac:dyDescent="0.3">
      <c r="A129" t="str">
        <f t="shared" si="4"/>
        <v>2013-7-5-</v>
      </c>
      <c r="B129">
        <f>VLOOKUP(F129,LookUpFlags!$A$5:$E$114,5,FALSE)</f>
        <v>1</v>
      </c>
      <c r="C129">
        <f t="shared" si="5"/>
        <v>4</v>
      </c>
      <c r="D129" t="str">
        <f t="shared" si="6"/>
        <v>UM</v>
      </c>
      <c r="E129">
        <v>2013</v>
      </c>
      <c r="F129">
        <v>7</v>
      </c>
      <c r="H129">
        <v>5</v>
      </c>
      <c r="I129" s="136" t="e">
        <f>VLOOKUP(A129,[1]valid2020_stock!$A$2:$M$9919,13,FALSE)</f>
        <v>#N/A</v>
      </c>
      <c r="K129" s="136" t="e">
        <f t="shared" si="7"/>
        <v>#N/A</v>
      </c>
    </row>
    <row r="130" spans="1:11" x14ac:dyDescent="0.3">
      <c r="A130" t="str">
        <f t="shared" si="4"/>
        <v>2007-8-3-</v>
      </c>
      <c r="B130">
        <f>VLOOKUP(F130,LookUpFlags!$A$5:$E$114,5,FALSE)</f>
        <v>1</v>
      </c>
      <c r="C130">
        <f t="shared" si="5"/>
        <v>4</v>
      </c>
      <c r="D130" t="str">
        <f t="shared" si="6"/>
        <v>M</v>
      </c>
      <c r="E130">
        <v>2007</v>
      </c>
      <c r="F130">
        <v>8</v>
      </c>
      <c r="H130">
        <v>3</v>
      </c>
      <c r="I130" s="136" t="e">
        <f>VLOOKUP(A130,[1]valid2020_stock!$A$2:$M$9919,13,FALSE)</f>
        <v>#N/A</v>
      </c>
      <c r="K130" s="136" t="e">
        <f t="shared" si="7"/>
        <v>#N/A</v>
      </c>
    </row>
    <row r="131" spans="1:11" x14ac:dyDescent="0.3">
      <c r="A131" t="str">
        <f t="shared" si="4"/>
        <v>2007-8-4-</v>
      </c>
      <c r="B131">
        <f>VLOOKUP(F131,LookUpFlags!$A$5:$E$114,5,FALSE)</f>
        <v>1</v>
      </c>
      <c r="C131">
        <f t="shared" si="5"/>
        <v>4</v>
      </c>
      <c r="D131" t="str">
        <f t="shared" si="6"/>
        <v>M</v>
      </c>
      <c r="E131">
        <v>2007</v>
      </c>
      <c r="F131">
        <v>8</v>
      </c>
      <c r="H131">
        <v>4</v>
      </c>
      <c r="I131" s="136" t="e">
        <f>VLOOKUP(A131,[1]valid2020_stock!$A$2:$M$9919,13,FALSE)</f>
        <v>#N/A</v>
      </c>
      <c r="K131" s="136" t="e">
        <f t="shared" si="7"/>
        <v>#N/A</v>
      </c>
    </row>
    <row r="132" spans="1:11" x14ac:dyDescent="0.3">
      <c r="A132" t="str">
        <f t="shared" ref="A132:A195" si="8">E132&amp;"-"&amp;F132&amp;"-"&amp;H132&amp;"-"&amp;G132</f>
        <v>2007-8-5-</v>
      </c>
      <c r="B132">
        <f>VLOOKUP(F132,LookUpFlags!$A$5:$E$114,5,FALSE)</f>
        <v>1</v>
      </c>
      <c r="C132">
        <f t="shared" ref="C132:C195" si="9">IF(MOD(F132,2)&lt;&gt;0,F132/2+0.5,F132/2)</f>
        <v>4</v>
      </c>
      <c r="D132" t="str">
        <f t="shared" ref="D132:D195" si="10">IF(MOD(F132,2)&lt;&gt;0,"UM","M")</f>
        <v>M</v>
      </c>
      <c r="E132">
        <v>2007</v>
      </c>
      <c r="F132">
        <v>8</v>
      </c>
      <c r="H132">
        <v>5</v>
      </c>
      <c r="I132" s="136" t="e">
        <f>VLOOKUP(A132,[1]valid2020_stock!$A$2:$M$9919,13,FALSE)</f>
        <v>#N/A</v>
      </c>
      <c r="K132" s="136" t="e">
        <f t="shared" si="7"/>
        <v>#N/A</v>
      </c>
    </row>
    <row r="133" spans="1:11" x14ac:dyDescent="0.3">
      <c r="A133" t="str">
        <f t="shared" si="8"/>
        <v>2008-8-3-</v>
      </c>
      <c r="B133">
        <f>VLOOKUP(F133,LookUpFlags!$A$5:$E$114,5,FALSE)</f>
        <v>1</v>
      </c>
      <c r="C133">
        <f t="shared" si="9"/>
        <v>4</v>
      </c>
      <c r="D133" t="str">
        <f t="shared" si="10"/>
        <v>M</v>
      </c>
      <c r="E133">
        <v>2008</v>
      </c>
      <c r="F133">
        <v>8</v>
      </c>
      <c r="H133">
        <v>3</v>
      </c>
      <c r="I133" s="136" t="e">
        <f>VLOOKUP(A133,[1]valid2020_stock!$A$2:$M$9919,13,FALSE)</f>
        <v>#N/A</v>
      </c>
      <c r="K133" s="136" t="e">
        <f t="shared" si="7"/>
        <v>#N/A</v>
      </c>
    </row>
    <row r="134" spans="1:11" x14ac:dyDescent="0.3">
      <c r="A134" t="str">
        <f t="shared" si="8"/>
        <v>2008-8-4-</v>
      </c>
      <c r="B134">
        <f>VLOOKUP(F134,LookUpFlags!$A$5:$E$114,5,FALSE)</f>
        <v>1</v>
      </c>
      <c r="C134">
        <f t="shared" si="9"/>
        <v>4</v>
      </c>
      <c r="D134" t="str">
        <f t="shared" si="10"/>
        <v>M</v>
      </c>
      <c r="E134">
        <v>2008</v>
      </c>
      <c r="F134">
        <v>8</v>
      </c>
      <c r="H134">
        <v>4</v>
      </c>
      <c r="I134" s="136" t="e">
        <f>VLOOKUP(A134,[1]valid2020_stock!$A$2:$M$9919,13,FALSE)</f>
        <v>#N/A</v>
      </c>
      <c r="K134" s="136" t="e">
        <f t="shared" si="7"/>
        <v>#N/A</v>
      </c>
    </row>
    <row r="135" spans="1:11" x14ac:dyDescent="0.3">
      <c r="A135" t="str">
        <f t="shared" si="8"/>
        <v>2008-8-5-</v>
      </c>
      <c r="B135">
        <f>VLOOKUP(F135,LookUpFlags!$A$5:$E$114,5,FALSE)</f>
        <v>1</v>
      </c>
      <c r="C135">
        <f t="shared" si="9"/>
        <v>4</v>
      </c>
      <c r="D135" t="str">
        <f t="shared" si="10"/>
        <v>M</v>
      </c>
      <c r="E135">
        <v>2008</v>
      </c>
      <c r="F135">
        <v>8</v>
      </c>
      <c r="H135">
        <v>5</v>
      </c>
      <c r="I135" s="136" t="e">
        <f>VLOOKUP(A135,[1]valid2020_stock!$A$2:$M$9919,13,FALSE)</f>
        <v>#N/A</v>
      </c>
      <c r="K135" s="136" t="e">
        <f t="shared" si="7"/>
        <v>#N/A</v>
      </c>
    </row>
    <row r="136" spans="1:11" x14ac:dyDescent="0.3">
      <c r="A136" t="str">
        <f t="shared" si="8"/>
        <v>2009-8-3-</v>
      </c>
      <c r="B136">
        <f>VLOOKUP(F136,LookUpFlags!$A$5:$E$114,5,FALSE)</f>
        <v>1</v>
      </c>
      <c r="C136">
        <f t="shared" si="9"/>
        <v>4</v>
      </c>
      <c r="D136" t="str">
        <f t="shared" si="10"/>
        <v>M</v>
      </c>
      <c r="E136">
        <v>2009</v>
      </c>
      <c r="F136">
        <v>8</v>
      </c>
      <c r="H136">
        <v>3</v>
      </c>
      <c r="I136" s="136" t="e">
        <f>VLOOKUP(A136,[1]valid2020_stock!$A$2:$M$9919,13,FALSE)</f>
        <v>#N/A</v>
      </c>
      <c r="K136" s="136" t="e">
        <f t="shared" si="7"/>
        <v>#N/A</v>
      </c>
    </row>
    <row r="137" spans="1:11" x14ac:dyDescent="0.3">
      <c r="A137" t="str">
        <f t="shared" si="8"/>
        <v>2009-8-4-</v>
      </c>
      <c r="B137">
        <f>VLOOKUP(F137,LookUpFlags!$A$5:$E$114,5,FALSE)</f>
        <v>1</v>
      </c>
      <c r="C137">
        <f t="shared" si="9"/>
        <v>4</v>
      </c>
      <c r="D137" t="str">
        <f t="shared" si="10"/>
        <v>M</v>
      </c>
      <c r="E137">
        <v>2009</v>
      </c>
      <c r="F137">
        <v>8</v>
      </c>
      <c r="H137">
        <v>4</v>
      </c>
      <c r="I137" s="136" t="e">
        <f>VLOOKUP(A137,[1]valid2020_stock!$A$2:$M$9919,13,FALSE)</f>
        <v>#N/A</v>
      </c>
      <c r="K137" s="136" t="e">
        <f t="shared" si="7"/>
        <v>#N/A</v>
      </c>
    </row>
    <row r="138" spans="1:11" x14ac:dyDescent="0.3">
      <c r="A138" t="str">
        <f t="shared" si="8"/>
        <v>2009-8-5-</v>
      </c>
      <c r="B138">
        <f>VLOOKUP(F138,LookUpFlags!$A$5:$E$114,5,FALSE)</f>
        <v>1</v>
      </c>
      <c r="C138">
        <f t="shared" si="9"/>
        <v>4</v>
      </c>
      <c r="D138" t="str">
        <f t="shared" si="10"/>
        <v>M</v>
      </c>
      <c r="E138">
        <v>2009</v>
      </c>
      <c r="F138">
        <v>8</v>
      </c>
      <c r="H138">
        <v>5</v>
      </c>
      <c r="I138" s="136" t="e">
        <f>VLOOKUP(A138,[1]valid2020_stock!$A$2:$M$9919,13,FALSE)</f>
        <v>#N/A</v>
      </c>
      <c r="K138" s="136" t="e">
        <f t="shared" si="7"/>
        <v>#N/A</v>
      </c>
    </row>
    <row r="139" spans="1:11" x14ac:dyDescent="0.3">
      <c r="A139" t="str">
        <f t="shared" si="8"/>
        <v>2010-8-3-</v>
      </c>
      <c r="B139">
        <f>VLOOKUP(F139,LookUpFlags!$A$5:$E$114,5,FALSE)</f>
        <v>1</v>
      </c>
      <c r="C139">
        <f t="shared" si="9"/>
        <v>4</v>
      </c>
      <c r="D139" t="str">
        <f t="shared" si="10"/>
        <v>M</v>
      </c>
      <c r="E139">
        <v>2010</v>
      </c>
      <c r="F139">
        <v>8</v>
      </c>
      <c r="H139">
        <v>3</v>
      </c>
      <c r="I139" s="136" t="e">
        <f>VLOOKUP(A139,[1]valid2020_stock!$A$2:$M$9919,13,FALSE)</f>
        <v>#N/A</v>
      </c>
      <c r="K139" s="136" t="e">
        <f t="shared" si="7"/>
        <v>#N/A</v>
      </c>
    </row>
    <row r="140" spans="1:11" x14ac:dyDescent="0.3">
      <c r="A140" t="str">
        <f t="shared" si="8"/>
        <v>2010-8-4-</v>
      </c>
      <c r="B140">
        <f>VLOOKUP(F140,LookUpFlags!$A$5:$E$114,5,FALSE)</f>
        <v>1</v>
      </c>
      <c r="C140">
        <f t="shared" si="9"/>
        <v>4</v>
      </c>
      <c r="D140" t="str">
        <f t="shared" si="10"/>
        <v>M</v>
      </c>
      <c r="E140">
        <v>2010</v>
      </c>
      <c r="F140">
        <v>8</v>
      </c>
      <c r="H140">
        <v>4</v>
      </c>
      <c r="I140" s="136" t="e">
        <f>VLOOKUP(A140,[1]valid2020_stock!$A$2:$M$9919,13,FALSE)</f>
        <v>#N/A</v>
      </c>
      <c r="K140" s="136" t="e">
        <f t="shared" si="7"/>
        <v>#N/A</v>
      </c>
    </row>
    <row r="141" spans="1:11" x14ac:dyDescent="0.3">
      <c r="A141" t="str">
        <f t="shared" si="8"/>
        <v>2010-8-5-</v>
      </c>
      <c r="B141">
        <f>VLOOKUP(F141,LookUpFlags!$A$5:$E$114,5,FALSE)</f>
        <v>1</v>
      </c>
      <c r="C141">
        <f t="shared" si="9"/>
        <v>4</v>
      </c>
      <c r="D141" t="str">
        <f t="shared" si="10"/>
        <v>M</v>
      </c>
      <c r="E141">
        <v>2010</v>
      </c>
      <c r="F141">
        <v>8</v>
      </c>
      <c r="H141">
        <v>5</v>
      </c>
      <c r="I141" s="136" t="e">
        <f>VLOOKUP(A141,[1]valid2020_stock!$A$2:$M$9919,13,FALSE)</f>
        <v>#N/A</v>
      </c>
      <c r="K141" s="136" t="e">
        <f t="shared" si="7"/>
        <v>#N/A</v>
      </c>
    </row>
    <row r="142" spans="1:11" x14ac:dyDescent="0.3">
      <c r="A142" t="str">
        <f t="shared" si="8"/>
        <v>2011-8-3-</v>
      </c>
      <c r="B142">
        <f>VLOOKUP(F142,LookUpFlags!$A$5:$E$114,5,FALSE)</f>
        <v>1</v>
      </c>
      <c r="C142">
        <f t="shared" si="9"/>
        <v>4</v>
      </c>
      <c r="D142" t="str">
        <f t="shared" si="10"/>
        <v>M</v>
      </c>
      <c r="E142">
        <v>2011</v>
      </c>
      <c r="F142">
        <v>8</v>
      </c>
      <c r="H142">
        <v>3</v>
      </c>
      <c r="I142" s="136" t="e">
        <f>VLOOKUP(A142,[1]valid2020_stock!$A$2:$M$9919,13,FALSE)</f>
        <v>#N/A</v>
      </c>
      <c r="K142" s="136" t="e">
        <f t="shared" si="7"/>
        <v>#N/A</v>
      </c>
    </row>
    <row r="143" spans="1:11" x14ac:dyDescent="0.3">
      <c r="A143" t="str">
        <f t="shared" si="8"/>
        <v>2011-8-4-</v>
      </c>
      <c r="B143">
        <f>VLOOKUP(F143,LookUpFlags!$A$5:$E$114,5,FALSE)</f>
        <v>1</v>
      </c>
      <c r="C143">
        <f t="shared" si="9"/>
        <v>4</v>
      </c>
      <c r="D143" t="str">
        <f t="shared" si="10"/>
        <v>M</v>
      </c>
      <c r="E143">
        <v>2011</v>
      </c>
      <c r="F143">
        <v>8</v>
      </c>
      <c r="H143">
        <v>4</v>
      </c>
      <c r="I143" s="136" t="e">
        <f>VLOOKUP(A143,[1]valid2020_stock!$A$2:$M$9919,13,FALSE)</f>
        <v>#N/A</v>
      </c>
      <c r="K143" s="136" t="e">
        <f t="shared" si="7"/>
        <v>#N/A</v>
      </c>
    </row>
    <row r="144" spans="1:11" x14ac:dyDescent="0.3">
      <c r="A144" t="str">
        <f t="shared" si="8"/>
        <v>2011-8-5-</v>
      </c>
      <c r="B144">
        <f>VLOOKUP(F144,LookUpFlags!$A$5:$E$114,5,FALSE)</f>
        <v>1</v>
      </c>
      <c r="C144">
        <f t="shared" si="9"/>
        <v>4</v>
      </c>
      <c r="D144" t="str">
        <f t="shared" si="10"/>
        <v>M</v>
      </c>
      <c r="E144">
        <v>2011</v>
      </c>
      <c r="F144">
        <v>8</v>
      </c>
      <c r="H144">
        <v>5</v>
      </c>
      <c r="I144" s="136" t="e">
        <f>VLOOKUP(A144,[1]valid2020_stock!$A$2:$M$9919,13,FALSE)</f>
        <v>#N/A</v>
      </c>
      <c r="K144" s="136" t="e">
        <f t="shared" si="7"/>
        <v>#N/A</v>
      </c>
    </row>
    <row r="145" spans="1:11" x14ac:dyDescent="0.3">
      <c r="A145" t="str">
        <f t="shared" si="8"/>
        <v>2012-8-3-</v>
      </c>
      <c r="B145">
        <f>VLOOKUP(F145,LookUpFlags!$A$5:$E$114,5,FALSE)</f>
        <v>1</v>
      </c>
      <c r="C145">
        <f t="shared" si="9"/>
        <v>4</v>
      </c>
      <c r="D145" t="str">
        <f t="shared" si="10"/>
        <v>M</v>
      </c>
      <c r="E145">
        <v>2012</v>
      </c>
      <c r="F145">
        <v>8</v>
      </c>
      <c r="H145">
        <v>3</v>
      </c>
      <c r="I145" s="136" t="e">
        <f>VLOOKUP(A145,[1]valid2020_stock!$A$2:$M$9919,13,FALSE)</f>
        <v>#N/A</v>
      </c>
      <c r="K145" s="136" t="e">
        <f t="shared" si="7"/>
        <v>#N/A</v>
      </c>
    </row>
    <row r="146" spans="1:11" x14ac:dyDescent="0.3">
      <c r="A146" t="str">
        <f t="shared" si="8"/>
        <v>2012-8-4-</v>
      </c>
      <c r="B146">
        <f>VLOOKUP(F146,LookUpFlags!$A$5:$E$114,5,FALSE)</f>
        <v>1</v>
      </c>
      <c r="C146">
        <f t="shared" si="9"/>
        <v>4</v>
      </c>
      <c r="D146" t="str">
        <f t="shared" si="10"/>
        <v>M</v>
      </c>
      <c r="E146">
        <v>2012</v>
      </c>
      <c r="F146">
        <v>8</v>
      </c>
      <c r="H146">
        <v>4</v>
      </c>
      <c r="I146" s="136" t="e">
        <f>VLOOKUP(A146,[1]valid2020_stock!$A$2:$M$9919,13,FALSE)</f>
        <v>#N/A</v>
      </c>
      <c r="K146" s="136" t="e">
        <f t="shared" si="7"/>
        <v>#N/A</v>
      </c>
    </row>
    <row r="147" spans="1:11" x14ac:dyDescent="0.3">
      <c r="A147" t="str">
        <f t="shared" si="8"/>
        <v>2012-8-5-</v>
      </c>
      <c r="B147">
        <f>VLOOKUP(F147,LookUpFlags!$A$5:$E$114,5,FALSE)</f>
        <v>1</v>
      </c>
      <c r="C147">
        <f t="shared" si="9"/>
        <v>4</v>
      </c>
      <c r="D147" t="str">
        <f t="shared" si="10"/>
        <v>M</v>
      </c>
      <c r="E147">
        <v>2012</v>
      </c>
      <c r="F147">
        <v>8</v>
      </c>
      <c r="H147">
        <v>5</v>
      </c>
      <c r="I147" s="136" t="e">
        <f>VLOOKUP(A147,[1]valid2020_stock!$A$2:$M$9919,13,FALSE)</f>
        <v>#N/A</v>
      </c>
      <c r="K147" s="136" t="e">
        <f t="shared" si="7"/>
        <v>#N/A</v>
      </c>
    </row>
    <row r="148" spans="1:11" x14ac:dyDescent="0.3">
      <c r="A148" t="str">
        <f t="shared" si="8"/>
        <v>2013-8-3-</v>
      </c>
      <c r="B148">
        <f>VLOOKUP(F148,LookUpFlags!$A$5:$E$114,5,FALSE)</f>
        <v>1</v>
      </c>
      <c r="C148">
        <f t="shared" si="9"/>
        <v>4</v>
      </c>
      <c r="D148" t="str">
        <f t="shared" si="10"/>
        <v>M</v>
      </c>
      <c r="E148">
        <v>2013</v>
      </c>
      <c r="F148">
        <v>8</v>
      </c>
      <c r="H148">
        <v>3</v>
      </c>
      <c r="I148" s="136" t="e">
        <f>VLOOKUP(A148,[1]valid2020_stock!$A$2:$M$9919,13,FALSE)</f>
        <v>#N/A</v>
      </c>
      <c r="K148" s="136" t="e">
        <f t="shared" si="7"/>
        <v>#N/A</v>
      </c>
    </row>
    <row r="149" spans="1:11" x14ac:dyDescent="0.3">
      <c r="A149" t="str">
        <f t="shared" si="8"/>
        <v>2013-8-4-</v>
      </c>
      <c r="B149">
        <f>VLOOKUP(F149,LookUpFlags!$A$5:$E$114,5,FALSE)</f>
        <v>1</v>
      </c>
      <c r="C149">
        <f t="shared" si="9"/>
        <v>4</v>
      </c>
      <c r="D149" t="str">
        <f t="shared" si="10"/>
        <v>M</v>
      </c>
      <c r="E149">
        <v>2013</v>
      </c>
      <c r="F149">
        <v>8</v>
      </c>
      <c r="H149">
        <v>4</v>
      </c>
      <c r="I149" s="136" t="e">
        <f>VLOOKUP(A149,[1]valid2020_stock!$A$2:$M$9919,13,FALSE)</f>
        <v>#N/A</v>
      </c>
      <c r="K149" s="136" t="e">
        <f t="shared" si="7"/>
        <v>#N/A</v>
      </c>
    </row>
    <row r="150" spans="1:11" x14ac:dyDescent="0.3">
      <c r="A150" t="str">
        <f t="shared" si="8"/>
        <v>2013-8-5-</v>
      </c>
      <c r="B150">
        <f>VLOOKUP(F150,LookUpFlags!$A$5:$E$114,5,FALSE)</f>
        <v>1</v>
      </c>
      <c r="C150">
        <f t="shared" si="9"/>
        <v>4</v>
      </c>
      <c r="D150" t="str">
        <f t="shared" si="10"/>
        <v>M</v>
      </c>
      <c r="E150">
        <v>2013</v>
      </c>
      <c r="F150">
        <v>8</v>
      </c>
      <c r="H150">
        <v>5</v>
      </c>
      <c r="I150" s="136" t="e">
        <f>VLOOKUP(A150,[1]valid2020_stock!$A$2:$M$9919,13,FALSE)</f>
        <v>#N/A</v>
      </c>
      <c r="K150" s="136" t="e">
        <f t="shared" si="7"/>
        <v>#N/A</v>
      </c>
    </row>
    <row r="151" spans="1:11" x14ac:dyDescent="0.3">
      <c r="A151" t="str">
        <f t="shared" si="8"/>
        <v>2007-9-3-</v>
      </c>
      <c r="B151">
        <f>VLOOKUP(F151,LookUpFlags!$A$5:$E$114,5,FALSE)</f>
        <v>1</v>
      </c>
      <c r="C151">
        <f t="shared" si="9"/>
        <v>5</v>
      </c>
      <c r="D151" t="str">
        <f t="shared" si="10"/>
        <v>UM</v>
      </c>
      <c r="E151">
        <v>2007</v>
      </c>
      <c r="F151">
        <v>9</v>
      </c>
      <c r="H151">
        <v>3</v>
      </c>
      <c r="I151" s="136" t="e">
        <f>VLOOKUP(A151,[1]valid2020_stock!$A$2:$M$9919,13,FALSE)</f>
        <v>#N/A</v>
      </c>
      <c r="K151" s="136" t="e">
        <f t="shared" si="7"/>
        <v>#N/A</v>
      </c>
    </row>
    <row r="152" spans="1:11" x14ac:dyDescent="0.3">
      <c r="A152" t="str">
        <f t="shared" si="8"/>
        <v>2007-9-4-</v>
      </c>
      <c r="B152">
        <f>VLOOKUP(F152,LookUpFlags!$A$5:$E$114,5,FALSE)</f>
        <v>1</v>
      </c>
      <c r="C152">
        <f t="shared" si="9"/>
        <v>5</v>
      </c>
      <c r="D152" t="str">
        <f t="shared" si="10"/>
        <v>UM</v>
      </c>
      <c r="E152">
        <v>2007</v>
      </c>
      <c r="F152">
        <v>9</v>
      </c>
      <c r="H152">
        <v>4</v>
      </c>
      <c r="I152" s="136" t="e">
        <f>VLOOKUP(A152,[1]valid2020_stock!$A$2:$M$9919,13,FALSE)</f>
        <v>#N/A</v>
      </c>
      <c r="K152" s="136" t="e">
        <f t="shared" si="7"/>
        <v>#N/A</v>
      </c>
    </row>
    <row r="153" spans="1:11" x14ac:dyDescent="0.3">
      <c r="A153" t="str">
        <f t="shared" si="8"/>
        <v>2007-9-5-</v>
      </c>
      <c r="B153">
        <f>VLOOKUP(F153,LookUpFlags!$A$5:$E$114,5,FALSE)</f>
        <v>1</v>
      </c>
      <c r="C153">
        <f t="shared" si="9"/>
        <v>5</v>
      </c>
      <c r="D153" t="str">
        <f t="shared" si="10"/>
        <v>UM</v>
      </c>
      <c r="E153">
        <v>2007</v>
      </c>
      <c r="F153">
        <v>9</v>
      </c>
      <c r="H153">
        <v>5</v>
      </c>
      <c r="I153" s="136" t="e">
        <f>VLOOKUP(A153,[1]valid2020_stock!$A$2:$M$9919,13,FALSE)</f>
        <v>#N/A</v>
      </c>
      <c r="K153" s="136" t="e">
        <f t="shared" si="7"/>
        <v>#N/A</v>
      </c>
    </row>
    <row r="154" spans="1:11" x14ac:dyDescent="0.3">
      <c r="A154" t="str">
        <f t="shared" si="8"/>
        <v>2008-9-3-</v>
      </c>
      <c r="B154">
        <f>VLOOKUP(F154,LookUpFlags!$A$5:$E$114,5,FALSE)</f>
        <v>1</v>
      </c>
      <c r="C154">
        <f t="shared" si="9"/>
        <v>5</v>
      </c>
      <c r="D154" t="str">
        <f t="shared" si="10"/>
        <v>UM</v>
      </c>
      <c r="E154">
        <v>2008</v>
      </c>
      <c r="F154">
        <v>9</v>
      </c>
      <c r="H154">
        <v>3</v>
      </c>
      <c r="I154" s="136" t="e">
        <f>VLOOKUP(A154,[1]valid2020_stock!$A$2:$M$9919,13,FALSE)</f>
        <v>#N/A</v>
      </c>
      <c r="K154" s="136" t="e">
        <f t="shared" si="7"/>
        <v>#N/A</v>
      </c>
    </row>
    <row r="155" spans="1:11" x14ac:dyDescent="0.3">
      <c r="A155" t="str">
        <f t="shared" si="8"/>
        <v>2008-9-4-</v>
      </c>
      <c r="B155">
        <f>VLOOKUP(F155,LookUpFlags!$A$5:$E$114,5,FALSE)</f>
        <v>1</v>
      </c>
      <c r="C155">
        <f t="shared" si="9"/>
        <v>5</v>
      </c>
      <c r="D155" t="str">
        <f t="shared" si="10"/>
        <v>UM</v>
      </c>
      <c r="E155">
        <v>2008</v>
      </c>
      <c r="F155">
        <v>9</v>
      </c>
      <c r="H155">
        <v>4</v>
      </c>
      <c r="I155" s="136" t="e">
        <f>VLOOKUP(A155,[1]valid2020_stock!$A$2:$M$9919,13,FALSE)</f>
        <v>#N/A</v>
      </c>
      <c r="K155" s="136" t="e">
        <f t="shared" si="7"/>
        <v>#N/A</v>
      </c>
    </row>
    <row r="156" spans="1:11" x14ac:dyDescent="0.3">
      <c r="A156" t="str">
        <f t="shared" si="8"/>
        <v>2008-9-5-</v>
      </c>
      <c r="B156">
        <f>VLOOKUP(F156,LookUpFlags!$A$5:$E$114,5,FALSE)</f>
        <v>1</v>
      </c>
      <c r="C156">
        <f t="shared" si="9"/>
        <v>5</v>
      </c>
      <c r="D156" t="str">
        <f t="shared" si="10"/>
        <v>UM</v>
      </c>
      <c r="E156">
        <v>2008</v>
      </c>
      <c r="F156">
        <v>9</v>
      </c>
      <c r="H156">
        <v>5</v>
      </c>
      <c r="I156" s="136" t="e">
        <f>VLOOKUP(A156,[1]valid2020_stock!$A$2:$M$9919,13,FALSE)</f>
        <v>#N/A</v>
      </c>
      <c r="K156" s="136" t="e">
        <f t="shared" si="7"/>
        <v>#N/A</v>
      </c>
    </row>
    <row r="157" spans="1:11" x14ac:dyDescent="0.3">
      <c r="A157" t="str">
        <f t="shared" si="8"/>
        <v>2009-9-3-</v>
      </c>
      <c r="B157">
        <f>VLOOKUP(F157,LookUpFlags!$A$5:$E$114,5,FALSE)</f>
        <v>1</v>
      </c>
      <c r="C157">
        <f t="shared" si="9"/>
        <v>5</v>
      </c>
      <c r="D157" t="str">
        <f t="shared" si="10"/>
        <v>UM</v>
      </c>
      <c r="E157">
        <v>2009</v>
      </c>
      <c r="F157">
        <v>9</v>
      </c>
      <c r="H157">
        <v>3</v>
      </c>
      <c r="I157" s="136" t="e">
        <f>VLOOKUP(A157,[1]valid2020_stock!$A$2:$M$9919,13,FALSE)</f>
        <v>#N/A</v>
      </c>
      <c r="K157" s="136" t="e">
        <f t="shared" si="7"/>
        <v>#N/A</v>
      </c>
    </row>
    <row r="158" spans="1:11" x14ac:dyDescent="0.3">
      <c r="A158" t="str">
        <f t="shared" si="8"/>
        <v>2009-9-4-</v>
      </c>
      <c r="B158">
        <f>VLOOKUP(F158,LookUpFlags!$A$5:$E$114,5,FALSE)</f>
        <v>1</v>
      </c>
      <c r="C158">
        <f t="shared" si="9"/>
        <v>5</v>
      </c>
      <c r="D158" t="str">
        <f t="shared" si="10"/>
        <v>UM</v>
      </c>
      <c r="E158">
        <v>2009</v>
      </c>
      <c r="F158">
        <v>9</v>
      </c>
      <c r="H158">
        <v>4</v>
      </c>
      <c r="I158" s="136" t="e">
        <f>VLOOKUP(A158,[1]valid2020_stock!$A$2:$M$9919,13,FALSE)</f>
        <v>#N/A</v>
      </c>
      <c r="K158" s="136" t="e">
        <f t="shared" si="7"/>
        <v>#N/A</v>
      </c>
    </row>
    <row r="159" spans="1:11" x14ac:dyDescent="0.3">
      <c r="A159" t="str">
        <f t="shared" si="8"/>
        <v>2009-9-5-</v>
      </c>
      <c r="B159">
        <f>VLOOKUP(F159,LookUpFlags!$A$5:$E$114,5,FALSE)</f>
        <v>1</v>
      </c>
      <c r="C159">
        <f t="shared" si="9"/>
        <v>5</v>
      </c>
      <c r="D159" t="str">
        <f t="shared" si="10"/>
        <v>UM</v>
      </c>
      <c r="E159">
        <v>2009</v>
      </c>
      <c r="F159">
        <v>9</v>
      </c>
      <c r="H159">
        <v>5</v>
      </c>
      <c r="I159" s="136" t="e">
        <f>VLOOKUP(A159,[1]valid2020_stock!$A$2:$M$9919,13,FALSE)</f>
        <v>#N/A</v>
      </c>
      <c r="K159" s="136" t="e">
        <f t="shared" si="7"/>
        <v>#N/A</v>
      </c>
    </row>
    <row r="160" spans="1:11" x14ac:dyDescent="0.3">
      <c r="A160" t="str">
        <f t="shared" si="8"/>
        <v>2010-9-3-</v>
      </c>
      <c r="B160">
        <f>VLOOKUP(F160,LookUpFlags!$A$5:$E$114,5,FALSE)</f>
        <v>1</v>
      </c>
      <c r="C160">
        <f t="shared" si="9"/>
        <v>5</v>
      </c>
      <c r="D160" t="str">
        <f t="shared" si="10"/>
        <v>UM</v>
      </c>
      <c r="E160">
        <v>2010</v>
      </c>
      <c r="F160">
        <v>9</v>
      </c>
      <c r="H160">
        <v>3</v>
      </c>
      <c r="I160" s="136" t="e">
        <f>VLOOKUP(A160,[1]valid2020_stock!$A$2:$M$9919,13,FALSE)</f>
        <v>#N/A</v>
      </c>
      <c r="K160" s="136" t="e">
        <f t="shared" si="7"/>
        <v>#N/A</v>
      </c>
    </row>
    <row r="161" spans="1:11" x14ac:dyDescent="0.3">
      <c r="A161" t="str">
        <f t="shared" si="8"/>
        <v>2010-9-4-</v>
      </c>
      <c r="B161">
        <f>VLOOKUP(F161,LookUpFlags!$A$5:$E$114,5,FALSE)</f>
        <v>1</v>
      </c>
      <c r="C161">
        <f t="shared" si="9"/>
        <v>5</v>
      </c>
      <c r="D161" t="str">
        <f t="shared" si="10"/>
        <v>UM</v>
      </c>
      <c r="E161">
        <v>2010</v>
      </c>
      <c r="F161">
        <v>9</v>
      </c>
      <c r="H161">
        <v>4</v>
      </c>
      <c r="I161" s="136" t="e">
        <f>VLOOKUP(A161,[1]valid2020_stock!$A$2:$M$9919,13,FALSE)</f>
        <v>#N/A</v>
      </c>
      <c r="K161" s="136" t="e">
        <f t="shared" si="7"/>
        <v>#N/A</v>
      </c>
    </row>
    <row r="162" spans="1:11" x14ac:dyDescent="0.3">
      <c r="A162" t="str">
        <f t="shared" si="8"/>
        <v>2010-9-5-</v>
      </c>
      <c r="B162">
        <f>VLOOKUP(F162,LookUpFlags!$A$5:$E$114,5,FALSE)</f>
        <v>1</v>
      </c>
      <c r="C162">
        <f t="shared" si="9"/>
        <v>5</v>
      </c>
      <c r="D162" t="str">
        <f t="shared" si="10"/>
        <v>UM</v>
      </c>
      <c r="E162">
        <v>2010</v>
      </c>
      <c r="F162">
        <v>9</v>
      </c>
      <c r="H162">
        <v>5</v>
      </c>
      <c r="I162" s="136" t="e">
        <f>VLOOKUP(A162,[1]valid2020_stock!$A$2:$M$9919,13,FALSE)</f>
        <v>#N/A</v>
      </c>
      <c r="K162" s="136" t="e">
        <f t="shared" si="7"/>
        <v>#N/A</v>
      </c>
    </row>
    <row r="163" spans="1:11" x14ac:dyDescent="0.3">
      <c r="A163" t="str">
        <f t="shared" si="8"/>
        <v>2011-9-3-</v>
      </c>
      <c r="B163">
        <f>VLOOKUP(F163,LookUpFlags!$A$5:$E$114,5,FALSE)</f>
        <v>1</v>
      </c>
      <c r="C163">
        <f t="shared" si="9"/>
        <v>5</v>
      </c>
      <c r="D163" t="str">
        <f t="shared" si="10"/>
        <v>UM</v>
      </c>
      <c r="E163">
        <v>2011</v>
      </c>
      <c r="F163">
        <v>9</v>
      </c>
      <c r="H163">
        <v>3</v>
      </c>
      <c r="I163" s="136" t="e">
        <f>VLOOKUP(A163,[1]valid2020_stock!$A$2:$M$9919,13,FALSE)</f>
        <v>#N/A</v>
      </c>
      <c r="K163" s="136" t="e">
        <f t="shared" si="7"/>
        <v>#N/A</v>
      </c>
    </row>
    <row r="164" spans="1:11" x14ac:dyDescent="0.3">
      <c r="A164" t="str">
        <f t="shared" si="8"/>
        <v>2011-9-4-</v>
      </c>
      <c r="B164">
        <f>VLOOKUP(F164,LookUpFlags!$A$5:$E$114,5,FALSE)</f>
        <v>1</v>
      </c>
      <c r="C164">
        <f t="shared" si="9"/>
        <v>5</v>
      </c>
      <c r="D164" t="str">
        <f t="shared" si="10"/>
        <v>UM</v>
      </c>
      <c r="E164">
        <v>2011</v>
      </c>
      <c r="F164">
        <v>9</v>
      </c>
      <c r="H164">
        <v>4</v>
      </c>
      <c r="I164" s="136" t="e">
        <f>VLOOKUP(A164,[1]valid2020_stock!$A$2:$M$9919,13,FALSE)</f>
        <v>#N/A</v>
      </c>
      <c r="K164" s="136" t="e">
        <f t="shared" si="7"/>
        <v>#N/A</v>
      </c>
    </row>
    <row r="165" spans="1:11" x14ac:dyDescent="0.3">
      <c r="A165" t="str">
        <f t="shared" si="8"/>
        <v>2011-9-5-</v>
      </c>
      <c r="B165">
        <f>VLOOKUP(F165,LookUpFlags!$A$5:$E$114,5,FALSE)</f>
        <v>1</v>
      </c>
      <c r="C165">
        <f t="shared" si="9"/>
        <v>5</v>
      </c>
      <c r="D165" t="str">
        <f t="shared" si="10"/>
        <v>UM</v>
      </c>
      <c r="E165">
        <v>2011</v>
      </c>
      <c r="F165">
        <v>9</v>
      </c>
      <c r="H165">
        <v>5</v>
      </c>
      <c r="I165" s="136" t="e">
        <f>VLOOKUP(A165,[1]valid2020_stock!$A$2:$M$9919,13,FALSE)</f>
        <v>#N/A</v>
      </c>
      <c r="K165" s="136" t="e">
        <f t="shared" si="7"/>
        <v>#N/A</v>
      </c>
    </row>
    <row r="166" spans="1:11" x14ac:dyDescent="0.3">
      <c r="A166" t="str">
        <f t="shared" si="8"/>
        <v>2012-9-3-</v>
      </c>
      <c r="B166">
        <f>VLOOKUP(F166,LookUpFlags!$A$5:$E$114,5,FALSE)</f>
        <v>1</v>
      </c>
      <c r="C166">
        <f t="shared" si="9"/>
        <v>5</v>
      </c>
      <c r="D166" t="str">
        <f t="shared" si="10"/>
        <v>UM</v>
      </c>
      <c r="E166">
        <v>2012</v>
      </c>
      <c r="F166">
        <v>9</v>
      </c>
      <c r="H166">
        <v>3</v>
      </c>
      <c r="I166" s="136" t="e">
        <f>VLOOKUP(A166,[1]valid2020_stock!$A$2:$M$9919,13,FALSE)</f>
        <v>#N/A</v>
      </c>
      <c r="K166" s="136" t="e">
        <f t="shared" si="7"/>
        <v>#N/A</v>
      </c>
    </row>
    <row r="167" spans="1:11" x14ac:dyDescent="0.3">
      <c r="A167" t="str">
        <f t="shared" si="8"/>
        <v>2012-9-4-</v>
      </c>
      <c r="B167">
        <f>VLOOKUP(F167,LookUpFlags!$A$5:$E$114,5,FALSE)</f>
        <v>1</v>
      </c>
      <c r="C167">
        <f t="shared" si="9"/>
        <v>5</v>
      </c>
      <c r="D167" t="str">
        <f t="shared" si="10"/>
        <v>UM</v>
      </c>
      <c r="E167">
        <v>2012</v>
      </c>
      <c r="F167">
        <v>9</v>
      </c>
      <c r="H167">
        <v>4</v>
      </c>
      <c r="I167" s="136" t="e">
        <f>VLOOKUP(A167,[1]valid2020_stock!$A$2:$M$9919,13,FALSE)</f>
        <v>#N/A</v>
      </c>
      <c r="K167" s="136" t="e">
        <f t="shared" si="7"/>
        <v>#N/A</v>
      </c>
    </row>
    <row r="168" spans="1:11" x14ac:dyDescent="0.3">
      <c r="A168" t="str">
        <f t="shared" si="8"/>
        <v>2012-9-5-</v>
      </c>
      <c r="B168">
        <f>VLOOKUP(F168,LookUpFlags!$A$5:$E$114,5,FALSE)</f>
        <v>1</v>
      </c>
      <c r="C168">
        <f t="shared" si="9"/>
        <v>5</v>
      </c>
      <c r="D168" t="str">
        <f t="shared" si="10"/>
        <v>UM</v>
      </c>
      <c r="E168">
        <v>2012</v>
      </c>
      <c r="F168">
        <v>9</v>
      </c>
      <c r="H168">
        <v>5</v>
      </c>
      <c r="I168" s="136" t="e">
        <f>VLOOKUP(A168,[1]valid2020_stock!$A$2:$M$9919,13,FALSE)</f>
        <v>#N/A</v>
      </c>
      <c r="K168" s="136" t="e">
        <f t="shared" si="7"/>
        <v>#N/A</v>
      </c>
    </row>
    <row r="169" spans="1:11" x14ac:dyDescent="0.3">
      <c r="A169" t="str">
        <f t="shared" si="8"/>
        <v>2013-9-3-</v>
      </c>
      <c r="B169">
        <f>VLOOKUP(F169,LookUpFlags!$A$5:$E$114,5,FALSE)</f>
        <v>1</v>
      </c>
      <c r="C169">
        <f t="shared" si="9"/>
        <v>5</v>
      </c>
      <c r="D169" t="str">
        <f t="shared" si="10"/>
        <v>UM</v>
      </c>
      <c r="E169">
        <v>2013</v>
      </c>
      <c r="F169">
        <v>9</v>
      </c>
      <c r="H169">
        <v>3</v>
      </c>
      <c r="I169" s="136" t="e">
        <f>VLOOKUP(A169,[1]valid2020_stock!$A$2:$M$9919,13,FALSE)</f>
        <v>#N/A</v>
      </c>
      <c r="K169" s="136" t="e">
        <f t="shared" si="7"/>
        <v>#N/A</v>
      </c>
    </row>
    <row r="170" spans="1:11" x14ac:dyDescent="0.3">
      <c r="A170" t="str">
        <f t="shared" si="8"/>
        <v>2013-9-4-</v>
      </c>
      <c r="B170">
        <f>VLOOKUP(F170,LookUpFlags!$A$5:$E$114,5,FALSE)</f>
        <v>1</v>
      </c>
      <c r="C170">
        <f t="shared" si="9"/>
        <v>5</v>
      </c>
      <c r="D170" t="str">
        <f t="shared" si="10"/>
        <v>UM</v>
      </c>
      <c r="E170">
        <v>2013</v>
      </c>
      <c r="F170">
        <v>9</v>
      </c>
      <c r="H170">
        <v>4</v>
      </c>
      <c r="I170" s="136" t="e">
        <f>VLOOKUP(A170,[1]valid2020_stock!$A$2:$M$9919,13,FALSE)</f>
        <v>#N/A</v>
      </c>
      <c r="K170" s="136" t="e">
        <f t="shared" si="7"/>
        <v>#N/A</v>
      </c>
    </row>
    <row r="171" spans="1:11" x14ac:dyDescent="0.3">
      <c r="A171" t="str">
        <f t="shared" si="8"/>
        <v>2013-9-5-</v>
      </c>
      <c r="B171">
        <f>VLOOKUP(F171,LookUpFlags!$A$5:$E$114,5,FALSE)</f>
        <v>1</v>
      </c>
      <c r="C171">
        <f t="shared" si="9"/>
        <v>5</v>
      </c>
      <c r="D171" t="str">
        <f t="shared" si="10"/>
        <v>UM</v>
      </c>
      <c r="E171">
        <v>2013</v>
      </c>
      <c r="F171">
        <v>9</v>
      </c>
      <c r="H171">
        <v>5</v>
      </c>
      <c r="I171" s="136" t="e">
        <f>VLOOKUP(A171,[1]valid2020_stock!$A$2:$M$9919,13,FALSE)</f>
        <v>#N/A</v>
      </c>
      <c r="K171" s="136" t="e">
        <f t="shared" si="7"/>
        <v>#N/A</v>
      </c>
    </row>
    <row r="172" spans="1:11" x14ac:dyDescent="0.3">
      <c r="A172" t="str">
        <f t="shared" si="8"/>
        <v>2007-10-3-</v>
      </c>
      <c r="B172">
        <f>VLOOKUP(F172,LookUpFlags!$A$5:$E$114,5,FALSE)</f>
        <v>1</v>
      </c>
      <c r="C172">
        <f t="shared" si="9"/>
        <v>5</v>
      </c>
      <c r="D172" t="str">
        <f t="shared" si="10"/>
        <v>M</v>
      </c>
      <c r="E172">
        <v>2007</v>
      </c>
      <c r="F172">
        <v>10</v>
      </c>
      <c r="H172">
        <v>3</v>
      </c>
      <c r="I172" s="136" t="e">
        <f>VLOOKUP(A172,[1]valid2020_stock!$A$2:$M$9919,13,FALSE)</f>
        <v>#N/A</v>
      </c>
      <c r="K172" s="136" t="e">
        <f t="shared" si="7"/>
        <v>#N/A</v>
      </c>
    </row>
    <row r="173" spans="1:11" x14ac:dyDescent="0.3">
      <c r="A173" t="str">
        <f t="shared" si="8"/>
        <v>2007-10-4-</v>
      </c>
      <c r="B173">
        <f>VLOOKUP(F173,LookUpFlags!$A$5:$E$114,5,FALSE)</f>
        <v>1</v>
      </c>
      <c r="C173">
        <f t="shared" si="9"/>
        <v>5</v>
      </c>
      <c r="D173" t="str">
        <f t="shared" si="10"/>
        <v>M</v>
      </c>
      <c r="E173">
        <v>2007</v>
      </c>
      <c r="F173">
        <v>10</v>
      </c>
      <c r="H173">
        <v>4</v>
      </c>
      <c r="I173" s="136" t="e">
        <f>VLOOKUP(A173,[1]valid2020_stock!$A$2:$M$9919,13,FALSE)</f>
        <v>#N/A</v>
      </c>
      <c r="K173" s="136" t="e">
        <f t="shared" si="7"/>
        <v>#N/A</v>
      </c>
    </row>
    <row r="174" spans="1:11" x14ac:dyDescent="0.3">
      <c r="A174" t="str">
        <f t="shared" si="8"/>
        <v>2007-10-5-</v>
      </c>
      <c r="B174">
        <f>VLOOKUP(F174,LookUpFlags!$A$5:$E$114,5,FALSE)</f>
        <v>1</v>
      </c>
      <c r="C174">
        <f t="shared" si="9"/>
        <v>5</v>
      </c>
      <c r="D174" t="str">
        <f t="shared" si="10"/>
        <v>M</v>
      </c>
      <c r="E174">
        <v>2007</v>
      </c>
      <c r="F174">
        <v>10</v>
      </c>
      <c r="H174">
        <v>5</v>
      </c>
      <c r="I174" s="136" t="e">
        <f>VLOOKUP(A174,[1]valid2020_stock!$A$2:$M$9919,13,FALSE)</f>
        <v>#N/A</v>
      </c>
      <c r="K174" s="136" t="e">
        <f t="shared" ref="K174:K237" si="11">I174</f>
        <v>#N/A</v>
      </c>
    </row>
    <row r="175" spans="1:11" x14ac:dyDescent="0.3">
      <c r="A175" t="str">
        <f t="shared" si="8"/>
        <v>2008-10-3-</v>
      </c>
      <c r="B175">
        <f>VLOOKUP(F175,LookUpFlags!$A$5:$E$114,5,FALSE)</f>
        <v>1</v>
      </c>
      <c r="C175">
        <f t="shared" si="9"/>
        <v>5</v>
      </c>
      <c r="D175" t="str">
        <f t="shared" si="10"/>
        <v>M</v>
      </c>
      <c r="E175">
        <v>2008</v>
      </c>
      <c r="F175">
        <v>10</v>
      </c>
      <c r="H175">
        <v>3</v>
      </c>
      <c r="I175" s="136" t="e">
        <f>VLOOKUP(A175,[1]valid2020_stock!$A$2:$M$9919,13,FALSE)</f>
        <v>#N/A</v>
      </c>
      <c r="K175" s="136" t="e">
        <f t="shared" si="11"/>
        <v>#N/A</v>
      </c>
    </row>
    <row r="176" spans="1:11" x14ac:dyDescent="0.3">
      <c r="A176" t="str">
        <f t="shared" si="8"/>
        <v>2008-10-4-</v>
      </c>
      <c r="B176">
        <f>VLOOKUP(F176,LookUpFlags!$A$5:$E$114,5,FALSE)</f>
        <v>1</v>
      </c>
      <c r="C176">
        <f t="shared" si="9"/>
        <v>5</v>
      </c>
      <c r="D176" t="str">
        <f t="shared" si="10"/>
        <v>M</v>
      </c>
      <c r="E176">
        <v>2008</v>
      </c>
      <c r="F176">
        <v>10</v>
      </c>
      <c r="H176">
        <v>4</v>
      </c>
      <c r="I176" s="136" t="e">
        <f>VLOOKUP(A176,[1]valid2020_stock!$A$2:$M$9919,13,FALSE)</f>
        <v>#N/A</v>
      </c>
      <c r="K176" s="136" t="e">
        <f t="shared" si="11"/>
        <v>#N/A</v>
      </c>
    </row>
    <row r="177" spans="1:11" x14ac:dyDescent="0.3">
      <c r="A177" t="str">
        <f t="shared" si="8"/>
        <v>2008-10-5-</v>
      </c>
      <c r="B177">
        <f>VLOOKUP(F177,LookUpFlags!$A$5:$E$114,5,FALSE)</f>
        <v>1</v>
      </c>
      <c r="C177">
        <f t="shared" si="9"/>
        <v>5</v>
      </c>
      <c r="D177" t="str">
        <f t="shared" si="10"/>
        <v>M</v>
      </c>
      <c r="E177">
        <v>2008</v>
      </c>
      <c r="F177">
        <v>10</v>
      </c>
      <c r="H177">
        <v>5</v>
      </c>
      <c r="I177" s="136" t="e">
        <f>VLOOKUP(A177,[1]valid2020_stock!$A$2:$M$9919,13,FALSE)</f>
        <v>#N/A</v>
      </c>
      <c r="K177" s="136" t="e">
        <f t="shared" si="11"/>
        <v>#N/A</v>
      </c>
    </row>
    <row r="178" spans="1:11" x14ac:dyDescent="0.3">
      <c r="A178" t="str">
        <f t="shared" si="8"/>
        <v>2009-10-3-</v>
      </c>
      <c r="B178">
        <f>VLOOKUP(F178,LookUpFlags!$A$5:$E$114,5,FALSE)</f>
        <v>1</v>
      </c>
      <c r="C178">
        <f t="shared" si="9"/>
        <v>5</v>
      </c>
      <c r="D178" t="str">
        <f t="shared" si="10"/>
        <v>M</v>
      </c>
      <c r="E178">
        <v>2009</v>
      </c>
      <c r="F178">
        <v>10</v>
      </c>
      <c r="H178">
        <v>3</v>
      </c>
      <c r="I178" s="136" t="e">
        <f>VLOOKUP(A178,[1]valid2020_stock!$A$2:$M$9919,13,FALSE)</f>
        <v>#N/A</v>
      </c>
      <c r="K178" s="136" t="e">
        <f t="shared" si="11"/>
        <v>#N/A</v>
      </c>
    </row>
    <row r="179" spans="1:11" x14ac:dyDescent="0.3">
      <c r="A179" t="str">
        <f t="shared" si="8"/>
        <v>2009-10-4-</v>
      </c>
      <c r="B179">
        <f>VLOOKUP(F179,LookUpFlags!$A$5:$E$114,5,FALSE)</f>
        <v>1</v>
      </c>
      <c r="C179">
        <f t="shared" si="9"/>
        <v>5</v>
      </c>
      <c r="D179" t="str">
        <f t="shared" si="10"/>
        <v>M</v>
      </c>
      <c r="E179">
        <v>2009</v>
      </c>
      <c r="F179">
        <v>10</v>
      </c>
      <c r="H179">
        <v>4</v>
      </c>
      <c r="I179" s="136" t="e">
        <f>VLOOKUP(A179,[1]valid2020_stock!$A$2:$M$9919,13,FALSE)</f>
        <v>#N/A</v>
      </c>
      <c r="K179" s="136" t="e">
        <f t="shared" si="11"/>
        <v>#N/A</v>
      </c>
    </row>
    <row r="180" spans="1:11" x14ac:dyDescent="0.3">
      <c r="A180" t="str">
        <f t="shared" si="8"/>
        <v>2009-10-5-</v>
      </c>
      <c r="B180">
        <f>VLOOKUP(F180,LookUpFlags!$A$5:$E$114,5,FALSE)</f>
        <v>1</v>
      </c>
      <c r="C180">
        <f t="shared" si="9"/>
        <v>5</v>
      </c>
      <c r="D180" t="str">
        <f t="shared" si="10"/>
        <v>M</v>
      </c>
      <c r="E180">
        <v>2009</v>
      </c>
      <c r="F180">
        <v>10</v>
      </c>
      <c r="H180">
        <v>5</v>
      </c>
      <c r="I180" s="136" t="e">
        <f>VLOOKUP(A180,[1]valid2020_stock!$A$2:$M$9919,13,FALSE)</f>
        <v>#N/A</v>
      </c>
      <c r="K180" s="136" t="e">
        <f t="shared" si="11"/>
        <v>#N/A</v>
      </c>
    </row>
    <row r="181" spans="1:11" x14ac:dyDescent="0.3">
      <c r="A181" t="str">
        <f t="shared" si="8"/>
        <v>2010-10-3-</v>
      </c>
      <c r="B181">
        <f>VLOOKUP(F181,LookUpFlags!$A$5:$E$114,5,FALSE)</f>
        <v>1</v>
      </c>
      <c r="C181">
        <f t="shared" si="9"/>
        <v>5</v>
      </c>
      <c r="D181" t="str">
        <f t="shared" si="10"/>
        <v>M</v>
      </c>
      <c r="E181">
        <v>2010</v>
      </c>
      <c r="F181">
        <v>10</v>
      </c>
      <c r="H181">
        <v>3</v>
      </c>
      <c r="I181" s="136" t="e">
        <f>VLOOKUP(A181,[1]valid2020_stock!$A$2:$M$9919,13,FALSE)</f>
        <v>#N/A</v>
      </c>
      <c r="K181" s="136" t="e">
        <f t="shared" si="11"/>
        <v>#N/A</v>
      </c>
    </row>
    <row r="182" spans="1:11" x14ac:dyDescent="0.3">
      <c r="A182" t="str">
        <f t="shared" si="8"/>
        <v>2010-10-4-</v>
      </c>
      <c r="B182">
        <f>VLOOKUP(F182,LookUpFlags!$A$5:$E$114,5,FALSE)</f>
        <v>1</v>
      </c>
      <c r="C182">
        <f t="shared" si="9"/>
        <v>5</v>
      </c>
      <c r="D182" t="str">
        <f t="shared" si="10"/>
        <v>M</v>
      </c>
      <c r="E182">
        <v>2010</v>
      </c>
      <c r="F182">
        <v>10</v>
      </c>
      <c r="H182">
        <v>4</v>
      </c>
      <c r="I182" s="136" t="e">
        <f>VLOOKUP(A182,[1]valid2020_stock!$A$2:$M$9919,13,FALSE)</f>
        <v>#N/A</v>
      </c>
      <c r="K182" s="136" t="e">
        <f t="shared" si="11"/>
        <v>#N/A</v>
      </c>
    </row>
    <row r="183" spans="1:11" x14ac:dyDescent="0.3">
      <c r="A183" t="str">
        <f t="shared" si="8"/>
        <v>2010-10-5-</v>
      </c>
      <c r="B183">
        <f>VLOOKUP(F183,LookUpFlags!$A$5:$E$114,5,FALSE)</f>
        <v>1</v>
      </c>
      <c r="C183">
        <f t="shared" si="9"/>
        <v>5</v>
      </c>
      <c r="D183" t="str">
        <f t="shared" si="10"/>
        <v>M</v>
      </c>
      <c r="E183">
        <v>2010</v>
      </c>
      <c r="F183">
        <v>10</v>
      </c>
      <c r="H183">
        <v>5</v>
      </c>
      <c r="I183" s="136" t="e">
        <f>VLOOKUP(A183,[1]valid2020_stock!$A$2:$M$9919,13,FALSE)</f>
        <v>#N/A</v>
      </c>
      <c r="K183" s="136" t="e">
        <f t="shared" si="11"/>
        <v>#N/A</v>
      </c>
    </row>
    <row r="184" spans="1:11" x14ac:dyDescent="0.3">
      <c r="A184" t="str">
        <f t="shared" si="8"/>
        <v>2011-10-3-</v>
      </c>
      <c r="B184">
        <f>VLOOKUP(F184,LookUpFlags!$A$5:$E$114,5,FALSE)</f>
        <v>1</v>
      </c>
      <c r="C184">
        <f t="shared" si="9"/>
        <v>5</v>
      </c>
      <c r="D184" t="str">
        <f t="shared" si="10"/>
        <v>M</v>
      </c>
      <c r="E184">
        <v>2011</v>
      </c>
      <c r="F184">
        <v>10</v>
      </c>
      <c r="H184">
        <v>3</v>
      </c>
      <c r="I184" s="136" t="e">
        <f>VLOOKUP(A184,[1]valid2020_stock!$A$2:$M$9919,13,FALSE)</f>
        <v>#N/A</v>
      </c>
      <c r="K184" s="136" t="e">
        <f t="shared" si="11"/>
        <v>#N/A</v>
      </c>
    </row>
    <row r="185" spans="1:11" x14ac:dyDescent="0.3">
      <c r="A185" t="str">
        <f t="shared" si="8"/>
        <v>2011-10-4-</v>
      </c>
      <c r="B185">
        <f>VLOOKUP(F185,LookUpFlags!$A$5:$E$114,5,FALSE)</f>
        <v>1</v>
      </c>
      <c r="C185">
        <f t="shared" si="9"/>
        <v>5</v>
      </c>
      <c r="D185" t="str">
        <f t="shared" si="10"/>
        <v>M</v>
      </c>
      <c r="E185">
        <v>2011</v>
      </c>
      <c r="F185">
        <v>10</v>
      </c>
      <c r="H185">
        <v>4</v>
      </c>
      <c r="I185" s="136" t="e">
        <f>VLOOKUP(A185,[1]valid2020_stock!$A$2:$M$9919,13,FALSE)</f>
        <v>#N/A</v>
      </c>
      <c r="K185" s="136" t="e">
        <f t="shared" si="11"/>
        <v>#N/A</v>
      </c>
    </row>
    <row r="186" spans="1:11" x14ac:dyDescent="0.3">
      <c r="A186" t="str">
        <f t="shared" si="8"/>
        <v>2011-10-5-</v>
      </c>
      <c r="B186">
        <f>VLOOKUP(F186,LookUpFlags!$A$5:$E$114,5,FALSE)</f>
        <v>1</v>
      </c>
      <c r="C186">
        <f t="shared" si="9"/>
        <v>5</v>
      </c>
      <c r="D186" t="str">
        <f t="shared" si="10"/>
        <v>M</v>
      </c>
      <c r="E186">
        <v>2011</v>
      </c>
      <c r="F186">
        <v>10</v>
      </c>
      <c r="H186">
        <v>5</v>
      </c>
      <c r="I186" s="136" t="e">
        <f>VLOOKUP(A186,[1]valid2020_stock!$A$2:$M$9919,13,FALSE)</f>
        <v>#N/A</v>
      </c>
      <c r="K186" s="136" t="e">
        <f t="shared" si="11"/>
        <v>#N/A</v>
      </c>
    </row>
    <row r="187" spans="1:11" x14ac:dyDescent="0.3">
      <c r="A187" t="str">
        <f t="shared" si="8"/>
        <v>2012-10-3-</v>
      </c>
      <c r="B187">
        <f>VLOOKUP(F187,LookUpFlags!$A$5:$E$114,5,FALSE)</f>
        <v>1</v>
      </c>
      <c r="C187">
        <f t="shared" si="9"/>
        <v>5</v>
      </c>
      <c r="D187" t="str">
        <f t="shared" si="10"/>
        <v>M</v>
      </c>
      <c r="E187">
        <v>2012</v>
      </c>
      <c r="F187">
        <v>10</v>
      </c>
      <c r="H187">
        <v>3</v>
      </c>
      <c r="I187" s="136" t="e">
        <f>VLOOKUP(A187,[1]valid2020_stock!$A$2:$M$9919,13,FALSE)</f>
        <v>#N/A</v>
      </c>
      <c r="K187" s="136" t="e">
        <f t="shared" si="11"/>
        <v>#N/A</v>
      </c>
    </row>
    <row r="188" spans="1:11" x14ac:dyDescent="0.3">
      <c r="A188" t="str">
        <f t="shared" si="8"/>
        <v>2012-10-4-</v>
      </c>
      <c r="B188">
        <f>VLOOKUP(F188,LookUpFlags!$A$5:$E$114,5,FALSE)</f>
        <v>1</v>
      </c>
      <c r="C188">
        <f t="shared" si="9"/>
        <v>5</v>
      </c>
      <c r="D188" t="str">
        <f t="shared" si="10"/>
        <v>M</v>
      </c>
      <c r="E188">
        <v>2012</v>
      </c>
      <c r="F188">
        <v>10</v>
      </c>
      <c r="H188">
        <v>4</v>
      </c>
      <c r="I188" s="136" t="e">
        <f>VLOOKUP(A188,[1]valid2020_stock!$A$2:$M$9919,13,FALSE)</f>
        <v>#N/A</v>
      </c>
      <c r="K188" s="136" t="e">
        <f t="shared" si="11"/>
        <v>#N/A</v>
      </c>
    </row>
    <row r="189" spans="1:11" x14ac:dyDescent="0.3">
      <c r="A189" t="str">
        <f t="shared" si="8"/>
        <v>2012-10-5-</v>
      </c>
      <c r="B189">
        <f>VLOOKUP(F189,LookUpFlags!$A$5:$E$114,5,FALSE)</f>
        <v>1</v>
      </c>
      <c r="C189">
        <f t="shared" si="9"/>
        <v>5</v>
      </c>
      <c r="D189" t="str">
        <f t="shared" si="10"/>
        <v>M</v>
      </c>
      <c r="E189">
        <v>2012</v>
      </c>
      <c r="F189">
        <v>10</v>
      </c>
      <c r="H189">
        <v>5</v>
      </c>
      <c r="I189" s="136" t="e">
        <f>VLOOKUP(A189,[1]valid2020_stock!$A$2:$M$9919,13,FALSE)</f>
        <v>#N/A</v>
      </c>
      <c r="K189" s="136" t="e">
        <f t="shared" si="11"/>
        <v>#N/A</v>
      </c>
    </row>
    <row r="190" spans="1:11" x14ac:dyDescent="0.3">
      <c r="A190" t="str">
        <f t="shared" si="8"/>
        <v>2013-10-3-</v>
      </c>
      <c r="B190">
        <f>VLOOKUP(F190,LookUpFlags!$A$5:$E$114,5,FALSE)</f>
        <v>1</v>
      </c>
      <c r="C190">
        <f t="shared" si="9"/>
        <v>5</v>
      </c>
      <c r="D190" t="str">
        <f t="shared" si="10"/>
        <v>M</v>
      </c>
      <c r="E190">
        <v>2013</v>
      </c>
      <c r="F190">
        <v>10</v>
      </c>
      <c r="H190">
        <v>3</v>
      </c>
      <c r="I190" s="136" t="e">
        <f>VLOOKUP(A190,[1]valid2020_stock!$A$2:$M$9919,13,FALSE)</f>
        <v>#N/A</v>
      </c>
      <c r="K190" s="136" t="e">
        <f t="shared" si="11"/>
        <v>#N/A</v>
      </c>
    </row>
    <row r="191" spans="1:11" x14ac:dyDescent="0.3">
      <c r="A191" t="str">
        <f t="shared" si="8"/>
        <v>2013-10-4-</v>
      </c>
      <c r="B191">
        <f>VLOOKUP(F191,LookUpFlags!$A$5:$E$114,5,FALSE)</f>
        <v>1</v>
      </c>
      <c r="C191">
        <f t="shared" si="9"/>
        <v>5</v>
      </c>
      <c r="D191" t="str">
        <f t="shared" si="10"/>
        <v>M</v>
      </c>
      <c r="E191">
        <v>2013</v>
      </c>
      <c r="F191">
        <v>10</v>
      </c>
      <c r="H191">
        <v>4</v>
      </c>
      <c r="I191" s="136" t="e">
        <f>VLOOKUP(A191,[1]valid2020_stock!$A$2:$M$9919,13,FALSE)</f>
        <v>#N/A</v>
      </c>
      <c r="K191" s="136" t="e">
        <f t="shared" si="11"/>
        <v>#N/A</v>
      </c>
    </row>
    <row r="192" spans="1:11" x14ac:dyDescent="0.3">
      <c r="A192" t="str">
        <f t="shared" si="8"/>
        <v>2013-10-5-</v>
      </c>
      <c r="B192">
        <f>VLOOKUP(F192,LookUpFlags!$A$5:$E$114,5,FALSE)</f>
        <v>1</v>
      </c>
      <c r="C192">
        <f t="shared" si="9"/>
        <v>5</v>
      </c>
      <c r="D192" t="str">
        <f t="shared" si="10"/>
        <v>M</v>
      </c>
      <c r="E192">
        <v>2013</v>
      </c>
      <c r="F192">
        <v>10</v>
      </c>
      <c r="H192">
        <v>5</v>
      </c>
      <c r="I192" s="136" t="e">
        <f>VLOOKUP(A192,[1]valid2020_stock!$A$2:$M$9919,13,FALSE)</f>
        <v>#N/A</v>
      </c>
      <c r="K192" s="136" t="e">
        <f t="shared" si="11"/>
        <v>#N/A</v>
      </c>
    </row>
    <row r="193" spans="1:11" x14ac:dyDescent="0.3">
      <c r="A193" t="str">
        <f t="shared" si="8"/>
        <v>2007-11-3-</v>
      </c>
      <c r="B193">
        <f>VLOOKUP(F193,LookUpFlags!$A$5:$E$114,5,FALSE)</f>
        <v>1</v>
      </c>
      <c r="C193">
        <f t="shared" si="9"/>
        <v>6</v>
      </c>
      <c r="D193" t="str">
        <f t="shared" si="10"/>
        <v>UM</v>
      </c>
      <c r="E193">
        <v>2007</v>
      </c>
      <c r="F193">
        <v>11</v>
      </c>
      <c r="H193">
        <v>3</v>
      </c>
      <c r="I193" s="136" t="e">
        <f>VLOOKUP(A193,[1]valid2020_stock!$A$2:$M$9919,13,FALSE)</f>
        <v>#N/A</v>
      </c>
      <c r="K193" s="136" t="e">
        <f t="shared" si="11"/>
        <v>#N/A</v>
      </c>
    </row>
    <row r="194" spans="1:11" x14ac:dyDescent="0.3">
      <c r="A194" t="str">
        <f t="shared" si="8"/>
        <v>2007-11-4-</v>
      </c>
      <c r="B194">
        <f>VLOOKUP(F194,LookUpFlags!$A$5:$E$114,5,FALSE)</f>
        <v>1</v>
      </c>
      <c r="C194">
        <f t="shared" si="9"/>
        <v>6</v>
      </c>
      <c r="D194" t="str">
        <f t="shared" si="10"/>
        <v>UM</v>
      </c>
      <c r="E194">
        <v>2007</v>
      </c>
      <c r="F194">
        <v>11</v>
      </c>
      <c r="H194">
        <v>4</v>
      </c>
      <c r="I194" s="136" t="e">
        <f>VLOOKUP(A194,[1]valid2020_stock!$A$2:$M$9919,13,FALSE)</f>
        <v>#N/A</v>
      </c>
      <c r="K194" s="136" t="e">
        <f t="shared" si="11"/>
        <v>#N/A</v>
      </c>
    </row>
    <row r="195" spans="1:11" x14ac:dyDescent="0.3">
      <c r="A195" t="str">
        <f t="shared" si="8"/>
        <v>2007-11-5-</v>
      </c>
      <c r="B195">
        <f>VLOOKUP(F195,LookUpFlags!$A$5:$E$114,5,FALSE)</f>
        <v>1</v>
      </c>
      <c r="C195">
        <f t="shared" si="9"/>
        <v>6</v>
      </c>
      <c r="D195" t="str">
        <f t="shared" si="10"/>
        <v>UM</v>
      </c>
      <c r="E195">
        <v>2007</v>
      </c>
      <c r="F195">
        <v>11</v>
      </c>
      <c r="H195">
        <v>5</v>
      </c>
      <c r="I195" s="136" t="e">
        <f>VLOOKUP(A195,[1]valid2020_stock!$A$2:$M$9919,13,FALSE)</f>
        <v>#N/A</v>
      </c>
      <c r="K195" s="136" t="e">
        <f t="shared" si="11"/>
        <v>#N/A</v>
      </c>
    </row>
    <row r="196" spans="1:11" x14ac:dyDescent="0.3">
      <c r="A196" t="str">
        <f t="shared" ref="A196:A259" si="12">E196&amp;"-"&amp;F196&amp;"-"&amp;H196&amp;"-"&amp;G196</f>
        <v>2008-11-3-</v>
      </c>
      <c r="B196">
        <f>VLOOKUP(F196,LookUpFlags!$A$5:$E$114,5,FALSE)</f>
        <v>1</v>
      </c>
      <c r="C196">
        <f t="shared" ref="C196:C259" si="13">IF(MOD(F196,2)&lt;&gt;0,F196/2+0.5,F196/2)</f>
        <v>6</v>
      </c>
      <c r="D196" t="str">
        <f t="shared" ref="D196:D259" si="14">IF(MOD(F196,2)&lt;&gt;0,"UM","M")</f>
        <v>UM</v>
      </c>
      <c r="E196">
        <v>2008</v>
      </c>
      <c r="F196">
        <v>11</v>
      </c>
      <c r="H196">
        <v>3</v>
      </c>
      <c r="I196" s="136" t="e">
        <f>VLOOKUP(A196,[1]valid2020_stock!$A$2:$M$9919,13,FALSE)</f>
        <v>#N/A</v>
      </c>
      <c r="K196" s="136" t="e">
        <f t="shared" si="11"/>
        <v>#N/A</v>
      </c>
    </row>
    <row r="197" spans="1:11" x14ac:dyDescent="0.3">
      <c r="A197" t="str">
        <f t="shared" si="12"/>
        <v>2008-11-4-</v>
      </c>
      <c r="B197">
        <f>VLOOKUP(F197,LookUpFlags!$A$5:$E$114,5,FALSE)</f>
        <v>1</v>
      </c>
      <c r="C197">
        <f t="shared" si="13"/>
        <v>6</v>
      </c>
      <c r="D197" t="str">
        <f t="shared" si="14"/>
        <v>UM</v>
      </c>
      <c r="E197">
        <v>2008</v>
      </c>
      <c r="F197">
        <v>11</v>
      </c>
      <c r="H197">
        <v>4</v>
      </c>
      <c r="I197" s="136" t="e">
        <f>VLOOKUP(A197,[1]valid2020_stock!$A$2:$M$9919,13,FALSE)</f>
        <v>#N/A</v>
      </c>
      <c r="K197" s="136" t="e">
        <f t="shared" si="11"/>
        <v>#N/A</v>
      </c>
    </row>
    <row r="198" spans="1:11" x14ac:dyDescent="0.3">
      <c r="A198" t="str">
        <f t="shared" si="12"/>
        <v>2008-11-5-</v>
      </c>
      <c r="B198">
        <f>VLOOKUP(F198,LookUpFlags!$A$5:$E$114,5,FALSE)</f>
        <v>1</v>
      </c>
      <c r="C198">
        <f t="shared" si="13"/>
        <v>6</v>
      </c>
      <c r="D198" t="str">
        <f t="shared" si="14"/>
        <v>UM</v>
      </c>
      <c r="E198">
        <v>2008</v>
      </c>
      <c r="F198">
        <v>11</v>
      </c>
      <c r="H198">
        <v>5</v>
      </c>
      <c r="I198" s="136" t="e">
        <f>VLOOKUP(A198,[1]valid2020_stock!$A$2:$M$9919,13,FALSE)</f>
        <v>#N/A</v>
      </c>
      <c r="K198" s="136" t="e">
        <f t="shared" si="11"/>
        <v>#N/A</v>
      </c>
    </row>
    <row r="199" spans="1:11" x14ac:dyDescent="0.3">
      <c r="A199" t="str">
        <f t="shared" si="12"/>
        <v>2009-11-3-</v>
      </c>
      <c r="B199">
        <f>VLOOKUP(F199,LookUpFlags!$A$5:$E$114,5,FALSE)</f>
        <v>1</v>
      </c>
      <c r="C199">
        <f t="shared" si="13"/>
        <v>6</v>
      </c>
      <c r="D199" t="str">
        <f t="shared" si="14"/>
        <v>UM</v>
      </c>
      <c r="E199">
        <v>2009</v>
      </c>
      <c r="F199">
        <v>11</v>
      </c>
      <c r="H199">
        <v>3</v>
      </c>
      <c r="I199" s="136" t="e">
        <f>VLOOKUP(A199,[1]valid2020_stock!$A$2:$M$9919,13,FALSE)</f>
        <v>#N/A</v>
      </c>
      <c r="K199" s="136" t="e">
        <f t="shared" si="11"/>
        <v>#N/A</v>
      </c>
    </row>
    <row r="200" spans="1:11" x14ac:dyDescent="0.3">
      <c r="A200" t="str">
        <f t="shared" si="12"/>
        <v>2009-11-4-</v>
      </c>
      <c r="B200">
        <f>VLOOKUP(F200,LookUpFlags!$A$5:$E$114,5,FALSE)</f>
        <v>1</v>
      </c>
      <c r="C200">
        <f t="shared" si="13"/>
        <v>6</v>
      </c>
      <c r="D200" t="str">
        <f t="shared" si="14"/>
        <v>UM</v>
      </c>
      <c r="E200">
        <v>2009</v>
      </c>
      <c r="F200">
        <v>11</v>
      </c>
      <c r="H200">
        <v>4</v>
      </c>
      <c r="I200" s="136" t="e">
        <f>VLOOKUP(A200,[1]valid2020_stock!$A$2:$M$9919,13,FALSE)</f>
        <v>#N/A</v>
      </c>
      <c r="K200" s="136" t="e">
        <f t="shared" si="11"/>
        <v>#N/A</v>
      </c>
    </row>
    <row r="201" spans="1:11" x14ac:dyDescent="0.3">
      <c r="A201" t="str">
        <f t="shared" si="12"/>
        <v>2009-11-5-</v>
      </c>
      <c r="B201">
        <f>VLOOKUP(F201,LookUpFlags!$A$5:$E$114,5,FALSE)</f>
        <v>1</v>
      </c>
      <c r="C201">
        <f t="shared" si="13"/>
        <v>6</v>
      </c>
      <c r="D201" t="str">
        <f t="shared" si="14"/>
        <v>UM</v>
      </c>
      <c r="E201">
        <v>2009</v>
      </c>
      <c r="F201">
        <v>11</v>
      </c>
      <c r="H201">
        <v>5</v>
      </c>
      <c r="I201" s="136" t="e">
        <f>VLOOKUP(A201,[1]valid2020_stock!$A$2:$M$9919,13,FALSE)</f>
        <v>#N/A</v>
      </c>
      <c r="K201" s="136" t="e">
        <f t="shared" si="11"/>
        <v>#N/A</v>
      </c>
    </row>
    <row r="202" spans="1:11" x14ac:dyDescent="0.3">
      <c r="A202" t="str">
        <f t="shared" si="12"/>
        <v>2010-11-3-</v>
      </c>
      <c r="B202">
        <f>VLOOKUP(F202,LookUpFlags!$A$5:$E$114,5,FALSE)</f>
        <v>1</v>
      </c>
      <c r="C202">
        <f t="shared" si="13"/>
        <v>6</v>
      </c>
      <c r="D202" t="str">
        <f t="shared" si="14"/>
        <v>UM</v>
      </c>
      <c r="E202">
        <v>2010</v>
      </c>
      <c r="F202">
        <v>11</v>
      </c>
      <c r="H202">
        <v>3</v>
      </c>
      <c r="I202" s="136" t="e">
        <f>VLOOKUP(A202,[1]valid2020_stock!$A$2:$M$9919,13,FALSE)</f>
        <v>#N/A</v>
      </c>
      <c r="K202" s="136" t="e">
        <f t="shared" si="11"/>
        <v>#N/A</v>
      </c>
    </row>
    <row r="203" spans="1:11" x14ac:dyDescent="0.3">
      <c r="A203" t="str">
        <f t="shared" si="12"/>
        <v>2010-11-4-</v>
      </c>
      <c r="B203">
        <f>VLOOKUP(F203,LookUpFlags!$A$5:$E$114,5,FALSE)</f>
        <v>1</v>
      </c>
      <c r="C203">
        <f t="shared" si="13"/>
        <v>6</v>
      </c>
      <c r="D203" t="str">
        <f t="shared" si="14"/>
        <v>UM</v>
      </c>
      <c r="E203">
        <v>2010</v>
      </c>
      <c r="F203">
        <v>11</v>
      </c>
      <c r="H203">
        <v>4</v>
      </c>
      <c r="I203" s="136" t="e">
        <f>VLOOKUP(A203,[1]valid2020_stock!$A$2:$M$9919,13,FALSE)</f>
        <v>#N/A</v>
      </c>
      <c r="K203" s="136" t="e">
        <f t="shared" si="11"/>
        <v>#N/A</v>
      </c>
    </row>
    <row r="204" spans="1:11" x14ac:dyDescent="0.3">
      <c r="A204" t="str">
        <f t="shared" si="12"/>
        <v>2010-11-5-</v>
      </c>
      <c r="B204">
        <f>VLOOKUP(F204,LookUpFlags!$A$5:$E$114,5,FALSE)</f>
        <v>1</v>
      </c>
      <c r="C204">
        <f t="shared" si="13"/>
        <v>6</v>
      </c>
      <c r="D204" t="str">
        <f t="shared" si="14"/>
        <v>UM</v>
      </c>
      <c r="E204">
        <v>2010</v>
      </c>
      <c r="F204">
        <v>11</v>
      </c>
      <c r="H204">
        <v>5</v>
      </c>
      <c r="I204" s="136" t="e">
        <f>VLOOKUP(A204,[1]valid2020_stock!$A$2:$M$9919,13,FALSE)</f>
        <v>#N/A</v>
      </c>
      <c r="K204" s="136" t="e">
        <f t="shared" si="11"/>
        <v>#N/A</v>
      </c>
    </row>
    <row r="205" spans="1:11" x14ac:dyDescent="0.3">
      <c r="A205" t="str">
        <f t="shared" si="12"/>
        <v>2011-11-3-</v>
      </c>
      <c r="B205">
        <f>VLOOKUP(F205,LookUpFlags!$A$5:$E$114,5,FALSE)</f>
        <v>1</v>
      </c>
      <c r="C205">
        <f t="shared" si="13"/>
        <v>6</v>
      </c>
      <c r="D205" t="str">
        <f t="shared" si="14"/>
        <v>UM</v>
      </c>
      <c r="E205">
        <v>2011</v>
      </c>
      <c r="F205">
        <v>11</v>
      </c>
      <c r="H205">
        <v>3</v>
      </c>
      <c r="I205" s="136" t="e">
        <f>VLOOKUP(A205,[1]valid2020_stock!$A$2:$M$9919,13,FALSE)</f>
        <v>#N/A</v>
      </c>
      <c r="K205" s="136" t="e">
        <f t="shared" si="11"/>
        <v>#N/A</v>
      </c>
    </row>
    <row r="206" spans="1:11" x14ac:dyDescent="0.3">
      <c r="A206" t="str">
        <f t="shared" si="12"/>
        <v>2011-11-4-</v>
      </c>
      <c r="B206">
        <f>VLOOKUP(F206,LookUpFlags!$A$5:$E$114,5,FALSE)</f>
        <v>1</v>
      </c>
      <c r="C206">
        <f t="shared" si="13"/>
        <v>6</v>
      </c>
      <c r="D206" t="str">
        <f t="shared" si="14"/>
        <v>UM</v>
      </c>
      <c r="E206">
        <v>2011</v>
      </c>
      <c r="F206">
        <v>11</v>
      </c>
      <c r="H206">
        <v>4</v>
      </c>
      <c r="I206" s="136" t="e">
        <f>VLOOKUP(A206,[1]valid2020_stock!$A$2:$M$9919,13,FALSE)</f>
        <v>#N/A</v>
      </c>
      <c r="K206" s="136" t="e">
        <f t="shared" si="11"/>
        <v>#N/A</v>
      </c>
    </row>
    <row r="207" spans="1:11" x14ac:dyDescent="0.3">
      <c r="A207" t="str">
        <f t="shared" si="12"/>
        <v>2011-11-5-</v>
      </c>
      <c r="B207">
        <f>VLOOKUP(F207,LookUpFlags!$A$5:$E$114,5,FALSE)</f>
        <v>1</v>
      </c>
      <c r="C207">
        <f t="shared" si="13"/>
        <v>6</v>
      </c>
      <c r="D207" t="str">
        <f t="shared" si="14"/>
        <v>UM</v>
      </c>
      <c r="E207">
        <v>2011</v>
      </c>
      <c r="F207">
        <v>11</v>
      </c>
      <c r="H207">
        <v>5</v>
      </c>
      <c r="I207" s="136" t="e">
        <f>VLOOKUP(A207,[1]valid2020_stock!$A$2:$M$9919,13,FALSE)</f>
        <v>#N/A</v>
      </c>
      <c r="K207" s="136" t="e">
        <f t="shared" si="11"/>
        <v>#N/A</v>
      </c>
    </row>
    <row r="208" spans="1:11" x14ac:dyDescent="0.3">
      <c r="A208" t="str">
        <f t="shared" si="12"/>
        <v>2012-11-3-</v>
      </c>
      <c r="B208">
        <f>VLOOKUP(F208,LookUpFlags!$A$5:$E$114,5,FALSE)</f>
        <v>1</v>
      </c>
      <c r="C208">
        <f t="shared" si="13"/>
        <v>6</v>
      </c>
      <c r="D208" t="str">
        <f t="shared" si="14"/>
        <v>UM</v>
      </c>
      <c r="E208">
        <v>2012</v>
      </c>
      <c r="F208">
        <v>11</v>
      </c>
      <c r="H208">
        <v>3</v>
      </c>
      <c r="I208" s="136" t="e">
        <f>VLOOKUP(A208,[1]valid2020_stock!$A$2:$M$9919,13,FALSE)</f>
        <v>#N/A</v>
      </c>
      <c r="K208" s="136" t="e">
        <f t="shared" si="11"/>
        <v>#N/A</v>
      </c>
    </row>
    <row r="209" spans="1:11" x14ac:dyDescent="0.3">
      <c r="A209" t="str">
        <f t="shared" si="12"/>
        <v>2012-11-4-</v>
      </c>
      <c r="B209">
        <f>VLOOKUP(F209,LookUpFlags!$A$5:$E$114,5,FALSE)</f>
        <v>1</v>
      </c>
      <c r="C209">
        <f t="shared" si="13"/>
        <v>6</v>
      </c>
      <c r="D209" t="str">
        <f t="shared" si="14"/>
        <v>UM</v>
      </c>
      <c r="E209">
        <v>2012</v>
      </c>
      <c r="F209">
        <v>11</v>
      </c>
      <c r="H209">
        <v>4</v>
      </c>
      <c r="I209" s="136" t="e">
        <f>VLOOKUP(A209,[1]valid2020_stock!$A$2:$M$9919,13,FALSE)</f>
        <v>#N/A</v>
      </c>
      <c r="K209" s="136" t="e">
        <f t="shared" si="11"/>
        <v>#N/A</v>
      </c>
    </row>
    <row r="210" spans="1:11" x14ac:dyDescent="0.3">
      <c r="A210" t="str">
        <f t="shared" si="12"/>
        <v>2012-11-5-</v>
      </c>
      <c r="B210">
        <f>VLOOKUP(F210,LookUpFlags!$A$5:$E$114,5,FALSE)</f>
        <v>1</v>
      </c>
      <c r="C210">
        <f t="shared" si="13"/>
        <v>6</v>
      </c>
      <c r="D210" t="str">
        <f t="shared" si="14"/>
        <v>UM</v>
      </c>
      <c r="E210">
        <v>2012</v>
      </c>
      <c r="F210">
        <v>11</v>
      </c>
      <c r="H210">
        <v>5</v>
      </c>
      <c r="I210" s="136" t="e">
        <f>VLOOKUP(A210,[1]valid2020_stock!$A$2:$M$9919,13,FALSE)</f>
        <v>#N/A</v>
      </c>
      <c r="K210" s="136" t="e">
        <f t="shared" si="11"/>
        <v>#N/A</v>
      </c>
    </row>
    <row r="211" spans="1:11" x14ac:dyDescent="0.3">
      <c r="A211" t="str">
        <f t="shared" si="12"/>
        <v>2013-11-3-</v>
      </c>
      <c r="B211">
        <f>VLOOKUP(F211,LookUpFlags!$A$5:$E$114,5,FALSE)</f>
        <v>1</v>
      </c>
      <c r="C211">
        <f t="shared" si="13"/>
        <v>6</v>
      </c>
      <c r="D211" t="str">
        <f t="shared" si="14"/>
        <v>UM</v>
      </c>
      <c r="E211">
        <v>2013</v>
      </c>
      <c r="F211">
        <v>11</v>
      </c>
      <c r="H211">
        <v>3</v>
      </c>
      <c r="I211" s="136" t="e">
        <f>VLOOKUP(A211,[1]valid2020_stock!$A$2:$M$9919,13,FALSE)</f>
        <v>#N/A</v>
      </c>
      <c r="K211" s="136" t="e">
        <f t="shared" si="11"/>
        <v>#N/A</v>
      </c>
    </row>
    <row r="212" spans="1:11" x14ac:dyDescent="0.3">
      <c r="A212" t="str">
        <f t="shared" si="12"/>
        <v>2013-11-4-</v>
      </c>
      <c r="B212">
        <f>VLOOKUP(F212,LookUpFlags!$A$5:$E$114,5,FALSE)</f>
        <v>1</v>
      </c>
      <c r="C212">
        <f t="shared" si="13"/>
        <v>6</v>
      </c>
      <c r="D212" t="str">
        <f t="shared" si="14"/>
        <v>UM</v>
      </c>
      <c r="E212">
        <v>2013</v>
      </c>
      <c r="F212">
        <v>11</v>
      </c>
      <c r="H212">
        <v>4</v>
      </c>
      <c r="I212" s="136" t="e">
        <f>VLOOKUP(A212,[1]valid2020_stock!$A$2:$M$9919,13,FALSE)</f>
        <v>#N/A</v>
      </c>
      <c r="K212" s="136" t="e">
        <f t="shared" si="11"/>
        <v>#N/A</v>
      </c>
    </row>
    <row r="213" spans="1:11" x14ac:dyDescent="0.3">
      <c r="A213" t="str">
        <f t="shared" si="12"/>
        <v>2013-11-5-</v>
      </c>
      <c r="B213">
        <f>VLOOKUP(F213,LookUpFlags!$A$5:$E$114,5,FALSE)</f>
        <v>1</v>
      </c>
      <c r="C213">
        <f t="shared" si="13"/>
        <v>6</v>
      </c>
      <c r="D213" t="str">
        <f t="shared" si="14"/>
        <v>UM</v>
      </c>
      <c r="E213">
        <v>2013</v>
      </c>
      <c r="F213">
        <v>11</v>
      </c>
      <c r="H213">
        <v>5</v>
      </c>
      <c r="I213" s="136" t="e">
        <f>VLOOKUP(A213,[1]valid2020_stock!$A$2:$M$9919,13,FALSE)</f>
        <v>#N/A</v>
      </c>
      <c r="K213" s="136" t="e">
        <f t="shared" si="11"/>
        <v>#N/A</v>
      </c>
    </row>
    <row r="214" spans="1:11" x14ac:dyDescent="0.3">
      <c r="A214" t="str">
        <f t="shared" si="12"/>
        <v>2007-12-3-</v>
      </c>
      <c r="B214">
        <f>VLOOKUP(F214,LookUpFlags!$A$5:$E$114,5,FALSE)</f>
        <v>1</v>
      </c>
      <c r="C214">
        <f t="shared" si="13"/>
        <v>6</v>
      </c>
      <c r="D214" t="str">
        <f t="shared" si="14"/>
        <v>M</v>
      </c>
      <c r="E214">
        <v>2007</v>
      </c>
      <c r="F214">
        <v>12</v>
      </c>
      <c r="H214">
        <v>3</v>
      </c>
      <c r="I214" s="136" t="e">
        <f>VLOOKUP(A214,[1]valid2020_stock!$A$2:$M$9919,13,FALSE)</f>
        <v>#N/A</v>
      </c>
      <c r="K214" s="136" t="e">
        <f t="shared" si="11"/>
        <v>#N/A</v>
      </c>
    </row>
    <row r="215" spans="1:11" x14ac:dyDescent="0.3">
      <c r="A215" t="str">
        <f t="shared" si="12"/>
        <v>2007-12-4-</v>
      </c>
      <c r="B215">
        <f>VLOOKUP(F215,LookUpFlags!$A$5:$E$114,5,FALSE)</f>
        <v>1</v>
      </c>
      <c r="C215">
        <f t="shared" si="13"/>
        <v>6</v>
      </c>
      <c r="D215" t="str">
        <f t="shared" si="14"/>
        <v>M</v>
      </c>
      <c r="E215">
        <v>2007</v>
      </c>
      <c r="F215">
        <v>12</v>
      </c>
      <c r="H215">
        <v>4</v>
      </c>
      <c r="I215" s="136" t="e">
        <f>VLOOKUP(A215,[1]valid2020_stock!$A$2:$M$9919,13,FALSE)</f>
        <v>#N/A</v>
      </c>
      <c r="K215" s="136" t="e">
        <f t="shared" si="11"/>
        <v>#N/A</v>
      </c>
    </row>
    <row r="216" spans="1:11" x14ac:dyDescent="0.3">
      <c r="A216" t="str">
        <f t="shared" si="12"/>
        <v>2007-12-5-</v>
      </c>
      <c r="B216">
        <f>VLOOKUP(F216,LookUpFlags!$A$5:$E$114,5,FALSE)</f>
        <v>1</v>
      </c>
      <c r="C216">
        <f t="shared" si="13"/>
        <v>6</v>
      </c>
      <c r="D216" t="str">
        <f t="shared" si="14"/>
        <v>M</v>
      </c>
      <c r="E216">
        <v>2007</v>
      </c>
      <c r="F216">
        <v>12</v>
      </c>
      <c r="H216">
        <v>5</v>
      </c>
      <c r="I216" s="136" t="e">
        <f>VLOOKUP(A216,[1]valid2020_stock!$A$2:$M$9919,13,FALSE)</f>
        <v>#N/A</v>
      </c>
      <c r="K216" s="136" t="e">
        <f t="shared" si="11"/>
        <v>#N/A</v>
      </c>
    </row>
    <row r="217" spans="1:11" x14ac:dyDescent="0.3">
      <c r="A217" t="str">
        <f t="shared" si="12"/>
        <v>2008-12-3-</v>
      </c>
      <c r="B217">
        <f>VLOOKUP(F217,LookUpFlags!$A$5:$E$114,5,FALSE)</f>
        <v>1</v>
      </c>
      <c r="C217">
        <f t="shared" si="13"/>
        <v>6</v>
      </c>
      <c r="D217" t="str">
        <f t="shared" si="14"/>
        <v>M</v>
      </c>
      <c r="E217">
        <v>2008</v>
      </c>
      <c r="F217">
        <v>12</v>
      </c>
      <c r="H217">
        <v>3</v>
      </c>
      <c r="I217" s="136" t="e">
        <f>VLOOKUP(A217,[1]valid2020_stock!$A$2:$M$9919,13,FALSE)</f>
        <v>#N/A</v>
      </c>
      <c r="K217" s="136" t="e">
        <f t="shared" si="11"/>
        <v>#N/A</v>
      </c>
    </row>
    <row r="218" spans="1:11" x14ac:dyDescent="0.3">
      <c r="A218" t="str">
        <f t="shared" si="12"/>
        <v>2008-12-4-</v>
      </c>
      <c r="B218">
        <f>VLOOKUP(F218,LookUpFlags!$A$5:$E$114,5,FALSE)</f>
        <v>1</v>
      </c>
      <c r="C218">
        <f t="shared" si="13"/>
        <v>6</v>
      </c>
      <c r="D218" t="str">
        <f t="shared" si="14"/>
        <v>M</v>
      </c>
      <c r="E218">
        <v>2008</v>
      </c>
      <c r="F218">
        <v>12</v>
      </c>
      <c r="H218">
        <v>4</v>
      </c>
      <c r="I218" s="136" t="e">
        <f>VLOOKUP(A218,[1]valid2020_stock!$A$2:$M$9919,13,FALSE)</f>
        <v>#N/A</v>
      </c>
      <c r="K218" s="136" t="e">
        <f t="shared" si="11"/>
        <v>#N/A</v>
      </c>
    </row>
    <row r="219" spans="1:11" x14ac:dyDescent="0.3">
      <c r="A219" t="str">
        <f t="shared" si="12"/>
        <v>2008-12-5-</v>
      </c>
      <c r="B219">
        <f>VLOOKUP(F219,LookUpFlags!$A$5:$E$114,5,FALSE)</f>
        <v>1</v>
      </c>
      <c r="C219">
        <f t="shared" si="13"/>
        <v>6</v>
      </c>
      <c r="D219" t="str">
        <f t="shared" si="14"/>
        <v>M</v>
      </c>
      <c r="E219">
        <v>2008</v>
      </c>
      <c r="F219">
        <v>12</v>
      </c>
      <c r="H219">
        <v>5</v>
      </c>
      <c r="I219" s="136" t="e">
        <f>VLOOKUP(A219,[1]valid2020_stock!$A$2:$M$9919,13,FALSE)</f>
        <v>#N/A</v>
      </c>
      <c r="K219" s="136" t="e">
        <f t="shared" si="11"/>
        <v>#N/A</v>
      </c>
    </row>
    <row r="220" spans="1:11" x14ac:dyDescent="0.3">
      <c r="A220" t="str">
        <f t="shared" si="12"/>
        <v>2009-12-3-</v>
      </c>
      <c r="B220">
        <f>VLOOKUP(F220,LookUpFlags!$A$5:$E$114,5,FALSE)</f>
        <v>1</v>
      </c>
      <c r="C220">
        <f t="shared" si="13"/>
        <v>6</v>
      </c>
      <c r="D220" t="str">
        <f t="shared" si="14"/>
        <v>M</v>
      </c>
      <c r="E220">
        <v>2009</v>
      </c>
      <c r="F220">
        <v>12</v>
      </c>
      <c r="H220">
        <v>3</v>
      </c>
      <c r="I220" s="136" t="e">
        <f>VLOOKUP(A220,[1]valid2020_stock!$A$2:$M$9919,13,FALSE)</f>
        <v>#N/A</v>
      </c>
      <c r="K220" s="136" t="e">
        <f t="shared" si="11"/>
        <v>#N/A</v>
      </c>
    </row>
    <row r="221" spans="1:11" x14ac:dyDescent="0.3">
      <c r="A221" t="str">
        <f t="shared" si="12"/>
        <v>2009-12-4-</v>
      </c>
      <c r="B221">
        <f>VLOOKUP(F221,LookUpFlags!$A$5:$E$114,5,FALSE)</f>
        <v>1</v>
      </c>
      <c r="C221">
        <f t="shared" si="13"/>
        <v>6</v>
      </c>
      <c r="D221" t="str">
        <f t="shared" si="14"/>
        <v>M</v>
      </c>
      <c r="E221">
        <v>2009</v>
      </c>
      <c r="F221">
        <v>12</v>
      </c>
      <c r="H221">
        <v>4</v>
      </c>
      <c r="I221" s="136" t="e">
        <f>VLOOKUP(A221,[1]valid2020_stock!$A$2:$M$9919,13,FALSE)</f>
        <v>#N/A</v>
      </c>
      <c r="K221" s="136" t="e">
        <f t="shared" si="11"/>
        <v>#N/A</v>
      </c>
    </row>
    <row r="222" spans="1:11" x14ac:dyDescent="0.3">
      <c r="A222" t="str">
        <f t="shared" si="12"/>
        <v>2009-12-5-</v>
      </c>
      <c r="B222">
        <f>VLOOKUP(F222,LookUpFlags!$A$5:$E$114,5,FALSE)</f>
        <v>1</v>
      </c>
      <c r="C222">
        <f t="shared" si="13"/>
        <v>6</v>
      </c>
      <c r="D222" t="str">
        <f t="shared" si="14"/>
        <v>M</v>
      </c>
      <c r="E222">
        <v>2009</v>
      </c>
      <c r="F222">
        <v>12</v>
      </c>
      <c r="H222">
        <v>5</v>
      </c>
      <c r="I222" s="136" t="e">
        <f>VLOOKUP(A222,[1]valid2020_stock!$A$2:$M$9919,13,FALSE)</f>
        <v>#N/A</v>
      </c>
      <c r="K222" s="136" t="e">
        <f t="shared" si="11"/>
        <v>#N/A</v>
      </c>
    </row>
    <row r="223" spans="1:11" x14ac:dyDescent="0.3">
      <c r="A223" t="str">
        <f t="shared" si="12"/>
        <v>2010-12-3-</v>
      </c>
      <c r="B223">
        <f>VLOOKUP(F223,LookUpFlags!$A$5:$E$114,5,FALSE)</f>
        <v>1</v>
      </c>
      <c r="C223">
        <f t="shared" si="13"/>
        <v>6</v>
      </c>
      <c r="D223" t="str">
        <f t="shared" si="14"/>
        <v>M</v>
      </c>
      <c r="E223">
        <v>2010</v>
      </c>
      <c r="F223">
        <v>12</v>
      </c>
      <c r="H223">
        <v>3</v>
      </c>
      <c r="I223" s="136" t="e">
        <f>VLOOKUP(A223,[1]valid2020_stock!$A$2:$M$9919,13,FALSE)</f>
        <v>#N/A</v>
      </c>
      <c r="K223" s="136" t="e">
        <f t="shared" si="11"/>
        <v>#N/A</v>
      </c>
    </row>
    <row r="224" spans="1:11" x14ac:dyDescent="0.3">
      <c r="A224" t="str">
        <f t="shared" si="12"/>
        <v>2010-12-4-</v>
      </c>
      <c r="B224">
        <f>VLOOKUP(F224,LookUpFlags!$A$5:$E$114,5,FALSE)</f>
        <v>1</v>
      </c>
      <c r="C224">
        <f t="shared" si="13"/>
        <v>6</v>
      </c>
      <c r="D224" t="str">
        <f t="shared" si="14"/>
        <v>M</v>
      </c>
      <c r="E224">
        <v>2010</v>
      </c>
      <c r="F224">
        <v>12</v>
      </c>
      <c r="H224">
        <v>4</v>
      </c>
      <c r="I224" s="136" t="e">
        <f>VLOOKUP(A224,[1]valid2020_stock!$A$2:$M$9919,13,FALSE)</f>
        <v>#N/A</v>
      </c>
      <c r="K224" s="136" t="e">
        <f t="shared" si="11"/>
        <v>#N/A</v>
      </c>
    </row>
    <row r="225" spans="1:11" x14ac:dyDescent="0.3">
      <c r="A225" t="str">
        <f t="shared" si="12"/>
        <v>2010-12-5-</v>
      </c>
      <c r="B225">
        <f>VLOOKUP(F225,LookUpFlags!$A$5:$E$114,5,FALSE)</f>
        <v>1</v>
      </c>
      <c r="C225">
        <f t="shared" si="13"/>
        <v>6</v>
      </c>
      <c r="D225" t="str">
        <f t="shared" si="14"/>
        <v>M</v>
      </c>
      <c r="E225">
        <v>2010</v>
      </c>
      <c r="F225">
        <v>12</v>
      </c>
      <c r="H225">
        <v>5</v>
      </c>
      <c r="I225" s="136" t="e">
        <f>VLOOKUP(A225,[1]valid2020_stock!$A$2:$M$9919,13,FALSE)</f>
        <v>#N/A</v>
      </c>
      <c r="K225" s="136" t="e">
        <f t="shared" si="11"/>
        <v>#N/A</v>
      </c>
    </row>
    <row r="226" spans="1:11" x14ac:dyDescent="0.3">
      <c r="A226" t="str">
        <f t="shared" si="12"/>
        <v>2011-12-3-</v>
      </c>
      <c r="B226">
        <f>VLOOKUP(F226,LookUpFlags!$A$5:$E$114,5,FALSE)</f>
        <v>1</v>
      </c>
      <c r="C226">
        <f t="shared" si="13"/>
        <v>6</v>
      </c>
      <c r="D226" t="str">
        <f t="shared" si="14"/>
        <v>M</v>
      </c>
      <c r="E226">
        <v>2011</v>
      </c>
      <c r="F226">
        <v>12</v>
      </c>
      <c r="H226">
        <v>3</v>
      </c>
      <c r="I226" s="136" t="e">
        <f>VLOOKUP(A226,[1]valid2020_stock!$A$2:$M$9919,13,FALSE)</f>
        <v>#N/A</v>
      </c>
      <c r="K226" s="136" t="e">
        <f t="shared" si="11"/>
        <v>#N/A</v>
      </c>
    </row>
    <row r="227" spans="1:11" x14ac:dyDescent="0.3">
      <c r="A227" t="str">
        <f t="shared" si="12"/>
        <v>2011-12-4-</v>
      </c>
      <c r="B227">
        <f>VLOOKUP(F227,LookUpFlags!$A$5:$E$114,5,FALSE)</f>
        <v>1</v>
      </c>
      <c r="C227">
        <f t="shared" si="13"/>
        <v>6</v>
      </c>
      <c r="D227" t="str">
        <f t="shared" si="14"/>
        <v>M</v>
      </c>
      <c r="E227">
        <v>2011</v>
      </c>
      <c r="F227">
        <v>12</v>
      </c>
      <c r="H227">
        <v>4</v>
      </c>
      <c r="I227" s="136" t="e">
        <f>VLOOKUP(A227,[1]valid2020_stock!$A$2:$M$9919,13,FALSE)</f>
        <v>#N/A</v>
      </c>
      <c r="K227" s="136" t="e">
        <f t="shared" si="11"/>
        <v>#N/A</v>
      </c>
    </row>
    <row r="228" spans="1:11" x14ac:dyDescent="0.3">
      <c r="A228" t="str">
        <f t="shared" si="12"/>
        <v>2011-12-5-</v>
      </c>
      <c r="B228">
        <f>VLOOKUP(F228,LookUpFlags!$A$5:$E$114,5,FALSE)</f>
        <v>1</v>
      </c>
      <c r="C228">
        <f t="shared" si="13"/>
        <v>6</v>
      </c>
      <c r="D228" t="str">
        <f t="shared" si="14"/>
        <v>M</v>
      </c>
      <c r="E228">
        <v>2011</v>
      </c>
      <c r="F228">
        <v>12</v>
      </c>
      <c r="H228">
        <v>5</v>
      </c>
      <c r="I228" s="136" t="e">
        <f>VLOOKUP(A228,[1]valid2020_stock!$A$2:$M$9919,13,FALSE)</f>
        <v>#N/A</v>
      </c>
      <c r="K228" s="136" t="e">
        <f t="shared" si="11"/>
        <v>#N/A</v>
      </c>
    </row>
    <row r="229" spans="1:11" x14ac:dyDescent="0.3">
      <c r="A229" t="str">
        <f t="shared" si="12"/>
        <v>2012-12-3-</v>
      </c>
      <c r="B229">
        <f>VLOOKUP(F229,LookUpFlags!$A$5:$E$114,5,FALSE)</f>
        <v>1</v>
      </c>
      <c r="C229">
        <f t="shared" si="13"/>
        <v>6</v>
      </c>
      <c r="D229" t="str">
        <f t="shared" si="14"/>
        <v>M</v>
      </c>
      <c r="E229">
        <v>2012</v>
      </c>
      <c r="F229">
        <v>12</v>
      </c>
      <c r="H229">
        <v>3</v>
      </c>
      <c r="I229" s="136" t="e">
        <f>VLOOKUP(A229,[1]valid2020_stock!$A$2:$M$9919,13,FALSE)</f>
        <v>#N/A</v>
      </c>
      <c r="K229" s="136" t="e">
        <f t="shared" si="11"/>
        <v>#N/A</v>
      </c>
    </row>
    <row r="230" spans="1:11" x14ac:dyDescent="0.3">
      <c r="A230" t="str">
        <f t="shared" si="12"/>
        <v>2012-12-4-</v>
      </c>
      <c r="B230">
        <f>VLOOKUP(F230,LookUpFlags!$A$5:$E$114,5,FALSE)</f>
        <v>1</v>
      </c>
      <c r="C230">
        <f t="shared" si="13"/>
        <v>6</v>
      </c>
      <c r="D230" t="str">
        <f t="shared" si="14"/>
        <v>M</v>
      </c>
      <c r="E230">
        <v>2012</v>
      </c>
      <c r="F230">
        <v>12</v>
      </c>
      <c r="H230">
        <v>4</v>
      </c>
      <c r="I230" s="136" t="e">
        <f>VLOOKUP(A230,[1]valid2020_stock!$A$2:$M$9919,13,FALSE)</f>
        <v>#N/A</v>
      </c>
      <c r="K230" s="136" t="e">
        <f t="shared" si="11"/>
        <v>#N/A</v>
      </c>
    </row>
    <row r="231" spans="1:11" x14ac:dyDescent="0.3">
      <c r="A231" t="str">
        <f t="shared" si="12"/>
        <v>2012-12-5-</v>
      </c>
      <c r="B231">
        <f>VLOOKUP(F231,LookUpFlags!$A$5:$E$114,5,FALSE)</f>
        <v>1</v>
      </c>
      <c r="C231">
        <f t="shared" si="13"/>
        <v>6</v>
      </c>
      <c r="D231" t="str">
        <f t="shared" si="14"/>
        <v>M</v>
      </c>
      <c r="E231">
        <v>2012</v>
      </c>
      <c r="F231">
        <v>12</v>
      </c>
      <c r="H231">
        <v>5</v>
      </c>
      <c r="I231" s="136" t="e">
        <f>VLOOKUP(A231,[1]valid2020_stock!$A$2:$M$9919,13,FALSE)</f>
        <v>#N/A</v>
      </c>
      <c r="K231" s="136" t="e">
        <f t="shared" si="11"/>
        <v>#N/A</v>
      </c>
    </row>
    <row r="232" spans="1:11" x14ac:dyDescent="0.3">
      <c r="A232" t="str">
        <f t="shared" si="12"/>
        <v>2013-12-3-</v>
      </c>
      <c r="B232">
        <f>VLOOKUP(F232,LookUpFlags!$A$5:$E$114,5,FALSE)</f>
        <v>1</v>
      </c>
      <c r="C232">
        <f t="shared" si="13"/>
        <v>6</v>
      </c>
      <c r="D232" t="str">
        <f t="shared" si="14"/>
        <v>M</v>
      </c>
      <c r="E232">
        <v>2013</v>
      </c>
      <c r="F232">
        <v>12</v>
      </c>
      <c r="H232">
        <v>3</v>
      </c>
      <c r="I232" s="136" t="e">
        <f>VLOOKUP(A232,[1]valid2020_stock!$A$2:$M$9919,13,FALSE)</f>
        <v>#N/A</v>
      </c>
      <c r="K232" s="136" t="e">
        <f t="shared" si="11"/>
        <v>#N/A</v>
      </c>
    </row>
    <row r="233" spans="1:11" x14ac:dyDescent="0.3">
      <c r="A233" t="str">
        <f t="shared" si="12"/>
        <v>2013-12-4-</v>
      </c>
      <c r="B233">
        <f>VLOOKUP(F233,LookUpFlags!$A$5:$E$114,5,FALSE)</f>
        <v>1</v>
      </c>
      <c r="C233">
        <f t="shared" si="13"/>
        <v>6</v>
      </c>
      <c r="D233" t="str">
        <f t="shared" si="14"/>
        <v>M</v>
      </c>
      <c r="E233">
        <v>2013</v>
      </c>
      <c r="F233">
        <v>12</v>
      </c>
      <c r="H233">
        <v>4</v>
      </c>
      <c r="I233" s="136" t="e">
        <f>VLOOKUP(A233,[1]valid2020_stock!$A$2:$M$9919,13,FALSE)</f>
        <v>#N/A</v>
      </c>
      <c r="K233" s="136" t="e">
        <f t="shared" si="11"/>
        <v>#N/A</v>
      </c>
    </row>
    <row r="234" spans="1:11" x14ac:dyDescent="0.3">
      <c r="A234" t="str">
        <f t="shared" si="12"/>
        <v>2013-12-5-</v>
      </c>
      <c r="B234">
        <f>VLOOKUP(F234,LookUpFlags!$A$5:$E$114,5,FALSE)</f>
        <v>1</v>
      </c>
      <c r="C234">
        <f t="shared" si="13"/>
        <v>6</v>
      </c>
      <c r="D234" t="str">
        <f t="shared" si="14"/>
        <v>M</v>
      </c>
      <c r="E234">
        <v>2013</v>
      </c>
      <c r="F234">
        <v>12</v>
      </c>
      <c r="H234">
        <v>5</v>
      </c>
      <c r="I234" s="136" t="e">
        <f>VLOOKUP(A234,[1]valid2020_stock!$A$2:$M$9919,13,FALSE)</f>
        <v>#N/A</v>
      </c>
      <c r="K234" s="136" t="e">
        <f t="shared" si="11"/>
        <v>#N/A</v>
      </c>
    </row>
    <row r="235" spans="1:11" x14ac:dyDescent="0.3">
      <c r="A235" t="str">
        <f t="shared" si="12"/>
        <v>2007-13-3-</v>
      </c>
      <c r="B235" s="169">
        <f>VLOOKUP(F235,LookUpFlags!$A$5:$E$114,5,FALSE)</f>
        <v>1</v>
      </c>
      <c r="C235">
        <f t="shared" si="13"/>
        <v>7</v>
      </c>
      <c r="D235" t="str">
        <f t="shared" si="14"/>
        <v>UM</v>
      </c>
      <c r="E235">
        <v>2007</v>
      </c>
      <c r="F235">
        <v>13</v>
      </c>
      <c r="H235">
        <v>3</v>
      </c>
      <c r="I235" s="136">
        <f>VLOOKUP(A235,[1]valid2020_stock!$A$2:$M$9919,13,FALSE)</f>
        <v>1181.4445564766049</v>
      </c>
      <c r="K235" s="136">
        <f t="shared" si="11"/>
        <v>1181.4445564766049</v>
      </c>
    </row>
    <row r="236" spans="1:11" x14ac:dyDescent="0.3">
      <c r="A236" t="str">
        <f t="shared" si="12"/>
        <v>2007-13-4-</v>
      </c>
      <c r="B236" s="169">
        <f>VLOOKUP(F236,LookUpFlags!$A$5:$E$114,5,FALSE)</f>
        <v>1</v>
      </c>
      <c r="C236">
        <f t="shared" si="13"/>
        <v>7</v>
      </c>
      <c r="D236" t="str">
        <f t="shared" si="14"/>
        <v>UM</v>
      </c>
      <c r="E236">
        <v>2007</v>
      </c>
      <c r="F236">
        <v>13</v>
      </c>
      <c r="H236">
        <v>4</v>
      </c>
      <c r="I236" s="136">
        <f>VLOOKUP(A236,[1]valid2020_stock!$A$2:$M$9919,13,FALSE)</f>
        <v>1339.7350384469239</v>
      </c>
      <c r="K236" s="136">
        <f t="shared" si="11"/>
        <v>1339.7350384469239</v>
      </c>
    </row>
    <row r="237" spans="1:11" x14ac:dyDescent="0.3">
      <c r="A237" t="str">
        <f t="shared" si="12"/>
        <v>2007-13-5-</v>
      </c>
      <c r="B237" s="169">
        <f>VLOOKUP(F237,LookUpFlags!$A$5:$E$114,5,FALSE)</f>
        <v>1</v>
      </c>
      <c r="C237">
        <f t="shared" si="13"/>
        <v>7</v>
      </c>
      <c r="D237" t="str">
        <f t="shared" si="14"/>
        <v>UM</v>
      </c>
      <c r="E237">
        <v>2007</v>
      </c>
      <c r="F237">
        <v>13</v>
      </c>
      <c r="H237">
        <v>5</v>
      </c>
      <c r="I237" s="136">
        <f>VLOOKUP(A237,[1]valid2020_stock!$A$2:$M$9919,13,FALSE)</f>
        <v>428.2859496201666</v>
      </c>
      <c r="K237" s="136">
        <f t="shared" si="11"/>
        <v>428.2859496201666</v>
      </c>
    </row>
    <row r="238" spans="1:11" x14ac:dyDescent="0.3">
      <c r="A238" t="str">
        <f t="shared" si="12"/>
        <v>2008-13-3-</v>
      </c>
      <c r="B238" s="169">
        <f>VLOOKUP(F238,LookUpFlags!$A$5:$E$114,5,FALSE)</f>
        <v>1</v>
      </c>
      <c r="C238">
        <f t="shared" si="13"/>
        <v>7</v>
      </c>
      <c r="D238" t="str">
        <f t="shared" si="14"/>
        <v>UM</v>
      </c>
      <c r="E238">
        <v>2008</v>
      </c>
      <c r="F238">
        <v>13</v>
      </c>
      <c r="H238">
        <v>3</v>
      </c>
      <c r="I238" s="136">
        <f>VLOOKUP(A238,[1]valid2020_stock!$A$2:$M$9919,13,FALSE)</f>
        <v>1004.361763884138</v>
      </c>
      <c r="K238" s="136">
        <f t="shared" ref="K238:K301" si="15">I238</f>
        <v>1004.361763884138</v>
      </c>
    </row>
    <row r="239" spans="1:11" x14ac:dyDescent="0.3">
      <c r="A239" t="str">
        <f t="shared" si="12"/>
        <v>2008-13-4-</v>
      </c>
      <c r="B239" s="169">
        <f>VLOOKUP(F239,LookUpFlags!$A$5:$E$114,5,FALSE)</f>
        <v>1</v>
      </c>
      <c r="C239">
        <f t="shared" si="13"/>
        <v>7</v>
      </c>
      <c r="D239" t="str">
        <f t="shared" si="14"/>
        <v>UM</v>
      </c>
      <c r="E239">
        <v>2008</v>
      </c>
      <c r="F239">
        <v>13</v>
      </c>
      <c r="H239">
        <v>4</v>
      </c>
      <c r="I239" s="136">
        <f>VLOOKUP(A239,[1]valid2020_stock!$A$2:$M$9919,13,FALSE)</f>
        <v>6406.3109130057583</v>
      </c>
      <c r="K239" s="136">
        <f t="shared" si="15"/>
        <v>6406.3109130057583</v>
      </c>
    </row>
    <row r="240" spans="1:11" x14ac:dyDescent="0.3">
      <c r="A240" t="str">
        <f t="shared" si="12"/>
        <v>2008-13-5-</v>
      </c>
      <c r="B240" s="169">
        <f>VLOOKUP(F240,LookUpFlags!$A$5:$E$114,5,FALSE)</f>
        <v>1</v>
      </c>
      <c r="C240">
        <f t="shared" si="13"/>
        <v>7</v>
      </c>
      <c r="D240" t="str">
        <f t="shared" si="14"/>
        <v>UM</v>
      </c>
      <c r="E240">
        <v>2008</v>
      </c>
      <c r="F240">
        <v>13</v>
      </c>
      <c r="H240">
        <v>5</v>
      </c>
      <c r="I240" s="136">
        <f>VLOOKUP(A240,[1]valid2020_stock!$A$2:$M$9919,13,FALSE)</f>
        <v>283.15997879093862</v>
      </c>
      <c r="K240" s="136">
        <f t="shared" si="15"/>
        <v>283.15997879093862</v>
      </c>
    </row>
    <row r="241" spans="1:11" x14ac:dyDescent="0.3">
      <c r="A241" t="str">
        <f t="shared" si="12"/>
        <v>2009-13-3-</v>
      </c>
      <c r="B241" s="169">
        <f>VLOOKUP(F241,LookUpFlags!$A$5:$E$114,5,FALSE)</f>
        <v>1</v>
      </c>
      <c r="C241">
        <f t="shared" si="13"/>
        <v>7</v>
      </c>
      <c r="D241" t="str">
        <f t="shared" si="14"/>
        <v>UM</v>
      </c>
      <c r="E241">
        <v>2009</v>
      </c>
      <c r="F241">
        <v>13</v>
      </c>
      <c r="H241">
        <v>3</v>
      </c>
      <c r="I241" s="136">
        <f>VLOOKUP(A241,[1]valid2020_stock!$A$2:$M$9919,13,FALSE)</f>
        <v>317.130186092987</v>
      </c>
      <c r="K241" s="136">
        <f t="shared" si="15"/>
        <v>317.130186092987</v>
      </c>
    </row>
    <row r="242" spans="1:11" x14ac:dyDescent="0.3">
      <c r="A242" t="str">
        <f t="shared" si="12"/>
        <v>2009-13-4-</v>
      </c>
      <c r="B242" s="169">
        <f>VLOOKUP(F242,LookUpFlags!$A$5:$E$114,5,FALSE)</f>
        <v>1</v>
      </c>
      <c r="C242">
        <f t="shared" si="13"/>
        <v>7</v>
      </c>
      <c r="D242" t="str">
        <f t="shared" si="14"/>
        <v>UM</v>
      </c>
      <c r="E242">
        <v>2009</v>
      </c>
      <c r="F242">
        <v>13</v>
      </c>
      <c r="H242">
        <v>4</v>
      </c>
      <c r="I242" s="136">
        <f>VLOOKUP(A242,[1]valid2020_stock!$A$2:$M$9919,13,FALSE)</f>
        <v>1663.995048378275</v>
      </c>
      <c r="K242" s="136">
        <f t="shared" si="15"/>
        <v>1663.995048378275</v>
      </c>
    </row>
    <row r="243" spans="1:11" x14ac:dyDescent="0.3">
      <c r="A243" t="str">
        <f t="shared" si="12"/>
        <v>2009-13-5-</v>
      </c>
      <c r="B243" s="169">
        <f>VLOOKUP(F243,LookUpFlags!$A$5:$E$114,5,FALSE)</f>
        <v>1</v>
      </c>
      <c r="C243">
        <f t="shared" si="13"/>
        <v>7</v>
      </c>
      <c r="D243" t="str">
        <f t="shared" si="14"/>
        <v>UM</v>
      </c>
      <c r="E243">
        <v>2009</v>
      </c>
      <c r="F243">
        <v>13</v>
      </c>
      <c r="H243">
        <v>5</v>
      </c>
      <c r="I243" s="136">
        <f>VLOOKUP(A243,[1]valid2020_stock!$A$2:$M$9919,13,FALSE)</f>
        <v>137.09449743295841</v>
      </c>
      <c r="K243" s="136">
        <f t="shared" si="15"/>
        <v>137.09449743295841</v>
      </c>
    </row>
    <row r="244" spans="1:11" x14ac:dyDescent="0.3">
      <c r="A244" t="str">
        <f t="shared" si="12"/>
        <v>2010-13-3-</v>
      </c>
      <c r="B244" s="169">
        <f>VLOOKUP(F244,LookUpFlags!$A$5:$E$114,5,FALSE)</f>
        <v>1</v>
      </c>
      <c r="C244">
        <f t="shared" si="13"/>
        <v>7</v>
      </c>
      <c r="D244" t="str">
        <f t="shared" si="14"/>
        <v>UM</v>
      </c>
      <c r="E244">
        <v>2010</v>
      </c>
      <c r="F244">
        <v>13</v>
      </c>
      <c r="H244">
        <v>3</v>
      </c>
      <c r="I244" s="136">
        <f>VLOOKUP(A244,[1]valid2020_stock!$A$2:$M$9919,13,FALSE)</f>
        <v>345.07121284644171</v>
      </c>
      <c r="K244" s="136">
        <f t="shared" si="15"/>
        <v>345.07121284644171</v>
      </c>
    </row>
    <row r="245" spans="1:11" x14ac:dyDescent="0.3">
      <c r="A245" t="str">
        <f t="shared" si="12"/>
        <v>2010-13-4-</v>
      </c>
      <c r="B245" s="169">
        <f>VLOOKUP(F245,LookUpFlags!$A$5:$E$114,5,FALSE)</f>
        <v>1</v>
      </c>
      <c r="C245">
        <f t="shared" si="13"/>
        <v>7</v>
      </c>
      <c r="D245" t="str">
        <f t="shared" si="14"/>
        <v>UM</v>
      </c>
      <c r="E245">
        <v>2010</v>
      </c>
      <c r="F245">
        <v>13</v>
      </c>
      <c r="H245">
        <v>4</v>
      </c>
      <c r="I245" s="136">
        <f>VLOOKUP(A245,[1]valid2020_stock!$A$2:$M$9919,13,FALSE)</f>
        <v>1811.8458791123539</v>
      </c>
      <c r="K245" s="136">
        <f t="shared" si="15"/>
        <v>1811.8458791123539</v>
      </c>
    </row>
    <row r="246" spans="1:11" x14ac:dyDescent="0.3">
      <c r="A246" t="str">
        <f t="shared" si="12"/>
        <v>2010-13-5-</v>
      </c>
      <c r="B246" s="169">
        <f>VLOOKUP(F246,LookUpFlags!$A$5:$E$114,5,FALSE)</f>
        <v>1</v>
      </c>
      <c r="C246">
        <f t="shared" si="13"/>
        <v>7</v>
      </c>
      <c r="D246" t="str">
        <f t="shared" si="14"/>
        <v>UM</v>
      </c>
      <c r="E246">
        <v>2010</v>
      </c>
      <c r="F246">
        <v>13</v>
      </c>
      <c r="H246">
        <v>5</v>
      </c>
      <c r="I246" s="136">
        <f>VLOOKUP(A246,[1]valid2020_stock!$A$2:$M$9919,13,FALSE)</f>
        <v>747.22213760259081</v>
      </c>
      <c r="K246" s="136">
        <f t="shared" si="15"/>
        <v>747.22213760259081</v>
      </c>
    </row>
    <row r="247" spans="1:11" x14ac:dyDescent="0.3">
      <c r="A247" t="str">
        <f t="shared" si="12"/>
        <v>2011-13-3-</v>
      </c>
      <c r="B247" s="169">
        <f>VLOOKUP(F247,LookUpFlags!$A$5:$E$114,5,FALSE)</f>
        <v>1</v>
      </c>
      <c r="C247">
        <f t="shared" si="13"/>
        <v>7</v>
      </c>
      <c r="D247" t="str">
        <f t="shared" si="14"/>
        <v>UM</v>
      </c>
      <c r="E247">
        <v>2011</v>
      </c>
      <c r="F247">
        <v>13</v>
      </c>
      <c r="H247">
        <v>3</v>
      </c>
      <c r="I247" s="136">
        <f>VLOOKUP(A247,[1]valid2020_stock!$A$2:$M$9919,13,FALSE)</f>
        <v>148.35861987474891</v>
      </c>
      <c r="K247" s="136">
        <f t="shared" si="15"/>
        <v>148.35861987474891</v>
      </c>
    </row>
    <row r="248" spans="1:11" x14ac:dyDescent="0.3">
      <c r="A248" t="str">
        <f t="shared" si="12"/>
        <v>2011-13-4-</v>
      </c>
      <c r="B248" s="169">
        <f>VLOOKUP(F248,LookUpFlags!$A$5:$E$114,5,FALSE)</f>
        <v>1</v>
      </c>
      <c r="C248">
        <f t="shared" si="13"/>
        <v>7</v>
      </c>
      <c r="D248" t="str">
        <f t="shared" si="14"/>
        <v>UM</v>
      </c>
      <c r="E248">
        <v>2011</v>
      </c>
      <c r="F248">
        <v>13</v>
      </c>
      <c r="H248">
        <v>4</v>
      </c>
      <c r="I248" s="136">
        <f>VLOOKUP(A248,[1]valid2020_stock!$A$2:$M$9919,13,FALSE)</f>
        <v>924.29491118200792</v>
      </c>
      <c r="K248" s="136">
        <f t="shared" si="15"/>
        <v>924.29491118200792</v>
      </c>
    </row>
    <row r="249" spans="1:11" x14ac:dyDescent="0.3">
      <c r="A249" t="str">
        <f t="shared" si="12"/>
        <v>2011-13-5-</v>
      </c>
      <c r="B249" s="169">
        <f>VLOOKUP(F249,LookUpFlags!$A$5:$E$114,5,FALSE)</f>
        <v>1</v>
      </c>
      <c r="C249">
        <f t="shared" si="13"/>
        <v>7</v>
      </c>
      <c r="D249" t="str">
        <f t="shared" si="14"/>
        <v>UM</v>
      </c>
      <c r="E249">
        <v>2011</v>
      </c>
      <c r="F249">
        <v>13</v>
      </c>
      <c r="H249">
        <v>5</v>
      </c>
      <c r="I249" s="136">
        <f>VLOOKUP(A249,[1]valid2020_stock!$A$2:$M$9919,13,FALSE)</f>
        <v>52.870613257710033</v>
      </c>
      <c r="K249" s="136">
        <f t="shared" si="15"/>
        <v>52.870613257710033</v>
      </c>
    </row>
    <row r="250" spans="1:11" x14ac:dyDescent="0.3">
      <c r="A250" t="str">
        <f t="shared" si="12"/>
        <v>2012-13-3-</v>
      </c>
      <c r="B250" s="169">
        <f>VLOOKUP(F250,LookUpFlags!$A$5:$E$114,5,FALSE)</f>
        <v>1</v>
      </c>
      <c r="C250">
        <f t="shared" si="13"/>
        <v>7</v>
      </c>
      <c r="D250" t="str">
        <f t="shared" si="14"/>
        <v>UM</v>
      </c>
      <c r="E250">
        <v>2012</v>
      </c>
      <c r="F250">
        <v>13</v>
      </c>
      <c r="H250">
        <v>3</v>
      </c>
      <c r="I250" s="136">
        <f>VLOOKUP(A250,[1]valid2020_stock!$A$2:$M$9919,13,FALSE)</f>
        <v>1057.1851175871791</v>
      </c>
      <c r="K250" s="136">
        <f t="shared" si="15"/>
        <v>1057.1851175871791</v>
      </c>
    </row>
    <row r="251" spans="1:11" x14ac:dyDescent="0.3">
      <c r="A251" t="str">
        <f t="shared" si="12"/>
        <v>2012-13-4-</v>
      </c>
      <c r="B251" s="169">
        <f>VLOOKUP(F251,LookUpFlags!$A$5:$E$114,5,FALSE)</f>
        <v>1</v>
      </c>
      <c r="C251">
        <f t="shared" si="13"/>
        <v>7</v>
      </c>
      <c r="D251" t="str">
        <f t="shared" si="14"/>
        <v>UM</v>
      </c>
      <c r="E251">
        <v>2012</v>
      </c>
      <c r="F251">
        <v>13</v>
      </c>
      <c r="H251">
        <v>4</v>
      </c>
      <c r="I251" s="136">
        <f>VLOOKUP(A251,[1]valid2020_stock!$A$2:$M$9919,13,FALSE)</f>
        <v>3126.3631229639959</v>
      </c>
      <c r="K251" s="136">
        <f t="shared" si="15"/>
        <v>3126.3631229639959</v>
      </c>
    </row>
    <row r="252" spans="1:11" x14ac:dyDescent="0.3">
      <c r="A252" t="str">
        <f t="shared" si="12"/>
        <v>2012-13-5-</v>
      </c>
      <c r="B252" s="169">
        <f>VLOOKUP(F252,LookUpFlags!$A$5:$E$114,5,FALSE)</f>
        <v>1</v>
      </c>
      <c r="C252">
        <f t="shared" si="13"/>
        <v>7</v>
      </c>
      <c r="D252" t="str">
        <f t="shared" si="14"/>
        <v>UM</v>
      </c>
      <c r="E252">
        <v>2012</v>
      </c>
      <c r="F252">
        <v>13</v>
      </c>
      <c r="H252">
        <v>5</v>
      </c>
      <c r="I252" s="136">
        <f>VLOOKUP(A252,[1]valid2020_stock!$A$2:$M$9919,13,FALSE)</f>
        <v>310.51985959400048</v>
      </c>
      <c r="K252" s="136">
        <f t="shared" si="15"/>
        <v>310.51985959400048</v>
      </c>
    </row>
    <row r="253" spans="1:11" x14ac:dyDescent="0.3">
      <c r="A253" t="str">
        <f t="shared" si="12"/>
        <v>2013-13-3-</v>
      </c>
      <c r="B253" s="169">
        <f>VLOOKUP(F253,LookUpFlags!$A$5:$E$114,5,FALSE)</f>
        <v>1</v>
      </c>
      <c r="C253">
        <f t="shared" si="13"/>
        <v>7</v>
      </c>
      <c r="D253" t="str">
        <f t="shared" si="14"/>
        <v>UM</v>
      </c>
      <c r="E253">
        <v>2013</v>
      </c>
      <c r="F253">
        <v>13</v>
      </c>
      <c r="H253">
        <v>3</v>
      </c>
      <c r="I253" s="136">
        <f>VLOOKUP(A253,[1]valid2020_stock!$A$2:$M$9919,13,FALSE)</f>
        <v>80.869068038879362</v>
      </c>
      <c r="K253" s="136">
        <f t="shared" si="15"/>
        <v>80.869068038879362</v>
      </c>
    </row>
    <row r="254" spans="1:11" x14ac:dyDescent="0.3">
      <c r="A254" t="str">
        <f t="shared" si="12"/>
        <v>2013-13-4-</v>
      </c>
      <c r="B254" s="169">
        <f>VLOOKUP(F254,LookUpFlags!$A$5:$E$114,5,FALSE)</f>
        <v>1</v>
      </c>
      <c r="C254">
        <f t="shared" si="13"/>
        <v>7</v>
      </c>
      <c r="D254" t="str">
        <f t="shared" si="14"/>
        <v>UM</v>
      </c>
      <c r="E254">
        <v>2013</v>
      </c>
      <c r="F254">
        <v>13</v>
      </c>
      <c r="H254">
        <v>4</v>
      </c>
      <c r="I254" s="136">
        <f>VLOOKUP(A254,[1]valid2020_stock!$A$2:$M$9919,13,FALSE)</f>
        <v>2090.7061177815899</v>
      </c>
      <c r="K254" s="136">
        <f t="shared" si="15"/>
        <v>2090.7061177815899</v>
      </c>
    </row>
    <row r="255" spans="1:11" x14ac:dyDescent="0.3">
      <c r="A255" t="str">
        <f t="shared" si="12"/>
        <v>2013-13-5-</v>
      </c>
      <c r="B255" s="169">
        <f>VLOOKUP(F255,LookUpFlags!$A$5:$E$114,5,FALSE)</f>
        <v>1</v>
      </c>
      <c r="C255">
        <f t="shared" si="13"/>
        <v>7</v>
      </c>
      <c r="D255" t="str">
        <f t="shared" si="14"/>
        <v>UM</v>
      </c>
      <c r="E255">
        <v>2013</v>
      </c>
      <c r="F255">
        <v>13</v>
      </c>
      <c r="H255">
        <v>5</v>
      </c>
      <c r="I255" s="136">
        <f>VLOOKUP(A255,[1]valid2020_stock!$A$2:$M$9919,13,FALSE)</f>
        <v>357.48999428244713</v>
      </c>
      <c r="K255" s="136">
        <f t="shared" si="15"/>
        <v>357.48999428244713</v>
      </c>
    </row>
    <row r="256" spans="1:11" x14ac:dyDescent="0.3">
      <c r="A256" t="str">
        <f t="shared" si="12"/>
        <v>2007-14-3-</v>
      </c>
      <c r="B256">
        <f>VLOOKUP(F256,LookUpFlags!$A$5:$E$114,5,FALSE)</f>
        <v>1</v>
      </c>
      <c r="C256">
        <f t="shared" si="13"/>
        <v>7</v>
      </c>
      <c r="D256" t="str">
        <f t="shared" si="14"/>
        <v>M</v>
      </c>
      <c r="E256">
        <v>2007</v>
      </c>
      <c r="F256">
        <v>14</v>
      </c>
      <c r="H256">
        <v>3</v>
      </c>
      <c r="I256" s="136">
        <f>VLOOKUP(A256,[1]valid2020_stock!$A$2:$M$9919,13,FALSE)</f>
        <v>2081.4536184793919</v>
      </c>
      <c r="K256" s="136">
        <f t="shared" si="15"/>
        <v>2081.4536184793919</v>
      </c>
    </row>
    <row r="257" spans="1:11" x14ac:dyDescent="0.3">
      <c r="A257" t="str">
        <f t="shared" si="12"/>
        <v>2007-14-4-</v>
      </c>
      <c r="B257">
        <f>VLOOKUP(F257,LookUpFlags!$A$5:$E$114,5,FALSE)</f>
        <v>1</v>
      </c>
      <c r="C257">
        <f t="shared" si="13"/>
        <v>7</v>
      </c>
      <c r="D257" t="str">
        <f t="shared" si="14"/>
        <v>M</v>
      </c>
      <c r="E257">
        <v>2007</v>
      </c>
      <c r="F257">
        <v>14</v>
      </c>
      <c r="H257">
        <v>4</v>
      </c>
      <c r="I257" s="136">
        <f>VLOOKUP(A257,[1]valid2020_stock!$A$2:$M$9919,13,FALSE)</f>
        <v>3338.9985129773581</v>
      </c>
      <c r="K257" s="136">
        <f t="shared" si="15"/>
        <v>3338.9985129773581</v>
      </c>
    </row>
    <row r="258" spans="1:11" x14ac:dyDescent="0.3">
      <c r="A258" t="str">
        <f t="shared" si="12"/>
        <v>2007-14-5-</v>
      </c>
      <c r="B258">
        <f>VLOOKUP(F258,LookUpFlags!$A$5:$E$114,5,FALSE)</f>
        <v>1</v>
      </c>
      <c r="C258">
        <f t="shared" si="13"/>
        <v>7</v>
      </c>
      <c r="D258" t="str">
        <f t="shared" si="14"/>
        <v>M</v>
      </c>
      <c r="E258">
        <v>2007</v>
      </c>
      <c r="F258">
        <v>14</v>
      </c>
      <c r="H258">
        <v>5</v>
      </c>
      <c r="I258" s="136">
        <f>VLOOKUP(A258,[1]valid2020_stock!$A$2:$M$9919,13,FALSE)</f>
        <v>216.81808525827</v>
      </c>
      <c r="K258" s="136">
        <f t="shared" si="15"/>
        <v>216.81808525827</v>
      </c>
    </row>
    <row r="259" spans="1:11" x14ac:dyDescent="0.3">
      <c r="A259" t="str">
        <f t="shared" si="12"/>
        <v>2008-14-3-</v>
      </c>
      <c r="B259">
        <f>VLOOKUP(F259,LookUpFlags!$A$5:$E$114,5,FALSE)</f>
        <v>1</v>
      </c>
      <c r="C259">
        <f t="shared" si="13"/>
        <v>7</v>
      </c>
      <c r="D259" t="str">
        <f t="shared" si="14"/>
        <v>M</v>
      </c>
      <c r="E259">
        <v>2008</v>
      </c>
      <c r="F259">
        <v>14</v>
      </c>
      <c r="H259">
        <v>3</v>
      </c>
      <c r="I259" s="136">
        <f>VLOOKUP(A259,[1]valid2020_stock!$A$2:$M$9919,13,FALSE)</f>
        <v>318.17209157606499</v>
      </c>
      <c r="K259" s="136">
        <f t="shared" si="15"/>
        <v>318.17209157606499</v>
      </c>
    </row>
    <row r="260" spans="1:11" x14ac:dyDescent="0.3">
      <c r="A260" t="str">
        <f t="shared" ref="A260:A323" si="16">E260&amp;"-"&amp;F260&amp;"-"&amp;H260&amp;"-"&amp;G260</f>
        <v>2008-14-4-</v>
      </c>
      <c r="B260">
        <f>VLOOKUP(F260,LookUpFlags!$A$5:$E$114,5,FALSE)</f>
        <v>1</v>
      </c>
      <c r="C260">
        <f t="shared" ref="C260:C323" si="17">IF(MOD(F260,2)&lt;&gt;0,F260/2+0.5,F260/2)</f>
        <v>7</v>
      </c>
      <c r="D260" t="str">
        <f t="shared" ref="D260:D323" si="18">IF(MOD(F260,2)&lt;&gt;0,"UM","M")</f>
        <v>M</v>
      </c>
      <c r="E260">
        <v>2008</v>
      </c>
      <c r="F260">
        <v>14</v>
      </c>
      <c r="H260">
        <v>4</v>
      </c>
      <c r="I260" s="136">
        <f>VLOOKUP(A260,[1]valid2020_stock!$A$2:$M$9919,13,FALSE)</f>
        <v>2768.0971967117662</v>
      </c>
      <c r="K260" s="136">
        <f t="shared" si="15"/>
        <v>2768.0971967117662</v>
      </c>
    </row>
    <row r="261" spans="1:11" x14ac:dyDescent="0.3">
      <c r="A261" t="str">
        <f t="shared" si="16"/>
        <v>2008-14-5-</v>
      </c>
      <c r="B261">
        <f>VLOOKUP(F261,LookUpFlags!$A$5:$E$114,5,FALSE)</f>
        <v>1</v>
      </c>
      <c r="C261">
        <f t="shared" si="17"/>
        <v>7</v>
      </c>
      <c r="D261" t="str">
        <f t="shared" si="18"/>
        <v>M</v>
      </c>
      <c r="E261">
        <v>2008</v>
      </c>
      <c r="F261">
        <v>14</v>
      </c>
      <c r="H261">
        <v>5</v>
      </c>
      <c r="I261" s="136">
        <f>VLOOKUP(A261,[1]valid2020_stock!$A$2:$M$9919,13,FALSE)</f>
        <v>31.817209157606509</v>
      </c>
      <c r="K261" s="136">
        <f t="shared" si="15"/>
        <v>31.817209157606509</v>
      </c>
    </row>
    <row r="262" spans="1:11" x14ac:dyDescent="0.3">
      <c r="A262" t="str">
        <f t="shared" si="16"/>
        <v>2009-14-3-</v>
      </c>
      <c r="B262">
        <f>VLOOKUP(F262,LookUpFlags!$A$5:$E$114,5,FALSE)</f>
        <v>1</v>
      </c>
      <c r="C262">
        <f t="shared" si="17"/>
        <v>7</v>
      </c>
      <c r="D262" t="str">
        <f t="shared" si="18"/>
        <v>M</v>
      </c>
      <c r="E262">
        <v>2009</v>
      </c>
      <c r="F262">
        <v>14</v>
      </c>
      <c r="H262">
        <v>3</v>
      </c>
      <c r="I262" s="136">
        <f>VLOOKUP(A262,[1]valid2020_stock!$A$2:$M$9919,13,FALSE)</f>
        <v>308.68942005112632</v>
      </c>
      <c r="K262" s="136">
        <f t="shared" si="15"/>
        <v>308.68942005112632</v>
      </c>
    </row>
    <row r="263" spans="1:11" x14ac:dyDescent="0.3">
      <c r="A263" t="str">
        <f t="shared" si="16"/>
        <v>2009-14-4-</v>
      </c>
      <c r="B263">
        <f>VLOOKUP(F263,LookUpFlags!$A$5:$E$114,5,FALSE)</f>
        <v>1</v>
      </c>
      <c r="C263">
        <f t="shared" si="17"/>
        <v>7</v>
      </c>
      <c r="D263" t="str">
        <f t="shared" si="18"/>
        <v>M</v>
      </c>
      <c r="E263">
        <v>2009</v>
      </c>
      <c r="F263">
        <v>14</v>
      </c>
      <c r="H263">
        <v>4</v>
      </c>
      <c r="I263" s="136">
        <f>VLOOKUP(A263,[1]valid2020_stock!$A$2:$M$9919,13,FALSE)</f>
        <v>714.8597095920818</v>
      </c>
      <c r="K263" s="136">
        <f t="shared" si="15"/>
        <v>714.8597095920818</v>
      </c>
    </row>
    <row r="264" spans="1:11" x14ac:dyDescent="0.3">
      <c r="A264" t="str">
        <f t="shared" si="16"/>
        <v>2009-14-5-</v>
      </c>
      <c r="B264">
        <f>VLOOKUP(F264,LookUpFlags!$A$5:$E$114,5,FALSE)</f>
        <v>1</v>
      </c>
      <c r="C264">
        <f t="shared" si="17"/>
        <v>7</v>
      </c>
      <c r="D264" t="str">
        <f t="shared" si="18"/>
        <v>M</v>
      </c>
      <c r="E264">
        <v>2009</v>
      </c>
      <c r="F264">
        <v>14</v>
      </c>
      <c r="H264">
        <v>5</v>
      </c>
      <c r="I264" s="136">
        <f>VLOOKUP(A264,[1]valid2020_stock!$A$2:$M$9919,13,FALSE)</f>
        <v>89.357463699010225</v>
      </c>
      <c r="K264" s="136">
        <f t="shared" si="15"/>
        <v>89.357463699010225</v>
      </c>
    </row>
    <row r="265" spans="1:11" x14ac:dyDescent="0.3">
      <c r="A265" t="str">
        <f t="shared" si="16"/>
        <v>2010-14-3-</v>
      </c>
      <c r="B265">
        <f>VLOOKUP(F265,LookUpFlags!$A$5:$E$114,5,FALSE)</f>
        <v>1</v>
      </c>
      <c r="C265">
        <f t="shared" si="17"/>
        <v>7</v>
      </c>
      <c r="D265" t="str">
        <f t="shared" si="18"/>
        <v>M</v>
      </c>
      <c r="E265">
        <v>2010</v>
      </c>
      <c r="F265">
        <v>14</v>
      </c>
      <c r="H265">
        <v>3</v>
      </c>
      <c r="I265" s="136">
        <f>VLOOKUP(A265,[1]valid2020_stock!$A$2:$M$9919,13,FALSE)</f>
        <v>337.7052885519675</v>
      </c>
      <c r="K265" s="136">
        <f t="shared" si="15"/>
        <v>337.7052885519675</v>
      </c>
    </row>
    <row r="266" spans="1:11" x14ac:dyDescent="0.3">
      <c r="A266" t="str">
        <f t="shared" si="16"/>
        <v>2010-14-4-</v>
      </c>
      <c r="B266">
        <f>VLOOKUP(F266,LookUpFlags!$A$5:$E$114,5,FALSE)</f>
        <v>1</v>
      </c>
      <c r="C266">
        <f t="shared" si="17"/>
        <v>7</v>
      </c>
      <c r="D266" t="str">
        <f t="shared" si="18"/>
        <v>M</v>
      </c>
      <c r="E266">
        <v>2010</v>
      </c>
      <c r="F266">
        <v>14</v>
      </c>
      <c r="H266">
        <v>4</v>
      </c>
      <c r="I266" s="136">
        <f>VLOOKUP(A266,[1]valid2020_stock!$A$2:$M$9919,13,FALSE)</f>
        <v>1013.115865655902</v>
      </c>
      <c r="K266" s="136">
        <f t="shared" si="15"/>
        <v>1013.115865655902</v>
      </c>
    </row>
    <row r="267" spans="1:11" x14ac:dyDescent="0.3">
      <c r="A267" t="str">
        <f t="shared" si="16"/>
        <v>2010-14-5-</v>
      </c>
      <c r="B267">
        <f>VLOOKUP(F267,LookUpFlags!$A$5:$E$114,5,FALSE)</f>
        <v>1</v>
      </c>
      <c r="C267">
        <f t="shared" si="17"/>
        <v>7</v>
      </c>
      <c r="D267" t="str">
        <f t="shared" si="18"/>
        <v>M</v>
      </c>
      <c r="E267">
        <v>2010</v>
      </c>
      <c r="F267">
        <v>14</v>
      </c>
      <c r="H267">
        <v>5</v>
      </c>
      <c r="I267" s="136">
        <f>VLOOKUP(A267,[1]valid2020_stock!$A$2:$M$9919,13,FALSE)</f>
        <v>84.426322137991875</v>
      </c>
      <c r="K267" s="136">
        <f t="shared" si="15"/>
        <v>84.426322137991875</v>
      </c>
    </row>
    <row r="268" spans="1:11" x14ac:dyDescent="0.3">
      <c r="A268" t="str">
        <f t="shared" si="16"/>
        <v>2011-14-3-</v>
      </c>
      <c r="B268">
        <f>VLOOKUP(F268,LookUpFlags!$A$5:$E$114,5,FALSE)</f>
        <v>1</v>
      </c>
      <c r="C268">
        <f t="shared" si="17"/>
        <v>7</v>
      </c>
      <c r="D268" t="str">
        <f t="shared" si="18"/>
        <v>M</v>
      </c>
      <c r="E268">
        <v>2011</v>
      </c>
      <c r="F268">
        <v>14</v>
      </c>
      <c r="H268">
        <v>3</v>
      </c>
      <c r="I268" s="136">
        <f>VLOOKUP(A268,[1]valid2020_stock!$A$2:$M$9919,13,FALSE)</f>
        <v>383.80322580645168</v>
      </c>
      <c r="K268" s="136">
        <f t="shared" si="15"/>
        <v>383.80322580645168</v>
      </c>
    </row>
    <row r="269" spans="1:11" x14ac:dyDescent="0.3">
      <c r="A269" t="str">
        <f t="shared" si="16"/>
        <v>2011-14-4-</v>
      </c>
      <c r="B269">
        <f>VLOOKUP(F269,LookUpFlags!$A$5:$E$114,5,FALSE)</f>
        <v>1</v>
      </c>
      <c r="C269">
        <f t="shared" si="17"/>
        <v>7</v>
      </c>
      <c r="D269" t="str">
        <f t="shared" si="18"/>
        <v>M</v>
      </c>
      <c r="E269">
        <v>2011</v>
      </c>
      <c r="F269">
        <v>14</v>
      </c>
      <c r="H269">
        <v>4</v>
      </c>
      <c r="I269" s="136">
        <f>VLOOKUP(A269,[1]valid2020_stock!$A$2:$M$9919,13,FALSE)</f>
        <v>712.7774193548388</v>
      </c>
      <c r="K269" s="136">
        <f t="shared" si="15"/>
        <v>712.7774193548388</v>
      </c>
    </row>
    <row r="270" spans="1:11" x14ac:dyDescent="0.3">
      <c r="A270" t="str">
        <f t="shared" si="16"/>
        <v>2011-14-5-</v>
      </c>
      <c r="B270">
        <f>VLOOKUP(F270,LookUpFlags!$A$5:$E$114,5,FALSE)</f>
        <v>1</v>
      </c>
      <c r="C270">
        <f t="shared" si="17"/>
        <v>7</v>
      </c>
      <c r="D270" t="str">
        <f t="shared" si="18"/>
        <v>M</v>
      </c>
      <c r="E270">
        <v>2011</v>
      </c>
      <c r="F270">
        <v>14</v>
      </c>
      <c r="H270">
        <v>5</v>
      </c>
      <c r="I270" s="136">
        <f>VLOOKUP(A270,[1]valid2020_stock!$A$2:$M$9919,13,FALSE)</f>
        <v>0</v>
      </c>
      <c r="K270" s="136">
        <f t="shared" si="15"/>
        <v>0</v>
      </c>
    </row>
    <row r="271" spans="1:11" x14ac:dyDescent="0.3">
      <c r="A271" t="str">
        <f t="shared" si="16"/>
        <v>2012-14-3-</v>
      </c>
      <c r="B271">
        <f>VLOOKUP(F271,LookUpFlags!$A$5:$E$114,5,FALSE)</f>
        <v>1</v>
      </c>
      <c r="C271">
        <f t="shared" si="17"/>
        <v>7</v>
      </c>
      <c r="D271" t="str">
        <f t="shared" si="18"/>
        <v>M</v>
      </c>
      <c r="E271">
        <v>2012</v>
      </c>
      <c r="F271">
        <v>14</v>
      </c>
      <c r="H271">
        <v>3</v>
      </c>
      <c r="I271" s="136">
        <f>VLOOKUP(A271,[1]valid2020_stock!$A$2:$M$9919,13,FALSE)</f>
        <v>742.79148806595936</v>
      </c>
      <c r="K271" s="136">
        <f t="shared" si="15"/>
        <v>742.79148806595936</v>
      </c>
    </row>
    <row r="272" spans="1:11" x14ac:dyDescent="0.3">
      <c r="A272" t="str">
        <f t="shared" si="16"/>
        <v>2012-14-4-</v>
      </c>
      <c r="B272">
        <f>VLOOKUP(F272,LookUpFlags!$A$5:$E$114,5,FALSE)</f>
        <v>1</v>
      </c>
      <c r="C272">
        <f t="shared" si="17"/>
        <v>7</v>
      </c>
      <c r="D272" t="str">
        <f t="shared" si="18"/>
        <v>M</v>
      </c>
      <c r="E272">
        <v>2012</v>
      </c>
      <c r="F272">
        <v>14</v>
      </c>
      <c r="H272">
        <v>4</v>
      </c>
      <c r="I272" s="136">
        <f>VLOOKUP(A272,[1]valid2020_stock!$A$2:$M$9919,13,FALSE)</f>
        <v>3894.6364509404352</v>
      </c>
      <c r="K272" s="136">
        <f t="shared" si="15"/>
        <v>3894.6364509404352</v>
      </c>
    </row>
    <row r="273" spans="1:11" x14ac:dyDescent="0.3">
      <c r="A273" t="str">
        <f t="shared" si="16"/>
        <v>2012-14-5-</v>
      </c>
      <c r="B273">
        <f>VLOOKUP(F273,LookUpFlags!$A$5:$E$114,5,FALSE)</f>
        <v>1</v>
      </c>
      <c r="C273">
        <f t="shared" si="17"/>
        <v>7</v>
      </c>
      <c r="D273" t="str">
        <f t="shared" si="18"/>
        <v>M</v>
      </c>
      <c r="E273">
        <v>2012</v>
      </c>
      <c r="F273">
        <v>14</v>
      </c>
      <c r="H273">
        <v>5</v>
      </c>
      <c r="I273" s="136">
        <f>VLOOKUP(A273,[1]valid2020_stock!$A$2:$M$9919,13,FALSE)</f>
        <v>140.52811936383009</v>
      </c>
      <c r="K273" s="136">
        <f t="shared" si="15"/>
        <v>140.52811936383009</v>
      </c>
    </row>
    <row r="274" spans="1:11" x14ac:dyDescent="0.3">
      <c r="A274" t="str">
        <f t="shared" si="16"/>
        <v>2013-14-3-</v>
      </c>
      <c r="B274">
        <f>VLOOKUP(F274,LookUpFlags!$A$5:$E$114,5,FALSE)</f>
        <v>1</v>
      </c>
      <c r="C274">
        <f t="shared" si="17"/>
        <v>7</v>
      </c>
      <c r="D274" t="str">
        <f t="shared" si="18"/>
        <v>M</v>
      </c>
      <c r="E274">
        <v>2013</v>
      </c>
      <c r="F274">
        <v>14</v>
      </c>
      <c r="H274">
        <v>3</v>
      </c>
      <c r="I274" s="136">
        <f>VLOOKUP(A274,[1]valid2020_stock!$A$2:$M$9919,13,FALSE)</f>
        <v>231.90263901813779</v>
      </c>
      <c r="K274" s="136">
        <f t="shared" si="15"/>
        <v>231.90263901813779</v>
      </c>
    </row>
    <row r="275" spans="1:11" x14ac:dyDescent="0.3">
      <c r="A275" t="str">
        <f t="shared" si="16"/>
        <v>2013-14-4-</v>
      </c>
      <c r="B275">
        <f>VLOOKUP(F275,LookUpFlags!$A$5:$E$114,5,FALSE)</f>
        <v>1</v>
      </c>
      <c r="C275">
        <f t="shared" si="17"/>
        <v>7</v>
      </c>
      <c r="D275" t="str">
        <f t="shared" si="18"/>
        <v>M</v>
      </c>
      <c r="E275">
        <v>2013</v>
      </c>
      <c r="F275">
        <v>14</v>
      </c>
      <c r="H275">
        <v>4</v>
      </c>
      <c r="I275" s="136">
        <f>VLOOKUP(A275,[1]valid2020_stock!$A$2:$M$9919,13,FALSE)</f>
        <v>3230.0724720383469</v>
      </c>
      <c r="K275" s="136">
        <f t="shared" si="15"/>
        <v>3230.0724720383469</v>
      </c>
    </row>
    <row r="276" spans="1:11" x14ac:dyDescent="0.3">
      <c r="A276" t="str">
        <f t="shared" si="16"/>
        <v>2013-14-5-</v>
      </c>
      <c r="B276">
        <f>VLOOKUP(F276,LookUpFlags!$A$5:$E$114,5,FALSE)</f>
        <v>1</v>
      </c>
      <c r="C276">
        <f t="shared" si="17"/>
        <v>7</v>
      </c>
      <c r="D276" t="str">
        <f t="shared" si="18"/>
        <v>M</v>
      </c>
      <c r="E276">
        <v>2013</v>
      </c>
      <c r="F276">
        <v>14</v>
      </c>
      <c r="H276">
        <v>5</v>
      </c>
      <c r="I276" s="136">
        <f>VLOOKUP(A276,[1]valid2020_stock!$A$2:$M$9919,13,FALSE)</f>
        <v>447.24080382069428</v>
      </c>
      <c r="K276" s="136">
        <f t="shared" si="15"/>
        <v>447.24080382069428</v>
      </c>
    </row>
    <row r="277" spans="1:11" x14ac:dyDescent="0.3">
      <c r="A277" t="str">
        <f t="shared" si="16"/>
        <v>2007-15-3-</v>
      </c>
      <c r="B277">
        <f>VLOOKUP(F277,LookUpFlags!$A$5:$E$114,5,FALSE)</f>
        <v>1</v>
      </c>
      <c r="C277">
        <f t="shared" si="17"/>
        <v>8</v>
      </c>
      <c r="D277" t="str">
        <f t="shared" si="18"/>
        <v>UM</v>
      </c>
      <c r="E277">
        <v>2007</v>
      </c>
      <c r="F277">
        <v>15</v>
      </c>
      <c r="H277">
        <v>3</v>
      </c>
      <c r="I277" s="136">
        <f>VLOOKUP(A277,[1]valid2020_stock!$A$2:$M$9919,13,FALSE)</f>
        <v>12.17407485188911</v>
      </c>
      <c r="K277" s="136">
        <f t="shared" si="15"/>
        <v>12.17407485188911</v>
      </c>
    </row>
    <row r="278" spans="1:11" x14ac:dyDescent="0.3">
      <c r="A278" t="str">
        <f t="shared" si="16"/>
        <v>2007-15-4-</v>
      </c>
      <c r="B278">
        <f>VLOOKUP(F278,LookUpFlags!$A$5:$E$114,5,FALSE)</f>
        <v>1</v>
      </c>
      <c r="C278">
        <f t="shared" si="17"/>
        <v>8</v>
      </c>
      <c r="D278" t="str">
        <f t="shared" si="18"/>
        <v>UM</v>
      </c>
      <c r="E278">
        <v>2007</v>
      </c>
      <c r="F278">
        <v>15</v>
      </c>
      <c r="H278">
        <v>4</v>
      </c>
      <c r="I278" s="136">
        <f>VLOOKUP(A278,[1]valid2020_stock!$A$2:$M$9919,13,FALSE)</f>
        <v>168.36316943399521</v>
      </c>
      <c r="K278" s="136">
        <f t="shared" si="15"/>
        <v>168.36316943399521</v>
      </c>
    </row>
    <row r="279" spans="1:11" x14ac:dyDescent="0.3">
      <c r="A279" t="str">
        <f t="shared" si="16"/>
        <v>2007-15-5-</v>
      </c>
      <c r="B279">
        <f>VLOOKUP(F279,LookUpFlags!$A$5:$E$114,5,FALSE)</f>
        <v>1</v>
      </c>
      <c r="C279">
        <f t="shared" si="17"/>
        <v>8</v>
      </c>
      <c r="D279" t="str">
        <f t="shared" si="18"/>
        <v>UM</v>
      </c>
      <c r="E279">
        <v>2007</v>
      </c>
      <c r="F279">
        <v>15</v>
      </c>
      <c r="H279">
        <v>5</v>
      </c>
      <c r="I279" s="136">
        <f>VLOOKUP(A279,[1]valid2020_stock!$A$2:$M$9919,13,FALSE)</f>
        <v>346.82653522742697</v>
      </c>
      <c r="K279" s="136">
        <f t="shared" si="15"/>
        <v>346.82653522742697</v>
      </c>
    </row>
    <row r="280" spans="1:11" x14ac:dyDescent="0.3">
      <c r="A280" t="str">
        <f t="shared" si="16"/>
        <v>2008-15-3-</v>
      </c>
      <c r="B280">
        <f>VLOOKUP(F280,LookUpFlags!$A$5:$E$114,5,FALSE)</f>
        <v>1</v>
      </c>
      <c r="C280">
        <f t="shared" si="17"/>
        <v>8</v>
      </c>
      <c r="D280" t="str">
        <f t="shared" si="18"/>
        <v>UM</v>
      </c>
      <c r="E280">
        <v>2008</v>
      </c>
      <c r="F280">
        <v>15</v>
      </c>
      <c r="H280">
        <v>3</v>
      </c>
      <c r="I280" s="136">
        <f>VLOOKUP(A280,[1]valid2020_stock!$A$2:$M$9919,13,FALSE)</f>
        <v>63.366606386827662</v>
      </c>
      <c r="K280" s="136">
        <f t="shared" si="15"/>
        <v>63.366606386827662</v>
      </c>
    </row>
    <row r="281" spans="1:11" x14ac:dyDescent="0.3">
      <c r="A281" t="str">
        <f t="shared" si="16"/>
        <v>2008-15-4-</v>
      </c>
      <c r="B281">
        <f>VLOOKUP(F281,LookUpFlags!$A$5:$E$114,5,FALSE)</f>
        <v>1</v>
      </c>
      <c r="C281">
        <f t="shared" si="17"/>
        <v>8</v>
      </c>
      <c r="D281" t="str">
        <f t="shared" si="18"/>
        <v>UM</v>
      </c>
      <c r="E281">
        <v>2008</v>
      </c>
      <c r="F281">
        <v>15</v>
      </c>
      <c r="H281">
        <v>4</v>
      </c>
      <c r="I281" s="136">
        <f>VLOOKUP(A281,[1]valid2020_stock!$A$2:$M$9919,13,FALSE)</f>
        <v>1159.134023100356</v>
      </c>
      <c r="K281" s="136">
        <f t="shared" si="15"/>
        <v>1159.134023100356</v>
      </c>
    </row>
    <row r="282" spans="1:11" x14ac:dyDescent="0.3">
      <c r="A282" t="str">
        <f t="shared" si="16"/>
        <v>2008-15-5-</v>
      </c>
      <c r="B282">
        <f>VLOOKUP(F282,LookUpFlags!$A$5:$E$114,5,FALSE)</f>
        <v>1</v>
      </c>
      <c r="C282">
        <f t="shared" si="17"/>
        <v>8</v>
      </c>
      <c r="D282" t="str">
        <f t="shared" si="18"/>
        <v>UM</v>
      </c>
      <c r="E282">
        <v>2008</v>
      </c>
      <c r="F282">
        <v>15</v>
      </c>
      <c r="H282">
        <v>5</v>
      </c>
      <c r="I282" s="136">
        <f>VLOOKUP(A282,[1]valid2020_stock!$A$2:$M$9919,13,FALSE)</f>
        <v>259.5628946069516</v>
      </c>
      <c r="K282" s="136">
        <f t="shared" si="15"/>
        <v>259.5628946069516</v>
      </c>
    </row>
    <row r="283" spans="1:11" x14ac:dyDescent="0.3">
      <c r="A283" t="str">
        <f t="shared" si="16"/>
        <v>2009-15-3-</v>
      </c>
      <c r="B283">
        <f>VLOOKUP(F283,LookUpFlags!$A$5:$E$114,5,FALSE)</f>
        <v>1</v>
      </c>
      <c r="C283">
        <f t="shared" si="17"/>
        <v>8</v>
      </c>
      <c r="D283" t="str">
        <f t="shared" si="18"/>
        <v>UM</v>
      </c>
      <c r="E283">
        <v>2009</v>
      </c>
      <c r="F283">
        <v>15</v>
      </c>
      <c r="H283">
        <v>3</v>
      </c>
      <c r="I283" s="136">
        <f>VLOOKUP(A283,[1]valid2020_stock!$A$2:$M$9919,13,FALSE)</f>
        <v>57.851228239827812</v>
      </c>
      <c r="K283" s="136">
        <f t="shared" si="15"/>
        <v>57.851228239827812</v>
      </c>
    </row>
    <row r="284" spans="1:11" x14ac:dyDescent="0.3">
      <c r="A284" t="str">
        <f t="shared" si="16"/>
        <v>2009-15-4-</v>
      </c>
      <c r="B284">
        <f>VLOOKUP(F284,LookUpFlags!$A$5:$E$114,5,FALSE)</f>
        <v>1</v>
      </c>
      <c r="C284">
        <f t="shared" si="17"/>
        <v>8</v>
      </c>
      <c r="D284" t="str">
        <f t="shared" si="18"/>
        <v>UM</v>
      </c>
      <c r="E284">
        <v>2009</v>
      </c>
      <c r="F284">
        <v>15</v>
      </c>
      <c r="H284">
        <v>4</v>
      </c>
      <c r="I284" s="136">
        <f>VLOOKUP(A284,[1]valid2020_stock!$A$2:$M$9919,13,FALSE)</f>
        <v>196.4028938894059</v>
      </c>
      <c r="K284" s="136">
        <f t="shared" si="15"/>
        <v>196.4028938894059</v>
      </c>
    </row>
    <row r="285" spans="1:11" x14ac:dyDescent="0.3">
      <c r="A285" t="str">
        <f t="shared" si="16"/>
        <v>2009-15-5-</v>
      </c>
      <c r="B285">
        <f>VLOOKUP(F285,LookUpFlags!$A$5:$E$114,5,FALSE)</f>
        <v>1</v>
      </c>
      <c r="C285">
        <f t="shared" si="17"/>
        <v>8</v>
      </c>
      <c r="D285" t="str">
        <f t="shared" si="18"/>
        <v>UM</v>
      </c>
      <c r="E285">
        <v>2009</v>
      </c>
      <c r="F285">
        <v>15</v>
      </c>
      <c r="H285">
        <v>5</v>
      </c>
      <c r="I285" s="136">
        <f>VLOOKUP(A285,[1]valid2020_stock!$A$2:$M$9919,13,FALSE)</f>
        <v>136.59149550312699</v>
      </c>
      <c r="K285" s="136">
        <f t="shared" si="15"/>
        <v>136.59149550312699</v>
      </c>
    </row>
    <row r="286" spans="1:11" x14ac:dyDescent="0.3">
      <c r="A286" t="str">
        <f t="shared" si="16"/>
        <v>2010-15-3-</v>
      </c>
      <c r="B286">
        <f>VLOOKUP(F286,LookUpFlags!$A$5:$E$114,5,FALSE)</f>
        <v>1</v>
      </c>
      <c r="C286">
        <f t="shared" si="17"/>
        <v>8</v>
      </c>
      <c r="D286" t="str">
        <f t="shared" si="18"/>
        <v>UM</v>
      </c>
      <c r="E286">
        <v>2010</v>
      </c>
      <c r="F286">
        <v>15</v>
      </c>
      <c r="H286">
        <v>3</v>
      </c>
      <c r="I286" s="136">
        <f>VLOOKUP(A286,[1]valid2020_stock!$A$2:$M$9919,13,FALSE)</f>
        <v>104.5359147286773</v>
      </c>
      <c r="K286" s="136">
        <f t="shared" si="15"/>
        <v>104.5359147286773</v>
      </c>
    </row>
    <row r="287" spans="1:11" x14ac:dyDescent="0.3">
      <c r="A287" t="str">
        <f t="shared" si="16"/>
        <v>2010-15-4-</v>
      </c>
      <c r="B287">
        <f>VLOOKUP(F287,LookUpFlags!$A$5:$E$114,5,FALSE)</f>
        <v>1</v>
      </c>
      <c r="C287">
        <f t="shared" si="17"/>
        <v>8</v>
      </c>
      <c r="D287" t="str">
        <f t="shared" si="18"/>
        <v>UM</v>
      </c>
      <c r="E287">
        <v>2010</v>
      </c>
      <c r="F287">
        <v>15</v>
      </c>
      <c r="H287">
        <v>4</v>
      </c>
      <c r="I287" s="136">
        <f>VLOOKUP(A287,[1]valid2020_stock!$A$2:$M$9919,13,FALSE)</f>
        <v>515.12251812213958</v>
      </c>
      <c r="K287" s="136">
        <f t="shared" si="15"/>
        <v>515.12251812213958</v>
      </c>
    </row>
    <row r="288" spans="1:11" x14ac:dyDescent="0.3">
      <c r="A288" t="str">
        <f t="shared" si="16"/>
        <v>2010-15-5-</v>
      </c>
      <c r="B288">
        <f>VLOOKUP(F288,LookUpFlags!$A$5:$E$114,5,FALSE)</f>
        <v>1</v>
      </c>
      <c r="C288">
        <f t="shared" si="17"/>
        <v>8</v>
      </c>
      <c r="D288" t="str">
        <f t="shared" si="18"/>
        <v>UM</v>
      </c>
      <c r="E288">
        <v>2010</v>
      </c>
      <c r="F288">
        <v>15</v>
      </c>
      <c r="H288">
        <v>5</v>
      </c>
      <c r="I288" s="136">
        <f>VLOOKUP(A288,[1]valid2020_stock!$A$2:$M$9919,13,FALSE)</f>
        <v>604.27266616356496</v>
      </c>
      <c r="K288" s="136">
        <f t="shared" si="15"/>
        <v>604.27266616356496</v>
      </c>
    </row>
    <row r="289" spans="1:11" x14ac:dyDescent="0.3">
      <c r="A289" t="str">
        <f t="shared" si="16"/>
        <v>2011-15-3-</v>
      </c>
      <c r="B289">
        <f>VLOOKUP(F289,LookUpFlags!$A$5:$E$114,5,FALSE)</f>
        <v>1</v>
      </c>
      <c r="C289">
        <f t="shared" si="17"/>
        <v>8</v>
      </c>
      <c r="D289" t="str">
        <f t="shared" si="18"/>
        <v>UM</v>
      </c>
      <c r="E289">
        <v>2011</v>
      </c>
      <c r="F289">
        <v>15</v>
      </c>
      <c r="H289">
        <v>3</v>
      </c>
      <c r="I289" s="136">
        <f>VLOOKUP(A289,[1]valid2020_stock!$A$2:$M$9919,13,FALSE)</f>
        <v>14.12903225806452</v>
      </c>
      <c r="K289" s="136">
        <f t="shared" si="15"/>
        <v>14.12903225806452</v>
      </c>
    </row>
    <row r="290" spans="1:11" x14ac:dyDescent="0.3">
      <c r="A290" t="str">
        <f t="shared" si="16"/>
        <v>2011-15-4-</v>
      </c>
      <c r="B290">
        <f>VLOOKUP(F290,LookUpFlags!$A$5:$E$114,5,FALSE)</f>
        <v>1</v>
      </c>
      <c r="C290">
        <f t="shared" si="17"/>
        <v>8</v>
      </c>
      <c r="D290" t="str">
        <f t="shared" si="18"/>
        <v>UM</v>
      </c>
      <c r="E290">
        <v>2011</v>
      </c>
      <c r="F290">
        <v>15</v>
      </c>
      <c r="H290">
        <v>4</v>
      </c>
      <c r="I290" s="136">
        <f>VLOOKUP(A290,[1]valid2020_stock!$A$2:$M$9919,13,FALSE)</f>
        <v>367.1700933475127</v>
      </c>
      <c r="K290" s="136">
        <f t="shared" si="15"/>
        <v>367.1700933475127</v>
      </c>
    </row>
    <row r="291" spans="1:11" x14ac:dyDescent="0.3">
      <c r="A291" t="str">
        <f t="shared" si="16"/>
        <v>2011-15-5-</v>
      </c>
      <c r="B291">
        <f>VLOOKUP(F291,LookUpFlags!$A$5:$E$114,5,FALSE)</f>
        <v>1</v>
      </c>
      <c r="C291">
        <f t="shared" si="17"/>
        <v>8</v>
      </c>
      <c r="D291" t="str">
        <f t="shared" si="18"/>
        <v>UM</v>
      </c>
      <c r="E291">
        <v>2011</v>
      </c>
      <c r="F291">
        <v>15</v>
      </c>
      <c r="H291">
        <v>5</v>
      </c>
      <c r="I291" s="136">
        <f>VLOOKUP(A291,[1]valid2020_stock!$A$2:$M$9919,13,FALSE)</f>
        <v>189.2260033872937</v>
      </c>
      <c r="K291" s="136">
        <f t="shared" si="15"/>
        <v>189.2260033872937</v>
      </c>
    </row>
    <row r="292" spans="1:11" x14ac:dyDescent="0.3">
      <c r="A292" t="str">
        <f t="shared" si="16"/>
        <v>2012-15-3-</v>
      </c>
      <c r="B292">
        <f>VLOOKUP(F292,LookUpFlags!$A$5:$E$114,5,FALSE)</f>
        <v>1</v>
      </c>
      <c r="C292">
        <f t="shared" si="17"/>
        <v>8</v>
      </c>
      <c r="D292" t="str">
        <f t="shared" si="18"/>
        <v>UM</v>
      </c>
      <c r="E292">
        <v>2012</v>
      </c>
      <c r="F292">
        <v>15</v>
      </c>
      <c r="H292">
        <v>3</v>
      </c>
      <c r="I292" s="136">
        <f>VLOOKUP(A292,[1]valid2020_stock!$A$2:$M$9919,13,FALSE)</f>
        <v>46.104868913857679</v>
      </c>
      <c r="K292" s="136">
        <f t="shared" si="15"/>
        <v>46.104868913857679</v>
      </c>
    </row>
    <row r="293" spans="1:11" x14ac:dyDescent="0.3">
      <c r="A293" t="str">
        <f t="shared" si="16"/>
        <v>2012-15-4-</v>
      </c>
      <c r="B293">
        <f>VLOOKUP(F293,LookUpFlags!$A$5:$E$114,5,FALSE)</f>
        <v>1</v>
      </c>
      <c r="C293">
        <f t="shared" si="17"/>
        <v>8</v>
      </c>
      <c r="D293" t="str">
        <f t="shared" si="18"/>
        <v>UM</v>
      </c>
      <c r="E293">
        <v>2012</v>
      </c>
      <c r="F293">
        <v>15</v>
      </c>
      <c r="H293">
        <v>4</v>
      </c>
      <c r="I293" s="136">
        <f>VLOOKUP(A293,[1]valid2020_stock!$A$2:$M$9919,13,FALSE)</f>
        <v>515.29036828264782</v>
      </c>
      <c r="K293" s="136">
        <f t="shared" si="15"/>
        <v>515.29036828264782</v>
      </c>
    </row>
    <row r="294" spans="1:11" x14ac:dyDescent="0.3">
      <c r="A294" t="str">
        <f t="shared" si="16"/>
        <v>2012-15-5-</v>
      </c>
      <c r="B294">
        <f>VLOOKUP(F294,LookUpFlags!$A$5:$E$114,5,FALSE)</f>
        <v>1</v>
      </c>
      <c r="C294">
        <f t="shared" si="17"/>
        <v>8</v>
      </c>
      <c r="D294" t="str">
        <f t="shared" si="18"/>
        <v>UM</v>
      </c>
      <c r="E294">
        <v>2012</v>
      </c>
      <c r="F294">
        <v>15</v>
      </c>
      <c r="H294">
        <v>5</v>
      </c>
      <c r="I294" s="136">
        <f>VLOOKUP(A294,[1]valid2020_stock!$A$2:$M$9919,13,FALSE)</f>
        <v>213.73373284993511</v>
      </c>
      <c r="K294" s="136">
        <f t="shared" si="15"/>
        <v>213.73373284993511</v>
      </c>
    </row>
    <row r="295" spans="1:11" x14ac:dyDescent="0.3">
      <c r="A295" t="str">
        <f t="shared" si="16"/>
        <v>2013-15-3-</v>
      </c>
      <c r="B295">
        <f>VLOOKUP(F295,LookUpFlags!$A$5:$E$114,5,FALSE)</f>
        <v>1</v>
      </c>
      <c r="C295">
        <f t="shared" si="17"/>
        <v>8</v>
      </c>
      <c r="D295" t="str">
        <f t="shared" si="18"/>
        <v>UM</v>
      </c>
      <c r="E295">
        <v>2013</v>
      </c>
      <c r="F295">
        <v>15</v>
      </c>
      <c r="H295">
        <v>3</v>
      </c>
      <c r="I295" s="136">
        <f>VLOOKUP(A295,[1]valid2020_stock!$A$2:$M$9919,13,FALSE)</f>
        <v>28.18181818181818</v>
      </c>
      <c r="K295" s="136">
        <f t="shared" si="15"/>
        <v>28.18181818181818</v>
      </c>
    </row>
    <row r="296" spans="1:11" x14ac:dyDescent="0.3">
      <c r="A296" t="str">
        <f t="shared" si="16"/>
        <v>2013-15-4-</v>
      </c>
      <c r="B296">
        <f>VLOOKUP(F296,LookUpFlags!$A$5:$E$114,5,FALSE)</f>
        <v>1</v>
      </c>
      <c r="C296">
        <f t="shared" si="17"/>
        <v>8</v>
      </c>
      <c r="D296" t="str">
        <f t="shared" si="18"/>
        <v>UM</v>
      </c>
      <c r="E296">
        <v>2013</v>
      </c>
      <c r="F296">
        <v>15</v>
      </c>
      <c r="H296">
        <v>4</v>
      </c>
      <c r="I296" s="136">
        <f>VLOOKUP(A296,[1]valid2020_stock!$A$2:$M$9919,13,FALSE)</f>
        <v>212.23270440251571</v>
      </c>
      <c r="K296" s="136">
        <f t="shared" si="15"/>
        <v>212.23270440251571</v>
      </c>
    </row>
    <row r="297" spans="1:11" x14ac:dyDescent="0.3">
      <c r="A297" t="str">
        <f t="shared" si="16"/>
        <v>2013-15-5-</v>
      </c>
      <c r="B297">
        <f>VLOOKUP(F297,LookUpFlags!$A$5:$E$114,5,FALSE)</f>
        <v>1</v>
      </c>
      <c r="C297">
        <f t="shared" si="17"/>
        <v>8</v>
      </c>
      <c r="D297" t="str">
        <f t="shared" si="18"/>
        <v>UM</v>
      </c>
      <c r="E297">
        <v>2013</v>
      </c>
      <c r="F297">
        <v>15</v>
      </c>
      <c r="H297">
        <v>5</v>
      </c>
      <c r="I297" s="136">
        <f>VLOOKUP(A297,[1]valid2020_stock!$A$2:$M$9919,13,FALSE)</f>
        <v>260.52029731275007</v>
      </c>
      <c r="K297" s="136">
        <f t="shared" si="15"/>
        <v>260.52029731275007</v>
      </c>
    </row>
    <row r="298" spans="1:11" x14ac:dyDescent="0.3">
      <c r="A298" t="str">
        <f t="shared" si="16"/>
        <v>2007-16-3-</v>
      </c>
      <c r="B298">
        <f>VLOOKUP(F298,LookUpFlags!$A$5:$E$114,5,FALSE)</f>
        <v>1</v>
      </c>
      <c r="C298">
        <f t="shared" si="17"/>
        <v>8</v>
      </c>
      <c r="D298" t="str">
        <f t="shared" si="18"/>
        <v>M</v>
      </c>
      <c r="E298">
        <v>2007</v>
      </c>
      <c r="F298">
        <v>16</v>
      </c>
      <c r="H298">
        <v>3</v>
      </c>
      <c r="I298" s="136">
        <f>VLOOKUP(A298,[1]valid2020_stock!$A$2:$M$9919,13,FALSE)</f>
        <v>910.63595808473406</v>
      </c>
      <c r="K298" s="136">
        <f t="shared" si="15"/>
        <v>910.63595808473406</v>
      </c>
    </row>
    <row r="299" spans="1:11" x14ac:dyDescent="0.3">
      <c r="A299" t="str">
        <f t="shared" si="16"/>
        <v>2007-16-4-</v>
      </c>
      <c r="B299">
        <f>VLOOKUP(F299,LookUpFlags!$A$5:$E$114,5,FALSE)</f>
        <v>1</v>
      </c>
      <c r="C299">
        <f t="shared" si="17"/>
        <v>8</v>
      </c>
      <c r="D299" t="str">
        <f t="shared" si="18"/>
        <v>M</v>
      </c>
      <c r="E299">
        <v>2007</v>
      </c>
      <c r="F299">
        <v>16</v>
      </c>
      <c r="H299">
        <v>4</v>
      </c>
      <c r="I299" s="136">
        <f>VLOOKUP(A299,[1]valid2020_stock!$A$2:$M$9919,13,FALSE)</f>
        <v>693.81787282646405</v>
      </c>
      <c r="K299" s="136">
        <f t="shared" si="15"/>
        <v>693.81787282646405</v>
      </c>
    </row>
    <row r="300" spans="1:11" x14ac:dyDescent="0.3">
      <c r="A300" t="str">
        <f t="shared" si="16"/>
        <v>2007-16-5-</v>
      </c>
      <c r="B300">
        <f>VLOOKUP(F300,LookUpFlags!$A$5:$E$114,5,FALSE)</f>
        <v>1</v>
      </c>
      <c r="C300">
        <f t="shared" si="17"/>
        <v>8</v>
      </c>
      <c r="D300" t="str">
        <f t="shared" si="18"/>
        <v>M</v>
      </c>
      <c r="E300">
        <v>2007</v>
      </c>
      <c r="F300">
        <v>16</v>
      </c>
      <c r="H300">
        <v>5</v>
      </c>
      <c r="I300" s="136">
        <f>VLOOKUP(A300,[1]valid2020_stock!$A$2:$M$9919,13,FALSE)</f>
        <v>390.27255346488602</v>
      </c>
      <c r="K300" s="136">
        <f t="shared" si="15"/>
        <v>390.27255346488602</v>
      </c>
    </row>
    <row r="301" spans="1:11" x14ac:dyDescent="0.3">
      <c r="A301" t="str">
        <f t="shared" si="16"/>
        <v>2008-16-3-</v>
      </c>
      <c r="B301">
        <f>VLOOKUP(F301,LookUpFlags!$A$5:$E$114,5,FALSE)</f>
        <v>1</v>
      </c>
      <c r="C301">
        <f t="shared" si="17"/>
        <v>8</v>
      </c>
      <c r="D301" t="str">
        <f t="shared" si="18"/>
        <v>M</v>
      </c>
      <c r="E301">
        <v>2008</v>
      </c>
      <c r="F301">
        <v>16</v>
      </c>
      <c r="H301">
        <v>3</v>
      </c>
      <c r="I301" s="136">
        <f>VLOOKUP(A301,[1]valid2020_stock!$A$2:$M$9919,13,FALSE)</f>
        <v>31.817209157606509</v>
      </c>
      <c r="K301" s="136">
        <f t="shared" si="15"/>
        <v>31.817209157606509</v>
      </c>
    </row>
    <row r="302" spans="1:11" x14ac:dyDescent="0.3">
      <c r="A302" t="str">
        <f t="shared" si="16"/>
        <v>2008-16-4-</v>
      </c>
      <c r="B302">
        <f>VLOOKUP(F302,LookUpFlags!$A$5:$E$114,5,FALSE)</f>
        <v>1</v>
      </c>
      <c r="C302">
        <f t="shared" si="17"/>
        <v>8</v>
      </c>
      <c r="D302" t="str">
        <f t="shared" si="18"/>
        <v>M</v>
      </c>
      <c r="E302">
        <v>2008</v>
      </c>
      <c r="F302">
        <v>16</v>
      </c>
      <c r="H302">
        <v>4</v>
      </c>
      <c r="I302" s="136">
        <f>VLOOKUP(A302,[1]valid2020_stock!$A$2:$M$9919,13,FALSE)</f>
        <v>2736.27998755416</v>
      </c>
      <c r="K302" s="136">
        <f t="shared" ref="K302:K360" si="19">I302</f>
        <v>2736.27998755416</v>
      </c>
    </row>
    <row r="303" spans="1:11" x14ac:dyDescent="0.3">
      <c r="A303" t="str">
        <f t="shared" si="16"/>
        <v>2008-16-5-</v>
      </c>
      <c r="B303">
        <f>VLOOKUP(F303,LookUpFlags!$A$5:$E$114,5,FALSE)</f>
        <v>1</v>
      </c>
      <c r="C303">
        <f t="shared" si="17"/>
        <v>8</v>
      </c>
      <c r="D303" t="str">
        <f t="shared" si="18"/>
        <v>M</v>
      </c>
      <c r="E303">
        <v>2008</v>
      </c>
      <c r="F303">
        <v>16</v>
      </c>
      <c r="H303">
        <v>5</v>
      </c>
      <c r="I303" s="136">
        <f>VLOOKUP(A303,[1]valid2020_stock!$A$2:$M$9919,13,FALSE)</f>
        <v>31.817209157606509</v>
      </c>
      <c r="K303" s="136">
        <f t="shared" si="19"/>
        <v>31.817209157606509</v>
      </c>
    </row>
    <row r="304" spans="1:11" x14ac:dyDescent="0.3">
      <c r="A304" t="str">
        <f t="shared" si="16"/>
        <v>2009-16-3-</v>
      </c>
      <c r="B304">
        <f>VLOOKUP(F304,LookUpFlags!$A$5:$E$114,5,FALSE)</f>
        <v>1</v>
      </c>
      <c r="C304">
        <f t="shared" si="17"/>
        <v>8</v>
      </c>
      <c r="D304" t="str">
        <f t="shared" si="18"/>
        <v>M</v>
      </c>
      <c r="E304">
        <v>2009</v>
      </c>
      <c r="F304">
        <v>16</v>
      </c>
      <c r="H304">
        <v>3</v>
      </c>
      <c r="I304" s="136">
        <f>VLOOKUP(A304,[1]valid2020_stock!$A$2:$M$9919,13,FALSE)</f>
        <v>186.83833318883961</v>
      </c>
      <c r="K304" s="136">
        <f t="shared" si="19"/>
        <v>186.83833318883961</v>
      </c>
    </row>
    <row r="305" spans="1:11" x14ac:dyDescent="0.3">
      <c r="A305" t="str">
        <f t="shared" si="16"/>
        <v>2009-16-4-</v>
      </c>
      <c r="B305">
        <f>VLOOKUP(F305,LookUpFlags!$A$5:$E$114,5,FALSE)</f>
        <v>1</v>
      </c>
      <c r="C305">
        <f t="shared" si="17"/>
        <v>8</v>
      </c>
      <c r="D305" t="str">
        <f t="shared" si="18"/>
        <v>M</v>
      </c>
      <c r="E305">
        <v>2009</v>
      </c>
      <c r="F305">
        <v>16</v>
      </c>
      <c r="H305">
        <v>4</v>
      </c>
      <c r="I305" s="136">
        <f>VLOOKUP(A305,[1]valid2020_stock!$A$2:$M$9919,13,FALSE)</f>
        <v>324.93623163276447</v>
      </c>
      <c r="K305" s="136">
        <f t="shared" si="19"/>
        <v>324.93623163276447</v>
      </c>
    </row>
    <row r="306" spans="1:11" x14ac:dyDescent="0.3">
      <c r="A306" t="str">
        <f t="shared" si="16"/>
        <v>2009-16-5-</v>
      </c>
      <c r="B306">
        <f>VLOOKUP(F306,LookUpFlags!$A$5:$E$114,5,FALSE)</f>
        <v>1</v>
      </c>
      <c r="C306">
        <f t="shared" si="17"/>
        <v>8</v>
      </c>
      <c r="D306" t="str">
        <f t="shared" si="18"/>
        <v>M</v>
      </c>
      <c r="E306">
        <v>2009</v>
      </c>
      <c r="F306">
        <v>16</v>
      </c>
      <c r="H306">
        <v>5</v>
      </c>
      <c r="I306" s="136">
        <f>VLOOKUP(A306,[1]valid2020_stock!$A$2:$M$9919,13,FALSE)</f>
        <v>243.70217372457341</v>
      </c>
      <c r="K306" s="136">
        <f t="shared" si="19"/>
        <v>243.70217372457341</v>
      </c>
    </row>
    <row r="307" spans="1:11" x14ac:dyDescent="0.3">
      <c r="A307" t="str">
        <f t="shared" si="16"/>
        <v>2010-16-3-</v>
      </c>
      <c r="B307">
        <f>VLOOKUP(F307,LookUpFlags!$A$5:$E$114,5,FALSE)</f>
        <v>1</v>
      </c>
      <c r="C307">
        <f t="shared" si="17"/>
        <v>8</v>
      </c>
      <c r="D307" t="str">
        <f t="shared" si="18"/>
        <v>M</v>
      </c>
      <c r="E307">
        <v>2010</v>
      </c>
      <c r="F307">
        <v>16</v>
      </c>
      <c r="H307">
        <v>3</v>
      </c>
      <c r="I307" s="136">
        <f>VLOOKUP(A307,[1]valid2020_stock!$A$2:$M$9919,13,FALSE)</f>
        <v>0</v>
      </c>
      <c r="K307" s="136">
        <f t="shared" si="19"/>
        <v>0</v>
      </c>
    </row>
    <row r="308" spans="1:11" x14ac:dyDescent="0.3">
      <c r="A308" t="str">
        <f t="shared" si="16"/>
        <v>2010-16-4-</v>
      </c>
      <c r="B308">
        <f>VLOOKUP(F308,LookUpFlags!$A$5:$E$114,5,FALSE)</f>
        <v>1</v>
      </c>
      <c r="C308">
        <f t="shared" si="17"/>
        <v>8</v>
      </c>
      <c r="D308" t="str">
        <f t="shared" si="18"/>
        <v>M</v>
      </c>
      <c r="E308">
        <v>2010</v>
      </c>
      <c r="F308">
        <v>16</v>
      </c>
      <c r="H308">
        <v>4</v>
      </c>
      <c r="I308" s="136">
        <f>VLOOKUP(A308,[1]valid2020_stock!$A$2:$M$9919,13,FALSE)</f>
        <v>1013.115865655902</v>
      </c>
      <c r="K308" s="136">
        <f t="shared" si="19"/>
        <v>1013.115865655902</v>
      </c>
    </row>
    <row r="309" spans="1:11" x14ac:dyDescent="0.3">
      <c r="A309" t="str">
        <f t="shared" si="16"/>
        <v>2010-16-5-</v>
      </c>
      <c r="B309">
        <f>VLOOKUP(F309,LookUpFlags!$A$5:$E$114,5,FALSE)</f>
        <v>1</v>
      </c>
      <c r="C309">
        <f t="shared" si="17"/>
        <v>8</v>
      </c>
      <c r="D309" t="str">
        <f t="shared" si="18"/>
        <v>M</v>
      </c>
      <c r="E309">
        <v>2010</v>
      </c>
      <c r="F309">
        <v>16</v>
      </c>
      <c r="H309">
        <v>5</v>
      </c>
      <c r="I309" s="136">
        <f>VLOOKUP(A309,[1]valid2020_stock!$A$2:$M$9919,13,FALSE)</f>
        <v>506.55793282795122</v>
      </c>
      <c r="K309" s="136">
        <f t="shared" si="19"/>
        <v>506.55793282795122</v>
      </c>
    </row>
    <row r="310" spans="1:11" x14ac:dyDescent="0.3">
      <c r="A310" t="str">
        <f t="shared" si="16"/>
        <v>2011-16-3-</v>
      </c>
      <c r="B310">
        <f>VLOOKUP(F310,LookUpFlags!$A$5:$E$114,5,FALSE)</f>
        <v>1</v>
      </c>
      <c r="C310">
        <f t="shared" si="17"/>
        <v>8</v>
      </c>
      <c r="D310" t="str">
        <f t="shared" si="18"/>
        <v>M</v>
      </c>
      <c r="E310">
        <v>2011</v>
      </c>
      <c r="F310">
        <v>16</v>
      </c>
      <c r="H310">
        <v>3</v>
      </c>
      <c r="I310" s="136">
        <f>VLOOKUP(A310,[1]valid2020_stock!$A$2:$M$9919,13,FALSE)</f>
        <v>219.31612903225809</v>
      </c>
      <c r="K310" s="136">
        <f t="shared" si="19"/>
        <v>219.31612903225809</v>
      </c>
    </row>
    <row r="311" spans="1:11" x14ac:dyDescent="0.3">
      <c r="A311" t="str">
        <f t="shared" si="16"/>
        <v>2011-16-4-</v>
      </c>
      <c r="B311">
        <f>VLOOKUP(F311,LookUpFlags!$A$5:$E$114,5,FALSE)</f>
        <v>1</v>
      </c>
      <c r="C311">
        <f t="shared" si="17"/>
        <v>8</v>
      </c>
      <c r="D311" t="str">
        <f t="shared" si="18"/>
        <v>M</v>
      </c>
      <c r="E311">
        <v>2011</v>
      </c>
      <c r="F311">
        <v>16</v>
      </c>
      <c r="H311">
        <v>4</v>
      </c>
      <c r="I311" s="136">
        <f>VLOOKUP(A311,[1]valid2020_stock!$A$2:$M$9919,13,FALSE)</f>
        <v>1699.7</v>
      </c>
      <c r="K311" s="136">
        <f t="shared" si="19"/>
        <v>1699.7</v>
      </c>
    </row>
    <row r="312" spans="1:11" x14ac:dyDescent="0.3">
      <c r="A312" t="str">
        <f t="shared" si="16"/>
        <v>2011-16-5-</v>
      </c>
      <c r="B312">
        <f>VLOOKUP(F312,LookUpFlags!$A$5:$E$114,5,FALSE)</f>
        <v>1</v>
      </c>
      <c r="C312">
        <f t="shared" si="17"/>
        <v>8</v>
      </c>
      <c r="D312" t="str">
        <f t="shared" si="18"/>
        <v>M</v>
      </c>
      <c r="E312">
        <v>2011</v>
      </c>
      <c r="F312">
        <v>16</v>
      </c>
      <c r="H312">
        <v>5</v>
      </c>
      <c r="I312" s="136">
        <f>VLOOKUP(A312,[1]valid2020_stock!$A$2:$M$9919,13,FALSE)</f>
        <v>274.14516129032262</v>
      </c>
      <c r="K312" s="136">
        <f t="shared" si="19"/>
        <v>274.14516129032262</v>
      </c>
    </row>
    <row r="313" spans="1:11" x14ac:dyDescent="0.3">
      <c r="A313" t="str">
        <f t="shared" si="16"/>
        <v>2012-16-3-</v>
      </c>
      <c r="B313">
        <f>VLOOKUP(F313,LookUpFlags!$A$5:$E$114,5,FALSE)</f>
        <v>1</v>
      </c>
      <c r="C313">
        <f t="shared" si="17"/>
        <v>8</v>
      </c>
      <c r="D313" t="str">
        <f t="shared" si="18"/>
        <v>M</v>
      </c>
      <c r="E313">
        <v>2012</v>
      </c>
      <c r="F313">
        <v>16</v>
      </c>
      <c r="H313">
        <v>3</v>
      </c>
      <c r="I313" s="136">
        <f>VLOOKUP(A313,[1]valid2020_stock!$A$2:$M$9919,13,FALSE)</f>
        <v>100.3772281170215</v>
      </c>
      <c r="K313" s="136">
        <f t="shared" si="19"/>
        <v>100.3772281170215</v>
      </c>
    </row>
    <row r="314" spans="1:11" x14ac:dyDescent="0.3">
      <c r="A314" t="str">
        <f t="shared" si="16"/>
        <v>2012-16-4-</v>
      </c>
      <c r="B314">
        <f>VLOOKUP(F314,LookUpFlags!$A$5:$E$114,5,FALSE)</f>
        <v>1</v>
      </c>
      <c r="C314">
        <f t="shared" si="17"/>
        <v>8</v>
      </c>
      <c r="D314" t="str">
        <f t="shared" si="18"/>
        <v>M</v>
      </c>
      <c r="E314">
        <v>2012</v>
      </c>
      <c r="F314">
        <v>16</v>
      </c>
      <c r="H314">
        <v>4</v>
      </c>
      <c r="I314" s="136">
        <f>VLOOKUP(A314,[1]valid2020_stock!$A$2:$M$9919,13,FALSE)</f>
        <v>1365.1303023914929</v>
      </c>
      <c r="K314" s="136">
        <f t="shared" si="19"/>
        <v>1365.1303023914929</v>
      </c>
    </row>
    <row r="315" spans="1:11" x14ac:dyDescent="0.3">
      <c r="A315" t="str">
        <f t="shared" si="16"/>
        <v>2012-16-5-</v>
      </c>
      <c r="B315">
        <f>VLOOKUP(F315,LookUpFlags!$A$5:$E$114,5,FALSE)</f>
        <v>1</v>
      </c>
      <c r="C315">
        <f t="shared" si="17"/>
        <v>8</v>
      </c>
      <c r="D315" t="str">
        <f t="shared" si="18"/>
        <v>M</v>
      </c>
      <c r="E315">
        <v>2012</v>
      </c>
      <c r="F315">
        <v>16</v>
      </c>
      <c r="H315">
        <v>5</v>
      </c>
      <c r="I315" s="136">
        <f>VLOOKUP(A315,[1]valid2020_stock!$A$2:$M$9919,13,FALSE)</f>
        <v>200.75445623404309</v>
      </c>
      <c r="K315" s="136">
        <f t="shared" si="19"/>
        <v>200.75445623404309</v>
      </c>
    </row>
    <row r="316" spans="1:11" x14ac:dyDescent="0.3">
      <c r="A316" t="str">
        <f t="shared" si="16"/>
        <v>2013-16-3-</v>
      </c>
      <c r="B316">
        <f>VLOOKUP(F316,LookUpFlags!$A$5:$E$114,5,FALSE)</f>
        <v>1</v>
      </c>
      <c r="C316">
        <f t="shared" si="17"/>
        <v>8</v>
      </c>
      <c r="D316" t="str">
        <f t="shared" si="18"/>
        <v>M</v>
      </c>
      <c r="E316">
        <v>2013</v>
      </c>
      <c r="F316">
        <v>16</v>
      </c>
      <c r="H316">
        <v>3</v>
      </c>
      <c r="I316" s="136">
        <f>VLOOKUP(A316,[1]valid2020_stock!$A$2:$M$9919,13,FALSE)</f>
        <v>49.693422646743812</v>
      </c>
      <c r="K316" s="136">
        <f t="shared" si="19"/>
        <v>49.693422646743812</v>
      </c>
    </row>
    <row r="317" spans="1:11" x14ac:dyDescent="0.3">
      <c r="A317" t="str">
        <f t="shared" si="16"/>
        <v>2013-16-4-</v>
      </c>
      <c r="B317">
        <f>VLOOKUP(F317,LookUpFlags!$A$5:$E$114,5,FALSE)</f>
        <v>1</v>
      </c>
      <c r="C317">
        <f t="shared" si="17"/>
        <v>8</v>
      </c>
      <c r="D317" t="str">
        <f t="shared" si="18"/>
        <v>M</v>
      </c>
      <c r="E317">
        <v>2013</v>
      </c>
      <c r="F317">
        <v>16</v>
      </c>
      <c r="H317">
        <v>4</v>
      </c>
      <c r="I317" s="136">
        <f>VLOOKUP(A317,[1]valid2020_stock!$A$2:$M$9919,13,FALSE)</f>
        <v>1391.4158341088259</v>
      </c>
      <c r="K317" s="136">
        <f t="shared" si="19"/>
        <v>1391.4158341088259</v>
      </c>
    </row>
    <row r="318" spans="1:11" x14ac:dyDescent="0.3">
      <c r="A318" t="str">
        <f t="shared" si="16"/>
        <v>2013-16-5-</v>
      </c>
      <c r="B318">
        <f>VLOOKUP(F318,LookUpFlags!$A$5:$E$114,5,FALSE)</f>
        <v>1</v>
      </c>
      <c r="C318">
        <f t="shared" si="17"/>
        <v>8</v>
      </c>
      <c r="D318" t="str">
        <f t="shared" si="18"/>
        <v>M</v>
      </c>
      <c r="E318">
        <v>2013</v>
      </c>
      <c r="F318">
        <v>16</v>
      </c>
      <c r="H318">
        <v>5</v>
      </c>
      <c r="I318" s="136">
        <f>VLOOKUP(A318,[1]valid2020_stock!$A$2:$M$9919,13,FALSE)</f>
        <v>231.90263901813779</v>
      </c>
      <c r="K318" s="136">
        <f t="shared" si="19"/>
        <v>231.90263901813779</v>
      </c>
    </row>
    <row r="319" spans="1:11" x14ac:dyDescent="0.3">
      <c r="A319" t="str">
        <f t="shared" si="16"/>
        <v>2007-17-3-</v>
      </c>
      <c r="B319">
        <f>VLOOKUP(F319,LookUpFlags!$A$5:$E$114,5,FALSE)</f>
        <v>1</v>
      </c>
      <c r="C319">
        <f t="shared" si="17"/>
        <v>9</v>
      </c>
      <c r="D319" t="str">
        <f t="shared" si="18"/>
        <v>UM</v>
      </c>
      <c r="E319">
        <v>2007</v>
      </c>
      <c r="F319">
        <v>17</v>
      </c>
      <c r="H319">
        <v>3</v>
      </c>
      <c r="I319" s="136" t="e">
        <f>VLOOKUP(A319,[1]valid2020_stock!$A$2:$M$9919,13,FALSE)</f>
        <v>#N/A</v>
      </c>
      <c r="K319" s="136" t="e">
        <f t="shared" si="19"/>
        <v>#N/A</v>
      </c>
    </row>
    <row r="320" spans="1:11" x14ac:dyDescent="0.3">
      <c r="A320" t="str">
        <f t="shared" si="16"/>
        <v>2007-17-4-</v>
      </c>
      <c r="B320">
        <f>VLOOKUP(F320,LookUpFlags!$A$5:$E$114,5,FALSE)</f>
        <v>1</v>
      </c>
      <c r="C320">
        <f t="shared" si="17"/>
        <v>9</v>
      </c>
      <c r="D320" t="str">
        <f t="shared" si="18"/>
        <v>UM</v>
      </c>
      <c r="E320">
        <v>2007</v>
      </c>
      <c r="F320">
        <v>17</v>
      </c>
      <c r="H320">
        <v>4</v>
      </c>
      <c r="I320" s="136" t="e">
        <f>VLOOKUP(A320,[1]valid2020_stock!$A$2:$M$9919,13,FALSE)</f>
        <v>#N/A</v>
      </c>
      <c r="K320" s="136" t="e">
        <f t="shared" si="19"/>
        <v>#N/A</v>
      </c>
    </row>
    <row r="321" spans="1:11" x14ac:dyDescent="0.3">
      <c r="A321" t="str">
        <f t="shared" si="16"/>
        <v>2007-17-5-</v>
      </c>
      <c r="B321">
        <f>VLOOKUP(F321,LookUpFlags!$A$5:$E$114,5,FALSE)</f>
        <v>1</v>
      </c>
      <c r="C321">
        <f t="shared" si="17"/>
        <v>9</v>
      </c>
      <c r="D321" t="str">
        <f t="shared" si="18"/>
        <v>UM</v>
      </c>
      <c r="E321">
        <v>2007</v>
      </c>
      <c r="F321">
        <v>17</v>
      </c>
      <c r="H321">
        <v>5</v>
      </c>
      <c r="I321" s="136" t="e">
        <f>VLOOKUP(A321,[1]valid2020_stock!$A$2:$M$9919,13,FALSE)</f>
        <v>#N/A</v>
      </c>
      <c r="K321" s="136" t="e">
        <f t="shared" si="19"/>
        <v>#N/A</v>
      </c>
    </row>
    <row r="322" spans="1:11" x14ac:dyDescent="0.3">
      <c r="A322" t="str">
        <f t="shared" si="16"/>
        <v>2008-17-3-</v>
      </c>
      <c r="B322">
        <f>VLOOKUP(F322,LookUpFlags!$A$5:$E$114,5,FALSE)</f>
        <v>1</v>
      </c>
      <c r="C322">
        <f t="shared" si="17"/>
        <v>9</v>
      </c>
      <c r="D322" t="str">
        <f t="shared" si="18"/>
        <v>UM</v>
      </c>
      <c r="E322">
        <v>2008</v>
      </c>
      <c r="F322">
        <v>17</v>
      </c>
      <c r="H322">
        <v>3</v>
      </c>
      <c r="I322" s="136" t="e">
        <f>VLOOKUP(A322,[1]valid2020_stock!$A$2:$M$9919,13,FALSE)</f>
        <v>#N/A</v>
      </c>
      <c r="K322" s="136" t="e">
        <f t="shared" si="19"/>
        <v>#N/A</v>
      </c>
    </row>
    <row r="323" spans="1:11" x14ac:dyDescent="0.3">
      <c r="A323" t="str">
        <f t="shared" si="16"/>
        <v>2008-17-4-</v>
      </c>
      <c r="B323">
        <f>VLOOKUP(F323,LookUpFlags!$A$5:$E$114,5,FALSE)</f>
        <v>1</v>
      </c>
      <c r="C323">
        <f t="shared" si="17"/>
        <v>9</v>
      </c>
      <c r="D323" t="str">
        <f t="shared" si="18"/>
        <v>UM</v>
      </c>
      <c r="E323">
        <v>2008</v>
      </c>
      <c r="F323">
        <v>17</v>
      </c>
      <c r="H323">
        <v>4</v>
      </c>
      <c r="I323" s="136" t="e">
        <f>VLOOKUP(A323,[1]valid2020_stock!$A$2:$M$9919,13,FALSE)</f>
        <v>#N/A</v>
      </c>
      <c r="K323" s="136" t="e">
        <f t="shared" si="19"/>
        <v>#N/A</v>
      </c>
    </row>
    <row r="324" spans="1:11" x14ac:dyDescent="0.3">
      <c r="A324" t="str">
        <f t="shared" ref="A324:A387" si="20">E324&amp;"-"&amp;F324&amp;"-"&amp;H324&amp;"-"&amp;G324</f>
        <v>2008-17-5-</v>
      </c>
      <c r="B324">
        <f>VLOOKUP(F324,LookUpFlags!$A$5:$E$114,5,FALSE)</f>
        <v>1</v>
      </c>
      <c r="C324">
        <f t="shared" ref="C324:C387" si="21">IF(MOD(F324,2)&lt;&gt;0,F324/2+0.5,F324/2)</f>
        <v>9</v>
      </c>
      <c r="D324" t="str">
        <f t="shared" ref="D324:D387" si="22">IF(MOD(F324,2)&lt;&gt;0,"UM","M")</f>
        <v>UM</v>
      </c>
      <c r="E324">
        <v>2008</v>
      </c>
      <c r="F324">
        <v>17</v>
      </c>
      <c r="H324">
        <v>5</v>
      </c>
      <c r="I324" s="136" t="e">
        <f>VLOOKUP(A324,[1]valid2020_stock!$A$2:$M$9919,13,FALSE)</f>
        <v>#N/A</v>
      </c>
      <c r="K324" s="136" t="e">
        <f t="shared" si="19"/>
        <v>#N/A</v>
      </c>
    </row>
    <row r="325" spans="1:11" x14ac:dyDescent="0.3">
      <c r="A325" t="str">
        <f t="shared" si="20"/>
        <v>2009-17-3-</v>
      </c>
      <c r="B325">
        <f>VLOOKUP(F325,LookUpFlags!$A$5:$E$114,5,FALSE)</f>
        <v>1</v>
      </c>
      <c r="C325">
        <f t="shared" si="21"/>
        <v>9</v>
      </c>
      <c r="D325" t="str">
        <f t="shared" si="22"/>
        <v>UM</v>
      </c>
      <c r="E325">
        <v>2009</v>
      </c>
      <c r="F325">
        <v>17</v>
      </c>
      <c r="H325">
        <v>3</v>
      </c>
      <c r="I325" s="136" t="e">
        <f>VLOOKUP(A325,[1]valid2020_stock!$A$2:$M$9919,13,FALSE)</f>
        <v>#N/A</v>
      </c>
      <c r="K325" s="136" t="e">
        <f t="shared" si="19"/>
        <v>#N/A</v>
      </c>
    </row>
    <row r="326" spans="1:11" x14ac:dyDescent="0.3">
      <c r="A326" t="str">
        <f t="shared" si="20"/>
        <v>2009-17-4-</v>
      </c>
      <c r="B326">
        <f>VLOOKUP(F326,LookUpFlags!$A$5:$E$114,5,FALSE)</f>
        <v>1</v>
      </c>
      <c r="C326">
        <f t="shared" si="21"/>
        <v>9</v>
      </c>
      <c r="D326" t="str">
        <f t="shared" si="22"/>
        <v>UM</v>
      </c>
      <c r="E326">
        <v>2009</v>
      </c>
      <c r="F326">
        <v>17</v>
      </c>
      <c r="H326">
        <v>4</v>
      </c>
      <c r="I326" s="136" t="e">
        <f>VLOOKUP(A326,[1]valid2020_stock!$A$2:$M$9919,13,FALSE)</f>
        <v>#N/A</v>
      </c>
      <c r="K326" s="136" t="e">
        <f t="shared" si="19"/>
        <v>#N/A</v>
      </c>
    </row>
    <row r="327" spans="1:11" x14ac:dyDescent="0.3">
      <c r="A327" t="str">
        <f t="shared" si="20"/>
        <v>2009-17-5-</v>
      </c>
      <c r="B327">
        <f>VLOOKUP(F327,LookUpFlags!$A$5:$E$114,5,FALSE)</f>
        <v>1</v>
      </c>
      <c r="C327">
        <f t="shared" si="21"/>
        <v>9</v>
      </c>
      <c r="D327" t="str">
        <f t="shared" si="22"/>
        <v>UM</v>
      </c>
      <c r="E327">
        <v>2009</v>
      </c>
      <c r="F327">
        <v>17</v>
      </c>
      <c r="H327">
        <v>5</v>
      </c>
      <c r="I327" s="136" t="e">
        <f>VLOOKUP(A327,[1]valid2020_stock!$A$2:$M$9919,13,FALSE)</f>
        <v>#N/A</v>
      </c>
      <c r="K327" s="136" t="e">
        <f t="shared" si="19"/>
        <v>#N/A</v>
      </c>
    </row>
    <row r="328" spans="1:11" x14ac:dyDescent="0.3">
      <c r="A328" t="str">
        <f t="shared" si="20"/>
        <v>2010-17-3-</v>
      </c>
      <c r="B328">
        <f>VLOOKUP(F328,LookUpFlags!$A$5:$E$114,5,FALSE)</f>
        <v>1</v>
      </c>
      <c r="C328">
        <f t="shared" si="21"/>
        <v>9</v>
      </c>
      <c r="D328" t="str">
        <f t="shared" si="22"/>
        <v>UM</v>
      </c>
      <c r="E328">
        <v>2010</v>
      </c>
      <c r="F328">
        <v>17</v>
      </c>
      <c r="H328">
        <v>3</v>
      </c>
      <c r="I328" s="136" t="e">
        <f>VLOOKUP(A328,[1]valid2020_stock!$A$2:$M$9919,13,FALSE)</f>
        <v>#N/A</v>
      </c>
      <c r="K328" s="136" t="e">
        <f t="shared" si="19"/>
        <v>#N/A</v>
      </c>
    </row>
    <row r="329" spans="1:11" x14ac:dyDescent="0.3">
      <c r="A329" t="str">
        <f t="shared" si="20"/>
        <v>2010-17-4-</v>
      </c>
      <c r="B329">
        <f>VLOOKUP(F329,LookUpFlags!$A$5:$E$114,5,FALSE)</f>
        <v>1</v>
      </c>
      <c r="C329">
        <f t="shared" si="21"/>
        <v>9</v>
      </c>
      <c r="D329" t="str">
        <f t="shared" si="22"/>
        <v>UM</v>
      </c>
      <c r="E329">
        <v>2010</v>
      </c>
      <c r="F329">
        <v>17</v>
      </c>
      <c r="H329">
        <v>4</v>
      </c>
      <c r="I329" s="136" t="e">
        <f>VLOOKUP(A329,[1]valid2020_stock!$A$2:$M$9919,13,FALSE)</f>
        <v>#N/A</v>
      </c>
      <c r="K329" s="136" t="e">
        <f t="shared" si="19"/>
        <v>#N/A</v>
      </c>
    </row>
    <row r="330" spans="1:11" x14ac:dyDescent="0.3">
      <c r="A330" t="str">
        <f t="shared" si="20"/>
        <v>2010-17-5-</v>
      </c>
      <c r="B330">
        <f>VLOOKUP(F330,LookUpFlags!$A$5:$E$114,5,FALSE)</f>
        <v>1</v>
      </c>
      <c r="C330">
        <f t="shared" si="21"/>
        <v>9</v>
      </c>
      <c r="D330" t="str">
        <f t="shared" si="22"/>
        <v>UM</v>
      </c>
      <c r="E330">
        <v>2010</v>
      </c>
      <c r="F330">
        <v>17</v>
      </c>
      <c r="H330">
        <v>5</v>
      </c>
      <c r="I330" s="136" t="e">
        <f>VLOOKUP(A330,[1]valid2020_stock!$A$2:$M$9919,13,FALSE)</f>
        <v>#N/A</v>
      </c>
      <c r="K330" s="136" t="e">
        <f t="shared" si="19"/>
        <v>#N/A</v>
      </c>
    </row>
    <row r="331" spans="1:11" x14ac:dyDescent="0.3">
      <c r="A331" t="str">
        <f t="shared" si="20"/>
        <v>2011-17-3-</v>
      </c>
      <c r="B331">
        <f>VLOOKUP(F331,LookUpFlags!$A$5:$E$114,5,FALSE)</f>
        <v>1</v>
      </c>
      <c r="C331">
        <f t="shared" si="21"/>
        <v>9</v>
      </c>
      <c r="D331" t="str">
        <f t="shared" si="22"/>
        <v>UM</v>
      </c>
      <c r="E331">
        <v>2011</v>
      </c>
      <c r="F331">
        <v>17</v>
      </c>
      <c r="H331">
        <v>3</v>
      </c>
      <c r="I331" s="136" t="e">
        <f>VLOOKUP(A331,[1]valid2020_stock!$A$2:$M$9919,13,FALSE)</f>
        <v>#N/A</v>
      </c>
      <c r="K331" s="136" t="e">
        <f t="shared" si="19"/>
        <v>#N/A</v>
      </c>
    </row>
    <row r="332" spans="1:11" x14ac:dyDescent="0.3">
      <c r="A332" t="str">
        <f t="shared" si="20"/>
        <v>2011-17-4-</v>
      </c>
      <c r="B332">
        <f>VLOOKUP(F332,LookUpFlags!$A$5:$E$114,5,FALSE)</f>
        <v>1</v>
      </c>
      <c r="C332">
        <f t="shared" si="21"/>
        <v>9</v>
      </c>
      <c r="D332" t="str">
        <f t="shared" si="22"/>
        <v>UM</v>
      </c>
      <c r="E332">
        <v>2011</v>
      </c>
      <c r="F332">
        <v>17</v>
      </c>
      <c r="H332">
        <v>4</v>
      </c>
      <c r="I332" s="136" t="e">
        <f>VLOOKUP(A332,[1]valid2020_stock!$A$2:$M$9919,13,FALSE)</f>
        <v>#N/A</v>
      </c>
      <c r="K332" s="136" t="e">
        <f t="shared" si="19"/>
        <v>#N/A</v>
      </c>
    </row>
    <row r="333" spans="1:11" x14ac:dyDescent="0.3">
      <c r="A333" t="str">
        <f t="shared" si="20"/>
        <v>2011-17-5-</v>
      </c>
      <c r="B333">
        <f>VLOOKUP(F333,LookUpFlags!$A$5:$E$114,5,FALSE)</f>
        <v>1</v>
      </c>
      <c r="C333">
        <f t="shared" si="21"/>
        <v>9</v>
      </c>
      <c r="D333" t="str">
        <f t="shared" si="22"/>
        <v>UM</v>
      </c>
      <c r="E333">
        <v>2011</v>
      </c>
      <c r="F333">
        <v>17</v>
      </c>
      <c r="H333">
        <v>5</v>
      </c>
      <c r="I333" s="136" t="e">
        <f>VLOOKUP(A333,[1]valid2020_stock!$A$2:$M$9919,13,FALSE)</f>
        <v>#N/A</v>
      </c>
      <c r="K333" s="136" t="e">
        <f t="shared" si="19"/>
        <v>#N/A</v>
      </c>
    </row>
    <row r="334" spans="1:11" x14ac:dyDescent="0.3">
      <c r="A334" t="str">
        <f t="shared" si="20"/>
        <v>2012-17-3-</v>
      </c>
      <c r="B334">
        <f>VLOOKUP(F334,LookUpFlags!$A$5:$E$114,5,FALSE)</f>
        <v>1</v>
      </c>
      <c r="C334">
        <f t="shared" si="21"/>
        <v>9</v>
      </c>
      <c r="D334" t="str">
        <f t="shared" si="22"/>
        <v>UM</v>
      </c>
      <c r="E334">
        <v>2012</v>
      </c>
      <c r="F334">
        <v>17</v>
      </c>
      <c r="H334">
        <v>3</v>
      </c>
      <c r="I334" s="136" t="e">
        <f>VLOOKUP(A334,[1]valid2020_stock!$A$2:$M$9919,13,FALSE)</f>
        <v>#N/A</v>
      </c>
      <c r="K334" s="136" t="e">
        <f t="shared" si="19"/>
        <v>#N/A</v>
      </c>
    </row>
    <row r="335" spans="1:11" x14ac:dyDescent="0.3">
      <c r="A335" t="str">
        <f t="shared" si="20"/>
        <v>2012-17-4-</v>
      </c>
      <c r="B335">
        <f>VLOOKUP(F335,LookUpFlags!$A$5:$E$114,5,FALSE)</f>
        <v>1</v>
      </c>
      <c r="C335">
        <f t="shared" si="21"/>
        <v>9</v>
      </c>
      <c r="D335" t="str">
        <f t="shared" si="22"/>
        <v>UM</v>
      </c>
      <c r="E335">
        <v>2012</v>
      </c>
      <c r="F335">
        <v>17</v>
      </c>
      <c r="H335">
        <v>4</v>
      </c>
      <c r="I335" s="136" t="e">
        <f>VLOOKUP(A335,[1]valid2020_stock!$A$2:$M$9919,13,FALSE)</f>
        <v>#N/A</v>
      </c>
      <c r="K335" s="136" t="e">
        <f t="shared" si="19"/>
        <v>#N/A</v>
      </c>
    </row>
    <row r="336" spans="1:11" x14ac:dyDescent="0.3">
      <c r="A336" t="str">
        <f t="shared" si="20"/>
        <v>2012-17-5-</v>
      </c>
      <c r="B336">
        <f>VLOOKUP(F336,LookUpFlags!$A$5:$E$114,5,FALSE)</f>
        <v>1</v>
      </c>
      <c r="C336">
        <f t="shared" si="21"/>
        <v>9</v>
      </c>
      <c r="D336" t="str">
        <f t="shared" si="22"/>
        <v>UM</v>
      </c>
      <c r="E336">
        <v>2012</v>
      </c>
      <c r="F336">
        <v>17</v>
      </c>
      <c r="H336">
        <v>5</v>
      </c>
      <c r="I336" s="136" t="e">
        <f>VLOOKUP(A336,[1]valid2020_stock!$A$2:$M$9919,13,FALSE)</f>
        <v>#N/A</v>
      </c>
      <c r="K336" s="136" t="e">
        <f t="shared" si="19"/>
        <v>#N/A</v>
      </c>
    </row>
    <row r="337" spans="1:11" x14ac:dyDescent="0.3">
      <c r="A337" t="str">
        <f t="shared" si="20"/>
        <v>2013-17-3-</v>
      </c>
      <c r="B337">
        <f>VLOOKUP(F337,LookUpFlags!$A$5:$E$114,5,FALSE)</f>
        <v>1</v>
      </c>
      <c r="C337">
        <f t="shared" si="21"/>
        <v>9</v>
      </c>
      <c r="D337" t="str">
        <f t="shared" si="22"/>
        <v>UM</v>
      </c>
      <c r="E337">
        <v>2013</v>
      </c>
      <c r="F337">
        <v>17</v>
      </c>
      <c r="H337">
        <v>3</v>
      </c>
      <c r="I337" s="136" t="e">
        <f>VLOOKUP(A337,[1]valid2020_stock!$A$2:$M$9919,13,FALSE)</f>
        <v>#N/A</v>
      </c>
      <c r="K337" s="136" t="e">
        <f t="shared" si="19"/>
        <v>#N/A</v>
      </c>
    </row>
    <row r="338" spans="1:11" x14ac:dyDescent="0.3">
      <c r="A338" t="str">
        <f t="shared" si="20"/>
        <v>2013-17-4-</v>
      </c>
      <c r="B338">
        <f>VLOOKUP(F338,LookUpFlags!$A$5:$E$114,5,FALSE)</f>
        <v>1</v>
      </c>
      <c r="C338">
        <f t="shared" si="21"/>
        <v>9</v>
      </c>
      <c r="D338" t="str">
        <f t="shared" si="22"/>
        <v>UM</v>
      </c>
      <c r="E338">
        <v>2013</v>
      </c>
      <c r="F338">
        <v>17</v>
      </c>
      <c r="H338">
        <v>4</v>
      </c>
      <c r="I338" s="136" t="e">
        <f>VLOOKUP(A338,[1]valid2020_stock!$A$2:$M$9919,13,FALSE)</f>
        <v>#N/A</v>
      </c>
      <c r="K338" s="136" t="e">
        <f t="shared" si="19"/>
        <v>#N/A</v>
      </c>
    </row>
    <row r="339" spans="1:11" x14ac:dyDescent="0.3">
      <c r="A339" t="str">
        <f t="shared" si="20"/>
        <v>2013-17-5-</v>
      </c>
      <c r="B339">
        <f>VLOOKUP(F339,LookUpFlags!$A$5:$E$114,5,FALSE)</f>
        <v>1</v>
      </c>
      <c r="C339">
        <f t="shared" si="21"/>
        <v>9</v>
      </c>
      <c r="D339" t="str">
        <f t="shared" si="22"/>
        <v>UM</v>
      </c>
      <c r="E339">
        <v>2013</v>
      </c>
      <c r="F339">
        <v>17</v>
      </c>
      <c r="H339">
        <v>5</v>
      </c>
      <c r="I339" s="136" t="e">
        <f>VLOOKUP(A339,[1]valid2020_stock!$A$2:$M$9919,13,FALSE)</f>
        <v>#N/A</v>
      </c>
      <c r="K339" s="136" t="e">
        <f t="shared" si="19"/>
        <v>#N/A</v>
      </c>
    </row>
    <row r="340" spans="1:11" x14ac:dyDescent="0.3">
      <c r="A340" t="str">
        <f t="shared" si="20"/>
        <v>2007-18-3-</v>
      </c>
      <c r="B340">
        <f>VLOOKUP(F340,LookUpFlags!$A$5:$E$114,5,FALSE)</f>
        <v>1</v>
      </c>
      <c r="C340">
        <f t="shared" si="21"/>
        <v>9</v>
      </c>
      <c r="D340" t="str">
        <f t="shared" si="22"/>
        <v>M</v>
      </c>
      <c r="E340">
        <v>2007</v>
      </c>
      <c r="F340">
        <v>18</v>
      </c>
      <c r="H340">
        <v>3</v>
      </c>
      <c r="I340" s="136" t="e">
        <f>VLOOKUP(A340,[1]valid2020_stock!$A$2:$M$9919,13,FALSE)</f>
        <v>#N/A</v>
      </c>
      <c r="K340" s="136" t="e">
        <f t="shared" si="19"/>
        <v>#N/A</v>
      </c>
    </row>
    <row r="341" spans="1:11" x14ac:dyDescent="0.3">
      <c r="A341" t="str">
        <f t="shared" si="20"/>
        <v>2007-18-4-</v>
      </c>
      <c r="B341">
        <f>VLOOKUP(F341,LookUpFlags!$A$5:$E$114,5,FALSE)</f>
        <v>1</v>
      </c>
      <c r="C341">
        <f t="shared" si="21"/>
        <v>9</v>
      </c>
      <c r="D341" t="str">
        <f t="shared" si="22"/>
        <v>M</v>
      </c>
      <c r="E341">
        <v>2007</v>
      </c>
      <c r="F341">
        <v>18</v>
      </c>
      <c r="H341">
        <v>4</v>
      </c>
      <c r="I341" s="136" t="e">
        <f>VLOOKUP(A341,[1]valid2020_stock!$A$2:$M$9919,13,FALSE)</f>
        <v>#N/A</v>
      </c>
      <c r="K341" s="136" t="e">
        <f t="shared" si="19"/>
        <v>#N/A</v>
      </c>
    </row>
    <row r="342" spans="1:11" x14ac:dyDescent="0.3">
      <c r="A342" t="str">
        <f t="shared" si="20"/>
        <v>2007-18-5-</v>
      </c>
      <c r="B342">
        <f>VLOOKUP(F342,LookUpFlags!$A$5:$E$114,5,FALSE)</f>
        <v>1</v>
      </c>
      <c r="C342">
        <f t="shared" si="21"/>
        <v>9</v>
      </c>
      <c r="D342" t="str">
        <f t="shared" si="22"/>
        <v>M</v>
      </c>
      <c r="E342">
        <v>2007</v>
      </c>
      <c r="F342">
        <v>18</v>
      </c>
      <c r="H342">
        <v>5</v>
      </c>
      <c r="I342" s="136" t="e">
        <f>VLOOKUP(A342,[1]valid2020_stock!$A$2:$M$9919,13,FALSE)</f>
        <v>#N/A</v>
      </c>
      <c r="K342" s="136" t="e">
        <f t="shared" si="19"/>
        <v>#N/A</v>
      </c>
    </row>
    <row r="343" spans="1:11" x14ac:dyDescent="0.3">
      <c r="A343" t="str">
        <f t="shared" si="20"/>
        <v>2008-18-3-</v>
      </c>
      <c r="B343">
        <f>VLOOKUP(F343,LookUpFlags!$A$5:$E$114,5,FALSE)</f>
        <v>1</v>
      </c>
      <c r="C343">
        <f t="shared" si="21"/>
        <v>9</v>
      </c>
      <c r="D343" t="str">
        <f t="shared" si="22"/>
        <v>M</v>
      </c>
      <c r="E343">
        <v>2008</v>
      </c>
      <c r="F343">
        <v>18</v>
      </c>
      <c r="H343">
        <v>3</v>
      </c>
      <c r="I343" s="136" t="e">
        <f>VLOOKUP(A343,[1]valid2020_stock!$A$2:$M$9919,13,FALSE)</f>
        <v>#N/A</v>
      </c>
      <c r="K343" s="136" t="e">
        <f t="shared" si="19"/>
        <v>#N/A</v>
      </c>
    </row>
    <row r="344" spans="1:11" x14ac:dyDescent="0.3">
      <c r="A344" t="str">
        <f t="shared" si="20"/>
        <v>2008-18-4-</v>
      </c>
      <c r="B344">
        <f>VLOOKUP(F344,LookUpFlags!$A$5:$E$114,5,FALSE)</f>
        <v>1</v>
      </c>
      <c r="C344">
        <f t="shared" si="21"/>
        <v>9</v>
      </c>
      <c r="D344" t="str">
        <f t="shared" si="22"/>
        <v>M</v>
      </c>
      <c r="E344">
        <v>2008</v>
      </c>
      <c r="F344">
        <v>18</v>
      </c>
      <c r="H344">
        <v>4</v>
      </c>
      <c r="I344" s="136" t="e">
        <f>VLOOKUP(A344,[1]valid2020_stock!$A$2:$M$9919,13,FALSE)</f>
        <v>#N/A</v>
      </c>
      <c r="K344" s="136" t="e">
        <f t="shared" si="19"/>
        <v>#N/A</v>
      </c>
    </row>
    <row r="345" spans="1:11" x14ac:dyDescent="0.3">
      <c r="A345" t="str">
        <f t="shared" si="20"/>
        <v>2008-18-5-</v>
      </c>
      <c r="B345">
        <f>VLOOKUP(F345,LookUpFlags!$A$5:$E$114,5,FALSE)</f>
        <v>1</v>
      </c>
      <c r="C345">
        <f t="shared" si="21"/>
        <v>9</v>
      </c>
      <c r="D345" t="str">
        <f t="shared" si="22"/>
        <v>M</v>
      </c>
      <c r="E345">
        <v>2008</v>
      </c>
      <c r="F345">
        <v>18</v>
      </c>
      <c r="H345">
        <v>5</v>
      </c>
      <c r="I345" s="136" t="e">
        <f>VLOOKUP(A345,[1]valid2020_stock!$A$2:$M$9919,13,FALSE)</f>
        <v>#N/A</v>
      </c>
      <c r="K345" s="136" t="e">
        <f t="shared" si="19"/>
        <v>#N/A</v>
      </c>
    </row>
    <row r="346" spans="1:11" x14ac:dyDescent="0.3">
      <c r="A346" t="str">
        <f t="shared" si="20"/>
        <v>2009-18-3-</v>
      </c>
      <c r="B346">
        <f>VLOOKUP(F346,LookUpFlags!$A$5:$E$114,5,FALSE)</f>
        <v>1</v>
      </c>
      <c r="C346">
        <f t="shared" si="21"/>
        <v>9</v>
      </c>
      <c r="D346" t="str">
        <f t="shared" si="22"/>
        <v>M</v>
      </c>
      <c r="E346">
        <v>2009</v>
      </c>
      <c r="F346">
        <v>18</v>
      </c>
      <c r="H346">
        <v>3</v>
      </c>
      <c r="I346" s="136" t="e">
        <f>VLOOKUP(A346,[1]valid2020_stock!$A$2:$M$9919,13,FALSE)</f>
        <v>#N/A</v>
      </c>
      <c r="K346" s="136" t="e">
        <f t="shared" si="19"/>
        <v>#N/A</v>
      </c>
    </row>
    <row r="347" spans="1:11" x14ac:dyDescent="0.3">
      <c r="A347" t="str">
        <f t="shared" si="20"/>
        <v>2009-18-4-</v>
      </c>
      <c r="B347">
        <f>VLOOKUP(F347,LookUpFlags!$A$5:$E$114,5,FALSE)</f>
        <v>1</v>
      </c>
      <c r="C347">
        <f t="shared" si="21"/>
        <v>9</v>
      </c>
      <c r="D347" t="str">
        <f t="shared" si="22"/>
        <v>M</v>
      </c>
      <c r="E347">
        <v>2009</v>
      </c>
      <c r="F347">
        <v>18</v>
      </c>
      <c r="H347">
        <v>4</v>
      </c>
      <c r="I347" s="136" t="e">
        <f>VLOOKUP(A347,[1]valid2020_stock!$A$2:$M$9919,13,FALSE)</f>
        <v>#N/A</v>
      </c>
      <c r="K347" s="136" t="e">
        <f t="shared" si="19"/>
        <v>#N/A</v>
      </c>
    </row>
    <row r="348" spans="1:11" x14ac:dyDescent="0.3">
      <c r="A348" t="str">
        <f t="shared" si="20"/>
        <v>2009-18-5-</v>
      </c>
      <c r="B348">
        <f>VLOOKUP(F348,LookUpFlags!$A$5:$E$114,5,FALSE)</f>
        <v>1</v>
      </c>
      <c r="C348">
        <f t="shared" si="21"/>
        <v>9</v>
      </c>
      <c r="D348" t="str">
        <f t="shared" si="22"/>
        <v>M</v>
      </c>
      <c r="E348">
        <v>2009</v>
      </c>
      <c r="F348">
        <v>18</v>
      </c>
      <c r="H348">
        <v>5</v>
      </c>
      <c r="I348" s="136" t="e">
        <f>VLOOKUP(A348,[1]valid2020_stock!$A$2:$M$9919,13,FALSE)</f>
        <v>#N/A</v>
      </c>
      <c r="K348" s="136" t="e">
        <f t="shared" si="19"/>
        <v>#N/A</v>
      </c>
    </row>
    <row r="349" spans="1:11" x14ac:dyDescent="0.3">
      <c r="A349" t="str">
        <f t="shared" si="20"/>
        <v>2010-18-3-</v>
      </c>
      <c r="B349">
        <f>VLOOKUP(F349,LookUpFlags!$A$5:$E$114,5,FALSE)</f>
        <v>1</v>
      </c>
      <c r="C349">
        <f t="shared" si="21"/>
        <v>9</v>
      </c>
      <c r="D349" t="str">
        <f t="shared" si="22"/>
        <v>M</v>
      </c>
      <c r="E349">
        <v>2010</v>
      </c>
      <c r="F349">
        <v>18</v>
      </c>
      <c r="H349">
        <v>3</v>
      </c>
      <c r="I349" s="136" t="e">
        <f>VLOOKUP(A349,[1]valid2020_stock!$A$2:$M$9919,13,FALSE)</f>
        <v>#N/A</v>
      </c>
      <c r="K349" s="136" t="e">
        <f t="shared" si="19"/>
        <v>#N/A</v>
      </c>
    </row>
    <row r="350" spans="1:11" x14ac:dyDescent="0.3">
      <c r="A350" t="str">
        <f t="shared" si="20"/>
        <v>2010-18-4-</v>
      </c>
      <c r="B350">
        <f>VLOOKUP(F350,LookUpFlags!$A$5:$E$114,5,FALSE)</f>
        <v>1</v>
      </c>
      <c r="C350">
        <f t="shared" si="21"/>
        <v>9</v>
      </c>
      <c r="D350" t="str">
        <f t="shared" si="22"/>
        <v>M</v>
      </c>
      <c r="E350">
        <v>2010</v>
      </c>
      <c r="F350">
        <v>18</v>
      </c>
      <c r="H350">
        <v>4</v>
      </c>
      <c r="I350" s="136" t="e">
        <f>VLOOKUP(A350,[1]valid2020_stock!$A$2:$M$9919,13,FALSE)</f>
        <v>#N/A</v>
      </c>
      <c r="K350" s="136" t="e">
        <f t="shared" si="19"/>
        <v>#N/A</v>
      </c>
    </row>
    <row r="351" spans="1:11" x14ac:dyDescent="0.3">
      <c r="A351" t="str">
        <f t="shared" si="20"/>
        <v>2010-18-5-</v>
      </c>
      <c r="B351">
        <f>VLOOKUP(F351,LookUpFlags!$A$5:$E$114,5,FALSE)</f>
        <v>1</v>
      </c>
      <c r="C351">
        <f t="shared" si="21"/>
        <v>9</v>
      </c>
      <c r="D351" t="str">
        <f t="shared" si="22"/>
        <v>M</v>
      </c>
      <c r="E351">
        <v>2010</v>
      </c>
      <c r="F351">
        <v>18</v>
      </c>
      <c r="H351">
        <v>5</v>
      </c>
      <c r="I351" s="136" t="e">
        <f>VLOOKUP(A351,[1]valid2020_stock!$A$2:$M$9919,13,FALSE)</f>
        <v>#N/A</v>
      </c>
      <c r="K351" s="136" t="e">
        <f t="shared" si="19"/>
        <v>#N/A</v>
      </c>
    </row>
    <row r="352" spans="1:11" x14ac:dyDescent="0.3">
      <c r="A352" t="str">
        <f t="shared" si="20"/>
        <v>2011-18-3-</v>
      </c>
      <c r="B352">
        <f>VLOOKUP(F352,LookUpFlags!$A$5:$E$114,5,FALSE)</f>
        <v>1</v>
      </c>
      <c r="C352">
        <f t="shared" si="21"/>
        <v>9</v>
      </c>
      <c r="D352" t="str">
        <f t="shared" si="22"/>
        <v>M</v>
      </c>
      <c r="E352">
        <v>2011</v>
      </c>
      <c r="F352">
        <v>18</v>
      </c>
      <c r="H352">
        <v>3</v>
      </c>
      <c r="I352" s="136" t="e">
        <f>VLOOKUP(A352,[1]valid2020_stock!$A$2:$M$9919,13,FALSE)</f>
        <v>#N/A</v>
      </c>
      <c r="K352" s="136" t="e">
        <f t="shared" si="19"/>
        <v>#N/A</v>
      </c>
    </row>
    <row r="353" spans="1:13" x14ac:dyDescent="0.3">
      <c r="A353" t="str">
        <f t="shared" si="20"/>
        <v>2011-18-4-</v>
      </c>
      <c r="B353">
        <f>VLOOKUP(F353,LookUpFlags!$A$5:$E$114,5,FALSE)</f>
        <v>1</v>
      </c>
      <c r="C353">
        <f t="shared" si="21"/>
        <v>9</v>
      </c>
      <c r="D353" t="str">
        <f t="shared" si="22"/>
        <v>M</v>
      </c>
      <c r="E353">
        <v>2011</v>
      </c>
      <c r="F353">
        <v>18</v>
      </c>
      <c r="H353">
        <v>4</v>
      </c>
      <c r="I353" s="136" t="e">
        <f>VLOOKUP(A353,[1]valid2020_stock!$A$2:$M$9919,13,FALSE)</f>
        <v>#N/A</v>
      </c>
      <c r="K353" s="136" t="e">
        <f t="shared" si="19"/>
        <v>#N/A</v>
      </c>
    </row>
    <row r="354" spans="1:13" x14ac:dyDescent="0.3">
      <c r="A354" t="str">
        <f t="shared" si="20"/>
        <v>2011-18-5-</v>
      </c>
      <c r="B354">
        <f>VLOOKUP(F354,LookUpFlags!$A$5:$E$114,5,FALSE)</f>
        <v>1</v>
      </c>
      <c r="C354">
        <f t="shared" si="21"/>
        <v>9</v>
      </c>
      <c r="D354" t="str">
        <f t="shared" si="22"/>
        <v>M</v>
      </c>
      <c r="E354">
        <v>2011</v>
      </c>
      <c r="F354">
        <v>18</v>
      </c>
      <c r="H354">
        <v>5</v>
      </c>
      <c r="I354" s="136" t="e">
        <f>VLOOKUP(A354,[1]valid2020_stock!$A$2:$M$9919,13,FALSE)</f>
        <v>#N/A</v>
      </c>
      <c r="K354" s="136" t="e">
        <f t="shared" si="19"/>
        <v>#N/A</v>
      </c>
    </row>
    <row r="355" spans="1:13" x14ac:dyDescent="0.3">
      <c r="A355" t="str">
        <f t="shared" si="20"/>
        <v>2012-18-3-</v>
      </c>
      <c r="B355">
        <f>VLOOKUP(F355,LookUpFlags!$A$5:$E$114,5,FALSE)</f>
        <v>1</v>
      </c>
      <c r="C355">
        <f t="shared" si="21"/>
        <v>9</v>
      </c>
      <c r="D355" t="str">
        <f t="shared" si="22"/>
        <v>M</v>
      </c>
      <c r="E355">
        <v>2012</v>
      </c>
      <c r="F355">
        <v>18</v>
      </c>
      <c r="H355">
        <v>3</v>
      </c>
      <c r="I355" s="136" t="e">
        <f>VLOOKUP(A355,[1]valid2020_stock!$A$2:$M$9919,13,FALSE)</f>
        <v>#N/A</v>
      </c>
      <c r="K355" s="136" t="e">
        <f t="shared" si="19"/>
        <v>#N/A</v>
      </c>
    </row>
    <row r="356" spans="1:13" x14ac:dyDescent="0.3">
      <c r="A356" t="str">
        <f t="shared" si="20"/>
        <v>2012-18-4-</v>
      </c>
      <c r="B356">
        <f>VLOOKUP(F356,LookUpFlags!$A$5:$E$114,5,FALSE)</f>
        <v>1</v>
      </c>
      <c r="C356">
        <f t="shared" si="21"/>
        <v>9</v>
      </c>
      <c r="D356" t="str">
        <f t="shared" si="22"/>
        <v>M</v>
      </c>
      <c r="E356">
        <v>2012</v>
      </c>
      <c r="F356">
        <v>18</v>
      </c>
      <c r="H356">
        <v>4</v>
      </c>
      <c r="I356" s="136" t="e">
        <f>VLOOKUP(A356,[1]valid2020_stock!$A$2:$M$9919,13,FALSE)</f>
        <v>#N/A</v>
      </c>
      <c r="K356" s="136" t="e">
        <f t="shared" si="19"/>
        <v>#N/A</v>
      </c>
    </row>
    <row r="357" spans="1:13" x14ac:dyDescent="0.3">
      <c r="A357" t="str">
        <f t="shared" si="20"/>
        <v>2012-18-5-</v>
      </c>
      <c r="B357">
        <f>VLOOKUP(F357,LookUpFlags!$A$5:$E$114,5,FALSE)</f>
        <v>1</v>
      </c>
      <c r="C357">
        <f t="shared" si="21"/>
        <v>9</v>
      </c>
      <c r="D357" t="str">
        <f t="shared" si="22"/>
        <v>M</v>
      </c>
      <c r="E357">
        <v>2012</v>
      </c>
      <c r="F357">
        <v>18</v>
      </c>
      <c r="H357">
        <v>5</v>
      </c>
      <c r="I357" s="136" t="e">
        <f>VLOOKUP(A357,[1]valid2020_stock!$A$2:$M$9919,13,FALSE)</f>
        <v>#N/A</v>
      </c>
      <c r="K357" s="136" t="e">
        <f t="shared" si="19"/>
        <v>#N/A</v>
      </c>
    </row>
    <row r="358" spans="1:13" x14ac:dyDescent="0.3">
      <c r="A358" t="str">
        <f t="shared" si="20"/>
        <v>2013-18-3-</v>
      </c>
      <c r="B358">
        <f>VLOOKUP(F358,LookUpFlags!$A$5:$E$114,5,FALSE)</f>
        <v>1</v>
      </c>
      <c r="C358">
        <f t="shared" si="21"/>
        <v>9</v>
      </c>
      <c r="D358" t="str">
        <f t="shared" si="22"/>
        <v>M</v>
      </c>
      <c r="E358">
        <v>2013</v>
      </c>
      <c r="F358">
        <v>18</v>
      </c>
      <c r="H358">
        <v>3</v>
      </c>
      <c r="I358" s="136" t="e">
        <f>VLOOKUP(A358,[1]valid2020_stock!$A$2:$M$9919,13,FALSE)</f>
        <v>#N/A</v>
      </c>
      <c r="K358" s="136" t="e">
        <f t="shared" si="19"/>
        <v>#N/A</v>
      </c>
    </row>
    <row r="359" spans="1:13" x14ac:dyDescent="0.3">
      <c r="A359" t="str">
        <f t="shared" si="20"/>
        <v>2013-18-4-</v>
      </c>
      <c r="B359">
        <f>VLOOKUP(F359,LookUpFlags!$A$5:$E$114,5,FALSE)</f>
        <v>1</v>
      </c>
      <c r="C359">
        <f t="shared" si="21"/>
        <v>9</v>
      </c>
      <c r="D359" t="str">
        <f t="shared" si="22"/>
        <v>M</v>
      </c>
      <c r="E359">
        <v>2013</v>
      </c>
      <c r="F359">
        <v>18</v>
      </c>
      <c r="H359">
        <v>4</v>
      </c>
      <c r="I359" s="136" t="e">
        <f>VLOOKUP(A359,[1]valid2020_stock!$A$2:$M$9919,13,FALSE)</f>
        <v>#N/A</v>
      </c>
      <c r="K359" s="136" t="e">
        <f t="shared" si="19"/>
        <v>#N/A</v>
      </c>
    </row>
    <row r="360" spans="1:13" x14ac:dyDescent="0.3">
      <c r="A360" t="str">
        <f t="shared" si="20"/>
        <v>2013-18-5-</v>
      </c>
      <c r="B360">
        <f>VLOOKUP(F360,LookUpFlags!$A$5:$E$114,5,FALSE)</f>
        <v>1</v>
      </c>
      <c r="C360">
        <f t="shared" si="21"/>
        <v>9</v>
      </c>
      <c r="D360" t="str">
        <f t="shared" si="22"/>
        <v>M</v>
      </c>
      <c r="E360">
        <v>2013</v>
      </c>
      <c r="F360">
        <v>18</v>
      </c>
      <c r="H360">
        <v>5</v>
      </c>
      <c r="I360" s="136" t="e">
        <f>VLOOKUP(A360,[1]valid2020_stock!$A$2:$M$9919,13,FALSE)</f>
        <v>#N/A</v>
      </c>
      <c r="K360" s="136" t="e">
        <f t="shared" si="19"/>
        <v>#N/A</v>
      </c>
    </row>
    <row r="361" spans="1:13" x14ac:dyDescent="0.3">
      <c r="A361" t="str">
        <f t="shared" si="20"/>
        <v>2007-19-3-</v>
      </c>
      <c r="B361">
        <f>VLOOKUP(F361,LookUpFlags!$A$5:$E$114,5,FALSE)</f>
        <v>1</v>
      </c>
      <c r="C361">
        <f t="shared" si="21"/>
        <v>10</v>
      </c>
      <c r="D361" t="str">
        <f t="shared" si="22"/>
        <v>UM</v>
      </c>
      <c r="E361">
        <v>2007</v>
      </c>
      <c r="F361">
        <v>19</v>
      </c>
      <c r="H361">
        <v>3</v>
      </c>
      <c r="I361" s="136">
        <f>VLOOKUP(A361,[1]valid2020_stock!$A$2:$M$9919,13,FALSE)</f>
        <v>889.41502611712667</v>
      </c>
      <c r="M361" t="s">
        <v>186</v>
      </c>
    </row>
    <row r="362" spans="1:13" x14ac:dyDescent="0.3">
      <c r="A362" t="str">
        <f t="shared" si="20"/>
        <v>2007-19-4-</v>
      </c>
      <c r="B362">
        <f>VLOOKUP(F362,LookUpFlags!$A$5:$E$114,5,FALSE)</f>
        <v>1</v>
      </c>
      <c r="C362">
        <f t="shared" si="21"/>
        <v>10</v>
      </c>
      <c r="D362" t="str">
        <f t="shared" si="22"/>
        <v>UM</v>
      </c>
      <c r="E362">
        <v>2007</v>
      </c>
      <c r="F362">
        <v>19</v>
      </c>
      <c r="H362">
        <v>4</v>
      </c>
      <c r="I362" s="136">
        <f>VLOOKUP(A362,[1]valid2020_stock!$A$2:$M$9919,13,FALSE)</f>
        <v>3233.370817092482</v>
      </c>
      <c r="M362" t="s">
        <v>186</v>
      </c>
    </row>
    <row r="363" spans="1:13" x14ac:dyDescent="0.3">
      <c r="A363" t="str">
        <f t="shared" si="20"/>
        <v>2007-19-5-</v>
      </c>
      <c r="B363">
        <f>VLOOKUP(F363,LookUpFlags!$A$5:$E$114,5,FALSE)</f>
        <v>1</v>
      </c>
      <c r="C363">
        <f t="shared" si="21"/>
        <v>10</v>
      </c>
      <c r="D363" t="str">
        <f t="shared" si="22"/>
        <v>UM</v>
      </c>
      <c r="E363">
        <v>2007</v>
      </c>
      <c r="F363">
        <v>19</v>
      </c>
      <c r="H363">
        <v>5</v>
      </c>
      <c r="I363" s="136">
        <f>VLOOKUP(A363,[1]valid2020_stock!$A$2:$M$9919,13,FALSE)</f>
        <v>31.182876550156578</v>
      </c>
      <c r="M363" t="s">
        <v>186</v>
      </c>
    </row>
    <row r="364" spans="1:13" x14ac:dyDescent="0.3">
      <c r="A364" t="str">
        <f t="shared" si="20"/>
        <v>2008-19-3-</v>
      </c>
      <c r="B364">
        <f>VLOOKUP(F364,LookUpFlags!$A$5:$E$114,5,FALSE)</f>
        <v>1</v>
      </c>
      <c r="C364">
        <f t="shared" si="21"/>
        <v>10</v>
      </c>
      <c r="D364" t="str">
        <f t="shared" si="22"/>
        <v>UM</v>
      </c>
      <c r="E364">
        <v>2008</v>
      </c>
      <c r="F364">
        <v>19</v>
      </c>
      <c r="H364">
        <v>3</v>
      </c>
      <c r="I364" s="136">
        <f>VLOOKUP(A364,[1]valid2020_stock!$A$2:$M$9919,13,FALSE)</f>
        <v>662.23334737435243</v>
      </c>
      <c r="M364" t="s">
        <v>186</v>
      </c>
    </row>
    <row r="365" spans="1:13" x14ac:dyDescent="0.3">
      <c r="A365" t="str">
        <f t="shared" si="20"/>
        <v>2008-19-4-</v>
      </c>
      <c r="B365">
        <f>VLOOKUP(F365,LookUpFlags!$A$5:$E$114,5,FALSE)</f>
        <v>1</v>
      </c>
      <c r="C365">
        <f t="shared" si="21"/>
        <v>10</v>
      </c>
      <c r="D365" t="str">
        <f t="shared" si="22"/>
        <v>UM</v>
      </c>
      <c r="E365">
        <v>2008</v>
      </c>
      <c r="F365">
        <v>19</v>
      </c>
      <c r="H365">
        <v>4</v>
      </c>
      <c r="I365" s="136">
        <f>VLOOKUP(A365,[1]valid2020_stock!$A$2:$M$9919,13,FALSE)</f>
        <v>461.38608678623979</v>
      </c>
      <c r="M365" t="s">
        <v>186</v>
      </c>
    </row>
    <row r="366" spans="1:13" x14ac:dyDescent="0.3">
      <c r="A366" t="str">
        <f t="shared" si="20"/>
        <v>2008-19-5-</v>
      </c>
      <c r="B366">
        <f>VLOOKUP(F366,LookUpFlags!$A$5:$E$114,5,FALSE)</f>
        <v>1</v>
      </c>
      <c r="C366">
        <f t="shared" si="21"/>
        <v>10</v>
      </c>
      <c r="D366" t="str">
        <f t="shared" si="22"/>
        <v>UM</v>
      </c>
      <c r="E366">
        <v>2008</v>
      </c>
      <c r="F366">
        <v>19</v>
      </c>
      <c r="H366">
        <v>5</v>
      </c>
      <c r="I366" s="136">
        <f>VLOOKUP(A366,[1]valid2020_stock!$A$2:$M$9919,13,FALSE)</f>
        <v>60.092809485546937</v>
      </c>
      <c r="M366" t="s">
        <v>186</v>
      </c>
    </row>
    <row r="367" spans="1:13" x14ac:dyDescent="0.3">
      <c r="A367" t="str">
        <f t="shared" si="20"/>
        <v>2009-19-3-</v>
      </c>
      <c r="B367">
        <f>VLOOKUP(F367,LookUpFlags!$A$5:$E$114,5,FALSE)</f>
        <v>1</v>
      </c>
      <c r="C367">
        <f t="shared" si="21"/>
        <v>10</v>
      </c>
      <c r="D367" t="str">
        <f t="shared" si="22"/>
        <v>UM</v>
      </c>
      <c r="E367">
        <v>2009</v>
      </c>
      <c r="F367">
        <v>19</v>
      </c>
      <c r="H367">
        <v>3</v>
      </c>
      <c r="I367" s="136">
        <f>VLOOKUP(A367,[1]valid2020_stock!$A$2:$M$9919,13,FALSE)</f>
        <v>43.719096597130658</v>
      </c>
      <c r="M367" t="s">
        <v>186</v>
      </c>
    </row>
    <row r="368" spans="1:13" x14ac:dyDescent="0.3">
      <c r="A368" t="str">
        <f t="shared" si="20"/>
        <v>2009-19-4-</v>
      </c>
      <c r="B368">
        <f>VLOOKUP(F368,LookUpFlags!$A$5:$E$114,5,FALSE)</f>
        <v>1</v>
      </c>
      <c r="C368">
        <f t="shared" si="21"/>
        <v>10</v>
      </c>
      <c r="D368" t="str">
        <f t="shared" si="22"/>
        <v>UM</v>
      </c>
      <c r="E368">
        <v>2009</v>
      </c>
      <c r="F368">
        <v>19</v>
      </c>
      <c r="H368">
        <v>4</v>
      </c>
      <c r="I368" s="136">
        <f>VLOOKUP(A368,[1]valid2020_stock!$A$2:$M$9919,13,FALSE)</f>
        <v>540.8401719284758</v>
      </c>
      <c r="M368" t="s">
        <v>186</v>
      </c>
    </row>
    <row r="369" spans="1:13" x14ac:dyDescent="0.3">
      <c r="A369" t="str">
        <f t="shared" si="20"/>
        <v>2009-19-5-</v>
      </c>
      <c r="B369">
        <f>VLOOKUP(F369,LookUpFlags!$A$5:$E$114,5,FALSE)</f>
        <v>1</v>
      </c>
      <c r="C369">
        <f t="shared" si="21"/>
        <v>10</v>
      </c>
      <c r="D369" t="str">
        <f t="shared" si="22"/>
        <v>UM</v>
      </c>
      <c r="E369">
        <v>2009</v>
      </c>
      <c r="F369">
        <v>19</v>
      </c>
      <c r="H369">
        <v>5</v>
      </c>
      <c r="I369" s="136">
        <f>VLOOKUP(A369,[1]valid2020_stock!$A$2:$M$9919,13,FALSE)</f>
        <v>7.2573060454787566</v>
      </c>
      <c r="M369" t="s">
        <v>186</v>
      </c>
    </row>
    <row r="370" spans="1:13" x14ac:dyDescent="0.3">
      <c r="A370" t="str">
        <f t="shared" si="20"/>
        <v>2010-19-3-</v>
      </c>
      <c r="B370">
        <f>VLOOKUP(F370,LookUpFlags!$A$5:$E$114,5,FALSE)</f>
        <v>1</v>
      </c>
      <c r="C370">
        <f t="shared" si="21"/>
        <v>10</v>
      </c>
      <c r="D370" t="str">
        <f t="shared" si="22"/>
        <v>UM</v>
      </c>
      <c r="E370">
        <v>2010</v>
      </c>
      <c r="F370">
        <v>19</v>
      </c>
      <c r="H370">
        <v>3</v>
      </c>
      <c r="I370" s="136">
        <f>VLOOKUP(A370,[1]valid2020_stock!$A$2:$M$9919,13,FALSE)</f>
        <v>457.37858706552419</v>
      </c>
      <c r="M370" t="s">
        <v>186</v>
      </c>
    </row>
    <row r="371" spans="1:13" x14ac:dyDescent="0.3">
      <c r="A371" t="str">
        <f t="shared" si="20"/>
        <v>2010-19-4-</v>
      </c>
      <c r="B371">
        <f>VLOOKUP(F371,LookUpFlags!$A$5:$E$114,5,FALSE)</f>
        <v>1</v>
      </c>
      <c r="C371">
        <f t="shared" si="21"/>
        <v>10</v>
      </c>
      <c r="D371" t="str">
        <f t="shared" si="22"/>
        <v>UM</v>
      </c>
      <c r="E371">
        <v>2010</v>
      </c>
      <c r="F371">
        <v>19</v>
      </c>
      <c r="H371">
        <v>4</v>
      </c>
      <c r="I371" s="136">
        <f>VLOOKUP(A371,[1]valid2020_stock!$A$2:$M$9919,13,FALSE)</f>
        <v>283.66874805669869</v>
      </c>
      <c r="M371" t="s">
        <v>186</v>
      </c>
    </row>
    <row r="372" spans="1:13" x14ac:dyDescent="0.3">
      <c r="A372" t="str">
        <f t="shared" si="20"/>
        <v>2010-19-5-</v>
      </c>
      <c r="B372">
        <f>VLOOKUP(F372,LookUpFlags!$A$5:$E$114,5,FALSE)</f>
        <v>1</v>
      </c>
      <c r="C372">
        <f t="shared" si="21"/>
        <v>10</v>
      </c>
      <c r="D372" t="str">
        <f t="shared" si="22"/>
        <v>UM</v>
      </c>
      <c r="E372">
        <v>2010</v>
      </c>
      <c r="F372">
        <v>19</v>
      </c>
      <c r="H372">
        <v>5</v>
      </c>
      <c r="I372" s="136">
        <f>VLOOKUP(A372,[1]valid2020_stock!$A$2:$M$9919,13,FALSE)</f>
        <v>51.004792481093297</v>
      </c>
      <c r="M372" t="s">
        <v>186</v>
      </c>
    </row>
    <row r="373" spans="1:13" x14ac:dyDescent="0.3">
      <c r="A373" t="str">
        <f t="shared" si="20"/>
        <v>2011-19-3-</v>
      </c>
      <c r="B373">
        <f>VLOOKUP(F373,LookUpFlags!$A$5:$E$114,5,FALSE)</f>
        <v>1</v>
      </c>
      <c r="C373">
        <f t="shared" si="21"/>
        <v>10</v>
      </c>
      <c r="D373" t="str">
        <f t="shared" si="22"/>
        <v>UM</v>
      </c>
      <c r="E373">
        <v>2011</v>
      </c>
      <c r="F373">
        <v>19</v>
      </c>
      <c r="H373">
        <v>3</v>
      </c>
      <c r="I373" s="136">
        <f>VLOOKUP(A373,[1]valid2020_stock!$A$2:$M$9919,13,FALSE)</f>
        <v>23.029397995434419</v>
      </c>
      <c r="M373" t="s">
        <v>186</v>
      </c>
    </row>
    <row r="374" spans="1:13" x14ac:dyDescent="0.3">
      <c r="A374" t="str">
        <f t="shared" si="20"/>
        <v>2011-19-4-</v>
      </c>
      <c r="B374">
        <f>VLOOKUP(F374,LookUpFlags!$A$5:$E$114,5,FALSE)</f>
        <v>1</v>
      </c>
      <c r="C374">
        <f t="shared" si="21"/>
        <v>10</v>
      </c>
      <c r="D374" t="str">
        <f t="shared" si="22"/>
        <v>UM</v>
      </c>
      <c r="E374">
        <v>2011</v>
      </c>
      <c r="F374">
        <v>19</v>
      </c>
      <c r="H374">
        <v>4</v>
      </c>
      <c r="I374" s="136">
        <f>VLOOKUP(A374,[1]valid2020_stock!$A$2:$M$9919,13,FALSE)</f>
        <v>983.50975828627634</v>
      </c>
      <c r="M374" t="s">
        <v>186</v>
      </c>
    </row>
    <row r="375" spans="1:13" x14ac:dyDescent="0.3">
      <c r="A375" t="str">
        <f t="shared" si="20"/>
        <v>2011-19-5-</v>
      </c>
      <c r="B375">
        <f>VLOOKUP(F375,LookUpFlags!$A$5:$E$114,5,FALSE)</f>
        <v>1</v>
      </c>
      <c r="C375">
        <f t="shared" si="21"/>
        <v>10</v>
      </c>
      <c r="D375" t="str">
        <f t="shared" si="22"/>
        <v>UM</v>
      </c>
      <c r="E375">
        <v>2011</v>
      </c>
      <c r="F375">
        <v>19</v>
      </c>
      <c r="H375">
        <v>5</v>
      </c>
      <c r="I375" s="136">
        <f>VLOOKUP(A375,[1]valid2020_stock!$A$2:$M$9919,13,FALSE)</f>
        <v>8.0614355152477675</v>
      </c>
      <c r="M375" t="s">
        <v>186</v>
      </c>
    </row>
    <row r="376" spans="1:13" x14ac:dyDescent="0.3">
      <c r="A376" t="str">
        <f t="shared" si="20"/>
        <v>2012-19-3-</v>
      </c>
      <c r="B376">
        <f>VLOOKUP(F376,LookUpFlags!$A$5:$E$114,5,FALSE)</f>
        <v>1</v>
      </c>
      <c r="C376">
        <f t="shared" si="21"/>
        <v>10</v>
      </c>
      <c r="D376" t="str">
        <f t="shared" si="22"/>
        <v>UM</v>
      </c>
      <c r="E376">
        <v>2012</v>
      </c>
      <c r="F376">
        <v>19</v>
      </c>
      <c r="H376">
        <v>3</v>
      </c>
      <c r="I376" s="136">
        <f>VLOOKUP(A376,[1]valid2020_stock!$A$2:$M$9919,13,FALSE)</f>
        <v>27.018753669817421</v>
      </c>
      <c r="M376" t="s">
        <v>186</v>
      </c>
    </row>
    <row r="377" spans="1:13" x14ac:dyDescent="0.3">
      <c r="A377" t="str">
        <f t="shared" si="20"/>
        <v>2012-19-4-</v>
      </c>
      <c r="B377">
        <f>VLOOKUP(F377,LookUpFlags!$A$5:$E$114,5,FALSE)</f>
        <v>1</v>
      </c>
      <c r="C377">
        <f t="shared" si="21"/>
        <v>10</v>
      </c>
      <c r="D377" t="str">
        <f t="shared" si="22"/>
        <v>UM</v>
      </c>
      <c r="E377">
        <v>2012</v>
      </c>
      <c r="F377">
        <v>19</v>
      </c>
      <c r="H377">
        <v>4</v>
      </c>
      <c r="I377" s="136">
        <f>VLOOKUP(A377,[1]valid2020_stock!$A$2:$M$9919,13,FALSE)</f>
        <v>74.904358964645965</v>
      </c>
      <c r="M377" t="s">
        <v>186</v>
      </c>
    </row>
    <row r="378" spans="1:13" x14ac:dyDescent="0.3">
      <c r="A378" t="str">
        <f t="shared" si="20"/>
        <v>2012-19-5-</v>
      </c>
      <c r="B378">
        <f>VLOOKUP(F378,LookUpFlags!$A$5:$E$114,5,FALSE)</f>
        <v>1</v>
      </c>
      <c r="C378">
        <f t="shared" si="21"/>
        <v>10</v>
      </c>
      <c r="D378" t="str">
        <f t="shared" si="22"/>
        <v>UM</v>
      </c>
      <c r="E378">
        <v>2012</v>
      </c>
      <c r="F378">
        <v>19</v>
      </c>
      <c r="H378">
        <v>5</v>
      </c>
      <c r="I378" s="136">
        <f>VLOOKUP(A378,[1]valid2020_stock!$A$2:$M$9919,13,FALSE)</f>
        <v>21.118160973453829</v>
      </c>
      <c r="M378" t="s">
        <v>186</v>
      </c>
    </row>
    <row r="379" spans="1:13" x14ac:dyDescent="0.3">
      <c r="A379" t="str">
        <f t="shared" si="20"/>
        <v>2013-19-3-</v>
      </c>
      <c r="B379">
        <f>VLOOKUP(F379,LookUpFlags!$A$5:$E$114,5,FALSE)</f>
        <v>1</v>
      </c>
      <c r="C379">
        <f t="shared" si="21"/>
        <v>10</v>
      </c>
      <c r="D379" t="str">
        <f t="shared" si="22"/>
        <v>UM</v>
      </c>
      <c r="E379">
        <v>2013</v>
      </c>
      <c r="F379">
        <v>19</v>
      </c>
      <c r="H379">
        <v>3</v>
      </c>
      <c r="I379" s="136">
        <f>VLOOKUP(A379,[1]valid2020_stock!$A$2:$M$9919,13,FALSE)</f>
        <v>33.55140191256428</v>
      </c>
      <c r="M379" t="s">
        <v>186</v>
      </c>
    </row>
    <row r="380" spans="1:13" x14ac:dyDescent="0.3">
      <c r="A380" t="str">
        <f t="shared" si="20"/>
        <v>2013-19-4-</v>
      </c>
      <c r="B380">
        <f>VLOOKUP(F380,LookUpFlags!$A$5:$E$114,5,FALSE)</f>
        <v>1</v>
      </c>
      <c r="C380">
        <f t="shared" si="21"/>
        <v>10</v>
      </c>
      <c r="D380" t="str">
        <f t="shared" si="22"/>
        <v>UM</v>
      </c>
      <c r="E380">
        <v>2013</v>
      </c>
      <c r="F380">
        <v>19</v>
      </c>
      <c r="H380">
        <v>4</v>
      </c>
      <c r="I380" s="136">
        <f>VLOOKUP(A380,[1]valid2020_stock!$A$2:$M$9919,13,FALSE)</f>
        <v>257.60616143681892</v>
      </c>
      <c r="M380" t="s">
        <v>186</v>
      </c>
    </row>
    <row r="381" spans="1:13" x14ac:dyDescent="0.3">
      <c r="A381" t="str">
        <f t="shared" si="20"/>
        <v>2013-19-5-</v>
      </c>
      <c r="B381">
        <f>VLOOKUP(F381,LookUpFlags!$A$5:$E$114,5,FALSE)</f>
        <v>1</v>
      </c>
      <c r="C381">
        <f t="shared" si="21"/>
        <v>10</v>
      </c>
      <c r="D381" t="str">
        <f t="shared" si="22"/>
        <v>UM</v>
      </c>
      <c r="E381">
        <v>2013</v>
      </c>
      <c r="F381">
        <v>19</v>
      </c>
      <c r="H381">
        <v>5</v>
      </c>
      <c r="I381" s="136">
        <f>VLOOKUP(A381,[1]valid2020_stock!$A$2:$M$9919,13,FALSE)</f>
        <v>2.026050853463969</v>
      </c>
      <c r="M381" t="s">
        <v>186</v>
      </c>
    </row>
    <row r="382" spans="1:13" x14ac:dyDescent="0.3">
      <c r="A382" t="str">
        <f t="shared" si="20"/>
        <v>2007-20-3-</v>
      </c>
      <c r="B382">
        <f>VLOOKUP(F382,LookUpFlags!$A$5:$E$114,5,FALSE)</f>
        <v>1</v>
      </c>
      <c r="C382">
        <f t="shared" si="21"/>
        <v>10</v>
      </c>
      <c r="D382" t="str">
        <f t="shared" si="22"/>
        <v>M</v>
      </c>
      <c r="E382">
        <v>2007</v>
      </c>
      <c r="F382">
        <v>20</v>
      </c>
      <c r="H382">
        <v>3</v>
      </c>
      <c r="I382" s="136">
        <f>VLOOKUP(A382,[1]valid2020_stock!$A$2:$M$9919,13,FALSE)</f>
        <v>2022.74824567012</v>
      </c>
      <c r="M382" t="s">
        <v>186</v>
      </c>
    </row>
    <row r="383" spans="1:13" x14ac:dyDescent="0.3">
      <c r="A383" t="str">
        <f t="shared" si="20"/>
        <v>2007-20-4-</v>
      </c>
      <c r="B383">
        <f>VLOOKUP(F383,LookUpFlags!$A$5:$E$114,5,FALSE)</f>
        <v>1</v>
      </c>
      <c r="C383">
        <f t="shared" si="21"/>
        <v>10</v>
      </c>
      <c r="D383" t="str">
        <f t="shared" si="22"/>
        <v>M</v>
      </c>
      <c r="E383">
        <v>2007</v>
      </c>
      <c r="F383">
        <v>20</v>
      </c>
      <c r="H383">
        <v>4</v>
      </c>
      <c r="I383" s="136">
        <f>VLOOKUP(A383,[1]valid2020_stock!$A$2:$M$9919,13,FALSE)</f>
        <v>352.71847833216839</v>
      </c>
      <c r="M383" t="s">
        <v>186</v>
      </c>
    </row>
    <row r="384" spans="1:13" x14ac:dyDescent="0.3">
      <c r="A384" t="str">
        <f t="shared" si="20"/>
        <v>2007-20-5-</v>
      </c>
      <c r="B384">
        <f>VLOOKUP(F384,LookUpFlags!$A$5:$E$114,5,FALSE)</f>
        <v>1</v>
      </c>
      <c r="C384">
        <f t="shared" si="21"/>
        <v>10</v>
      </c>
      <c r="D384" t="str">
        <f t="shared" si="22"/>
        <v>M</v>
      </c>
      <c r="E384">
        <v>2007</v>
      </c>
      <c r="F384">
        <v>20</v>
      </c>
      <c r="H384">
        <v>5</v>
      </c>
      <c r="I384" s="136">
        <f>VLOOKUP(A384,[1]valid2020_stock!$A$2:$M$9919,13,FALSE)</f>
        <v>4.5646162379475079</v>
      </c>
      <c r="M384" t="s">
        <v>186</v>
      </c>
    </row>
    <row r="385" spans="1:13" x14ac:dyDescent="0.3">
      <c r="A385" t="str">
        <f t="shared" si="20"/>
        <v>2008-20-3-</v>
      </c>
      <c r="B385">
        <f>VLOOKUP(F385,LookUpFlags!$A$5:$E$114,5,FALSE)</f>
        <v>1</v>
      </c>
      <c r="C385">
        <f t="shared" si="21"/>
        <v>10</v>
      </c>
      <c r="D385" t="str">
        <f t="shared" si="22"/>
        <v>M</v>
      </c>
      <c r="E385">
        <v>2008</v>
      </c>
      <c r="F385">
        <v>20</v>
      </c>
      <c r="H385">
        <v>3</v>
      </c>
      <c r="I385" s="136">
        <f>VLOOKUP(A385,[1]valid2020_stock!$A$2:$M$9919,13,FALSE)</f>
        <v>1359.4271801565119</v>
      </c>
      <c r="M385" t="s">
        <v>186</v>
      </c>
    </row>
    <row r="386" spans="1:13" x14ac:dyDescent="0.3">
      <c r="A386" t="str">
        <f t="shared" si="20"/>
        <v>2008-20-4-</v>
      </c>
      <c r="B386">
        <f>VLOOKUP(F386,LookUpFlags!$A$5:$E$114,5,FALSE)</f>
        <v>1</v>
      </c>
      <c r="C386">
        <f t="shared" si="21"/>
        <v>10</v>
      </c>
      <c r="D386" t="str">
        <f t="shared" si="22"/>
        <v>M</v>
      </c>
      <c r="E386">
        <v>2008</v>
      </c>
      <c r="F386">
        <v>20</v>
      </c>
      <c r="H386">
        <v>4</v>
      </c>
      <c r="I386" s="136">
        <f>VLOOKUP(A386,[1]valid2020_stock!$A$2:$M$9919,13,FALSE)</f>
        <v>1049.3052964236369</v>
      </c>
      <c r="M386" t="s">
        <v>186</v>
      </c>
    </row>
    <row r="387" spans="1:13" x14ac:dyDescent="0.3">
      <c r="A387" t="str">
        <f t="shared" si="20"/>
        <v>2008-20-5-</v>
      </c>
      <c r="B387">
        <f>VLOOKUP(F387,LookUpFlags!$A$5:$E$114,5,FALSE)</f>
        <v>1</v>
      </c>
      <c r="C387">
        <f t="shared" si="21"/>
        <v>10</v>
      </c>
      <c r="D387" t="str">
        <f t="shared" si="22"/>
        <v>M</v>
      </c>
      <c r="E387">
        <v>2008</v>
      </c>
      <c r="F387">
        <v>20</v>
      </c>
      <c r="H387">
        <v>5</v>
      </c>
      <c r="I387" s="136">
        <f>VLOOKUP(A387,[1]valid2020_stock!$A$2:$M$9919,13,FALSE)</f>
        <v>6.5553397737123102</v>
      </c>
      <c r="M387" t="s">
        <v>186</v>
      </c>
    </row>
    <row r="388" spans="1:13" x14ac:dyDescent="0.3">
      <c r="A388" t="str">
        <f t="shared" ref="A388:A451" si="23">E388&amp;"-"&amp;F388&amp;"-"&amp;H388&amp;"-"&amp;G388</f>
        <v>2009-20-3-</v>
      </c>
      <c r="B388">
        <f>VLOOKUP(F388,LookUpFlags!$A$5:$E$114,5,FALSE)</f>
        <v>1</v>
      </c>
      <c r="C388">
        <f t="shared" ref="C388:C451" si="24">IF(MOD(F388,2)&lt;&gt;0,F388/2+0.5,F388/2)</f>
        <v>10</v>
      </c>
      <c r="D388" t="str">
        <f t="shared" ref="D388:D451" si="25">IF(MOD(F388,2)&lt;&gt;0,"UM","M")</f>
        <v>M</v>
      </c>
      <c r="E388">
        <v>2009</v>
      </c>
      <c r="F388">
        <v>20</v>
      </c>
      <c r="H388">
        <v>3</v>
      </c>
      <c r="I388" s="136">
        <f>VLOOKUP(A388,[1]valid2020_stock!$A$2:$M$9919,13,FALSE)</f>
        <v>155.44632284831221</v>
      </c>
      <c r="M388" t="s">
        <v>186</v>
      </c>
    </row>
    <row r="389" spans="1:13" x14ac:dyDescent="0.3">
      <c r="A389" t="str">
        <f t="shared" si="23"/>
        <v>2009-20-4-</v>
      </c>
      <c r="B389">
        <f>VLOOKUP(F389,LookUpFlags!$A$5:$E$114,5,FALSE)</f>
        <v>1</v>
      </c>
      <c r="C389">
        <f t="shared" si="24"/>
        <v>10</v>
      </c>
      <c r="D389" t="str">
        <f t="shared" si="25"/>
        <v>M</v>
      </c>
      <c r="E389">
        <v>2009</v>
      </c>
      <c r="F389">
        <v>20</v>
      </c>
      <c r="H389">
        <v>4</v>
      </c>
      <c r="I389" s="136">
        <f>VLOOKUP(A389,[1]valid2020_stock!$A$2:$M$9919,13,FALSE)</f>
        <v>1110.2322659454851</v>
      </c>
      <c r="M389" t="s">
        <v>186</v>
      </c>
    </row>
    <row r="390" spans="1:13" x14ac:dyDescent="0.3">
      <c r="A390" t="str">
        <f t="shared" si="23"/>
        <v>2009-20-5-</v>
      </c>
      <c r="B390">
        <f>VLOOKUP(F390,LookUpFlags!$A$5:$E$114,5,FALSE)</f>
        <v>1</v>
      </c>
      <c r="C390">
        <f t="shared" si="24"/>
        <v>10</v>
      </c>
      <c r="D390" t="str">
        <f t="shared" si="25"/>
        <v>M</v>
      </c>
      <c r="E390">
        <v>2009</v>
      </c>
      <c r="F390">
        <v>20</v>
      </c>
      <c r="H390">
        <v>5</v>
      </c>
      <c r="I390" s="136">
        <f>VLOOKUP(A390,[1]valid2020_stock!$A$2:$M$9919,13,FALSE)</f>
        <v>16.50489663511728</v>
      </c>
      <c r="M390" t="s">
        <v>186</v>
      </c>
    </row>
    <row r="391" spans="1:13" x14ac:dyDescent="0.3">
      <c r="A391" t="str">
        <f t="shared" si="23"/>
        <v>2010-20-3-</v>
      </c>
      <c r="B391">
        <f>VLOOKUP(F391,LookUpFlags!$A$5:$E$114,5,FALSE)</f>
        <v>1</v>
      </c>
      <c r="C391">
        <f t="shared" si="24"/>
        <v>10</v>
      </c>
      <c r="D391" t="str">
        <f t="shared" si="25"/>
        <v>M</v>
      </c>
      <c r="E391">
        <v>2010</v>
      </c>
      <c r="F391">
        <v>20</v>
      </c>
      <c r="H391">
        <v>3</v>
      </c>
      <c r="I391" s="136">
        <f>VLOOKUP(A391,[1]valid2020_stock!$A$2:$M$9919,13,FALSE)</f>
        <v>2011.641528014859</v>
      </c>
      <c r="M391" t="s">
        <v>186</v>
      </c>
    </row>
    <row r="392" spans="1:13" x14ac:dyDescent="0.3">
      <c r="A392" t="str">
        <f t="shared" si="23"/>
        <v>2010-20-4-</v>
      </c>
      <c r="B392">
        <f>VLOOKUP(F392,LookUpFlags!$A$5:$E$114,5,FALSE)</f>
        <v>1</v>
      </c>
      <c r="C392">
        <f t="shared" si="24"/>
        <v>10</v>
      </c>
      <c r="D392" t="str">
        <f t="shared" si="25"/>
        <v>M</v>
      </c>
      <c r="E392">
        <v>2010</v>
      </c>
      <c r="F392">
        <v>20</v>
      </c>
      <c r="H392">
        <v>4</v>
      </c>
      <c r="I392" s="136">
        <f>VLOOKUP(A392,[1]valid2020_stock!$A$2:$M$9919,13,FALSE)</f>
        <v>1008.604185002582</v>
      </c>
      <c r="M392" t="s">
        <v>186</v>
      </c>
    </row>
    <row r="393" spans="1:13" x14ac:dyDescent="0.3">
      <c r="A393" t="str">
        <f t="shared" si="23"/>
        <v>2010-20-5-</v>
      </c>
      <c r="B393">
        <f>VLOOKUP(F393,LookUpFlags!$A$5:$E$114,5,FALSE)</f>
        <v>1</v>
      </c>
      <c r="C393">
        <f t="shared" si="24"/>
        <v>10</v>
      </c>
      <c r="D393" t="str">
        <f t="shared" si="25"/>
        <v>M</v>
      </c>
      <c r="E393">
        <v>2010</v>
      </c>
      <c r="F393">
        <v>20</v>
      </c>
      <c r="H393">
        <v>5</v>
      </c>
      <c r="I393" s="136">
        <f>VLOOKUP(A393,[1]valid2020_stock!$A$2:$M$9919,13,FALSE)</f>
        <v>104.7022193792443</v>
      </c>
      <c r="M393" t="s">
        <v>186</v>
      </c>
    </row>
    <row r="394" spans="1:13" x14ac:dyDescent="0.3">
      <c r="A394" t="str">
        <f t="shared" si="23"/>
        <v>2011-20-3-</v>
      </c>
      <c r="B394">
        <f>VLOOKUP(F394,LookUpFlags!$A$5:$E$114,5,FALSE)</f>
        <v>1</v>
      </c>
      <c r="C394">
        <f t="shared" si="24"/>
        <v>10</v>
      </c>
      <c r="D394" t="str">
        <f t="shared" si="25"/>
        <v>M</v>
      </c>
      <c r="E394">
        <v>2011</v>
      </c>
      <c r="F394">
        <v>20</v>
      </c>
      <c r="H394">
        <v>3</v>
      </c>
      <c r="I394" s="136">
        <f>VLOOKUP(A394,[1]valid2020_stock!$A$2:$M$9919,13,FALSE)</f>
        <v>84.065941934890546</v>
      </c>
      <c r="M394" t="s">
        <v>186</v>
      </c>
    </row>
    <row r="395" spans="1:13" x14ac:dyDescent="0.3">
      <c r="A395" t="str">
        <f t="shared" si="23"/>
        <v>2011-20-4-</v>
      </c>
      <c r="B395">
        <f>VLOOKUP(F395,LookUpFlags!$A$5:$E$114,5,FALSE)</f>
        <v>1</v>
      </c>
      <c r="C395">
        <f t="shared" si="24"/>
        <v>10</v>
      </c>
      <c r="D395" t="str">
        <f t="shared" si="25"/>
        <v>M</v>
      </c>
      <c r="E395">
        <v>2011</v>
      </c>
      <c r="F395">
        <v>20</v>
      </c>
      <c r="H395">
        <v>4</v>
      </c>
      <c r="I395" s="136">
        <f>VLOOKUP(A395,[1]valid2020_stock!$A$2:$M$9919,13,FALSE)</f>
        <v>4325.6705253083765</v>
      </c>
      <c r="M395" t="s">
        <v>186</v>
      </c>
    </row>
    <row r="396" spans="1:13" x14ac:dyDescent="0.3">
      <c r="A396" t="str">
        <f t="shared" si="23"/>
        <v>2011-20-5-</v>
      </c>
      <c r="B396">
        <f>VLOOKUP(F396,LookUpFlags!$A$5:$E$114,5,FALSE)</f>
        <v>1</v>
      </c>
      <c r="C396">
        <f t="shared" si="24"/>
        <v>10</v>
      </c>
      <c r="D396" t="str">
        <f t="shared" si="25"/>
        <v>M</v>
      </c>
      <c r="E396">
        <v>2011</v>
      </c>
      <c r="F396">
        <v>20</v>
      </c>
      <c r="H396">
        <v>5</v>
      </c>
      <c r="I396" s="136">
        <f>VLOOKUP(A396,[1]valid2020_stock!$A$2:$M$9919,13,FALSE)</f>
        <v>28.663000959775051</v>
      </c>
      <c r="M396" t="s">
        <v>186</v>
      </c>
    </row>
    <row r="397" spans="1:13" x14ac:dyDescent="0.3">
      <c r="A397" t="str">
        <f t="shared" si="23"/>
        <v>2012-20-3-</v>
      </c>
      <c r="B397">
        <f>VLOOKUP(F397,LookUpFlags!$A$5:$E$114,5,FALSE)</f>
        <v>1</v>
      </c>
      <c r="C397">
        <f t="shared" si="24"/>
        <v>10</v>
      </c>
      <c r="D397" t="str">
        <f t="shared" si="25"/>
        <v>M</v>
      </c>
      <c r="E397">
        <v>2012</v>
      </c>
      <c r="F397">
        <v>20</v>
      </c>
      <c r="H397">
        <v>3</v>
      </c>
      <c r="I397" s="136">
        <f>VLOOKUP(A397,[1]valid2020_stock!$A$2:$M$9919,13,FALSE)</f>
        <v>99.647925900075052</v>
      </c>
      <c r="M397" t="s">
        <v>186</v>
      </c>
    </row>
    <row r="398" spans="1:13" x14ac:dyDescent="0.3">
      <c r="A398" t="str">
        <f t="shared" si="23"/>
        <v>2012-20-4-</v>
      </c>
      <c r="B398">
        <f>VLOOKUP(F398,LookUpFlags!$A$5:$E$114,5,FALSE)</f>
        <v>1</v>
      </c>
      <c r="C398">
        <f t="shared" si="24"/>
        <v>10</v>
      </c>
      <c r="D398" t="str">
        <f t="shared" si="25"/>
        <v>M</v>
      </c>
      <c r="E398">
        <v>2012</v>
      </c>
      <c r="F398">
        <v>20</v>
      </c>
      <c r="H398">
        <v>4</v>
      </c>
      <c r="I398" s="136">
        <f>VLOOKUP(A398,[1]valid2020_stock!$A$2:$M$9919,13,FALSE)</f>
        <v>273.42900985255841</v>
      </c>
      <c r="M398" t="s">
        <v>186</v>
      </c>
    </row>
    <row r="399" spans="1:13" x14ac:dyDescent="0.3">
      <c r="A399" t="str">
        <f t="shared" si="23"/>
        <v>2012-20-5-</v>
      </c>
      <c r="B399">
        <f>VLOOKUP(F399,LookUpFlags!$A$5:$E$114,5,FALSE)</f>
        <v>1</v>
      </c>
      <c r="C399">
        <f t="shared" si="24"/>
        <v>10</v>
      </c>
      <c r="D399" t="str">
        <f t="shared" si="25"/>
        <v>M</v>
      </c>
      <c r="E399">
        <v>2012</v>
      </c>
      <c r="F399">
        <v>20</v>
      </c>
      <c r="H399">
        <v>5</v>
      </c>
      <c r="I399" s="136">
        <f>VLOOKUP(A399,[1]valid2020_stock!$A$2:$M$9919,13,FALSE)</f>
        <v>92.881850639449382</v>
      </c>
      <c r="M399" t="s">
        <v>186</v>
      </c>
    </row>
    <row r="400" spans="1:13" x14ac:dyDescent="0.3">
      <c r="A400" t="str">
        <f t="shared" si="23"/>
        <v>2013-20-3-</v>
      </c>
      <c r="B400">
        <f>VLOOKUP(F400,LookUpFlags!$A$5:$E$114,5,FALSE)</f>
        <v>1</v>
      </c>
      <c r="C400">
        <f t="shared" si="24"/>
        <v>10</v>
      </c>
      <c r="D400" t="str">
        <f t="shared" si="25"/>
        <v>M</v>
      </c>
      <c r="E400">
        <v>2013</v>
      </c>
      <c r="F400">
        <v>20</v>
      </c>
      <c r="H400">
        <v>3</v>
      </c>
      <c r="I400" s="136">
        <f>VLOOKUP(A400,[1]valid2020_stock!$A$2:$M$9919,13,FALSE)</f>
        <v>714.34273939723744</v>
      </c>
      <c r="M400" t="s">
        <v>186</v>
      </c>
    </row>
    <row r="401" spans="1:13" x14ac:dyDescent="0.3">
      <c r="A401" t="str">
        <f t="shared" si="23"/>
        <v>2013-20-4-</v>
      </c>
      <c r="B401">
        <f>VLOOKUP(F401,LookUpFlags!$A$5:$E$114,5,FALSE)</f>
        <v>1</v>
      </c>
      <c r="C401">
        <f t="shared" si="24"/>
        <v>10</v>
      </c>
      <c r="D401" t="str">
        <f t="shared" si="25"/>
        <v>M</v>
      </c>
      <c r="E401">
        <v>2013</v>
      </c>
      <c r="F401">
        <v>20</v>
      </c>
      <c r="H401">
        <v>4</v>
      </c>
      <c r="I401" s="136">
        <f>VLOOKUP(A401,[1]valid2020_stock!$A$2:$M$9919,13,FALSE)</f>
        <v>950.07786073177385</v>
      </c>
      <c r="M401" t="s">
        <v>186</v>
      </c>
    </row>
    <row r="402" spans="1:13" x14ac:dyDescent="0.3">
      <c r="A402" t="str">
        <f t="shared" si="23"/>
        <v>2013-20-5-</v>
      </c>
      <c r="B402">
        <f>VLOOKUP(F402,LookUpFlags!$A$5:$E$114,5,FALSE)</f>
        <v>1</v>
      </c>
      <c r="C402">
        <f t="shared" si="24"/>
        <v>10</v>
      </c>
      <c r="D402" t="str">
        <f t="shared" si="25"/>
        <v>M</v>
      </c>
      <c r="E402">
        <v>2013</v>
      </c>
      <c r="F402">
        <v>20</v>
      </c>
      <c r="H402">
        <v>5</v>
      </c>
      <c r="I402" s="136">
        <f>VLOOKUP(A402,[1]valid2020_stock!$A$2:$M$9919,13,FALSE)</f>
        <v>7.3958456681413818</v>
      </c>
      <c r="M402" t="s">
        <v>186</v>
      </c>
    </row>
    <row r="403" spans="1:13" x14ac:dyDescent="0.3">
      <c r="A403" t="str">
        <f t="shared" si="23"/>
        <v>2007-21-3-CedarR_nat_n_um</v>
      </c>
      <c r="B403">
        <f>VLOOKUP(F403,LookUpFlags!$A$5:$E$114,5,FALSE)</f>
        <v>2</v>
      </c>
      <c r="C403">
        <f t="shared" si="24"/>
        <v>11</v>
      </c>
      <c r="D403" t="str">
        <f t="shared" si="25"/>
        <v>UM</v>
      </c>
      <c r="E403">
        <v>2007</v>
      </c>
      <c r="F403">
        <v>21</v>
      </c>
      <c r="G403" t="s">
        <v>296</v>
      </c>
      <c r="H403">
        <v>3</v>
      </c>
      <c r="I403" s="136">
        <f>VLOOKUP(A403,[1]valid2020_stock!$A$2:$M$9919,13,FALSE)</f>
        <v>1143</v>
      </c>
      <c r="J403" s="109"/>
      <c r="K403" s="136">
        <f t="shared" ref="K403:K423" si="26">I403</f>
        <v>1143</v>
      </c>
      <c r="L403" t="s">
        <v>357</v>
      </c>
    </row>
    <row r="404" spans="1:13" x14ac:dyDescent="0.3">
      <c r="A404" t="str">
        <f t="shared" si="23"/>
        <v>2007-21-4-CedarR_nat_n_um</v>
      </c>
      <c r="B404">
        <f>VLOOKUP(F404,LookUpFlags!$A$5:$E$114,5,FALSE)</f>
        <v>2</v>
      </c>
      <c r="C404">
        <f t="shared" si="24"/>
        <v>11</v>
      </c>
      <c r="D404" t="str">
        <f t="shared" si="25"/>
        <v>UM</v>
      </c>
      <c r="E404">
        <v>2007</v>
      </c>
      <c r="F404">
        <v>21</v>
      </c>
      <c r="G404" t="s">
        <v>296</v>
      </c>
      <c r="H404">
        <v>4</v>
      </c>
      <c r="I404" s="136">
        <f>VLOOKUP(A404,[1]valid2020_stock!$A$2:$M$9919,13,FALSE)</f>
        <v>892</v>
      </c>
      <c r="J404" s="109"/>
      <c r="K404" s="136">
        <f t="shared" si="26"/>
        <v>892</v>
      </c>
      <c r="L404" t="s">
        <v>357</v>
      </c>
    </row>
    <row r="405" spans="1:13" x14ac:dyDescent="0.3">
      <c r="A405" t="str">
        <f t="shared" si="23"/>
        <v>2007-21-5-CedarR_nat_n_um</v>
      </c>
      <c r="B405">
        <f>VLOOKUP(F405,LookUpFlags!$A$5:$E$114,5,FALSE)</f>
        <v>2</v>
      </c>
      <c r="C405">
        <f t="shared" si="24"/>
        <v>11</v>
      </c>
      <c r="D405" t="str">
        <f t="shared" si="25"/>
        <v>UM</v>
      </c>
      <c r="E405">
        <v>2007</v>
      </c>
      <c r="F405">
        <v>21</v>
      </c>
      <c r="G405" t="s">
        <v>296</v>
      </c>
      <c r="H405">
        <v>5</v>
      </c>
      <c r="I405" s="136">
        <f>VLOOKUP(A405,[1]valid2020_stock!$A$2:$M$9919,13,FALSE)</f>
        <v>18</v>
      </c>
      <c r="J405" s="109"/>
      <c r="K405" s="136">
        <f t="shared" si="26"/>
        <v>18</v>
      </c>
      <c r="L405" t="s">
        <v>357</v>
      </c>
    </row>
    <row r="406" spans="1:13" x14ac:dyDescent="0.3">
      <c r="A406" t="str">
        <f t="shared" si="23"/>
        <v>2008-21-3-CedarR_nat_n_um</v>
      </c>
      <c r="B406">
        <f>VLOOKUP(F406,LookUpFlags!$A$5:$E$114,5,FALSE)</f>
        <v>2</v>
      </c>
      <c r="C406">
        <f t="shared" si="24"/>
        <v>11</v>
      </c>
      <c r="D406" t="str">
        <f t="shared" si="25"/>
        <v>UM</v>
      </c>
      <c r="E406">
        <v>2008</v>
      </c>
      <c r="F406">
        <v>21</v>
      </c>
      <c r="G406" t="s">
        <v>296</v>
      </c>
      <c r="H406">
        <v>3</v>
      </c>
      <c r="I406" s="136">
        <f>VLOOKUP(A406,[1]valid2020_stock!$A$2:$M$9919,13,FALSE)</f>
        <v>252</v>
      </c>
      <c r="J406" s="109"/>
      <c r="K406" s="136">
        <f t="shared" si="26"/>
        <v>252</v>
      </c>
      <c r="L406" t="s">
        <v>357</v>
      </c>
    </row>
    <row r="407" spans="1:13" x14ac:dyDescent="0.3">
      <c r="A407" t="str">
        <f t="shared" si="23"/>
        <v>2008-21-4-CedarR_nat_n_um</v>
      </c>
      <c r="B407">
        <f>VLOOKUP(F407,LookUpFlags!$A$5:$E$114,5,FALSE)</f>
        <v>2</v>
      </c>
      <c r="C407">
        <f t="shared" si="24"/>
        <v>11</v>
      </c>
      <c r="D407" t="str">
        <f t="shared" si="25"/>
        <v>UM</v>
      </c>
      <c r="E407">
        <v>2008</v>
      </c>
      <c r="F407">
        <v>21</v>
      </c>
      <c r="G407" t="s">
        <v>296</v>
      </c>
      <c r="H407">
        <v>4</v>
      </c>
      <c r="I407" s="136">
        <f>VLOOKUP(A407,[1]valid2020_stock!$A$2:$M$9919,13,FALSE)</f>
        <v>1097</v>
      </c>
      <c r="J407" s="109"/>
      <c r="K407" s="136">
        <f t="shared" si="26"/>
        <v>1097</v>
      </c>
      <c r="L407" t="s">
        <v>357</v>
      </c>
    </row>
    <row r="408" spans="1:13" x14ac:dyDescent="0.3">
      <c r="A408" t="str">
        <f t="shared" si="23"/>
        <v>2008-21-5-CedarR_nat_n_um</v>
      </c>
      <c r="B408">
        <f>VLOOKUP(F408,LookUpFlags!$A$5:$E$114,5,FALSE)</f>
        <v>2</v>
      </c>
      <c r="C408">
        <f t="shared" si="24"/>
        <v>11</v>
      </c>
      <c r="D408" t="str">
        <f t="shared" si="25"/>
        <v>UM</v>
      </c>
      <c r="E408">
        <v>2008</v>
      </c>
      <c r="F408">
        <v>21</v>
      </c>
      <c r="G408" t="s">
        <v>296</v>
      </c>
      <c r="H408">
        <v>5</v>
      </c>
      <c r="I408" s="136">
        <f>VLOOKUP(A408,[1]valid2020_stock!$A$2:$M$9919,13,FALSE)</f>
        <v>21</v>
      </c>
      <c r="J408" s="109"/>
      <c r="K408" s="136">
        <f t="shared" si="26"/>
        <v>21</v>
      </c>
      <c r="L408" t="s">
        <v>357</v>
      </c>
    </row>
    <row r="409" spans="1:13" x14ac:dyDescent="0.3">
      <c r="A409" t="str">
        <f t="shared" si="23"/>
        <v>2009-21-3-CedarR_nat_n_um</v>
      </c>
      <c r="B409">
        <f>VLOOKUP(F409,LookUpFlags!$A$5:$E$114,5,FALSE)</f>
        <v>2</v>
      </c>
      <c r="C409">
        <f t="shared" si="24"/>
        <v>11</v>
      </c>
      <c r="D409" t="str">
        <f t="shared" si="25"/>
        <v>UM</v>
      </c>
      <c r="E409">
        <v>2009</v>
      </c>
      <c r="F409">
        <v>21</v>
      </c>
      <c r="G409" t="s">
        <v>296</v>
      </c>
      <c r="H409">
        <v>3</v>
      </c>
      <c r="I409" s="136">
        <f>VLOOKUP(A409,[1]valid2020_stock!$A$2:$M$9919,13,FALSE)</f>
        <v>164</v>
      </c>
      <c r="J409" s="109"/>
      <c r="K409" s="136">
        <f t="shared" si="26"/>
        <v>164</v>
      </c>
      <c r="L409" t="s">
        <v>357</v>
      </c>
    </row>
    <row r="410" spans="1:13" x14ac:dyDescent="0.3">
      <c r="A410" t="str">
        <f t="shared" si="23"/>
        <v>2009-21-4-CedarR_nat_n_um</v>
      </c>
      <c r="B410">
        <f>VLOOKUP(F410,LookUpFlags!$A$5:$E$114,5,FALSE)</f>
        <v>2</v>
      </c>
      <c r="C410">
        <f t="shared" si="24"/>
        <v>11</v>
      </c>
      <c r="D410" t="str">
        <f t="shared" si="25"/>
        <v>UM</v>
      </c>
      <c r="E410">
        <v>2009</v>
      </c>
      <c r="F410">
        <v>21</v>
      </c>
      <c r="G410" t="s">
        <v>296</v>
      </c>
      <c r="H410">
        <v>4</v>
      </c>
      <c r="I410" s="136">
        <f>VLOOKUP(A410,[1]valid2020_stock!$A$2:$M$9919,13,FALSE)</f>
        <v>363</v>
      </c>
      <c r="J410" s="109"/>
      <c r="K410" s="136">
        <f t="shared" si="26"/>
        <v>363</v>
      </c>
      <c r="L410" t="s">
        <v>357</v>
      </c>
    </row>
    <row r="411" spans="1:13" x14ac:dyDescent="0.3">
      <c r="A411" t="str">
        <f t="shared" si="23"/>
        <v>2009-21-5-CedarR_nat_n_um</v>
      </c>
      <c r="B411">
        <f>VLOOKUP(F411,LookUpFlags!$A$5:$E$114,5,FALSE)</f>
        <v>2</v>
      </c>
      <c r="C411">
        <f t="shared" si="24"/>
        <v>11</v>
      </c>
      <c r="D411" t="str">
        <f t="shared" si="25"/>
        <v>UM</v>
      </c>
      <c r="E411">
        <v>2009</v>
      </c>
      <c r="F411">
        <v>21</v>
      </c>
      <c r="G411" t="s">
        <v>296</v>
      </c>
      <c r="H411">
        <v>5</v>
      </c>
      <c r="I411" s="136">
        <f>VLOOKUP(A411,[1]valid2020_stock!$A$2:$M$9919,13,FALSE)</f>
        <v>31</v>
      </c>
      <c r="J411" s="109"/>
      <c r="K411" s="136">
        <f t="shared" si="26"/>
        <v>31</v>
      </c>
      <c r="L411" t="s">
        <v>357</v>
      </c>
    </row>
    <row r="412" spans="1:13" x14ac:dyDescent="0.3">
      <c r="A412" t="str">
        <f t="shared" si="23"/>
        <v>2010-21-3-CedarR_nat_n_um</v>
      </c>
      <c r="B412">
        <f>VLOOKUP(F412,LookUpFlags!$A$5:$E$114,5,FALSE)</f>
        <v>2</v>
      </c>
      <c r="C412">
        <f t="shared" si="24"/>
        <v>11</v>
      </c>
      <c r="D412" t="str">
        <f t="shared" si="25"/>
        <v>UM</v>
      </c>
      <c r="E412">
        <v>2010</v>
      </c>
      <c r="F412">
        <v>21</v>
      </c>
      <c r="G412" t="s">
        <v>296</v>
      </c>
      <c r="H412">
        <v>3</v>
      </c>
      <c r="I412" s="136">
        <f>VLOOKUP(A412,[1]valid2020_stock!$A$2:$M$9919,13,FALSE)</f>
        <v>184</v>
      </c>
      <c r="J412" s="109"/>
      <c r="K412" s="136">
        <f t="shared" si="26"/>
        <v>184</v>
      </c>
      <c r="L412" t="s">
        <v>357</v>
      </c>
    </row>
    <row r="413" spans="1:13" x14ac:dyDescent="0.3">
      <c r="A413" t="str">
        <f t="shared" si="23"/>
        <v>2010-21-4-CedarR_nat_n_um</v>
      </c>
      <c r="B413">
        <f>VLOOKUP(F413,LookUpFlags!$A$5:$E$114,5,FALSE)</f>
        <v>2</v>
      </c>
      <c r="C413">
        <f t="shared" si="24"/>
        <v>11</v>
      </c>
      <c r="D413" t="str">
        <f t="shared" si="25"/>
        <v>UM</v>
      </c>
      <c r="E413">
        <v>2010</v>
      </c>
      <c r="F413">
        <v>21</v>
      </c>
      <c r="G413" t="s">
        <v>296</v>
      </c>
      <c r="H413">
        <v>4</v>
      </c>
      <c r="I413" s="136">
        <f>VLOOKUP(A413,[1]valid2020_stock!$A$2:$M$9919,13,FALSE)</f>
        <v>306</v>
      </c>
      <c r="J413" s="109"/>
      <c r="K413" s="136">
        <f t="shared" si="26"/>
        <v>306</v>
      </c>
      <c r="L413" t="s">
        <v>357</v>
      </c>
    </row>
    <row r="414" spans="1:13" x14ac:dyDescent="0.3">
      <c r="A414" t="str">
        <f t="shared" si="23"/>
        <v>2010-21-5-CedarR_nat_n_um</v>
      </c>
      <c r="B414">
        <f>VLOOKUP(F414,LookUpFlags!$A$5:$E$114,5,FALSE)</f>
        <v>2</v>
      </c>
      <c r="C414">
        <f t="shared" si="24"/>
        <v>11</v>
      </c>
      <c r="D414" t="str">
        <f t="shared" si="25"/>
        <v>UM</v>
      </c>
      <c r="E414">
        <v>2010</v>
      </c>
      <c r="F414">
        <v>21</v>
      </c>
      <c r="G414" t="s">
        <v>296</v>
      </c>
      <c r="H414">
        <v>5</v>
      </c>
      <c r="I414" s="136">
        <f>VLOOKUP(A414,[1]valid2020_stock!$A$2:$M$9919,13,FALSE)</f>
        <v>19</v>
      </c>
      <c r="J414" s="109"/>
      <c r="K414" s="136">
        <f t="shared" si="26"/>
        <v>19</v>
      </c>
      <c r="L414" t="s">
        <v>357</v>
      </c>
    </row>
    <row r="415" spans="1:13" x14ac:dyDescent="0.3">
      <c r="A415" t="str">
        <f t="shared" si="23"/>
        <v>2011-21-3-CedarR_nat_n_um</v>
      </c>
      <c r="B415">
        <f>VLOOKUP(F415,LookUpFlags!$A$5:$E$114,5,FALSE)</f>
        <v>2</v>
      </c>
      <c r="C415">
        <f t="shared" si="24"/>
        <v>11</v>
      </c>
      <c r="D415" t="str">
        <f t="shared" si="25"/>
        <v>UM</v>
      </c>
      <c r="E415">
        <v>2011</v>
      </c>
      <c r="F415">
        <v>21</v>
      </c>
      <c r="G415" t="s">
        <v>296</v>
      </c>
      <c r="H415">
        <v>3</v>
      </c>
      <c r="I415" s="136">
        <f>VLOOKUP(A415,[1]valid2020_stock!$A$2:$M$9919,13,FALSE)</f>
        <v>63</v>
      </c>
      <c r="J415" s="109"/>
      <c r="K415" s="136">
        <f t="shared" si="26"/>
        <v>63</v>
      </c>
      <c r="L415" t="s">
        <v>357</v>
      </c>
    </row>
    <row r="416" spans="1:13" x14ac:dyDescent="0.3">
      <c r="A416" t="str">
        <f t="shared" si="23"/>
        <v>2011-21-4-CedarR_nat_n_um</v>
      </c>
      <c r="B416">
        <f>VLOOKUP(F416,LookUpFlags!$A$5:$E$114,5,FALSE)</f>
        <v>2</v>
      </c>
      <c r="C416">
        <f t="shared" si="24"/>
        <v>11</v>
      </c>
      <c r="D416" t="str">
        <f t="shared" si="25"/>
        <v>UM</v>
      </c>
      <c r="E416">
        <v>2011</v>
      </c>
      <c r="F416">
        <v>21</v>
      </c>
      <c r="G416" t="s">
        <v>296</v>
      </c>
      <c r="H416">
        <v>4</v>
      </c>
      <c r="I416" s="136">
        <f>VLOOKUP(A416,[1]valid2020_stock!$A$2:$M$9919,13,FALSE)</f>
        <v>564</v>
      </c>
      <c r="J416" s="109"/>
      <c r="K416" s="136">
        <f t="shared" si="26"/>
        <v>564</v>
      </c>
      <c r="L416" t="s">
        <v>357</v>
      </c>
    </row>
    <row r="417" spans="1:13" x14ac:dyDescent="0.3">
      <c r="A417" t="str">
        <f t="shared" si="23"/>
        <v>2011-21-5-CedarR_nat_n_um</v>
      </c>
      <c r="B417">
        <f>VLOOKUP(F417,LookUpFlags!$A$5:$E$114,5,FALSE)</f>
        <v>2</v>
      </c>
      <c r="C417">
        <f t="shared" si="24"/>
        <v>11</v>
      </c>
      <c r="D417" t="str">
        <f t="shared" si="25"/>
        <v>UM</v>
      </c>
      <c r="E417">
        <v>2011</v>
      </c>
      <c r="F417">
        <v>21</v>
      </c>
      <c r="G417" t="s">
        <v>296</v>
      </c>
      <c r="H417">
        <v>5</v>
      </c>
      <c r="I417" s="136">
        <f>VLOOKUP(A417,[1]valid2020_stock!$A$2:$M$9919,13,FALSE)</f>
        <v>0</v>
      </c>
      <c r="J417" s="109"/>
      <c r="K417" s="136">
        <f t="shared" si="26"/>
        <v>0</v>
      </c>
      <c r="L417" t="s">
        <v>357</v>
      </c>
    </row>
    <row r="418" spans="1:13" x14ac:dyDescent="0.3">
      <c r="A418" t="str">
        <f t="shared" si="23"/>
        <v>2012-21-3-CedarR_nat_n_um</v>
      </c>
      <c r="B418">
        <f>VLOOKUP(F418,LookUpFlags!$A$5:$E$114,5,FALSE)</f>
        <v>2</v>
      </c>
      <c r="C418">
        <f t="shared" si="24"/>
        <v>11</v>
      </c>
      <c r="D418" t="str">
        <f t="shared" si="25"/>
        <v>UM</v>
      </c>
      <c r="E418">
        <v>2012</v>
      </c>
      <c r="F418">
        <v>21</v>
      </c>
      <c r="G418" t="s">
        <v>296</v>
      </c>
      <c r="H418">
        <v>3</v>
      </c>
      <c r="I418" s="136">
        <f>VLOOKUP(A418,[1]valid2020_stock!$A$2:$M$9919,13,FALSE)</f>
        <v>672</v>
      </c>
      <c r="J418" s="109"/>
      <c r="K418" s="136">
        <f t="shared" si="26"/>
        <v>672</v>
      </c>
      <c r="L418" t="s">
        <v>357</v>
      </c>
    </row>
    <row r="419" spans="1:13" x14ac:dyDescent="0.3">
      <c r="A419" t="str">
        <f t="shared" si="23"/>
        <v>2012-21-4-CedarR_nat_n_um</v>
      </c>
      <c r="B419">
        <f>VLOOKUP(F419,LookUpFlags!$A$5:$E$114,5,FALSE)</f>
        <v>2</v>
      </c>
      <c r="C419">
        <f t="shared" si="24"/>
        <v>11</v>
      </c>
      <c r="D419" t="str">
        <f t="shared" si="25"/>
        <v>UM</v>
      </c>
      <c r="E419">
        <v>2012</v>
      </c>
      <c r="F419">
        <v>21</v>
      </c>
      <c r="G419" t="s">
        <v>296</v>
      </c>
      <c r="H419">
        <v>4</v>
      </c>
      <c r="I419" s="136">
        <f>VLOOKUP(A419,[1]valid2020_stock!$A$2:$M$9919,13,FALSE)</f>
        <v>122</v>
      </c>
      <c r="J419" s="109"/>
      <c r="K419" s="136">
        <f t="shared" si="26"/>
        <v>122</v>
      </c>
      <c r="L419" t="s">
        <v>357</v>
      </c>
    </row>
    <row r="420" spans="1:13" x14ac:dyDescent="0.3">
      <c r="A420" t="str">
        <f t="shared" si="23"/>
        <v>2012-21-5-CedarR_nat_n_um</v>
      </c>
      <c r="B420">
        <f>VLOOKUP(F420,LookUpFlags!$A$5:$E$114,5,FALSE)</f>
        <v>2</v>
      </c>
      <c r="C420">
        <f t="shared" si="24"/>
        <v>11</v>
      </c>
      <c r="D420" t="str">
        <f t="shared" si="25"/>
        <v>UM</v>
      </c>
      <c r="E420">
        <v>2012</v>
      </c>
      <c r="F420">
        <v>21</v>
      </c>
      <c r="G420" t="s">
        <v>296</v>
      </c>
      <c r="H420">
        <v>5</v>
      </c>
      <c r="I420" s="136">
        <f>VLOOKUP(A420,[1]valid2020_stock!$A$2:$M$9919,13,FALSE)</f>
        <v>20</v>
      </c>
      <c r="J420" s="109"/>
      <c r="K420" s="136">
        <f t="shared" si="26"/>
        <v>20</v>
      </c>
      <c r="L420" t="s">
        <v>357</v>
      </c>
    </row>
    <row r="421" spans="1:13" x14ac:dyDescent="0.3">
      <c r="A421" t="str">
        <f t="shared" si="23"/>
        <v>2013-21-3-CedarR_nat_n_um</v>
      </c>
      <c r="B421">
        <f>VLOOKUP(F421,LookUpFlags!$A$5:$E$114,5,FALSE)</f>
        <v>2</v>
      </c>
      <c r="C421">
        <f t="shared" si="24"/>
        <v>11</v>
      </c>
      <c r="D421" t="str">
        <f t="shared" si="25"/>
        <v>UM</v>
      </c>
      <c r="E421">
        <v>2013</v>
      </c>
      <c r="F421">
        <v>21</v>
      </c>
      <c r="G421" t="s">
        <v>296</v>
      </c>
      <c r="H421">
        <v>3</v>
      </c>
      <c r="I421" s="136">
        <f>VLOOKUP(A421,[1]valid2020_stock!$A$2:$M$9919,13,FALSE)</f>
        <v>97</v>
      </c>
      <c r="J421" s="109"/>
      <c r="K421" s="136">
        <f t="shared" si="26"/>
        <v>97</v>
      </c>
      <c r="L421" t="s">
        <v>357</v>
      </c>
    </row>
    <row r="422" spans="1:13" x14ac:dyDescent="0.3">
      <c r="A422" t="str">
        <f t="shared" si="23"/>
        <v>2013-21-4-CedarR_nat_n_um</v>
      </c>
      <c r="B422">
        <f>VLOOKUP(F422,LookUpFlags!$A$5:$E$114,5,FALSE)</f>
        <v>2</v>
      </c>
      <c r="C422">
        <f t="shared" si="24"/>
        <v>11</v>
      </c>
      <c r="D422" t="str">
        <f t="shared" si="25"/>
        <v>UM</v>
      </c>
      <c r="E422">
        <v>2013</v>
      </c>
      <c r="F422">
        <v>21</v>
      </c>
      <c r="G422" t="s">
        <v>296</v>
      </c>
      <c r="H422">
        <v>4</v>
      </c>
      <c r="I422" s="136">
        <f>VLOOKUP(A422,[1]valid2020_stock!$A$2:$M$9919,13,FALSE)</f>
        <v>1412</v>
      </c>
      <c r="J422" s="109"/>
      <c r="K422" s="136">
        <f t="shared" si="26"/>
        <v>1412</v>
      </c>
      <c r="L422" t="s">
        <v>357</v>
      </c>
    </row>
    <row r="423" spans="1:13" x14ac:dyDescent="0.3">
      <c r="A423" t="str">
        <f t="shared" si="23"/>
        <v>2013-21-5-CedarR_nat_n_um</v>
      </c>
      <c r="B423">
        <f>VLOOKUP(F423,LookUpFlags!$A$5:$E$114,5,FALSE)</f>
        <v>2</v>
      </c>
      <c r="C423">
        <f t="shared" si="24"/>
        <v>11</v>
      </c>
      <c r="D423" t="str">
        <f t="shared" si="25"/>
        <v>UM</v>
      </c>
      <c r="E423">
        <v>2013</v>
      </c>
      <c r="F423">
        <v>21</v>
      </c>
      <c r="G423" t="s">
        <v>296</v>
      </c>
      <c r="H423">
        <v>5</v>
      </c>
      <c r="I423" s="136">
        <f>VLOOKUP(A423,[1]valid2020_stock!$A$2:$M$9919,13,FALSE)</f>
        <v>10</v>
      </c>
      <c r="J423" s="109"/>
      <c r="K423" s="136">
        <f t="shared" si="26"/>
        <v>10</v>
      </c>
      <c r="L423" t="s">
        <v>357</v>
      </c>
    </row>
    <row r="424" spans="1:13" x14ac:dyDescent="0.3">
      <c r="A424" t="str">
        <f t="shared" si="23"/>
        <v>2007-21-3-DuwamishGreen_hat_h_um</v>
      </c>
      <c r="B424">
        <f>VLOOKUP(F424,LookUpFlags!$A$5:$E$114,5,FALSE)</f>
        <v>2</v>
      </c>
      <c r="C424">
        <f t="shared" si="24"/>
        <v>11</v>
      </c>
      <c r="D424" t="str">
        <f t="shared" si="25"/>
        <v>UM</v>
      </c>
      <c r="E424">
        <v>2007</v>
      </c>
      <c r="F424">
        <v>21</v>
      </c>
      <c r="G424" t="s">
        <v>152</v>
      </c>
      <c r="H424">
        <v>3</v>
      </c>
      <c r="I424" s="136">
        <f>VLOOKUP(A424,[1]valid2020_stock!$A$2:$M$9919,13,FALSE)</f>
        <v>278</v>
      </c>
      <c r="K424">
        <f>VLOOKUP(A424,Green!$A$26:$F$130,6,FALSE)</f>
        <v>270</v>
      </c>
      <c r="L424" t="s">
        <v>212</v>
      </c>
      <c r="M424" t="s">
        <v>187</v>
      </c>
    </row>
    <row r="425" spans="1:13" x14ac:dyDescent="0.3">
      <c r="A425" t="str">
        <f t="shared" si="23"/>
        <v>2007-21-4-DuwamishGreen_hat_h_um</v>
      </c>
      <c r="B425">
        <f>VLOOKUP(F425,LookUpFlags!$A$5:$E$114,5,FALSE)</f>
        <v>2</v>
      </c>
      <c r="C425">
        <f t="shared" si="24"/>
        <v>11</v>
      </c>
      <c r="D425" t="str">
        <f t="shared" si="25"/>
        <v>UM</v>
      </c>
      <c r="E425">
        <v>2007</v>
      </c>
      <c r="F425">
        <v>21</v>
      </c>
      <c r="G425" t="s">
        <v>152</v>
      </c>
      <c r="H425">
        <v>4</v>
      </c>
      <c r="I425" s="136">
        <f>VLOOKUP(A425,[1]valid2020_stock!$A$2:$M$9919,13,FALSE)</f>
        <v>205</v>
      </c>
      <c r="K425">
        <f>VLOOKUP(A425,Green!$A$26:$F$130,6,FALSE)</f>
        <v>199</v>
      </c>
      <c r="L425" t="s">
        <v>212</v>
      </c>
      <c r="M425" t="s">
        <v>187</v>
      </c>
    </row>
    <row r="426" spans="1:13" x14ac:dyDescent="0.3">
      <c r="A426" t="str">
        <f t="shared" si="23"/>
        <v>2007-21-5-DuwamishGreen_hat_h_um</v>
      </c>
      <c r="B426">
        <f>VLOOKUP(F426,LookUpFlags!$A$5:$E$114,5,FALSE)</f>
        <v>2</v>
      </c>
      <c r="C426">
        <f t="shared" si="24"/>
        <v>11</v>
      </c>
      <c r="D426" t="str">
        <f t="shared" si="25"/>
        <v>UM</v>
      </c>
      <c r="E426">
        <v>2007</v>
      </c>
      <c r="F426">
        <v>21</v>
      </c>
      <c r="G426" t="s">
        <v>152</v>
      </c>
      <c r="H426">
        <v>5</v>
      </c>
      <c r="I426" s="136">
        <f>VLOOKUP(A426,[1]valid2020_stock!$A$2:$M$9919,13,FALSE)</f>
        <v>2</v>
      </c>
      <c r="K426">
        <f>VLOOKUP(A426,Green!$A$26:$F$130,6,FALSE)</f>
        <v>2</v>
      </c>
      <c r="L426" t="s">
        <v>212</v>
      </c>
      <c r="M426" t="s">
        <v>187</v>
      </c>
    </row>
    <row r="427" spans="1:13" x14ac:dyDescent="0.3">
      <c r="A427" t="str">
        <f t="shared" si="23"/>
        <v>2008-21-3-DuwamishGreen_hat_h_um</v>
      </c>
      <c r="B427">
        <f>VLOOKUP(F427,LookUpFlags!$A$5:$E$114,5,FALSE)</f>
        <v>2</v>
      </c>
      <c r="C427">
        <f t="shared" si="24"/>
        <v>11</v>
      </c>
      <c r="D427" t="str">
        <f t="shared" si="25"/>
        <v>UM</v>
      </c>
      <c r="E427">
        <v>2008</v>
      </c>
      <c r="F427">
        <v>21</v>
      </c>
      <c r="G427" t="s">
        <v>152</v>
      </c>
      <c r="H427">
        <v>3</v>
      </c>
      <c r="I427" s="136">
        <f>VLOOKUP(A427,[1]valid2020_stock!$A$2:$M$9919,13,FALSE)</f>
        <v>60</v>
      </c>
      <c r="K427">
        <f>VLOOKUP(A427,Green!$A$26:$F$130,6,FALSE)</f>
        <v>59</v>
      </c>
      <c r="L427" t="s">
        <v>212</v>
      </c>
      <c r="M427" t="s">
        <v>187</v>
      </c>
    </row>
    <row r="428" spans="1:13" x14ac:dyDescent="0.3">
      <c r="A428" t="str">
        <f t="shared" si="23"/>
        <v>2008-21-4-DuwamishGreen_hat_h_um</v>
      </c>
      <c r="B428">
        <f>VLOOKUP(F428,LookUpFlags!$A$5:$E$114,5,FALSE)</f>
        <v>2</v>
      </c>
      <c r="C428">
        <f t="shared" si="24"/>
        <v>11</v>
      </c>
      <c r="D428" t="str">
        <f t="shared" si="25"/>
        <v>UM</v>
      </c>
      <c r="E428">
        <v>2008</v>
      </c>
      <c r="F428">
        <v>21</v>
      </c>
      <c r="G428" t="s">
        <v>152</v>
      </c>
      <c r="H428">
        <v>4</v>
      </c>
      <c r="I428" s="136">
        <f>VLOOKUP(A428,[1]valid2020_stock!$A$2:$M$9919,13,FALSE)</f>
        <v>207</v>
      </c>
      <c r="K428">
        <f>VLOOKUP(A428,Green!$A$26:$F$130,6,FALSE)</f>
        <v>191</v>
      </c>
      <c r="L428" t="s">
        <v>212</v>
      </c>
      <c r="M428" t="s">
        <v>187</v>
      </c>
    </row>
    <row r="429" spans="1:13" x14ac:dyDescent="0.3">
      <c r="A429" t="str">
        <f t="shared" si="23"/>
        <v>2008-21-5-DuwamishGreen_hat_h_um</v>
      </c>
      <c r="B429">
        <f>VLOOKUP(F429,LookUpFlags!$A$5:$E$114,5,FALSE)</f>
        <v>2</v>
      </c>
      <c r="C429">
        <f t="shared" si="24"/>
        <v>11</v>
      </c>
      <c r="D429" t="str">
        <f t="shared" si="25"/>
        <v>UM</v>
      </c>
      <c r="E429">
        <v>2008</v>
      </c>
      <c r="F429">
        <v>21</v>
      </c>
      <c r="G429" t="s">
        <v>152</v>
      </c>
      <c r="H429">
        <v>5</v>
      </c>
      <c r="I429" s="136">
        <f>VLOOKUP(A429,[1]valid2020_stock!$A$2:$M$9919,13,FALSE)</f>
        <v>2</v>
      </c>
      <c r="K429">
        <f>VLOOKUP(A429,Green!$A$26:$F$130,6,FALSE)</f>
        <v>2</v>
      </c>
      <c r="L429" t="s">
        <v>212</v>
      </c>
      <c r="M429" t="s">
        <v>187</v>
      </c>
    </row>
    <row r="430" spans="1:13" x14ac:dyDescent="0.3">
      <c r="A430" t="str">
        <f t="shared" si="23"/>
        <v>2009-21-3-DuwamishGreen_hat_h_um</v>
      </c>
      <c r="B430">
        <f>VLOOKUP(F430,LookUpFlags!$A$5:$E$114,5,FALSE)</f>
        <v>2</v>
      </c>
      <c r="C430">
        <f t="shared" si="24"/>
        <v>11</v>
      </c>
      <c r="D430" t="str">
        <f t="shared" si="25"/>
        <v>UM</v>
      </c>
      <c r="E430">
        <v>2009</v>
      </c>
      <c r="F430">
        <v>21</v>
      </c>
      <c r="G430" t="s">
        <v>152</v>
      </c>
      <c r="H430">
        <v>3</v>
      </c>
      <c r="I430" s="136">
        <f>VLOOKUP(A430,[1]valid2020_stock!$A$2:$M$9919,13,FALSE)</f>
        <v>1</v>
      </c>
      <c r="K430">
        <f>VLOOKUP(A430,Green!$A$26:$F$130,6,FALSE)</f>
        <v>1</v>
      </c>
      <c r="L430" t="s">
        <v>212</v>
      </c>
      <c r="M430" t="s">
        <v>187</v>
      </c>
    </row>
    <row r="431" spans="1:13" x14ac:dyDescent="0.3">
      <c r="A431" t="str">
        <f t="shared" si="23"/>
        <v>2009-21-4-DuwamishGreen_hat_h_um</v>
      </c>
      <c r="B431">
        <f>VLOOKUP(F431,LookUpFlags!$A$5:$E$114,5,FALSE)</f>
        <v>2</v>
      </c>
      <c r="C431">
        <f t="shared" si="24"/>
        <v>11</v>
      </c>
      <c r="D431" t="str">
        <f t="shared" si="25"/>
        <v>UM</v>
      </c>
      <c r="E431">
        <v>2009</v>
      </c>
      <c r="F431">
        <v>21</v>
      </c>
      <c r="G431" t="s">
        <v>152</v>
      </c>
      <c r="H431">
        <v>4</v>
      </c>
      <c r="I431" s="136">
        <f>VLOOKUP(A431,[1]valid2020_stock!$A$2:$M$9919,13,FALSE)</f>
        <v>51</v>
      </c>
      <c r="K431">
        <f>VLOOKUP(A431,Green!$A$26:$F$130,6,FALSE)</f>
        <v>48</v>
      </c>
      <c r="L431" t="s">
        <v>212</v>
      </c>
      <c r="M431" t="s">
        <v>187</v>
      </c>
    </row>
    <row r="432" spans="1:13" x14ac:dyDescent="0.3">
      <c r="A432" t="str">
        <f t="shared" si="23"/>
        <v>2009-21-5-DuwamishGreen_hat_h_um</v>
      </c>
      <c r="B432">
        <f>VLOOKUP(F432,LookUpFlags!$A$5:$E$114,5,FALSE)</f>
        <v>2</v>
      </c>
      <c r="C432">
        <f t="shared" si="24"/>
        <v>11</v>
      </c>
      <c r="D432" t="str">
        <f t="shared" si="25"/>
        <v>UM</v>
      </c>
      <c r="E432">
        <v>2009</v>
      </c>
      <c r="F432">
        <v>21</v>
      </c>
      <c r="G432" t="s">
        <v>152</v>
      </c>
      <c r="H432">
        <v>5</v>
      </c>
      <c r="I432" s="136">
        <f>VLOOKUP(A432,[1]valid2020_stock!$A$2:$M$9919,13,FALSE)</f>
        <v>0</v>
      </c>
      <c r="K432">
        <f>VLOOKUP(A432,Green!$A$26:$F$130,6,FALSE)</f>
        <v>0</v>
      </c>
      <c r="L432" t="s">
        <v>212</v>
      </c>
      <c r="M432" t="s">
        <v>187</v>
      </c>
    </row>
    <row r="433" spans="1:13" x14ac:dyDescent="0.3">
      <c r="A433" t="str">
        <f t="shared" si="23"/>
        <v>2010-21-3-DuwamishGreen_hat_h_um</v>
      </c>
      <c r="B433">
        <f>VLOOKUP(F433,LookUpFlags!$A$5:$E$114,5,FALSE)</f>
        <v>2</v>
      </c>
      <c r="C433">
        <f t="shared" si="24"/>
        <v>11</v>
      </c>
      <c r="D433" t="str">
        <f t="shared" si="25"/>
        <v>UM</v>
      </c>
      <c r="E433">
        <v>2010</v>
      </c>
      <c r="F433">
        <v>21</v>
      </c>
      <c r="G433" t="s">
        <v>152</v>
      </c>
      <c r="H433">
        <v>3</v>
      </c>
      <c r="I433" s="136">
        <f>VLOOKUP(A433,[1]valid2020_stock!$A$2:$M$9919,13,FALSE)</f>
        <v>58</v>
      </c>
      <c r="K433">
        <f>VLOOKUP(A433,Green!$A$26:$F$130,6,FALSE)</f>
        <v>58</v>
      </c>
      <c r="L433" t="s">
        <v>212</v>
      </c>
      <c r="M433" t="s">
        <v>187</v>
      </c>
    </row>
    <row r="434" spans="1:13" x14ac:dyDescent="0.3">
      <c r="A434" t="str">
        <f t="shared" si="23"/>
        <v>2010-21-4-DuwamishGreen_hat_h_um</v>
      </c>
      <c r="B434">
        <f>VLOOKUP(F434,LookUpFlags!$A$5:$E$114,5,FALSE)</f>
        <v>2</v>
      </c>
      <c r="C434">
        <f t="shared" si="24"/>
        <v>11</v>
      </c>
      <c r="D434" t="str">
        <f t="shared" si="25"/>
        <v>UM</v>
      </c>
      <c r="E434">
        <v>2010</v>
      </c>
      <c r="F434">
        <v>21</v>
      </c>
      <c r="G434" t="s">
        <v>152</v>
      </c>
      <c r="H434">
        <v>4</v>
      </c>
      <c r="I434" s="136">
        <f>VLOOKUP(A434,[1]valid2020_stock!$A$2:$M$9919,13,FALSE)</f>
        <v>1</v>
      </c>
      <c r="K434">
        <f>VLOOKUP(A434,Green!$A$26:$F$130,6,FALSE)</f>
        <v>1</v>
      </c>
      <c r="L434" t="s">
        <v>212</v>
      </c>
      <c r="M434" t="s">
        <v>187</v>
      </c>
    </row>
    <row r="435" spans="1:13" x14ac:dyDescent="0.3">
      <c r="A435" t="str">
        <f t="shared" si="23"/>
        <v>2010-21-5-DuwamishGreen_hat_h_um</v>
      </c>
      <c r="B435">
        <f>VLOOKUP(F435,LookUpFlags!$A$5:$E$114,5,FALSE)</f>
        <v>2</v>
      </c>
      <c r="C435">
        <f t="shared" si="24"/>
        <v>11</v>
      </c>
      <c r="D435" t="str">
        <f t="shared" si="25"/>
        <v>UM</v>
      </c>
      <c r="E435">
        <v>2010</v>
      </c>
      <c r="F435">
        <v>21</v>
      </c>
      <c r="G435" t="s">
        <v>152</v>
      </c>
      <c r="H435">
        <v>5</v>
      </c>
      <c r="I435" s="136">
        <f>VLOOKUP(A435,[1]valid2020_stock!$A$2:$M$9919,13,FALSE)</f>
        <v>3</v>
      </c>
      <c r="K435">
        <f>VLOOKUP(A435,Green!$A$26:$F$130,6,FALSE)</f>
        <v>3</v>
      </c>
      <c r="L435" t="s">
        <v>212</v>
      </c>
      <c r="M435" t="s">
        <v>187</v>
      </c>
    </row>
    <row r="436" spans="1:13" x14ac:dyDescent="0.3">
      <c r="A436" t="str">
        <f t="shared" si="23"/>
        <v>2011-21-3-DuwamishGreen_hat_h_um</v>
      </c>
      <c r="B436">
        <f>VLOOKUP(F436,LookUpFlags!$A$5:$E$114,5,FALSE)</f>
        <v>2</v>
      </c>
      <c r="C436">
        <f t="shared" si="24"/>
        <v>11</v>
      </c>
      <c r="D436" t="str">
        <f t="shared" si="25"/>
        <v>UM</v>
      </c>
      <c r="E436">
        <v>2011</v>
      </c>
      <c r="F436">
        <v>21</v>
      </c>
      <c r="G436" t="s">
        <v>152</v>
      </c>
      <c r="H436">
        <v>3</v>
      </c>
      <c r="I436" s="136">
        <f>VLOOKUP(A436,[1]valid2020_stock!$A$2:$M$9919,13,FALSE)</f>
        <v>4</v>
      </c>
      <c r="K436">
        <f>VLOOKUP(A436,Green!$A$26:$F$130,6,FALSE)</f>
        <v>4</v>
      </c>
      <c r="L436" t="s">
        <v>212</v>
      </c>
      <c r="M436" t="s">
        <v>187</v>
      </c>
    </row>
    <row r="437" spans="1:13" x14ac:dyDescent="0.3">
      <c r="A437" t="str">
        <f t="shared" si="23"/>
        <v>2011-21-4-DuwamishGreen_hat_h_um</v>
      </c>
      <c r="B437">
        <f>VLOOKUP(F437,LookUpFlags!$A$5:$E$114,5,FALSE)</f>
        <v>2</v>
      </c>
      <c r="C437">
        <f t="shared" si="24"/>
        <v>11</v>
      </c>
      <c r="D437" t="str">
        <f t="shared" si="25"/>
        <v>UM</v>
      </c>
      <c r="E437">
        <v>2011</v>
      </c>
      <c r="F437">
        <v>21</v>
      </c>
      <c r="G437" t="s">
        <v>152</v>
      </c>
      <c r="H437">
        <v>4</v>
      </c>
      <c r="I437" s="136">
        <f>VLOOKUP(A437,[1]valid2020_stock!$A$2:$M$9919,13,FALSE)</f>
        <v>156</v>
      </c>
      <c r="K437">
        <f>VLOOKUP(A437,Green!$A$26:$F$130,6,FALSE)</f>
        <v>155</v>
      </c>
      <c r="L437" t="s">
        <v>212</v>
      </c>
      <c r="M437" t="s">
        <v>187</v>
      </c>
    </row>
    <row r="438" spans="1:13" x14ac:dyDescent="0.3">
      <c r="A438" t="str">
        <f t="shared" si="23"/>
        <v>2011-21-5-DuwamishGreen_hat_h_um</v>
      </c>
      <c r="B438">
        <f>VLOOKUP(F438,LookUpFlags!$A$5:$E$114,5,FALSE)</f>
        <v>2</v>
      </c>
      <c r="C438">
        <f t="shared" si="24"/>
        <v>11</v>
      </c>
      <c r="D438" t="str">
        <f t="shared" si="25"/>
        <v>UM</v>
      </c>
      <c r="E438">
        <v>2011</v>
      </c>
      <c r="F438">
        <v>21</v>
      </c>
      <c r="G438" t="s">
        <v>152</v>
      </c>
      <c r="H438">
        <v>5</v>
      </c>
      <c r="I438" s="136">
        <f>VLOOKUP(A438,[1]valid2020_stock!$A$2:$M$9919,13,FALSE)</f>
        <v>0</v>
      </c>
      <c r="K438">
        <f>VLOOKUP(A438,Green!$A$26:$F$130,6,FALSE)</f>
        <v>0</v>
      </c>
      <c r="L438" t="s">
        <v>212</v>
      </c>
      <c r="M438" t="s">
        <v>187</v>
      </c>
    </row>
    <row r="439" spans="1:13" x14ac:dyDescent="0.3">
      <c r="A439" t="str">
        <f t="shared" si="23"/>
        <v>2012-21-3-DuwamishGreen_hat_h_um</v>
      </c>
      <c r="B439">
        <f>VLOOKUP(F439,LookUpFlags!$A$5:$E$114,5,FALSE)</f>
        <v>2</v>
      </c>
      <c r="C439">
        <f t="shared" si="24"/>
        <v>11</v>
      </c>
      <c r="D439" t="str">
        <f t="shared" si="25"/>
        <v>UM</v>
      </c>
      <c r="E439">
        <v>2012</v>
      </c>
      <c r="F439">
        <v>21</v>
      </c>
      <c r="G439" t="s">
        <v>152</v>
      </c>
      <c r="H439">
        <v>3</v>
      </c>
      <c r="I439" s="136">
        <f>VLOOKUP(A439,[1]valid2020_stock!$A$2:$M$9919,13,FALSE)</f>
        <v>32</v>
      </c>
      <c r="K439">
        <f>VLOOKUP(A439,Green!$A$26:$F$130,6,FALSE)</f>
        <v>32</v>
      </c>
      <c r="L439" t="s">
        <v>212</v>
      </c>
      <c r="M439" t="s">
        <v>187</v>
      </c>
    </row>
    <row r="440" spans="1:13" x14ac:dyDescent="0.3">
      <c r="A440" t="str">
        <f t="shared" si="23"/>
        <v>2012-21-4-DuwamishGreen_hat_h_um</v>
      </c>
      <c r="B440">
        <f>VLOOKUP(F440,LookUpFlags!$A$5:$E$114,5,FALSE)</f>
        <v>2</v>
      </c>
      <c r="C440">
        <f t="shared" si="24"/>
        <v>11</v>
      </c>
      <c r="D440" t="str">
        <f t="shared" si="25"/>
        <v>UM</v>
      </c>
      <c r="E440">
        <v>2012</v>
      </c>
      <c r="F440">
        <v>21</v>
      </c>
      <c r="G440" t="s">
        <v>152</v>
      </c>
      <c r="H440">
        <v>4</v>
      </c>
      <c r="I440" s="136">
        <f>VLOOKUP(A440,[1]valid2020_stock!$A$2:$M$9919,13,FALSE)</f>
        <v>17</v>
      </c>
      <c r="K440">
        <f>VLOOKUP(A440,Green!$A$26:$F$130,6,FALSE)</f>
        <v>17</v>
      </c>
      <c r="L440" t="s">
        <v>212</v>
      </c>
      <c r="M440" t="s">
        <v>187</v>
      </c>
    </row>
    <row r="441" spans="1:13" x14ac:dyDescent="0.3">
      <c r="A441" t="str">
        <f t="shared" si="23"/>
        <v>2012-21-5-DuwamishGreen_hat_h_um</v>
      </c>
      <c r="B441">
        <f>VLOOKUP(F441,LookUpFlags!$A$5:$E$114,5,FALSE)</f>
        <v>2</v>
      </c>
      <c r="C441">
        <f t="shared" si="24"/>
        <v>11</v>
      </c>
      <c r="D441" t="str">
        <f t="shared" si="25"/>
        <v>UM</v>
      </c>
      <c r="E441">
        <v>2012</v>
      </c>
      <c r="F441">
        <v>21</v>
      </c>
      <c r="G441" t="s">
        <v>152</v>
      </c>
      <c r="H441">
        <v>5</v>
      </c>
      <c r="I441" s="136">
        <f>VLOOKUP(A441,[1]valid2020_stock!$A$2:$M$9919,13,FALSE)</f>
        <v>1</v>
      </c>
      <c r="K441">
        <f>VLOOKUP(A441,Green!$A$26:$F$130,6,FALSE)</f>
        <v>1</v>
      </c>
      <c r="L441" t="s">
        <v>212</v>
      </c>
      <c r="M441" t="s">
        <v>187</v>
      </c>
    </row>
    <row r="442" spans="1:13" x14ac:dyDescent="0.3">
      <c r="A442" t="str">
        <f t="shared" si="23"/>
        <v>2013-21-3-DuwamishGreen_hat_h_um</v>
      </c>
      <c r="B442">
        <f>VLOOKUP(F442,LookUpFlags!$A$5:$E$114,5,FALSE)</f>
        <v>2</v>
      </c>
      <c r="C442">
        <f t="shared" si="24"/>
        <v>11</v>
      </c>
      <c r="D442" t="str">
        <f t="shared" si="25"/>
        <v>UM</v>
      </c>
      <c r="E442">
        <v>2013</v>
      </c>
      <c r="F442">
        <v>21</v>
      </c>
      <c r="G442" t="s">
        <v>152</v>
      </c>
      <c r="H442">
        <v>3</v>
      </c>
      <c r="I442" s="136">
        <f>VLOOKUP(A442,[1]valid2020_stock!$A$2:$M$9919,13,FALSE)</f>
        <v>3</v>
      </c>
      <c r="K442">
        <f>VLOOKUP(A442,Green!$A$26:$F$130,6,FALSE)</f>
        <v>3</v>
      </c>
      <c r="L442" t="s">
        <v>212</v>
      </c>
      <c r="M442" t="s">
        <v>187</v>
      </c>
    </row>
    <row r="443" spans="1:13" x14ac:dyDescent="0.3">
      <c r="A443" t="str">
        <f t="shared" si="23"/>
        <v>2013-21-4-DuwamishGreen_hat_h_um</v>
      </c>
      <c r="B443">
        <f>VLOOKUP(F443,LookUpFlags!$A$5:$E$114,5,FALSE)</f>
        <v>2</v>
      </c>
      <c r="C443">
        <f t="shared" si="24"/>
        <v>11</v>
      </c>
      <c r="D443" t="str">
        <f t="shared" si="25"/>
        <v>UM</v>
      </c>
      <c r="E443">
        <v>2013</v>
      </c>
      <c r="F443">
        <v>21</v>
      </c>
      <c r="G443" t="s">
        <v>152</v>
      </c>
      <c r="H443">
        <v>4</v>
      </c>
      <c r="I443" s="136">
        <f>VLOOKUP(A443,[1]valid2020_stock!$A$2:$M$9919,13,FALSE)</f>
        <v>45</v>
      </c>
      <c r="K443">
        <f>VLOOKUP(A443,Green!$A$26:$F$130,6,FALSE)</f>
        <v>45</v>
      </c>
      <c r="L443" t="s">
        <v>212</v>
      </c>
      <c r="M443" t="s">
        <v>187</v>
      </c>
    </row>
    <row r="444" spans="1:13" x14ac:dyDescent="0.3">
      <c r="A444" t="str">
        <f t="shared" si="23"/>
        <v>2013-21-5-DuwamishGreen_hat_h_um</v>
      </c>
      <c r="B444">
        <f>VLOOKUP(F444,LookUpFlags!$A$5:$E$114,5,FALSE)</f>
        <v>2</v>
      </c>
      <c r="C444">
        <f t="shared" si="24"/>
        <v>11</v>
      </c>
      <c r="D444" t="str">
        <f t="shared" si="25"/>
        <v>UM</v>
      </c>
      <c r="E444">
        <v>2013</v>
      </c>
      <c r="F444">
        <v>21</v>
      </c>
      <c r="G444" t="s">
        <v>152</v>
      </c>
      <c r="H444">
        <v>5</v>
      </c>
      <c r="I444" s="136">
        <f>VLOOKUP(A444,[1]valid2020_stock!$A$2:$M$9919,13,FALSE)</f>
        <v>0</v>
      </c>
      <c r="K444">
        <f>VLOOKUP(A444,Green!$A$26:$F$130,6,FALSE)</f>
        <v>0</v>
      </c>
      <c r="L444" t="s">
        <v>212</v>
      </c>
      <c r="M444" t="s">
        <v>187</v>
      </c>
    </row>
    <row r="445" spans="1:13" x14ac:dyDescent="0.3">
      <c r="A445" t="str">
        <f t="shared" si="23"/>
        <v>2007-21-3-DuwamishGreen_nat_n_um</v>
      </c>
      <c r="B445">
        <f>VLOOKUP(F445,LookUpFlags!$A$5:$E$114,5,FALSE)</f>
        <v>2</v>
      </c>
      <c r="C445">
        <f t="shared" si="24"/>
        <v>11</v>
      </c>
      <c r="D445" t="str">
        <f t="shared" si="25"/>
        <v>UM</v>
      </c>
      <c r="E445">
        <v>2007</v>
      </c>
      <c r="F445">
        <v>21</v>
      </c>
      <c r="G445" t="s">
        <v>155</v>
      </c>
      <c r="H445">
        <v>3</v>
      </c>
      <c r="I445" s="136">
        <f>VLOOKUP(A445,[1]valid2020_stock!$A$2:$M$9919,13,FALSE)</f>
        <v>2047</v>
      </c>
      <c r="K445">
        <f>VLOOKUP(A445,Green!$A$26:$F$130,6,FALSE)</f>
        <v>1789</v>
      </c>
      <c r="L445" t="s">
        <v>212</v>
      </c>
      <c r="M445" t="s">
        <v>187</v>
      </c>
    </row>
    <row r="446" spans="1:13" x14ac:dyDescent="0.3">
      <c r="A446" t="str">
        <f t="shared" si="23"/>
        <v>2007-21-4-DuwamishGreen_nat_n_um</v>
      </c>
      <c r="B446">
        <f>VLOOKUP(F446,LookUpFlags!$A$5:$E$114,5,FALSE)</f>
        <v>2</v>
      </c>
      <c r="C446">
        <f t="shared" si="24"/>
        <v>11</v>
      </c>
      <c r="D446" t="str">
        <f t="shared" si="25"/>
        <v>UM</v>
      </c>
      <c r="E446">
        <v>2007</v>
      </c>
      <c r="F446">
        <v>21</v>
      </c>
      <c r="G446" t="s">
        <v>155</v>
      </c>
      <c r="H446">
        <v>4</v>
      </c>
      <c r="I446" s="136">
        <f>VLOOKUP(A446,[1]valid2020_stock!$A$2:$M$9919,13,FALSE)</f>
        <v>1714</v>
      </c>
      <c r="K446">
        <f>VLOOKUP(A446,Green!$A$26:$F$130,6,FALSE)</f>
        <v>1503</v>
      </c>
      <c r="L446" t="s">
        <v>212</v>
      </c>
      <c r="M446" t="s">
        <v>187</v>
      </c>
    </row>
    <row r="447" spans="1:13" x14ac:dyDescent="0.3">
      <c r="A447" t="str">
        <f t="shared" si="23"/>
        <v>2007-21-5-DuwamishGreen_nat_n_um</v>
      </c>
      <c r="B447">
        <f>VLOOKUP(F447,LookUpFlags!$A$5:$E$114,5,FALSE)</f>
        <v>2</v>
      </c>
      <c r="C447">
        <f t="shared" si="24"/>
        <v>11</v>
      </c>
      <c r="D447" t="str">
        <f t="shared" si="25"/>
        <v>UM</v>
      </c>
      <c r="E447">
        <v>2007</v>
      </c>
      <c r="F447">
        <v>21</v>
      </c>
      <c r="G447" t="s">
        <v>155</v>
      </c>
      <c r="H447">
        <v>5</v>
      </c>
      <c r="I447" s="136">
        <f>VLOOKUP(A447,[1]valid2020_stock!$A$2:$M$9919,13,FALSE)</f>
        <v>207</v>
      </c>
      <c r="K447">
        <f>VLOOKUP(A447,Green!$A$26:$F$130,6,FALSE)</f>
        <v>183</v>
      </c>
      <c r="L447" t="s">
        <v>212</v>
      </c>
      <c r="M447" t="s">
        <v>187</v>
      </c>
    </row>
    <row r="448" spans="1:13" x14ac:dyDescent="0.3">
      <c r="A448" t="str">
        <f t="shared" si="23"/>
        <v>2008-21-3-DuwamishGreen_nat_n_um</v>
      </c>
      <c r="B448">
        <f>VLOOKUP(F448,LookUpFlags!$A$5:$E$114,5,FALSE)</f>
        <v>2</v>
      </c>
      <c r="C448">
        <f t="shared" si="24"/>
        <v>11</v>
      </c>
      <c r="D448" t="str">
        <f t="shared" si="25"/>
        <v>UM</v>
      </c>
      <c r="E448">
        <v>2008</v>
      </c>
      <c r="F448">
        <v>21</v>
      </c>
      <c r="G448" t="s">
        <v>155</v>
      </c>
      <c r="H448">
        <v>3</v>
      </c>
      <c r="I448" s="136">
        <f>VLOOKUP(A448,[1]valid2020_stock!$A$2:$M$9919,13,FALSE)</f>
        <v>333</v>
      </c>
      <c r="K448">
        <f>VLOOKUP(A448,Green!$A$26:$F$130,6,FALSE)</f>
        <v>296</v>
      </c>
      <c r="L448" t="s">
        <v>212</v>
      </c>
      <c r="M448" t="s">
        <v>187</v>
      </c>
    </row>
    <row r="449" spans="1:13" x14ac:dyDescent="0.3">
      <c r="A449" t="str">
        <f t="shared" si="23"/>
        <v>2008-21-4-DuwamishGreen_nat_n_um</v>
      </c>
      <c r="B449">
        <f>VLOOKUP(F449,LookUpFlags!$A$5:$E$114,5,FALSE)</f>
        <v>2</v>
      </c>
      <c r="C449">
        <f t="shared" si="24"/>
        <v>11</v>
      </c>
      <c r="D449" t="str">
        <f t="shared" si="25"/>
        <v>UM</v>
      </c>
      <c r="E449">
        <v>2008</v>
      </c>
      <c r="F449">
        <v>21</v>
      </c>
      <c r="G449" t="s">
        <v>155</v>
      </c>
      <c r="H449">
        <v>4</v>
      </c>
      <c r="I449" s="136">
        <f>VLOOKUP(A449,[1]valid2020_stock!$A$2:$M$9919,13,FALSE)</f>
        <v>5256</v>
      </c>
      <c r="K449">
        <f>VLOOKUP(A449,Green!$A$26:$F$130,6,FALSE)</f>
        <v>4714</v>
      </c>
      <c r="L449" t="s">
        <v>212</v>
      </c>
      <c r="M449" t="s">
        <v>187</v>
      </c>
    </row>
    <row r="450" spans="1:13" x14ac:dyDescent="0.3">
      <c r="A450" t="str">
        <f t="shared" si="23"/>
        <v>2008-21-5-DuwamishGreen_nat_n_um</v>
      </c>
      <c r="B450">
        <f>VLOOKUP(F450,LookUpFlags!$A$5:$E$114,5,FALSE)</f>
        <v>2</v>
      </c>
      <c r="C450">
        <f t="shared" si="24"/>
        <v>11</v>
      </c>
      <c r="D450" t="str">
        <f t="shared" si="25"/>
        <v>UM</v>
      </c>
      <c r="E450">
        <v>2008</v>
      </c>
      <c r="F450">
        <v>21</v>
      </c>
      <c r="G450" t="s">
        <v>155</v>
      </c>
      <c r="H450">
        <v>5</v>
      </c>
      <c r="I450" s="136">
        <f>VLOOKUP(A450,[1]valid2020_stock!$A$2:$M$9919,13,FALSE)</f>
        <v>114</v>
      </c>
      <c r="K450">
        <f>VLOOKUP(A450,Green!$A$26:$F$130,6,FALSE)</f>
        <v>103</v>
      </c>
      <c r="L450" t="s">
        <v>212</v>
      </c>
      <c r="M450" t="s">
        <v>187</v>
      </c>
    </row>
    <row r="451" spans="1:13" x14ac:dyDescent="0.3">
      <c r="A451" t="str">
        <f t="shared" si="23"/>
        <v>2009-21-3-DuwamishGreen_nat_n_um</v>
      </c>
      <c r="B451">
        <f>VLOOKUP(F451,LookUpFlags!$A$5:$E$114,5,FALSE)</f>
        <v>2</v>
      </c>
      <c r="C451">
        <f t="shared" si="24"/>
        <v>11</v>
      </c>
      <c r="D451" t="str">
        <f t="shared" si="25"/>
        <v>UM</v>
      </c>
      <c r="E451">
        <v>2009</v>
      </c>
      <c r="F451">
        <v>21</v>
      </c>
      <c r="G451" t="s">
        <v>155</v>
      </c>
      <c r="H451">
        <v>3</v>
      </c>
      <c r="I451" s="136">
        <f>VLOOKUP(A451,[1]valid2020_stock!$A$2:$M$9919,13,FALSE)</f>
        <v>486</v>
      </c>
      <c r="K451">
        <f>VLOOKUP(A451,Green!$A$26:$F$130,6,FALSE)</f>
        <v>350</v>
      </c>
      <c r="L451" t="s">
        <v>212</v>
      </c>
      <c r="M451" t="s">
        <v>187</v>
      </c>
    </row>
    <row r="452" spans="1:13" x14ac:dyDescent="0.3">
      <c r="A452" t="str">
        <f t="shared" ref="A452:A515" si="27">E452&amp;"-"&amp;F452&amp;"-"&amp;H452&amp;"-"&amp;G452</f>
        <v>2009-21-4-DuwamishGreen_nat_n_um</v>
      </c>
      <c r="B452">
        <f>VLOOKUP(F452,LookUpFlags!$A$5:$E$114,5,FALSE)</f>
        <v>2</v>
      </c>
      <c r="C452">
        <f t="shared" ref="C452:C515" si="28">IF(MOD(F452,2)&lt;&gt;0,F452/2+0.5,F452/2)</f>
        <v>11</v>
      </c>
      <c r="D452" t="str">
        <f t="shared" ref="D452:D515" si="29">IF(MOD(F452,2)&lt;&gt;0,"UM","M")</f>
        <v>UM</v>
      </c>
      <c r="E452">
        <v>2009</v>
      </c>
      <c r="F452">
        <v>21</v>
      </c>
      <c r="G452" t="s">
        <v>155</v>
      </c>
      <c r="H452">
        <v>4</v>
      </c>
      <c r="I452" s="136">
        <f>VLOOKUP(A452,[1]valid2020_stock!$A$2:$M$9919,13,FALSE)</f>
        <v>741</v>
      </c>
      <c r="K452">
        <f>VLOOKUP(A452,Green!$A$26:$F$130,6,FALSE)</f>
        <v>528</v>
      </c>
      <c r="L452" t="s">
        <v>212</v>
      </c>
      <c r="M452" t="s">
        <v>187</v>
      </c>
    </row>
    <row r="453" spans="1:13" x14ac:dyDescent="0.3">
      <c r="A453" t="str">
        <f t="shared" si="27"/>
        <v>2009-21-5-DuwamishGreen_nat_n_um</v>
      </c>
      <c r="B453">
        <f>VLOOKUP(F453,LookUpFlags!$A$5:$E$114,5,FALSE)</f>
        <v>2</v>
      </c>
      <c r="C453">
        <f t="shared" si="28"/>
        <v>11</v>
      </c>
      <c r="D453" t="str">
        <f t="shared" si="29"/>
        <v>UM</v>
      </c>
      <c r="E453">
        <v>2009</v>
      </c>
      <c r="F453">
        <v>21</v>
      </c>
      <c r="G453" t="s">
        <v>155</v>
      </c>
      <c r="H453">
        <v>5</v>
      </c>
      <c r="I453" s="136">
        <f>VLOOKUP(A453,[1]valid2020_stock!$A$2:$M$9919,13,FALSE)</f>
        <v>0</v>
      </c>
      <c r="K453">
        <f>VLOOKUP(A453,Green!$A$26:$F$130,6,FALSE)</f>
        <v>0</v>
      </c>
      <c r="L453" t="s">
        <v>212</v>
      </c>
      <c r="M453" t="s">
        <v>187</v>
      </c>
    </row>
    <row r="454" spans="1:13" x14ac:dyDescent="0.3">
      <c r="A454" t="str">
        <f t="shared" si="27"/>
        <v>2010-21-3-DuwamishGreen_nat_n_um</v>
      </c>
      <c r="B454">
        <f>VLOOKUP(F454,LookUpFlags!$A$5:$E$114,5,FALSE)</f>
        <v>2</v>
      </c>
      <c r="C454">
        <f t="shared" si="28"/>
        <v>11</v>
      </c>
      <c r="D454" t="str">
        <f t="shared" si="29"/>
        <v>UM</v>
      </c>
      <c r="E454">
        <v>2010</v>
      </c>
      <c r="F454">
        <v>21</v>
      </c>
      <c r="G454" t="s">
        <v>155</v>
      </c>
      <c r="H454">
        <v>3</v>
      </c>
      <c r="I454" s="136">
        <f>VLOOKUP(A454,[1]valid2020_stock!$A$2:$M$9919,13,FALSE)</f>
        <v>141</v>
      </c>
      <c r="K454">
        <f>VLOOKUP(A454,Green!$A$26:$F$130,6,FALSE)</f>
        <v>133</v>
      </c>
      <c r="L454" t="s">
        <v>212</v>
      </c>
      <c r="M454" t="s">
        <v>187</v>
      </c>
    </row>
    <row r="455" spans="1:13" x14ac:dyDescent="0.3">
      <c r="A455" t="str">
        <f t="shared" si="27"/>
        <v>2010-21-4-DuwamishGreen_nat_n_um</v>
      </c>
      <c r="B455">
        <f>VLOOKUP(F455,LookUpFlags!$A$5:$E$114,5,FALSE)</f>
        <v>2</v>
      </c>
      <c r="C455">
        <f t="shared" si="28"/>
        <v>11</v>
      </c>
      <c r="D455" t="str">
        <f t="shared" si="29"/>
        <v>UM</v>
      </c>
      <c r="E455">
        <v>2010</v>
      </c>
      <c r="F455">
        <v>21</v>
      </c>
      <c r="G455" t="s">
        <v>155</v>
      </c>
      <c r="H455">
        <v>4</v>
      </c>
      <c r="I455" s="136">
        <f>VLOOKUP(A455,[1]valid2020_stock!$A$2:$M$9919,13,FALSE)</f>
        <v>938</v>
      </c>
      <c r="K455">
        <f>VLOOKUP(A455,Green!$A$26:$F$130,6,FALSE)</f>
        <v>897</v>
      </c>
      <c r="L455" t="s">
        <v>212</v>
      </c>
      <c r="M455" t="s">
        <v>187</v>
      </c>
    </row>
    <row r="456" spans="1:13" x14ac:dyDescent="0.3">
      <c r="A456" t="str">
        <f t="shared" si="27"/>
        <v>2010-21-5-DuwamishGreen_nat_n_um</v>
      </c>
      <c r="B456">
        <f>VLOOKUP(F456,LookUpFlags!$A$5:$E$114,5,FALSE)</f>
        <v>2</v>
      </c>
      <c r="C456">
        <f t="shared" si="28"/>
        <v>11</v>
      </c>
      <c r="D456" t="str">
        <f t="shared" si="29"/>
        <v>UM</v>
      </c>
      <c r="E456">
        <v>2010</v>
      </c>
      <c r="F456">
        <v>21</v>
      </c>
      <c r="G456" t="s">
        <v>155</v>
      </c>
      <c r="H456">
        <v>5</v>
      </c>
      <c r="I456" s="136">
        <f>VLOOKUP(A456,[1]valid2020_stock!$A$2:$M$9919,13,FALSE)</f>
        <v>94</v>
      </c>
      <c r="K456">
        <f>VLOOKUP(A456,Green!$A$26:$F$130,6,FALSE)</f>
        <v>90</v>
      </c>
      <c r="L456" t="s">
        <v>212</v>
      </c>
      <c r="M456" t="s">
        <v>187</v>
      </c>
    </row>
    <row r="457" spans="1:13" x14ac:dyDescent="0.3">
      <c r="A457" t="str">
        <f t="shared" si="27"/>
        <v>2011-21-3-DuwamishGreen_nat_n_um</v>
      </c>
      <c r="B457">
        <f>VLOOKUP(F457,LookUpFlags!$A$5:$E$114,5,FALSE)</f>
        <v>2</v>
      </c>
      <c r="C457">
        <f t="shared" si="28"/>
        <v>11</v>
      </c>
      <c r="D457" t="str">
        <f t="shared" si="29"/>
        <v>UM</v>
      </c>
      <c r="E457">
        <v>2011</v>
      </c>
      <c r="F457">
        <v>21</v>
      </c>
      <c r="G457" t="s">
        <v>155</v>
      </c>
      <c r="H457">
        <v>3</v>
      </c>
      <c r="I457" s="136">
        <f>VLOOKUP(A457,[1]valid2020_stock!$A$2:$M$9919,13,FALSE)</f>
        <v>226</v>
      </c>
      <c r="K457">
        <f>VLOOKUP(A457,Green!$A$26:$F$130,6,FALSE)</f>
        <v>213</v>
      </c>
      <c r="L457" t="s">
        <v>212</v>
      </c>
      <c r="M457" t="s">
        <v>187</v>
      </c>
    </row>
    <row r="458" spans="1:13" x14ac:dyDescent="0.3">
      <c r="A458" t="str">
        <f t="shared" si="27"/>
        <v>2011-21-4-DuwamishGreen_nat_n_um</v>
      </c>
      <c r="B458">
        <f>VLOOKUP(F458,LookUpFlags!$A$5:$E$114,5,FALSE)</f>
        <v>2</v>
      </c>
      <c r="C458">
        <f t="shared" si="28"/>
        <v>11</v>
      </c>
      <c r="D458" t="str">
        <f t="shared" si="29"/>
        <v>UM</v>
      </c>
      <c r="E458">
        <v>2011</v>
      </c>
      <c r="F458">
        <v>21</v>
      </c>
      <c r="G458" t="s">
        <v>155</v>
      </c>
      <c r="H458">
        <v>4</v>
      </c>
      <c r="I458" s="136">
        <f>VLOOKUP(A458,[1]valid2020_stock!$A$2:$M$9919,13,FALSE)</f>
        <v>641</v>
      </c>
      <c r="K458">
        <f>VLOOKUP(A458,Green!$A$26:$F$130,6,FALSE)</f>
        <v>598</v>
      </c>
      <c r="L458" t="s">
        <v>212</v>
      </c>
      <c r="M458" t="s">
        <v>187</v>
      </c>
    </row>
    <row r="459" spans="1:13" x14ac:dyDescent="0.3">
      <c r="A459" t="str">
        <f t="shared" si="27"/>
        <v>2011-21-5-DuwamishGreen_nat_n_um</v>
      </c>
      <c r="B459">
        <f>VLOOKUP(F459,LookUpFlags!$A$5:$E$114,5,FALSE)</f>
        <v>2</v>
      </c>
      <c r="C459">
        <f t="shared" si="28"/>
        <v>11</v>
      </c>
      <c r="D459" t="str">
        <f t="shared" si="29"/>
        <v>UM</v>
      </c>
      <c r="E459">
        <v>2011</v>
      </c>
      <c r="F459">
        <v>21</v>
      </c>
      <c r="G459" t="s">
        <v>155</v>
      </c>
      <c r="H459">
        <v>5</v>
      </c>
      <c r="I459" s="136">
        <f>VLOOKUP(A459,[1]valid2020_stock!$A$2:$M$9919,13,FALSE)</f>
        <v>12</v>
      </c>
      <c r="K459">
        <f>VLOOKUP(A459,Green!$A$26:$F$130,6,FALSE)</f>
        <v>12</v>
      </c>
      <c r="L459" t="s">
        <v>212</v>
      </c>
      <c r="M459" t="s">
        <v>187</v>
      </c>
    </row>
    <row r="460" spans="1:13" x14ac:dyDescent="0.3">
      <c r="A460" t="str">
        <f t="shared" si="27"/>
        <v>2012-21-3-DuwamishGreen_nat_n_um</v>
      </c>
      <c r="B460">
        <f>VLOOKUP(F460,LookUpFlags!$A$5:$E$114,5,FALSE)</f>
        <v>2</v>
      </c>
      <c r="C460">
        <f t="shared" si="28"/>
        <v>11</v>
      </c>
      <c r="D460" t="str">
        <f t="shared" si="29"/>
        <v>UM</v>
      </c>
      <c r="E460">
        <v>2012</v>
      </c>
      <c r="F460">
        <v>21</v>
      </c>
      <c r="G460" t="s">
        <v>155</v>
      </c>
      <c r="H460">
        <v>3</v>
      </c>
      <c r="I460" s="136">
        <f>VLOOKUP(A460,[1]valid2020_stock!$A$2:$M$9919,13,FALSE)</f>
        <v>604</v>
      </c>
      <c r="K460">
        <f>VLOOKUP(A460,Green!$A$26:$F$130,6,FALSE)</f>
        <v>602</v>
      </c>
      <c r="L460" t="s">
        <v>212</v>
      </c>
      <c r="M460" t="s">
        <v>187</v>
      </c>
    </row>
    <row r="461" spans="1:13" x14ac:dyDescent="0.3">
      <c r="A461" t="str">
        <f t="shared" si="27"/>
        <v>2012-21-4-DuwamishGreen_nat_n_um</v>
      </c>
      <c r="B461">
        <f>VLOOKUP(F461,LookUpFlags!$A$5:$E$114,5,FALSE)</f>
        <v>2</v>
      </c>
      <c r="C461">
        <f t="shared" si="28"/>
        <v>11</v>
      </c>
      <c r="D461" t="str">
        <f t="shared" si="29"/>
        <v>UM</v>
      </c>
      <c r="E461">
        <v>2012</v>
      </c>
      <c r="F461">
        <v>21</v>
      </c>
      <c r="G461" t="s">
        <v>155</v>
      </c>
      <c r="H461">
        <v>4</v>
      </c>
      <c r="I461" s="136">
        <f>VLOOKUP(A461,[1]valid2020_stock!$A$2:$M$9919,13,FALSE)</f>
        <v>989</v>
      </c>
      <c r="K461">
        <f>VLOOKUP(A461,Green!$A$26:$F$130,6,FALSE)</f>
        <v>987</v>
      </c>
      <c r="L461" t="s">
        <v>212</v>
      </c>
      <c r="M461" t="s">
        <v>187</v>
      </c>
    </row>
    <row r="462" spans="1:13" x14ac:dyDescent="0.3">
      <c r="A462" t="str">
        <f t="shared" si="27"/>
        <v>2012-21-5-DuwamishGreen_nat_n_um</v>
      </c>
      <c r="B462">
        <f>VLOOKUP(F462,LookUpFlags!$A$5:$E$114,5,FALSE)</f>
        <v>2</v>
      </c>
      <c r="C462">
        <f t="shared" si="28"/>
        <v>11</v>
      </c>
      <c r="D462" t="str">
        <f t="shared" si="29"/>
        <v>UM</v>
      </c>
      <c r="E462">
        <v>2012</v>
      </c>
      <c r="F462">
        <v>21</v>
      </c>
      <c r="G462" t="s">
        <v>155</v>
      </c>
      <c r="H462">
        <v>5</v>
      </c>
      <c r="I462" s="136">
        <f>VLOOKUP(A462,[1]valid2020_stock!$A$2:$M$9919,13,FALSE)</f>
        <v>108</v>
      </c>
      <c r="K462">
        <f>VLOOKUP(A462,Green!$A$26:$F$130,6,FALSE)</f>
        <v>108</v>
      </c>
      <c r="L462" t="s">
        <v>212</v>
      </c>
      <c r="M462" t="s">
        <v>187</v>
      </c>
    </row>
    <row r="463" spans="1:13" x14ac:dyDescent="0.3">
      <c r="A463" t="str">
        <f t="shared" si="27"/>
        <v>2013-21-3-DuwamishGreen_nat_n_um</v>
      </c>
      <c r="B463">
        <f>VLOOKUP(F463,LookUpFlags!$A$5:$E$114,5,FALSE)</f>
        <v>2</v>
      </c>
      <c r="C463">
        <f t="shared" si="28"/>
        <v>11</v>
      </c>
      <c r="D463" t="str">
        <f t="shared" si="29"/>
        <v>UM</v>
      </c>
      <c r="E463">
        <v>2013</v>
      </c>
      <c r="F463">
        <v>21</v>
      </c>
      <c r="G463" t="s">
        <v>155</v>
      </c>
      <c r="H463">
        <v>3</v>
      </c>
      <c r="I463" s="136">
        <f>VLOOKUP(A463,[1]valid2020_stock!$A$2:$M$9919,13,FALSE)</f>
        <v>135</v>
      </c>
      <c r="K463">
        <f>VLOOKUP(A463,Green!$A$26:$F$130,6,FALSE)</f>
        <v>134</v>
      </c>
      <c r="L463" t="s">
        <v>212</v>
      </c>
      <c r="M463" t="s">
        <v>187</v>
      </c>
    </row>
    <row r="464" spans="1:13" x14ac:dyDescent="0.3">
      <c r="A464" t="str">
        <f t="shared" si="27"/>
        <v>2013-21-4-DuwamishGreen_nat_n_um</v>
      </c>
      <c r="B464">
        <f>VLOOKUP(F464,LookUpFlags!$A$5:$E$114,5,FALSE)</f>
        <v>2</v>
      </c>
      <c r="C464">
        <f t="shared" si="28"/>
        <v>11</v>
      </c>
      <c r="D464" t="str">
        <f t="shared" si="29"/>
        <v>UM</v>
      </c>
      <c r="E464">
        <v>2013</v>
      </c>
      <c r="F464">
        <v>21</v>
      </c>
      <c r="G464" t="s">
        <v>155</v>
      </c>
      <c r="H464">
        <v>4</v>
      </c>
      <c r="I464" s="136">
        <f>VLOOKUP(A464,[1]valid2020_stock!$A$2:$M$9919,13,FALSE)</f>
        <v>412</v>
      </c>
      <c r="K464">
        <f>VLOOKUP(A464,Green!$A$26:$F$130,6,FALSE)</f>
        <v>407</v>
      </c>
      <c r="L464" t="s">
        <v>212</v>
      </c>
      <c r="M464" t="s">
        <v>187</v>
      </c>
    </row>
    <row r="465" spans="1:13" x14ac:dyDescent="0.3">
      <c r="A465" t="str">
        <f t="shared" si="27"/>
        <v>2013-21-5-DuwamishGreen_nat_n_um</v>
      </c>
      <c r="B465">
        <f>VLOOKUP(F465,LookUpFlags!$A$5:$E$114,5,FALSE)</f>
        <v>2</v>
      </c>
      <c r="C465">
        <f t="shared" si="28"/>
        <v>11</v>
      </c>
      <c r="D465" t="str">
        <f t="shared" si="29"/>
        <v>UM</v>
      </c>
      <c r="E465">
        <v>2013</v>
      </c>
      <c r="F465">
        <v>21</v>
      </c>
      <c r="G465" t="s">
        <v>155</v>
      </c>
      <c r="H465">
        <v>5</v>
      </c>
      <c r="I465" s="136">
        <f>VLOOKUP(A465,[1]valid2020_stock!$A$2:$M$9919,13,FALSE)</f>
        <v>21</v>
      </c>
      <c r="K465">
        <f>VLOOKUP(A465,Green!$A$26:$F$130,6,FALSE)</f>
        <v>21</v>
      </c>
      <c r="L465" t="s">
        <v>212</v>
      </c>
      <c r="M465" t="s">
        <v>187</v>
      </c>
    </row>
    <row r="466" spans="1:13" x14ac:dyDescent="0.3">
      <c r="A466" t="str">
        <f t="shared" si="27"/>
        <v>2007-21-3-GorstCk_hat_h_um</v>
      </c>
      <c r="B466">
        <f>VLOOKUP(F466,LookUpFlags!$A$5:$E$114,5,FALSE)</f>
        <v>2</v>
      </c>
      <c r="C466">
        <f t="shared" si="28"/>
        <v>11</v>
      </c>
      <c r="D466" t="str">
        <f t="shared" si="29"/>
        <v>UM</v>
      </c>
      <c r="E466">
        <v>2007</v>
      </c>
      <c r="F466">
        <v>21</v>
      </c>
      <c r="G466" t="s">
        <v>157</v>
      </c>
      <c r="H466">
        <v>3</v>
      </c>
      <c r="I466" s="136">
        <f>VLOOKUP(A466,[1]valid2020_stock!$A$2:$M$9919,13,FALSE)</f>
        <v>33.652056074766278</v>
      </c>
      <c r="K466" s="136">
        <f>VLOOKUP(A466,Gorst!$A$39:$F$122,6,FALSE)</f>
        <v>8.6567670915411554</v>
      </c>
      <c r="L466" s="140" t="str">
        <f>Gorst!W$12</f>
        <v>[South Sound Compilation.xlsx]TRS Data_for BKFRAM'!$A$21</v>
      </c>
      <c r="M466" s="105" t="s">
        <v>189</v>
      </c>
    </row>
    <row r="467" spans="1:13" x14ac:dyDescent="0.3">
      <c r="A467" t="str">
        <f t="shared" si="27"/>
        <v>2007-21-4-GorstCk_hat_h_um</v>
      </c>
      <c r="B467">
        <f>VLOOKUP(F467,LookUpFlags!$A$5:$E$114,5,FALSE)</f>
        <v>2</v>
      </c>
      <c r="C467">
        <f t="shared" si="28"/>
        <v>11</v>
      </c>
      <c r="D467" t="str">
        <f t="shared" si="29"/>
        <v>UM</v>
      </c>
      <c r="E467">
        <v>2007</v>
      </c>
      <c r="F467">
        <v>21</v>
      </c>
      <c r="G467" t="s">
        <v>157</v>
      </c>
      <c r="H467">
        <v>4</v>
      </c>
      <c r="I467" s="136">
        <f>VLOOKUP(A467,[1]valid2020_stock!$A$2:$M$9919,13,FALSE)</f>
        <v>891.20369951143061</v>
      </c>
      <c r="K467" s="136">
        <f>VLOOKUP(A467,Gorst!$A$39:$F$122,6,FALSE)</f>
        <v>228.37598051336903</v>
      </c>
      <c r="L467" s="140" t="str">
        <f>Gorst!W$12</f>
        <v>[South Sound Compilation.xlsx]TRS Data_for BKFRAM'!$A$21</v>
      </c>
      <c r="M467" s="105" t="s">
        <v>189</v>
      </c>
    </row>
    <row r="468" spans="1:13" x14ac:dyDescent="0.3">
      <c r="A468" t="str">
        <f t="shared" si="27"/>
        <v>2007-21-5-GorstCk_hat_h_um</v>
      </c>
      <c r="B468">
        <f>VLOOKUP(F468,LookUpFlags!$A$5:$E$114,5,FALSE)</f>
        <v>2</v>
      </c>
      <c r="C468">
        <f t="shared" si="28"/>
        <v>11</v>
      </c>
      <c r="D468" t="str">
        <f t="shared" si="29"/>
        <v>UM</v>
      </c>
      <c r="E468">
        <v>2007</v>
      </c>
      <c r="F468">
        <v>21</v>
      </c>
      <c r="G468" t="s">
        <v>157</v>
      </c>
      <c r="H468">
        <v>5</v>
      </c>
      <c r="I468" s="136">
        <f>VLOOKUP(A468,[1]valid2020_stock!$A$2:$M$9919,13,FALSE)</f>
        <v>11.81102803738318</v>
      </c>
      <c r="K468" s="136">
        <f>VLOOKUP(A468,Gorst!$A$39:$F$122,6,FALSE)</f>
        <v>3.0383082271147188</v>
      </c>
      <c r="L468" s="140" t="str">
        <f>Gorst!W$12</f>
        <v>[South Sound Compilation.xlsx]TRS Data_for BKFRAM'!$A$21</v>
      </c>
      <c r="M468" s="105" t="s">
        <v>189</v>
      </c>
    </row>
    <row r="469" spans="1:13" x14ac:dyDescent="0.3">
      <c r="A469" t="str">
        <f t="shared" si="27"/>
        <v>2008-21-3-GorstCk_hat_h_um</v>
      </c>
      <c r="B469">
        <f>VLOOKUP(F469,LookUpFlags!$A$5:$E$114,5,FALSE)</f>
        <v>2</v>
      </c>
      <c r="C469">
        <f t="shared" si="28"/>
        <v>11</v>
      </c>
      <c r="D469" t="str">
        <f t="shared" si="29"/>
        <v>UM</v>
      </c>
      <c r="E469">
        <v>2008</v>
      </c>
      <c r="F469">
        <v>21</v>
      </c>
      <c r="G469" t="s">
        <v>157</v>
      </c>
      <c r="H469">
        <v>3</v>
      </c>
      <c r="I469" s="136">
        <f>VLOOKUP(A469,[1]valid2020_stock!$A$2:$M$9919,13,FALSE)</f>
        <v>0</v>
      </c>
      <c r="K469" s="136">
        <f>VLOOKUP(A469,Gorst!$A$39:$F$122,6,FALSE)</f>
        <v>0</v>
      </c>
      <c r="L469" s="140" t="str">
        <f>Gorst!W$12</f>
        <v>[South Sound Compilation.xlsx]TRS Data_for BKFRAM'!$A$21</v>
      </c>
      <c r="M469" s="105" t="s">
        <v>189</v>
      </c>
    </row>
    <row r="470" spans="1:13" x14ac:dyDescent="0.3">
      <c r="A470" t="str">
        <f t="shared" si="27"/>
        <v>2008-21-4-GorstCk_hat_h_um</v>
      </c>
      <c r="B470">
        <f>VLOOKUP(F470,LookUpFlags!$A$5:$E$114,5,FALSE)</f>
        <v>2</v>
      </c>
      <c r="C470">
        <f t="shared" si="28"/>
        <v>11</v>
      </c>
      <c r="D470" t="str">
        <f t="shared" si="29"/>
        <v>UM</v>
      </c>
      <c r="E470">
        <v>2008</v>
      </c>
      <c r="F470">
        <v>21</v>
      </c>
      <c r="G470" t="s">
        <v>157</v>
      </c>
      <c r="H470">
        <v>4</v>
      </c>
      <c r="I470" s="136">
        <f>VLOOKUP(A470,[1]valid2020_stock!$A$2:$M$9919,13,FALSE)</f>
        <v>12.873513513513441</v>
      </c>
      <c r="K470" s="136">
        <f>VLOOKUP(A470,Gorst!$A$39:$F$122,6,FALSE)</f>
        <v>0.74077192982456097</v>
      </c>
      <c r="L470" s="140" t="str">
        <f>Gorst!W$12</f>
        <v>[South Sound Compilation.xlsx]TRS Data_for BKFRAM'!$A$21</v>
      </c>
      <c r="M470" s="105" t="s">
        <v>189</v>
      </c>
    </row>
    <row r="471" spans="1:13" x14ac:dyDescent="0.3">
      <c r="A471" t="str">
        <f t="shared" si="27"/>
        <v>2008-21-5-GorstCk_hat_h_um</v>
      </c>
      <c r="B471">
        <f>VLOOKUP(F471,LookUpFlags!$A$5:$E$114,5,FALSE)</f>
        <v>2</v>
      </c>
      <c r="C471">
        <f t="shared" si="28"/>
        <v>11</v>
      </c>
      <c r="D471" t="str">
        <f t="shared" si="29"/>
        <v>UM</v>
      </c>
      <c r="E471">
        <v>2008</v>
      </c>
      <c r="F471">
        <v>21</v>
      </c>
      <c r="G471" t="s">
        <v>157</v>
      </c>
      <c r="H471">
        <v>5</v>
      </c>
      <c r="I471" s="136">
        <f>VLOOKUP(A471,[1]valid2020_stock!$A$2:$M$9919,13,FALSE)</f>
        <v>9.9027027027026975</v>
      </c>
      <c r="K471" s="136">
        <f>VLOOKUP(A471,Gorst!$A$39:$F$122,6,FALSE)</f>
        <v>0.56982456140350868</v>
      </c>
      <c r="L471" s="140" t="str">
        <f>Gorst!W$12</f>
        <v>[South Sound Compilation.xlsx]TRS Data_for BKFRAM'!$A$21</v>
      </c>
      <c r="M471" s="105" t="s">
        <v>189</v>
      </c>
    </row>
    <row r="472" spans="1:13" x14ac:dyDescent="0.3">
      <c r="A472" t="str">
        <f t="shared" si="27"/>
        <v>2009-21-3-GorstCk_hat_h_um</v>
      </c>
      <c r="B472">
        <f>VLOOKUP(F472,LookUpFlags!$A$5:$E$114,5,FALSE)</f>
        <v>2</v>
      </c>
      <c r="C472">
        <f t="shared" si="28"/>
        <v>11</v>
      </c>
      <c r="D472" t="str">
        <f t="shared" si="29"/>
        <v>UM</v>
      </c>
      <c r="E472">
        <v>2009</v>
      </c>
      <c r="F472">
        <v>21</v>
      </c>
      <c r="G472" t="s">
        <v>157</v>
      </c>
      <c r="H472">
        <v>3</v>
      </c>
      <c r="I472" s="136">
        <f>VLOOKUP(A472,[1]valid2020_stock!$A$2:$M$9919,13,FALSE)</f>
        <v>11.646954022988441</v>
      </c>
      <c r="K472" s="136">
        <f>VLOOKUP(A472,Gorst!$A$39:$F$122,6,FALSE)</f>
        <v>3.9419634703196493</v>
      </c>
      <c r="L472" s="140" t="str">
        <f>Gorst!W$12</f>
        <v>[South Sound Compilation.xlsx]TRS Data_for BKFRAM'!$A$21</v>
      </c>
      <c r="M472" s="105" t="s">
        <v>189</v>
      </c>
    </row>
    <row r="473" spans="1:13" x14ac:dyDescent="0.3">
      <c r="A473" t="str">
        <f t="shared" si="27"/>
        <v>2009-21-4-GorstCk_hat_h_um</v>
      </c>
      <c r="B473">
        <f>VLOOKUP(F473,LookUpFlags!$A$5:$E$114,5,FALSE)</f>
        <v>2</v>
      </c>
      <c r="C473">
        <f t="shared" si="28"/>
        <v>11</v>
      </c>
      <c r="D473" t="str">
        <f t="shared" si="29"/>
        <v>UM</v>
      </c>
      <c r="E473">
        <v>2009</v>
      </c>
      <c r="F473">
        <v>21</v>
      </c>
      <c r="G473" t="s">
        <v>157</v>
      </c>
      <c r="H473">
        <v>4</v>
      </c>
      <c r="I473" s="136">
        <f>VLOOKUP(A473,[1]valid2020_stock!$A$2:$M$9919,13,FALSE)</f>
        <v>0</v>
      </c>
      <c r="K473" s="136">
        <f>VLOOKUP(A473,Gorst!$A$39:$F$122,6,FALSE)</f>
        <v>0</v>
      </c>
      <c r="L473" s="140" t="str">
        <f>Gorst!W$12</f>
        <v>[South Sound Compilation.xlsx]TRS Data_for BKFRAM'!$A$21</v>
      </c>
      <c r="M473" s="105" t="s">
        <v>189</v>
      </c>
    </row>
    <row r="474" spans="1:13" x14ac:dyDescent="0.3">
      <c r="A474" t="str">
        <f t="shared" si="27"/>
        <v>2009-21-5-GorstCk_hat_h_um</v>
      </c>
      <c r="B474">
        <f>VLOOKUP(F474,LookUpFlags!$A$5:$E$114,5,FALSE)</f>
        <v>2</v>
      </c>
      <c r="C474">
        <f t="shared" si="28"/>
        <v>11</v>
      </c>
      <c r="D474" t="str">
        <f t="shared" si="29"/>
        <v>UM</v>
      </c>
      <c r="E474">
        <v>2009</v>
      </c>
      <c r="F474">
        <v>21</v>
      </c>
      <c r="G474" t="s">
        <v>157</v>
      </c>
      <c r="H474">
        <v>5</v>
      </c>
      <c r="I474" s="136">
        <f>VLOOKUP(A474,[1]valid2020_stock!$A$2:$M$9919,13,FALSE)</f>
        <v>8.8908045977012407E-2</v>
      </c>
      <c r="K474" s="136">
        <f>VLOOKUP(A474,Gorst!$A$39:$F$122,6,FALSE)</f>
        <v>3.0091324200913316E-2</v>
      </c>
      <c r="L474" s="140" t="str">
        <f>Gorst!W$12</f>
        <v>[South Sound Compilation.xlsx]TRS Data_for BKFRAM'!$A$21</v>
      </c>
      <c r="M474" s="105" t="s">
        <v>189</v>
      </c>
    </row>
    <row r="475" spans="1:13" x14ac:dyDescent="0.3">
      <c r="A475" t="str">
        <f t="shared" si="27"/>
        <v>2010-21-3-GorstCk_hat_h_um</v>
      </c>
      <c r="B475">
        <f>VLOOKUP(F475,LookUpFlags!$A$5:$E$114,5,FALSE)</f>
        <v>2</v>
      </c>
      <c r="C475">
        <f t="shared" si="28"/>
        <v>11</v>
      </c>
      <c r="D475" t="str">
        <f t="shared" si="29"/>
        <v>UM</v>
      </c>
      <c r="E475">
        <v>2010</v>
      </c>
      <c r="F475">
        <v>21</v>
      </c>
      <c r="G475" t="s">
        <v>157</v>
      </c>
      <c r="H475">
        <v>3</v>
      </c>
      <c r="I475" s="136">
        <f>VLOOKUP(A475,[1]valid2020_stock!$A$2:$M$9919,13,FALSE)</f>
        <v>107.622138728324</v>
      </c>
      <c r="K475" s="136">
        <f>VLOOKUP(A475,Gorst!$A$39:$F$122,6,FALSE)</f>
        <v>27.685070422535205</v>
      </c>
      <c r="L475" s="140" t="str">
        <f>Gorst!W$12</f>
        <v>[South Sound Compilation.xlsx]TRS Data_for BKFRAM'!$A$21</v>
      </c>
      <c r="M475" s="105" t="s">
        <v>189</v>
      </c>
    </row>
    <row r="476" spans="1:13" x14ac:dyDescent="0.3">
      <c r="A476" t="str">
        <f t="shared" si="27"/>
        <v>2010-21-4-GorstCk_hat_h_um</v>
      </c>
      <c r="B476">
        <f>VLOOKUP(F476,LookUpFlags!$A$5:$E$114,5,FALSE)</f>
        <v>2</v>
      </c>
      <c r="C476">
        <f t="shared" si="28"/>
        <v>11</v>
      </c>
      <c r="D476" t="str">
        <f t="shared" si="29"/>
        <v>UM</v>
      </c>
      <c r="E476">
        <v>2010</v>
      </c>
      <c r="F476">
        <v>21</v>
      </c>
      <c r="G476" t="s">
        <v>157</v>
      </c>
      <c r="H476">
        <v>4</v>
      </c>
      <c r="I476" s="136">
        <f>VLOOKUP(A476,[1]valid2020_stock!$A$2:$M$9919,13,FALSE)</f>
        <v>12.510216763005699</v>
      </c>
      <c r="K476" s="136">
        <f>VLOOKUP(A476,Gorst!$A$39:$F$122,6,FALSE)</f>
        <v>3.2181690140845376</v>
      </c>
      <c r="L476" s="140" t="str">
        <f>Gorst!W$12</f>
        <v>[South Sound Compilation.xlsx]TRS Data_for BKFRAM'!$A$21</v>
      </c>
      <c r="M476" s="105" t="s">
        <v>189</v>
      </c>
    </row>
    <row r="477" spans="1:13" x14ac:dyDescent="0.3">
      <c r="A477" t="str">
        <f t="shared" si="27"/>
        <v>2010-21-5-GorstCk_hat_h_um</v>
      </c>
      <c r="B477">
        <f>VLOOKUP(F477,LookUpFlags!$A$5:$E$114,5,FALSE)</f>
        <v>2</v>
      </c>
      <c r="C477">
        <f t="shared" si="28"/>
        <v>11</v>
      </c>
      <c r="D477" t="str">
        <f t="shared" si="29"/>
        <v>UM</v>
      </c>
      <c r="E477">
        <v>2010</v>
      </c>
      <c r="F477">
        <v>21</v>
      </c>
      <c r="G477" t="s">
        <v>157</v>
      </c>
      <c r="H477">
        <v>5</v>
      </c>
      <c r="I477" s="136">
        <f>VLOOKUP(A477,[1]valid2020_stock!$A$2:$M$9919,13,FALSE)</f>
        <v>0</v>
      </c>
      <c r="K477" s="136">
        <f>VLOOKUP(A477,Gorst!$A$39:$F$122,6,FALSE)</f>
        <v>0</v>
      </c>
      <c r="L477" s="140" t="str">
        <f>Gorst!W$12</f>
        <v>[South Sound Compilation.xlsx]TRS Data_for BKFRAM'!$A$21</v>
      </c>
      <c r="M477" s="105" t="s">
        <v>189</v>
      </c>
    </row>
    <row r="478" spans="1:13" x14ac:dyDescent="0.3">
      <c r="A478" t="str">
        <f t="shared" si="27"/>
        <v>2011-21-3-GorstCk_hat_h_um</v>
      </c>
      <c r="B478">
        <f>VLOOKUP(F478,LookUpFlags!$A$5:$E$114,5,FALSE)</f>
        <v>2</v>
      </c>
      <c r="C478">
        <f t="shared" si="28"/>
        <v>11</v>
      </c>
      <c r="D478" t="str">
        <f t="shared" si="29"/>
        <v>UM</v>
      </c>
      <c r="E478">
        <v>2011</v>
      </c>
      <c r="F478">
        <v>21</v>
      </c>
      <c r="G478" t="s">
        <v>157</v>
      </c>
      <c r="H478">
        <v>3</v>
      </c>
      <c r="I478" s="136">
        <f>VLOOKUP(A478,[1]valid2020_stock!$A$2:$M$9919,13,FALSE)</f>
        <v>96.145234899328898</v>
      </c>
      <c r="K478" s="136">
        <f>VLOOKUP(A478,Gorst!$A$39:$F$122,6,FALSE)</f>
        <v>42.51359116022104</v>
      </c>
      <c r="L478" s="140" t="str">
        <f>Gorst!W$12</f>
        <v>[South Sound Compilation.xlsx]TRS Data_for BKFRAM'!$A$21</v>
      </c>
      <c r="M478" s="105" t="s">
        <v>189</v>
      </c>
    </row>
    <row r="479" spans="1:13" x14ac:dyDescent="0.3">
      <c r="A479" t="str">
        <f t="shared" si="27"/>
        <v>2011-21-4-GorstCk_hat_h_um</v>
      </c>
      <c r="B479">
        <f>VLOOKUP(F479,LookUpFlags!$A$5:$E$114,5,FALSE)</f>
        <v>2</v>
      </c>
      <c r="C479">
        <f t="shared" si="28"/>
        <v>11</v>
      </c>
      <c r="D479" t="str">
        <f t="shared" si="29"/>
        <v>UM</v>
      </c>
      <c r="E479">
        <v>2011</v>
      </c>
      <c r="F479">
        <v>21</v>
      </c>
      <c r="G479" t="s">
        <v>157</v>
      </c>
      <c r="H479">
        <v>4</v>
      </c>
      <c r="I479" s="136">
        <f>VLOOKUP(A479,[1]valid2020_stock!$A$2:$M$9919,13,FALSE)</f>
        <v>162.8582550335573</v>
      </c>
      <c r="K479" s="136">
        <f>VLOOKUP(A479,Gorst!$A$39:$F$122,6,FALSE)</f>
        <v>72.012817679558111</v>
      </c>
      <c r="L479" s="140" t="str">
        <f>Gorst!W$12</f>
        <v>[South Sound Compilation.xlsx]TRS Data_for BKFRAM'!$A$21</v>
      </c>
      <c r="M479" s="105" t="s">
        <v>189</v>
      </c>
    </row>
    <row r="480" spans="1:13" x14ac:dyDescent="0.3">
      <c r="A480" t="str">
        <f t="shared" si="27"/>
        <v>2011-21-5-GorstCk_hat_h_um</v>
      </c>
      <c r="B480">
        <f>VLOOKUP(F480,LookUpFlags!$A$5:$E$114,5,FALSE)</f>
        <v>2</v>
      </c>
      <c r="C480">
        <f t="shared" si="28"/>
        <v>11</v>
      </c>
      <c r="D480" t="str">
        <f t="shared" si="29"/>
        <v>UM</v>
      </c>
      <c r="E480">
        <v>2011</v>
      </c>
      <c r="F480">
        <v>21</v>
      </c>
      <c r="G480" t="s">
        <v>157</v>
      </c>
      <c r="H480">
        <v>5</v>
      </c>
      <c r="I480" s="136">
        <f>VLOOKUP(A480,[1]valid2020_stock!$A$2:$M$9919,13,FALSE)</f>
        <v>0.32702460850111947</v>
      </c>
      <c r="K480" s="136">
        <f>VLOOKUP(A480,Gorst!$A$39:$F$122,6,FALSE)</f>
        <v>0.14460405156537703</v>
      </c>
      <c r="L480" s="140" t="str">
        <f>Gorst!W$12</f>
        <v>[South Sound Compilation.xlsx]TRS Data_for BKFRAM'!$A$21</v>
      </c>
      <c r="M480" s="105" t="s">
        <v>189</v>
      </c>
    </row>
    <row r="481" spans="1:13" x14ac:dyDescent="0.3">
      <c r="A481" t="str">
        <f t="shared" si="27"/>
        <v>2012-21-3-GorstCk_hat_h_um</v>
      </c>
      <c r="B481">
        <f>VLOOKUP(F481,LookUpFlags!$A$5:$E$114,5,FALSE)</f>
        <v>2</v>
      </c>
      <c r="C481">
        <f t="shared" si="28"/>
        <v>11</v>
      </c>
      <c r="D481" t="str">
        <f t="shared" si="29"/>
        <v>UM</v>
      </c>
      <c r="E481">
        <v>2012</v>
      </c>
      <c r="F481">
        <v>21</v>
      </c>
      <c r="G481" t="s">
        <v>157</v>
      </c>
      <c r="H481">
        <v>3</v>
      </c>
      <c r="I481" s="136">
        <f>VLOOKUP(A481,[1]valid2020_stock!$A$2:$M$9919,13,FALSE)</f>
        <v>142.96834430856049</v>
      </c>
      <c r="K481" s="136">
        <f>VLOOKUP(A481,Gorst!$A$39:$F$122,6,FALSE)</f>
        <v>107.91970434782615</v>
      </c>
      <c r="L481" s="140" t="str">
        <f>Gorst!W$12</f>
        <v>[South Sound Compilation.xlsx]TRS Data_for BKFRAM'!$A$21</v>
      </c>
      <c r="M481" s="105" t="s">
        <v>189</v>
      </c>
    </row>
    <row r="482" spans="1:13" x14ac:dyDescent="0.3">
      <c r="A482" t="str">
        <f t="shared" si="27"/>
        <v>2012-21-4-GorstCk_hat_h_um</v>
      </c>
      <c r="B482">
        <f>VLOOKUP(F482,LookUpFlags!$A$5:$E$114,5,FALSE)</f>
        <v>2</v>
      </c>
      <c r="C482">
        <f t="shared" si="28"/>
        <v>11</v>
      </c>
      <c r="D482" t="str">
        <f t="shared" si="29"/>
        <v>UM</v>
      </c>
      <c r="E482">
        <v>2012</v>
      </c>
      <c r="F482">
        <v>21</v>
      </c>
      <c r="G482" t="s">
        <v>157</v>
      </c>
      <c r="H482">
        <v>4</v>
      </c>
      <c r="I482" s="136">
        <f>VLOOKUP(A482,[1]valid2020_stock!$A$2:$M$9919,13,FALSE)</f>
        <v>59.392803386641617</v>
      </c>
      <c r="K482" s="136">
        <f>VLOOKUP(A482,Gorst!$A$39:$F$122,6,FALSE)</f>
        <v>44.83267826086967</v>
      </c>
      <c r="L482" s="140" t="str">
        <f>Gorst!W$12</f>
        <v>[South Sound Compilation.xlsx]TRS Data_for BKFRAM'!$A$21</v>
      </c>
      <c r="M482" s="105" t="s">
        <v>189</v>
      </c>
    </row>
    <row r="483" spans="1:13" x14ac:dyDescent="0.3">
      <c r="A483" t="str">
        <f t="shared" si="27"/>
        <v>2012-21-5-GorstCk_hat_h_um</v>
      </c>
      <c r="B483">
        <f>VLOOKUP(F483,LookUpFlags!$A$5:$E$114,5,FALSE)</f>
        <v>2</v>
      </c>
      <c r="C483">
        <f t="shared" si="28"/>
        <v>11</v>
      </c>
      <c r="D483" t="str">
        <f t="shared" si="29"/>
        <v>UM</v>
      </c>
      <c r="E483">
        <v>2012</v>
      </c>
      <c r="F483">
        <v>21</v>
      </c>
      <c r="G483" t="s">
        <v>157</v>
      </c>
      <c r="H483">
        <v>5</v>
      </c>
      <c r="I483" s="136">
        <f>VLOOKUP(A483,[1]valid2020_stock!$A$2:$M$9919,13,FALSE)</f>
        <v>4.3851364063969953</v>
      </c>
      <c r="K483" s="136">
        <f>VLOOKUP(A483,Gorst!$A$39:$F$122,6,FALSE)</f>
        <v>3.3101217391304374</v>
      </c>
      <c r="L483" s="140" t="str">
        <f>Gorst!W$12</f>
        <v>[South Sound Compilation.xlsx]TRS Data_for BKFRAM'!$A$21</v>
      </c>
      <c r="M483" s="105" t="s">
        <v>189</v>
      </c>
    </row>
    <row r="484" spans="1:13" x14ac:dyDescent="0.3">
      <c r="A484" t="str">
        <f t="shared" si="27"/>
        <v>2013-21-3-GorstCk_hat_h_um</v>
      </c>
      <c r="B484">
        <f>VLOOKUP(F484,LookUpFlags!$A$5:$E$114,5,FALSE)</f>
        <v>2</v>
      </c>
      <c r="C484">
        <f t="shared" si="28"/>
        <v>11</v>
      </c>
      <c r="D484" t="str">
        <f t="shared" si="29"/>
        <v>UM</v>
      </c>
      <c r="E484">
        <v>2013</v>
      </c>
      <c r="F484">
        <v>21</v>
      </c>
      <c r="G484" t="s">
        <v>157</v>
      </c>
      <c r="H484">
        <v>3</v>
      </c>
      <c r="I484" s="136">
        <f>VLOOKUP(A484,[1]valid2020_stock!$A$2:$M$9919,13,FALSE)</f>
        <v>112.9645602049532</v>
      </c>
      <c r="K484" s="136">
        <f>VLOOKUP(A484,Gorst!$A$39:$F$122,6,FALSE)</f>
        <v>22.115939044481024</v>
      </c>
      <c r="L484" s="140" t="str">
        <f>Gorst!W$12</f>
        <v>[South Sound Compilation.xlsx]TRS Data_for BKFRAM'!$A$21</v>
      </c>
      <c r="M484" s="105" t="s">
        <v>189</v>
      </c>
    </row>
    <row r="485" spans="1:13" x14ac:dyDescent="0.3">
      <c r="A485" t="str">
        <f t="shared" si="27"/>
        <v>2013-21-4-GorstCk_hat_h_um</v>
      </c>
      <c r="B485">
        <f>VLOOKUP(F485,LookUpFlags!$A$5:$E$114,5,FALSE)</f>
        <v>2</v>
      </c>
      <c r="C485">
        <f t="shared" si="28"/>
        <v>11</v>
      </c>
      <c r="D485" t="str">
        <f t="shared" si="29"/>
        <v>UM</v>
      </c>
      <c r="E485">
        <v>2013</v>
      </c>
      <c r="F485">
        <v>21</v>
      </c>
      <c r="G485" t="s">
        <v>157</v>
      </c>
      <c r="H485">
        <v>4</v>
      </c>
      <c r="I485" s="136">
        <f>VLOOKUP(A485,[1]valid2020_stock!$A$2:$M$9919,13,FALSE)</f>
        <v>199.00990606319371</v>
      </c>
      <c r="K485" s="136">
        <f>VLOOKUP(A485,Gorst!$A$39:$F$122,6,FALSE)</f>
        <v>38.961696869851721</v>
      </c>
      <c r="L485" s="140" t="str">
        <f>Gorst!W$12</f>
        <v>[South Sound Compilation.xlsx]TRS Data_for BKFRAM'!$A$21</v>
      </c>
      <c r="M485" s="105" t="s">
        <v>189</v>
      </c>
    </row>
    <row r="486" spans="1:13" x14ac:dyDescent="0.3">
      <c r="A486" t="str">
        <f t="shared" si="27"/>
        <v>2013-21-5-GorstCk_hat_h_um</v>
      </c>
      <c r="B486">
        <f>VLOOKUP(F486,LookUpFlags!$A$5:$E$114,5,FALSE)</f>
        <v>2</v>
      </c>
      <c r="C486">
        <f t="shared" si="28"/>
        <v>11</v>
      </c>
      <c r="D486" t="str">
        <f t="shared" si="29"/>
        <v>UM</v>
      </c>
      <c r="E486">
        <v>2013</v>
      </c>
      <c r="F486">
        <v>21</v>
      </c>
      <c r="G486" t="s">
        <v>157</v>
      </c>
      <c r="H486">
        <v>5</v>
      </c>
      <c r="I486" s="136">
        <f>VLOOKUP(A486,[1]valid2020_stock!$A$2:$M$9919,13,FALSE)</f>
        <v>3.1726216908625129</v>
      </c>
      <c r="K486" s="136">
        <f>VLOOKUP(A486,Gorst!$A$39:$F$122,6,FALSE)</f>
        <v>0.62112850082372262</v>
      </c>
      <c r="L486" s="140" t="str">
        <f>Gorst!W$12</f>
        <v>[South Sound Compilation.xlsx]TRS Data_for BKFRAM'!$A$21</v>
      </c>
      <c r="M486" s="105" t="s">
        <v>189</v>
      </c>
    </row>
    <row r="487" spans="1:13" x14ac:dyDescent="0.3">
      <c r="A487" t="str">
        <f t="shared" si="27"/>
        <v>2007-21-3-GroversCk_hat_h_um</v>
      </c>
      <c r="B487">
        <f>VLOOKUP(F487,LookUpFlags!$A$5:$E$114,5,FALSE)</f>
        <v>2</v>
      </c>
      <c r="C487">
        <f t="shared" si="28"/>
        <v>11</v>
      </c>
      <c r="D487" t="str">
        <f t="shared" si="29"/>
        <v>UM</v>
      </c>
      <c r="E487">
        <v>2007</v>
      </c>
      <c r="F487">
        <v>21</v>
      </c>
      <c r="G487" t="s">
        <v>146</v>
      </c>
      <c r="H487">
        <v>3</v>
      </c>
      <c r="I487" s="136">
        <f>VLOOKUP(A487,[1]valid2020_stock!$A$2:$M$9919,13,FALSE)</f>
        <v>1029.5999999999999</v>
      </c>
      <c r="J487" s="112"/>
      <c r="K487" s="136">
        <f t="shared" ref="K487:K518" si="30">I487</f>
        <v>1029.5999999999999</v>
      </c>
      <c r="L487" t="s">
        <v>357</v>
      </c>
    </row>
    <row r="488" spans="1:13" x14ac:dyDescent="0.3">
      <c r="A488" t="str">
        <f t="shared" si="27"/>
        <v>2007-21-4-GroversCk_hat_h_um</v>
      </c>
      <c r="B488">
        <f>VLOOKUP(F488,LookUpFlags!$A$5:$E$114,5,FALSE)</f>
        <v>2</v>
      </c>
      <c r="C488">
        <f t="shared" si="28"/>
        <v>11</v>
      </c>
      <c r="D488" t="str">
        <f t="shared" si="29"/>
        <v>UM</v>
      </c>
      <c r="E488">
        <v>2007</v>
      </c>
      <c r="F488">
        <v>21</v>
      </c>
      <c r="G488" t="s">
        <v>146</v>
      </c>
      <c r="H488">
        <v>4</v>
      </c>
      <c r="I488" s="136">
        <f>VLOOKUP(A488,[1]valid2020_stock!$A$2:$M$9919,13,FALSE)</f>
        <v>567.9</v>
      </c>
      <c r="J488" s="112"/>
      <c r="K488" s="136">
        <f t="shared" si="30"/>
        <v>567.9</v>
      </c>
      <c r="L488" t="s">
        <v>357</v>
      </c>
    </row>
    <row r="489" spans="1:13" x14ac:dyDescent="0.3">
      <c r="A489" t="str">
        <f t="shared" si="27"/>
        <v>2007-21-5-GroversCk_hat_h_um</v>
      </c>
      <c r="B489">
        <f>VLOOKUP(F489,LookUpFlags!$A$5:$E$114,5,FALSE)</f>
        <v>2</v>
      </c>
      <c r="C489">
        <f t="shared" si="28"/>
        <v>11</v>
      </c>
      <c r="D489" t="str">
        <f t="shared" si="29"/>
        <v>UM</v>
      </c>
      <c r="E489">
        <v>2007</v>
      </c>
      <c r="F489">
        <v>21</v>
      </c>
      <c r="G489" t="s">
        <v>146</v>
      </c>
      <c r="H489">
        <v>5</v>
      </c>
      <c r="I489" s="136">
        <f>VLOOKUP(A489,[1]valid2020_stock!$A$2:$M$9919,13,FALSE)</f>
        <v>19.89</v>
      </c>
      <c r="J489" s="112"/>
      <c r="K489" s="136">
        <f t="shared" si="30"/>
        <v>19.89</v>
      </c>
      <c r="L489" t="s">
        <v>357</v>
      </c>
    </row>
    <row r="490" spans="1:13" x14ac:dyDescent="0.3">
      <c r="A490" t="str">
        <f t="shared" si="27"/>
        <v>2008-21-3-GroversCk_hat_h_um</v>
      </c>
      <c r="B490">
        <f>VLOOKUP(F490,LookUpFlags!$A$5:$E$114,5,FALSE)</f>
        <v>2</v>
      </c>
      <c r="C490">
        <f t="shared" si="28"/>
        <v>11</v>
      </c>
      <c r="D490" t="str">
        <f t="shared" si="29"/>
        <v>UM</v>
      </c>
      <c r="E490">
        <v>2008</v>
      </c>
      <c r="F490">
        <v>21</v>
      </c>
      <c r="G490" t="s">
        <v>146</v>
      </c>
      <c r="H490">
        <v>3</v>
      </c>
      <c r="I490" s="136">
        <f>VLOOKUP(A490,[1]valid2020_stock!$A$2:$M$9919,13,FALSE)</f>
        <v>753.48</v>
      </c>
      <c r="J490" s="112"/>
      <c r="K490" s="136">
        <f t="shared" si="30"/>
        <v>753.48</v>
      </c>
      <c r="L490" t="s">
        <v>357</v>
      </c>
    </row>
    <row r="491" spans="1:13" x14ac:dyDescent="0.3">
      <c r="A491" t="str">
        <f t="shared" si="27"/>
        <v>2008-21-4-GroversCk_hat_h_um</v>
      </c>
      <c r="B491">
        <f>VLOOKUP(F491,LookUpFlags!$A$5:$E$114,5,FALSE)</f>
        <v>2</v>
      </c>
      <c r="C491">
        <f t="shared" si="28"/>
        <v>11</v>
      </c>
      <c r="D491" t="str">
        <f t="shared" si="29"/>
        <v>UM</v>
      </c>
      <c r="E491">
        <v>2008</v>
      </c>
      <c r="F491">
        <v>21</v>
      </c>
      <c r="G491" t="s">
        <v>146</v>
      </c>
      <c r="H491">
        <v>4</v>
      </c>
      <c r="I491" s="136">
        <f>VLOOKUP(A491,[1]valid2020_stock!$A$2:$M$9919,13,FALSE)</f>
        <v>228.8</v>
      </c>
      <c r="J491" s="112"/>
      <c r="K491" s="136">
        <f t="shared" si="30"/>
        <v>228.8</v>
      </c>
      <c r="L491" t="s">
        <v>357</v>
      </c>
    </row>
    <row r="492" spans="1:13" x14ac:dyDescent="0.3">
      <c r="A492" t="str">
        <f t="shared" si="27"/>
        <v>2008-21-5-GroversCk_hat_h_um</v>
      </c>
      <c r="B492">
        <f>VLOOKUP(F492,LookUpFlags!$A$5:$E$114,5,FALSE)</f>
        <v>2</v>
      </c>
      <c r="C492">
        <f t="shared" si="28"/>
        <v>11</v>
      </c>
      <c r="D492" t="str">
        <f t="shared" si="29"/>
        <v>UM</v>
      </c>
      <c r="E492">
        <v>2008</v>
      </c>
      <c r="F492">
        <v>21</v>
      </c>
      <c r="G492" t="s">
        <v>146</v>
      </c>
      <c r="H492">
        <v>5</v>
      </c>
      <c r="I492" s="136">
        <f>VLOOKUP(A492,[1]valid2020_stock!$A$2:$M$9919,13,FALSE)</f>
        <v>4.5</v>
      </c>
      <c r="J492" s="112"/>
      <c r="K492" s="136">
        <f t="shared" si="30"/>
        <v>4.5</v>
      </c>
      <c r="L492" t="s">
        <v>357</v>
      </c>
    </row>
    <row r="493" spans="1:13" x14ac:dyDescent="0.3">
      <c r="A493" t="str">
        <f t="shared" si="27"/>
        <v>2009-21-3-GroversCk_hat_h_um</v>
      </c>
      <c r="B493">
        <f>VLOOKUP(F493,LookUpFlags!$A$5:$E$114,5,FALSE)</f>
        <v>2</v>
      </c>
      <c r="C493">
        <f t="shared" si="28"/>
        <v>11</v>
      </c>
      <c r="D493" t="str">
        <f t="shared" si="29"/>
        <v>UM</v>
      </c>
      <c r="E493">
        <v>2009</v>
      </c>
      <c r="F493">
        <v>21</v>
      </c>
      <c r="G493" t="s">
        <v>146</v>
      </c>
      <c r="H493">
        <v>3</v>
      </c>
      <c r="I493" s="136">
        <f>VLOOKUP(A493,[1]valid2020_stock!$A$2:$M$9919,13,FALSE)</f>
        <v>493.97</v>
      </c>
      <c r="J493" s="112"/>
      <c r="K493" s="136">
        <f t="shared" si="30"/>
        <v>493.97</v>
      </c>
      <c r="L493" t="s">
        <v>357</v>
      </c>
    </row>
    <row r="494" spans="1:13" x14ac:dyDescent="0.3">
      <c r="A494" t="str">
        <f t="shared" si="27"/>
        <v>2009-21-4-GroversCk_hat_h_um</v>
      </c>
      <c r="B494">
        <f>VLOOKUP(F494,LookUpFlags!$A$5:$E$114,5,FALSE)</f>
        <v>2</v>
      </c>
      <c r="C494">
        <f t="shared" si="28"/>
        <v>11</v>
      </c>
      <c r="D494" t="str">
        <f t="shared" si="29"/>
        <v>UM</v>
      </c>
      <c r="E494">
        <v>2009</v>
      </c>
      <c r="F494">
        <v>21</v>
      </c>
      <c r="G494" t="s">
        <v>146</v>
      </c>
      <c r="H494">
        <v>4</v>
      </c>
      <c r="I494" s="136">
        <f>VLOOKUP(A494,[1]valid2020_stock!$A$2:$M$9919,13,FALSE)</f>
        <v>386.88</v>
      </c>
      <c r="J494" s="112"/>
      <c r="K494" s="136">
        <f t="shared" si="30"/>
        <v>386.88</v>
      </c>
      <c r="L494" t="s">
        <v>357</v>
      </c>
    </row>
    <row r="495" spans="1:13" x14ac:dyDescent="0.3">
      <c r="A495" t="str">
        <f t="shared" si="27"/>
        <v>2009-21-5-GroversCk_hat_h_um</v>
      </c>
      <c r="B495">
        <f>VLOOKUP(F495,LookUpFlags!$A$5:$E$114,5,FALSE)</f>
        <v>2</v>
      </c>
      <c r="C495">
        <f t="shared" si="28"/>
        <v>11</v>
      </c>
      <c r="D495" t="str">
        <f t="shared" si="29"/>
        <v>UM</v>
      </c>
      <c r="E495">
        <v>2009</v>
      </c>
      <c r="F495">
        <v>21</v>
      </c>
      <c r="G495" t="s">
        <v>146</v>
      </c>
      <c r="H495">
        <v>5</v>
      </c>
      <c r="I495" s="136">
        <f>VLOOKUP(A495,[1]valid2020_stock!$A$2:$M$9919,13,FALSE)</f>
        <v>0.52</v>
      </c>
      <c r="J495" s="112"/>
      <c r="K495" s="136">
        <f t="shared" si="30"/>
        <v>0.52</v>
      </c>
      <c r="L495" t="s">
        <v>357</v>
      </c>
    </row>
    <row r="496" spans="1:13" x14ac:dyDescent="0.3">
      <c r="A496" t="str">
        <f t="shared" si="27"/>
        <v>2010-21-3-GroversCk_hat_h_um</v>
      </c>
      <c r="B496">
        <f>VLOOKUP(F496,LookUpFlags!$A$5:$E$114,5,FALSE)</f>
        <v>2</v>
      </c>
      <c r="C496">
        <f t="shared" si="28"/>
        <v>11</v>
      </c>
      <c r="D496" t="str">
        <f t="shared" si="29"/>
        <v>UM</v>
      </c>
      <c r="E496">
        <v>2010</v>
      </c>
      <c r="F496">
        <v>21</v>
      </c>
      <c r="G496" t="s">
        <v>146</v>
      </c>
      <c r="H496">
        <v>3</v>
      </c>
      <c r="I496" s="136">
        <f>VLOOKUP(A496,[1]valid2020_stock!$A$2:$M$9919,13,FALSE)</f>
        <v>1048.8</v>
      </c>
      <c r="J496" s="112"/>
      <c r="K496" s="136">
        <f t="shared" si="30"/>
        <v>1048.8</v>
      </c>
      <c r="L496" t="s">
        <v>357</v>
      </c>
    </row>
    <row r="497" spans="1:12" x14ac:dyDescent="0.3">
      <c r="A497" t="str">
        <f t="shared" si="27"/>
        <v>2010-21-4-GroversCk_hat_h_um</v>
      </c>
      <c r="B497">
        <f>VLOOKUP(F497,LookUpFlags!$A$5:$E$114,5,FALSE)</f>
        <v>2</v>
      </c>
      <c r="C497">
        <f t="shared" si="28"/>
        <v>11</v>
      </c>
      <c r="D497" t="str">
        <f t="shared" si="29"/>
        <v>UM</v>
      </c>
      <c r="E497">
        <v>2010</v>
      </c>
      <c r="F497">
        <v>21</v>
      </c>
      <c r="G497" t="s">
        <v>146</v>
      </c>
      <c r="H497">
        <v>4</v>
      </c>
      <c r="I497" s="136">
        <f>VLOOKUP(A497,[1]valid2020_stock!$A$2:$M$9919,13,FALSE)</f>
        <v>319.13</v>
      </c>
      <c r="J497" s="112"/>
      <c r="K497" s="136">
        <f t="shared" si="30"/>
        <v>319.13</v>
      </c>
      <c r="L497" t="s">
        <v>357</v>
      </c>
    </row>
    <row r="498" spans="1:12" x14ac:dyDescent="0.3">
      <c r="A498" t="str">
        <f t="shared" si="27"/>
        <v>2010-21-5-GroversCk_hat_h_um</v>
      </c>
      <c r="B498">
        <f>VLOOKUP(F498,LookUpFlags!$A$5:$E$114,5,FALSE)</f>
        <v>2</v>
      </c>
      <c r="C498">
        <f t="shared" si="28"/>
        <v>11</v>
      </c>
      <c r="D498" t="str">
        <f t="shared" si="29"/>
        <v>UM</v>
      </c>
      <c r="E498">
        <v>2010</v>
      </c>
      <c r="F498">
        <v>21</v>
      </c>
      <c r="G498" t="s">
        <v>146</v>
      </c>
      <c r="H498">
        <v>5</v>
      </c>
      <c r="I498" s="136">
        <f>VLOOKUP(A498,[1]valid2020_stock!$A$2:$M$9919,13,FALSE)</f>
        <v>16.12</v>
      </c>
      <c r="J498" s="112"/>
      <c r="K498" s="136">
        <f t="shared" si="30"/>
        <v>16.12</v>
      </c>
      <c r="L498" t="s">
        <v>357</v>
      </c>
    </row>
    <row r="499" spans="1:12" x14ac:dyDescent="0.3">
      <c r="A499" t="str">
        <f t="shared" si="27"/>
        <v>2011-21-3-GroversCk_hat_h_um</v>
      </c>
      <c r="B499">
        <f>VLOOKUP(F499,LookUpFlags!$A$5:$E$114,5,FALSE)</f>
        <v>2</v>
      </c>
      <c r="C499">
        <f t="shared" si="28"/>
        <v>11</v>
      </c>
      <c r="D499" t="str">
        <f t="shared" si="29"/>
        <v>UM</v>
      </c>
      <c r="E499">
        <v>2011</v>
      </c>
      <c r="F499">
        <v>21</v>
      </c>
      <c r="G499" t="s">
        <v>146</v>
      </c>
      <c r="H499">
        <v>3</v>
      </c>
      <c r="I499" s="136">
        <f>VLOOKUP(A499,[1]valid2020_stock!$A$2:$M$9919,13,FALSE)</f>
        <v>338</v>
      </c>
      <c r="J499" s="112"/>
      <c r="K499" s="136">
        <f t="shared" si="30"/>
        <v>338</v>
      </c>
      <c r="L499" t="s">
        <v>357</v>
      </c>
    </row>
    <row r="500" spans="1:12" x14ac:dyDescent="0.3">
      <c r="A500" t="str">
        <f t="shared" si="27"/>
        <v>2011-21-4-GroversCk_hat_h_um</v>
      </c>
      <c r="B500">
        <f>VLOOKUP(F500,LookUpFlags!$A$5:$E$114,5,FALSE)</f>
        <v>2</v>
      </c>
      <c r="C500">
        <f t="shared" si="28"/>
        <v>11</v>
      </c>
      <c r="D500" t="str">
        <f t="shared" si="29"/>
        <v>UM</v>
      </c>
      <c r="E500">
        <v>2011</v>
      </c>
      <c r="F500">
        <v>21</v>
      </c>
      <c r="G500" t="s">
        <v>146</v>
      </c>
      <c r="H500">
        <v>4</v>
      </c>
      <c r="I500" s="136">
        <f>VLOOKUP(A500,[1]valid2020_stock!$A$2:$M$9919,13,FALSE)</f>
        <v>890.56</v>
      </c>
      <c r="J500" s="112"/>
      <c r="K500" s="136">
        <f t="shared" si="30"/>
        <v>890.56</v>
      </c>
      <c r="L500" t="s">
        <v>357</v>
      </c>
    </row>
    <row r="501" spans="1:12" x14ac:dyDescent="0.3">
      <c r="A501" t="str">
        <f t="shared" si="27"/>
        <v>2011-21-5-GroversCk_hat_h_um</v>
      </c>
      <c r="B501">
        <f>VLOOKUP(F501,LookUpFlags!$A$5:$E$114,5,FALSE)</f>
        <v>2</v>
      </c>
      <c r="C501">
        <f t="shared" si="28"/>
        <v>11</v>
      </c>
      <c r="D501" t="str">
        <f t="shared" si="29"/>
        <v>UM</v>
      </c>
      <c r="E501">
        <v>2011</v>
      </c>
      <c r="F501">
        <v>21</v>
      </c>
      <c r="G501" t="s">
        <v>146</v>
      </c>
      <c r="H501">
        <v>5</v>
      </c>
      <c r="I501" s="136">
        <f>VLOOKUP(A501,[1]valid2020_stock!$A$2:$M$9919,13,FALSE)</f>
        <v>1.88</v>
      </c>
      <c r="J501" s="112"/>
      <c r="K501" s="136">
        <f t="shared" si="30"/>
        <v>1.88</v>
      </c>
      <c r="L501" t="s">
        <v>357</v>
      </c>
    </row>
    <row r="502" spans="1:12" x14ac:dyDescent="0.3">
      <c r="A502" t="str">
        <f t="shared" si="27"/>
        <v>2012-21-3-GroversCk_hat_h_um</v>
      </c>
      <c r="B502">
        <f>VLOOKUP(F502,LookUpFlags!$A$5:$E$114,5,FALSE)</f>
        <v>2</v>
      </c>
      <c r="C502">
        <f t="shared" si="28"/>
        <v>11</v>
      </c>
      <c r="D502" t="str">
        <f t="shared" si="29"/>
        <v>UM</v>
      </c>
      <c r="E502">
        <v>2012</v>
      </c>
      <c r="F502">
        <v>21</v>
      </c>
      <c r="G502" t="s">
        <v>146</v>
      </c>
      <c r="H502">
        <v>3</v>
      </c>
      <c r="I502" s="136">
        <f>VLOOKUP(A502,[1]valid2020_stock!$A$2:$M$9919,13,FALSE)</f>
        <v>1100.8800000000001</v>
      </c>
      <c r="J502" s="112"/>
      <c r="K502" s="136">
        <f t="shared" si="30"/>
        <v>1100.8800000000001</v>
      </c>
      <c r="L502" t="s">
        <v>357</v>
      </c>
    </row>
    <row r="503" spans="1:12" x14ac:dyDescent="0.3">
      <c r="A503" t="str">
        <f t="shared" si="27"/>
        <v>2012-21-4-GroversCk_hat_h_um</v>
      </c>
      <c r="B503">
        <f>VLOOKUP(F503,LookUpFlags!$A$5:$E$114,5,FALSE)</f>
        <v>2</v>
      </c>
      <c r="C503">
        <f t="shared" si="28"/>
        <v>11</v>
      </c>
      <c r="D503" t="str">
        <f t="shared" si="29"/>
        <v>UM</v>
      </c>
      <c r="E503">
        <v>2012</v>
      </c>
      <c r="F503">
        <v>21</v>
      </c>
      <c r="G503" t="s">
        <v>146</v>
      </c>
      <c r="H503">
        <v>4</v>
      </c>
      <c r="I503" s="136">
        <f>VLOOKUP(A503,[1]valid2020_stock!$A$2:$M$9919,13,FALSE)</f>
        <v>170.8</v>
      </c>
      <c r="J503" s="112"/>
      <c r="K503" s="136">
        <f t="shared" si="30"/>
        <v>170.8</v>
      </c>
      <c r="L503" t="s">
        <v>357</v>
      </c>
    </row>
    <row r="504" spans="1:12" x14ac:dyDescent="0.3">
      <c r="A504" t="str">
        <f t="shared" si="27"/>
        <v>2012-21-5-GroversCk_hat_h_um</v>
      </c>
      <c r="B504">
        <f>VLOOKUP(F504,LookUpFlags!$A$5:$E$114,5,FALSE)</f>
        <v>2</v>
      </c>
      <c r="C504">
        <f t="shared" si="28"/>
        <v>11</v>
      </c>
      <c r="D504" t="str">
        <f t="shared" si="29"/>
        <v>UM</v>
      </c>
      <c r="E504">
        <v>2012</v>
      </c>
      <c r="F504">
        <v>21</v>
      </c>
      <c r="G504" t="s">
        <v>146</v>
      </c>
      <c r="H504">
        <v>5</v>
      </c>
      <c r="I504" s="136">
        <f>VLOOKUP(A504,[1]valid2020_stock!$A$2:$M$9919,13,FALSE)</f>
        <v>9.66</v>
      </c>
      <c r="J504" s="112"/>
      <c r="K504" s="136">
        <f t="shared" si="30"/>
        <v>9.66</v>
      </c>
      <c r="L504" t="s">
        <v>357</v>
      </c>
    </row>
    <row r="505" spans="1:12" x14ac:dyDescent="0.3">
      <c r="A505" t="str">
        <f t="shared" si="27"/>
        <v>2013-21-3-GroversCk_hat_h_um</v>
      </c>
      <c r="B505">
        <f>VLOOKUP(F505,LookUpFlags!$A$5:$E$114,5,FALSE)</f>
        <v>2</v>
      </c>
      <c r="C505">
        <f t="shared" si="28"/>
        <v>11</v>
      </c>
      <c r="D505" t="str">
        <f t="shared" si="29"/>
        <v>UM</v>
      </c>
      <c r="E505">
        <v>2013</v>
      </c>
      <c r="F505">
        <v>21</v>
      </c>
      <c r="G505" t="s">
        <v>146</v>
      </c>
      <c r="H505">
        <v>3</v>
      </c>
      <c r="I505" s="136">
        <f>VLOOKUP(A505,[1]valid2020_stock!$A$2:$M$9919,13,FALSE)</f>
        <v>502.92</v>
      </c>
      <c r="J505" s="112"/>
      <c r="K505" s="136">
        <f t="shared" si="30"/>
        <v>502.92</v>
      </c>
      <c r="L505" t="s">
        <v>357</v>
      </c>
    </row>
    <row r="506" spans="1:12" x14ac:dyDescent="0.3">
      <c r="A506" t="str">
        <f t="shared" si="27"/>
        <v>2013-21-4-GroversCk_hat_h_um</v>
      </c>
      <c r="B506">
        <f>VLOOKUP(F506,LookUpFlags!$A$5:$E$114,5,FALSE)</f>
        <v>2</v>
      </c>
      <c r="C506">
        <f t="shared" si="28"/>
        <v>11</v>
      </c>
      <c r="D506" t="str">
        <f t="shared" si="29"/>
        <v>UM</v>
      </c>
      <c r="E506">
        <v>2013</v>
      </c>
      <c r="F506">
        <v>21</v>
      </c>
      <c r="G506" t="s">
        <v>146</v>
      </c>
      <c r="H506">
        <v>4</v>
      </c>
      <c r="I506" s="136">
        <f>VLOOKUP(A506,[1]valid2020_stock!$A$2:$M$9919,13,FALSE)</f>
        <v>953.91999999999985</v>
      </c>
      <c r="J506" s="112"/>
      <c r="K506" s="136">
        <f t="shared" si="30"/>
        <v>953.91999999999985</v>
      </c>
      <c r="L506" t="s">
        <v>357</v>
      </c>
    </row>
    <row r="507" spans="1:12" x14ac:dyDescent="0.3">
      <c r="A507" t="str">
        <f t="shared" si="27"/>
        <v>2013-21-5-GroversCk_hat_h_um</v>
      </c>
      <c r="B507">
        <f>VLOOKUP(F507,LookUpFlags!$A$5:$E$114,5,FALSE)</f>
        <v>2</v>
      </c>
      <c r="C507">
        <f t="shared" si="28"/>
        <v>11</v>
      </c>
      <c r="D507" t="str">
        <f t="shared" si="29"/>
        <v>UM</v>
      </c>
      <c r="E507">
        <v>2013</v>
      </c>
      <c r="F507">
        <v>21</v>
      </c>
      <c r="G507" t="s">
        <v>146</v>
      </c>
      <c r="H507">
        <v>5</v>
      </c>
      <c r="I507" s="136">
        <f>VLOOKUP(A507,[1]valid2020_stock!$A$2:$M$9919,13,FALSE)</f>
        <v>4</v>
      </c>
      <c r="J507" s="112"/>
      <c r="K507" s="136">
        <f t="shared" si="30"/>
        <v>4</v>
      </c>
      <c r="L507" t="s">
        <v>357</v>
      </c>
    </row>
    <row r="508" spans="1:12" x14ac:dyDescent="0.3">
      <c r="A508" t="str">
        <f t="shared" si="27"/>
        <v>2007-21-3-LkWa_hat_h_um</v>
      </c>
      <c r="B508">
        <f>VLOOKUP(F508,LookUpFlags!$A$5:$E$114,5,FALSE)</f>
        <v>2</v>
      </c>
      <c r="C508">
        <f t="shared" si="28"/>
        <v>11</v>
      </c>
      <c r="D508" t="str">
        <f t="shared" si="29"/>
        <v>UM</v>
      </c>
      <c r="E508">
        <v>2007</v>
      </c>
      <c r="F508">
        <v>21</v>
      </c>
      <c r="G508" t="s">
        <v>150</v>
      </c>
      <c r="H508">
        <v>3</v>
      </c>
      <c r="I508" s="136">
        <f>VLOOKUP(A508,[1]valid2020_stock!$A$2:$M$9919,13,FALSE)</f>
        <v>109</v>
      </c>
      <c r="J508" s="109"/>
      <c r="K508" s="136">
        <f t="shared" si="30"/>
        <v>109</v>
      </c>
      <c r="L508" t="s">
        <v>357</v>
      </c>
    </row>
    <row r="509" spans="1:12" x14ac:dyDescent="0.3">
      <c r="A509" t="str">
        <f t="shared" si="27"/>
        <v>2007-21-4-LkWa_hat_h_um</v>
      </c>
      <c r="B509">
        <f>VLOOKUP(F509,LookUpFlags!$A$5:$E$114,5,FALSE)</f>
        <v>2</v>
      </c>
      <c r="C509">
        <f t="shared" si="28"/>
        <v>11</v>
      </c>
      <c r="D509" t="str">
        <f t="shared" si="29"/>
        <v>UM</v>
      </c>
      <c r="E509">
        <v>2007</v>
      </c>
      <c r="F509">
        <v>21</v>
      </c>
      <c r="G509" t="s">
        <v>150</v>
      </c>
      <c r="H509">
        <v>4</v>
      </c>
      <c r="I509" s="136">
        <f>VLOOKUP(A509,[1]valid2020_stock!$A$2:$M$9919,13,FALSE)</f>
        <v>226</v>
      </c>
      <c r="J509" s="109"/>
      <c r="K509" s="136">
        <f t="shared" si="30"/>
        <v>226</v>
      </c>
      <c r="L509" t="s">
        <v>357</v>
      </c>
    </row>
    <row r="510" spans="1:12" x14ac:dyDescent="0.3">
      <c r="A510" t="str">
        <f t="shared" si="27"/>
        <v>2007-21-5-LkWa_hat_h_um</v>
      </c>
      <c r="B510">
        <f>VLOOKUP(F510,LookUpFlags!$A$5:$E$114,5,FALSE)</f>
        <v>2</v>
      </c>
      <c r="C510">
        <f t="shared" si="28"/>
        <v>11</v>
      </c>
      <c r="D510" t="str">
        <f t="shared" si="29"/>
        <v>UM</v>
      </c>
      <c r="E510">
        <v>2007</v>
      </c>
      <c r="F510">
        <v>21</v>
      </c>
      <c r="G510" t="s">
        <v>150</v>
      </c>
      <c r="H510">
        <v>5</v>
      </c>
      <c r="I510" s="136">
        <f>VLOOKUP(A510,[1]valid2020_stock!$A$2:$M$9919,13,FALSE)</f>
        <v>3</v>
      </c>
      <c r="J510" s="109"/>
      <c r="K510" s="136">
        <f t="shared" si="30"/>
        <v>3</v>
      </c>
      <c r="L510" t="s">
        <v>357</v>
      </c>
    </row>
    <row r="511" spans="1:12" x14ac:dyDescent="0.3">
      <c r="A511" t="str">
        <f t="shared" si="27"/>
        <v>2008-21-3-LkWa_hat_h_um</v>
      </c>
      <c r="B511">
        <f>VLOOKUP(F511,LookUpFlags!$A$5:$E$114,5,FALSE)</f>
        <v>2</v>
      </c>
      <c r="C511">
        <f t="shared" si="28"/>
        <v>11</v>
      </c>
      <c r="D511" t="str">
        <f t="shared" si="29"/>
        <v>UM</v>
      </c>
      <c r="E511">
        <v>2008</v>
      </c>
      <c r="F511">
        <v>21</v>
      </c>
      <c r="G511" t="s">
        <v>150</v>
      </c>
      <c r="H511">
        <v>3</v>
      </c>
      <c r="I511" s="136">
        <f>VLOOKUP(A511,[1]valid2020_stock!$A$2:$M$9919,13,FALSE)</f>
        <v>28</v>
      </c>
      <c r="J511" s="109"/>
      <c r="K511" s="136">
        <f t="shared" si="30"/>
        <v>28</v>
      </c>
      <c r="L511" t="s">
        <v>357</v>
      </c>
    </row>
    <row r="512" spans="1:12" x14ac:dyDescent="0.3">
      <c r="A512" t="str">
        <f t="shared" si="27"/>
        <v>2008-21-4-LkWa_hat_h_um</v>
      </c>
      <c r="B512">
        <f>VLOOKUP(F512,LookUpFlags!$A$5:$E$114,5,FALSE)</f>
        <v>2</v>
      </c>
      <c r="C512">
        <f t="shared" si="28"/>
        <v>11</v>
      </c>
      <c r="D512" t="str">
        <f t="shared" si="29"/>
        <v>UM</v>
      </c>
      <c r="E512">
        <v>2008</v>
      </c>
      <c r="F512">
        <v>21</v>
      </c>
      <c r="G512" t="s">
        <v>150</v>
      </c>
      <c r="H512">
        <v>4</v>
      </c>
      <c r="I512" s="136">
        <f>VLOOKUP(A512,[1]valid2020_stock!$A$2:$M$9919,13,FALSE)</f>
        <v>140</v>
      </c>
      <c r="J512" s="109"/>
      <c r="K512" s="136">
        <f t="shared" si="30"/>
        <v>140</v>
      </c>
      <c r="L512" t="s">
        <v>357</v>
      </c>
    </row>
    <row r="513" spans="1:12" x14ac:dyDescent="0.3">
      <c r="A513" t="str">
        <f t="shared" si="27"/>
        <v>2008-21-5-LkWa_hat_h_um</v>
      </c>
      <c r="B513">
        <f>VLOOKUP(F513,LookUpFlags!$A$5:$E$114,5,FALSE)</f>
        <v>2</v>
      </c>
      <c r="C513">
        <f t="shared" si="28"/>
        <v>11</v>
      </c>
      <c r="D513" t="str">
        <f t="shared" si="29"/>
        <v>UM</v>
      </c>
      <c r="E513">
        <v>2008</v>
      </c>
      <c r="F513">
        <v>21</v>
      </c>
      <c r="G513" t="s">
        <v>150</v>
      </c>
      <c r="H513">
        <v>5</v>
      </c>
      <c r="I513" s="136">
        <f>VLOOKUP(A513,[1]valid2020_stock!$A$2:$M$9919,13,FALSE)</f>
        <v>2</v>
      </c>
      <c r="J513" s="109"/>
      <c r="K513" s="136">
        <f t="shared" si="30"/>
        <v>2</v>
      </c>
      <c r="L513" t="s">
        <v>357</v>
      </c>
    </row>
    <row r="514" spans="1:12" x14ac:dyDescent="0.3">
      <c r="A514" t="str">
        <f t="shared" si="27"/>
        <v>2009-21-3-LkWa_hat_h_um</v>
      </c>
      <c r="B514">
        <f>VLOOKUP(F514,LookUpFlags!$A$5:$E$114,5,FALSE)</f>
        <v>2</v>
      </c>
      <c r="C514">
        <f t="shared" si="28"/>
        <v>11</v>
      </c>
      <c r="D514" t="str">
        <f t="shared" si="29"/>
        <v>UM</v>
      </c>
      <c r="E514">
        <v>2009</v>
      </c>
      <c r="F514">
        <v>21</v>
      </c>
      <c r="G514" t="s">
        <v>150</v>
      </c>
      <c r="H514">
        <v>3</v>
      </c>
      <c r="I514" s="136">
        <f>VLOOKUP(A514,[1]valid2020_stock!$A$2:$M$9919,13,FALSE)</f>
        <v>47</v>
      </c>
      <c r="J514" s="109"/>
      <c r="K514" s="136">
        <f t="shared" si="30"/>
        <v>47</v>
      </c>
      <c r="L514" t="s">
        <v>357</v>
      </c>
    </row>
    <row r="515" spans="1:12" x14ac:dyDescent="0.3">
      <c r="A515" t="str">
        <f t="shared" si="27"/>
        <v>2009-21-4-LkWa_hat_h_um</v>
      </c>
      <c r="B515">
        <f>VLOOKUP(F515,LookUpFlags!$A$5:$E$114,5,FALSE)</f>
        <v>2</v>
      </c>
      <c r="C515">
        <f t="shared" si="28"/>
        <v>11</v>
      </c>
      <c r="D515" t="str">
        <f t="shared" si="29"/>
        <v>UM</v>
      </c>
      <c r="E515">
        <v>2009</v>
      </c>
      <c r="F515">
        <v>21</v>
      </c>
      <c r="G515" t="s">
        <v>150</v>
      </c>
      <c r="H515">
        <v>4</v>
      </c>
      <c r="I515" s="136">
        <f>VLOOKUP(A515,[1]valid2020_stock!$A$2:$M$9919,13,FALSE)</f>
        <v>56</v>
      </c>
      <c r="J515" s="109"/>
      <c r="K515" s="136">
        <f t="shared" si="30"/>
        <v>56</v>
      </c>
      <c r="L515" t="s">
        <v>357</v>
      </c>
    </row>
    <row r="516" spans="1:12" x14ac:dyDescent="0.3">
      <c r="A516" t="str">
        <f t="shared" ref="A516:A579" si="31">E516&amp;"-"&amp;F516&amp;"-"&amp;H516&amp;"-"&amp;G516</f>
        <v>2009-21-5-LkWa_hat_h_um</v>
      </c>
      <c r="B516">
        <f>VLOOKUP(F516,LookUpFlags!$A$5:$E$114,5,FALSE)</f>
        <v>2</v>
      </c>
      <c r="C516">
        <f t="shared" ref="C516:C579" si="32">IF(MOD(F516,2)&lt;&gt;0,F516/2+0.5,F516/2)</f>
        <v>11</v>
      </c>
      <c r="D516" t="str">
        <f t="shared" ref="D516:D579" si="33">IF(MOD(F516,2)&lt;&gt;0,"UM","M")</f>
        <v>UM</v>
      </c>
      <c r="E516">
        <v>2009</v>
      </c>
      <c r="F516">
        <v>21</v>
      </c>
      <c r="G516" t="s">
        <v>150</v>
      </c>
      <c r="H516">
        <v>5</v>
      </c>
      <c r="I516" s="136">
        <f>VLOOKUP(A516,[1]valid2020_stock!$A$2:$M$9919,13,FALSE)</f>
        <v>0</v>
      </c>
      <c r="J516" s="109"/>
      <c r="K516" s="136">
        <f t="shared" si="30"/>
        <v>0</v>
      </c>
      <c r="L516" t="s">
        <v>357</v>
      </c>
    </row>
    <row r="517" spans="1:12" x14ac:dyDescent="0.3">
      <c r="A517" t="str">
        <f t="shared" si="31"/>
        <v>2010-21-3-LkWa_hat_h_um</v>
      </c>
      <c r="B517">
        <f>VLOOKUP(F517,LookUpFlags!$A$5:$E$114,5,FALSE)</f>
        <v>2</v>
      </c>
      <c r="C517">
        <f t="shared" si="32"/>
        <v>11</v>
      </c>
      <c r="D517" t="str">
        <f t="shared" si="33"/>
        <v>UM</v>
      </c>
      <c r="E517">
        <v>2010</v>
      </c>
      <c r="F517">
        <v>21</v>
      </c>
      <c r="G517" t="s">
        <v>150</v>
      </c>
      <c r="H517">
        <v>3</v>
      </c>
      <c r="I517" s="136">
        <f>VLOOKUP(A517,[1]valid2020_stock!$A$2:$M$9919,13,FALSE)</f>
        <v>15</v>
      </c>
      <c r="J517" s="109"/>
      <c r="K517" s="136">
        <f t="shared" si="30"/>
        <v>15</v>
      </c>
      <c r="L517" t="s">
        <v>357</v>
      </c>
    </row>
    <row r="518" spans="1:12" x14ac:dyDescent="0.3">
      <c r="A518" t="str">
        <f t="shared" si="31"/>
        <v>2010-21-4-LkWa_hat_h_um</v>
      </c>
      <c r="B518">
        <f>VLOOKUP(F518,LookUpFlags!$A$5:$E$114,5,FALSE)</f>
        <v>2</v>
      </c>
      <c r="C518">
        <f t="shared" si="32"/>
        <v>11</v>
      </c>
      <c r="D518" t="str">
        <f t="shared" si="33"/>
        <v>UM</v>
      </c>
      <c r="E518">
        <v>2010</v>
      </c>
      <c r="F518">
        <v>21</v>
      </c>
      <c r="G518" t="s">
        <v>150</v>
      </c>
      <c r="H518">
        <v>4</v>
      </c>
      <c r="I518" s="136">
        <f>VLOOKUP(A518,[1]valid2020_stock!$A$2:$M$9919,13,FALSE)</f>
        <v>74</v>
      </c>
      <c r="J518" s="109"/>
      <c r="K518" s="136">
        <f t="shared" si="30"/>
        <v>74</v>
      </c>
      <c r="L518" t="s">
        <v>357</v>
      </c>
    </row>
    <row r="519" spans="1:12" x14ac:dyDescent="0.3">
      <c r="A519" t="str">
        <f t="shared" si="31"/>
        <v>2010-21-5-LkWa_hat_h_um</v>
      </c>
      <c r="B519">
        <f>VLOOKUP(F519,LookUpFlags!$A$5:$E$114,5,FALSE)</f>
        <v>2</v>
      </c>
      <c r="C519">
        <f t="shared" si="32"/>
        <v>11</v>
      </c>
      <c r="D519" t="str">
        <f t="shared" si="33"/>
        <v>UM</v>
      </c>
      <c r="E519">
        <v>2010</v>
      </c>
      <c r="F519">
        <v>21</v>
      </c>
      <c r="G519" t="s">
        <v>150</v>
      </c>
      <c r="H519">
        <v>5</v>
      </c>
      <c r="I519" s="136">
        <f>VLOOKUP(A519,[1]valid2020_stock!$A$2:$M$9919,13,FALSE)</f>
        <v>0</v>
      </c>
      <c r="J519" s="109"/>
      <c r="K519" s="136">
        <f t="shared" ref="K519:K550" si="34">I519</f>
        <v>0</v>
      </c>
      <c r="L519" t="s">
        <v>357</v>
      </c>
    </row>
    <row r="520" spans="1:12" x14ac:dyDescent="0.3">
      <c r="A520" t="str">
        <f t="shared" si="31"/>
        <v>2011-21-3-LkWa_hat_h_um</v>
      </c>
      <c r="B520">
        <f>VLOOKUP(F520,LookUpFlags!$A$5:$E$114,5,FALSE)</f>
        <v>2</v>
      </c>
      <c r="C520">
        <f t="shared" si="32"/>
        <v>11</v>
      </c>
      <c r="D520" t="str">
        <f t="shared" si="33"/>
        <v>UM</v>
      </c>
      <c r="E520">
        <v>2011</v>
      </c>
      <c r="F520">
        <v>21</v>
      </c>
      <c r="G520" t="s">
        <v>150</v>
      </c>
      <c r="H520">
        <v>3</v>
      </c>
      <c r="I520" s="136">
        <f>VLOOKUP(A520,[1]valid2020_stock!$A$2:$M$9919,13,FALSE)</f>
        <v>15</v>
      </c>
      <c r="J520" s="109"/>
      <c r="K520" s="136">
        <f t="shared" si="34"/>
        <v>15</v>
      </c>
      <c r="L520" t="s">
        <v>357</v>
      </c>
    </row>
    <row r="521" spans="1:12" x14ac:dyDescent="0.3">
      <c r="A521" t="str">
        <f t="shared" si="31"/>
        <v>2011-21-4-LkWa_hat_h_um</v>
      </c>
      <c r="B521">
        <f>VLOOKUP(F521,LookUpFlags!$A$5:$E$114,5,FALSE)</f>
        <v>2</v>
      </c>
      <c r="C521">
        <f t="shared" si="32"/>
        <v>11</v>
      </c>
      <c r="D521" t="str">
        <f t="shared" si="33"/>
        <v>UM</v>
      </c>
      <c r="E521">
        <v>2011</v>
      </c>
      <c r="F521">
        <v>21</v>
      </c>
      <c r="G521" t="s">
        <v>150</v>
      </c>
      <c r="H521">
        <v>4</v>
      </c>
      <c r="I521" s="136">
        <f>VLOOKUP(A521,[1]valid2020_stock!$A$2:$M$9919,13,FALSE)</f>
        <v>41</v>
      </c>
      <c r="J521" s="109"/>
      <c r="K521" s="136">
        <f t="shared" si="34"/>
        <v>41</v>
      </c>
      <c r="L521" t="s">
        <v>357</v>
      </c>
    </row>
    <row r="522" spans="1:12" x14ac:dyDescent="0.3">
      <c r="A522" t="str">
        <f t="shared" si="31"/>
        <v>2011-21-5-LkWa_hat_h_um</v>
      </c>
      <c r="B522">
        <f>VLOOKUP(F522,LookUpFlags!$A$5:$E$114,5,FALSE)</f>
        <v>2</v>
      </c>
      <c r="C522">
        <f t="shared" si="32"/>
        <v>11</v>
      </c>
      <c r="D522" t="str">
        <f t="shared" si="33"/>
        <v>UM</v>
      </c>
      <c r="E522">
        <v>2011</v>
      </c>
      <c r="F522">
        <v>21</v>
      </c>
      <c r="G522" t="s">
        <v>150</v>
      </c>
      <c r="H522">
        <v>5</v>
      </c>
      <c r="I522" s="136">
        <f>VLOOKUP(A522,[1]valid2020_stock!$A$2:$M$9919,13,FALSE)</f>
        <v>0</v>
      </c>
      <c r="J522" s="109"/>
      <c r="K522" s="136">
        <f t="shared" si="34"/>
        <v>0</v>
      </c>
      <c r="L522" t="s">
        <v>357</v>
      </c>
    </row>
    <row r="523" spans="1:12" x14ac:dyDescent="0.3">
      <c r="A523" t="str">
        <f t="shared" si="31"/>
        <v>2012-21-3-LkWa_hat_h_um</v>
      </c>
      <c r="B523">
        <f>VLOOKUP(F523,LookUpFlags!$A$5:$E$114,5,FALSE)</f>
        <v>2</v>
      </c>
      <c r="C523">
        <f t="shared" si="32"/>
        <v>11</v>
      </c>
      <c r="D523" t="str">
        <f t="shared" si="33"/>
        <v>UM</v>
      </c>
      <c r="E523">
        <v>2012</v>
      </c>
      <c r="F523">
        <v>21</v>
      </c>
      <c r="G523" t="s">
        <v>150</v>
      </c>
      <c r="H523">
        <v>3</v>
      </c>
      <c r="I523" s="136">
        <f>VLOOKUP(A523,[1]valid2020_stock!$A$2:$M$9919,13,FALSE)</f>
        <v>523</v>
      </c>
      <c r="J523" s="109"/>
      <c r="K523" s="136">
        <f t="shared" si="34"/>
        <v>523</v>
      </c>
      <c r="L523" t="s">
        <v>357</v>
      </c>
    </row>
    <row r="524" spans="1:12" x14ac:dyDescent="0.3">
      <c r="A524" t="str">
        <f t="shared" si="31"/>
        <v>2012-21-4-LkWa_hat_h_um</v>
      </c>
      <c r="B524">
        <f>VLOOKUP(F524,LookUpFlags!$A$5:$E$114,5,FALSE)</f>
        <v>2</v>
      </c>
      <c r="C524">
        <f t="shared" si="32"/>
        <v>11</v>
      </c>
      <c r="D524" t="str">
        <f t="shared" si="33"/>
        <v>UM</v>
      </c>
      <c r="E524">
        <v>2012</v>
      </c>
      <c r="F524">
        <v>21</v>
      </c>
      <c r="G524" t="s">
        <v>150</v>
      </c>
      <c r="H524">
        <v>4</v>
      </c>
      <c r="I524" s="136">
        <f>VLOOKUP(A524,[1]valid2020_stock!$A$2:$M$9919,13,FALSE)</f>
        <v>84</v>
      </c>
      <c r="J524" s="109"/>
      <c r="K524" s="136">
        <f t="shared" si="34"/>
        <v>84</v>
      </c>
      <c r="L524" t="s">
        <v>357</v>
      </c>
    </row>
    <row r="525" spans="1:12" x14ac:dyDescent="0.3">
      <c r="A525" t="str">
        <f t="shared" si="31"/>
        <v>2012-21-5-LkWa_hat_h_um</v>
      </c>
      <c r="B525">
        <f>VLOOKUP(F525,LookUpFlags!$A$5:$E$114,5,FALSE)</f>
        <v>2</v>
      </c>
      <c r="C525">
        <f t="shared" si="32"/>
        <v>11</v>
      </c>
      <c r="D525" t="str">
        <f t="shared" si="33"/>
        <v>UM</v>
      </c>
      <c r="E525">
        <v>2012</v>
      </c>
      <c r="F525">
        <v>21</v>
      </c>
      <c r="G525" t="s">
        <v>150</v>
      </c>
      <c r="H525">
        <v>5</v>
      </c>
      <c r="I525" s="136">
        <f>VLOOKUP(A525,[1]valid2020_stock!$A$2:$M$9919,13,FALSE)</f>
        <v>1</v>
      </c>
      <c r="J525" s="109"/>
      <c r="K525" s="136">
        <f t="shared" si="34"/>
        <v>1</v>
      </c>
      <c r="L525" t="s">
        <v>357</v>
      </c>
    </row>
    <row r="526" spans="1:12" x14ac:dyDescent="0.3">
      <c r="A526" t="str">
        <f t="shared" si="31"/>
        <v>2013-21-3-LkWa_hat_h_um</v>
      </c>
      <c r="B526">
        <f>VLOOKUP(F526,LookUpFlags!$A$5:$E$114,5,FALSE)</f>
        <v>2</v>
      </c>
      <c r="C526">
        <f t="shared" si="32"/>
        <v>11</v>
      </c>
      <c r="D526" t="str">
        <f t="shared" si="33"/>
        <v>UM</v>
      </c>
      <c r="E526">
        <v>2013</v>
      </c>
      <c r="F526">
        <v>21</v>
      </c>
      <c r="G526" t="s">
        <v>150</v>
      </c>
      <c r="H526">
        <v>3</v>
      </c>
      <c r="I526" s="136">
        <f>VLOOKUP(A526,[1]valid2020_stock!$A$2:$M$9919,13,FALSE)</f>
        <v>11</v>
      </c>
      <c r="J526" s="109"/>
      <c r="K526" s="136">
        <f t="shared" si="34"/>
        <v>11</v>
      </c>
      <c r="L526" t="s">
        <v>357</v>
      </c>
    </row>
    <row r="527" spans="1:12" x14ac:dyDescent="0.3">
      <c r="A527" t="str">
        <f t="shared" si="31"/>
        <v>2013-21-4-LkWa_hat_h_um</v>
      </c>
      <c r="B527">
        <f>VLOOKUP(F527,LookUpFlags!$A$5:$E$114,5,FALSE)</f>
        <v>2</v>
      </c>
      <c r="C527">
        <f t="shared" si="32"/>
        <v>11</v>
      </c>
      <c r="D527" t="str">
        <f t="shared" si="33"/>
        <v>UM</v>
      </c>
      <c r="E527">
        <v>2013</v>
      </c>
      <c r="F527">
        <v>21</v>
      </c>
      <c r="G527" t="s">
        <v>150</v>
      </c>
      <c r="H527">
        <v>4</v>
      </c>
      <c r="I527" s="136">
        <f>VLOOKUP(A527,[1]valid2020_stock!$A$2:$M$9919,13,FALSE)</f>
        <v>300</v>
      </c>
      <c r="J527" s="109"/>
      <c r="K527" s="136">
        <f t="shared" si="34"/>
        <v>300</v>
      </c>
      <c r="L527" t="s">
        <v>357</v>
      </c>
    </row>
    <row r="528" spans="1:12" x14ac:dyDescent="0.3">
      <c r="A528" t="str">
        <f t="shared" si="31"/>
        <v>2013-21-5-LkWa_hat_h_um</v>
      </c>
      <c r="B528">
        <f>VLOOKUP(F528,LookUpFlags!$A$5:$E$114,5,FALSE)</f>
        <v>2</v>
      </c>
      <c r="C528">
        <f t="shared" si="32"/>
        <v>11</v>
      </c>
      <c r="D528" t="str">
        <f t="shared" si="33"/>
        <v>UM</v>
      </c>
      <c r="E528">
        <v>2013</v>
      </c>
      <c r="F528">
        <v>21</v>
      </c>
      <c r="G528" t="s">
        <v>150</v>
      </c>
      <c r="H528">
        <v>5</v>
      </c>
      <c r="I528" s="136">
        <f>VLOOKUP(A528,[1]valid2020_stock!$A$2:$M$9919,13,FALSE)</f>
        <v>2</v>
      </c>
      <c r="J528" s="109"/>
      <c r="K528" s="136">
        <f t="shared" si="34"/>
        <v>2</v>
      </c>
      <c r="L528" t="s">
        <v>357</v>
      </c>
    </row>
    <row r="529" spans="1:12" x14ac:dyDescent="0.3">
      <c r="A529" t="str">
        <f t="shared" si="31"/>
        <v>2007-21-3-PuyallupR_hat_h_um</v>
      </c>
      <c r="B529">
        <f>VLOOKUP(F529,LookUpFlags!$A$5:$E$114,5,FALSE)</f>
        <v>2</v>
      </c>
      <c r="C529">
        <f t="shared" si="32"/>
        <v>11</v>
      </c>
      <c r="D529" t="str">
        <f t="shared" si="33"/>
        <v>UM</v>
      </c>
      <c r="E529">
        <v>2007</v>
      </c>
      <c r="F529">
        <v>21</v>
      </c>
      <c r="G529" t="s">
        <v>161</v>
      </c>
      <c r="H529">
        <v>3</v>
      </c>
      <c r="I529" s="136">
        <f>VLOOKUP(A529,[1]valid2020_stock!$A$2:$M$9919,13,FALSE)</f>
        <v>1.697205464131277</v>
      </c>
      <c r="J529" s="109"/>
      <c r="K529" s="136">
        <f t="shared" si="34"/>
        <v>1.697205464131277</v>
      </c>
      <c r="L529" t="s">
        <v>357</v>
      </c>
    </row>
    <row r="530" spans="1:12" x14ac:dyDescent="0.3">
      <c r="A530" t="str">
        <f t="shared" si="31"/>
        <v>2007-21-4-PuyallupR_hat_h_um</v>
      </c>
      <c r="B530">
        <f>VLOOKUP(F530,LookUpFlags!$A$5:$E$114,5,FALSE)</f>
        <v>2</v>
      </c>
      <c r="C530">
        <f t="shared" si="32"/>
        <v>11</v>
      </c>
      <c r="D530" t="str">
        <f t="shared" si="33"/>
        <v>UM</v>
      </c>
      <c r="E530">
        <v>2007</v>
      </c>
      <c r="F530">
        <v>21</v>
      </c>
      <c r="G530" t="s">
        <v>161</v>
      </c>
      <c r="H530">
        <v>4</v>
      </c>
      <c r="I530" s="136">
        <f>VLOOKUP(A530,[1]valid2020_stock!$A$2:$M$9919,13,FALSE)</f>
        <v>42.309280045156093</v>
      </c>
      <c r="J530" s="109"/>
      <c r="K530" s="136">
        <f t="shared" si="34"/>
        <v>42.309280045156093</v>
      </c>
      <c r="L530" t="s">
        <v>357</v>
      </c>
    </row>
    <row r="531" spans="1:12" x14ac:dyDescent="0.3">
      <c r="A531" t="str">
        <f t="shared" si="31"/>
        <v>2007-21-5-PuyallupR_hat_h_um</v>
      </c>
      <c r="B531">
        <f>VLOOKUP(F531,LookUpFlags!$A$5:$E$114,5,FALSE)</f>
        <v>2</v>
      </c>
      <c r="C531">
        <f t="shared" si="32"/>
        <v>11</v>
      </c>
      <c r="D531" t="str">
        <f t="shared" si="33"/>
        <v>UM</v>
      </c>
      <c r="E531">
        <v>2007</v>
      </c>
      <c r="F531">
        <v>21</v>
      </c>
      <c r="G531" t="s">
        <v>161</v>
      </c>
      <c r="H531">
        <v>5</v>
      </c>
      <c r="I531" s="136">
        <f>VLOOKUP(A531,[1]valid2020_stock!$A$2:$M$9919,13,FALSE)</f>
        <v>16.546300893971509</v>
      </c>
      <c r="J531" s="109"/>
      <c r="K531" s="136">
        <f t="shared" si="34"/>
        <v>16.546300893971509</v>
      </c>
      <c r="L531" t="s">
        <v>357</v>
      </c>
    </row>
    <row r="532" spans="1:12" x14ac:dyDescent="0.3">
      <c r="A532" t="str">
        <f t="shared" si="31"/>
        <v>2008-21-3-PuyallupR_hat_h_um</v>
      </c>
      <c r="B532">
        <f>VLOOKUP(F532,LookUpFlags!$A$5:$E$114,5,FALSE)</f>
        <v>2</v>
      </c>
      <c r="C532">
        <f t="shared" si="32"/>
        <v>11</v>
      </c>
      <c r="D532" t="str">
        <f t="shared" si="33"/>
        <v>UM</v>
      </c>
      <c r="E532">
        <v>2008</v>
      </c>
      <c r="F532">
        <v>21</v>
      </c>
      <c r="G532" t="s">
        <v>161</v>
      </c>
      <c r="H532">
        <v>3</v>
      </c>
      <c r="I532" s="136">
        <f>VLOOKUP(A532,[1]valid2020_stock!$A$2:$M$9919,13,FALSE)</f>
        <v>669.24209508157765</v>
      </c>
      <c r="J532" s="109"/>
      <c r="K532" s="136">
        <f t="shared" si="34"/>
        <v>669.24209508157765</v>
      </c>
      <c r="L532" t="s">
        <v>357</v>
      </c>
    </row>
    <row r="533" spans="1:12" x14ac:dyDescent="0.3">
      <c r="A533" t="str">
        <f t="shared" si="31"/>
        <v>2008-21-4-PuyallupR_hat_h_um</v>
      </c>
      <c r="B533">
        <f>VLOOKUP(F533,LookUpFlags!$A$5:$E$114,5,FALSE)</f>
        <v>2</v>
      </c>
      <c r="C533">
        <f t="shared" si="32"/>
        <v>11</v>
      </c>
      <c r="D533" t="str">
        <f t="shared" si="33"/>
        <v>UM</v>
      </c>
      <c r="E533">
        <v>2008</v>
      </c>
      <c r="F533">
        <v>21</v>
      </c>
      <c r="G533" t="s">
        <v>161</v>
      </c>
      <c r="H533">
        <v>4</v>
      </c>
      <c r="I533" s="136">
        <f>VLOOKUP(A533,[1]valid2020_stock!$A$2:$M$9919,13,FALSE)</f>
        <v>15.93824169686906</v>
      </c>
      <c r="J533" s="109"/>
      <c r="K533" s="136">
        <f t="shared" si="34"/>
        <v>15.93824169686906</v>
      </c>
      <c r="L533" t="s">
        <v>357</v>
      </c>
    </row>
    <row r="534" spans="1:12" x14ac:dyDescent="0.3">
      <c r="A534" t="str">
        <f t="shared" si="31"/>
        <v>2008-21-5-PuyallupR_hat_h_um</v>
      </c>
      <c r="B534">
        <f>VLOOKUP(F534,LookUpFlags!$A$5:$E$114,5,FALSE)</f>
        <v>2</v>
      </c>
      <c r="C534">
        <f t="shared" si="32"/>
        <v>11</v>
      </c>
      <c r="D534" t="str">
        <f t="shared" si="33"/>
        <v>UM</v>
      </c>
      <c r="E534">
        <v>2008</v>
      </c>
      <c r="F534">
        <v>21</v>
      </c>
      <c r="G534" t="s">
        <v>161</v>
      </c>
      <c r="H534">
        <v>5</v>
      </c>
      <c r="I534" s="136">
        <f>VLOOKUP(A534,[1]valid2020_stock!$A$2:$M$9919,13,FALSE)</f>
        <v>1.5845437463793619</v>
      </c>
      <c r="J534" s="109"/>
      <c r="K534" s="136">
        <f t="shared" si="34"/>
        <v>1.5845437463793619</v>
      </c>
      <c r="L534" t="s">
        <v>357</v>
      </c>
    </row>
    <row r="535" spans="1:12" x14ac:dyDescent="0.3">
      <c r="A535" t="str">
        <f t="shared" si="31"/>
        <v>2009-21-3-PuyallupR_hat_h_um</v>
      </c>
      <c r="B535">
        <f>VLOOKUP(F535,LookUpFlags!$A$5:$E$114,5,FALSE)</f>
        <v>2</v>
      </c>
      <c r="C535">
        <f t="shared" si="32"/>
        <v>11</v>
      </c>
      <c r="D535" t="str">
        <f t="shared" si="33"/>
        <v>UM</v>
      </c>
      <c r="E535">
        <v>2009</v>
      </c>
      <c r="F535">
        <v>21</v>
      </c>
      <c r="G535" t="s">
        <v>161</v>
      </c>
      <c r="H535">
        <v>3</v>
      </c>
      <c r="I535" s="136">
        <f>VLOOKUP(A535,[1]valid2020_stock!$A$2:$M$9919,13,FALSE)</f>
        <v>52.982099742696029</v>
      </c>
      <c r="J535" s="109"/>
      <c r="K535" s="136">
        <f t="shared" si="34"/>
        <v>52.982099742696029</v>
      </c>
      <c r="L535" t="s">
        <v>357</v>
      </c>
    </row>
    <row r="536" spans="1:12" x14ac:dyDescent="0.3">
      <c r="A536" t="str">
        <f t="shared" si="31"/>
        <v>2009-21-4-PuyallupR_hat_h_um</v>
      </c>
      <c r="B536">
        <f>VLOOKUP(F536,LookUpFlags!$A$5:$E$114,5,FALSE)</f>
        <v>2</v>
      </c>
      <c r="C536">
        <f t="shared" si="32"/>
        <v>11</v>
      </c>
      <c r="D536" t="str">
        <f t="shared" si="33"/>
        <v>UM</v>
      </c>
      <c r="E536">
        <v>2009</v>
      </c>
      <c r="F536">
        <v>21</v>
      </c>
      <c r="G536" t="s">
        <v>161</v>
      </c>
      <c r="H536">
        <v>4</v>
      </c>
      <c r="I536" s="136">
        <f>VLOOKUP(A536,[1]valid2020_stock!$A$2:$M$9919,13,FALSE)</f>
        <v>927.13273263579811</v>
      </c>
      <c r="J536" s="109"/>
      <c r="K536" s="136">
        <f t="shared" si="34"/>
        <v>927.13273263579811</v>
      </c>
      <c r="L536" t="s">
        <v>357</v>
      </c>
    </row>
    <row r="537" spans="1:12" x14ac:dyDescent="0.3">
      <c r="A537" t="str">
        <f t="shared" si="31"/>
        <v>2009-21-5-PuyallupR_hat_h_um</v>
      </c>
      <c r="B537">
        <f>VLOOKUP(F537,LookUpFlags!$A$5:$E$114,5,FALSE)</f>
        <v>2</v>
      </c>
      <c r="C537">
        <f t="shared" si="32"/>
        <v>11</v>
      </c>
      <c r="D537" t="str">
        <f t="shared" si="33"/>
        <v>UM</v>
      </c>
      <c r="E537">
        <v>2009</v>
      </c>
      <c r="F537">
        <v>21</v>
      </c>
      <c r="G537" t="s">
        <v>161</v>
      </c>
      <c r="H537">
        <v>5</v>
      </c>
      <c r="I537" s="136">
        <f>VLOOKUP(A537,[1]valid2020_stock!$A$2:$M$9919,13,FALSE)</f>
        <v>0.99504075656300184</v>
      </c>
      <c r="J537" s="109"/>
      <c r="K537" s="136">
        <f t="shared" si="34"/>
        <v>0.99504075656300184</v>
      </c>
      <c r="L537" t="s">
        <v>357</v>
      </c>
    </row>
    <row r="538" spans="1:12" x14ac:dyDescent="0.3">
      <c r="A538" t="str">
        <f t="shared" si="31"/>
        <v>2010-21-3-PuyallupR_hat_h_um</v>
      </c>
      <c r="B538">
        <f>VLOOKUP(F538,LookUpFlags!$A$5:$E$114,5,FALSE)</f>
        <v>2</v>
      </c>
      <c r="C538">
        <f t="shared" si="32"/>
        <v>11</v>
      </c>
      <c r="D538" t="str">
        <f t="shared" si="33"/>
        <v>UM</v>
      </c>
      <c r="E538">
        <v>2010</v>
      </c>
      <c r="F538">
        <v>21</v>
      </c>
      <c r="G538" t="s">
        <v>161</v>
      </c>
      <c r="H538">
        <v>3</v>
      </c>
      <c r="I538" s="136">
        <f>VLOOKUP(A538,[1]valid2020_stock!$A$2:$M$9919,13,FALSE)</f>
        <v>262.2477394503241</v>
      </c>
      <c r="J538" s="109"/>
      <c r="K538" s="136">
        <f t="shared" si="34"/>
        <v>262.2477394503241</v>
      </c>
      <c r="L538" t="s">
        <v>357</v>
      </c>
    </row>
    <row r="539" spans="1:12" x14ac:dyDescent="0.3">
      <c r="A539" t="str">
        <f t="shared" si="31"/>
        <v>2010-21-4-PuyallupR_hat_h_um</v>
      </c>
      <c r="B539">
        <f>VLOOKUP(F539,LookUpFlags!$A$5:$E$114,5,FALSE)</f>
        <v>2</v>
      </c>
      <c r="C539">
        <f t="shared" si="32"/>
        <v>11</v>
      </c>
      <c r="D539" t="str">
        <f t="shared" si="33"/>
        <v>UM</v>
      </c>
      <c r="E539">
        <v>2010</v>
      </c>
      <c r="F539">
        <v>21</v>
      </c>
      <c r="G539" t="s">
        <v>161</v>
      </c>
      <c r="H539">
        <v>4</v>
      </c>
      <c r="I539" s="136">
        <f>VLOOKUP(A539,[1]valid2020_stock!$A$2:$M$9919,13,FALSE)</f>
        <v>50.673362838025369</v>
      </c>
      <c r="J539" s="109"/>
      <c r="K539" s="136">
        <f t="shared" si="34"/>
        <v>50.673362838025369</v>
      </c>
      <c r="L539" t="s">
        <v>357</v>
      </c>
    </row>
    <row r="540" spans="1:12" x14ac:dyDescent="0.3">
      <c r="A540" t="str">
        <f t="shared" si="31"/>
        <v>2010-21-5-PuyallupR_hat_h_um</v>
      </c>
      <c r="B540">
        <f>VLOOKUP(F540,LookUpFlags!$A$5:$E$114,5,FALSE)</f>
        <v>2</v>
      </c>
      <c r="C540">
        <f t="shared" si="32"/>
        <v>11</v>
      </c>
      <c r="D540" t="str">
        <f t="shared" si="33"/>
        <v>UM</v>
      </c>
      <c r="E540">
        <v>2010</v>
      </c>
      <c r="F540">
        <v>21</v>
      </c>
      <c r="G540" t="s">
        <v>161</v>
      </c>
      <c r="H540">
        <v>5</v>
      </c>
      <c r="I540" s="136">
        <f>VLOOKUP(A540,[1]valid2020_stock!$A$2:$M$9919,13,FALSE)</f>
        <v>92.122961581496696</v>
      </c>
      <c r="J540" s="109"/>
      <c r="K540" s="136">
        <f t="shared" si="34"/>
        <v>92.122961581496696</v>
      </c>
      <c r="L540" t="s">
        <v>357</v>
      </c>
    </row>
    <row r="541" spans="1:12" x14ac:dyDescent="0.3">
      <c r="A541" t="str">
        <f t="shared" si="31"/>
        <v>2011-21-3-PuyallupR_hat_h_um</v>
      </c>
      <c r="B541">
        <f>VLOOKUP(F541,LookUpFlags!$A$5:$E$114,5,FALSE)</f>
        <v>2</v>
      </c>
      <c r="C541">
        <f t="shared" si="32"/>
        <v>11</v>
      </c>
      <c r="D541" t="str">
        <f t="shared" si="33"/>
        <v>UM</v>
      </c>
      <c r="E541">
        <v>2011</v>
      </c>
      <c r="F541">
        <v>21</v>
      </c>
      <c r="G541" t="s">
        <v>161</v>
      </c>
      <c r="H541">
        <v>3</v>
      </c>
      <c r="I541" s="136">
        <f>VLOOKUP(A541,[1]valid2020_stock!$A$2:$M$9919,13,FALSE)</f>
        <v>15.67255154818257</v>
      </c>
      <c r="J541" s="109"/>
      <c r="K541" s="136">
        <f t="shared" si="34"/>
        <v>15.67255154818257</v>
      </c>
      <c r="L541" t="s">
        <v>357</v>
      </c>
    </row>
    <row r="542" spans="1:12" x14ac:dyDescent="0.3">
      <c r="A542" t="str">
        <f t="shared" si="31"/>
        <v>2011-21-4-PuyallupR_hat_h_um</v>
      </c>
      <c r="B542">
        <f>VLOOKUP(F542,LookUpFlags!$A$5:$E$114,5,FALSE)</f>
        <v>2</v>
      </c>
      <c r="C542">
        <f t="shared" si="32"/>
        <v>11</v>
      </c>
      <c r="D542" t="str">
        <f t="shared" si="33"/>
        <v>UM</v>
      </c>
      <c r="E542">
        <v>2011</v>
      </c>
      <c r="F542">
        <v>21</v>
      </c>
      <c r="G542" t="s">
        <v>161</v>
      </c>
      <c r="H542">
        <v>4</v>
      </c>
      <c r="I542" s="136">
        <f>VLOOKUP(A542,[1]valid2020_stock!$A$2:$M$9919,13,FALSE)</f>
        <v>1009.2575718292979</v>
      </c>
      <c r="J542" s="109"/>
      <c r="K542" s="136">
        <f t="shared" si="34"/>
        <v>1009.2575718292979</v>
      </c>
      <c r="L542" t="s">
        <v>357</v>
      </c>
    </row>
    <row r="543" spans="1:12" x14ac:dyDescent="0.3">
      <c r="A543" t="str">
        <f t="shared" si="31"/>
        <v>2011-21-5-PuyallupR_hat_h_um</v>
      </c>
      <c r="B543">
        <f>VLOOKUP(F543,LookUpFlags!$A$5:$E$114,5,FALSE)</f>
        <v>2</v>
      </c>
      <c r="C543">
        <f t="shared" si="32"/>
        <v>11</v>
      </c>
      <c r="D543" t="str">
        <f t="shared" si="33"/>
        <v>UM</v>
      </c>
      <c r="E543">
        <v>2011</v>
      </c>
      <c r="F543">
        <v>21</v>
      </c>
      <c r="G543" t="s">
        <v>161</v>
      </c>
      <c r="H543">
        <v>5</v>
      </c>
      <c r="I543" s="136">
        <f>VLOOKUP(A543,[1]valid2020_stock!$A$2:$M$9919,13,FALSE)</f>
        <v>1.525160687318776</v>
      </c>
      <c r="J543" s="109"/>
      <c r="K543" s="136">
        <f t="shared" si="34"/>
        <v>1.525160687318776</v>
      </c>
      <c r="L543" t="s">
        <v>357</v>
      </c>
    </row>
    <row r="544" spans="1:12" x14ac:dyDescent="0.3">
      <c r="A544" t="str">
        <f t="shared" si="31"/>
        <v>2012-21-3-PuyallupR_hat_h_um</v>
      </c>
      <c r="B544">
        <f>VLOOKUP(F544,LookUpFlags!$A$5:$E$114,5,FALSE)</f>
        <v>2</v>
      </c>
      <c r="C544">
        <f t="shared" si="32"/>
        <v>11</v>
      </c>
      <c r="D544" t="str">
        <f t="shared" si="33"/>
        <v>UM</v>
      </c>
      <c r="E544">
        <v>2012</v>
      </c>
      <c r="F544">
        <v>21</v>
      </c>
      <c r="G544" t="s">
        <v>161</v>
      </c>
      <c r="H544">
        <v>3</v>
      </c>
      <c r="I544" s="136">
        <f>VLOOKUP(A544,[1]valid2020_stock!$A$2:$M$9919,13,FALSE)</f>
        <v>25.78929787550064</v>
      </c>
      <c r="J544" s="109"/>
      <c r="K544" s="136">
        <f t="shared" si="34"/>
        <v>25.78929787550064</v>
      </c>
      <c r="L544" t="s">
        <v>357</v>
      </c>
    </row>
    <row r="545" spans="1:12" x14ac:dyDescent="0.3">
      <c r="A545" t="str">
        <f t="shared" si="31"/>
        <v>2012-21-4-PuyallupR_hat_h_um</v>
      </c>
      <c r="B545">
        <f>VLOOKUP(F545,LookUpFlags!$A$5:$E$114,5,FALSE)</f>
        <v>2</v>
      </c>
      <c r="C545">
        <f t="shared" si="32"/>
        <v>11</v>
      </c>
      <c r="D545" t="str">
        <f t="shared" si="33"/>
        <v>UM</v>
      </c>
      <c r="E545">
        <v>2012</v>
      </c>
      <c r="F545">
        <v>21</v>
      </c>
      <c r="G545" t="s">
        <v>161</v>
      </c>
      <c r="H545">
        <v>4</v>
      </c>
      <c r="I545" s="136">
        <f>VLOOKUP(A545,[1]valid2020_stock!$A$2:$M$9919,13,FALSE)</f>
        <v>59.863147702109913</v>
      </c>
      <c r="J545" s="109"/>
      <c r="K545" s="136">
        <f t="shared" si="34"/>
        <v>59.863147702109913</v>
      </c>
      <c r="L545" t="s">
        <v>357</v>
      </c>
    </row>
    <row r="546" spans="1:12" x14ac:dyDescent="0.3">
      <c r="A546" t="str">
        <f t="shared" si="31"/>
        <v>2012-21-5-PuyallupR_hat_h_um</v>
      </c>
      <c r="B546">
        <f>VLOOKUP(F546,LookUpFlags!$A$5:$E$114,5,FALSE)</f>
        <v>2</v>
      </c>
      <c r="C546">
        <f t="shared" si="32"/>
        <v>11</v>
      </c>
      <c r="D546" t="str">
        <f t="shared" si="33"/>
        <v>UM</v>
      </c>
      <c r="E546">
        <v>2012</v>
      </c>
      <c r="F546">
        <v>21</v>
      </c>
      <c r="G546" t="s">
        <v>161</v>
      </c>
      <c r="H546">
        <v>5</v>
      </c>
      <c r="I546" s="136">
        <f>VLOOKUP(A546,[1]valid2020_stock!$A$2:$M$9919,13,FALSE)</f>
        <v>116.583842481083</v>
      </c>
      <c r="J546" s="109"/>
      <c r="K546" s="136">
        <f t="shared" si="34"/>
        <v>116.583842481083</v>
      </c>
      <c r="L546" t="s">
        <v>357</v>
      </c>
    </row>
    <row r="547" spans="1:12" x14ac:dyDescent="0.3">
      <c r="A547" t="str">
        <f t="shared" si="31"/>
        <v>2013-21-3-PuyallupR_hat_h_um</v>
      </c>
      <c r="B547">
        <f>VLOOKUP(F547,LookUpFlags!$A$5:$E$114,5,FALSE)</f>
        <v>2</v>
      </c>
      <c r="C547">
        <f t="shared" si="32"/>
        <v>11</v>
      </c>
      <c r="D547" t="str">
        <f t="shared" si="33"/>
        <v>UM</v>
      </c>
      <c r="E547">
        <v>2013</v>
      </c>
      <c r="F547">
        <v>21</v>
      </c>
      <c r="G547" t="s">
        <v>161</v>
      </c>
      <c r="H547">
        <v>3</v>
      </c>
      <c r="I547" s="136">
        <f>VLOOKUP(A547,[1]valid2020_stock!$A$2:$M$9919,13,FALSE)</f>
        <v>19.61634349394604</v>
      </c>
      <c r="J547" s="109"/>
      <c r="K547" s="136">
        <f t="shared" si="34"/>
        <v>19.61634349394604</v>
      </c>
      <c r="L547" t="s">
        <v>357</v>
      </c>
    </row>
    <row r="548" spans="1:12" x14ac:dyDescent="0.3">
      <c r="A548" t="str">
        <f t="shared" si="31"/>
        <v>2013-21-4-PuyallupR_hat_h_um</v>
      </c>
      <c r="B548">
        <f>VLOOKUP(F548,LookUpFlags!$A$5:$E$114,5,FALSE)</f>
        <v>2</v>
      </c>
      <c r="C548">
        <f t="shared" si="32"/>
        <v>11</v>
      </c>
      <c r="D548" t="str">
        <f t="shared" si="33"/>
        <v>UM</v>
      </c>
      <c r="E548">
        <v>2013</v>
      </c>
      <c r="F548">
        <v>21</v>
      </c>
      <c r="G548" t="s">
        <v>161</v>
      </c>
      <c r="H548">
        <v>4</v>
      </c>
      <c r="I548" s="136">
        <f>VLOOKUP(A548,[1]valid2020_stock!$A$2:$M$9919,13,FALSE)</f>
        <v>20.768495204428699</v>
      </c>
      <c r="J548" s="109"/>
      <c r="K548" s="136">
        <f t="shared" si="34"/>
        <v>20.768495204428699</v>
      </c>
      <c r="L548" t="s">
        <v>357</v>
      </c>
    </row>
    <row r="549" spans="1:12" x14ac:dyDescent="0.3">
      <c r="A549" t="str">
        <f t="shared" si="31"/>
        <v>2013-21-5-PuyallupR_hat_h_um</v>
      </c>
      <c r="B549">
        <f>VLOOKUP(F549,LookUpFlags!$A$5:$E$114,5,FALSE)</f>
        <v>2</v>
      </c>
      <c r="C549">
        <f t="shared" si="32"/>
        <v>11</v>
      </c>
      <c r="D549" t="str">
        <f t="shared" si="33"/>
        <v>UM</v>
      </c>
      <c r="E549">
        <v>2013</v>
      </c>
      <c r="F549">
        <v>21</v>
      </c>
      <c r="G549" t="s">
        <v>161</v>
      </c>
      <c r="H549">
        <v>5</v>
      </c>
      <c r="I549" s="136">
        <f>VLOOKUP(A549,[1]valid2020_stock!$A$2:$M$9919,13,FALSE)</f>
        <v>11</v>
      </c>
      <c r="J549" s="109"/>
      <c r="K549" s="136">
        <f t="shared" si="34"/>
        <v>11</v>
      </c>
      <c r="L549" t="s">
        <v>357</v>
      </c>
    </row>
    <row r="550" spans="1:12" x14ac:dyDescent="0.3">
      <c r="A550" t="str">
        <f t="shared" si="31"/>
        <v>2007-21-3-PuyallupR_nat_n_um</v>
      </c>
      <c r="B550">
        <f>VLOOKUP(F550,LookUpFlags!$A$5:$E$114,5,FALSE)</f>
        <v>2</v>
      </c>
      <c r="C550">
        <f t="shared" si="32"/>
        <v>11</v>
      </c>
      <c r="D550" t="str">
        <f t="shared" si="33"/>
        <v>UM</v>
      </c>
      <c r="E550">
        <v>2007</v>
      </c>
      <c r="F550">
        <v>21</v>
      </c>
      <c r="G550" t="s">
        <v>163</v>
      </c>
      <c r="H550">
        <v>3</v>
      </c>
      <c r="I550" s="136">
        <f>VLOOKUP(A550,[1]valid2020_stock!$A$2:$M$9919,13,FALSE)</f>
        <v>947.48189907864867</v>
      </c>
      <c r="J550" s="109"/>
      <c r="K550" s="136">
        <f t="shared" si="34"/>
        <v>947.48189907864867</v>
      </c>
      <c r="L550" t="s">
        <v>357</v>
      </c>
    </row>
    <row r="551" spans="1:12" x14ac:dyDescent="0.3">
      <c r="A551" t="str">
        <f t="shared" si="31"/>
        <v>2007-21-4-PuyallupR_nat_n_um</v>
      </c>
      <c r="B551">
        <f>VLOOKUP(F551,LookUpFlags!$A$5:$E$114,5,FALSE)</f>
        <v>2</v>
      </c>
      <c r="C551">
        <f t="shared" si="32"/>
        <v>11</v>
      </c>
      <c r="D551" t="str">
        <f t="shared" si="33"/>
        <v>UM</v>
      </c>
      <c r="E551">
        <v>2007</v>
      </c>
      <c r="F551">
        <v>21</v>
      </c>
      <c r="G551" t="s">
        <v>163</v>
      </c>
      <c r="H551">
        <v>4</v>
      </c>
      <c r="I551" s="136">
        <f>VLOOKUP(A551,[1]valid2020_stock!$A$2:$M$9919,13,FALSE)</f>
        <v>924.54586454994603</v>
      </c>
      <c r="J551" s="109"/>
      <c r="K551" s="136">
        <f t="shared" ref="K551:K582" si="35">I551</f>
        <v>924.54586454994603</v>
      </c>
      <c r="L551" t="s">
        <v>357</v>
      </c>
    </row>
    <row r="552" spans="1:12" x14ac:dyDescent="0.3">
      <c r="A552" t="str">
        <f t="shared" si="31"/>
        <v>2007-21-5-PuyallupR_nat_n_um</v>
      </c>
      <c r="B552">
        <f>VLOOKUP(F552,LookUpFlags!$A$5:$E$114,5,FALSE)</f>
        <v>2</v>
      </c>
      <c r="C552">
        <f t="shared" si="32"/>
        <v>11</v>
      </c>
      <c r="D552" t="str">
        <f t="shared" si="33"/>
        <v>UM</v>
      </c>
      <c r="E552">
        <v>2007</v>
      </c>
      <c r="F552">
        <v>21</v>
      </c>
      <c r="G552" t="s">
        <v>163</v>
      </c>
      <c r="H552">
        <v>5</v>
      </c>
      <c r="I552" s="136">
        <f>VLOOKUP(A552,[1]valid2020_stock!$A$2:$M$9919,13,FALSE)</f>
        <v>80.931345020551362</v>
      </c>
      <c r="J552" s="109"/>
      <c r="K552" s="136">
        <f t="shared" si="35"/>
        <v>80.931345020551362</v>
      </c>
      <c r="L552" t="s">
        <v>357</v>
      </c>
    </row>
    <row r="553" spans="1:12" x14ac:dyDescent="0.3">
      <c r="A553" t="str">
        <f t="shared" si="31"/>
        <v>2008-21-3-PuyallupR_nat_n_um</v>
      </c>
      <c r="B553">
        <f>VLOOKUP(F553,LookUpFlags!$A$5:$E$114,5,FALSE)</f>
        <v>2</v>
      </c>
      <c r="C553">
        <f t="shared" si="32"/>
        <v>11</v>
      </c>
      <c r="D553" t="str">
        <f t="shared" si="33"/>
        <v>UM</v>
      </c>
      <c r="E553">
        <v>2008</v>
      </c>
      <c r="F553">
        <v>21</v>
      </c>
      <c r="G553" t="s">
        <v>163</v>
      </c>
      <c r="H553">
        <v>3</v>
      </c>
      <c r="I553" s="136">
        <f>VLOOKUP(A553,[1]valid2020_stock!$A$2:$M$9919,13,FALSE)</f>
        <v>1100.2775555147221</v>
      </c>
      <c r="J553" s="109"/>
      <c r="K553" s="136">
        <f t="shared" si="35"/>
        <v>1100.2775555147221</v>
      </c>
      <c r="L553" t="s">
        <v>357</v>
      </c>
    </row>
    <row r="554" spans="1:12" x14ac:dyDescent="0.3">
      <c r="A554" t="str">
        <f t="shared" si="31"/>
        <v>2008-21-4-PuyallupR_nat_n_um</v>
      </c>
      <c r="B554">
        <f>VLOOKUP(F554,LookUpFlags!$A$5:$E$114,5,FALSE)</f>
        <v>2</v>
      </c>
      <c r="C554">
        <f t="shared" si="32"/>
        <v>11</v>
      </c>
      <c r="D554" t="str">
        <f t="shared" si="33"/>
        <v>UM</v>
      </c>
      <c r="E554">
        <v>2008</v>
      </c>
      <c r="F554">
        <v>21</v>
      </c>
      <c r="G554" t="s">
        <v>163</v>
      </c>
      <c r="H554">
        <v>4</v>
      </c>
      <c r="I554" s="136">
        <f>VLOOKUP(A554,[1]valid2020_stock!$A$2:$M$9919,13,FALSE)</f>
        <v>1715.312149727843</v>
      </c>
      <c r="J554" s="109"/>
      <c r="K554" s="136">
        <f t="shared" si="35"/>
        <v>1715.312149727843</v>
      </c>
      <c r="L554" t="s">
        <v>357</v>
      </c>
    </row>
    <row r="555" spans="1:12" x14ac:dyDescent="0.3">
      <c r="A555" t="str">
        <f t="shared" si="31"/>
        <v>2008-21-5-PuyallupR_nat_n_um</v>
      </c>
      <c r="B555">
        <f>VLOOKUP(F555,LookUpFlags!$A$5:$E$114,5,FALSE)</f>
        <v>2</v>
      </c>
      <c r="C555">
        <f t="shared" si="32"/>
        <v>11</v>
      </c>
      <c r="D555" t="str">
        <f t="shared" si="33"/>
        <v>UM</v>
      </c>
      <c r="E555">
        <v>2008</v>
      </c>
      <c r="F555">
        <v>21</v>
      </c>
      <c r="G555" t="s">
        <v>163</v>
      </c>
      <c r="H555">
        <v>5</v>
      </c>
      <c r="I555" s="136">
        <f>VLOOKUP(A555,[1]valid2020_stock!$A$2:$M$9919,13,FALSE)</f>
        <v>71.265486799237266</v>
      </c>
      <c r="J555" s="109"/>
      <c r="K555" s="136">
        <f t="shared" si="35"/>
        <v>71.265486799237266</v>
      </c>
      <c r="L555" t="s">
        <v>357</v>
      </c>
    </row>
    <row r="556" spans="1:12" x14ac:dyDescent="0.3">
      <c r="A556" t="str">
        <f t="shared" si="31"/>
        <v>2009-21-3-PuyallupR_nat_n_um</v>
      </c>
      <c r="B556">
        <f>VLOOKUP(F556,LookUpFlags!$A$5:$E$114,5,FALSE)</f>
        <v>2</v>
      </c>
      <c r="C556">
        <f t="shared" si="32"/>
        <v>11</v>
      </c>
      <c r="D556" t="str">
        <f t="shared" si="33"/>
        <v>UM</v>
      </c>
      <c r="E556">
        <v>2009</v>
      </c>
      <c r="F556">
        <v>21</v>
      </c>
      <c r="G556" t="s">
        <v>163</v>
      </c>
      <c r="H556">
        <v>3</v>
      </c>
      <c r="I556" s="136">
        <f>VLOOKUP(A556,[1]valid2020_stock!$A$2:$M$9919,13,FALSE)</f>
        <v>314.71317980734938</v>
      </c>
      <c r="J556" s="109"/>
      <c r="K556" s="136">
        <f t="shared" si="35"/>
        <v>314.71317980734938</v>
      </c>
      <c r="L556" t="s">
        <v>357</v>
      </c>
    </row>
    <row r="557" spans="1:12" x14ac:dyDescent="0.3">
      <c r="A557" t="str">
        <f t="shared" si="31"/>
        <v>2009-21-4-PuyallupR_nat_n_um</v>
      </c>
      <c r="B557">
        <f>VLOOKUP(F557,LookUpFlags!$A$5:$E$114,5,FALSE)</f>
        <v>2</v>
      </c>
      <c r="C557">
        <f t="shared" si="32"/>
        <v>11</v>
      </c>
      <c r="D557" t="str">
        <f t="shared" si="33"/>
        <v>UM</v>
      </c>
      <c r="E557">
        <v>2009</v>
      </c>
      <c r="F557">
        <v>21</v>
      </c>
      <c r="G557" t="s">
        <v>163</v>
      </c>
      <c r="H557">
        <v>4</v>
      </c>
      <c r="I557" s="136">
        <f>VLOOKUP(A557,[1]valid2020_stock!$A$2:$M$9919,13,FALSE)</f>
        <v>690.79234660759789</v>
      </c>
      <c r="J557" s="109"/>
      <c r="K557" s="136">
        <f t="shared" si="35"/>
        <v>690.79234660759789</v>
      </c>
      <c r="L557" t="s">
        <v>357</v>
      </c>
    </row>
    <row r="558" spans="1:12" x14ac:dyDescent="0.3">
      <c r="A558" t="str">
        <f t="shared" si="31"/>
        <v>2009-21-5-PuyallupR_nat_n_um</v>
      </c>
      <c r="B558">
        <f>VLOOKUP(F558,LookUpFlags!$A$5:$E$114,5,FALSE)</f>
        <v>2</v>
      </c>
      <c r="C558">
        <f t="shared" si="32"/>
        <v>11</v>
      </c>
      <c r="D558" t="str">
        <f t="shared" si="33"/>
        <v>UM</v>
      </c>
      <c r="E558">
        <v>2009</v>
      </c>
      <c r="F558">
        <v>21</v>
      </c>
      <c r="G558" t="s">
        <v>163</v>
      </c>
      <c r="H558">
        <v>5</v>
      </c>
      <c r="I558" s="136">
        <f>VLOOKUP(A558,[1]valid2020_stock!$A$2:$M$9919,13,FALSE)</f>
        <v>10.307210405680809</v>
      </c>
      <c r="J558" s="109"/>
      <c r="K558" s="136">
        <f t="shared" si="35"/>
        <v>10.307210405680809</v>
      </c>
      <c r="L558" t="s">
        <v>357</v>
      </c>
    </row>
    <row r="559" spans="1:12" x14ac:dyDescent="0.3">
      <c r="A559" t="str">
        <f t="shared" si="31"/>
        <v>2010-21-3-PuyallupR_nat_n_um</v>
      </c>
      <c r="B559">
        <f>VLOOKUP(F559,LookUpFlags!$A$5:$E$114,5,FALSE)</f>
        <v>2</v>
      </c>
      <c r="C559">
        <f t="shared" si="32"/>
        <v>11</v>
      </c>
      <c r="D559" t="str">
        <f t="shared" si="33"/>
        <v>UM</v>
      </c>
      <c r="E559">
        <v>2010</v>
      </c>
      <c r="F559">
        <v>21</v>
      </c>
      <c r="G559" t="s">
        <v>163</v>
      </c>
      <c r="H559">
        <v>3</v>
      </c>
      <c r="I559" s="136">
        <f>VLOOKUP(A559,[1]valid2020_stock!$A$2:$M$9919,13,FALSE)</f>
        <v>175.01274512580119</v>
      </c>
      <c r="J559" s="109"/>
      <c r="K559" s="136">
        <f t="shared" si="35"/>
        <v>175.01274512580119</v>
      </c>
      <c r="L559" t="s">
        <v>357</v>
      </c>
    </row>
    <row r="560" spans="1:12" x14ac:dyDescent="0.3">
      <c r="A560" t="str">
        <f t="shared" si="31"/>
        <v>2010-21-4-PuyallupR_nat_n_um</v>
      </c>
      <c r="B560">
        <f>VLOOKUP(F560,LookUpFlags!$A$5:$E$114,5,FALSE)</f>
        <v>2</v>
      </c>
      <c r="C560">
        <f t="shared" si="32"/>
        <v>11</v>
      </c>
      <c r="D560" t="str">
        <f t="shared" si="33"/>
        <v>UM</v>
      </c>
      <c r="E560">
        <v>2010</v>
      </c>
      <c r="F560">
        <v>21</v>
      </c>
      <c r="G560" t="s">
        <v>163</v>
      </c>
      <c r="H560">
        <v>4</v>
      </c>
      <c r="I560" s="136">
        <f>VLOOKUP(A560,[1]valid2020_stock!$A$2:$M$9919,13,FALSE)</f>
        <v>625.21812045114916</v>
      </c>
      <c r="J560" s="109"/>
      <c r="K560" s="136">
        <f t="shared" si="35"/>
        <v>625.21812045114916</v>
      </c>
      <c r="L560" t="s">
        <v>357</v>
      </c>
    </row>
    <row r="561" spans="1:12" x14ac:dyDescent="0.3">
      <c r="A561" t="str">
        <f t="shared" si="31"/>
        <v>2010-21-5-PuyallupR_nat_n_um</v>
      </c>
      <c r="B561">
        <f>VLOOKUP(F561,LookUpFlags!$A$5:$E$114,5,FALSE)</f>
        <v>2</v>
      </c>
      <c r="C561">
        <f t="shared" si="32"/>
        <v>11</v>
      </c>
      <c r="D561" t="str">
        <f t="shared" si="33"/>
        <v>UM</v>
      </c>
      <c r="E561">
        <v>2010</v>
      </c>
      <c r="F561">
        <v>21</v>
      </c>
      <c r="G561" t="s">
        <v>163</v>
      </c>
      <c r="H561">
        <v>5</v>
      </c>
      <c r="I561" s="136">
        <f>VLOOKUP(A561,[1]valid2020_stock!$A$2:$M$9919,13,FALSE)</f>
        <v>47.572591285788278</v>
      </c>
      <c r="J561" s="109"/>
      <c r="K561" s="136">
        <f t="shared" si="35"/>
        <v>47.572591285788278</v>
      </c>
      <c r="L561" t="s">
        <v>357</v>
      </c>
    </row>
    <row r="562" spans="1:12" x14ac:dyDescent="0.3">
      <c r="A562" t="str">
        <f t="shared" si="31"/>
        <v>2011-21-3-PuyallupR_nat_n_um</v>
      </c>
      <c r="B562">
        <f>VLOOKUP(F562,LookUpFlags!$A$5:$E$114,5,FALSE)</f>
        <v>2</v>
      </c>
      <c r="C562">
        <f t="shared" si="32"/>
        <v>11</v>
      </c>
      <c r="D562" t="str">
        <f t="shared" si="33"/>
        <v>UM</v>
      </c>
      <c r="E562">
        <v>2011</v>
      </c>
      <c r="F562">
        <v>21</v>
      </c>
      <c r="G562" t="s">
        <v>163</v>
      </c>
      <c r="H562">
        <v>3</v>
      </c>
      <c r="I562" s="136">
        <f>VLOOKUP(A562,[1]valid2020_stock!$A$2:$M$9919,13,FALSE)</f>
        <v>19.90539621898041</v>
      </c>
      <c r="J562" s="109"/>
      <c r="K562" s="136">
        <f t="shared" si="35"/>
        <v>19.90539621898041</v>
      </c>
      <c r="L562" t="s">
        <v>357</v>
      </c>
    </row>
    <row r="563" spans="1:12" x14ac:dyDescent="0.3">
      <c r="A563" t="str">
        <f t="shared" si="31"/>
        <v>2011-21-4-PuyallupR_nat_n_um</v>
      </c>
      <c r="B563">
        <f>VLOOKUP(F563,LookUpFlags!$A$5:$E$114,5,FALSE)</f>
        <v>2</v>
      </c>
      <c r="C563">
        <f t="shared" si="32"/>
        <v>11</v>
      </c>
      <c r="D563" t="str">
        <f t="shared" si="33"/>
        <v>UM</v>
      </c>
      <c r="E563">
        <v>2011</v>
      </c>
      <c r="F563">
        <v>21</v>
      </c>
      <c r="G563" t="s">
        <v>163</v>
      </c>
      <c r="H563">
        <v>4</v>
      </c>
      <c r="I563" s="136">
        <f>VLOOKUP(A563,[1]valid2020_stock!$A$2:$M$9919,13,FALSE)</f>
        <v>677.21251860956909</v>
      </c>
      <c r="J563" s="109"/>
      <c r="K563" s="136">
        <f t="shared" si="35"/>
        <v>677.21251860956909</v>
      </c>
      <c r="L563" t="s">
        <v>357</v>
      </c>
    </row>
    <row r="564" spans="1:12" x14ac:dyDescent="0.3">
      <c r="A564" t="str">
        <f t="shared" si="31"/>
        <v>2011-21-5-PuyallupR_nat_n_um</v>
      </c>
      <c r="B564">
        <f>VLOOKUP(F564,LookUpFlags!$A$5:$E$114,5,FALSE)</f>
        <v>2</v>
      </c>
      <c r="C564">
        <f t="shared" si="32"/>
        <v>11</v>
      </c>
      <c r="D564" t="str">
        <f t="shared" si="33"/>
        <v>UM</v>
      </c>
      <c r="E564">
        <v>2011</v>
      </c>
      <c r="F564">
        <v>21</v>
      </c>
      <c r="G564" t="s">
        <v>163</v>
      </c>
      <c r="H564">
        <v>5</v>
      </c>
      <c r="I564" s="136">
        <f>VLOOKUP(A564,[1]valid2020_stock!$A$2:$M$9919,13,FALSE)</f>
        <v>7.7939150912418356</v>
      </c>
      <c r="J564" s="109"/>
      <c r="K564" s="136">
        <f t="shared" si="35"/>
        <v>7.7939150912418356</v>
      </c>
      <c r="L564" t="s">
        <v>357</v>
      </c>
    </row>
    <row r="565" spans="1:12" x14ac:dyDescent="0.3">
      <c r="A565" t="str">
        <f t="shared" si="31"/>
        <v>2012-21-3-PuyallupR_nat_n_um</v>
      </c>
      <c r="B565">
        <f>VLOOKUP(F565,LookUpFlags!$A$5:$E$114,5,FALSE)</f>
        <v>2</v>
      </c>
      <c r="C565">
        <f t="shared" si="32"/>
        <v>11</v>
      </c>
      <c r="D565" t="str">
        <f t="shared" si="33"/>
        <v>UM</v>
      </c>
      <c r="E565">
        <v>2012</v>
      </c>
      <c r="F565">
        <v>21</v>
      </c>
      <c r="G565" t="s">
        <v>163</v>
      </c>
      <c r="H565">
        <v>3</v>
      </c>
      <c r="I565" s="136">
        <f>VLOOKUP(A565,[1]valid2020_stock!$A$2:$M$9919,13,FALSE)</f>
        <v>719.03584510064661</v>
      </c>
      <c r="J565" s="109"/>
      <c r="K565" s="136">
        <f t="shared" si="35"/>
        <v>719.03584510064661</v>
      </c>
      <c r="L565" t="s">
        <v>357</v>
      </c>
    </row>
    <row r="566" spans="1:12" x14ac:dyDescent="0.3">
      <c r="A566" t="str">
        <f t="shared" si="31"/>
        <v>2012-21-4-PuyallupR_nat_n_um</v>
      </c>
      <c r="B566">
        <f>VLOOKUP(F566,LookUpFlags!$A$5:$E$114,5,FALSE)</f>
        <v>2</v>
      </c>
      <c r="C566">
        <f t="shared" si="32"/>
        <v>11</v>
      </c>
      <c r="D566" t="str">
        <f t="shared" si="33"/>
        <v>UM</v>
      </c>
      <c r="E566">
        <v>2012</v>
      </c>
      <c r="F566">
        <v>21</v>
      </c>
      <c r="G566" t="s">
        <v>163</v>
      </c>
      <c r="H566">
        <v>4</v>
      </c>
      <c r="I566" s="136">
        <f>VLOOKUP(A566,[1]valid2020_stock!$A$2:$M$9919,13,FALSE)</f>
        <v>125.8286760805173</v>
      </c>
      <c r="J566" s="109"/>
      <c r="K566" s="136">
        <f t="shared" si="35"/>
        <v>125.8286760805173</v>
      </c>
      <c r="L566" t="s">
        <v>357</v>
      </c>
    </row>
    <row r="567" spans="1:12" x14ac:dyDescent="0.3">
      <c r="A567" t="str">
        <f t="shared" si="31"/>
        <v>2012-21-5-PuyallupR_nat_n_um</v>
      </c>
      <c r="B567">
        <f>VLOOKUP(F567,LookUpFlags!$A$5:$E$114,5,FALSE)</f>
        <v>2</v>
      </c>
      <c r="C567">
        <f t="shared" si="32"/>
        <v>11</v>
      </c>
      <c r="D567" t="str">
        <f t="shared" si="33"/>
        <v>UM</v>
      </c>
      <c r="E567">
        <v>2012</v>
      </c>
      <c r="F567">
        <v>21</v>
      </c>
      <c r="G567" t="s">
        <v>163</v>
      </c>
      <c r="H567">
        <v>5</v>
      </c>
      <c r="I567" s="136">
        <f>VLOOKUP(A567,[1]valid2020_stock!$A$2:$M$9919,13,FALSE)</f>
        <v>21.207169020129321</v>
      </c>
      <c r="J567" s="109"/>
      <c r="K567" s="136">
        <f t="shared" si="35"/>
        <v>21.207169020129321</v>
      </c>
      <c r="L567" t="s">
        <v>357</v>
      </c>
    </row>
    <row r="568" spans="1:12" x14ac:dyDescent="0.3">
      <c r="A568" t="str">
        <f t="shared" si="31"/>
        <v>2013-21-3-PuyallupR_nat_n_um</v>
      </c>
      <c r="B568">
        <f>VLOOKUP(F568,LookUpFlags!$A$5:$E$114,5,FALSE)</f>
        <v>2</v>
      </c>
      <c r="C568">
        <f t="shared" si="32"/>
        <v>11</v>
      </c>
      <c r="D568" t="str">
        <f t="shared" si="33"/>
        <v>UM</v>
      </c>
      <c r="E568">
        <v>2013</v>
      </c>
      <c r="F568">
        <v>21</v>
      </c>
      <c r="G568" t="s">
        <v>163</v>
      </c>
      <c r="H568">
        <v>3</v>
      </c>
      <c r="I568" s="136">
        <f>VLOOKUP(A568,[1]valid2020_stock!$A$2:$M$9919,13,FALSE)</f>
        <v>127.6839746186925</v>
      </c>
      <c r="J568" s="109"/>
      <c r="K568" s="136">
        <f t="shared" si="35"/>
        <v>127.6839746186925</v>
      </c>
      <c r="L568" t="s">
        <v>357</v>
      </c>
    </row>
    <row r="569" spans="1:12" x14ac:dyDescent="0.3">
      <c r="A569" t="str">
        <f t="shared" si="31"/>
        <v>2013-21-4-PuyallupR_nat_n_um</v>
      </c>
      <c r="B569">
        <f>VLOOKUP(F569,LookUpFlags!$A$5:$E$114,5,FALSE)</f>
        <v>2</v>
      </c>
      <c r="C569">
        <f t="shared" si="32"/>
        <v>11</v>
      </c>
      <c r="D569" t="str">
        <f t="shared" si="33"/>
        <v>UM</v>
      </c>
      <c r="E569">
        <v>2013</v>
      </c>
      <c r="F569">
        <v>21</v>
      </c>
      <c r="G569" t="s">
        <v>163</v>
      </c>
      <c r="H569">
        <v>4</v>
      </c>
      <c r="I569" s="136">
        <f>VLOOKUP(A569,[1]valid2020_stock!$A$2:$M$9919,13,FALSE)</f>
        <v>272.62925106342948</v>
      </c>
      <c r="J569" s="109"/>
      <c r="K569" s="136">
        <f t="shared" si="35"/>
        <v>272.62925106342948</v>
      </c>
      <c r="L569" t="s">
        <v>357</v>
      </c>
    </row>
    <row r="570" spans="1:12" x14ac:dyDescent="0.3">
      <c r="A570" t="str">
        <f t="shared" si="31"/>
        <v>2013-21-5-PuyallupR_nat_n_um</v>
      </c>
      <c r="B570">
        <f>VLOOKUP(F570,LookUpFlags!$A$5:$E$114,5,FALSE)</f>
        <v>2</v>
      </c>
      <c r="C570">
        <f t="shared" si="32"/>
        <v>11</v>
      </c>
      <c r="D570" t="str">
        <f t="shared" si="33"/>
        <v>UM</v>
      </c>
      <c r="E570">
        <v>2013</v>
      </c>
      <c r="F570">
        <v>21</v>
      </c>
      <c r="G570" t="s">
        <v>163</v>
      </c>
      <c r="H570">
        <v>5</v>
      </c>
      <c r="I570" s="136">
        <f>VLOOKUP(A570,[1]valid2020_stock!$A$2:$M$9919,13,FALSE)</f>
        <v>46</v>
      </c>
      <c r="J570" s="109"/>
      <c r="K570" s="136">
        <f t="shared" si="35"/>
        <v>46</v>
      </c>
      <c r="L570" t="s">
        <v>357</v>
      </c>
    </row>
    <row r="571" spans="1:12" x14ac:dyDescent="0.3">
      <c r="A571" t="str">
        <f t="shared" si="31"/>
        <v>2007-21-3-SammamBearCottageIssaq_nat_n_um</v>
      </c>
      <c r="B571">
        <f>VLOOKUP(F571,LookUpFlags!$A$5:$E$114,5,FALSE)</f>
        <v>2</v>
      </c>
      <c r="C571">
        <f t="shared" si="32"/>
        <v>11</v>
      </c>
      <c r="D571" t="str">
        <f t="shared" si="33"/>
        <v>UM</v>
      </c>
      <c r="E571">
        <v>2007</v>
      </c>
      <c r="F571">
        <v>21</v>
      </c>
      <c r="G571" t="s">
        <v>297</v>
      </c>
      <c r="H571">
        <v>3</v>
      </c>
      <c r="I571" s="136">
        <f>VLOOKUP(A571,[1]valid2020_stock!$A$2:$M$9919,13,FALSE)</f>
        <v>947</v>
      </c>
      <c r="J571" s="109"/>
      <c r="K571" s="136">
        <f t="shared" si="35"/>
        <v>947</v>
      </c>
      <c r="L571" t="s">
        <v>357</v>
      </c>
    </row>
    <row r="572" spans="1:12" x14ac:dyDescent="0.3">
      <c r="A572" t="str">
        <f t="shared" si="31"/>
        <v>2007-21-4-SammamBearCottageIssaq_nat_n_um</v>
      </c>
      <c r="B572">
        <f>VLOOKUP(F572,LookUpFlags!$A$5:$E$114,5,FALSE)</f>
        <v>2</v>
      </c>
      <c r="C572">
        <f t="shared" si="32"/>
        <v>11</v>
      </c>
      <c r="D572" t="str">
        <f t="shared" si="33"/>
        <v>UM</v>
      </c>
      <c r="E572">
        <v>2007</v>
      </c>
      <c r="F572">
        <v>21</v>
      </c>
      <c r="G572" t="s">
        <v>297</v>
      </c>
      <c r="H572">
        <v>4</v>
      </c>
      <c r="I572" s="136">
        <f>VLOOKUP(A572,[1]valid2020_stock!$A$2:$M$9919,13,FALSE)</f>
        <v>393</v>
      </c>
      <c r="J572" s="109"/>
      <c r="K572" s="136">
        <f t="shared" si="35"/>
        <v>393</v>
      </c>
      <c r="L572" t="s">
        <v>357</v>
      </c>
    </row>
    <row r="573" spans="1:12" x14ac:dyDescent="0.3">
      <c r="A573" t="str">
        <f t="shared" si="31"/>
        <v>2007-21-5-SammamBearCottageIssaq_nat_n_um</v>
      </c>
      <c r="B573">
        <f>VLOOKUP(F573,LookUpFlags!$A$5:$E$114,5,FALSE)</f>
        <v>2</v>
      </c>
      <c r="C573">
        <f t="shared" si="32"/>
        <v>11</v>
      </c>
      <c r="D573" t="str">
        <f t="shared" si="33"/>
        <v>UM</v>
      </c>
      <c r="E573">
        <v>2007</v>
      </c>
      <c r="F573">
        <v>21</v>
      </c>
      <c r="G573" t="s">
        <v>297</v>
      </c>
      <c r="H573">
        <v>5</v>
      </c>
      <c r="I573" s="136">
        <f>VLOOKUP(A573,[1]valid2020_stock!$A$2:$M$9919,13,FALSE)</f>
        <v>20</v>
      </c>
      <c r="J573" s="109"/>
      <c r="K573" s="136">
        <f t="shared" si="35"/>
        <v>20</v>
      </c>
      <c r="L573" t="s">
        <v>357</v>
      </c>
    </row>
    <row r="574" spans="1:12" x14ac:dyDescent="0.3">
      <c r="A574" t="str">
        <f t="shared" si="31"/>
        <v>2008-21-3-SammamBearCottageIssaq_nat_n_um</v>
      </c>
      <c r="B574">
        <f>VLOOKUP(F574,LookUpFlags!$A$5:$E$114,5,FALSE)</f>
        <v>2</v>
      </c>
      <c r="C574">
        <f t="shared" si="32"/>
        <v>11</v>
      </c>
      <c r="D574" t="str">
        <f t="shared" si="33"/>
        <v>UM</v>
      </c>
      <c r="E574">
        <v>2008</v>
      </c>
      <c r="F574">
        <v>21</v>
      </c>
      <c r="G574" t="s">
        <v>297</v>
      </c>
      <c r="H574">
        <v>3</v>
      </c>
      <c r="I574" s="136">
        <f>VLOOKUP(A574,[1]valid2020_stock!$A$2:$M$9919,13,FALSE)</f>
        <v>71</v>
      </c>
      <c r="J574" s="109"/>
      <c r="K574" s="136">
        <f t="shared" si="35"/>
        <v>71</v>
      </c>
      <c r="L574" t="s">
        <v>357</v>
      </c>
    </row>
    <row r="575" spans="1:12" x14ac:dyDescent="0.3">
      <c r="A575" t="str">
        <f t="shared" si="31"/>
        <v>2008-21-4-SammamBearCottageIssaq_nat_n_um</v>
      </c>
      <c r="B575">
        <f>VLOOKUP(F575,LookUpFlags!$A$5:$E$114,5,FALSE)</f>
        <v>2</v>
      </c>
      <c r="C575">
        <f t="shared" si="32"/>
        <v>11</v>
      </c>
      <c r="D575" t="str">
        <f t="shared" si="33"/>
        <v>UM</v>
      </c>
      <c r="E575">
        <v>2008</v>
      </c>
      <c r="F575">
        <v>21</v>
      </c>
      <c r="G575" t="s">
        <v>297</v>
      </c>
      <c r="H575">
        <v>4</v>
      </c>
      <c r="I575" s="136">
        <f>VLOOKUP(A575,[1]valid2020_stock!$A$2:$M$9919,13,FALSE)</f>
        <v>428</v>
      </c>
      <c r="J575" s="109"/>
      <c r="K575" s="136">
        <f t="shared" si="35"/>
        <v>428</v>
      </c>
      <c r="L575" t="s">
        <v>357</v>
      </c>
    </row>
    <row r="576" spans="1:12" x14ac:dyDescent="0.3">
      <c r="A576" t="str">
        <f t="shared" si="31"/>
        <v>2008-21-5-SammamBearCottageIssaq_nat_n_um</v>
      </c>
      <c r="B576">
        <f>VLOOKUP(F576,LookUpFlags!$A$5:$E$114,5,FALSE)</f>
        <v>2</v>
      </c>
      <c r="C576">
        <f t="shared" si="32"/>
        <v>11</v>
      </c>
      <c r="D576" t="str">
        <f t="shared" si="33"/>
        <v>UM</v>
      </c>
      <c r="E576">
        <v>2008</v>
      </c>
      <c r="F576">
        <v>21</v>
      </c>
      <c r="G576" t="s">
        <v>297</v>
      </c>
      <c r="H576">
        <v>5</v>
      </c>
      <c r="I576" s="136">
        <f>VLOOKUP(A576,[1]valid2020_stock!$A$2:$M$9919,13,FALSE)</f>
        <v>23</v>
      </c>
      <c r="J576" s="109"/>
      <c r="K576" s="136">
        <f t="shared" si="35"/>
        <v>23</v>
      </c>
      <c r="L576" t="s">
        <v>357</v>
      </c>
    </row>
    <row r="577" spans="1:13" x14ac:dyDescent="0.3">
      <c r="A577" t="str">
        <f t="shared" si="31"/>
        <v>2009-21-3-SammamBearCottageIssaq_nat_n_um</v>
      </c>
      <c r="B577">
        <f>VLOOKUP(F577,LookUpFlags!$A$5:$E$114,5,FALSE)</f>
        <v>2</v>
      </c>
      <c r="C577">
        <f t="shared" si="32"/>
        <v>11</v>
      </c>
      <c r="D577" t="str">
        <f t="shared" si="33"/>
        <v>UM</v>
      </c>
      <c r="E577">
        <v>2009</v>
      </c>
      <c r="F577">
        <v>21</v>
      </c>
      <c r="G577" t="s">
        <v>297</v>
      </c>
      <c r="H577">
        <v>3</v>
      </c>
      <c r="I577" s="136">
        <f>VLOOKUP(A577,[1]valid2020_stock!$A$2:$M$9919,13,FALSE)</f>
        <v>25</v>
      </c>
      <c r="J577" s="109"/>
      <c r="K577" s="136">
        <f t="shared" si="35"/>
        <v>25</v>
      </c>
      <c r="L577" t="s">
        <v>357</v>
      </c>
    </row>
    <row r="578" spans="1:13" x14ac:dyDescent="0.3">
      <c r="A578" t="str">
        <f t="shared" si="31"/>
        <v>2009-21-4-SammamBearCottageIssaq_nat_n_um</v>
      </c>
      <c r="B578">
        <f>VLOOKUP(F578,LookUpFlags!$A$5:$E$114,5,FALSE)</f>
        <v>2</v>
      </c>
      <c r="C578">
        <f t="shared" si="32"/>
        <v>11</v>
      </c>
      <c r="D578" t="str">
        <f t="shared" si="33"/>
        <v>UM</v>
      </c>
      <c r="E578">
        <v>2009</v>
      </c>
      <c r="F578">
        <v>21</v>
      </c>
      <c r="G578" t="s">
        <v>297</v>
      </c>
      <c r="H578">
        <v>4</v>
      </c>
      <c r="I578" s="136">
        <f>VLOOKUP(A578,[1]valid2020_stock!$A$2:$M$9919,13,FALSE)</f>
        <v>57</v>
      </c>
      <c r="J578" s="109"/>
      <c r="K578" s="136">
        <f t="shared" si="35"/>
        <v>57</v>
      </c>
      <c r="L578" t="s">
        <v>357</v>
      </c>
    </row>
    <row r="579" spans="1:13" x14ac:dyDescent="0.3">
      <c r="A579" t="str">
        <f t="shared" si="31"/>
        <v>2009-21-5-SammamBearCottageIssaq_nat_n_um</v>
      </c>
      <c r="B579">
        <f>VLOOKUP(F579,LookUpFlags!$A$5:$E$114,5,FALSE)</f>
        <v>2</v>
      </c>
      <c r="C579">
        <f t="shared" si="32"/>
        <v>11</v>
      </c>
      <c r="D579" t="str">
        <f t="shared" si="33"/>
        <v>UM</v>
      </c>
      <c r="E579">
        <v>2009</v>
      </c>
      <c r="F579">
        <v>21</v>
      </c>
      <c r="G579" t="s">
        <v>297</v>
      </c>
      <c r="H579">
        <v>5</v>
      </c>
      <c r="I579" s="136">
        <f>VLOOKUP(A579,[1]valid2020_stock!$A$2:$M$9919,13,FALSE)</f>
        <v>0</v>
      </c>
      <c r="J579" s="109"/>
      <c r="K579" s="136">
        <f t="shared" si="35"/>
        <v>0</v>
      </c>
      <c r="L579" t="s">
        <v>357</v>
      </c>
    </row>
    <row r="580" spans="1:13" x14ac:dyDescent="0.3">
      <c r="A580" t="str">
        <f t="shared" ref="A580:A643" si="36">E580&amp;"-"&amp;F580&amp;"-"&amp;H580&amp;"-"&amp;G580</f>
        <v>2010-21-3-SammamBearCottageIssaq_nat_n_um</v>
      </c>
      <c r="B580">
        <f>VLOOKUP(F580,LookUpFlags!$A$5:$E$114,5,FALSE)</f>
        <v>2</v>
      </c>
      <c r="C580">
        <f t="shared" ref="C580:C643" si="37">IF(MOD(F580,2)&lt;&gt;0,F580/2+0.5,F580/2)</f>
        <v>11</v>
      </c>
      <c r="D580" t="str">
        <f t="shared" ref="D580:D643" si="38">IF(MOD(F580,2)&lt;&gt;0,"UM","M")</f>
        <v>UM</v>
      </c>
      <c r="E580">
        <v>2010</v>
      </c>
      <c r="F580">
        <v>21</v>
      </c>
      <c r="G580" t="s">
        <v>297</v>
      </c>
      <c r="H580">
        <v>3</v>
      </c>
      <c r="I580" s="136">
        <f>VLOOKUP(A580,[1]valid2020_stock!$A$2:$M$9919,13,FALSE)</f>
        <v>84</v>
      </c>
      <c r="J580" s="109"/>
      <c r="K580" s="136">
        <f t="shared" si="35"/>
        <v>84</v>
      </c>
      <c r="L580" t="s">
        <v>357</v>
      </c>
    </row>
    <row r="581" spans="1:13" x14ac:dyDescent="0.3">
      <c r="A581" t="str">
        <f t="shared" si="36"/>
        <v>2010-21-4-SammamBearCottageIssaq_nat_n_um</v>
      </c>
      <c r="B581">
        <f>VLOOKUP(F581,LookUpFlags!$A$5:$E$114,5,FALSE)</f>
        <v>2</v>
      </c>
      <c r="C581">
        <f t="shared" si="37"/>
        <v>11</v>
      </c>
      <c r="D581" t="str">
        <f t="shared" si="38"/>
        <v>UM</v>
      </c>
      <c r="E581">
        <v>2010</v>
      </c>
      <c r="F581">
        <v>21</v>
      </c>
      <c r="G581" t="s">
        <v>297</v>
      </c>
      <c r="H581">
        <v>4</v>
      </c>
      <c r="I581" s="136">
        <f>VLOOKUP(A581,[1]valid2020_stock!$A$2:$M$9919,13,FALSE)</f>
        <v>58</v>
      </c>
      <c r="J581" s="109"/>
      <c r="K581" s="136">
        <f t="shared" si="35"/>
        <v>58</v>
      </c>
      <c r="L581" t="s">
        <v>357</v>
      </c>
    </row>
    <row r="582" spans="1:13" x14ac:dyDescent="0.3">
      <c r="A582" t="str">
        <f t="shared" si="36"/>
        <v>2010-21-5-SammamBearCottageIssaq_nat_n_um</v>
      </c>
      <c r="B582">
        <f>VLOOKUP(F582,LookUpFlags!$A$5:$E$114,5,FALSE)</f>
        <v>2</v>
      </c>
      <c r="C582">
        <f t="shared" si="37"/>
        <v>11</v>
      </c>
      <c r="D582" t="str">
        <f t="shared" si="38"/>
        <v>UM</v>
      </c>
      <c r="E582">
        <v>2010</v>
      </c>
      <c r="F582">
        <v>21</v>
      </c>
      <c r="G582" t="s">
        <v>297</v>
      </c>
      <c r="H582">
        <v>5</v>
      </c>
      <c r="I582" s="136">
        <f>VLOOKUP(A582,[1]valid2020_stock!$A$2:$M$9919,13,FALSE)</f>
        <v>0</v>
      </c>
      <c r="J582" s="109"/>
      <c r="K582" s="136">
        <f t="shared" si="35"/>
        <v>0</v>
      </c>
      <c r="L582" t="s">
        <v>357</v>
      </c>
    </row>
    <row r="583" spans="1:13" x14ac:dyDescent="0.3">
      <c r="A583" t="str">
        <f t="shared" si="36"/>
        <v>2011-21-3-SammamBearCottageIssaq_nat_n_um</v>
      </c>
      <c r="B583">
        <f>VLOOKUP(F583,LookUpFlags!$A$5:$E$114,5,FALSE)</f>
        <v>2</v>
      </c>
      <c r="C583">
        <f t="shared" si="37"/>
        <v>11</v>
      </c>
      <c r="D583" t="str">
        <f t="shared" si="38"/>
        <v>UM</v>
      </c>
      <c r="E583">
        <v>2011</v>
      </c>
      <c r="F583">
        <v>21</v>
      </c>
      <c r="G583" t="s">
        <v>297</v>
      </c>
      <c r="H583">
        <v>3</v>
      </c>
      <c r="I583" s="136">
        <f>VLOOKUP(A583,[1]valid2020_stock!$A$2:$M$9919,13,FALSE)</f>
        <v>39</v>
      </c>
      <c r="J583" s="109"/>
      <c r="K583" s="136">
        <f t="shared" ref="K583:K591" si="39">I583</f>
        <v>39</v>
      </c>
      <c r="L583" t="s">
        <v>357</v>
      </c>
    </row>
    <row r="584" spans="1:13" x14ac:dyDescent="0.3">
      <c r="A584" t="str">
        <f t="shared" si="36"/>
        <v>2011-21-4-SammamBearCottageIssaq_nat_n_um</v>
      </c>
      <c r="B584">
        <f>VLOOKUP(F584,LookUpFlags!$A$5:$E$114,5,FALSE)</f>
        <v>2</v>
      </c>
      <c r="C584">
        <f t="shared" si="37"/>
        <v>11</v>
      </c>
      <c r="D584" t="str">
        <f t="shared" si="38"/>
        <v>UM</v>
      </c>
      <c r="E584">
        <v>2011</v>
      </c>
      <c r="F584">
        <v>21</v>
      </c>
      <c r="G584" t="s">
        <v>297</v>
      </c>
      <c r="H584">
        <v>4</v>
      </c>
      <c r="I584" s="136">
        <f>VLOOKUP(A584,[1]valid2020_stock!$A$2:$M$9919,13,FALSE)</f>
        <v>114</v>
      </c>
      <c r="J584" s="109"/>
      <c r="K584" s="136">
        <f t="shared" si="39"/>
        <v>114</v>
      </c>
      <c r="L584" t="s">
        <v>357</v>
      </c>
    </row>
    <row r="585" spans="1:13" x14ac:dyDescent="0.3">
      <c r="A585" t="str">
        <f t="shared" si="36"/>
        <v>2011-21-5-SammamBearCottageIssaq_nat_n_um</v>
      </c>
      <c r="B585">
        <f>VLOOKUP(F585,LookUpFlags!$A$5:$E$114,5,FALSE)</f>
        <v>2</v>
      </c>
      <c r="C585">
        <f t="shared" si="37"/>
        <v>11</v>
      </c>
      <c r="D585" t="str">
        <f t="shared" si="38"/>
        <v>UM</v>
      </c>
      <c r="E585">
        <v>2011</v>
      </c>
      <c r="F585">
        <v>21</v>
      </c>
      <c r="G585" t="s">
        <v>297</v>
      </c>
      <c r="H585">
        <v>5</v>
      </c>
      <c r="I585" s="136">
        <f>VLOOKUP(A585,[1]valid2020_stock!$A$2:$M$9919,13,FALSE)</f>
        <v>0</v>
      </c>
      <c r="J585" s="109"/>
      <c r="K585" s="136">
        <f t="shared" si="39"/>
        <v>0</v>
      </c>
      <c r="L585" t="s">
        <v>357</v>
      </c>
    </row>
    <row r="586" spans="1:13" x14ac:dyDescent="0.3">
      <c r="A586" t="str">
        <f t="shared" si="36"/>
        <v>2012-21-3-SammamBearCottageIssaq_nat_n_um</v>
      </c>
      <c r="B586">
        <f>VLOOKUP(F586,LookUpFlags!$A$5:$E$114,5,FALSE)</f>
        <v>2</v>
      </c>
      <c r="C586">
        <f t="shared" si="37"/>
        <v>11</v>
      </c>
      <c r="D586" t="str">
        <f t="shared" si="38"/>
        <v>UM</v>
      </c>
      <c r="E586">
        <v>2012</v>
      </c>
      <c r="F586">
        <v>21</v>
      </c>
      <c r="G586" t="s">
        <v>297</v>
      </c>
      <c r="H586">
        <v>3</v>
      </c>
      <c r="I586" s="136">
        <f>VLOOKUP(A586,[1]valid2020_stock!$A$2:$M$9919,13,FALSE)</f>
        <v>23</v>
      </c>
      <c r="J586" s="109"/>
      <c r="K586" s="136">
        <f t="shared" si="39"/>
        <v>23</v>
      </c>
      <c r="L586" t="s">
        <v>357</v>
      </c>
    </row>
    <row r="587" spans="1:13" x14ac:dyDescent="0.3">
      <c r="A587" t="str">
        <f t="shared" si="36"/>
        <v>2012-21-4-SammamBearCottageIssaq_nat_n_um</v>
      </c>
      <c r="B587">
        <f>VLOOKUP(F587,LookUpFlags!$A$5:$E$114,5,FALSE)</f>
        <v>2</v>
      </c>
      <c r="C587">
        <f t="shared" si="37"/>
        <v>11</v>
      </c>
      <c r="D587" t="str">
        <f t="shared" si="38"/>
        <v>UM</v>
      </c>
      <c r="E587">
        <v>2012</v>
      </c>
      <c r="F587">
        <v>21</v>
      </c>
      <c r="G587" t="s">
        <v>297</v>
      </c>
      <c r="H587">
        <v>4</v>
      </c>
      <c r="I587" s="136">
        <f>VLOOKUP(A587,[1]valid2020_stock!$A$2:$M$9919,13,FALSE)</f>
        <v>132</v>
      </c>
      <c r="J587" s="109"/>
      <c r="K587" s="136">
        <f t="shared" si="39"/>
        <v>132</v>
      </c>
      <c r="L587" t="s">
        <v>357</v>
      </c>
    </row>
    <row r="588" spans="1:13" x14ac:dyDescent="0.3">
      <c r="A588" t="str">
        <f t="shared" si="36"/>
        <v>2012-21-5-SammamBearCottageIssaq_nat_n_um</v>
      </c>
      <c r="B588">
        <f>VLOOKUP(F588,LookUpFlags!$A$5:$E$114,5,FALSE)</f>
        <v>2</v>
      </c>
      <c r="C588">
        <f t="shared" si="37"/>
        <v>11</v>
      </c>
      <c r="D588" t="str">
        <f t="shared" si="38"/>
        <v>UM</v>
      </c>
      <c r="E588">
        <v>2012</v>
      </c>
      <c r="F588">
        <v>21</v>
      </c>
      <c r="G588" t="s">
        <v>297</v>
      </c>
      <c r="H588">
        <v>5</v>
      </c>
      <c r="I588" s="136">
        <f>VLOOKUP(A588,[1]valid2020_stock!$A$2:$M$9919,13,FALSE)</f>
        <v>0</v>
      </c>
      <c r="J588" s="109"/>
      <c r="K588" s="136">
        <f t="shared" si="39"/>
        <v>0</v>
      </c>
      <c r="L588" t="s">
        <v>357</v>
      </c>
    </row>
    <row r="589" spans="1:13" x14ac:dyDescent="0.3">
      <c r="A589" t="str">
        <f t="shared" si="36"/>
        <v>2013-21-3-SammamBearCottageIssaq_nat_n_um</v>
      </c>
      <c r="B589">
        <f>VLOOKUP(F589,LookUpFlags!$A$5:$E$114,5,FALSE)</f>
        <v>2</v>
      </c>
      <c r="C589">
        <f t="shared" si="37"/>
        <v>11</v>
      </c>
      <c r="D589" t="str">
        <f t="shared" si="38"/>
        <v>UM</v>
      </c>
      <c r="E589">
        <v>2013</v>
      </c>
      <c r="F589">
        <v>21</v>
      </c>
      <c r="G589" t="s">
        <v>297</v>
      </c>
      <c r="H589">
        <v>3</v>
      </c>
      <c r="I589" s="136">
        <f>VLOOKUP(A589,[1]valid2020_stock!$A$2:$M$9919,13,FALSE)</f>
        <v>55</v>
      </c>
      <c r="J589" s="109"/>
      <c r="K589" s="136">
        <f t="shared" si="39"/>
        <v>55</v>
      </c>
      <c r="L589" t="s">
        <v>357</v>
      </c>
    </row>
    <row r="590" spans="1:13" x14ac:dyDescent="0.3">
      <c r="A590" t="str">
        <f t="shared" si="36"/>
        <v>2013-21-4-SammamBearCottageIssaq_nat_n_um</v>
      </c>
      <c r="B590">
        <f>VLOOKUP(F590,LookUpFlags!$A$5:$E$114,5,FALSE)</f>
        <v>2</v>
      </c>
      <c r="C590">
        <f t="shared" si="37"/>
        <v>11</v>
      </c>
      <c r="D590" t="str">
        <f t="shared" si="38"/>
        <v>UM</v>
      </c>
      <c r="E590">
        <v>2013</v>
      </c>
      <c r="F590">
        <v>21</v>
      </c>
      <c r="G590" t="s">
        <v>297</v>
      </c>
      <c r="H590">
        <v>4</v>
      </c>
      <c r="I590" s="136">
        <f>VLOOKUP(A590,[1]valid2020_stock!$A$2:$M$9919,13,FALSE)</f>
        <v>21</v>
      </c>
      <c r="J590" s="109"/>
      <c r="K590" s="136">
        <f t="shared" si="39"/>
        <v>21</v>
      </c>
      <c r="L590" t="s">
        <v>357</v>
      </c>
    </row>
    <row r="591" spans="1:13" x14ac:dyDescent="0.3">
      <c r="A591" t="str">
        <f t="shared" si="36"/>
        <v>2013-21-5-SammamBearCottageIssaq_nat_n_um</v>
      </c>
      <c r="B591">
        <f>VLOOKUP(F591,LookUpFlags!$A$5:$E$114,5,FALSE)</f>
        <v>2</v>
      </c>
      <c r="C591">
        <f t="shared" si="37"/>
        <v>11</v>
      </c>
      <c r="D591" t="str">
        <f t="shared" si="38"/>
        <v>UM</v>
      </c>
      <c r="E591">
        <v>2013</v>
      </c>
      <c r="F591">
        <v>21</v>
      </c>
      <c r="G591" t="s">
        <v>297</v>
      </c>
      <c r="H591">
        <v>5</v>
      </c>
      <c r="I591" s="136">
        <f>VLOOKUP(A591,[1]valid2020_stock!$A$2:$M$9919,13,FALSE)</f>
        <v>13</v>
      </c>
      <c r="J591" s="109"/>
      <c r="K591" s="136">
        <f t="shared" si="39"/>
        <v>13</v>
      </c>
      <c r="L591" t="s">
        <v>357</v>
      </c>
    </row>
    <row r="592" spans="1:13" x14ac:dyDescent="0.3">
      <c r="A592" t="str">
        <f t="shared" si="36"/>
        <v>2007-22-3-DuwamishGreen_hat_h_m</v>
      </c>
      <c r="B592">
        <f>VLOOKUP(F592,LookUpFlags!$A$5:$E$114,5,FALSE)</f>
        <v>2</v>
      </c>
      <c r="C592">
        <f t="shared" si="37"/>
        <v>11</v>
      </c>
      <c r="D592" t="str">
        <f t="shared" si="38"/>
        <v>M</v>
      </c>
      <c r="E592">
        <v>2007</v>
      </c>
      <c r="F592">
        <v>22</v>
      </c>
      <c r="G592" t="s">
        <v>151</v>
      </c>
      <c r="H592">
        <v>3</v>
      </c>
      <c r="I592" s="136">
        <f>VLOOKUP(A592,[1]valid2020_stock!$A$2:$M$9919,13,FALSE)</f>
        <v>13121</v>
      </c>
      <c r="K592">
        <f>VLOOKUP(A592,Green!$A$26:$F$130,6,FALSE)</f>
        <v>12181</v>
      </c>
      <c r="L592" t="s">
        <v>212</v>
      </c>
      <c r="M592" t="s">
        <v>187</v>
      </c>
    </row>
    <row r="593" spans="1:13" x14ac:dyDescent="0.3">
      <c r="A593" t="str">
        <f t="shared" si="36"/>
        <v>2007-22-4-DuwamishGreen_hat_h_m</v>
      </c>
      <c r="B593">
        <f>VLOOKUP(F593,LookUpFlags!$A$5:$E$114,5,FALSE)</f>
        <v>2</v>
      </c>
      <c r="C593">
        <f t="shared" si="37"/>
        <v>11</v>
      </c>
      <c r="D593" t="str">
        <f t="shared" si="38"/>
        <v>M</v>
      </c>
      <c r="E593">
        <v>2007</v>
      </c>
      <c r="F593">
        <v>22</v>
      </c>
      <c r="G593" t="s">
        <v>151</v>
      </c>
      <c r="H593">
        <v>4</v>
      </c>
      <c r="I593" s="136">
        <f>VLOOKUP(A593,[1]valid2020_stock!$A$2:$M$9919,13,FALSE)</f>
        <v>9512</v>
      </c>
      <c r="K593">
        <f>VLOOKUP(A593,Green!$A$26:$F$130,6,FALSE)</f>
        <v>8848</v>
      </c>
      <c r="L593" t="s">
        <v>212</v>
      </c>
      <c r="M593" t="s">
        <v>187</v>
      </c>
    </row>
    <row r="594" spans="1:13" x14ac:dyDescent="0.3">
      <c r="A594" t="str">
        <f t="shared" si="36"/>
        <v>2007-22-5-DuwamishGreen_hat_h_m</v>
      </c>
      <c r="B594">
        <f>VLOOKUP(F594,LookUpFlags!$A$5:$E$114,5,FALSE)</f>
        <v>2</v>
      </c>
      <c r="C594">
        <f t="shared" si="37"/>
        <v>11</v>
      </c>
      <c r="D594" t="str">
        <f t="shared" si="38"/>
        <v>M</v>
      </c>
      <c r="E594">
        <v>2007</v>
      </c>
      <c r="F594">
        <v>22</v>
      </c>
      <c r="G594" t="s">
        <v>151</v>
      </c>
      <c r="H594">
        <v>5</v>
      </c>
      <c r="I594" s="136">
        <f>VLOOKUP(A594,[1]valid2020_stock!$A$2:$M$9919,13,FALSE)</f>
        <v>738</v>
      </c>
      <c r="K594">
        <f>VLOOKUP(A594,Green!$A$26:$F$130,6,FALSE)</f>
        <v>687</v>
      </c>
      <c r="L594" t="s">
        <v>212</v>
      </c>
      <c r="M594" t="s">
        <v>187</v>
      </c>
    </row>
    <row r="595" spans="1:13" x14ac:dyDescent="0.3">
      <c r="A595" t="str">
        <f t="shared" si="36"/>
        <v>2008-22-3-DuwamishGreen_hat_h_m</v>
      </c>
      <c r="B595">
        <f>VLOOKUP(F595,LookUpFlags!$A$5:$E$114,5,FALSE)</f>
        <v>2</v>
      </c>
      <c r="C595">
        <f t="shared" si="37"/>
        <v>11</v>
      </c>
      <c r="D595" t="str">
        <f t="shared" si="38"/>
        <v>M</v>
      </c>
      <c r="E595">
        <v>2008</v>
      </c>
      <c r="F595">
        <v>22</v>
      </c>
      <c r="G595" t="s">
        <v>151</v>
      </c>
      <c r="H595">
        <v>3</v>
      </c>
      <c r="I595" s="136">
        <f>VLOOKUP(A595,[1]valid2020_stock!$A$2:$M$9919,13,FALSE)</f>
        <v>8154</v>
      </c>
      <c r="K595">
        <f>VLOOKUP(A595,Green!$A$26:$F$130,6,FALSE)</f>
        <v>7578</v>
      </c>
      <c r="L595" t="s">
        <v>212</v>
      </c>
      <c r="M595" t="s">
        <v>187</v>
      </c>
    </row>
    <row r="596" spans="1:13" x14ac:dyDescent="0.3">
      <c r="A596" t="str">
        <f t="shared" si="36"/>
        <v>2008-22-4-DuwamishGreen_hat_h_m</v>
      </c>
      <c r="B596">
        <f>VLOOKUP(F596,LookUpFlags!$A$5:$E$114,5,FALSE)</f>
        <v>2</v>
      </c>
      <c r="C596">
        <f t="shared" si="37"/>
        <v>11</v>
      </c>
      <c r="D596" t="str">
        <f t="shared" si="38"/>
        <v>M</v>
      </c>
      <c r="E596">
        <v>2008</v>
      </c>
      <c r="F596">
        <v>22</v>
      </c>
      <c r="G596" t="s">
        <v>151</v>
      </c>
      <c r="H596">
        <v>4</v>
      </c>
      <c r="I596" s="136">
        <f>VLOOKUP(A596,[1]valid2020_stock!$A$2:$M$9919,13,FALSE)</f>
        <v>10105</v>
      </c>
      <c r="K596">
        <f>VLOOKUP(A596,Green!$A$26:$F$130,6,FALSE)</f>
        <v>9295</v>
      </c>
      <c r="L596" t="s">
        <v>212</v>
      </c>
      <c r="M596" t="s">
        <v>187</v>
      </c>
    </row>
    <row r="597" spans="1:13" x14ac:dyDescent="0.3">
      <c r="A597" t="str">
        <f t="shared" si="36"/>
        <v>2008-22-5-DuwamishGreen_hat_h_m</v>
      </c>
      <c r="B597">
        <f>VLOOKUP(F597,LookUpFlags!$A$5:$E$114,5,FALSE)</f>
        <v>2</v>
      </c>
      <c r="C597">
        <f t="shared" si="37"/>
        <v>11</v>
      </c>
      <c r="D597" t="str">
        <f t="shared" si="38"/>
        <v>M</v>
      </c>
      <c r="E597">
        <v>2008</v>
      </c>
      <c r="F597">
        <v>22</v>
      </c>
      <c r="G597" t="s">
        <v>151</v>
      </c>
      <c r="H597">
        <v>5</v>
      </c>
      <c r="I597" s="136">
        <f>VLOOKUP(A597,[1]valid2020_stock!$A$2:$M$9919,13,FALSE)</f>
        <v>360</v>
      </c>
      <c r="K597">
        <f>VLOOKUP(A597,Green!$A$26:$F$130,6,FALSE)</f>
        <v>338</v>
      </c>
      <c r="L597" t="s">
        <v>212</v>
      </c>
      <c r="M597" t="s">
        <v>187</v>
      </c>
    </row>
    <row r="598" spans="1:13" x14ac:dyDescent="0.3">
      <c r="A598" t="str">
        <f t="shared" si="36"/>
        <v>2009-22-3-DuwamishGreen_hat_h_m</v>
      </c>
      <c r="B598">
        <f>VLOOKUP(F598,LookUpFlags!$A$5:$E$114,5,FALSE)</f>
        <v>2</v>
      </c>
      <c r="C598">
        <f t="shared" si="37"/>
        <v>11</v>
      </c>
      <c r="D598" t="str">
        <f t="shared" si="38"/>
        <v>M</v>
      </c>
      <c r="E598">
        <v>2009</v>
      </c>
      <c r="F598">
        <v>22</v>
      </c>
      <c r="G598" t="s">
        <v>151</v>
      </c>
      <c r="H598">
        <v>3</v>
      </c>
      <c r="I598" s="136">
        <f>VLOOKUP(A598,[1]valid2020_stock!$A$2:$M$9919,13,FALSE)</f>
        <v>7730</v>
      </c>
      <c r="K598">
        <f>VLOOKUP(A598,Green!$A$26:$F$130,6,FALSE)</f>
        <v>7377</v>
      </c>
      <c r="L598" t="s">
        <v>212</v>
      </c>
      <c r="M598" t="s">
        <v>187</v>
      </c>
    </row>
    <row r="599" spans="1:13" x14ac:dyDescent="0.3">
      <c r="A599" t="str">
        <f t="shared" si="36"/>
        <v>2009-22-4-DuwamishGreen_hat_h_m</v>
      </c>
      <c r="B599">
        <f>VLOOKUP(F599,LookUpFlags!$A$5:$E$114,5,FALSE)</f>
        <v>2</v>
      </c>
      <c r="C599">
        <f t="shared" si="37"/>
        <v>11</v>
      </c>
      <c r="D599" t="str">
        <f t="shared" si="38"/>
        <v>M</v>
      </c>
      <c r="E599">
        <v>2009</v>
      </c>
      <c r="F599">
        <v>22</v>
      </c>
      <c r="G599" t="s">
        <v>151</v>
      </c>
      <c r="H599">
        <v>4</v>
      </c>
      <c r="I599" s="136">
        <f>VLOOKUP(A599,[1]valid2020_stock!$A$2:$M$9919,13,FALSE)</f>
        <v>6810</v>
      </c>
      <c r="K599">
        <f>VLOOKUP(A599,Green!$A$26:$F$130,6,FALSE)</f>
        <v>6285</v>
      </c>
      <c r="L599" t="s">
        <v>212</v>
      </c>
      <c r="M599" t="s">
        <v>187</v>
      </c>
    </row>
    <row r="600" spans="1:13" x14ac:dyDescent="0.3">
      <c r="A600" t="str">
        <f t="shared" si="36"/>
        <v>2009-22-5-DuwamishGreen_hat_h_m</v>
      </c>
      <c r="B600">
        <f>VLOOKUP(F600,LookUpFlags!$A$5:$E$114,5,FALSE)</f>
        <v>2</v>
      </c>
      <c r="C600">
        <f t="shared" si="37"/>
        <v>11</v>
      </c>
      <c r="D600" t="str">
        <f t="shared" si="38"/>
        <v>M</v>
      </c>
      <c r="E600">
        <v>2009</v>
      </c>
      <c r="F600">
        <v>22</v>
      </c>
      <c r="G600" t="s">
        <v>151</v>
      </c>
      <c r="H600">
        <v>5</v>
      </c>
      <c r="I600" s="136">
        <f>VLOOKUP(A600,[1]valid2020_stock!$A$2:$M$9919,13,FALSE)</f>
        <v>30</v>
      </c>
      <c r="K600">
        <f>VLOOKUP(A600,Green!$A$26:$F$130,6,FALSE)</f>
        <v>25</v>
      </c>
      <c r="L600" t="s">
        <v>212</v>
      </c>
      <c r="M600" t="s">
        <v>187</v>
      </c>
    </row>
    <row r="601" spans="1:13" x14ac:dyDescent="0.3">
      <c r="A601" t="str">
        <f t="shared" si="36"/>
        <v>2010-22-3-DuwamishGreen_hat_h_m</v>
      </c>
      <c r="B601">
        <f>VLOOKUP(F601,LookUpFlags!$A$5:$E$114,5,FALSE)</f>
        <v>2</v>
      </c>
      <c r="C601">
        <f t="shared" si="37"/>
        <v>11</v>
      </c>
      <c r="D601" t="str">
        <f t="shared" si="38"/>
        <v>M</v>
      </c>
      <c r="E601">
        <v>2010</v>
      </c>
      <c r="F601">
        <v>22</v>
      </c>
      <c r="G601" t="s">
        <v>151</v>
      </c>
      <c r="H601">
        <v>3</v>
      </c>
      <c r="I601" s="136">
        <f>VLOOKUP(A601,[1]valid2020_stock!$A$2:$M$9919,13,FALSE)</f>
        <v>3396</v>
      </c>
      <c r="K601">
        <f>VLOOKUP(A601,Green!$A$26:$F$130,6,FALSE)</f>
        <v>3357</v>
      </c>
      <c r="L601" t="s">
        <v>212</v>
      </c>
      <c r="M601" t="s">
        <v>187</v>
      </c>
    </row>
    <row r="602" spans="1:13" x14ac:dyDescent="0.3">
      <c r="A602" t="str">
        <f t="shared" si="36"/>
        <v>2010-22-4-DuwamishGreen_hat_h_m</v>
      </c>
      <c r="B602">
        <f>VLOOKUP(F602,LookUpFlags!$A$5:$E$114,5,FALSE)</f>
        <v>2</v>
      </c>
      <c r="C602">
        <f t="shared" si="37"/>
        <v>11</v>
      </c>
      <c r="D602" t="str">
        <f t="shared" si="38"/>
        <v>M</v>
      </c>
      <c r="E602">
        <v>2010</v>
      </c>
      <c r="F602">
        <v>22</v>
      </c>
      <c r="G602" t="s">
        <v>151</v>
      </c>
      <c r="H602">
        <v>4</v>
      </c>
      <c r="I602" s="136">
        <f>VLOOKUP(A602,[1]valid2020_stock!$A$2:$M$9919,13,FALSE)</f>
        <v>4533</v>
      </c>
      <c r="K602">
        <f>VLOOKUP(A602,Green!$A$26:$F$130,6,FALSE)</f>
        <v>4457</v>
      </c>
      <c r="L602" t="s">
        <v>212</v>
      </c>
      <c r="M602" t="s">
        <v>187</v>
      </c>
    </row>
    <row r="603" spans="1:13" x14ac:dyDescent="0.3">
      <c r="A603" t="str">
        <f t="shared" si="36"/>
        <v>2010-22-5-DuwamishGreen_hat_h_m</v>
      </c>
      <c r="B603">
        <f>VLOOKUP(F603,LookUpFlags!$A$5:$E$114,5,FALSE)</f>
        <v>2</v>
      </c>
      <c r="C603">
        <f t="shared" si="37"/>
        <v>11</v>
      </c>
      <c r="D603" t="str">
        <f t="shared" si="38"/>
        <v>M</v>
      </c>
      <c r="E603">
        <v>2010</v>
      </c>
      <c r="F603">
        <v>22</v>
      </c>
      <c r="G603" t="s">
        <v>151</v>
      </c>
      <c r="H603">
        <v>5</v>
      </c>
      <c r="I603" s="136">
        <f>VLOOKUP(A603,[1]valid2020_stock!$A$2:$M$9919,13,FALSE)</f>
        <v>270</v>
      </c>
      <c r="K603">
        <f>VLOOKUP(A603,Green!$A$26:$F$130,6,FALSE)</f>
        <v>267</v>
      </c>
      <c r="L603" t="s">
        <v>212</v>
      </c>
      <c r="M603" t="s">
        <v>187</v>
      </c>
    </row>
    <row r="604" spans="1:13" x14ac:dyDescent="0.3">
      <c r="A604" t="str">
        <f t="shared" si="36"/>
        <v>2011-22-3-DuwamishGreen_hat_h_m</v>
      </c>
      <c r="B604">
        <f>VLOOKUP(F604,LookUpFlags!$A$5:$E$114,5,FALSE)</f>
        <v>2</v>
      </c>
      <c r="C604">
        <f t="shared" si="37"/>
        <v>11</v>
      </c>
      <c r="D604" t="str">
        <f t="shared" si="38"/>
        <v>M</v>
      </c>
      <c r="E604">
        <v>2011</v>
      </c>
      <c r="F604">
        <v>22</v>
      </c>
      <c r="G604" t="s">
        <v>151</v>
      </c>
      <c r="H604">
        <v>3</v>
      </c>
      <c r="I604" s="136">
        <f>VLOOKUP(A604,[1]valid2020_stock!$A$2:$M$9919,13,FALSE)</f>
        <v>2517</v>
      </c>
      <c r="K604">
        <f>VLOOKUP(A604,Green!$A$26:$F$130,6,FALSE)</f>
        <v>2488</v>
      </c>
      <c r="L604" t="s">
        <v>212</v>
      </c>
      <c r="M604" t="s">
        <v>187</v>
      </c>
    </row>
    <row r="605" spans="1:13" x14ac:dyDescent="0.3">
      <c r="A605" t="str">
        <f t="shared" si="36"/>
        <v>2011-22-4-DuwamishGreen_hat_h_m</v>
      </c>
      <c r="B605">
        <f>VLOOKUP(F605,LookUpFlags!$A$5:$E$114,5,FALSE)</f>
        <v>2</v>
      </c>
      <c r="C605">
        <f t="shared" si="37"/>
        <v>11</v>
      </c>
      <c r="D605" t="str">
        <f t="shared" si="38"/>
        <v>M</v>
      </c>
      <c r="E605">
        <v>2011</v>
      </c>
      <c r="F605">
        <v>22</v>
      </c>
      <c r="G605" t="s">
        <v>151</v>
      </c>
      <c r="H605">
        <v>4</v>
      </c>
      <c r="I605" s="136">
        <f>VLOOKUP(A605,[1]valid2020_stock!$A$2:$M$9919,13,FALSE)</f>
        <v>9276</v>
      </c>
      <c r="K605">
        <f>VLOOKUP(A605,Green!$A$26:$F$130,6,FALSE)</f>
        <v>9172</v>
      </c>
      <c r="L605" t="s">
        <v>212</v>
      </c>
      <c r="M605" t="s">
        <v>187</v>
      </c>
    </row>
    <row r="606" spans="1:13" x14ac:dyDescent="0.3">
      <c r="A606" t="str">
        <f t="shared" si="36"/>
        <v>2011-22-5-DuwamishGreen_hat_h_m</v>
      </c>
      <c r="B606">
        <f>VLOOKUP(F606,LookUpFlags!$A$5:$E$114,5,FALSE)</f>
        <v>2</v>
      </c>
      <c r="C606">
        <f t="shared" si="37"/>
        <v>11</v>
      </c>
      <c r="D606" t="str">
        <f t="shared" si="38"/>
        <v>M</v>
      </c>
      <c r="E606">
        <v>2011</v>
      </c>
      <c r="F606">
        <v>22</v>
      </c>
      <c r="G606" t="s">
        <v>151</v>
      </c>
      <c r="H606">
        <v>5</v>
      </c>
      <c r="I606" s="136">
        <f>VLOOKUP(A606,[1]valid2020_stock!$A$2:$M$9919,13,FALSE)</f>
        <v>0</v>
      </c>
      <c r="K606">
        <f>VLOOKUP(A606,Green!$A$26:$F$130,6,FALSE)</f>
        <v>0</v>
      </c>
      <c r="L606" t="s">
        <v>212</v>
      </c>
      <c r="M606" t="s">
        <v>187</v>
      </c>
    </row>
    <row r="607" spans="1:13" x14ac:dyDescent="0.3">
      <c r="A607" t="str">
        <f t="shared" si="36"/>
        <v>2012-22-3-DuwamishGreen_hat_h_m</v>
      </c>
      <c r="B607">
        <f>VLOOKUP(F607,LookUpFlags!$A$5:$E$114,5,FALSE)</f>
        <v>2</v>
      </c>
      <c r="C607">
        <f t="shared" si="37"/>
        <v>11</v>
      </c>
      <c r="D607" t="str">
        <f t="shared" si="38"/>
        <v>M</v>
      </c>
      <c r="E607">
        <v>2012</v>
      </c>
      <c r="F607">
        <v>22</v>
      </c>
      <c r="G607" t="s">
        <v>151</v>
      </c>
      <c r="H607">
        <v>3</v>
      </c>
      <c r="I607" s="136">
        <f>VLOOKUP(A607,[1]valid2020_stock!$A$2:$M$9919,13,FALSE)</f>
        <v>5378</v>
      </c>
      <c r="K607">
        <f>VLOOKUP(A607,Green!$A$26:$F$130,6,FALSE)</f>
        <v>5374</v>
      </c>
      <c r="L607" t="s">
        <v>212</v>
      </c>
      <c r="M607" t="s">
        <v>187</v>
      </c>
    </row>
    <row r="608" spans="1:13" x14ac:dyDescent="0.3">
      <c r="A608" t="str">
        <f t="shared" si="36"/>
        <v>2012-22-4-DuwamishGreen_hat_h_m</v>
      </c>
      <c r="B608">
        <f>VLOOKUP(F608,LookUpFlags!$A$5:$E$114,5,FALSE)</f>
        <v>2</v>
      </c>
      <c r="C608">
        <f t="shared" si="37"/>
        <v>11</v>
      </c>
      <c r="D608" t="str">
        <f t="shared" si="38"/>
        <v>M</v>
      </c>
      <c r="E608">
        <v>2012</v>
      </c>
      <c r="F608">
        <v>22</v>
      </c>
      <c r="G608" t="s">
        <v>151</v>
      </c>
      <c r="H608">
        <v>4</v>
      </c>
      <c r="I608" s="136">
        <f>VLOOKUP(A608,[1]valid2020_stock!$A$2:$M$9919,13,FALSE)</f>
        <v>8252</v>
      </c>
      <c r="K608">
        <f>VLOOKUP(A608,Green!$A$26:$F$130,6,FALSE)</f>
        <v>8247</v>
      </c>
      <c r="L608" t="s">
        <v>212</v>
      </c>
      <c r="M608" t="s">
        <v>187</v>
      </c>
    </row>
    <row r="609" spans="1:13" x14ac:dyDescent="0.3">
      <c r="A609" t="str">
        <f t="shared" si="36"/>
        <v>2012-22-5-DuwamishGreen_hat_h_m</v>
      </c>
      <c r="B609">
        <f>VLOOKUP(F609,LookUpFlags!$A$5:$E$114,5,FALSE)</f>
        <v>2</v>
      </c>
      <c r="C609">
        <f t="shared" si="37"/>
        <v>11</v>
      </c>
      <c r="D609" t="str">
        <f t="shared" si="38"/>
        <v>M</v>
      </c>
      <c r="E609">
        <v>2012</v>
      </c>
      <c r="F609">
        <v>22</v>
      </c>
      <c r="G609" t="s">
        <v>151</v>
      </c>
      <c r="H609">
        <v>5</v>
      </c>
      <c r="I609" s="136">
        <f>VLOOKUP(A609,[1]valid2020_stock!$A$2:$M$9919,13,FALSE)</f>
        <v>45</v>
      </c>
      <c r="K609">
        <f>VLOOKUP(A609,Green!$A$26:$F$130,6,FALSE)</f>
        <v>45</v>
      </c>
      <c r="L609" t="s">
        <v>212</v>
      </c>
      <c r="M609" t="s">
        <v>187</v>
      </c>
    </row>
    <row r="610" spans="1:13" x14ac:dyDescent="0.3">
      <c r="A610" t="str">
        <f t="shared" si="36"/>
        <v>2013-22-3-DuwamishGreen_hat_h_m</v>
      </c>
      <c r="B610">
        <f>VLOOKUP(F610,LookUpFlags!$A$5:$E$114,5,FALSE)</f>
        <v>2</v>
      </c>
      <c r="C610">
        <f t="shared" si="37"/>
        <v>11</v>
      </c>
      <c r="D610" t="str">
        <f t="shared" si="38"/>
        <v>M</v>
      </c>
      <c r="E610">
        <v>2013</v>
      </c>
      <c r="F610">
        <v>22</v>
      </c>
      <c r="G610" t="s">
        <v>151</v>
      </c>
      <c r="H610">
        <v>3</v>
      </c>
      <c r="I610" s="136">
        <f>VLOOKUP(A610,[1]valid2020_stock!$A$2:$M$9919,13,FALSE)</f>
        <v>761</v>
      </c>
      <c r="K610">
        <f>VLOOKUP(A610,Green!$A$26:$F$130,6,FALSE)</f>
        <v>757</v>
      </c>
      <c r="L610" t="s">
        <v>212</v>
      </c>
      <c r="M610" t="s">
        <v>187</v>
      </c>
    </row>
    <row r="611" spans="1:13" x14ac:dyDescent="0.3">
      <c r="A611" t="str">
        <f t="shared" si="36"/>
        <v>2013-22-4-DuwamishGreen_hat_h_m</v>
      </c>
      <c r="B611">
        <f>VLOOKUP(F611,LookUpFlags!$A$5:$E$114,5,FALSE)</f>
        <v>2</v>
      </c>
      <c r="C611">
        <f t="shared" si="37"/>
        <v>11</v>
      </c>
      <c r="D611" t="str">
        <f t="shared" si="38"/>
        <v>M</v>
      </c>
      <c r="E611">
        <v>2013</v>
      </c>
      <c r="F611">
        <v>22</v>
      </c>
      <c r="G611" t="s">
        <v>151</v>
      </c>
      <c r="H611">
        <v>4</v>
      </c>
      <c r="I611" s="136">
        <f>VLOOKUP(A611,[1]valid2020_stock!$A$2:$M$9919,13,FALSE)</f>
        <v>7527</v>
      </c>
      <c r="K611">
        <f>VLOOKUP(A611,Green!$A$26:$F$130,6,FALSE)</f>
        <v>7497</v>
      </c>
      <c r="L611" t="s">
        <v>212</v>
      </c>
      <c r="M611" t="s">
        <v>187</v>
      </c>
    </row>
    <row r="612" spans="1:13" x14ac:dyDescent="0.3">
      <c r="A612" t="str">
        <f t="shared" si="36"/>
        <v>2013-22-5-DuwamishGreen_hat_h_m</v>
      </c>
      <c r="B612">
        <f>VLOOKUP(F612,LookUpFlags!$A$5:$E$114,5,FALSE)</f>
        <v>2</v>
      </c>
      <c r="C612">
        <f t="shared" si="37"/>
        <v>11</v>
      </c>
      <c r="D612" t="str">
        <f t="shared" si="38"/>
        <v>M</v>
      </c>
      <c r="E612">
        <v>2013</v>
      </c>
      <c r="F612">
        <v>22</v>
      </c>
      <c r="G612" t="s">
        <v>151</v>
      </c>
      <c r="H612">
        <v>5</v>
      </c>
      <c r="I612" s="136">
        <f>VLOOKUP(A612,[1]valid2020_stock!$A$2:$M$9919,13,FALSE)</f>
        <v>104</v>
      </c>
      <c r="K612">
        <f>VLOOKUP(A612,Green!$A$26:$F$130,6,FALSE)</f>
        <v>104</v>
      </c>
      <c r="L612" t="s">
        <v>212</v>
      </c>
      <c r="M612" t="s">
        <v>187</v>
      </c>
    </row>
    <row r="613" spans="1:13" x14ac:dyDescent="0.3">
      <c r="A613" t="str">
        <f t="shared" si="36"/>
        <v>2007-22-3-GorstCk_hat_h_m</v>
      </c>
      <c r="B613">
        <f>VLOOKUP(F613,LookUpFlags!$A$5:$E$114,5,FALSE)</f>
        <v>2</v>
      </c>
      <c r="C613">
        <f t="shared" si="37"/>
        <v>11</v>
      </c>
      <c r="D613" t="str">
        <f t="shared" si="38"/>
        <v>M</v>
      </c>
      <c r="E613">
        <v>2007</v>
      </c>
      <c r="F613">
        <v>22</v>
      </c>
      <c r="G613" t="s">
        <v>156</v>
      </c>
      <c r="H613">
        <v>3</v>
      </c>
      <c r="I613" s="136">
        <f>VLOOKUP(A613,[1]valid2020_stock!$A$2:$M$9919,13,FALSE)</f>
        <v>3331.5535514018688</v>
      </c>
      <c r="K613" s="136">
        <f>VLOOKUP(A613,Gorst!$A$39:$F$122,6,FALSE)</f>
        <v>681.76133053950116</v>
      </c>
      <c r="L613" s="140" t="str">
        <f>Gorst!W$12</f>
        <v>[South Sound Compilation.xlsx]TRS Data_for BKFRAM'!$A$21</v>
      </c>
      <c r="M613" t="s">
        <v>189</v>
      </c>
    </row>
    <row r="614" spans="1:13" x14ac:dyDescent="0.3">
      <c r="A614" t="str">
        <f t="shared" si="36"/>
        <v>2007-22-4-GorstCk_hat_h_m</v>
      </c>
      <c r="B614">
        <f>VLOOKUP(F614,LookUpFlags!$A$5:$E$114,5,FALSE)</f>
        <v>2</v>
      </c>
      <c r="C614">
        <f t="shared" si="37"/>
        <v>11</v>
      </c>
      <c r="D614" t="str">
        <f t="shared" si="38"/>
        <v>M</v>
      </c>
      <c r="E614">
        <v>2007</v>
      </c>
      <c r="F614">
        <v>22</v>
      </c>
      <c r="G614" t="s">
        <v>156</v>
      </c>
      <c r="H614">
        <v>4</v>
      </c>
      <c r="I614" s="136">
        <f>VLOOKUP(A614,[1]valid2020_stock!$A$2:$M$9919,13,FALSE)</f>
        <v>3569.5551401869161</v>
      </c>
      <c r="K614" s="136">
        <f>VLOOKUP(A614,Gorst!$A$39:$F$122,6,FALSE)</f>
        <v>850.9577410238403</v>
      </c>
      <c r="L614" s="140" t="str">
        <f>Gorst!W$12</f>
        <v>[South Sound Compilation.xlsx]TRS Data_for BKFRAM'!$A$21</v>
      </c>
      <c r="M614" t="s">
        <v>189</v>
      </c>
    </row>
    <row r="615" spans="1:13" x14ac:dyDescent="0.3">
      <c r="A615" t="str">
        <f t="shared" si="36"/>
        <v>2007-22-5-GorstCk_hat_h_m</v>
      </c>
      <c r="B615">
        <f>VLOOKUP(F615,LookUpFlags!$A$5:$E$114,5,FALSE)</f>
        <v>2</v>
      </c>
      <c r="C615">
        <f t="shared" si="37"/>
        <v>11</v>
      </c>
      <c r="D615" t="str">
        <f t="shared" si="38"/>
        <v>M</v>
      </c>
      <c r="E615">
        <v>2007</v>
      </c>
      <c r="F615">
        <v>22</v>
      </c>
      <c r="G615" t="s">
        <v>156</v>
      </c>
      <c r="H615">
        <v>5</v>
      </c>
      <c r="I615" s="136">
        <f>VLOOKUP(A615,[1]valid2020_stock!$A$2:$M$9919,13,FALSE)</f>
        <v>185.03943925233651</v>
      </c>
      <c r="K615" s="136">
        <f>VLOOKUP(A615,Gorst!$A$39:$F$122,6,FALSE)</f>
        <v>47.600162224797216</v>
      </c>
      <c r="L615" s="140" t="str">
        <f>Gorst!W$12</f>
        <v>[South Sound Compilation.xlsx]TRS Data_for BKFRAM'!$A$21</v>
      </c>
      <c r="M615" t="s">
        <v>189</v>
      </c>
    </row>
    <row r="616" spans="1:13" x14ac:dyDescent="0.3">
      <c r="A616" t="str">
        <f t="shared" si="36"/>
        <v>2008-22-3-GorstCk_hat_h_m</v>
      </c>
      <c r="B616">
        <f>VLOOKUP(F616,LookUpFlags!$A$5:$E$114,5,FALSE)</f>
        <v>2</v>
      </c>
      <c r="C616">
        <f t="shared" si="37"/>
        <v>11</v>
      </c>
      <c r="D616" t="str">
        <f t="shared" si="38"/>
        <v>M</v>
      </c>
      <c r="E616">
        <v>2008</v>
      </c>
      <c r="F616">
        <v>22</v>
      </c>
      <c r="G616" t="s">
        <v>156</v>
      </c>
      <c r="H616">
        <v>3</v>
      </c>
      <c r="I616" s="136">
        <f>VLOOKUP(A616,[1]valid2020_stock!$A$2:$M$9919,13,FALSE)</f>
        <v>495.13513513513522</v>
      </c>
      <c r="K616" s="136">
        <f>VLOOKUP(A616,Gorst!$A$39:$F$122,6,FALSE)</f>
        <v>28.491228070175438</v>
      </c>
      <c r="L616" s="140" t="str">
        <f>Gorst!W$12</f>
        <v>[South Sound Compilation.xlsx]TRS Data_for BKFRAM'!$A$21</v>
      </c>
      <c r="M616" t="s">
        <v>189</v>
      </c>
    </row>
    <row r="617" spans="1:13" x14ac:dyDescent="0.3">
      <c r="A617" t="str">
        <f t="shared" si="36"/>
        <v>2008-22-4-GorstCk_hat_h_m</v>
      </c>
      <c r="B617">
        <f>VLOOKUP(F617,LookUpFlags!$A$5:$E$114,5,FALSE)</f>
        <v>2</v>
      </c>
      <c r="C617">
        <f t="shared" si="37"/>
        <v>11</v>
      </c>
      <c r="D617" t="str">
        <f t="shared" si="38"/>
        <v>M</v>
      </c>
      <c r="E617">
        <v>2008</v>
      </c>
      <c r="F617">
        <v>22</v>
      </c>
      <c r="G617" t="s">
        <v>156</v>
      </c>
      <c r="H617">
        <v>4</v>
      </c>
      <c r="I617" s="136">
        <f>VLOOKUP(A617,[1]valid2020_stock!$A$2:$M$9919,13,FALSE)</f>
        <v>1274.477837837838</v>
      </c>
      <c r="K617" s="136">
        <f>VLOOKUP(A617,Gorst!$A$39:$F$122,6,FALSE)</f>
        <v>18.268320484592856</v>
      </c>
      <c r="L617" s="140" t="str">
        <f>Gorst!W$12</f>
        <v>[South Sound Compilation.xlsx]TRS Data_for BKFRAM'!$A$21</v>
      </c>
      <c r="M617" t="s">
        <v>189</v>
      </c>
    </row>
    <row r="618" spans="1:13" x14ac:dyDescent="0.3">
      <c r="A618" t="str">
        <f t="shared" si="36"/>
        <v>2008-22-5-GorstCk_hat_h_m</v>
      </c>
      <c r="B618">
        <f>VLOOKUP(F618,LookUpFlags!$A$5:$E$114,5,FALSE)</f>
        <v>2</v>
      </c>
      <c r="C618">
        <f t="shared" si="37"/>
        <v>11</v>
      </c>
      <c r="D618" t="str">
        <f t="shared" si="38"/>
        <v>M</v>
      </c>
      <c r="E618">
        <v>2008</v>
      </c>
      <c r="F618">
        <v>22</v>
      </c>
      <c r="G618" t="s">
        <v>156</v>
      </c>
      <c r="H618">
        <v>5</v>
      </c>
      <c r="I618" s="136">
        <f>VLOOKUP(A618,[1]valid2020_stock!$A$2:$M$9919,13,FALSE)</f>
        <v>39.610810810810818</v>
      </c>
      <c r="K618" s="136">
        <f>VLOOKUP(A618,Gorst!$A$39:$F$122,6,FALSE)</f>
        <v>2.2792982456140352</v>
      </c>
      <c r="L618" s="140" t="str">
        <f>Gorst!W$12</f>
        <v>[South Sound Compilation.xlsx]TRS Data_for BKFRAM'!$A$21</v>
      </c>
      <c r="M618" t="s">
        <v>189</v>
      </c>
    </row>
    <row r="619" spans="1:13" x14ac:dyDescent="0.3">
      <c r="A619" t="str">
        <f t="shared" si="36"/>
        <v>2009-22-3-GorstCk_hat_h_m</v>
      </c>
      <c r="B619">
        <f>VLOOKUP(F619,LookUpFlags!$A$5:$E$114,5,FALSE)</f>
        <v>2</v>
      </c>
      <c r="C619">
        <f t="shared" si="37"/>
        <v>11</v>
      </c>
      <c r="D619" t="str">
        <f t="shared" si="38"/>
        <v>M</v>
      </c>
      <c r="E619">
        <v>2009</v>
      </c>
      <c r="F619">
        <v>22</v>
      </c>
      <c r="G619" t="s">
        <v>156</v>
      </c>
      <c r="H619">
        <v>3</v>
      </c>
      <c r="I619" s="136">
        <f>VLOOKUP(A619,[1]valid2020_stock!$A$2:$M$9919,13,FALSE)</f>
        <v>1153.048448275862</v>
      </c>
      <c r="K619" s="136">
        <f>VLOOKUP(A619,Gorst!$A$39:$F$122,6,FALSE)</f>
        <v>390.25438356164386</v>
      </c>
      <c r="L619" s="140" t="str">
        <f>Gorst!W$12</f>
        <v>[South Sound Compilation.xlsx]TRS Data_for BKFRAM'!$A$21</v>
      </c>
      <c r="M619" t="s">
        <v>189</v>
      </c>
    </row>
    <row r="620" spans="1:13" x14ac:dyDescent="0.3">
      <c r="A620" t="str">
        <f t="shared" si="36"/>
        <v>2009-22-4-GorstCk_hat_h_m</v>
      </c>
      <c r="B620">
        <f>VLOOKUP(F620,LookUpFlags!$A$5:$E$114,5,FALSE)</f>
        <v>2</v>
      </c>
      <c r="C620">
        <f t="shared" si="37"/>
        <v>11</v>
      </c>
      <c r="D620" t="str">
        <f t="shared" si="38"/>
        <v>M</v>
      </c>
      <c r="E620">
        <v>2009</v>
      </c>
      <c r="F620">
        <v>22</v>
      </c>
      <c r="G620" t="s">
        <v>156</v>
      </c>
      <c r="H620">
        <v>4</v>
      </c>
      <c r="I620" s="136">
        <f>VLOOKUP(A620,[1]valid2020_stock!$A$2:$M$9919,13,FALSE)</f>
        <v>373.41379310344831</v>
      </c>
      <c r="K620" s="136">
        <f>VLOOKUP(A620,Gorst!$A$39:$F$122,6,FALSE)</f>
        <v>126.38356164383561</v>
      </c>
      <c r="L620" s="140" t="str">
        <f>Gorst!W$12</f>
        <v>[South Sound Compilation.xlsx]TRS Data_for BKFRAM'!$A$21</v>
      </c>
      <c r="M620" t="s">
        <v>189</v>
      </c>
    </row>
    <row r="621" spans="1:13" x14ac:dyDescent="0.3">
      <c r="A621" t="str">
        <f t="shared" si="36"/>
        <v>2009-22-5-GorstCk_hat_h_m</v>
      </c>
      <c r="B621">
        <f>VLOOKUP(F621,LookUpFlags!$A$5:$E$114,5,FALSE)</f>
        <v>2</v>
      </c>
      <c r="C621">
        <f t="shared" si="37"/>
        <v>11</v>
      </c>
      <c r="D621" t="str">
        <f t="shared" si="38"/>
        <v>M</v>
      </c>
      <c r="E621">
        <v>2009</v>
      </c>
      <c r="F621">
        <v>22</v>
      </c>
      <c r="G621" t="s">
        <v>156</v>
      </c>
      <c r="H621">
        <v>5</v>
      </c>
      <c r="I621" s="136">
        <f>VLOOKUP(A621,[1]valid2020_stock!$A$2:$M$9919,13,FALSE)</f>
        <v>8.8018965517241377</v>
      </c>
      <c r="K621" s="136">
        <f>VLOOKUP(A621,Gorst!$A$39:$F$122,6,FALSE)</f>
        <v>2.9790410958904108</v>
      </c>
      <c r="L621" s="140" t="str">
        <f>Gorst!W$12</f>
        <v>[South Sound Compilation.xlsx]TRS Data_for BKFRAM'!$A$21</v>
      </c>
      <c r="M621" t="s">
        <v>189</v>
      </c>
    </row>
    <row r="622" spans="1:13" x14ac:dyDescent="0.3">
      <c r="A622" t="str">
        <f t="shared" si="36"/>
        <v>2010-22-3-GorstCk_hat_h_m</v>
      </c>
      <c r="B622">
        <f>VLOOKUP(F622,LookUpFlags!$A$5:$E$114,5,FALSE)</f>
        <v>2</v>
      </c>
      <c r="C622">
        <f t="shared" si="37"/>
        <v>11</v>
      </c>
      <c r="D622" t="str">
        <f t="shared" si="38"/>
        <v>M</v>
      </c>
      <c r="E622">
        <v>2010</v>
      </c>
      <c r="F622">
        <v>22</v>
      </c>
      <c r="G622" t="s">
        <v>156</v>
      </c>
      <c r="H622">
        <v>3</v>
      </c>
      <c r="I622" s="136">
        <f>VLOOKUP(A622,[1]valid2020_stock!$A$2:$M$9919,13,FALSE)</f>
        <v>2582.9313294797689</v>
      </c>
      <c r="K622" s="136">
        <f>VLOOKUP(A622,Gorst!$A$39:$F$122,6,FALSE)</f>
        <v>664.44169014084514</v>
      </c>
      <c r="L622" s="140" t="str">
        <f>Gorst!W$12</f>
        <v>[South Sound Compilation.xlsx]TRS Data_for BKFRAM'!$A$21</v>
      </c>
      <c r="M622" t="s">
        <v>189</v>
      </c>
    </row>
    <row r="623" spans="1:13" x14ac:dyDescent="0.3">
      <c r="A623" t="str">
        <f t="shared" si="36"/>
        <v>2010-22-4-GorstCk_hat_h_m</v>
      </c>
      <c r="B623">
        <f>VLOOKUP(F623,LookUpFlags!$A$5:$E$114,5,FALSE)</f>
        <v>2</v>
      </c>
      <c r="C623">
        <f t="shared" si="37"/>
        <v>11</v>
      </c>
      <c r="D623" t="str">
        <f t="shared" si="38"/>
        <v>M</v>
      </c>
      <c r="E623">
        <v>2010</v>
      </c>
      <c r="F623">
        <v>22</v>
      </c>
      <c r="G623" t="s">
        <v>156</v>
      </c>
      <c r="H623">
        <v>4</v>
      </c>
      <c r="I623" s="136">
        <f>VLOOKUP(A623,[1]valid2020_stock!$A$2:$M$9919,13,FALSE)</f>
        <v>1238.5114595375719</v>
      </c>
      <c r="K623" s="136">
        <f>VLOOKUP(A623,Gorst!$A$39:$F$122,6,FALSE)</f>
        <v>318.59873239436615</v>
      </c>
      <c r="L623" s="140" t="str">
        <f>Gorst!W$12</f>
        <v>[South Sound Compilation.xlsx]TRS Data_for BKFRAM'!$A$21</v>
      </c>
      <c r="M623" t="s">
        <v>189</v>
      </c>
    </row>
    <row r="624" spans="1:13" x14ac:dyDescent="0.3">
      <c r="A624" t="str">
        <f t="shared" si="36"/>
        <v>2010-22-5-GorstCk_hat_h_m</v>
      </c>
      <c r="B624">
        <f>VLOOKUP(F624,LookUpFlags!$A$5:$E$114,5,FALSE)</f>
        <v>2</v>
      </c>
      <c r="C624">
        <f t="shared" si="37"/>
        <v>11</v>
      </c>
      <c r="D624" t="str">
        <f t="shared" si="38"/>
        <v>M</v>
      </c>
      <c r="E624">
        <v>2010</v>
      </c>
      <c r="F624">
        <v>22</v>
      </c>
      <c r="G624" t="s">
        <v>156</v>
      </c>
      <c r="H624">
        <v>5</v>
      </c>
      <c r="I624" s="136">
        <f>VLOOKUP(A624,[1]valid2020_stock!$A$2:$M$9919,13,FALSE)</f>
        <v>11.424855491329479</v>
      </c>
      <c r="K624" s="136">
        <f>VLOOKUP(A624,Gorst!$A$39:$F$122,6,FALSE)</f>
        <v>2.938967136150235</v>
      </c>
      <c r="L624" s="140" t="str">
        <f>Gorst!W$12</f>
        <v>[South Sound Compilation.xlsx]TRS Data_for BKFRAM'!$A$21</v>
      </c>
      <c r="M624" t="s">
        <v>189</v>
      </c>
    </row>
    <row r="625" spans="1:13" x14ac:dyDescent="0.3">
      <c r="A625" t="str">
        <f t="shared" si="36"/>
        <v>2011-22-3-GorstCk_hat_h_m</v>
      </c>
      <c r="B625">
        <f>VLOOKUP(F625,LookUpFlags!$A$5:$E$114,5,FALSE)</f>
        <v>2</v>
      </c>
      <c r="C625">
        <f t="shared" si="37"/>
        <v>11</v>
      </c>
      <c r="D625" t="str">
        <f t="shared" si="38"/>
        <v>M</v>
      </c>
      <c r="E625">
        <v>2011</v>
      </c>
      <c r="F625">
        <v>22</v>
      </c>
      <c r="G625" t="s">
        <v>156</v>
      </c>
      <c r="H625">
        <v>3</v>
      </c>
      <c r="I625" s="136">
        <f>VLOOKUP(A625,[1]valid2020_stock!$A$2:$M$9919,13,FALSE)</f>
        <v>3108.6959284116328</v>
      </c>
      <c r="K625" s="136">
        <f>VLOOKUP(A625,Gorst!$A$39:$F$122,6,FALSE)</f>
        <v>1374.6061141804789</v>
      </c>
      <c r="L625" s="140" t="str">
        <f>Gorst!W$12</f>
        <v>[South Sound Compilation.xlsx]TRS Data_for BKFRAM'!$A$21</v>
      </c>
      <c r="M625" t="s">
        <v>189</v>
      </c>
    </row>
    <row r="626" spans="1:13" x14ac:dyDescent="0.3">
      <c r="A626" t="str">
        <f t="shared" si="36"/>
        <v>2011-22-4-GorstCk_hat_h_m</v>
      </c>
      <c r="B626">
        <f>VLOOKUP(F626,LookUpFlags!$A$5:$E$114,5,FALSE)</f>
        <v>2</v>
      </c>
      <c r="C626">
        <f t="shared" si="37"/>
        <v>11</v>
      </c>
      <c r="D626" t="str">
        <f t="shared" si="38"/>
        <v>M</v>
      </c>
      <c r="E626">
        <v>2011</v>
      </c>
      <c r="F626">
        <v>22</v>
      </c>
      <c r="G626" t="s">
        <v>156</v>
      </c>
      <c r="H626">
        <v>4</v>
      </c>
      <c r="I626" s="136">
        <f>VLOOKUP(A626,[1]valid2020_stock!$A$2:$M$9919,13,FALSE)</f>
        <v>3908.598120805369</v>
      </c>
      <c r="K626" s="136">
        <f>VLOOKUP(A626,Gorst!$A$39:$F$122,6,FALSE)</f>
        <v>1728.3076243093922</v>
      </c>
      <c r="L626" s="140" t="str">
        <f>Gorst!W$12</f>
        <v>[South Sound Compilation.xlsx]TRS Data_for BKFRAM'!$A$21</v>
      </c>
      <c r="M626" t="s">
        <v>189</v>
      </c>
    </row>
    <row r="627" spans="1:13" x14ac:dyDescent="0.3">
      <c r="A627" t="str">
        <f t="shared" si="36"/>
        <v>2011-22-5-GorstCk_hat_h_m</v>
      </c>
      <c r="B627">
        <f>VLOOKUP(F627,LookUpFlags!$A$5:$E$114,5,FALSE)</f>
        <v>2</v>
      </c>
      <c r="C627">
        <f t="shared" si="37"/>
        <v>11</v>
      </c>
      <c r="D627" t="str">
        <f t="shared" si="38"/>
        <v>M</v>
      </c>
      <c r="E627">
        <v>2011</v>
      </c>
      <c r="F627">
        <v>22</v>
      </c>
      <c r="G627" t="s">
        <v>156</v>
      </c>
      <c r="H627">
        <v>5</v>
      </c>
      <c r="I627" s="136">
        <f>VLOOKUP(A627,[1]valid2020_stock!$A$2:$M$9919,13,FALSE)</f>
        <v>32.375436241610743</v>
      </c>
      <c r="K627" s="136">
        <f>VLOOKUP(A627,Gorst!$A$39:$F$122,6,FALSE)</f>
        <v>14.315801104972376</v>
      </c>
      <c r="L627" s="140" t="str">
        <f>Gorst!W$12</f>
        <v>[South Sound Compilation.xlsx]TRS Data_for BKFRAM'!$A$21</v>
      </c>
      <c r="M627" t="s">
        <v>189</v>
      </c>
    </row>
    <row r="628" spans="1:13" x14ac:dyDescent="0.3">
      <c r="A628" t="str">
        <f t="shared" si="36"/>
        <v>2012-22-3-GorstCk_hat_h_m</v>
      </c>
      <c r="B628">
        <f>VLOOKUP(F628,LookUpFlags!$A$5:$E$114,5,FALSE)</f>
        <v>2</v>
      </c>
      <c r="C628">
        <f t="shared" si="37"/>
        <v>11</v>
      </c>
      <c r="D628" t="str">
        <f t="shared" si="38"/>
        <v>M</v>
      </c>
      <c r="E628">
        <v>2012</v>
      </c>
      <c r="F628">
        <v>22</v>
      </c>
      <c r="G628" t="s">
        <v>156</v>
      </c>
      <c r="H628">
        <v>3</v>
      </c>
      <c r="I628" s="136">
        <f>VLOOKUP(A628,[1]valid2020_stock!$A$2:$M$9919,13,FALSE)</f>
        <v>4622.6431326434622</v>
      </c>
      <c r="K628" s="136">
        <f>VLOOKUP(A628,Gorst!$A$39:$F$122,6,FALSE)</f>
        <v>3489.4037739130436</v>
      </c>
      <c r="L628" s="140" t="str">
        <f>Gorst!W$12</f>
        <v>[South Sound Compilation.xlsx]TRS Data_for BKFRAM'!$A$21</v>
      </c>
      <c r="M628" t="s">
        <v>189</v>
      </c>
    </row>
    <row r="629" spans="1:13" x14ac:dyDescent="0.3">
      <c r="A629" t="str">
        <f t="shared" si="36"/>
        <v>2012-22-4-GorstCk_hat_h_m</v>
      </c>
      <c r="B629">
        <f>VLOOKUP(F629,LookUpFlags!$A$5:$E$114,5,FALSE)</f>
        <v>2</v>
      </c>
      <c r="C629">
        <f t="shared" si="37"/>
        <v>11</v>
      </c>
      <c r="D629" t="str">
        <f t="shared" si="38"/>
        <v>M</v>
      </c>
      <c r="E629">
        <v>2012</v>
      </c>
      <c r="F629">
        <v>22</v>
      </c>
      <c r="G629" t="s">
        <v>156</v>
      </c>
      <c r="H629">
        <v>4</v>
      </c>
      <c r="I629" s="136">
        <f>VLOOKUP(A629,[1]valid2020_stock!$A$2:$M$9919,13,FALSE)</f>
        <v>1920.367309501411</v>
      </c>
      <c r="K629" s="136">
        <f>VLOOKUP(A629,Gorst!$A$39:$F$122,6,FALSE)</f>
        <v>1449.5899304347824</v>
      </c>
      <c r="L629" s="140" t="str">
        <f>Gorst!W$12</f>
        <v>[South Sound Compilation.xlsx]TRS Data_for BKFRAM'!$A$21</v>
      </c>
      <c r="M629" t="s">
        <v>189</v>
      </c>
    </row>
    <row r="630" spans="1:13" x14ac:dyDescent="0.3">
      <c r="A630" t="str">
        <f t="shared" si="36"/>
        <v>2012-22-5-GorstCk_hat_h_m</v>
      </c>
      <c r="B630">
        <f>VLOOKUP(F630,LookUpFlags!$A$5:$E$114,5,FALSE)</f>
        <v>2</v>
      </c>
      <c r="C630">
        <f t="shared" si="37"/>
        <v>11</v>
      </c>
      <c r="D630" t="str">
        <f t="shared" si="38"/>
        <v>M</v>
      </c>
      <c r="E630">
        <v>2012</v>
      </c>
      <c r="F630">
        <v>22</v>
      </c>
      <c r="G630" t="s">
        <v>156</v>
      </c>
      <c r="H630">
        <v>5</v>
      </c>
      <c r="I630" s="136">
        <f>VLOOKUP(A630,[1]valid2020_stock!$A$2:$M$9919,13,FALSE)</f>
        <v>105.2432737535278</v>
      </c>
      <c r="K630" s="136">
        <f>VLOOKUP(A630,Gorst!$A$39:$F$122,6,FALSE)</f>
        <v>79.442921739130426</v>
      </c>
      <c r="L630" s="140" t="str">
        <f>Gorst!W$12</f>
        <v>[South Sound Compilation.xlsx]TRS Data_for BKFRAM'!$A$21</v>
      </c>
      <c r="M630" t="s">
        <v>189</v>
      </c>
    </row>
    <row r="631" spans="1:13" x14ac:dyDescent="0.3">
      <c r="A631" t="str">
        <f t="shared" si="36"/>
        <v>2013-22-3-GorstCk_hat_h_m</v>
      </c>
      <c r="B631">
        <f>VLOOKUP(F631,LookUpFlags!$A$5:$E$114,5,FALSE)</f>
        <v>2</v>
      </c>
      <c r="C631">
        <f t="shared" si="37"/>
        <v>11</v>
      </c>
      <c r="D631" t="str">
        <f t="shared" si="38"/>
        <v>M</v>
      </c>
      <c r="E631">
        <v>2013</v>
      </c>
      <c r="F631">
        <v>22</v>
      </c>
      <c r="G631" t="s">
        <v>156</v>
      </c>
      <c r="H631">
        <v>3</v>
      </c>
      <c r="I631" s="136">
        <f>VLOOKUP(A631,[1]valid2020_stock!$A$2:$M$9919,13,FALSE)</f>
        <v>4405.6178479931677</v>
      </c>
      <c r="K631" s="136">
        <f>VLOOKUP(A631,Gorst!$A$39:$F$122,6,FALSE)</f>
        <v>862.52162273476108</v>
      </c>
      <c r="L631" s="140" t="str">
        <f>Gorst!W$12</f>
        <v>[South Sound Compilation.xlsx]TRS Data_for BKFRAM'!$A$21</v>
      </c>
      <c r="M631" t="s">
        <v>189</v>
      </c>
    </row>
    <row r="632" spans="1:13" x14ac:dyDescent="0.3">
      <c r="A632" t="str">
        <f t="shared" si="36"/>
        <v>2013-22-4-GorstCk_hat_h_m</v>
      </c>
      <c r="B632">
        <f>VLOOKUP(F632,LookUpFlags!$A$5:$E$114,5,FALSE)</f>
        <v>2</v>
      </c>
      <c r="C632">
        <f t="shared" si="37"/>
        <v>11</v>
      </c>
      <c r="D632" t="str">
        <f t="shared" si="38"/>
        <v>M</v>
      </c>
      <c r="E632">
        <v>2013</v>
      </c>
      <c r="F632">
        <v>22</v>
      </c>
      <c r="G632" t="s">
        <v>156</v>
      </c>
      <c r="H632">
        <v>4</v>
      </c>
      <c r="I632" s="136">
        <f>VLOOKUP(A632,[1]valid2020_stock!$A$2:$M$9919,13,FALSE)</f>
        <v>6434.6536293766021</v>
      </c>
      <c r="K632" s="136">
        <f>VLOOKUP(A632,Gorst!$A$39:$F$122,6,FALSE)</f>
        <v>1259.761532125206</v>
      </c>
      <c r="L632" s="140" t="str">
        <f>Gorst!W$12</f>
        <v>[South Sound Compilation.xlsx]TRS Data_for BKFRAM'!$A$21</v>
      </c>
      <c r="M632" t="s">
        <v>189</v>
      </c>
    </row>
    <row r="633" spans="1:13" x14ac:dyDescent="0.3">
      <c r="A633" t="str">
        <f t="shared" si="36"/>
        <v>2013-22-5-GorstCk_hat_h_m</v>
      </c>
      <c r="B633">
        <f>VLOOKUP(F633,LookUpFlags!$A$5:$E$114,5,FALSE)</f>
        <v>2</v>
      </c>
      <c r="C633">
        <f t="shared" si="37"/>
        <v>11</v>
      </c>
      <c r="D633" t="str">
        <f t="shared" si="38"/>
        <v>M</v>
      </c>
      <c r="E633">
        <v>2013</v>
      </c>
      <c r="F633">
        <v>22</v>
      </c>
      <c r="G633" t="s">
        <v>156</v>
      </c>
      <c r="H633">
        <v>5</v>
      </c>
      <c r="I633" s="136">
        <f>VLOOKUP(A633,[1]valid2020_stock!$A$2:$M$9919,13,FALSE)</f>
        <v>102.5814346712212</v>
      </c>
      <c r="K633" s="136">
        <f>VLOOKUP(A633,Gorst!$A$39:$F$122,6,FALSE)</f>
        <v>20.083154859967049</v>
      </c>
      <c r="L633" s="140" t="str">
        <f>Gorst!W$12</f>
        <v>[South Sound Compilation.xlsx]TRS Data_for BKFRAM'!$A$21</v>
      </c>
      <c r="M633" t="s">
        <v>189</v>
      </c>
    </row>
    <row r="634" spans="1:13" x14ac:dyDescent="0.3">
      <c r="A634" t="str">
        <f t="shared" si="36"/>
        <v>2007-22-3-GroversCk_hat_h_m</v>
      </c>
      <c r="B634">
        <f>VLOOKUP(F634,LookUpFlags!$A$5:$E$114,5,FALSE)</f>
        <v>2</v>
      </c>
      <c r="C634">
        <f t="shared" si="37"/>
        <v>11</v>
      </c>
      <c r="D634" t="str">
        <f t="shared" si="38"/>
        <v>M</v>
      </c>
      <c r="E634">
        <v>2007</v>
      </c>
      <c r="F634">
        <v>22</v>
      </c>
      <c r="G634" t="s">
        <v>145</v>
      </c>
      <c r="H634">
        <v>3</v>
      </c>
      <c r="I634" s="136">
        <f>VLOOKUP(A634,[1]valid2020_stock!$A$2:$M$9919,13,FALSE)</f>
        <v>950.4</v>
      </c>
      <c r="J634" s="109"/>
      <c r="K634" s="136">
        <f t="shared" ref="K634:K665" si="40">I634</f>
        <v>950.4</v>
      </c>
      <c r="L634" t="s">
        <v>357</v>
      </c>
    </row>
    <row r="635" spans="1:13" x14ac:dyDescent="0.3">
      <c r="A635" t="str">
        <f t="shared" si="36"/>
        <v>2007-22-4-GroversCk_hat_h_m</v>
      </c>
      <c r="B635">
        <f>VLOOKUP(F635,LookUpFlags!$A$5:$E$114,5,FALSE)</f>
        <v>2</v>
      </c>
      <c r="C635">
        <f t="shared" si="37"/>
        <v>11</v>
      </c>
      <c r="D635" t="str">
        <f t="shared" si="38"/>
        <v>M</v>
      </c>
      <c r="E635">
        <v>2007</v>
      </c>
      <c r="F635">
        <v>22</v>
      </c>
      <c r="G635" t="s">
        <v>145</v>
      </c>
      <c r="H635">
        <v>4</v>
      </c>
      <c r="I635" s="136">
        <f>VLOOKUP(A635,[1]valid2020_stock!$A$2:$M$9919,13,FALSE)</f>
        <v>694.1</v>
      </c>
      <c r="J635" s="109"/>
      <c r="K635" s="136">
        <f t="shared" si="40"/>
        <v>694.1</v>
      </c>
      <c r="L635" t="s">
        <v>357</v>
      </c>
    </row>
    <row r="636" spans="1:13" x14ac:dyDescent="0.3">
      <c r="A636" t="str">
        <f t="shared" si="36"/>
        <v>2007-22-5-GroversCk_hat_h_m</v>
      </c>
      <c r="B636">
        <f>VLOOKUP(F636,LookUpFlags!$A$5:$E$114,5,FALSE)</f>
        <v>2</v>
      </c>
      <c r="C636">
        <f t="shared" si="37"/>
        <v>11</v>
      </c>
      <c r="D636" t="str">
        <f t="shared" si="38"/>
        <v>M</v>
      </c>
      <c r="E636">
        <v>2007</v>
      </c>
      <c r="F636">
        <v>22</v>
      </c>
      <c r="G636" t="s">
        <v>145</v>
      </c>
      <c r="H636">
        <v>5</v>
      </c>
      <c r="I636" s="136">
        <f>VLOOKUP(A636,[1]valid2020_stock!$A$2:$M$9919,13,FALSE)</f>
        <v>19.11</v>
      </c>
      <c r="J636" s="109"/>
      <c r="K636" s="136">
        <f t="shared" si="40"/>
        <v>19.11</v>
      </c>
      <c r="L636" t="s">
        <v>357</v>
      </c>
    </row>
    <row r="637" spans="1:13" x14ac:dyDescent="0.3">
      <c r="A637" t="str">
        <f t="shared" si="36"/>
        <v>2008-22-3-GroversCk_hat_h_m</v>
      </c>
      <c r="B637">
        <f>VLOOKUP(F637,LookUpFlags!$A$5:$E$114,5,FALSE)</f>
        <v>2</v>
      </c>
      <c r="C637">
        <f t="shared" si="37"/>
        <v>11</v>
      </c>
      <c r="D637" t="str">
        <f t="shared" si="38"/>
        <v>M</v>
      </c>
      <c r="E637">
        <v>2008</v>
      </c>
      <c r="F637">
        <v>22</v>
      </c>
      <c r="G637" t="s">
        <v>145</v>
      </c>
      <c r="H637">
        <v>3</v>
      </c>
      <c r="I637" s="136">
        <f>VLOOKUP(A637,[1]valid2020_stock!$A$2:$M$9919,13,FALSE)</f>
        <v>695.52</v>
      </c>
      <c r="J637" s="109"/>
      <c r="K637" s="136">
        <f t="shared" si="40"/>
        <v>695.52</v>
      </c>
      <c r="L637" t="s">
        <v>357</v>
      </c>
    </row>
    <row r="638" spans="1:13" x14ac:dyDescent="0.3">
      <c r="A638" t="str">
        <f t="shared" si="36"/>
        <v>2008-22-4-GroversCk_hat_h_m</v>
      </c>
      <c r="B638">
        <f>VLOOKUP(F638,LookUpFlags!$A$5:$E$114,5,FALSE)</f>
        <v>2</v>
      </c>
      <c r="C638">
        <f t="shared" si="37"/>
        <v>11</v>
      </c>
      <c r="D638" t="str">
        <f t="shared" si="38"/>
        <v>M</v>
      </c>
      <c r="E638">
        <v>2008</v>
      </c>
      <c r="F638">
        <v>22</v>
      </c>
      <c r="G638" t="s">
        <v>145</v>
      </c>
      <c r="H638">
        <v>4</v>
      </c>
      <c r="I638" s="136">
        <f>VLOOKUP(A638,[1]valid2020_stock!$A$2:$M$9919,13,FALSE)</f>
        <v>211.2</v>
      </c>
      <c r="J638" s="109"/>
      <c r="K638" s="136">
        <f t="shared" si="40"/>
        <v>211.2</v>
      </c>
      <c r="L638" t="s">
        <v>357</v>
      </c>
    </row>
    <row r="639" spans="1:13" x14ac:dyDescent="0.3">
      <c r="A639" t="str">
        <f t="shared" si="36"/>
        <v>2008-22-5-GroversCk_hat_h_m</v>
      </c>
      <c r="B639">
        <f>VLOOKUP(F639,LookUpFlags!$A$5:$E$114,5,FALSE)</f>
        <v>2</v>
      </c>
      <c r="C639">
        <f t="shared" si="37"/>
        <v>11</v>
      </c>
      <c r="D639" t="str">
        <f t="shared" si="38"/>
        <v>M</v>
      </c>
      <c r="E639">
        <v>2008</v>
      </c>
      <c r="F639">
        <v>22</v>
      </c>
      <c r="G639" t="s">
        <v>145</v>
      </c>
      <c r="H639">
        <v>5</v>
      </c>
      <c r="I639" s="136">
        <f>VLOOKUP(A639,[1]valid2020_stock!$A$2:$M$9919,13,FALSE)</f>
        <v>5.5</v>
      </c>
      <c r="J639" s="109"/>
      <c r="K639" s="136">
        <f t="shared" si="40"/>
        <v>5.5</v>
      </c>
      <c r="L639" t="s">
        <v>357</v>
      </c>
    </row>
    <row r="640" spans="1:13" x14ac:dyDescent="0.3">
      <c r="A640" t="str">
        <f t="shared" si="36"/>
        <v>2009-22-3-GroversCk_hat_h_m</v>
      </c>
      <c r="B640">
        <f>VLOOKUP(F640,LookUpFlags!$A$5:$E$114,5,FALSE)</f>
        <v>2</v>
      </c>
      <c r="C640">
        <f t="shared" si="37"/>
        <v>11</v>
      </c>
      <c r="D640" t="str">
        <f t="shared" si="38"/>
        <v>M</v>
      </c>
      <c r="E640">
        <v>2009</v>
      </c>
      <c r="F640">
        <v>22</v>
      </c>
      <c r="G640" t="s">
        <v>145</v>
      </c>
      <c r="H640">
        <v>3</v>
      </c>
      <c r="I640" s="136">
        <f>VLOOKUP(A640,[1]valid2020_stock!$A$2:$M$9919,13,FALSE)</f>
        <v>557.03</v>
      </c>
      <c r="J640" s="109"/>
      <c r="K640" s="136">
        <f t="shared" si="40"/>
        <v>557.03</v>
      </c>
      <c r="L640" t="s">
        <v>357</v>
      </c>
    </row>
    <row r="641" spans="1:12" x14ac:dyDescent="0.3">
      <c r="A641" t="str">
        <f t="shared" si="36"/>
        <v>2009-22-4-GroversCk_hat_h_m</v>
      </c>
      <c r="B641">
        <f>VLOOKUP(F641,LookUpFlags!$A$5:$E$114,5,FALSE)</f>
        <v>2</v>
      </c>
      <c r="C641">
        <f t="shared" si="37"/>
        <v>11</v>
      </c>
      <c r="D641" t="str">
        <f t="shared" si="38"/>
        <v>M</v>
      </c>
      <c r="E641">
        <v>2009</v>
      </c>
      <c r="F641">
        <v>22</v>
      </c>
      <c r="G641" t="s">
        <v>145</v>
      </c>
      <c r="H641">
        <v>4</v>
      </c>
      <c r="I641" s="136">
        <f>VLOOKUP(A641,[1]valid2020_stock!$A$2:$M$9919,13,FALSE)</f>
        <v>357.12</v>
      </c>
      <c r="J641" s="109"/>
      <c r="K641" s="136">
        <f t="shared" si="40"/>
        <v>357.12</v>
      </c>
      <c r="L641" t="s">
        <v>357</v>
      </c>
    </row>
    <row r="642" spans="1:12" x14ac:dyDescent="0.3">
      <c r="A642" t="str">
        <f t="shared" si="36"/>
        <v>2009-22-5-GroversCk_hat_h_m</v>
      </c>
      <c r="B642">
        <f>VLOOKUP(F642,LookUpFlags!$A$5:$E$114,5,FALSE)</f>
        <v>2</v>
      </c>
      <c r="C642">
        <f t="shared" si="37"/>
        <v>11</v>
      </c>
      <c r="D642" t="str">
        <f t="shared" si="38"/>
        <v>M</v>
      </c>
      <c r="E642">
        <v>2009</v>
      </c>
      <c r="F642">
        <v>22</v>
      </c>
      <c r="G642" t="s">
        <v>145</v>
      </c>
      <c r="H642">
        <v>5</v>
      </c>
      <c r="I642" s="136">
        <f>VLOOKUP(A642,[1]valid2020_stock!$A$2:$M$9919,13,FALSE)</f>
        <v>0.48</v>
      </c>
      <c r="J642" s="109"/>
      <c r="K642" s="136">
        <f t="shared" si="40"/>
        <v>0.48</v>
      </c>
      <c r="L642" t="s">
        <v>357</v>
      </c>
    </row>
    <row r="643" spans="1:12" x14ac:dyDescent="0.3">
      <c r="A643" t="str">
        <f t="shared" si="36"/>
        <v>2010-22-3-GroversCk_hat_h_m</v>
      </c>
      <c r="B643">
        <f>VLOOKUP(F643,LookUpFlags!$A$5:$E$114,5,FALSE)</f>
        <v>2</v>
      </c>
      <c r="C643">
        <f t="shared" si="37"/>
        <v>11</v>
      </c>
      <c r="D643" t="str">
        <f t="shared" si="38"/>
        <v>M</v>
      </c>
      <c r="E643">
        <v>2010</v>
      </c>
      <c r="F643">
        <v>22</v>
      </c>
      <c r="G643" t="s">
        <v>145</v>
      </c>
      <c r="H643">
        <v>3</v>
      </c>
      <c r="I643" s="136">
        <f>VLOOKUP(A643,[1]valid2020_stock!$A$2:$M$9919,13,FALSE)</f>
        <v>1231.2</v>
      </c>
      <c r="J643" s="109"/>
      <c r="K643" s="136">
        <f t="shared" si="40"/>
        <v>1231.2</v>
      </c>
      <c r="L643" t="s">
        <v>357</v>
      </c>
    </row>
    <row r="644" spans="1:12" x14ac:dyDescent="0.3">
      <c r="A644" t="str">
        <f t="shared" ref="A644:A707" si="41">E644&amp;"-"&amp;F644&amp;"-"&amp;H644&amp;"-"&amp;G644</f>
        <v>2010-22-4-GroversCk_hat_h_m</v>
      </c>
      <c r="B644">
        <f>VLOOKUP(F644,LookUpFlags!$A$5:$E$114,5,FALSE)</f>
        <v>2</v>
      </c>
      <c r="C644">
        <f t="shared" ref="C644:C707" si="42">IF(MOD(F644,2)&lt;&gt;0,F644/2+0.5,F644/2)</f>
        <v>11</v>
      </c>
      <c r="D644" t="str">
        <f t="shared" ref="D644:D707" si="43">IF(MOD(F644,2)&lt;&gt;0,"UM","M")</f>
        <v>M</v>
      </c>
      <c r="E644">
        <v>2010</v>
      </c>
      <c r="F644">
        <v>22</v>
      </c>
      <c r="G644" t="s">
        <v>145</v>
      </c>
      <c r="H644">
        <v>4</v>
      </c>
      <c r="I644" s="136">
        <f>VLOOKUP(A644,[1]valid2020_stock!$A$2:$M$9919,13,FALSE)</f>
        <v>359.87</v>
      </c>
      <c r="J644" s="109"/>
      <c r="K644" s="136">
        <f t="shared" si="40"/>
        <v>359.87</v>
      </c>
      <c r="L644" t="s">
        <v>357</v>
      </c>
    </row>
    <row r="645" spans="1:12" x14ac:dyDescent="0.3">
      <c r="A645" t="str">
        <f t="shared" si="41"/>
        <v>2010-22-5-GroversCk_hat_h_m</v>
      </c>
      <c r="B645">
        <f>VLOOKUP(F645,LookUpFlags!$A$5:$E$114,5,FALSE)</f>
        <v>2</v>
      </c>
      <c r="C645">
        <f t="shared" si="42"/>
        <v>11</v>
      </c>
      <c r="D645" t="str">
        <f t="shared" si="43"/>
        <v>M</v>
      </c>
      <c r="E645">
        <v>2010</v>
      </c>
      <c r="F645">
        <v>22</v>
      </c>
      <c r="G645" t="s">
        <v>145</v>
      </c>
      <c r="H645">
        <v>5</v>
      </c>
      <c r="I645" s="136">
        <f>VLOOKUP(A645,[1]valid2020_stock!$A$2:$M$9919,13,FALSE)</f>
        <v>14.88</v>
      </c>
      <c r="J645" s="109"/>
      <c r="K645" s="136">
        <f t="shared" si="40"/>
        <v>14.88</v>
      </c>
      <c r="L645" t="s">
        <v>357</v>
      </c>
    </row>
    <row r="646" spans="1:12" x14ac:dyDescent="0.3">
      <c r="A646" t="str">
        <f t="shared" si="41"/>
        <v>2011-22-3-GroversCk_hat_h_m</v>
      </c>
      <c r="B646">
        <f>VLOOKUP(F646,LookUpFlags!$A$5:$E$114,5,FALSE)</f>
        <v>2</v>
      </c>
      <c r="C646">
        <f t="shared" si="42"/>
        <v>11</v>
      </c>
      <c r="D646" t="str">
        <f t="shared" si="43"/>
        <v>M</v>
      </c>
      <c r="E646">
        <v>2011</v>
      </c>
      <c r="F646">
        <v>22</v>
      </c>
      <c r="G646" t="s">
        <v>145</v>
      </c>
      <c r="H646">
        <v>3</v>
      </c>
      <c r="I646" s="136">
        <f>VLOOKUP(A646,[1]valid2020_stock!$A$2:$M$9919,13,FALSE)</f>
        <v>507</v>
      </c>
      <c r="J646" s="109"/>
      <c r="K646" s="136">
        <f t="shared" si="40"/>
        <v>507</v>
      </c>
      <c r="L646" t="s">
        <v>357</v>
      </c>
    </row>
    <row r="647" spans="1:12" x14ac:dyDescent="0.3">
      <c r="A647" t="str">
        <f t="shared" si="41"/>
        <v>2011-22-4-GroversCk_hat_h_m</v>
      </c>
      <c r="B647">
        <f>VLOOKUP(F647,LookUpFlags!$A$5:$E$114,5,FALSE)</f>
        <v>2</v>
      </c>
      <c r="C647">
        <f t="shared" si="42"/>
        <v>11</v>
      </c>
      <c r="D647" t="str">
        <f t="shared" si="43"/>
        <v>M</v>
      </c>
      <c r="E647">
        <v>2011</v>
      </c>
      <c r="F647">
        <v>22</v>
      </c>
      <c r="G647" t="s">
        <v>145</v>
      </c>
      <c r="H647">
        <v>4</v>
      </c>
      <c r="I647" s="136">
        <f>VLOOKUP(A647,[1]valid2020_stock!$A$2:$M$9919,13,FALSE)</f>
        <v>1045.44</v>
      </c>
      <c r="J647" s="109"/>
      <c r="K647" s="136">
        <f t="shared" si="40"/>
        <v>1045.44</v>
      </c>
      <c r="L647" t="s">
        <v>357</v>
      </c>
    </row>
    <row r="648" spans="1:12" x14ac:dyDescent="0.3">
      <c r="A648" t="str">
        <f t="shared" si="41"/>
        <v>2011-22-5-GroversCk_hat_h_m</v>
      </c>
      <c r="B648">
        <f>VLOOKUP(F648,LookUpFlags!$A$5:$E$114,5,FALSE)</f>
        <v>2</v>
      </c>
      <c r="C648">
        <f t="shared" si="42"/>
        <v>11</v>
      </c>
      <c r="D648" t="str">
        <f t="shared" si="43"/>
        <v>M</v>
      </c>
      <c r="E648">
        <v>2011</v>
      </c>
      <c r="F648">
        <v>22</v>
      </c>
      <c r="G648" t="s">
        <v>145</v>
      </c>
      <c r="H648">
        <v>5</v>
      </c>
      <c r="I648" s="136">
        <f>VLOOKUP(A648,[1]valid2020_stock!$A$2:$M$9919,13,FALSE)</f>
        <v>2.12</v>
      </c>
      <c r="J648" s="109"/>
      <c r="K648" s="136">
        <f t="shared" si="40"/>
        <v>2.12</v>
      </c>
      <c r="L648" t="s">
        <v>357</v>
      </c>
    </row>
    <row r="649" spans="1:12" x14ac:dyDescent="0.3">
      <c r="A649" t="str">
        <f t="shared" si="41"/>
        <v>2012-22-3-GroversCk_hat_h_m</v>
      </c>
      <c r="B649">
        <f>VLOOKUP(F649,LookUpFlags!$A$5:$E$114,5,FALSE)</f>
        <v>2</v>
      </c>
      <c r="C649">
        <f t="shared" si="42"/>
        <v>11</v>
      </c>
      <c r="D649" t="str">
        <f t="shared" si="43"/>
        <v>M</v>
      </c>
      <c r="E649">
        <v>2012</v>
      </c>
      <c r="F649">
        <v>22</v>
      </c>
      <c r="G649" t="s">
        <v>145</v>
      </c>
      <c r="H649">
        <v>3</v>
      </c>
      <c r="I649" s="136">
        <f>VLOOKUP(A649,[1]valid2020_stock!$A$2:$M$9919,13,FALSE)</f>
        <v>1401.12</v>
      </c>
      <c r="J649" s="109"/>
      <c r="K649" s="136">
        <f t="shared" si="40"/>
        <v>1401.12</v>
      </c>
      <c r="L649" t="s">
        <v>357</v>
      </c>
    </row>
    <row r="650" spans="1:12" x14ac:dyDescent="0.3">
      <c r="A650" t="str">
        <f t="shared" si="41"/>
        <v>2012-22-4-GroversCk_hat_h_m</v>
      </c>
      <c r="B650">
        <f>VLOOKUP(F650,LookUpFlags!$A$5:$E$114,5,FALSE)</f>
        <v>2</v>
      </c>
      <c r="C650">
        <f t="shared" si="42"/>
        <v>11</v>
      </c>
      <c r="D650" t="str">
        <f t="shared" si="43"/>
        <v>M</v>
      </c>
      <c r="E650">
        <v>2012</v>
      </c>
      <c r="F650">
        <v>22</v>
      </c>
      <c r="G650" t="s">
        <v>145</v>
      </c>
      <c r="H650">
        <v>4</v>
      </c>
      <c r="I650" s="136">
        <f>VLOOKUP(A650,[1]valid2020_stock!$A$2:$M$9919,13,FALSE)</f>
        <v>256.2</v>
      </c>
      <c r="J650" s="109"/>
      <c r="K650" s="136">
        <f t="shared" si="40"/>
        <v>256.2</v>
      </c>
      <c r="L650" t="s">
        <v>357</v>
      </c>
    </row>
    <row r="651" spans="1:12" x14ac:dyDescent="0.3">
      <c r="A651" t="str">
        <f t="shared" si="41"/>
        <v>2012-22-5-GroversCk_hat_h_m</v>
      </c>
      <c r="B651">
        <f>VLOOKUP(F651,LookUpFlags!$A$5:$E$114,5,FALSE)</f>
        <v>2</v>
      </c>
      <c r="C651">
        <f t="shared" si="42"/>
        <v>11</v>
      </c>
      <c r="D651" t="str">
        <f t="shared" si="43"/>
        <v>M</v>
      </c>
      <c r="E651">
        <v>2012</v>
      </c>
      <c r="F651">
        <v>22</v>
      </c>
      <c r="G651" t="s">
        <v>145</v>
      </c>
      <c r="H651">
        <v>5</v>
      </c>
      <c r="I651" s="136">
        <f>VLOOKUP(A651,[1]valid2020_stock!$A$2:$M$9919,13,FALSE)</f>
        <v>11.34</v>
      </c>
      <c r="J651" s="109"/>
      <c r="K651" s="136">
        <f t="shared" si="40"/>
        <v>11.34</v>
      </c>
      <c r="L651" t="s">
        <v>357</v>
      </c>
    </row>
    <row r="652" spans="1:12" x14ac:dyDescent="0.3">
      <c r="A652" t="str">
        <f t="shared" si="41"/>
        <v>2013-22-3-GroversCk_hat_h_m</v>
      </c>
      <c r="B652">
        <f>VLOOKUP(F652,LookUpFlags!$A$5:$E$114,5,FALSE)</f>
        <v>2</v>
      </c>
      <c r="C652">
        <f t="shared" si="42"/>
        <v>11</v>
      </c>
      <c r="D652" t="str">
        <f t="shared" si="43"/>
        <v>M</v>
      </c>
      <c r="E652">
        <v>2013</v>
      </c>
      <c r="F652">
        <v>22</v>
      </c>
      <c r="G652" t="s">
        <v>145</v>
      </c>
      <c r="H652">
        <v>3</v>
      </c>
      <c r="I652" s="136">
        <f>VLOOKUP(A652,[1]valid2020_stock!$A$2:$M$9919,13,FALSE)</f>
        <v>894.08</v>
      </c>
      <c r="J652" s="109"/>
      <c r="K652" s="136">
        <f t="shared" si="40"/>
        <v>894.08</v>
      </c>
      <c r="L652" t="s">
        <v>357</v>
      </c>
    </row>
    <row r="653" spans="1:12" x14ac:dyDescent="0.3">
      <c r="A653" t="str">
        <f t="shared" si="41"/>
        <v>2013-22-4-GroversCk_hat_h_m</v>
      </c>
      <c r="B653">
        <f>VLOOKUP(F653,LookUpFlags!$A$5:$E$114,5,FALSE)</f>
        <v>2</v>
      </c>
      <c r="C653">
        <f t="shared" si="42"/>
        <v>11</v>
      </c>
      <c r="D653" t="str">
        <f t="shared" si="43"/>
        <v>M</v>
      </c>
      <c r="E653">
        <v>2013</v>
      </c>
      <c r="F653">
        <v>22</v>
      </c>
      <c r="G653" t="s">
        <v>145</v>
      </c>
      <c r="H653">
        <v>4</v>
      </c>
      <c r="I653" s="136">
        <f>VLOOKUP(A653,[1]valid2020_stock!$A$2:$M$9919,13,FALSE)</f>
        <v>1214.08</v>
      </c>
      <c r="J653" s="109"/>
      <c r="K653" s="136">
        <f t="shared" si="40"/>
        <v>1214.08</v>
      </c>
      <c r="L653" t="s">
        <v>357</v>
      </c>
    </row>
    <row r="654" spans="1:12" x14ac:dyDescent="0.3">
      <c r="A654" t="str">
        <f t="shared" si="41"/>
        <v>2013-22-5-GroversCk_hat_h_m</v>
      </c>
      <c r="B654">
        <f>VLOOKUP(F654,LookUpFlags!$A$5:$E$114,5,FALSE)</f>
        <v>2</v>
      </c>
      <c r="C654">
        <f t="shared" si="42"/>
        <v>11</v>
      </c>
      <c r="D654" t="str">
        <f t="shared" si="43"/>
        <v>M</v>
      </c>
      <c r="E654">
        <v>2013</v>
      </c>
      <c r="F654">
        <v>22</v>
      </c>
      <c r="G654" t="s">
        <v>145</v>
      </c>
      <c r="H654">
        <v>5</v>
      </c>
      <c r="I654" s="136">
        <f>VLOOKUP(A654,[1]valid2020_stock!$A$2:$M$9919,13,FALSE)</f>
        <v>6</v>
      </c>
      <c r="J654" s="109"/>
      <c r="K654" s="136">
        <f t="shared" si="40"/>
        <v>6</v>
      </c>
      <c r="L654" t="s">
        <v>357</v>
      </c>
    </row>
    <row r="655" spans="1:12" x14ac:dyDescent="0.3">
      <c r="A655" t="str">
        <f t="shared" si="41"/>
        <v>2007-22-3-LkWa_hat_h_m</v>
      </c>
      <c r="B655">
        <f>VLOOKUP(F655,LookUpFlags!$A$5:$E$114,5,FALSE)</f>
        <v>2</v>
      </c>
      <c r="C655">
        <f t="shared" si="42"/>
        <v>11</v>
      </c>
      <c r="D655" t="str">
        <f t="shared" si="43"/>
        <v>M</v>
      </c>
      <c r="E655">
        <v>2007</v>
      </c>
      <c r="F655">
        <v>22</v>
      </c>
      <c r="G655" t="s">
        <v>149</v>
      </c>
      <c r="H655">
        <v>3</v>
      </c>
      <c r="I655" s="136">
        <f>VLOOKUP(A655,[1]valid2020_stock!$A$2:$M$9919,13,FALSE)</f>
        <v>14101</v>
      </c>
      <c r="J655" s="109"/>
      <c r="K655" s="136">
        <f t="shared" si="40"/>
        <v>14101</v>
      </c>
      <c r="L655" t="s">
        <v>357</v>
      </c>
    </row>
    <row r="656" spans="1:12" x14ac:dyDescent="0.3">
      <c r="A656" t="str">
        <f t="shared" si="41"/>
        <v>2007-22-4-LkWa_hat_h_m</v>
      </c>
      <c r="B656">
        <f>VLOOKUP(F656,LookUpFlags!$A$5:$E$114,5,FALSE)</f>
        <v>2</v>
      </c>
      <c r="C656">
        <f t="shared" si="42"/>
        <v>11</v>
      </c>
      <c r="D656" t="str">
        <f t="shared" si="43"/>
        <v>M</v>
      </c>
      <c r="E656">
        <v>2007</v>
      </c>
      <c r="F656">
        <v>22</v>
      </c>
      <c r="G656" t="s">
        <v>149</v>
      </c>
      <c r="H656">
        <v>4</v>
      </c>
      <c r="I656" s="136">
        <f>VLOOKUP(A656,[1]valid2020_stock!$A$2:$M$9919,13,FALSE)</f>
        <v>7831</v>
      </c>
      <c r="J656" s="109"/>
      <c r="K656" s="136">
        <f t="shared" si="40"/>
        <v>7831</v>
      </c>
      <c r="L656" t="s">
        <v>357</v>
      </c>
    </row>
    <row r="657" spans="1:12" x14ac:dyDescent="0.3">
      <c r="A657" t="str">
        <f t="shared" si="41"/>
        <v>2007-22-5-LkWa_hat_h_m</v>
      </c>
      <c r="B657">
        <f>VLOOKUP(F657,LookUpFlags!$A$5:$E$114,5,FALSE)</f>
        <v>2</v>
      </c>
      <c r="C657">
        <f t="shared" si="42"/>
        <v>11</v>
      </c>
      <c r="D657" t="str">
        <f t="shared" si="43"/>
        <v>M</v>
      </c>
      <c r="E657">
        <v>2007</v>
      </c>
      <c r="F657">
        <v>22</v>
      </c>
      <c r="G657" t="s">
        <v>149</v>
      </c>
      <c r="H657">
        <v>5</v>
      </c>
      <c r="I657" s="136">
        <f>VLOOKUP(A657,[1]valid2020_stock!$A$2:$M$9919,13,FALSE)</f>
        <v>457</v>
      </c>
      <c r="J657" s="109"/>
      <c r="K657" s="136">
        <f t="shared" si="40"/>
        <v>457</v>
      </c>
      <c r="L657" t="s">
        <v>357</v>
      </c>
    </row>
    <row r="658" spans="1:12" x14ac:dyDescent="0.3">
      <c r="A658" t="str">
        <f t="shared" si="41"/>
        <v>2008-22-3-LkWa_hat_h_m</v>
      </c>
      <c r="B658">
        <f>VLOOKUP(F658,LookUpFlags!$A$5:$E$114,5,FALSE)</f>
        <v>2</v>
      </c>
      <c r="C658">
        <f t="shared" si="42"/>
        <v>11</v>
      </c>
      <c r="D658" t="str">
        <f t="shared" si="43"/>
        <v>M</v>
      </c>
      <c r="E658">
        <v>2008</v>
      </c>
      <c r="F658">
        <v>22</v>
      </c>
      <c r="G658" t="s">
        <v>149</v>
      </c>
      <c r="H658">
        <v>3</v>
      </c>
      <c r="I658" s="136">
        <f>VLOOKUP(A658,[1]valid2020_stock!$A$2:$M$9919,13,FALSE)</f>
        <v>843</v>
      </c>
      <c r="J658" s="109"/>
      <c r="K658" s="136">
        <f t="shared" si="40"/>
        <v>843</v>
      </c>
      <c r="L658" t="s">
        <v>357</v>
      </c>
    </row>
    <row r="659" spans="1:12" x14ac:dyDescent="0.3">
      <c r="A659" t="str">
        <f t="shared" si="41"/>
        <v>2008-22-4-LkWa_hat_h_m</v>
      </c>
      <c r="B659">
        <f>VLOOKUP(F659,LookUpFlags!$A$5:$E$114,5,FALSE)</f>
        <v>2</v>
      </c>
      <c r="C659">
        <f t="shared" si="42"/>
        <v>11</v>
      </c>
      <c r="D659" t="str">
        <f t="shared" si="43"/>
        <v>M</v>
      </c>
      <c r="E659">
        <v>2008</v>
      </c>
      <c r="F659">
        <v>22</v>
      </c>
      <c r="G659" t="s">
        <v>149</v>
      </c>
      <c r="H659">
        <v>4</v>
      </c>
      <c r="I659" s="136">
        <f>VLOOKUP(A659,[1]valid2020_stock!$A$2:$M$9919,13,FALSE)</f>
        <v>7210</v>
      </c>
      <c r="J659" s="109"/>
      <c r="K659" s="136">
        <f t="shared" si="40"/>
        <v>7210</v>
      </c>
      <c r="L659" t="s">
        <v>357</v>
      </c>
    </row>
    <row r="660" spans="1:12" x14ac:dyDescent="0.3">
      <c r="A660" t="str">
        <f t="shared" si="41"/>
        <v>2008-22-5-LkWa_hat_h_m</v>
      </c>
      <c r="B660">
        <f>VLOOKUP(F660,LookUpFlags!$A$5:$E$114,5,FALSE)</f>
        <v>2</v>
      </c>
      <c r="C660">
        <f t="shared" si="42"/>
        <v>11</v>
      </c>
      <c r="D660" t="str">
        <f t="shared" si="43"/>
        <v>M</v>
      </c>
      <c r="E660">
        <v>2008</v>
      </c>
      <c r="F660">
        <v>22</v>
      </c>
      <c r="G660" t="s">
        <v>149</v>
      </c>
      <c r="H660">
        <v>5</v>
      </c>
      <c r="I660" s="136">
        <f>VLOOKUP(A660,[1]valid2020_stock!$A$2:$M$9919,13,FALSE)</f>
        <v>96</v>
      </c>
      <c r="J660" s="109"/>
      <c r="K660" s="136">
        <f t="shared" si="40"/>
        <v>96</v>
      </c>
      <c r="L660" t="s">
        <v>357</v>
      </c>
    </row>
    <row r="661" spans="1:12" x14ac:dyDescent="0.3">
      <c r="A661" t="str">
        <f t="shared" si="41"/>
        <v>2009-22-3-LkWa_hat_h_m</v>
      </c>
      <c r="B661">
        <f>VLOOKUP(F661,LookUpFlags!$A$5:$E$114,5,FALSE)</f>
        <v>2</v>
      </c>
      <c r="C661">
        <f t="shared" si="42"/>
        <v>11</v>
      </c>
      <c r="D661" t="str">
        <f t="shared" si="43"/>
        <v>M</v>
      </c>
      <c r="E661">
        <v>2009</v>
      </c>
      <c r="F661">
        <v>22</v>
      </c>
      <c r="G661" t="s">
        <v>149</v>
      </c>
      <c r="H661">
        <v>3</v>
      </c>
      <c r="I661" s="136">
        <f>VLOOKUP(A661,[1]valid2020_stock!$A$2:$M$9919,13,FALSE)</f>
        <v>1956</v>
      </c>
      <c r="J661" s="109"/>
      <c r="K661" s="136">
        <f t="shared" si="40"/>
        <v>1956</v>
      </c>
      <c r="L661" t="s">
        <v>357</v>
      </c>
    </row>
    <row r="662" spans="1:12" x14ac:dyDescent="0.3">
      <c r="A662" t="str">
        <f t="shared" si="41"/>
        <v>2009-22-4-LkWa_hat_h_m</v>
      </c>
      <c r="B662">
        <f>VLOOKUP(F662,LookUpFlags!$A$5:$E$114,5,FALSE)</f>
        <v>2</v>
      </c>
      <c r="C662">
        <f t="shared" si="42"/>
        <v>11</v>
      </c>
      <c r="D662" t="str">
        <f t="shared" si="43"/>
        <v>M</v>
      </c>
      <c r="E662">
        <v>2009</v>
      </c>
      <c r="F662">
        <v>22</v>
      </c>
      <c r="G662" t="s">
        <v>149</v>
      </c>
      <c r="H662">
        <v>4</v>
      </c>
      <c r="I662" s="136">
        <f>VLOOKUP(A662,[1]valid2020_stock!$A$2:$M$9919,13,FALSE)</f>
        <v>1876</v>
      </c>
      <c r="J662" s="109"/>
      <c r="K662" s="136">
        <f t="shared" si="40"/>
        <v>1876</v>
      </c>
      <c r="L662" t="s">
        <v>357</v>
      </c>
    </row>
    <row r="663" spans="1:12" x14ac:dyDescent="0.3">
      <c r="A663" t="str">
        <f t="shared" si="41"/>
        <v>2009-22-5-LkWa_hat_h_m</v>
      </c>
      <c r="B663">
        <f>VLOOKUP(F663,LookUpFlags!$A$5:$E$114,5,FALSE)</f>
        <v>2</v>
      </c>
      <c r="C663">
        <f t="shared" si="42"/>
        <v>11</v>
      </c>
      <c r="D663" t="str">
        <f t="shared" si="43"/>
        <v>M</v>
      </c>
      <c r="E663">
        <v>2009</v>
      </c>
      <c r="F663">
        <v>22</v>
      </c>
      <c r="G663" t="s">
        <v>149</v>
      </c>
      <c r="H663">
        <v>5</v>
      </c>
      <c r="I663" s="136">
        <f>VLOOKUP(A663,[1]valid2020_stock!$A$2:$M$9919,13,FALSE)</f>
        <v>47</v>
      </c>
      <c r="J663" s="109"/>
      <c r="K663" s="136">
        <f t="shared" si="40"/>
        <v>47</v>
      </c>
      <c r="L663" t="s">
        <v>357</v>
      </c>
    </row>
    <row r="664" spans="1:12" x14ac:dyDescent="0.3">
      <c r="A664" t="str">
        <f t="shared" si="41"/>
        <v>2010-22-3-LkWa_hat_h_m</v>
      </c>
      <c r="B664">
        <f>VLOOKUP(F664,LookUpFlags!$A$5:$E$114,5,FALSE)</f>
        <v>2</v>
      </c>
      <c r="C664">
        <f t="shared" si="42"/>
        <v>11</v>
      </c>
      <c r="D664" t="str">
        <f t="shared" si="43"/>
        <v>M</v>
      </c>
      <c r="E664">
        <v>2010</v>
      </c>
      <c r="F664">
        <v>22</v>
      </c>
      <c r="G664" t="s">
        <v>149</v>
      </c>
      <c r="H664">
        <v>3</v>
      </c>
      <c r="I664" s="136">
        <f>VLOOKUP(A664,[1]valid2020_stock!$A$2:$M$9919,13,FALSE)</f>
        <v>1923</v>
      </c>
      <c r="J664" s="109"/>
      <c r="K664" s="136">
        <f t="shared" si="40"/>
        <v>1923</v>
      </c>
      <c r="L664" t="s">
        <v>357</v>
      </c>
    </row>
    <row r="665" spans="1:12" x14ac:dyDescent="0.3">
      <c r="A665" t="str">
        <f t="shared" si="41"/>
        <v>2010-22-4-LkWa_hat_h_m</v>
      </c>
      <c r="B665">
        <f>VLOOKUP(F665,LookUpFlags!$A$5:$E$114,5,FALSE)</f>
        <v>2</v>
      </c>
      <c r="C665">
        <f t="shared" si="42"/>
        <v>11</v>
      </c>
      <c r="D665" t="str">
        <f t="shared" si="43"/>
        <v>M</v>
      </c>
      <c r="E665">
        <v>2010</v>
      </c>
      <c r="F665">
        <v>22</v>
      </c>
      <c r="G665" t="s">
        <v>149</v>
      </c>
      <c r="H665">
        <v>4</v>
      </c>
      <c r="I665" s="136">
        <f>VLOOKUP(A665,[1]valid2020_stock!$A$2:$M$9919,13,FALSE)</f>
        <v>3705</v>
      </c>
      <c r="J665" s="109"/>
      <c r="K665" s="136">
        <f t="shared" si="40"/>
        <v>3705</v>
      </c>
      <c r="L665" t="s">
        <v>357</v>
      </c>
    </row>
    <row r="666" spans="1:12" x14ac:dyDescent="0.3">
      <c r="A666" t="str">
        <f t="shared" si="41"/>
        <v>2010-22-5-LkWa_hat_h_m</v>
      </c>
      <c r="B666">
        <f>VLOOKUP(F666,LookUpFlags!$A$5:$E$114,5,FALSE)</f>
        <v>2</v>
      </c>
      <c r="C666">
        <f t="shared" si="42"/>
        <v>11</v>
      </c>
      <c r="D666" t="str">
        <f t="shared" si="43"/>
        <v>M</v>
      </c>
      <c r="E666">
        <v>2010</v>
      </c>
      <c r="F666">
        <v>22</v>
      </c>
      <c r="G666" t="s">
        <v>149</v>
      </c>
      <c r="H666">
        <v>5</v>
      </c>
      <c r="I666" s="136">
        <f>VLOOKUP(A666,[1]valid2020_stock!$A$2:$M$9919,13,FALSE)</f>
        <v>136</v>
      </c>
      <c r="J666" s="109"/>
      <c r="K666" s="136">
        <f t="shared" ref="K666:K697" si="44">I666</f>
        <v>136</v>
      </c>
      <c r="L666" t="s">
        <v>357</v>
      </c>
    </row>
    <row r="667" spans="1:12" x14ac:dyDescent="0.3">
      <c r="A667" t="str">
        <f t="shared" si="41"/>
        <v>2011-22-3-LkWa_hat_h_m</v>
      </c>
      <c r="B667">
        <f>VLOOKUP(F667,LookUpFlags!$A$5:$E$114,5,FALSE)</f>
        <v>2</v>
      </c>
      <c r="C667">
        <f t="shared" si="42"/>
        <v>11</v>
      </c>
      <c r="D667" t="str">
        <f t="shared" si="43"/>
        <v>M</v>
      </c>
      <c r="E667">
        <v>2011</v>
      </c>
      <c r="F667">
        <v>22</v>
      </c>
      <c r="G667" t="s">
        <v>149</v>
      </c>
      <c r="H667">
        <v>3</v>
      </c>
      <c r="I667" s="136">
        <f>VLOOKUP(A667,[1]valid2020_stock!$A$2:$M$9919,13,FALSE)</f>
        <v>528</v>
      </c>
      <c r="J667" s="109"/>
      <c r="K667" s="136">
        <f t="shared" si="44"/>
        <v>528</v>
      </c>
      <c r="L667" t="s">
        <v>357</v>
      </c>
    </row>
    <row r="668" spans="1:12" x14ac:dyDescent="0.3">
      <c r="A668" t="str">
        <f t="shared" si="41"/>
        <v>2011-22-4-LkWa_hat_h_m</v>
      </c>
      <c r="B668">
        <f>VLOOKUP(F668,LookUpFlags!$A$5:$E$114,5,FALSE)</f>
        <v>2</v>
      </c>
      <c r="C668">
        <f t="shared" si="42"/>
        <v>11</v>
      </c>
      <c r="D668" t="str">
        <f t="shared" si="43"/>
        <v>M</v>
      </c>
      <c r="E668">
        <v>2011</v>
      </c>
      <c r="F668">
        <v>22</v>
      </c>
      <c r="G668" t="s">
        <v>149</v>
      </c>
      <c r="H668">
        <v>4</v>
      </c>
      <c r="I668" s="136">
        <f>VLOOKUP(A668,[1]valid2020_stock!$A$2:$M$9919,13,FALSE)</f>
        <v>3752</v>
      </c>
      <c r="J668" s="109"/>
      <c r="K668" s="136">
        <f t="shared" si="44"/>
        <v>3752</v>
      </c>
      <c r="L668" t="s">
        <v>357</v>
      </c>
    </row>
    <row r="669" spans="1:12" x14ac:dyDescent="0.3">
      <c r="A669" t="str">
        <f t="shared" si="41"/>
        <v>2011-22-5-LkWa_hat_h_m</v>
      </c>
      <c r="B669">
        <f>VLOOKUP(F669,LookUpFlags!$A$5:$E$114,5,FALSE)</f>
        <v>2</v>
      </c>
      <c r="C669">
        <f t="shared" si="42"/>
        <v>11</v>
      </c>
      <c r="D669" t="str">
        <f t="shared" si="43"/>
        <v>M</v>
      </c>
      <c r="E669">
        <v>2011</v>
      </c>
      <c r="F669">
        <v>22</v>
      </c>
      <c r="G669" t="s">
        <v>149</v>
      </c>
      <c r="H669">
        <v>5</v>
      </c>
      <c r="I669" s="136">
        <f>VLOOKUP(A669,[1]valid2020_stock!$A$2:$M$9919,13,FALSE)</f>
        <v>0</v>
      </c>
      <c r="J669" s="109"/>
      <c r="K669" s="136">
        <f t="shared" si="44"/>
        <v>0</v>
      </c>
      <c r="L669" t="s">
        <v>357</v>
      </c>
    </row>
    <row r="670" spans="1:12" x14ac:dyDescent="0.3">
      <c r="A670" t="str">
        <f t="shared" si="41"/>
        <v>2012-22-3-LkWa_hat_h_m</v>
      </c>
      <c r="B670">
        <f>VLOOKUP(F670,LookUpFlags!$A$5:$E$114,5,FALSE)</f>
        <v>2</v>
      </c>
      <c r="C670">
        <f t="shared" si="42"/>
        <v>11</v>
      </c>
      <c r="D670" t="str">
        <f t="shared" si="43"/>
        <v>M</v>
      </c>
      <c r="E670">
        <v>2012</v>
      </c>
      <c r="F670">
        <v>22</v>
      </c>
      <c r="G670" t="s">
        <v>149</v>
      </c>
      <c r="H670">
        <v>3</v>
      </c>
      <c r="I670" s="136">
        <f>VLOOKUP(A670,[1]valid2020_stock!$A$2:$M$9919,13,FALSE)</f>
        <v>8130</v>
      </c>
      <c r="J670" s="109"/>
      <c r="K670" s="136">
        <f t="shared" si="44"/>
        <v>8130</v>
      </c>
      <c r="L670" t="s">
        <v>357</v>
      </c>
    </row>
    <row r="671" spans="1:12" x14ac:dyDescent="0.3">
      <c r="A671" t="str">
        <f t="shared" si="41"/>
        <v>2012-22-4-LkWa_hat_h_m</v>
      </c>
      <c r="B671">
        <f>VLOOKUP(F671,LookUpFlags!$A$5:$E$114,5,FALSE)</f>
        <v>2</v>
      </c>
      <c r="C671">
        <f t="shared" si="42"/>
        <v>11</v>
      </c>
      <c r="D671" t="str">
        <f t="shared" si="43"/>
        <v>M</v>
      </c>
      <c r="E671">
        <v>2012</v>
      </c>
      <c r="F671">
        <v>22</v>
      </c>
      <c r="G671" t="s">
        <v>149</v>
      </c>
      <c r="H671">
        <v>4</v>
      </c>
      <c r="I671" s="136">
        <f>VLOOKUP(A671,[1]valid2020_stock!$A$2:$M$9919,13,FALSE)</f>
        <v>1790</v>
      </c>
      <c r="J671" s="109"/>
      <c r="K671" s="136">
        <f t="shared" si="44"/>
        <v>1790</v>
      </c>
      <c r="L671" t="s">
        <v>357</v>
      </c>
    </row>
    <row r="672" spans="1:12" x14ac:dyDescent="0.3">
      <c r="A672" t="str">
        <f t="shared" si="41"/>
        <v>2012-22-5-LkWa_hat_h_m</v>
      </c>
      <c r="B672">
        <f>VLOOKUP(F672,LookUpFlags!$A$5:$E$114,5,FALSE)</f>
        <v>2</v>
      </c>
      <c r="C672">
        <f t="shared" si="42"/>
        <v>11</v>
      </c>
      <c r="D672" t="str">
        <f t="shared" si="43"/>
        <v>M</v>
      </c>
      <c r="E672">
        <v>2012</v>
      </c>
      <c r="F672">
        <v>22</v>
      </c>
      <c r="G672" t="s">
        <v>149</v>
      </c>
      <c r="H672">
        <v>5</v>
      </c>
      <c r="I672" s="136">
        <f>VLOOKUP(A672,[1]valid2020_stock!$A$2:$M$9919,13,FALSE)</f>
        <v>84</v>
      </c>
      <c r="J672" s="109"/>
      <c r="K672" s="136">
        <f t="shared" si="44"/>
        <v>84</v>
      </c>
      <c r="L672" t="s">
        <v>357</v>
      </c>
    </row>
    <row r="673" spans="1:12" x14ac:dyDescent="0.3">
      <c r="A673" t="str">
        <f t="shared" si="41"/>
        <v>2013-22-3-LkWa_hat_h_m</v>
      </c>
      <c r="B673">
        <f>VLOOKUP(F673,LookUpFlags!$A$5:$E$114,5,FALSE)</f>
        <v>2</v>
      </c>
      <c r="C673">
        <f t="shared" si="42"/>
        <v>11</v>
      </c>
      <c r="D673" t="str">
        <f t="shared" si="43"/>
        <v>M</v>
      </c>
      <c r="E673">
        <v>2013</v>
      </c>
      <c r="F673">
        <v>22</v>
      </c>
      <c r="G673" t="s">
        <v>149</v>
      </c>
      <c r="H673">
        <v>3</v>
      </c>
      <c r="I673" s="136">
        <f>VLOOKUP(A673,[1]valid2020_stock!$A$2:$M$9919,13,FALSE)</f>
        <v>429</v>
      </c>
      <c r="J673" s="109"/>
      <c r="K673" s="136">
        <f t="shared" si="44"/>
        <v>429</v>
      </c>
      <c r="L673" t="s">
        <v>357</v>
      </c>
    </row>
    <row r="674" spans="1:12" x14ac:dyDescent="0.3">
      <c r="A674" t="str">
        <f t="shared" si="41"/>
        <v>2013-22-4-LkWa_hat_h_m</v>
      </c>
      <c r="B674">
        <f>VLOOKUP(F674,LookUpFlags!$A$5:$E$114,5,FALSE)</f>
        <v>2</v>
      </c>
      <c r="C674">
        <f t="shared" si="42"/>
        <v>11</v>
      </c>
      <c r="D674" t="str">
        <f t="shared" si="43"/>
        <v>M</v>
      </c>
      <c r="E674">
        <v>2013</v>
      </c>
      <c r="F674">
        <v>22</v>
      </c>
      <c r="G674" t="s">
        <v>149</v>
      </c>
      <c r="H674">
        <v>4</v>
      </c>
      <c r="I674" s="136">
        <f>VLOOKUP(A674,[1]valid2020_stock!$A$2:$M$9919,13,FALSE)</f>
        <v>4936</v>
      </c>
      <c r="J674" s="109"/>
      <c r="K674" s="136">
        <f t="shared" si="44"/>
        <v>4936</v>
      </c>
      <c r="L674" t="s">
        <v>357</v>
      </c>
    </row>
    <row r="675" spans="1:12" x14ac:dyDescent="0.3">
      <c r="A675" t="str">
        <f t="shared" si="41"/>
        <v>2013-22-5-LkWa_hat_h_m</v>
      </c>
      <c r="B675">
        <f>VLOOKUP(F675,LookUpFlags!$A$5:$E$114,5,FALSE)</f>
        <v>2</v>
      </c>
      <c r="C675">
        <f t="shared" si="42"/>
        <v>11</v>
      </c>
      <c r="D675" t="str">
        <f t="shared" si="43"/>
        <v>M</v>
      </c>
      <c r="E675">
        <v>2013</v>
      </c>
      <c r="F675">
        <v>22</v>
      </c>
      <c r="G675" t="s">
        <v>149</v>
      </c>
      <c r="H675">
        <v>5</v>
      </c>
      <c r="I675" s="136">
        <f>VLOOKUP(A675,[1]valid2020_stock!$A$2:$M$9919,13,FALSE)</f>
        <v>59</v>
      </c>
      <c r="J675" s="109"/>
      <c r="K675" s="136">
        <f t="shared" si="44"/>
        <v>59</v>
      </c>
      <c r="L675" t="s">
        <v>357</v>
      </c>
    </row>
    <row r="676" spans="1:12" x14ac:dyDescent="0.3">
      <c r="A676" t="str">
        <f t="shared" si="41"/>
        <v>2007-22-3-PuyallupR_hat_h_m</v>
      </c>
      <c r="B676">
        <f>VLOOKUP(F676,LookUpFlags!$A$5:$E$114,5,FALSE)</f>
        <v>2</v>
      </c>
      <c r="C676">
        <f t="shared" si="42"/>
        <v>11</v>
      </c>
      <c r="D676" t="str">
        <f t="shared" si="43"/>
        <v>M</v>
      </c>
      <c r="E676">
        <v>2007</v>
      </c>
      <c r="F676">
        <v>22</v>
      </c>
      <c r="G676" t="s">
        <v>160</v>
      </c>
      <c r="H676">
        <v>3</v>
      </c>
      <c r="I676" s="136">
        <f>VLOOKUP(A676,[1]valid2020_stock!$A$2:$M$9919,13,FALSE)</f>
        <v>5280.7235337212787</v>
      </c>
      <c r="J676" s="109"/>
      <c r="K676" s="136">
        <f t="shared" si="44"/>
        <v>5280.7235337212787</v>
      </c>
      <c r="L676" t="s">
        <v>357</v>
      </c>
    </row>
    <row r="677" spans="1:12" x14ac:dyDescent="0.3">
      <c r="A677" t="str">
        <f t="shared" si="41"/>
        <v>2007-22-4-PuyallupR_hat_h_m</v>
      </c>
      <c r="B677">
        <f>VLOOKUP(F677,LookUpFlags!$A$5:$E$114,5,FALSE)</f>
        <v>2</v>
      </c>
      <c r="C677">
        <f t="shared" si="42"/>
        <v>11</v>
      </c>
      <c r="D677" t="str">
        <f t="shared" si="43"/>
        <v>M</v>
      </c>
      <c r="E677">
        <v>2007</v>
      </c>
      <c r="F677">
        <v>22</v>
      </c>
      <c r="G677" t="s">
        <v>160</v>
      </c>
      <c r="H677">
        <v>4</v>
      </c>
      <c r="I677" s="136">
        <f>VLOOKUP(A677,[1]valid2020_stock!$A$2:$M$9919,13,FALSE)</f>
        <v>5135.4492638823367</v>
      </c>
      <c r="J677" s="109"/>
      <c r="K677" s="136">
        <f t="shared" si="44"/>
        <v>5135.4492638823367</v>
      </c>
      <c r="L677" t="s">
        <v>357</v>
      </c>
    </row>
    <row r="678" spans="1:12" x14ac:dyDescent="0.3">
      <c r="A678" t="str">
        <f t="shared" si="41"/>
        <v>2007-22-5-PuyallupR_hat_h_m</v>
      </c>
      <c r="B678">
        <f>VLOOKUP(F678,LookUpFlags!$A$5:$E$114,5,FALSE)</f>
        <v>2</v>
      </c>
      <c r="C678">
        <f t="shared" si="42"/>
        <v>11</v>
      </c>
      <c r="D678" t="str">
        <f t="shared" si="43"/>
        <v>M</v>
      </c>
      <c r="E678">
        <v>2007</v>
      </c>
      <c r="F678">
        <v>22</v>
      </c>
      <c r="G678" t="s">
        <v>160</v>
      </c>
      <c r="H678">
        <v>5</v>
      </c>
      <c r="I678" s="136">
        <f>VLOOKUP(A678,[1]valid2020_stock!$A$2:$M$9919,13,FALSE)</f>
        <v>397.03491918927801</v>
      </c>
      <c r="J678" s="109"/>
      <c r="K678" s="136">
        <f t="shared" si="44"/>
        <v>397.03491918927801</v>
      </c>
      <c r="L678" t="s">
        <v>357</v>
      </c>
    </row>
    <row r="679" spans="1:12" x14ac:dyDescent="0.3">
      <c r="A679" t="str">
        <f t="shared" si="41"/>
        <v>2008-22-3-PuyallupR_hat_h_m</v>
      </c>
      <c r="B679">
        <f>VLOOKUP(F679,LookUpFlags!$A$5:$E$114,5,FALSE)</f>
        <v>2</v>
      </c>
      <c r="C679">
        <f t="shared" si="42"/>
        <v>11</v>
      </c>
      <c r="D679" t="str">
        <f t="shared" si="43"/>
        <v>M</v>
      </c>
      <c r="E679">
        <v>2008</v>
      </c>
      <c r="F679">
        <v>22</v>
      </c>
      <c r="G679" t="s">
        <v>160</v>
      </c>
      <c r="H679">
        <v>3</v>
      </c>
      <c r="I679" s="136">
        <f>VLOOKUP(A679,[1]valid2020_stock!$A$2:$M$9919,13,FALSE)</f>
        <v>2597.1995188596629</v>
      </c>
      <c r="J679" s="109"/>
      <c r="K679" s="136">
        <f t="shared" si="44"/>
        <v>2597.1995188596629</v>
      </c>
      <c r="L679" t="s">
        <v>357</v>
      </c>
    </row>
    <row r="680" spans="1:12" x14ac:dyDescent="0.3">
      <c r="A680" t="str">
        <f t="shared" si="41"/>
        <v>2008-22-4-PuyallupR_hat_h_m</v>
      </c>
      <c r="B680">
        <f>VLOOKUP(F680,LookUpFlags!$A$5:$E$114,5,FALSE)</f>
        <v>2</v>
      </c>
      <c r="C680">
        <f t="shared" si="42"/>
        <v>11</v>
      </c>
      <c r="D680" t="str">
        <f t="shared" si="43"/>
        <v>M</v>
      </c>
      <c r="E680">
        <v>2008</v>
      </c>
      <c r="F680">
        <v>22</v>
      </c>
      <c r="G680" t="s">
        <v>160</v>
      </c>
      <c r="H680">
        <v>4</v>
      </c>
      <c r="I680" s="136">
        <f>VLOOKUP(A680,[1]valid2020_stock!$A$2:$M$9919,13,FALSE)</f>
        <v>4644.4660121212264</v>
      </c>
      <c r="J680" s="109"/>
      <c r="K680" s="136">
        <f t="shared" si="44"/>
        <v>4644.4660121212264</v>
      </c>
      <c r="L680" t="s">
        <v>357</v>
      </c>
    </row>
    <row r="681" spans="1:12" x14ac:dyDescent="0.3">
      <c r="A681" t="str">
        <f t="shared" si="41"/>
        <v>2008-22-5-PuyallupR_hat_h_m</v>
      </c>
      <c r="B681">
        <f>VLOOKUP(F681,LookUpFlags!$A$5:$E$114,5,FALSE)</f>
        <v>2</v>
      </c>
      <c r="C681">
        <f t="shared" si="42"/>
        <v>11</v>
      </c>
      <c r="D681" t="str">
        <f t="shared" si="43"/>
        <v>M</v>
      </c>
      <c r="E681">
        <v>2008</v>
      </c>
      <c r="F681">
        <v>22</v>
      </c>
      <c r="G681" t="s">
        <v>160</v>
      </c>
      <c r="H681">
        <v>5</v>
      </c>
      <c r="I681" s="136">
        <f>VLOOKUP(A681,[1]valid2020_stock!$A$2:$M$9919,13,FALSE)</f>
        <v>199.49201842684519</v>
      </c>
      <c r="J681" s="109"/>
      <c r="K681" s="136">
        <f t="shared" si="44"/>
        <v>199.49201842684519</v>
      </c>
      <c r="L681" t="s">
        <v>357</v>
      </c>
    </row>
    <row r="682" spans="1:12" x14ac:dyDescent="0.3">
      <c r="A682" t="str">
        <f t="shared" si="41"/>
        <v>2009-22-3-PuyallupR_hat_h_m</v>
      </c>
      <c r="B682">
        <f>VLOOKUP(F682,LookUpFlags!$A$5:$E$114,5,FALSE)</f>
        <v>2</v>
      </c>
      <c r="C682">
        <f t="shared" si="42"/>
        <v>11</v>
      </c>
      <c r="D682" t="str">
        <f t="shared" si="43"/>
        <v>M</v>
      </c>
      <c r="E682">
        <v>2009</v>
      </c>
      <c r="F682">
        <v>22</v>
      </c>
      <c r="G682" t="s">
        <v>160</v>
      </c>
      <c r="H682">
        <v>3</v>
      </c>
      <c r="I682" s="136">
        <f>VLOOKUP(A682,[1]valid2020_stock!$A$2:$M$9919,13,FALSE)</f>
        <v>2517.8668047177312</v>
      </c>
      <c r="J682" s="109"/>
      <c r="K682" s="136">
        <f t="shared" si="44"/>
        <v>2517.8668047177312</v>
      </c>
      <c r="L682" t="s">
        <v>357</v>
      </c>
    </row>
    <row r="683" spans="1:12" x14ac:dyDescent="0.3">
      <c r="A683" t="str">
        <f t="shared" si="41"/>
        <v>2009-22-4-PuyallupR_hat_h_m</v>
      </c>
      <c r="B683">
        <f>VLOOKUP(F683,LookUpFlags!$A$5:$E$114,5,FALSE)</f>
        <v>2</v>
      </c>
      <c r="C683">
        <f t="shared" si="42"/>
        <v>11</v>
      </c>
      <c r="D683" t="str">
        <f t="shared" si="43"/>
        <v>M</v>
      </c>
      <c r="E683">
        <v>2009</v>
      </c>
      <c r="F683">
        <v>22</v>
      </c>
      <c r="G683" t="s">
        <v>160</v>
      </c>
      <c r="H683">
        <v>4</v>
      </c>
      <c r="I683" s="136">
        <f>VLOOKUP(A683,[1]valid2020_stock!$A$2:$M$9919,13,FALSE)</f>
        <v>4263.090798735042</v>
      </c>
      <c r="J683" s="109"/>
      <c r="K683" s="136">
        <f t="shared" si="44"/>
        <v>4263.090798735042</v>
      </c>
      <c r="L683" t="s">
        <v>357</v>
      </c>
    </row>
    <row r="684" spans="1:12" x14ac:dyDescent="0.3">
      <c r="A684" t="str">
        <f t="shared" si="41"/>
        <v>2009-22-5-PuyallupR_hat_h_m</v>
      </c>
      <c r="B684">
        <f>VLOOKUP(F684,LookUpFlags!$A$5:$E$114,5,FALSE)</f>
        <v>2</v>
      </c>
      <c r="C684">
        <f t="shared" si="42"/>
        <v>11</v>
      </c>
      <c r="D684" t="str">
        <f t="shared" si="43"/>
        <v>M</v>
      </c>
      <c r="E684">
        <v>2009</v>
      </c>
      <c r="F684">
        <v>22</v>
      </c>
      <c r="G684" t="s">
        <v>160</v>
      </c>
      <c r="H684">
        <v>5</v>
      </c>
      <c r="I684" s="136">
        <f>VLOOKUP(A684,[1]valid2020_stock!$A$2:$M$9919,13,FALSE)</f>
        <v>73.384381283448704</v>
      </c>
      <c r="J684" s="109"/>
      <c r="K684" s="136">
        <f t="shared" si="44"/>
        <v>73.384381283448704</v>
      </c>
      <c r="L684" t="s">
        <v>357</v>
      </c>
    </row>
    <row r="685" spans="1:12" x14ac:dyDescent="0.3">
      <c r="A685" t="str">
        <f t="shared" si="41"/>
        <v>2010-22-3-PuyallupR_hat_h_m</v>
      </c>
      <c r="B685">
        <f>VLOOKUP(F685,LookUpFlags!$A$5:$E$114,5,FALSE)</f>
        <v>2</v>
      </c>
      <c r="C685">
        <f t="shared" si="42"/>
        <v>11</v>
      </c>
      <c r="D685" t="str">
        <f t="shared" si="43"/>
        <v>M</v>
      </c>
      <c r="E685">
        <v>2010</v>
      </c>
      <c r="F685">
        <v>22</v>
      </c>
      <c r="G685" t="s">
        <v>160</v>
      </c>
      <c r="H685">
        <v>3</v>
      </c>
      <c r="I685" s="136">
        <f>VLOOKUP(A685,[1]valid2020_stock!$A$2:$M$9919,13,FALSE)</f>
        <v>1141.005264958435</v>
      </c>
      <c r="J685" s="109"/>
      <c r="K685" s="136">
        <f t="shared" si="44"/>
        <v>1141.005264958435</v>
      </c>
      <c r="L685" t="s">
        <v>357</v>
      </c>
    </row>
    <row r="686" spans="1:12" x14ac:dyDescent="0.3">
      <c r="A686" t="str">
        <f t="shared" si="41"/>
        <v>2010-22-4-PuyallupR_hat_h_m</v>
      </c>
      <c r="B686">
        <f>VLOOKUP(F686,LookUpFlags!$A$5:$E$114,5,FALSE)</f>
        <v>2</v>
      </c>
      <c r="C686">
        <f t="shared" si="42"/>
        <v>11</v>
      </c>
      <c r="D686" t="str">
        <f t="shared" si="43"/>
        <v>M</v>
      </c>
      <c r="E686">
        <v>2010</v>
      </c>
      <c r="F686">
        <v>22</v>
      </c>
      <c r="G686" t="s">
        <v>160</v>
      </c>
      <c r="H686">
        <v>4</v>
      </c>
      <c r="I686" s="136">
        <f>VLOOKUP(A686,[1]valid2020_stock!$A$2:$M$9919,13,FALSE)</f>
        <v>4972.9236184899364</v>
      </c>
      <c r="J686" s="109"/>
      <c r="K686" s="136">
        <f t="shared" si="44"/>
        <v>4972.9236184899364</v>
      </c>
      <c r="L686" t="s">
        <v>357</v>
      </c>
    </row>
    <row r="687" spans="1:12" x14ac:dyDescent="0.3">
      <c r="A687" t="str">
        <f t="shared" si="41"/>
        <v>2010-22-5-PuyallupR_hat_h_m</v>
      </c>
      <c r="B687">
        <f>VLOOKUP(F687,LookUpFlags!$A$5:$E$114,5,FALSE)</f>
        <v>2</v>
      </c>
      <c r="C687">
        <f t="shared" si="42"/>
        <v>11</v>
      </c>
      <c r="D687" t="str">
        <f t="shared" si="43"/>
        <v>M</v>
      </c>
      <c r="E687">
        <v>2010</v>
      </c>
      <c r="F687">
        <v>22</v>
      </c>
      <c r="G687" t="s">
        <v>160</v>
      </c>
      <c r="H687">
        <v>5</v>
      </c>
      <c r="I687" s="136">
        <f>VLOOKUP(A687,[1]valid2020_stock!$A$2:$M$9919,13,FALSE)</f>
        <v>303.72487587961569</v>
      </c>
      <c r="J687" s="109"/>
      <c r="K687" s="136">
        <f t="shared" si="44"/>
        <v>303.72487587961569</v>
      </c>
      <c r="L687" t="s">
        <v>357</v>
      </c>
    </row>
    <row r="688" spans="1:12" x14ac:dyDescent="0.3">
      <c r="A688" t="str">
        <f t="shared" si="41"/>
        <v>2011-22-3-PuyallupR_hat_h_m</v>
      </c>
      <c r="B688">
        <f>VLOOKUP(F688,LookUpFlags!$A$5:$E$114,5,FALSE)</f>
        <v>2</v>
      </c>
      <c r="C688">
        <f t="shared" si="42"/>
        <v>11</v>
      </c>
      <c r="D688" t="str">
        <f t="shared" si="43"/>
        <v>M</v>
      </c>
      <c r="E688">
        <v>2011</v>
      </c>
      <c r="F688">
        <v>22</v>
      </c>
      <c r="G688" t="s">
        <v>160</v>
      </c>
      <c r="H688">
        <v>3</v>
      </c>
      <c r="I688" s="136">
        <f>VLOOKUP(A688,[1]valid2020_stock!$A$2:$M$9919,13,FALSE)</f>
        <v>177.03388217905999</v>
      </c>
      <c r="J688" s="109"/>
      <c r="K688" s="136">
        <f t="shared" si="44"/>
        <v>177.03388217905999</v>
      </c>
      <c r="L688" t="s">
        <v>357</v>
      </c>
    </row>
    <row r="689" spans="1:12" x14ac:dyDescent="0.3">
      <c r="A689" t="str">
        <f t="shared" si="41"/>
        <v>2011-22-4-PuyallupR_hat_h_m</v>
      </c>
      <c r="B689">
        <f>VLOOKUP(F689,LookUpFlags!$A$5:$E$114,5,FALSE)</f>
        <v>2</v>
      </c>
      <c r="C689">
        <f t="shared" si="42"/>
        <v>11</v>
      </c>
      <c r="D689" t="str">
        <f t="shared" si="43"/>
        <v>M</v>
      </c>
      <c r="E689">
        <v>2011</v>
      </c>
      <c r="F689">
        <v>22</v>
      </c>
      <c r="G689" t="s">
        <v>160</v>
      </c>
      <c r="H689">
        <v>4</v>
      </c>
      <c r="I689" s="136">
        <f>VLOOKUP(A689,[1]valid2020_stock!$A$2:$M$9919,13,FALSE)</f>
        <v>5670.2910001923829</v>
      </c>
      <c r="J689" s="109"/>
      <c r="K689" s="136">
        <f t="shared" si="44"/>
        <v>5670.2910001923829</v>
      </c>
      <c r="L689" t="s">
        <v>357</v>
      </c>
    </row>
    <row r="690" spans="1:12" x14ac:dyDescent="0.3">
      <c r="A690" t="str">
        <f t="shared" si="41"/>
        <v>2011-22-5-PuyallupR_hat_h_m</v>
      </c>
      <c r="B690">
        <f>VLOOKUP(F690,LookUpFlags!$A$5:$E$114,5,FALSE)</f>
        <v>2</v>
      </c>
      <c r="C690">
        <f t="shared" si="42"/>
        <v>11</v>
      </c>
      <c r="D690" t="str">
        <f t="shared" si="43"/>
        <v>M</v>
      </c>
      <c r="E690">
        <v>2011</v>
      </c>
      <c r="F690">
        <v>22</v>
      </c>
      <c r="G690" t="s">
        <v>160</v>
      </c>
      <c r="H690">
        <v>5</v>
      </c>
      <c r="I690" s="136">
        <f>VLOOKUP(A690,[1]valid2020_stock!$A$2:$M$9919,13,FALSE)</f>
        <v>77.102520032365646</v>
      </c>
      <c r="J690" s="109"/>
      <c r="K690" s="136">
        <f t="shared" si="44"/>
        <v>77.102520032365646</v>
      </c>
      <c r="L690" t="s">
        <v>357</v>
      </c>
    </row>
    <row r="691" spans="1:12" x14ac:dyDescent="0.3">
      <c r="A691" t="str">
        <f t="shared" si="41"/>
        <v>2012-22-3-PuyallupR_hat_h_m</v>
      </c>
      <c r="B691">
        <f>VLOOKUP(F691,LookUpFlags!$A$5:$E$114,5,FALSE)</f>
        <v>2</v>
      </c>
      <c r="C691">
        <f t="shared" si="42"/>
        <v>11</v>
      </c>
      <c r="D691" t="str">
        <f t="shared" si="43"/>
        <v>M</v>
      </c>
      <c r="E691">
        <v>2012</v>
      </c>
      <c r="F691">
        <v>22</v>
      </c>
      <c r="G691" t="s">
        <v>160</v>
      </c>
      <c r="H691">
        <v>3</v>
      </c>
      <c r="I691" s="136">
        <f>VLOOKUP(A691,[1]valid2020_stock!$A$2:$M$9919,13,FALSE)</f>
        <v>2435.0448613391541</v>
      </c>
      <c r="J691" s="109"/>
      <c r="K691" s="136">
        <f t="shared" si="44"/>
        <v>2435.0448613391541</v>
      </c>
      <c r="L691" t="s">
        <v>357</v>
      </c>
    </row>
    <row r="692" spans="1:12" x14ac:dyDescent="0.3">
      <c r="A692" t="str">
        <f t="shared" si="41"/>
        <v>2012-22-4-PuyallupR_hat_h_m</v>
      </c>
      <c r="B692">
        <f>VLOOKUP(F692,LookUpFlags!$A$5:$E$114,5,FALSE)</f>
        <v>2</v>
      </c>
      <c r="C692">
        <f t="shared" si="42"/>
        <v>11</v>
      </c>
      <c r="D692" t="str">
        <f t="shared" si="43"/>
        <v>M</v>
      </c>
      <c r="E692">
        <v>2012</v>
      </c>
      <c r="F692">
        <v>22</v>
      </c>
      <c r="G692" t="s">
        <v>160</v>
      </c>
      <c r="H692">
        <v>4</v>
      </c>
      <c r="I692" s="136">
        <f>VLOOKUP(A692,[1]valid2020_stock!$A$2:$M$9919,13,FALSE)</f>
        <v>762.59819676363111</v>
      </c>
      <c r="J692" s="109"/>
      <c r="K692" s="136">
        <f t="shared" si="44"/>
        <v>762.59819676363111</v>
      </c>
      <c r="L692" t="s">
        <v>357</v>
      </c>
    </row>
    <row r="693" spans="1:12" x14ac:dyDescent="0.3">
      <c r="A693" t="str">
        <f t="shared" si="41"/>
        <v>2012-22-5-PuyallupR_hat_h_m</v>
      </c>
      <c r="B693">
        <f>VLOOKUP(F693,LookUpFlags!$A$5:$E$114,5,FALSE)</f>
        <v>2</v>
      </c>
      <c r="C693">
        <f t="shared" si="42"/>
        <v>11</v>
      </c>
      <c r="D693" t="str">
        <f t="shared" si="43"/>
        <v>M</v>
      </c>
      <c r="E693">
        <v>2012</v>
      </c>
      <c r="F693">
        <v>22</v>
      </c>
      <c r="G693" t="s">
        <v>160</v>
      </c>
      <c r="H693">
        <v>5</v>
      </c>
      <c r="I693" s="136">
        <f>VLOOKUP(A693,[1]valid2020_stock!$A$2:$M$9919,13,FALSE)</f>
        <v>526.11375859261716</v>
      </c>
      <c r="J693" s="109"/>
      <c r="K693" s="136">
        <f t="shared" si="44"/>
        <v>526.11375859261716</v>
      </c>
      <c r="L693" t="s">
        <v>357</v>
      </c>
    </row>
    <row r="694" spans="1:12" x14ac:dyDescent="0.3">
      <c r="A694" t="str">
        <f t="shared" si="41"/>
        <v>2013-22-3-PuyallupR_hat_h_m</v>
      </c>
      <c r="B694">
        <f>VLOOKUP(F694,LookUpFlags!$A$5:$E$114,5,FALSE)</f>
        <v>2</v>
      </c>
      <c r="C694">
        <f t="shared" si="42"/>
        <v>11</v>
      </c>
      <c r="D694" t="str">
        <f t="shared" si="43"/>
        <v>M</v>
      </c>
      <c r="E694">
        <v>2013</v>
      </c>
      <c r="F694">
        <v>22</v>
      </c>
      <c r="G694" t="s">
        <v>160</v>
      </c>
      <c r="H694">
        <v>3</v>
      </c>
      <c r="I694" s="136">
        <f>VLOOKUP(A694,[1]valid2020_stock!$A$2:$M$9919,13,FALSE)</f>
        <v>3225.0754390203192</v>
      </c>
      <c r="J694" s="109"/>
      <c r="K694" s="136">
        <f t="shared" si="44"/>
        <v>3225.0754390203192</v>
      </c>
      <c r="L694" t="s">
        <v>357</v>
      </c>
    </row>
    <row r="695" spans="1:12" x14ac:dyDescent="0.3">
      <c r="A695" t="str">
        <f t="shared" si="41"/>
        <v>2013-22-4-PuyallupR_hat_h_m</v>
      </c>
      <c r="B695">
        <f>VLOOKUP(F695,LookUpFlags!$A$5:$E$114,5,FALSE)</f>
        <v>2</v>
      </c>
      <c r="C695">
        <f t="shared" si="42"/>
        <v>11</v>
      </c>
      <c r="D695" t="str">
        <f t="shared" si="43"/>
        <v>M</v>
      </c>
      <c r="E695">
        <v>2013</v>
      </c>
      <c r="F695">
        <v>22</v>
      </c>
      <c r="G695" t="s">
        <v>160</v>
      </c>
      <c r="H695">
        <v>4</v>
      </c>
      <c r="I695" s="136">
        <f>VLOOKUP(A695,[1]valid2020_stock!$A$2:$M$9919,13,FALSE)</f>
        <v>3135.5391373456259</v>
      </c>
      <c r="J695" s="109"/>
      <c r="K695" s="136">
        <f t="shared" si="44"/>
        <v>3135.5391373456259</v>
      </c>
      <c r="L695" t="s">
        <v>357</v>
      </c>
    </row>
    <row r="696" spans="1:12" x14ac:dyDescent="0.3">
      <c r="A696" t="str">
        <f t="shared" si="41"/>
        <v>2013-22-5-PuyallupR_hat_h_m</v>
      </c>
      <c r="B696">
        <f>VLOOKUP(F696,LookUpFlags!$A$5:$E$114,5,FALSE)</f>
        <v>2</v>
      </c>
      <c r="C696">
        <f t="shared" si="42"/>
        <v>11</v>
      </c>
      <c r="D696" t="str">
        <f t="shared" si="43"/>
        <v>M</v>
      </c>
      <c r="E696">
        <v>2013</v>
      </c>
      <c r="F696">
        <v>22</v>
      </c>
      <c r="G696" t="s">
        <v>160</v>
      </c>
      <c r="H696">
        <v>5</v>
      </c>
      <c r="I696" s="136">
        <f>VLOOKUP(A696,[1]valid2020_stock!$A$2:$M$9919,13,FALSE)</f>
        <v>98</v>
      </c>
      <c r="J696" s="109"/>
      <c r="K696" s="136">
        <f t="shared" si="44"/>
        <v>98</v>
      </c>
      <c r="L696" t="s">
        <v>357</v>
      </c>
    </row>
    <row r="697" spans="1:12" x14ac:dyDescent="0.3">
      <c r="A697" t="str">
        <f t="shared" si="41"/>
        <v>2007-23-3-</v>
      </c>
      <c r="B697">
        <f>VLOOKUP(F697,LookUpFlags!$A$5:$E$114,5,FALSE)</f>
        <v>1</v>
      </c>
      <c r="C697">
        <f t="shared" si="42"/>
        <v>12</v>
      </c>
      <c r="D697" t="str">
        <f t="shared" si="43"/>
        <v>UM</v>
      </c>
      <c r="E697">
        <v>2007</v>
      </c>
      <c r="F697">
        <v>23</v>
      </c>
      <c r="H697">
        <v>3</v>
      </c>
      <c r="I697" s="136">
        <f>VLOOKUP(A697,[1]valid2020_stock!$A$2:$M$9919,13,FALSE)</f>
        <v>9.8426513577531818</v>
      </c>
      <c r="K697" s="136">
        <f t="shared" si="44"/>
        <v>9.8426513577531818</v>
      </c>
    </row>
    <row r="698" spans="1:12" x14ac:dyDescent="0.3">
      <c r="A698" t="str">
        <f t="shared" si="41"/>
        <v>2007-23-4-</v>
      </c>
      <c r="B698">
        <f>VLOOKUP(F698,LookUpFlags!$A$5:$E$114,5,FALSE)</f>
        <v>1</v>
      </c>
      <c r="C698">
        <f t="shared" si="42"/>
        <v>12</v>
      </c>
      <c r="D698" t="str">
        <f t="shared" si="43"/>
        <v>UM</v>
      </c>
      <c r="E698">
        <v>2007</v>
      </c>
      <c r="F698">
        <v>23</v>
      </c>
      <c r="H698">
        <v>4</v>
      </c>
      <c r="I698" s="136">
        <f>VLOOKUP(A698,[1]valid2020_stock!$A$2:$M$9919,13,FALSE)</f>
        <v>4.6943242761660873</v>
      </c>
      <c r="K698" s="136">
        <f t="shared" ref="K698:K729" si="45">I698</f>
        <v>4.6943242761660873</v>
      </c>
    </row>
    <row r="699" spans="1:12" x14ac:dyDescent="0.3">
      <c r="A699" t="str">
        <f t="shared" si="41"/>
        <v>2007-23-5-</v>
      </c>
      <c r="B699">
        <f>VLOOKUP(F699,LookUpFlags!$A$5:$E$114,5,FALSE)</f>
        <v>1</v>
      </c>
      <c r="C699">
        <f t="shared" si="42"/>
        <v>12</v>
      </c>
      <c r="D699" t="str">
        <f t="shared" si="43"/>
        <v>UM</v>
      </c>
      <c r="E699">
        <v>2007</v>
      </c>
      <c r="F699">
        <v>23</v>
      </c>
      <c r="H699">
        <v>5</v>
      </c>
      <c r="I699" s="136">
        <f>VLOOKUP(A699,[1]valid2020_stock!$A$2:$M$9919,13,FALSE)</f>
        <v>0.1744786375368487</v>
      </c>
      <c r="K699" s="136">
        <f t="shared" si="45"/>
        <v>0.1744786375368487</v>
      </c>
    </row>
    <row r="700" spans="1:12" x14ac:dyDescent="0.3">
      <c r="A700" t="str">
        <f t="shared" si="41"/>
        <v>2008-23-3-</v>
      </c>
      <c r="B700">
        <f>VLOOKUP(F700,LookUpFlags!$A$5:$E$114,5,FALSE)</f>
        <v>1</v>
      </c>
      <c r="C700">
        <f t="shared" si="42"/>
        <v>12</v>
      </c>
      <c r="D700" t="str">
        <f t="shared" si="43"/>
        <v>UM</v>
      </c>
      <c r="E700">
        <v>2008</v>
      </c>
      <c r="F700">
        <v>23</v>
      </c>
      <c r="H700">
        <v>3</v>
      </c>
      <c r="I700" s="136">
        <f>VLOOKUP(A700,[1]valid2020_stock!$A$2:$M$9919,13,FALSE)</f>
        <v>5.1458261452453886</v>
      </c>
      <c r="K700" s="136">
        <f t="shared" si="45"/>
        <v>5.1458261452453886</v>
      </c>
    </row>
    <row r="701" spans="1:12" x14ac:dyDescent="0.3">
      <c r="A701" t="str">
        <f t="shared" si="41"/>
        <v>2008-23-4-</v>
      </c>
      <c r="B701">
        <f>VLOOKUP(F701,LookUpFlags!$A$5:$E$114,5,FALSE)</f>
        <v>1</v>
      </c>
      <c r="C701">
        <f t="shared" si="42"/>
        <v>12</v>
      </c>
      <c r="D701" t="str">
        <f t="shared" si="43"/>
        <v>UM</v>
      </c>
      <c r="E701">
        <v>2008</v>
      </c>
      <c r="F701">
        <v>23</v>
      </c>
      <c r="H701">
        <v>4</v>
      </c>
      <c r="I701" s="136">
        <f>VLOOKUP(A701,[1]valid2020_stock!$A$2:$M$9919,13,FALSE)</f>
        <v>2.4542347093832051</v>
      </c>
      <c r="K701" s="136">
        <f t="shared" si="45"/>
        <v>2.4542347093832051</v>
      </c>
    </row>
    <row r="702" spans="1:12" x14ac:dyDescent="0.3">
      <c r="A702" t="str">
        <f t="shared" si="41"/>
        <v>2008-23-5-</v>
      </c>
      <c r="B702">
        <f>VLOOKUP(F702,LookUpFlags!$A$5:$E$114,5,FALSE)</f>
        <v>1</v>
      </c>
      <c r="C702">
        <f t="shared" si="42"/>
        <v>12</v>
      </c>
      <c r="D702" t="str">
        <f t="shared" si="43"/>
        <v>UM</v>
      </c>
      <c r="E702">
        <v>2008</v>
      </c>
      <c r="F702">
        <v>23</v>
      </c>
      <c r="H702">
        <v>5</v>
      </c>
      <c r="I702" s="136">
        <f>VLOOKUP(A702,[1]valid2020_stock!$A$2:$M$9919,13,FALSE)</f>
        <v>9.1218991935203719E-2</v>
      </c>
      <c r="K702" s="136">
        <f t="shared" si="45"/>
        <v>9.1218991935203719E-2</v>
      </c>
    </row>
    <row r="703" spans="1:12" x14ac:dyDescent="0.3">
      <c r="A703" t="str">
        <f t="shared" si="41"/>
        <v>2009-23-3-</v>
      </c>
      <c r="B703">
        <f>VLOOKUP(F703,LookUpFlags!$A$5:$E$114,5,FALSE)</f>
        <v>1</v>
      </c>
      <c r="C703">
        <f t="shared" si="42"/>
        <v>12</v>
      </c>
      <c r="D703" t="str">
        <f t="shared" si="43"/>
        <v>UM</v>
      </c>
      <c r="E703">
        <v>2009</v>
      </c>
      <c r="F703">
        <v>23</v>
      </c>
      <c r="H703">
        <v>3</v>
      </c>
      <c r="I703" s="136">
        <f>VLOOKUP(A703,[1]valid2020_stock!$A$2:$M$9919,13,FALSE)</f>
        <v>8.7583771269808803</v>
      </c>
      <c r="K703" s="136">
        <f t="shared" si="45"/>
        <v>8.7583771269808803</v>
      </c>
    </row>
    <row r="704" spans="1:12" x14ac:dyDescent="0.3">
      <c r="A704" t="str">
        <f t="shared" si="41"/>
        <v>2009-23-4-</v>
      </c>
      <c r="B704">
        <f>VLOOKUP(F704,LookUpFlags!$A$5:$E$114,5,FALSE)</f>
        <v>1</v>
      </c>
      <c r="C704">
        <f t="shared" si="42"/>
        <v>12</v>
      </c>
      <c r="D704" t="str">
        <f t="shared" si="43"/>
        <v>UM</v>
      </c>
      <c r="E704">
        <v>2009</v>
      </c>
      <c r="F704">
        <v>23</v>
      </c>
      <c r="H704">
        <v>4</v>
      </c>
      <c r="I704" s="136">
        <f>VLOOKUP(A704,[1]valid2020_stock!$A$2:$M$9919,13,FALSE)</f>
        <v>4.1771938142071443</v>
      </c>
      <c r="K704" s="136">
        <f t="shared" si="45"/>
        <v>4.1771938142071443</v>
      </c>
    </row>
    <row r="705" spans="1:11" x14ac:dyDescent="0.3">
      <c r="A705" t="str">
        <f t="shared" si="41"/>
        <v>2009-23-5-</v>
      </c>
      <c r="B705">
        <f>VLOOKUP(F705,LookUpFlags!$A$5:$E$114,5,FALSE)</f>
        <v>1</v>
      </c>
      <c r="C705">
        <f t="shared" si="42"/>
        <v>12</v>
      </c>
      <c r="D705" t="str">
        <f t="shared" si="43"/>
        <v>UM</v>
      </c>
      <c r="E705">
        <v>2009</v>
      </c>
      <c r="F705">
        <v>23</v>
      </c>
      <c r="H705">
        <v>5</v>
      </c>
      <c r="I705" s="136">
        <f>VLOOKUP(A705,[1]valid2020_stock!$A$2:$M$9919,13,FALSE)</f>
        <v>0.1552579333154761</v>
      </c>
      <c r="K705" s="136">
        <f t="shared" si="45"/>
        <v>0.1552579333154761</v>
      </c>
    </row>
    <row r="706" spans="1:11" x14ac:dyDescent="0.3">
      <c r="A706" t="str">
        <f t="shared" si="41"/>
        <v>2010-23-3-</v>
      </c>
      <c r="B706">
        <f>VLOOKUP(F706,LookUpFlags!$A$5:$E$114,5,FALSE)</f>
        <v>1</v>
      </c>
      <c r="C706">
        <f t="shared" si="42"/>
        <v>12</v>
      </c>
      <c r="D706" t="str">
        <f t="shared" si="43"/>
        <v>UM</v>
      </c>
      <c r="E706">
        <v>2010</v>
      </c>
      <c r="F706">
        <v>23</v>
      </c>
      <c r="H706">
        <v>3</v>
      </c>
      <c r="I706" s="136">
        <f>VLOOKUP(A706,[1]valid2020_stock!$A$2:$M$9919,13,FALSE)</f>
        <v>9.3560503677279581</v>
      </c>
      <c r="K706" s="136">
        <f t="shared" si="45"/>
        <v>9.3560503677279581</v>
      </c>
    </row>
    <row r="707" spans="1:11" x14ac:dyDescent="0.3">
      <c r="A707" t="str">
        <f t="shared" si="41"/>
        <v>2010-23-4-</v>
      </c>
      <c r="B707">
        <f>VLOOKUP(F707,LookUpFlags!$A$5:$E$114,5,FALSE)</f>
        <v>1</v>
      </c>
      <c r="C707">
        <f t="shared" si="42"/>
        <v>12</v>
      </c>
      <c r="D707" t="str">
        <f t="shared" si="43"/>
        <v>UM</v>
      </c>
      <c r="E707">
        <v>2010</v>
      </c>
      <c r="F707">
        <v>23</v>
      </c>
      <c r="H707">
        <v>4</v>
      </c>
      <c r="I707" s="136">
        <f>VLOOKUP(A707,[1]valid2020_stock!$A$2:$M$9919,13,FALSE)</f>
        <v>4.4622462763208004</v>
      </c>
      <c r="K707" s="136">
        <f t="shared" si="45"/>
        <v>4.4622462763208004</v>
      </c>
    </row>
    <row r="708" spans="1:11" x14ac:dyDescent="0.3">
      <c r="A708" t="str">
        <f t="shared" ref="A708:A771" si="46">E708&amp;"-"&amp;F708&amp;"-"&amp;H708&amp;"-"&amp;G708</f>
        <v>2010-23-5-</v>
      </c>
      <c r="B708">
        <f>VLOOKUP(F708,LookUpFlags!$A$5:$E$114,5,FALSE)</f>
        <v>1</v>
      </c>
      <c r="C708">
        <f t="shared" ref="C708:C771" si="47">IF(MOD(F708,2)&lt;&gt;0,F708/2+0.5,F708/2)</f>
        <v>12</v>
      </c>
      <c r="D708" t="str">
        <f t="shared" ref="D708:D771" si="48">IF(MOD(F708,2)&lt;&gt;0,"UM","M")</f>
        <v>UM</v>
      </c>
      <c r="E708">
        <v>2010</v>
      </c>
      <c r="F708">
        <v>23</v>
      </c>
      <c r="H708">
        <v>5</v>
      </c>
      <c r="I708" s="136">
        <f>VLOOKUP(A708,[1]valid2020_stock!$A$2:$M$9919,13,FALSE)</f>
        <v>0.16585276279255989</v>
      </c>
      <c r="K708" s="136">
        <f t="shared" si="45"/>
        <v>0.16585276279255989</v>
      </c>
    </row>
    <row r="709" spans="1:11" x14ac:dyDescent="0.3">
      <c r="A709" t="str">
        <f t="shared" si="46"/>
        <v>2011-23-3-</v>
      </c>
      <c r="B709">
        <f>VLOOKUP(F709,LookUpFlags!$A$5:$E$114,5,FALSE)</f>
        <v>1</v>
      </c>
      <c r="C709">
        <f t="shared" si="47"/>
        <v>12</v>
      </c>
      <c r="D709" t="str">
        <f t="shared" si="48"/>
        <v>UM</v>
      </c>
      <c r="E709">
        <v>2011</v>
      </c>
      <c r="F709">
        <v>23</v>
      </c>
      <c r="H709">
        <v>3</v>
      </c>
      <c r="I709" s="136">
        <f>VLOOKUP(A709,[1]valid2020_stock!$A$2:$M$9919,13,FALSE)</f>
        <v>2.1353316067438359</v>
      </c>
      <c r="K709" s="136">
        <f t="shared" si="45"/>
        <v>2.1353316067438359</v>
      </c>
    </row>
    <row r="710" spans="1:11" x14ac:dyDescent="0.3">
      <c r="A710" t="str">
        <f t="shared" si="46"/>
        <v>2011-23-4-</v>
      </c>
      <c r="B710">
        <f>VLOOKUP(F710,LookUpFlags!$A$5:$E$114,5,FALSE)</f>
        <v>1</v>
      </c>
      <c r="C710">
        <f t="shared" si="47"/>
        <v>12</v>
      </c>
      <c r="D710" t="str">
        <f t="shared" si="48"/>
        <v>UM</v>
      </c>
      <c r="E710">
        <v>2011</v>
      </c>
      <c r="F710">
        <v>23</v>
      </c>
      <c r="H710">
        <v>4</v>
      </c>
      <c r="I710" s="136">
        <f>VLOOKUP(A710,[1]valid2020_stock!$A$2:$M$9919,13,FALSE)</f>
        <v>1.01841857796846</v>
      </c>
      <c r="K710" s="136">
        <f t="shared" si="45"/>
        <v>1.01841857796846</v>
      </c>
    </row>
    <row r="711" spans="1:11" x14ac:dyDescent="0.3">
      <c r="A711" t="str">
        <f t="shared" si="46"/>
        <v>2011-23-5-</v>
      </c>
      <c r="B711">
        <f>VLOOKUP(F711,LookUpFlags!$A$5:$E$114,5,FALSE)</f>
        <v>1</v>
      </c>
      <c r="C711">
        <f t="shared" si="47"/>
        <v>12</v>
      </c>
      <c r="D711" t="str">
        <f t="shared" si="48"/>
        <v>UM</v>
      </c>
      <c r="E711">
        <v>2011</v>
      </c>
      <c r="F711">
        <v>23</v>
      </c>
      <c r="H711">
        <v>5</v>
      </c>
      <c r="I711" s="136">
        <f>VLOOKUP(A711,[1]valid2020_stock!$A$2:$M$9919,13,FALSE)</f>
        <v>3.785258015265943E-2</v>
      </c>
      <c r="K711" s="136">
        <f t="shared" si="45"/>
        <v>3.785258015265943E-2</v>
      </c>
    </row>
    <row r="712" spans="1:11" x14ac:dyDescent="0.3">
      <c r="A712" t="str">
        <f t="shared" si="46"/>
        <v>2012-23-3-</v>
      </c>
      <c r="B712">
        <f>VLOOKUP(F712,LookUpFlags!$A$5:$E$114,5,FALSE)</f>
        <v>1</v>
      </c>
      <c r="C712">
        <f t="shared" si="47"/>
        <v>12</v>
      </c>
      <c r="D712" t="str">
        <f t="shared" si="48"/>
        <v>UM</v>
      </c>
      <c r="E712">
        <v>2012</v>
      </c>
      <c r="F712">
        <v>23</v>
      </c>
      <c r="H712">
        <v>3</v>
      </c>
      <c r="I712" s="136">
        <f>VLOOKUP(A712,[1]valid2020_stock!$A$2:$M$9919,13,FALSE)</f>
        <v>0.36460856670670722</v>
      </c>
      <c r="K712" s="136">
        <f t="shared" si="45"/>
        <v>0.36460856670670722</v>
      </c>
    </row>
    <row r="713" spans="1:11" x14ac:dyDescent="0.3">
      <c r="A713" t="str">
        <f t="shared" si="46"/>
        <v>2012-23-4-</v>
      </c>
      <c r="B713">
        <f>VLOOKUP(F713,LookUpFlags!$A$5:$E$114,5,FALSE)</f>
        <v>1</v>
      </c>
      <c r="C713">
        <f t="shared" si="47"/>
        <v>12</v>
      </c>
      <c r="D713" t="str">
        <f t="shared" si="48"/>
        <v>UM</v>
      </c>
      <c r="E713">
        <v>2012</v>
      </c>
      <c r="F713">
        <v>23</v>
      </c>
      <c r="H713">
        <v>4</v>
      </c>
      <c r="I713" s="136">
        <f>VLOOKUP(A713,[1]valid2020_stock!$A$2:$M$9919,13,FALSE)</f>
        <v>0.1738953035902441</v>
      </c>
      <c r="K713" s="136">
        <f t="shared" si="45"/>
        <v>0.1738953035902441</v>
      </c>
    </row>
    <row r="714" spans="1:11" x14ac:dyDescent="0.3">
      <c r="A714" t="str">
        <f t="shared" si="46"/>
        <v>2012-23-5-</v>
      </c>
      <c r="B714">
        <f>VLOOKUP(F714,LookUpFlags!$A$5:$E$114,5,FALSE)</f>
        <v>1</v>
      </c>
      <c r="C714">
        <f t="shared" si="47"/>
        <v>12</v>
      </c>
      <c r="D714" t="str">
        <f t="shared" si="48"/>
        <v>UM</v>
      </c>
      <c r="E714">
        <v>2012</v>
      </c>
      <c r="F714">
        <v>23</v>
      </c>
      <c r="H714">
        <v>5</v>
      </c>
      <c r="I714" s="136">
        <f>VLOOKUP(A714,[1]valid2020_stock!$A$2:$M$9919,13,FALSE)</f>
        <v>6.4633403786204437E-3</v>
      </c>
      <c r="K714" s="136">
        <f t="shared" si="45"/>
        <v>6.4633403786204437E-3</v>
      </c>
    </row>
    <row r="715" spans="1:11" x14ac:dyDescent="0.3">
      <c r="A715" t="str">
        <f t="shared" si="46"/>
        <v>2013-23-3-</v>
      </c>
      <c r="B715">
        <f>VLOOKUP(F715,LookUpFlags!$A$5:$E$114,5,FALSE)</f>
        <v>1</v>
      </c>
      <c r="C715">
        <f t="shared" si="47"/>
        <v>12</v>
      </c>
      <c r="D715" t="str">
        <f t="shared" si="48"/>
        <v>UM</v>
      </c>
      <c r="E715">
        <v>2013</v>
      </c>
      <c r="F715">
        <v>23</v>
      </c>
      <c r="H715">
        <v>3</v>
      </c>
      <c r="I715" s="136">
        <f>VLOOKUP(A715,[1]valid2020_stock!$A$2:$M$9919,13,FALSE)</f>
        <v>2.4909872860611319E-3</v>
      </c>
      <c r="K715" s="136">
        <f t="shared" si="45"/>
        <v>2.4909872860611319E-3</v>
      </c>
    </row>
    <row r="716" spans="1:11" x14ac:dyDescent="0.3">
      <c r="A716" t="str">
        <f t="shared" si="46"/>
        <v>2013-23-4-</v>
      </c>
      <c r="B716">
        <f>VLOOKUP(F716,LookUpFlags!$A$5:$E$114,5,FALSE)</f>
        <v>1</v>
      </c>
      <c r="C716">
        <f t="shared" si="47"/>
        <v>12</v>
      </c>
      <c r="D716" t="str">
        <f t="shared" si="48"/>
        <v>UM</v>
      </c>
      <c r="E716">
        <v>2013</v>
      </c>
      <c r="F716">
        <v>23</v>
      </c>
      <c r="H716">
        <v>4</v>
      </c>
      <c r="I716" s="136">
        <f>VLOOKUP(A716,[1]valid2020_stock!$A$2:$M$9919,13,FALSE)</f>
        <v>1.1880439186100729E-3</v>
      </c>
      <c r="K716" s="136">
        <f t="shared" si="45"/>
        <v>1.1880439186100729E-3</v>
      </c>
    </row>
    <row r="717" spans="1:11" x14ac:dyDescent="0.3">
      <c r="A717" t="str">
        <f t="shared" si="46"/>
        <v>2013-23-5-</v>
      </c>
      <c r="B717">
        <f>VLOOKUP(F717,LookUpFlags!$A$5:$E$114,5,FALSE)</f>
        <v>1</v>
      </c>
      <c r="C717">
        <f t="shared" si="47"/>
        <v>12</v>
      </c>
      <c r="D717" t="str">
        <f t="shared" si="48"/>
        <v>UM</v>
      </c>
      <c r="E717">
        <v>2013</v>
      </c>
      <c r="F717">
        <v>23</v>
      </c>
      <c r="H717">
        <v>5</v>
      </c>
      <c r="I717" s="136">
        <f>VLOOKUP(A717,[1]valid2020_stock!$A$2:$M$9919,13,FALSE)</f>
        <v>4.415721455491764E-5</v>
      </c>
      <c r="K717" s="136">
        <f t="shared" si="45"/>
        <v>4.415721455491764E-5</v>
      </c>
    </row>
    <row r="718" spans="1:11" x14ac:dyDescent="0.3">
      <c r="A718" t="str">
        <f t="shared" si="46"/>
        <v>2007-24-3-</v>
      </c>
      <c r="B718">
        <f>VLOOKUP(F718,LookUpFlags!$A$5:$E$114,5,FALSE)</f>
        <v>1</v>
      </c>
      <c r="C718">
        <f t="shared" si="47"/>
        <v>12</v>
      </c>
      <c r="D718" t="str">
        <f t="shared" si="48"/>
        <v>M</v>
      </c>
      <c r="E718">
        <v>2007</v>
      </c>
      <c r="F718">
        <v>24</v>
      </c>
      <c r="H718">
        <v>3</v>
      </c>
      <c r="I718" s="136" t="e">
        <f>VLOOKUP(A718,[1]valid2020_stock!$A$2:$M$9919,13,FALSE)</f>
        <v>#N/A</v>
      </c>
      <c r="K718" s="136" t="e">
        <f t="shared" si="45"/>
        <v>#N/A</v>
      </c>
    </row>
    <row r="719" spans="1:11" x14ac:dyDescent="0.3">
      <c r="A719" t="str">
        <f t="shared" si="46"/>
        <v>2007-24-4-</v>
      </c>
      <c r="B719">
        <f>VLOOKUP(F719,LookUpFlags!$A$5:$E$114,5,FALSE)</f>
        <v>1</v>
      </c>
      <c r="C719">
        <f t="shared" si="47"/>
        <v>12</v>
      </c>
      <c r="D719" t="str">
        <f t="shared" si="48"/>
        <v>M</v>
      </c>
      <c r="E719">
        <v>2007</v>
      </c>
      <c r="F719">
        <v>24</v>
      </c>
      <c r="H719">
        <v>4</v>
      </c>
      <c r="I719" s="136" t="e">
        <f>VLOOKUP(A719,[1]valid2020_stock!$A$2:$M$9919,13,FALSE)</f>
        <v>#N/A</v>
      </c>
      <c r="K719" s="136" t="e">
        <f t="shared" si="45"/>
        <v>#N/A</v>
      </c>
    </row>
    <row r="720" spans="1:11" x14ac:dyDescent="0.3">
      <c r="A720" t="str">
        <f t="shared" si="46"/>
        <v>2007-24-5-</v>
      </c>
      <c r="B720">
        <f>VLOOKUP(F720,LookUpFlags!$A$5:$E$114,5,FALSE)</f>
        <v>1</v>
      </c>
      <c r="C720">
        <f t="shared" si="47"/>
        <v>12</v>
      </c>
      <c r="D720" t="str">
        <f t="shared" si="48"/>
        <v>M</v>
      </c>
      <c r="E720">
        <v>2007</v>
      </c>
      <c r="F720">
        <v>24</v>
      </c>
      <c r="H720">
        <v>5</v>
      </c>
      <c r="I720" s="136" t="e">
        <f>VLOOKUP(A720,[1]valid2020_stock!$A$2:$M$9919,13,FALSE)</f>
        <v>#N/A</v>
      </c>
      <c r="K720" s="136" t="e">
        <f t="shared" si="45"/>
        <v>#N/A</v>
      </c>
    </row>
    <row r="721" spans="1:11" x14ac:dyDescent="0.3">
      <c r="A721" t="str">
        <f t="shared" si="46"/>
        <v>2008-24-3-</v>
      </c>
      <c r="B721">
        <f>VLOOKUP(F721,LookUpFlags!$A$5:$E$114,5,FALSE)</f>
        <v>1</v>
      </c>
      <c r="C721">
        <f t="shared" si="47"/>
        <v>12</v>
      </c>
      <c r="D721" t="str">
        <f t="shared" si="48"/>
        <v>M</v>
      </c>
      <c r="E721">
        <v>2008</v>
      </c>
      <c r="F721">
        <v>24</v>
      </c>
      <c r="H721">
        <v>3</v>
      </c>
      <c r="I721" s="136" t="e">
        <f>VLOOKUP(A721,[1]valid2020_stock!$A$2:$M$9919,13,FALSE)</f>
        <v>#N/A</v>
      </c>
      <c r="K721" s="136" t="e">
        <f t="shared" si="45"/>
        <v>#N/A</v>
      </c>
    </row>
    <row r="722" spans="1:11" x14ac:dyDescent="0.3">
      <c r="A722" t="str">
        <f t="shared" si="46"/>
        <v>2008-24-4-</v>
      </c>
      <c r="B722">
        <f>VLOOKUP(F722,LookUpFlags!$A$5:$E$114,5,FALSE)</f>
        <v>1</v>
      </c>
      <c r="C722">
        <f t="shared" si="47"/>
        <v>12</v>
      </c>
      <c r="D722" t="str">
        <f t="shared" si="48"/>
        <v>M</v>
      </c>
      <c r="E722">
        <v>2008</v>
      </c>
      <c r="F722">
        <v>24</v>
      </c>
      <c r="H722">
        <v>4</v>
      </c>
      <c r="I722" s="136" t="e">
        <f>VLOOKUP(A722,[1]valid2020_stock!$A$2:$M$9919,13,FALSE)</f>
        <v>#N/A</v>
      </c>
      <c r="K722" s="136" t="e">
        <f t="shared" si="45"/>
        <v>#N/A</v>
      </c>
    </row>
    <row r="723" spans="1:11" x14ac:dyDescent="0.3">
      <c r="A723" t="str">
        <f t="shared" si="46"/>
        <v>2008-24-5-</v>
      </c>
      <c r="B723">
        <f>VLOOKUP(F723,LookUpFlags!$A$5:$E$114,5,FALSE)</f>
        <v>1</v>
      </c>
      <c r="C723">
        <f t="shared" si="47"/>
        <v>12</v>
      </c>
      <c r="D723" t="str">
        <f t="shared" si="48"/>
        <v>M</v>
      </c>
      <c r="E723">
        <v>2008</v>
      </c>
      <c r="F723">
        <v>24</v>
      </c>
      <c r="H723">
        <v>5</v>
      </c>
      <c r="I723" s="136" t="e">
        <f>VLOOKUP(A723,[1]valid2020_stock!$A$2:$M$9919,13,FALSE)</f>
        <v>#N/A</v>
      </c>
      <c r="K723" s="136" t="e">
        <f t="shared" si="45"/>
        <v>#N/A</v>
      </c>
    </row>
    <row r="724" spans="1:11" x14ac:dyDescent="0.3">
      <c r="A724" t="str">
        <f t="shared" si="46"/>
        <v>2009-24-3-</v>
      </c>
      <c r="B724">
        <f>VLOOKUP(F724,LookUpFlags!$A$5:$E$114,5,FALSE)</f>
        <v>1</v>
      </c>
      <c r="C724">
        <f t="shared" si="47"/>
        <v>12</v>
      </c>
      <c r="D724" t="str">
        <f t="shared" si="48"/>
        <v>M</v>
      </c>
      <c r="E724">
        <v>2009</v>
      </c>
      <c r="F724">
        <v>24</v>
      </c>
      <c r="H724">
        <v>3</v>
      </c>
      <c r="I724" s="136" t="e">
        <f>VLOOKUP(A724,[1]valid2020_stock!$A$2:$M$9919,13,FALSE)</f>
        <v>#N/A</v>
      </c>
      <c r="K724" s="136" t="e">
        <f t="shared" si="45"/>
        <v>#N/A</v>
      </c>
    </row>
    <row r="725" spans="1:11" x14ac:dyDescent="0.3">
      <c r="A725" t="str">
        <f t="shared" si="46"/>
        <v>2009-24-4-</v>
      </c>
      <c r="B725">
        <f>VLOOKUP(F725,LookUpFlags!$A$5:$E$114,5,FALSE)</f>
        <v>1</v>
      </c>
      <c r="C725">
        <f t="shared" si="47"/>
        <v>12</v>
      </c>
      <c r="D725" t="str">
        <f t="shared" si="48"/>
        <v>M</v>
      </c>
      <c r="E725">
        <v>2009</v>
      </c>
      <c r="F725">
        <v>24</v>
      </c>
      <c r="H725">
        <v>4</v>
      </c>
      <c r="I725" s="136" t="e">
        <f>VLOOKUP(A725,[1]valid2020_stock!$A$2:$M$9919,13,FALSE)</f>
        <v>#N/A</v>
      </c>
      <c r="K725" s="136" t="e">
        <f t="shared" si="45"/>
        <v>#N/A</v>
      </c>
    </row>
    <row r="726" spans="1:11" x14ac:dyDescent="0.3">
      <c r="A726" t="str">
        <f t="shared" si="46"/>
        <v>2009-24-5-</v>
      </c>
      <c r="B726">
        <f>VLOOKUP(F726,LookUpFlags!$A$5:$E$114,5,FALSE)</f>
        <v>1</v>
      </c>
      <c r="C726">
        <f t="shared" si="47"/>
        <v>12</v>
      </c>
      <c r="D726" t="str">
        <f t="shared" si="48"/>
        <v>M</v>
      </c>
      <c r="E726">
        <v>2009</v>
      </c>
      <c r="F726">
        <v>24</v>
      </c>
      <c r="H726">
        <v>5</v>
      </c>
      <c r="I726" s="136" t="e">
        <f>VLOOKUP(A726,[1]valid2020_stock!$A$2:$M$9919,13,FALSE)</f>
        <v>#N/A</v>
      </c>
      <c r="K726" s="136" t="e">
        <f t="shared" si="45"/>
        <v>#N/A</v>
      </c>
    </row>
    <row r="727" spans="1:11" x14ac:dyDescent="0.3">
      <c r="A727" t="str">
        <f t="shared" si="46"/>
        <v>2010-24-3-</v>
      </c>
      <c r="B727">
        <f>VLOOKUP(F727,LookUpFlags!$A$5:$E$114,5,FALSE)</f>
        <v>1</v>
      </c>
      <c r="C727">
        <f t="shared" si="47"/>
        <v>12</v>
      </c>
      <c r="D727" t="str">
        <f t="shared" si="48"/>
        <v>M</v>
      </c>
      <c r="E727">
        <v>2010</v>
      </c>
      <c r="F727">
        <v>24</v>
      </c>
      <c r="H727">
        <v>3</v>
      </c>
      <c r="I727" s="136" t="e">
        <f>VLOOKUP(A727,[1]valid2020_stock!$A$2:$M$9919,13,FALSE)</f>
        <v>#N/A</v>
      </c>
      <c r="K727" s="136" t="e">
        <f t="shared" si="45"/>
        <v>#N/A</v>
      </c>
    </row>
    <row r="728" spans="1:11" x14ac:dyDescent="0.3">
      <c r="A728" t="str">
        <f t="shared" si="46"/>
        <v>2010-24-4-</v>
      </c>
      <c r="B728">
        <f>VLOOKUP(F728,LookUpFlags!$A$5:$E$114,5,FALSE)</f>
        <v>1</v>
      </c>
      <c r="C728">
        <f t="shared" si="47"/>
        <v>12</v>
      </c>
      <c r="D728" t="str">
        <f t="shared" si="48"/>
        <v>M</v>
      </c>
      <c r="E728">
        <v>2010</v>
      </c>
      <c r="F728">
        <v>24</v>
      </c>
      <c r="H728">
        <v>4</v>
      </c>
      <c r="I728" s="136" t="e">
        <f>VLOOKUP(A728,[1]valid2020_stock!$A$2:$M$9919,13,FALSE)</f>
        <v>#N/A</v>
      </c>
      <c r="K728" s="136" t="e">
        <f t="shared" si="45"/>
        <v>#N/A</v>
      </c>
    </row>
    <row r="729" spans="1:11" x14ac:dyDescent="0.3">
      <c r="A729" t="str">
        <f t="shared" si="46"/>
        <v>2010-24-5-</v>
      </c>
      <c r="B729">
        <f>VLOOKUP(F729,LookUpFlags!$A$5:$E$114,5,FALSE)</f>
        <v>1</v>
      </c>
      <c r="C729">
        <f t="shared" si="47"/>
        <v>12</v>
      </c>
      <c r="D729" t="str">
        <f t="shared" si="48"/>
        <v>M</v>
      </c>
      <c r="E729">
        <v>2010</v>
      </c>
      <c r="F729">
        <v>24</v>
      </c>
      <c r="H729">
        <v>5</v>
      </c>
      <c r="I729" s="136" t="e">
        <f>VLOOKUP(A729,[1]valid2020_stock!$A$2:$M$9919,13,FALSE)</f>
        <v>#N/A</v>
      </c>
      <c r="K729" s="136" t="e">
        <f t="shared" si="45"/>
        <v>#N/A</v>
      </c>
    </row>
    <row r="730" spans="1:11" x14ac:dyDescent="0.3">
      <c r="A730" t="str">
        <f t="shared" si="46"/>
        <v>2011-24-3-</v>
      </c>
      <c r="B730">
        <f>VLOOKUP(F730,LookUpFlags!$A$5:$E$114,5,FALSE)</f>
        <v>1</v>
      </c>
      <c r="C730">
        <f t="shared" si="47"/>
        <v>12</v>
      </c>
      <c r="D730" t="str">
        <f t="shared" si="48"/>
        <v>M</v>
      </c>
      <c r="E730">
        <v>2011</v>
      </c>
      <c r="F730">
        <v>24</v>
      </c>
      <c r="H730">
        <v>3</v>
      </c>
      <c r="I730" s="136" t="e">
        <f>VLOOKUP(A730,[1]valid2020_stock!$A$2:$M$9919,13,FALSE)</f>
        <v>#N/A</v>
      </c>
      <c r="K730" s="136" t="e">
        <f t="shared" ref="K730:K738" si="49">I730</f>
        <v>#N/A</v>
      </c>
    </row>
    <row r="731" spans="1:11" x14ac:dyDescent="0.3">
      <c r="A731" t="str">
        <f t="shared" si="46"/>
        <v>2011-24-4-</v>
      </c>
      <c r="B731">
        <f>VLOOKUP(F731,LookUpFlags!$A$5:$E$114,5,FALSE)</f>
        <v>1</v>
      </c>
      <c r="C731">
        <f t="shared" si="47"/>
        <v>12</v>
      </c>
      <c r="D731" t="str">
        <f t="shared" si="48"/>
        <v>M</v>
      </c>
      <c r="E731">
        <v>2011</v>
      </c>
      <c r="F731">
        <v>24</v>
      </c>
      <c r="H731">
        <v>4</v>
      </c>
      <c r="I731" s="136" t="e">
        <f>VLOOKUP(A731,[1]valid2020_stock!$A$2:$M$9919,13,FALSE)</f>
        <v>#N/A</v>
      </c>
      <c r="K731" s="136" t="e">
        <f t="shared" si="49"/>
        <v>#N/A</v>
      </c>
    </row>
    <row r="732" spans="1:11" x14ac:dyDescent="0.3">
      <c r="A732" t="str">
        <f t="shared" si="46"/>
        <v>2011-24-5-</v>
      </c>
      <c r="B732">
        <f>VLOOKUP(F732,LookUpFlags!$A$5:$E$114,5,FALSE)</f>
        <v>1</v>
      </c>
      <c r="C732">
        <f t="shared" si="47"/>
        <v>12</v>
      </c>
      <c r="D732" t="str">
        <f t="shared" si="48"/>
        <v>M</v>
      </c>
      <c r="E732">
        <v>2011</v>
      </c>
      <c r="F732">
        <v>24</v>
      </c>
      <c r="H732">
        <v>5</v>
      </c>
      <c r="I732" s="136" t="e">
        <f>VLOOKUP(A732,[1]valid2020_stock!$A$2:$M$9919,13,FALSE)</f>
        <v>#N/A</v>
      </c>
      <c r="K732" s="136" t="e">
        <f t="shared" si="49"/>
        <v>#N/A</v>
      </c>
    </row>
    <row r="733" spans="1:11" x14ac:dyDescent="0.3">
      <c r="A733" t="str">
        <f t="shared" si="46"/>
        <v>2012-24-3-</v>
      </c>
      <c r="B733">
        <f>VLOOKUP(F733,LookUpFlags!$A$5:$E$114,5,FALSE)</f>
        <v>1</v>
      </c>
      <c r="C733">
        <f t="shared" si="47"/>
        <v>12</v>
      </c>
      <c r="D733" t="str">
        <f t="shared" si="48"/>
        <v>M</v>
      </c>
      <c r="E733">
        <v>2012</v>
      </c>
      <c r="F733">
        <v>24</v>
      </c>
      <c r="H733">
        <v>3</v>
      </c>
      <c r="I733" s="136" t="e">
        <f>VLOOKUP(A733,[1]valid2020_stock!$A$2:$M$9919,13,FALSE)</f>
        <v>#N/A</v>
      </c>
      <c r="K733" s="136" t="e">
        <f t="shared" si="49"/>
        <v>#N/A</v>
      </c>
    </row>
    <row r="734" spans="1:11" x14ac:dyDescent="0.3">
      <c r="A734" t="str">
        <f t="shared" si="46"/>
        <v>2012-24-4-</v>
      </c>
      <c r="B734">
        <f>VLOOKUP(F734,LookUpFlags!$A$5:$E$114,5,FALSE)</f>
        <v>1</v>
      </c>
      <c r="C734">
        <f t="shared" si="47"/>
        <v>12</v>
      </c>
      <c r="D734" t="str">
        <f t="shared" si="48"/>
        <v>M</v>
      </c>
      <c r="E734">
        <v>2012</v>
      </c>
      <c r="F734">
        <v>24</v>
      </c>
      <c r="H734">
        <v>4</v>
      </c>
      <c r="I734" s="136" t="e">
        <f>VLOOKUP(A734,[1]valid2020_stock!$A$2:$M$9919,13,FALSE)</f>
        <v>#N/A</v>
      </c>
      <c r="K734" s="136" t="e">
        <f t="shared" si="49"/>
        <v>#N/A</v>
      </c>
    </row>
    <row r="735" spans="1:11" x14ac:dyDescent="0.3">
      <c r="A735" t="str">
        <f t="shared" si="46"/>
        <v>2012-24-5-</v>
      </c>
      <c r="B735">
        <f>VLOOKUP(F735,LookUpFlags!$A$5:$E$114,5,FALSE)</f>
        <v>1</v>
      </c>
      <c r="C735">
        <f t="shared" si="47"/>
        <v>12</v>
      </c>
      <c r="D735" t="str">
        <f t="shared" si="48"/>
        <v>M</v>
      </c>
      <c r="E735">
        <v>2012</v>
      </c>
      <c r="F735">
        <v>24</v>
      </c>
      <c r="H735">
        <v>5</v>
      </c>
      <c r="I735" s="136" t="e">
        <f>VLOOKUP(A735,[1]valid2020_stock!$A$2:$M$9919,13,FALSE)</f>
        <v>#N/A</v>
      </c>
      <c r="K735" s="136" t="e">
        <f t="shared" si="49"/>
        <v>#N/A</v>
      </c>
    </row>
    <row r="736" spans="1:11" x14ac:dyDescent="0.3">
      <c r="A736" t="str">
        <f t="shared" si="46"/>
        <v>2013-24-3-</v>
      </c>
      <c r="B736">
        <f>VLOOKUP(F736,LookUpFlags!$A$5:$E$114,5,FALSE)</f>
        <v>1</v>
      </c>
      <c r="C736">
        <f t="shared" si="47"/>
        <v>12</v>
      </c>
      <c r="D736" t="str">
        <f t="shared" si="48"/>
        <v>M</v>
      </c>
      <c r="E736">
        <v>2013</v>
      </c>
      <c r="F736">
        <v>24</v>
      </c>
      <c r="H736">
        <v>3</v>
      </c>
      <c r="I736" s="136" t="e">
        <f>VLOOKUP(A736,[1]valid2020_stock!$A$2:$M$9919,13,FALSE)</f>
        <v>#N/A</v>
      </c>
      <c r="K736" s="136" t="e">
        <f t="shared" si="49"/>
        <v>#N/A</v>
      </c>
    </row>
    <row r="737" spans="1:13" x14ac:dyDescent="0.3">
      <c r="A737" t="str">
        <f t="shared" si="46"/>
        <v>2013-24-4-</v>
      </c>
      <c r="B737">
        <f>VLOOKUP(F737,LookUpFlags!$A$5:$E$114,5,FALSE)</f>
        <v>1</v>
      </c>
      <c r="C737">
        <f t="shared" si="47"/>
        <v>12</v>
      </c>
      <c r="D737" t="str">
        <f t="shared" si="48"/>
        <v>M</v>
      </c>
      <c r="E737">
        <v>2013</v>
      </c>
      <c r="F737">
        <v>24</v>
      </c>
      <c r="H737">
        <v>4</v>
      </c>
      <c r="I737" s="136" t="e">
        <f>VLOOKUP(A737,[1]valid2020_stock!$A$2:$M$9919,13,FALSE)</f>
        <v>#N/A</v>
      </c>
      <c r="K737" s="136" t="e">
        <f t="shared" si="49"/>
        <v>#N/A</v>
      </c>
    </row>
    <row r="738" spans="1:13" x14ac:dyDescent="0.3">
      <c r="A738" t="str">
        <f t="shared" si="46"/>
        <v>2013-24-5-</v>
      </c>
      <c r="B738">
        <f>VLOOKUP(F738,LookUpFlags!$A$5:$E$114,5,FALSE)</f>
        <v>1</v>
      </c>
      <c r="C738">
        <f t="shared" si="47"/>
        <v>12</v>
      </c>
      <c r="D738" t="str">
        <f t="shared" si="48"/>
        <v>M</v>
      </c>
      <c r="E738">
        <v>2013</v>
      </c>
      <c r="F738">
        <v>24</v>
      </c>
      <c r="H738">
        <v>5</v>
      </c>
      <c r="I738" s="136" t="e">
        <f>VLOOKUP(A738,[1]valid2020_stock!$A$2:$M$9919,13,FALSE)</f>
        <v>#N/A</v>
      </c>
      <c r="K738" s="136" t="e">
        <f t="shared" si="49"/>
        <v>#N/A</v>
      </c>
    </row>
    <row r="739" spans="1:13" x14ac:dyDescent="0.3">
      <c r="A739" t="str">
        <f t="shared" si="46"/>
        <v>2007-25-3-CarrMinter_hat_h_um</v>
      </c>
      <c r="B739">
        <f>VLOOKUP(F739,LookUpFlags!$A$5:$E$114,5,FALSE)</f>
        <v>2</v>
      </c>
      <c r="C739">
        <f t="shared" si="47"/>
        <v>13</v>
      </c>
      <c r="D739" t="str">
        <f t="shared" si="48"/>
        <v>UM</v>
      </c>
      <c r="E739">
        <v>2007</v>
      </c>
      <c r="F739">
        <v>25</v>
      </c>
      <c r="G739" t="s">
        <v>166</v>
      </c>
      <c r="H739">
        <v>3</v>
      </c>
      <c r="I739" s="136">
        <f>VLOOKUP(A739,[1]valid2020_stock!$A$2:$M$9919,13,FALSE)</f>
        <v>13.218667411930261</v>
      </c>
      <c r="K739" s="106">
        <f>VLOOKUP(A739,Minter!$A$48:$F$132,6,FALSE)</f>
        <v>7.6655989647174465</v>
      </c>
      <c r="L739" s="144" t="s">
        <v>281</v>
      </c>
      <c r="M739" t="s">
        <v>190</v>
      </c>
    </row>
    <row r="740" spans="1:13" x14ac:dyDescent="0.3">
      <c r="A740" t="str">
        <f t="shared" si="46"/>
        <v>2007-25-4-CarrMinter_hat_h_um</v>
      </c>
      <c r="B740">
        <f>VLOOKUP(F740,LookUpFlags!$A$5:$E$114,5,FALSE)</f>
        <v>2</v>
      </c>
      <c r="C740">
        <f t="shared" si="47"/>
        <v>13</v>
      </c>
      <c r="D740" t="str">
        <f t="shared" si="48"/>
        <v>UM</v>
      </c>
      <c r="E740">
        <v>2007</v>
      </c>
      <c r="F740">
        <v>25</v>
      </c>
      <c r="G740" t="s">
        <v>166</v>
      </c>
      <c r="H740">
        <v>4</v>
      </c>
      <c r="I740" s="136">
        <f>VLOOKUP(A740,[1]valid2020_stock!$A$2:$M$9919,13,FALSE)</f>
        <v>66.589682291130885</v>
      </c>
      <c r="K740" s="106">
        <f>VLOOKUP(A740,Minter!$A$48:$F$132,6,FALSE)</f>
        <v>38.615828942867665</v>
      </c>
      <c r="L740" s="144" t="s">
        <v>281</v>
      </c>
      <c r="M740" t="s">
        <v>190</v>
      </c>
    </row>
    <row r="741" spans="1:13" x14ac:dyDescent="0.3">
      <c r="A741" t="str">
        <f t="shared" si="46"/>
        <v>2007-25-5-CarrMinter_hat_h_um</v>
      </c>
      <c r="B741">
        <f>VLOOKUP(F741,LookUpFlags!$A$5:$E$114,5,FALSE)</f>
        <v>2</v>
      </c>
      <c r="C741">
        <f t="shared" si="47"/>
        <v>13</v>
      </c>
      <c r="D741" t="str">
        <f t="shared" si="48"/>
        <v>UM</v>
      </c>
      <c r="E741">
        <v>2007</v>
      </c>
      <c r="F741">
        <v>25</v>
      </c>
      <c r="G741" t="s">
        <v>166</v>
      </c>
      <c r="H741">
        <v>5</v>
      </c>
      <c r="I741" s="136">
        <f>VLOOKUP(A741,[1]valid2020_stock!$A$2:$M$9919,13,FALSE)</f>
        <v>0.48912513387399059</v>
      </c>
      <c r="K741" s="106">
        <f>VLOOKUP(A741,Minter!$A$48:$F$132,6,FALSE)</f>
        <v>0.28364713348167925</v>
      </c>
      <c r="L741" s="144" t="s">
        <v>281</v>
      </c>
      <c r="M741" t="s">
        <v>190</v>
      </c>
    </row>
    <row r="742" spans="1:13" x14ac:dyDescent="0.3">
      <c r="A742" t="str">
        <f t="shared" si="46"/>
        <v>2008-25-3-CarrMinter_hat_h_um</v>
      </c>
      <c r="B742">
        <f>VLOOKUP(F742,LookUpFlags!$A$5:$E$114,5,FALSE)</f>
        <v>2</v>
      </c>
      <c r="C742">
        <f t="shared" si="47"/>
        <v>13</v>
      </c>
      <c r="D742" t="str">
        <f t="shared" si="48"/>
        <v>UM</v>
      </c>
      <c r="E742">
        <v>2008</v>
      </c>
      <c r="F742">
        <v>25</v>
      </c>
      <c r="G742" t="s">
        <v>166</v>
      </c>
      <c r="H742">
        <v>3</v>
      </c>
      <c r="I742" s="136">
        <f>VLOOKUP(A742,[1]valid2020_stock!$A$2:$M$9919,13,FALSE)</f>
        <v>341.97847422061022</v>
      </c>
      <c r="K742" s="106">
        <f>VLOOKUP(A742,Minter!$A$48:$F$132,6,FALSE)</f>
        <v>218.44909031844873</v>
      </c>
      <c r="L742" s="144" t="s">
        <v>281</v>
      </c>
      <c r="M742" t="s">
        <v>190</v>
      </c>
    </row>
    <row r="743" spans="1:13" x14ac:dyDescent="0.3">
      <c r="A743" t="str">
        <f t="shared" si="46"/>
        <v>2008-25-4-CarrMinter_hat_h_um</v>
      </c>
      <c r="B743">
        <f>VLOOKUP(F743,LookUpFlags!$A$5:$E$114,5,FALSE)</f>
        <v>2</v>
      </c>
      <c r="C743">
        <f t="shared" si="47"/>
        <v>13</v>
      </c>
      <c r="D743" t="str">
        <f t="shared" si="48"/>
        <v>UM</v>
      </c>
      <c r="E743">
        <v>2008</v>
      </c>
      <c r="F743">
        <v>25</v>
      </c>
      <c r="G743" t="s">
        <v>166</v>
      </c>
      <c r="H743">
        <v>4</v>
      </c>
      <c r="I743" s="136">
        <f>VLOOKUP(A743,[1]valid2020_stock!$A$2:$M$9919,13,FALSE)</f>
        <v>4.9463453708726766</v>
      </c>
      <c r="K743" s="106">
        <f>VLOOKUP(A743,Minter!$A$48:$F$132,6,FALSE)</f>
        <v>3.159627661157856</v>
      </c>
      <c r="L743" s="144" t="s">
        <v>281</v>
      </c>
      <c r="M743" t="s">
        <v>190</v>
      </c>
    </row>
    <row r="744" spans="1:13" x14ac:dyDescent="0.3">
      <c r="A744" t="str">
        <f t="shared" si="46"/>
        <v>2008-25-5-CarrMinter_hat_h_um</v>
      </c>
      <c r="B744">
        <f>VLOOKUP(F744,LookUpFlags!$A$5:$E$114,5,FALSE)</f>
        <v>2</v>
      </c>
      <c r="C744">
        <f t="shared" si="47"/>
        <v>13</v>
      </c>
      <c r="D744" t="str">
        <f t="shared" si="48"/>
        <v>UM</v>
      </c>
      <c r="E744">
        <v>2008</v>
      </c>
      <c r="F744">
        <v>25</v>
      </c>
      <c r="G744" t="s">
        <v>166</v>
      </c>
      <c r="H744">
        <v>5</v>
      </c>
      <c r="I744" s="136">
        <f>VLOOKUP(A744,[1]valid2020_stock!$A$2:$M$9919,13,FALSE)</f>
        <v>0.73018186775175309</v>
      </c>
      <c r="K744" s="106">
        <f>VLOOKUP(A744,Minter!$A$48:$F$132,6,FALSE)</f>
        <v>0.46642574548272364</v>
      </c>
      <c r="L744" s="144" t="s">
        <v>281</v>
      </c>
      <c r="M744" t="s">
        <v>190</v>
      </c>
    </row>
    <row r="745" spans="1:13" x14ac:dyDescent="0.3">
      <c r="A745" t="str">
        <f t="shared" si="46"/>
        <v>2009-25-3-CarrMinter_hat_h_um</v>
      </c>
      <c r="B745">
        <f>VLOOKUP(F745,LookUpFlags!$A$5:$E$114,5,FALSE)</f>
        <v>2</v>
      </c>
      <c r="C745">
        <f t="shared" si="47"/>
        <v>13</v>
      </c>
      <c r="D745" t="str">
        <f t="shared" si="48"/>
        <v>UM</v>
      </c>
      <c r="E745">
        <v>2009</v>
      </c>
      <c r="F745">
        <v>25</v>
      </c>
      <c r="G745" t="s">
        <v>166</v>
      </c>
      <c r="H745">
        <v>3</v>
      </c>
      <c r="I745" s="136">
        <f>VLOOKUP(A745,[1]valid2020_stock!$A$2:$M$9919,13,FALSE)</f>
        <v>53.689339349848517</v>
      </c>
      <c r="K745" s="106">
        <f>VLOOKUP(A745,Minter!$A$48:$F$132,6,FALSE)</f>
        <v>31.569675722626243</v>
      </c>
      <c r="L745" s="144" t="s">
        <v>281</v>
      </c>
      <c r="M745" t="s">
        <v>190</v>
      </c>
    </row>
    <row r="746" spans="1:13" x14ac:dyDescent="0.3">
      <c r="A746" t="str">
        <f t="shared" si="46"/>
        <v>2009-25-4-CarrMinter_hat_h_um</v>
      </c>
      <c r="B746">
        <f>VLOOKUP(F746,LookUpFlags!$A$5:$E$114,5,FALSE)</f>
        <v>2</v>
      </c>
      <c r="C746">
        <f t="shared" si="47"/>
        <v>13</v>
      </c>
      <c r="D746" t="str">
        <f t="shared" si="48"/>
        <v>UM</v>
      </c>
      <c r="E746">
        <v>2009</v>
      </c>
      <c r="F746">
        <v>25</v>
      </c>
      <c r="G746" t="s">
        <v>166</v>
      </c>
      <c r="H746">
        <v>4</v>
      </c>
      <c r="I746" s="136">
        <f>VLOOKUP(A746,[1]valid2020_stock!$A$2:$M$9919,13,FALSE)</f>
        <v>147.39932980072081</v>
      </c>
      <c r="K746" s="106">
        <f>VLOOKUP(A746,Minter!$A$48:$F$132,6,FALSE)</f>
        <v>86.671750852048717</v>
      </c>
      <c r="L746" s="144" t="s">
        <v>281</v>
      </c>
      <c r="M746" t="s">
        <v>190</v>
      </c>
    </row>
    <row r="747" spans="1:13" x14ac:dyDescent="0.3">
      <c r="A747" t="str">
        <f t="shared" si="46"/>
        <v>2009-25-5-CarrMinter_hat_h_um</v>
      </c>
      <c r="B747">
        <f>VLOOKUP(F747,LookUpFlags!$A$5:$E$114,5,FALSE)</f>
        <v>2</v>
      </c>
      <c r="C747">
        <f t="shared" si="47"/>
        <v>13</v>
      </c>
      <c r="D747" t="str">
        <f t="shared" si="48"/>
        <v>UM</v>
      </c>
      <c r="E747">
        <v>2009</v>
      </c>
      <c r="F747">
        <v>25</v>
      </c>
      <c r="G747" t="s">
        <v>166</v>
      </c>
      <c r="H747">
        <v>5</v>
      </c>
      <c r="I747" s="136">
        <f>VLOOKUP(A747,[1]valid2020_stock!$A$2:$M$9919,13,FALSE)</f>
        <v>5.0405784526901698E-2</v>
      </c>
      <c r="K747" s="106">
        <f>VLOOKUP(A747,Minter!$A$48:$F$132,6,FALSE)</f>
        <v>2.9638924436929059E-2</v>
      </c>
      <c r="L747" s="144" t="s">
        <v>281</v>
      </c>
      <c r="M747" t="s">
        <v>190</v>
      </c>
    </row>
    <row r="748" spans="1:13" x14ac:dyDescent="0.3">
      <c r="A748" t="str">
        <f t="shared" si="46"/>
        <v>2010-25-3-CarrMinter_hat_h_um</v>
      </c>
      <c r="B748">
        <f>VLOOKUP(F748,LookUpFlags!$A$5:$E$114,5,FALSE)</f>
        <v>2</v>
      </c>
      <c r="C748">
        <f t="shared" si="47"/>
        <v>13</v>
      </c>
      <c r="D748" t="str">
        <f t="shared" si="48"/>
        <v>UM</v>
      </c>
      <c r="E748">
        <v>2010</v>
      </c>
      <c r="F748">
        <v>25</v>
      </c>
      <c r="G748" t="s">
        <v>166</v>
      </c>
      <c r="H748">
        <v>3</v>
      </c>
      <c r="I748" s="136">
        <f>VLOOKUP(A748,[1]valid2020_stock!$A$2:$M$9919,13,FALSE)</f>
        <v>138.88849121278241</v>
      </c>
      <c r="K748" s="106">
        <f>VLOOKUP(A748,Minter!$A$48:$F$132,6,FALSE)</f>
        <v>100.01820731180851</v>
      </c>
      <c r="L748" s="144" t="s">
        <v>281</v>
      </c>
      <c r="M748" t="s">
        <v>190</v>
      </c>
    </row>
    <row r="749" spans="1:13" x14ac:dyDescent="0.3">
      <c r="A749" t="str">
        <f t="shared" si="46"/>
        <v>2010-25-4-CarrMinter_hat_h_um</v>
      </c>
      <c r="B749">
        <f>VLOOKUP(F749,LookUpFlags!$A$5:$E$114,5,FALSE)</f>
        <v>2</v>
      </c>
      <c r="C749">
        <f t="shared" si="47"/>
        <v>13</v>
      </c>
      <c r="D749" t="str">
        <f t="shared" si="48"/>
        <v>UM</v>
      </c>
      <c r="E749">
        <v>2010</v>
      </c>
      <c r="F749">
        <v>25</v>
      </c>
      <c r="G749" t="s">
        <v>166</v>
      </c>
      <c r="H749">
        <v>4</v>
      </c>
      <c r="I749" s="136">
        <f>VLOOKUP(A749,[1]valid2020_stock!$A$2:$M$9919,13,FALSE)</f>
        <v>27.042131980505701</v>
      </c>
      <c r="K749" s="106">
        <f>VLOOKUP(A749,Minter!$A$48:$F$132,6,FALSE)</f>
        <v>19.473935809669001</v>
      </c>
      <c r="L749" s="144" t="s">
        <v>281</v>
      </c>
      <c r="M749" t="s">
        <v>190</v>
      </c>
    </row>
    <row r="750" spans="1:13" x14ac:dyDescent="0.3">
      <c r="A750" t="str">
        <f t="shared" si="46"/>
        <v>2010-25-5-CarrMinter_hat_h_um</v>
      </c>
      <c r="B750">
        <f>VLOOKUP(F750,LookUpFlags!$A$5:$E$114,5,FALSE)</f>
        <v>2</v>
      </c>
      <c r="C750">
        <f t="shared" si="47"/>
        <v>13</v>
      </c>
      <c r="D750" t="str">
        <f t="shared" si="48"/>
        <v>UM</v>
      </c>
      <c r="E750">
        <v>2010</v>
      </c>
      <c r="F750">
        <v>25</v>
      </c>
      <c r="G750" t="s">
        <v>166</v>
      </c>
      <c r="H750">
        <v>5</v>
      </c>
      <c r="I750" s="136">
        <f>VLOOKUP(A750,[1]valid2020_stock!$A$2:$M$9919,13,FALSE)</f>
        <v>3.3808465442757272</v>
      </c>
      <c r="K750" s="106">
        <f>VLOOKUP(A750,Minter!$A$48:$F$132,6,FALSE)</f>
        <v>2.4346596870775272</v>
      </c>
      <c r="L750" s="144" t="s">
        <v>281</v>
      </c>
      <c r="M750" t="s">
        <v>190</v>
      </c>
    </row>
    <row r="751" spans="1:13" x14ac:dyDescent="0.3">
      <c r="A751" t="str">
        <f t="shared" si="46"/>
        <v>2011-25-3-CarrMinter_hat_h_um</v>
      </c>
      <c r="B751">
        <f>VLOOKUP(F751,LookUpFlags!$A$5:$E$114,5,FALSE)</f>
        <v>2</v>
      </c>
      <c r="C751">
        <f t="shared" si="47"/>
        <v>13</v>
      </c>
      <c r="D751" t="str">
        <f t="shared" si="48"/>
        <v>UM</v>
      </c>
      <c r="E751">
        <v>2011</v>
      </c>
      <c r="F751">
        <v>25</v>
      </c>
      <c r="G751" t="s">
        <v>166</v>
      </c>
      <c r="H751">
        <v>3</v>
      </c>
      <c r="I751" s="136">
        <f>VLOOKUP(A751,[1]valid2020_stock!$A$2:$M$9919,13,FALSE)</f>
        <v>11.01240391082092</v>
      </c>
      <c r="K751" s="106">
        <f>VLOOKUP(A751,Minter!$A$48:$F$132,6,FALSE)</f>
        <v>8.5872542769802749</v>
      </c>
      <c r="L751" s="144" t="s">
        <v>281</v>
      </c>
      <c r="M751" t="s">
        <v>190</v>
      </c>
    </row>
    <row r="752" spans="1:13" x14ac:dyDescent="0.3">
      <c r="A752" t="str">
        <f t="shared" si="46"/>
        <v>2011-25-4-CarrMinter_hat_h_um</v>
      </c>
      <c r="B752">
        <f>VLOOKUP(F752,LookUpFlags!$A$5:$E$114,5,FALSE)</f>
        <v>2</v>
      </c>
      <c r="C752">
        <f t="shared" si="47"/>
        <v>13</v>
      </c>
      <c r="D752" t="str">
        <f t="shared" si="48"/>
        <v>UM</v>
      </c>
      <c r="E752">
        <v>2011</v>
      </c>
      <c r="F752">
        <v>25</v>
      </c>
      <c r="G752" t="s">
        <v>166</v>
      </c>
      <c r="H752">
        <v>4</v>
      </c>
      <c r="I752" s="136">
        <f>VLOOKUP(A752,[1]valid2020_stock!$A$2:$M$9919,13,FALSE)</f>
        <v>196.08900702365281</v>
      </c>
      <c r="K752" s="106">
        <f>VLOOKUP(A752,Minter!$A$48:$F$132,6,FALSE)</f>
        <v>152.90632071514301</v>
      </c>
      <c r="L752" s="144" t="s">
        <v>281</v>
      </c>
      <c r="M752" t="s">
        <v>190</v>
      </c>
    </row>
    <row r="753" spans="1:13" x14ac:dyDescent="0.3">
      <c r="A753" t="str">
        <f t="shared" si="46"/>
        <v>2011-25-5-CarrMinter_hat_h_um</v>
      </c>
      <c r="B753">
        <f>VLOOKUP(F753,LookUpFlags!$A$5:$E$114,5,FALSE)</f>
        <v>2</v>
      </c>
      <c r="C753">
        <f t="shared" si="47"/>
        <v>13</v>
      </c>
      <c r="D753" t="str">
        <f t="shared" si="48"/>
        <v>UM</v>
      </c>
      <c r="E753">
        <v>2011</v>
      </c>
      <c r="F753">
        <v>25</v>
      </c>
      <c r="G753" t="s">
        <v>166</v>
      </c>
      <c r="H753">
        <v>5</v>
      </c>
      <c r="I753" s="136">
        <f>VLOOKUP(A753,[1]valid2020_stock!$A$2:$M$9919,13,FALSE)</f>
        <v>0.25542702397784472</v>
      </c>
      <c r="K753" s="106">
        <f>VLOOKUP(A753,Minter!$A$48:$F$132,6,FALSE)</f>
        <v>0.19917693011194437</v>
      </c>
      <c r="L753" s="144" t="s">
        <v>281</v>
      </c>
      <c r="M753" t="s">
        <v>190</v>
      </c>
    </row>
    <row r="754" spans="1:13" x14ac:dyDescent="0.3">
      <c r="A754" t="str">
        <f t="shared" si="46"/>
        <v>2012-25-3-CarrMinter_hat_h_um</v>
      </c>
      <c r="B754">
        <f>VLOOKUP(F754,LookUpFlags!$A$5:$E$114,5,FALSE)</f>
        <v>2</v>
      </c>
      <c r="C754">
        <f t="shared" si="47"/>
        <v>13</v>
      </c>
      <c r="D754" t="str">
        <f t="shared" si="48"/>
        <v>UM</v>
      </c>
      <c r="E754">
        <v>2012</v>
      </c>
      <c r="F754">
        <v>25</v>
      </c>
      <c r="G754" t="s">
        <v>166</v>
      </c>
      <c r="H754">
        <v>3</v>
      </c>
      <c r="I754" s="136">
        <f>VLOOKUP(A754,[1]valid2020_stock!$A$2:$M$9919,13,FALSE)</f>
        <v>14.22495192142145</v>
      </c>
      <c r="K754" s="106">
        <f>VLOOKUP(A754,Minter!$A$48:$F$132,6,FALSE)</f>
        <v>9.1906069523487872</v>
      </c>
      <c r="L754" s="144" t="s">
        <v>281</v>
      </c>
      <c r="M754" t="s">
        <v>190</v>
      </c>
    </row>
    <row r="755" spans="1:13" x14ac:dyDescent="0.3">
      <c r="A755" t="str">
        <f t="shared" si="46"/>
        <v>2012-25-4-CarrMinter_hat_h_um</v>
      </c>
      <c r="B755">
        <f>VLOOKUP(F755,LookUpFlags!$A$5:$E$114,5,FALSE)</f>
        <v>2</v>
      </c>
      <c r="C755">
        <f t="shared" si="47"/>
        <v>13</v>
      </c>
      <c r="D755" t="str">
        <f t="shared" si="48"/>
        <v>UM</v>
      </c>
      <c r="E755">
        <v>2012</v>
      </c>
      <c r="F755">
        <v>25</v>
      </c>
      <c r="G755" t="s">
        <v>166</v>
      </c>
      <c r="H755">
        <v>4</v>
      </c>
      <c r="I755" s="136">
        <f>VLOOKUP(A755,[1]valid2020_stock!$A$2:$M$9919,13,FALSE)</f>
        <v>10.686135949900059</v>
      </c>
      <c r="K755" s="106">
        <f>VLOOKUP(A755,Minter!$A$48:$F$132,6,FALSE)</f>
        <v>6.9042114094597764</v>
      </c>
      <c r="L755" s="144" t="s">
        <v>281</v>
      </c>
      <c r="M755" t="s">
        <v>190</v>
      </c>
    </row>
    <row r="756" spans="1:13" x14ac:dyDescent="0.3">
      <c r="A756" t="str">
        <f t="shared" si="46"/>
        <v>2012-25-5-CarrMinter_hat_h_um</v>
      </c>
      <c r="B756">
        <f>VLOOKUP(F756,LookUpFlags!$A$5:$E$114,5,FALSE)</f>
        <v>2</v>
      </c>
      <c r="C756">
        <f t="shared" si="47"/>
        <v>13</v>
      </c>
      <c r="D756" t="str">
        <f t="shared" si="48"/>
        <v>UM</v>
      </c>
      <c r="E756">
        <v>2012</v>
      </c>
      <c r="F756">
        <v>25</v>
      </c>
      <c r="G756" t="s">
        <v>166</v>
      </c>
      <c r="H756">
        <v>5</v>
      </c>
      <c r="I756" s="136">
        <f>VLOOKUP(A756,[1]valid2020_stock!$A$2:$M$9919,13,FALSE)</f>
        <v>6.2083786997569064</v>
      </c>
      <c r="K756" s="106">
        <f>VLOOKUP(A756,Minter!$A$48:$F$132,6,FALSE)</f>
        <v>4.0111747832957292</v>
      </c>
      <c r="L756" s="144" t="s">
        <v>281</v>
      </c>
      <c r="M756" t="s">
        <v>190</v>
      </c>
    </row>
    <row r="757" spans="1:13" x14ac:dyDescent="0.3">
      <c r="A757" t="str">
        <f t="shared" si="46"/>
        <v>2013-25-3-CarrMinter_hat_h_um</v>
      </c>
      <c r="B757">
        <f>VLOOKUP(F757,LookUpFlags!$A$5:$E$114,5,FALSE)</f>
        <v>2</v>
      </c>
      <c r="C757">
        <f t="shared" si="47"/>
        <v>13</v>
      </c>
      <c r="D757" t="str">
        <f t="shared" si="48"/>
        <v>UM</v>
      </c>
      <c r="E757">
        <v>2013</v>
      </c>
      <c r="F757">
        <v>25</v>
      </c>
      <c r="G757" t="s">
        <v>166</v>
      </c>
      <c r="H757">
        <v>3</v>
      </c>
      <c r="I757" s="136">
        <f>VLOOKUP(A757,[1]valid2020_stock!$A$2:$M$9919,13,FALSE)</f>
        <v>31.377513607615359</v>
      </c>
      <c r="K757" s="106">
        <f>VLOOKUP(A757,Minter!$A$48:$F$132,6,FALSE)</f>
        <v>26.038287820740152</v>
      </c>
      <c r="L757" s="144" t="s">
        <v>281</v>
      </c>
      <c r="M757" t="s">
        <v>190</v>
      </c>
    </row>
    <row r="758" spans="1:13" x14ac:dyDescent="0.3">
      <c r="A758" t="str">
        <f t="shared" si="46"/>
        <v>2013-25-4-CarrMinter_hat_h_um</v>
      </c>
      <c r="B758">
        <f>VLOOKUP(F758,LookUpFlags!$A$5:$E$114,5,FALSE)</f>
        <v>2</v>
      </c>
      <c r="C758">
        <f t="shared" si="47"/>
        <v>13</v>
      </c>
      <c r="D758" t="str">
        <f t="shared" si="48"/>
        <v>UM</v>
      </c>
      <c r="E758">
        <v>2013</v>
      </c>
      <c r="F758">
        <v>25</v>
      </c>
      <c r="G758" t="s">
        <v>166</v>
      </c>
      <c r="H758">
        <v>4</v>
      </c>
      <c r="I758" s="136">
        <f>VLOOKUP(A758,[1]valid2020_stock!$A$2:$M$9919,13,FALSE)</f>
        <v>87.956015341999773</v>
      </c>
      <c r="K758" s="106">
        <f>VLOOKUP(A758,Minter!$A$48:$F$132,6,FALSE)</f>
        <v>72.989341082927467</v>
      </c>
      <c r="L758" s="144" t="s">
        <v>281</v>
      </c>
      <c r="M758" t="s">
        <v>190</v>
      </c>
    </row>
    <row r="759" spans="1:13" x14ac:dyDescent="0.3">
      <c r="A759" t="str">
        <f t="shared" si="46"/>
        <v>2013-25-5-CarrMinter_hat_h_um</v>
      </c>
      <c r="B759">
        <f>VLOOKUP(F759,LookUpFlags!$A$5:$E$114,5,FALSE)</f>
        <v>2</v>
      </c>
      <c r="C759">
        <f t="shared" si="47"/>
        <v>13</v>
      </c>
      <c r="D759" t="str">
        <f t="shared" si="48"/>
        <v>UM</v>
      </c>
      <c r="E759">
        <v>2013</v>
      </c>
      <c r="F759">
        <v>25</v>
      </c>
      <c r="G759" t="s">
        <v>166</v>
      </c>
      <c r="H759">
        <v>5</v>
      </c>
      <c r="I759" s="136">
        <f>VLOOKUP(A759,[1]valid2020_stock!$A$2:$M$9919,13,FALSE)</f>
        <v>1.1544966767752101</v>
      </c>
      <c r="K759" s="106">
        <f>VLOOKUP(A759,Minter!$A$48:$F$132,6,FALSE)</f>
        <v>0.95804648940269033</v>
      </c>
      <c r="L759" s="144" t="s">
        <v>281</v>
      </c>
      <c r="M759" t="s">
        <v>190</v>
      </c>
    </row>
    <row r="760" spans="1:13" x14ac:dyDescent="0.3">
      <c r="A760" t="str">
        <f t="shared" si="46"/>
        <v>2007-25-3-ChambersCk_hat_h_um</v>
      </c>
      <c r="B760">
        <f>VLOOKUP(F760,LookUpFlags!$A$5:$E$114,5,FALSE)</f>
        <v>2</v>
      </c>
      <c r="C760">
        <f t="shared" si="47"/>
        <v>13</v>
      </c>
      <c r="D760" t="str">
        <f t="shared" si="48"/>
        <v>UM</v>
      </c>
      <c r="E760">
        <v>2007</v>
      </c>
      <c r="F760">
        <v>25</v>
      </c>
      <c r="G760" t="s">
        <v>170</v>
      </c>
      <c r="H760">
        <v>3</v>
      </c>
      <c r="I760" s="136">
        <f>VLOOKUP(A760,[1]valid2020_stock!$A$2:$M$9919,13,FALSE)</f>
        <v>174.79165545822491</v>
      </c>
      <c r="K760" s="136">
        <f t="shared" ref="K760:K780" si="50">I760</f>
        <v>174.79165545822491</v>
      </c>
      <c r="L760" t="s">
        <v>357</v>
      </c>
    </row>
    <row r="761" spans="1:13" x14ac:dyDescent="0.3">
      <c r="A761" t="str">
        <f t="shared" si="46"/>
        <v>2007-25-4-ChambersCk_hat_h_um</v>
      </c>
      <c r="B761">
        <f>VLOOKUP(F761,LookUpFlags!$A$5:$E$114,5,FALSE)</f>
        <v>2</v>
      </c>
      <c r="C761">
        <f t="shared" si="47"/>
        <v>13</v>
      </c>
      <c r="D761" t="str">
        <f t="shared" si="48"/>
        <v>UM</v>
      </c>
      <c r="E761">
        <v>2007</v>
      </c>
      <c r="F761">
        <v>25</v>
      </c>
      <c r="G761" t="s">
        <v>170</v>
      </c>
      <c r="H761">
        <v>4</v>
      </c>
      <c r="I761" s="136">
        <f>VLOOKUP(A761,[1]valid2020_stock!$A$2:$M$9919,13,FALSE)</f>
        <v>317.05065517315768</v>
      </c>
      <c r="K761" s="136">
        <f t="shared" si="50"/>
        <v>317.05065517315768</v>
      </c>
      <c r="L761" t="s">
        <v>357</v>
      </c>
    </row>
    <row r="762" spans="1:13" x14ac:dyDescent="0.3">
      <c r="A762" t="str">
        <f t="shared" si="46"/>
        <v>2007-25-5-ChambersCk_hat_h_um</v>
      </c>
      <c r="B762">
        <f>VLOOKUP(F762,LookUpFlags!$A$5:$E$114,5,FALSE)</f>
        <v>2</v>
      </c>
      <c r="C762">
        <f t="shared" si="47"/>
        <v>13</v>
      </c>
      <c r="D762" t="str">
        <f t="shared" si="48"/>
        <v>UM</v>
      </c>
      <c r="E762">
        <v>2007</v>
      </c>
      <c r="F762">
        <v>25</v>
      </c>
      <c r="G762" t="s">
        <v>170</v>
      </c>
      <c r="H762">
        <v>5</v>
      </c>
      <c r="I762" s="136">
        <f>VLOOKUP(A762,[1]valid2020_stock!$A$2:$M$9919,13,FALSE)</f>
        <v>1.161815214861176</v>
      </c>
      <c r="K762" s="136">
        <f t="shared" si="50"/>
        <v>1.161815214861176</v>
      </c>
      <c r="L762" t="s">
        <v>357</v>
      </c>
    </row>
    <row r="763" spans="1:13" x14ac:dyDescent="0.3">
      <c r="A763" t="str">
        <f t="shared" si="46"/>
        <v>2008-25-3-ChambersCk_hat_h_um</v>
      </c>
      <c r="B763">
        <f>VLOOKUP(F763,LookUpFlags!$A$5:$E$114,5,FALSE)</f>
        <v>2</v>
      </c>
      <c r="C763">
        <f t="shared" si="47"/>
        <v>13</v>
      </c>
      <c r="D763" t="str">
        <f t="shared" si="48"/>
        <v>UM</v>
      </c>
      <c r="E763">
        <v>2008</v>
      </c>
      <c r="F763">
        <v>25</v>
      </c>
      <c r="G763" t="s">
        <v>170</v>
      </c>
      <c r="H763">
        <v>3</v>
      </c>
      <c r="I763" s="136">
        <f>VLOOKUP(A763,[1]valid2020_stock!$A$2:$M$9919,13,FALSE)</f>
        <v>136.5545952744834</v>
      </c>
      <c r="K763" s="136">
        <f t="shared" si="50"/>
        <v>136.5545952744834</v>
      </c>
      <c r="L763" t="s">
        <v>357</v>
      </c>
    </row>
    <row r="764" spans="1:13" x14ac:dyDescent="0.3">
      <c r="A764" t="str">
        <f t="shared" si="46"/>
        <v>2008-25-4-ChambersCk_hat_h_um</v>
      </c>
      <c r="B764">
        <f>VLOOKUP(F764,LookUpFlags!$A$5:$E$114,5,FALSE)</f>
        <v>2</v>
      </c>
      <c r="C764">
        <f t="shared" si="47"/>
        <v>13</v>
      </c>
      <c r="D764" t="str">
        <f t="shared" si="48"/>
        <v>UM</v>
      </c>
      <c r="E764">
        <v>2008</v>
      </c>
      <c r="F764">
        <v>25</v>
      </c>
      <c r="G764" t="s">
        <v>170</v>
      </c>
      <c r="H764">
        <v>4</v>
      </c>
      <c r="I764" s="136">
        <f>VLOOKUP(A764,[1]valid2020_stock!$A$2:$M$9919,13,FALSE)</f>
        <v>109.6436574535641</v>
      </c>
      <c r="K764" s="136">
        <f t="shared" si="50"/>
        <v>109.6436574535641</v>
      </c>
      <c r="L764" t="s">
        <v>357</v>
      </c>
    </row>
    <row r="765" spans="1:13" x14ac:dyDescent="0.3">
      <c r="A765" t="str">
        <f t="shared" si="46"/>
        <v>2008-25-5-ChambersCk_hat_h_um</v>
      </c>
      <c r="B765">
        <f>VLOOKUP(F765,LookUpFlags!$A$5:$E$114,5,FALSE)</f>
        <v>2</v>
      </c>
      <c r="C765">
        <f t="shared" si="47"/>
        <v>13</v>
      </c>
      <c r="D765" t="str">
        <f t="shared" si="48"/>
        <v>UM</v>
      </c>
      <c r="E765">
        <v>2008</v>
      </c>
      <c r="F765">
        <v>25</v>
      </c>
      <c r="G765" t="s">
        <v>170</v>
      </c>
      <c r="H765">
        <v>5</v>
      </c>
      <c r="I765" s="136">
        <f>VLOOKUP(A765,[1]valid2020_stock!$A$2:$M$9919,13,FALSE)</f>
        <v>6.5823295724371462</v>
      </c>
      <c r="K765" s="136">
        <f t="shared" si="50"/>
        <v>6.5823295724371462</v>
      </c>
      <c r="L765" t="s">
        <v>357</v>
      </c>
    </row>
    <row r="766" spans="1:13" x14ac:dyDescent="0.3">
      <c r="A766" t="str">
        <f t="shared" si="46"/>
        <v>2009-25-3-ChambersCk_hat_h_um</v>
      </c>
      <c r="B766">
        <f>VLOOKUP(F766,LookUpFlags!$A$5:$E$114,5,FALSE)</f>
        <v>2</v>
      </c>
      <c r="C766">
        <f t="shared" si="47"/>
        <v>13</v>
      </c>
      <c r="D766" t="str">
        <f t="shared" si="48"/>
        <v>UM</v>
      </c>
      <c r="E766">
        <v>2009</v>
      </c>
      <c r="F766">
        <v>25</v>
      </c>
      <c r="G766" t="s">
        <v>170</v>
      </c>
      <c r="H766">
        <v>3</v>
      </c>
      <c r="I766" s="136">
        <f>VLOOKUP(A766,[1]valid2020_stock!$A$2:$M$9919,13,FALSE)</f>
        <v>24.554836182340811</v>
      </c>
      <c r="K766" s="136">
        <f t="shared" si="50"/>
        <v>24.554836182340811</v>
      </c>
      <c r="L766" t="s">
        <v>357</v>
      </c>
    </row>
    <row r="767" spans="1:13" x14ac:dyDescent="0.3">
      <c r="A767" t="str">
        <f t="shared" si="46"/>
        <v>2009-25-4-ChambersCk_hat_h_um</v>
      </c>
      <c r="B767">
        <f>VLOOKUP(F767,LookUpFlags!$A$5:$E$114,5,FALSE)</f>
        <v>2</v>
      </c>
      <c r="C767">
        <f t="shared" si="47"/>
        <v>13</v>
      </c>
      <c r="D767" t="str">
        <f t="shared" si="48"/>
        <v>UM</v>
      </c>
      <c r="E767">
        <v>2009</v>
      </c>
      <c r="F767">
        <v>25</v>
      </c>
      <c r="G767" t="s">
        <v>170</v>
      </c>
      <c r="H767">
        <v>4</v>
      </c>
      <c r="I767" s="136">
        <f>VLOOKUP(A767,[1]valid2020_stock!$A$2:$M$9919,13,FALSE)</f>
        <v>79.958491456526758</v>
      </c>
      <c r="K767" s="136">
        <f t="shared" si="50"/>
        <v>79.958491456526758</v>
      </c>
      <c r="L767" t="s">
        <v>357</v>
      </c>
    </row>
    <row r="768" spans="1:13" x14ac:dyDescent="0.3">
      <c r="A768" t="str">
        <f t="shared" si="46"/>
        <v>2009-25-5-ChambersCk_hat_h_um</v>
      </c>
      <c r="B768">
        <f>VLOOKUP(F768,LookUpFlags!$A$5:$E$114,5,FALSE)</f>
        <v>2</v>
      </c>
      <c r="C768">
        <f t="shared" si="47"/>
        <v>13</v>
      </c>
      <c r="D768" t="str">
        <f t="shared" si="48"/>
        <v>UM</v>
      </c>
      <c r="E768">
        <v>2009</v>
      </c>
      <c r="F768">
        <v>25</v>
      </c>
      <c r="G768" t="s">
        <v>170</v>
      </c>
      <c r="H768">
        <v>5</v>
      </c>
      <c r="I768" s="136">
        <f>VLOOKUP(A768,[1]valid2020_stock!$A$2:$M$9919,13,FALSE)</f>
        <v>2.4897922246103259</v>
      </c>
      <c r="K768" s="136">
        <f t="shared" si="50"/>
        <v>2.4897922246103259</v>
      </c>
      <c r="L768" t="s">
        <v>357</v>
      </c>
    </row>
    <row r="769" spans="1:13" x14ac:dyDescent="0.3">
      <c r="A769" t="str">
        <f t="shared" si="46"/>
        <v>2010-25-3-ChambersCk_hat_h_um</v>
      </c>
      <c r="B769">
        <f>VLOOKUP(F769,LookUpFlags!$A$5:$E$114,5,FALSE)</f>
        <v>2</v>
      </c>
      <c r="C769">
        <f t="shared" si="47"/>
        <v>13</v>
      </c>
      <c r="D769" t="str">
        <f t="shared" si="48"/>
        <v>UM</v>
      </c>
      <c r="E769">
        <v>2010</v>
      </c>
      <c r="F769">
        <v>25</v>
      </c>
      <c r="G769" t="s">
        <v>170</v>
      </c>
      <c r="H769">
        <v>3</v>
      </c>
      <c r="I769" s="136">
        <f>VLOOKUP(A769,[1]valid2020_stock!$A$2:$M$9919,13,FALSE)</f>
        <v>5.3691170878403698</v>
      </c>
      <c r="K769" s="136">
        <f t="shared" si="50"/>
        <v>5.3691170878403698</v>
      </c>
      <c r="L769" t="s">
        <v>357</v>
      </c>
    </row>
    <row r="770" spans="1:13" x14ac:dyDescent="0.3">
      <c r="A770" t="str">
        <f t="shared" si="46"/>
        <v>2010-25-4-ChambersCk_hat_h_um</v>
      </c>
      <c r="B770">
        <f>VLOOKUP(F770,LookUpFlags!$A$5:$E$114,5,FALSE)</f>
        <v>2</v>
      </c>
      <c r="C770">
        <f t="shared" si="47"/>
        <v>13</v>
      </c>
      <c r="D770" t="str">
        <f t="shared" si="48"/>
        <v>UM</v>
      </c>
      <c r="E770">
        <v>2010</v>
      </c>
      <c r="F770">
        <v>25</v>
      </c>
      <c r="G770" t="s">
        <v>170</v>
      </c>
      <c r="H770">
        <v>4</v>
      </c>
      <c r="I770" s="136">
        <f>VLOOKUP(A770,[1]valid2020_stock!$A$2:$M$9919,13,FALSE)</f>
        <v>8.1602527014581021</v>
      </c>
      <c r="K770" s="136">
        <f t="shared" si="50"/>
        <v>8.1602527014581021</v>
      </c>
      <c r="L770" t="s">
        <v>357</v>
      </c>
    </row>
    <row r="771" spans="1:13" x14ac:dyDescent="0.3">
      <c r="A771" t="str">
        <f t="shared" si="46"/>
        <v>2010-25-5-ChambersCk_hat_h_um</v>
      </c>
      <c r="B771">
        <f>VLOOKUP(F771,LookUpFlags!$A$5:$E$114,5,FALSE)</f>
        <v>2</v>
      </c>
      <c r="C771">
        <f t="shared" si="47"/>
        <v>13</v>
      </c>
      <c r="D771" t="str">
        <f t="shared" si="48"/>
        <v>UM</v>
      </c>
      <c r="E771">
        <v>2010</v>
      </c>
      <c r="F771">
        <v>25</v>
      </c>
      <c r="G771" t="s">
        <v>170</v>
      </c>
      <c r="H771">
        <v>5</v>
      </c>
      <c r="I771" s="136">
        <f>VLOOKUP(A771,[1]valid2020_stock!$A$2:$M$9919,13,FALSE)</f>
        <v>0</v>
      </c>
      <c r="K771" s="136">
        <f t="shared" si="50"/>
        <v>0</v>
      </c>
      <c r="L771" t="s">
        <v>357</v>
      </c>
    </row>
    <row r="772" spans="1:13" x14ac:dyDescent="0.3">
      <c r="A772" t="str">
        <f t="shared" ref="A772:A835" si="51">E772&amp;"-"&amp;F772&amp;"-"&amp;H772&amp;"-"&amp;G772</f>
        <v>2011-25-3-ChambersCk_hat_h_um</v>
      </c>
      <c r="B772">
        <f>VLOOKUP(F772,LookUpFlags!$A$5:$E$114,5,FALSE)</f>
        <v>2</v>
      </c>
      <c r="C772">
        <f t="shared" ref="C772:C835" si="52">IF(MOD(F772,2)&lt;&gt;0,F772/2+0.5,F772/2)</f>
        <v>13</v>
      </c>
      <c r="D772" t="str">
        <f t="shared" ref="D772:D835" si="53">IF(MOD(F772,2)&lt;&gt;0,"UM","M")</f>
        <v>UM</v>
      </c>
      <c r="E772">
        <v>2011</v>
      </c>
      <c r="F772">
        <v>25</v>
      </c>
      <c r="G772" t="s">
        <v>170</v>
      </c>
      <c r="H772">
        <v>3</v>
      </c>
      <c r="I772" s="136">
        <f>VLOOKUP(A772,[1]valid2020_stock!$A$2:$M$9919,13,FALSE)</f>
        <v>3.9248067257891339</v>
      </c>
      <c r="K772" s="136">
        <f t="shared" si="50"/>
        <v>3.9248067257891339</v>
      </c>
      <c r="L772" t="s">
        <v>357</v>
      </c>
    </row>
    <row r="773" spans="1:13" x14ac:dyDescent="0.3">
      <c r="A773" t="str">
        <f t="shared" si="51"/>
        <v>2011-25-4-ChambersCk_hat_h_um</v>
      </c>
      <c r="B773">
        <f>VLOOKUP(F773,LookUpFlags!$A$5:$E$114,5,FALSE)</f>
        <v>2</v>
      </c>
      <c r="C773">
        <f t="shared" si="52"/>
        <v>13</v>
      </c>
      <c r="D773" t="str">
        <f t="shared" si="53"/>
        <v>UM</v>
      </c>
      <c r="E773">
        <v>2011</v>
      </c>
      <c r="F773">
        <v>25</v>
      </c>
      <c r="G773" t="s">
        <v>170</v>
      </c>
      <c r="H773">
        <v>4</v>
      </c>
      <c r="I773" s="136">
        <f>VLOOKUP(A773,[1]valid2020_stock!$A$2:$M$9919,13,FALSE)</f>
        <v>23.261904093653278</v>
      </c>
      <c r="K773" s="136">
        <f t="shared" si="50"/>
        <v>23.261904093653278</v>
      </c>
      <c r="L773" t="s">
        <v>357</v>
      </c>
    </row>
    <row r="774" spans="1:13" x14ac:dyDescent="0.3">
      <c r="A774" t="str">
        <f t="shared" si="51"/>
        <v>2011-25-5-ChambersCk_hat_h_um</v>
      </c>
      <c r="B774">
        <f>VLOOKUP(F774,LookUpFlags!$A$5:$E$114,5,FALSE)</f>
        <v>2</v>
      </c>
      <c r="C774">
        <f t="shared" si="52"/>
        <v>13</v>
      </c>
      <c r="D774" t="str">
        <f t="shared" si="53"/>
        <v>UM</v>
      </c>
      <c r="E774">
        <v>2011</v>
      </c>
      <c r="F774">
        <v>25</v>
      </c>
      <c r="G774" t="s">
        <v>170</v>
      </c>
      <c r="H774">
        <v>5</v>
      </c>
      <c r="I774" s="136">
        <f>VLOOKUP(A774,[1]valid2020_stock!$A$2:$M$9919,13,FALSE)</f>
        <v>0</v>
      </c>
      <c r="K774" s="136">
        <f t="shared" si="50"/>
        <v>0</v>
      </c>
      <c r="L774" t="s">
        <v>357</v>
      </c>
    </row>
    <row r="775" spans="1:13" x14ac:dyDescent="0.3">
      <c r="A775" t="str">
        <f t="shared" si="51"/>
        <v>2012-25-3-ChambersCk_hat_h_um</v>
      </c>
      <c r="B775">
        <f>VLOOKUP(F775,LookUpFlags!$A$5:$E$114,5,FALSE)</f>
        <v>2</v>
      </c>
      <c r="C775">
        <f t="shared" si="52"/>
        <v>13</v>
      </c>
      <c r="D775" t="str">
        <f t="shared" si="53"/>
        <v>UM</v>
      </c>
      <c r="E775">
        <v>2012</v>
      </c>
      <c r="F775">
        <v>25</v>
      </c>
      <c r="G775" t="s">
        <v>170</v>
      </c>
      <c r="H775">
        <v>3</v>
      </c>
      <c r="I775" s="136">
        <f>VLOOKUP(A775,[1]valid2020_stock!$A$2:$M$9919,13,FALSE)</f>
        <v>20.369427750695799</v>
      </c>
      <c r="K775" s="136">
        <f t="shared" si="50"/>
        <v>20.369427750695799</v>
      </c>
      <c r="L775" t="s">
        <v>357</v>
      </c>
    </row>
    <row r="776" spans="1:13" x14ac:dyDescent="0.3">
      <c r="A776" t="str">
        <f t="shared" si="51"/>
        <v>2012-25-4-ChambersCk_hat_h_um</v>
      </c>
      <c r="B776">
        <f>VLOOKUP(F776,LookUpFlags!$A$5:$E$114,5,FALSE)</f>
        <v>2</v>
      </c>
      <c r="C776">
        <f t="shared" si="52"/>
        <v>13</v>
      </c>
      <c r="D776" t="str">
        <f t="shared" si="53"/>
        <v>UM</v>
      </c>
      <c r="E776">
        <v>2012</v>
      </c>
      <c r="F776">
        <v>25</v>
      </c>
      <c r="G776" t="s">
        <v>170</v>
      </c>
      <c r="H776">
        <v>4</v>
      </c>
      <c r="I776" s="136">
        <f>VLOOKUP(A776,[1]valid2020_stock!$A$2:$M$9919,13,FALSE)</f>
        <v>5.6273681934671114</v>
      </c>
      <c r="K776" s="136">
        <f t="shared" si="50"/>
        <v>5.6273681934671114</v>
      </c>
      <c r="L776" t="s">
        <v>357</v>
      </c>
    </row>
    <row r="777" spans="1:13" x14ac:dyDescent="0.3">
      <c r="A777" t="str">
        <f t="shared" si="51"/>
        <v>2012-25-5-ChambersCk_hat_h_um</v>
      </c>
      <c r="B777">
        <f>VLOOKUP(F777,LookUpFlags!$A$5:$E$114,5,FALSE)</f>
        <v>2</v>
      </c>
      <c r="C777">
        <f t="shared" si="52"/>
        <v>13</v>
      </c>
      <c r="D777" t="str">
        <f t="shared" si="53"/>
        <v>UM</v>
      </c>
      <c r="E777">
        <v>2012</v>
      </c>
      <c r="F777">
        <v>25</v>
      </c>
      <c r="G777" t="s">
        <v>170</v>
      </c>
      <c r="H777">
        <v>5</v>
      </c>
      <c r="I777" s="136">
        <f>VLOOKUP(A777,[1]valid2020_stock!$A$2:$M$9919,13,FALSE)</f>
        <v>1.1092322579098779</v>
      </c>
      <c r="K777" s="136">
        <f t="shared" si="50"/>
        <v>1.1092322579098779</v>
      </c>
      <c r="L777" t="s">
        <v>357</v>
      </c>
    </row>
    <row r="778" spans="1:13" x14ac:dyDescent="0.3">
      <c r="A778" t="str">
        <f t="shared" si="51"/>
        <v>2013-25-3-ChambersCk_hat_h_um</v>
      </c>
      <c r="B778">
        <f>VLOOKUP(F778,LookUpFlags!$A$5:$E$114,5,FALSE)</f>
        <v>2</v>
      </c>
      <c r="C778">
        <f t="shared" si="52"/>
        <v>13</v>
      </c>
      <c r="D778" t="str">
        <f t="shared" si="53"/>
        <v>UM</v>
      </c>
      <c r="E778">
        <v>2013</v>
      </c>
      <c r="F778">
        <v>25</v>
      </c>
      <c r="G778" t="s">
        <v>170</v>
      </c>
      <c r="H778">
        <v>3</v>
      </c>
      <c r="I778" s="136">
        <f>VLOOKUP(A778,[1]valid2020_stock!$A$2:$M$9919,13,FALSE)</f>
        <v>19.171548120859828</v>
      </c>
      <c r="K778" s="136">
        <f t="shared" si="50"/>
        <v>19.171548120859828</v>
      </c>
      <c r="L778" t="s">
        <v>357</v>
      </c>
    </row>
    <row r="779" spans="1:13" x14ac:dyDescent="0.3">
      <c r="A779" t="str">
        <f t="shared" si="51"/>
        <v>2013-25-4-ChambersCk_hat_h_um</v>
      </c>
      <c r="B779">
        <f>VLOOKUP(F779,LookUpFlags!$A$5:$E$114,5,FALSE)</f>
        <v>2</v>
      </c>
      <c r="C779">
        <f t="shared" si="52"/>
        <v>13</v>
      </c>
      <c r="D779" t="str">
        <f t="shared" si="53"/>
        <v>UM</v>
      </c>
      <c r="E779">
        <v>2013</v>
      </c>
      <c r="F779">
        <v>25</v>
      </c>
      <c r="G779" t="s">
        <v>170</v>
      </c>
      <c r="H779">
        <v>4</v>
      </c>
      <c r="I779" s="136">
        <f>VLOOKUP(A779,[1]valid2020_stock!$A$2:$M$9919,13,FALSE)</f>
        <v>14.0405394853285</v>
      </c>
      <c r="K779" s="136">
        <f t="shared" si="50"/>
        <v>14.0405394853285</v>
      </c>
      <c r="L779" t="s">
        <v>357</v>
      </c>
    </row>
    <row r="780" spans="1:13" x14ac:dyDescent="0.3">
      <c r="A780" t="str">
        <f t="shared" si="51"/>
        <v>2013-25-5-ChambersCk_hat_h_um</v>
      </c>
      <c r="B780">
        <f>VLOOKUP(F780,LookUpFlags!$A$5:$E$114,5,FALSE)</f>
        <v>2</v>
      </c>
      <c r="C780">
        <f t="shared" si="52"/>
        <v>13</v>
      </c>
      <c r="D780" t="str">
        <f t="shared" si="53"/>
        <v>UM</v>
      </c>
      <c r="E780">
        <v>2013</v>
      </c>
      <c r="F780">
        <v>25</v>
      </c>
      <c r="G780" t="s">
        <v>170</v>
      </c>
      <c r="H780">
        <v>5</v>
      </c>
      <c r="I780" s="136">
        <f>VLOOKUP(A780,[1]valid2020_stock!$A$2:$M$9919,13,FALSE)</f>
        <v>0.4276283584978634</v>
      </c>
      <c r="K780" s="136">
        <f t="shared" si="50"/>
        <v>0.4276283584978634</v>
      </c>
      <c r="L780" t="s">
        <v>357</v>
      </c>
    </row>
    <row r="781" spans="1:13" x14ac:dyDescent="0.3">
      <c r="A781" t="str">
        <f t="shared" si="51"/>
        <v>2007-25-3-Deschutes_hat_h_um</v>
      </c>
      <c r="B781">
        <f>VLOOKUP(F781,LookUpFlags!$A$5:$E$114,5,FALSE)</f>
        <v>2</v>
      </c>
      <c r="C781">
        <f t="shared" si="52"/>
        <v>13</v>
      </c>
      <c r="D781" t="str">
        <f t="shared" si="53"/>
        <v>UM</v>
      </c>
      <c r="E781">
        <v>2007</v>
      </c>
      <c r="F781">
        <v>25</v>
      </c>
      <c r="G781" t="s">
        <v>180</v>
      </c>
      <c r="H781">
        <v>3</v>
      </c>
      <c r="I781" s="136">
        <f>VLOOKUP(A781,[1]valid2020_stock!$A$2:$M$9919,13,FALSE)</f>
        <v>188.85203645844669</v>
      </c>
      <c r="K781">
        <f>VLOOKUP(A781,Deschutes!$A$41:$F$130,6,FALSE)</f>
        <v>116.63224834835934</v>
      </c>
      <c r="L781" s="161" t="s">
        <v>294</v>
      </c>
      <c r="M781" t="s">
        <v>191</v>
      </c>
    </row>
    <row r="782" spans="1:13" x14ac:dyDescent="0.3">
      <c r="A782" t="str">
        <f t="shared" si="51"/>
        <v>2007-25-4-Deschutes_hat_h_um</v>
      </c>
      <c r="B782">
        <f>VLOOKUP(F782,LookUpFlags!$A$5:$E$114,5,FALSE)</f>
        <v>2</v>
      </c>
      <c r="C782">
        <f t="shared" si="52"/>
        <v>13</v>
      </c>
      <c r="D782" t="str">
        <f t="shared" si="53"/>
        <v>UM</v>
      </c>
      <c r="E782">
        <v>2007</v>
      </c>
      <c r="F782">
        <v>25</v>
      </c>
      <c r="G782" t="s">
        <v>180</v>
      </c>
      <c r="H782">
        <v>4</v>
      </c>
      <c r="I782" s="136">
        <f>VLOOKUP(A782,[1]valid2020_stock!$A$2:$M$9919,13,FALSE)</f>
        <v>890.36756640778788</v>
      </c>
      <c r="K782">
        <f>VLOOKUP(A782,Deschutes!$A$41:$F$130,6,FALSE)</f>
        <v>550.23558897382156</v>
      </c>
      <c r="L782" s="161" t="s">
        <v>294</v>
      </c>
      <c r="M782" t="s">
        <v>191</v>
      </c>
    </row>
    <row r="783" spans="1:13" x14ac:dyDescent="0.3">
      <c r="A783" t="str">
        <f t="shared" si="51"/>
        <v>2007-25-5-Deschutes_hat_h_um</v>
      </c>
      <c r="B783">
        <f>VLOOKUP(F783,LookUpFlags!$A$5:$E$114,5,FALSE)</f>
        <v>2</v>
      </c>
      <c r="C783">
        <f t="shared" si="52"/>
        <v>13</v>
      </c>
      <c r="D783" t="str">
        <f t="shared" si="53"/>
        <v>UM</v>
      </c>
      <c r="E783">
        <v>2007</v>
      </c>
      <c r="F783">
        <v>25</v>
      </c>
      <c r="G783" t="s">
        <v>180</v>
      </c>
      <c r="H783">
        <v>5</v>
      </c>
      <c r="I783" s="136">
        <f>VLOOKUP(A783,[1]valid2020_stock!$A$2:$M$9919,13,FALSE)</f>
        <v>6.9925065913164257</v>
      </c>
      <c r="K783">
        <f>VLOOKUP(A783,Deschutes!$A$41:$F$130,6,FALSE)</f>
        <v>4.3184104679180404</v>
      </c>
      <c r="L783" s="161" t="s">
        <v>294</v>
      </c>
      <c r="M783" t="s">
        <v>191</v>
      </c>
    </row>
    <row r="784" spans="1:13" x14ac:dyDescent="0.3">
      <c r="A784" t="str">
        <f t="shared" si="51"/>
        <v>2008-25-3-Deschutes_hat_h_um</v>
      </c>
      <c r="B784">
        <f>VLOOKUP(F784,LookUpFlags!$A$5:$E$114,5,FALSE)</f>
        <v>2</v>
      </c>
      <c r="C784">
        <f t="shared" si="52"/>
        <v>13</v>
      </c>
      <c r="D784" t="str">
        <f t="shared" si="53"/>
        <v>UM</v>
      </c>
      <c r="E784">
        <v>2008</v>
      </c>
      <c r="F784">
        <v>25</v>
      </c>
      <c r="G784" t="s">
        <v>180</v>
      </c>
      <c r="H784">
        <v>3</v>
      </c>
      <c r="I784" s="136">
        <f>VLOOKUP(A784,[1]valid2020_stock!$A$2:$M$9919,13,FALSE)</f>
        <v>400.5023055670747</v>
      </c>
      <c r="K784">
        <f>VLOOKUP(A784,Deschutes!$A$41:$F$130,6,FALSE)</f>
        <v>207.19256457038068</v>
      </c>
      <c r="L784" s="161" t="s">
        <v>294</v>
      </c>
      <c r="M784" t="s">
        <v>191</v>
      </c>
    </row>
    <row r="785" spans="1:13" x14ac:dyDescent="0.3">
      <c r="A785" t="str">
        <f t="shared" si="51"/>
        <v>2008-25-4-Deschutes_hat_h_um</v>
      </c>
      <c r="B785">
        <f>VLOOKUP(F785,LookUpFlags!$A$5:$E$114,5,FALSE)</f>
        <v>2</v>
      </c>
      <c r="C785">
        <f t="shared" si="52"/>
        <v>13</v>
      </c>
      <c r="D785" t="str">
        <f t="shared" si="53"/>
        <v>UM</v>
      </c>
      <c r="E785">
        <v>2008</v>
      </c>
      <c r="F785">
        <v>25</v>
      </c>
      <c r="G785" t="s">
        <v>180</v>
      </c>
      <c r="H785">
        <v>4</v>
      </c>
      <c r="I785" s="136">
        <f>VLOOKUP(A785,[1]valid2020_stock!$A$2:$M$9919,13,FALSE)</f>
        <v>202.98593903900451</v>
      </c>
      <c r="K785">
        <f>VLOOKUP(A785,Deschutes!$A$41:$F$130,6,FALSE)</f>
        <v>105.00579187763037</v>
      </c>
      <c r="L785" s="161" t="s">
        <v>294</v>
      </c>
      <c r="M785" t="s">
        <v>191</v>
      </c>
    </row>
    <row r="786" spans="1:13" x14ac:dyDescent="0.3">
      <c r="A786" t="str">
        <f t="shared" si="51"/>
        <v>2008-25-5-Deschutes_hat_h_um</v>
      </c>
      <c r="B786">
        <f>VLOOKUP(F786,LookUpFlags!$A$5:$E$114,5,FALSE)</f>
        <v>2</v>
      </c>
      <c r="C786">
        <f t="shared" si="52"/>
        <v>13</v>
      </c>
      <c r="D786" t="str">
        <f t="shared" si="53"/>
        <v>UM</v>
      </c>
      <c r="E786">
        <v>2008</v>
      </c>
      <c r="F786">
        <v>25</v>
      </c>
      <c r="G786" t="s">
        <v>180</v>
      </c>
      <c r="H786">
        <v>5</v>
      </c>
      <c r="I786" s="136">
        <f>VLOOKUP(A786,[1]valid2020_stock!$A$2:$M$9919,13,FALSE)</f>
        <v>6.5895206643529178</v>
      </c>
      <c r="K786">
        <f>VLOOKUP(A786,Deschutes!$A$41:$F$130,6,FALSE)</f>
        <v>3.4102048262303484</v>
      </c>
      <c r="L786" s="161" t="s">
        <v>294</v>
      </c>
      <c r="M786" t="s">
        <v>191</v>
      </c>
    </row>
    <row r="787" spans="1:13" x14ac:dyDescent="0.3">
      <c r="A787" t="str">
        <f t="shared" si="51"/>
        <v>2009-25-3-Deschutes_hat_h_um</v>
      </c>
      <c r="B787">
        <f>VLOOKUP(F787,LookUpFlags!$A$5:$E$114,5,FALSE)</f>
        <v>2</v>
      </c>
      <c r="C787">
        <f t="shared" si="52"/>
        <v>13</v>
      </c>
      <c r="D787" t="str">
        <f t="shared" si="53"/>
        <v>UM</v>
      </c>
      <c r="E787">
        <v>2009</v>
      </c>
      <c r="F787">
        <v>25</v>
      </c>
      <c r="G787" t="s">
        <v>180</v>
      </c>
      <c r="H787">
        <v>3</v>
      </c>
      <c r="I787" s="136">
        <f>VLOOKUP(A787,[1]valid2020_stock!$A$2:$M$9919,13,FALSE)</f>
        <v>57.09672901300987</v>
      </c>
      <c r="K787">
        <f>VLOOKUP(A787,Deschutes!$A$41:$F$130,6,FALSE)</f>
        <v>34.166388960390258</v>
      </c>
      <c r="L787" s="161" t="s">
        <v>294</v>
      </c>
      <c r="M787" t="s">
        <v>191</v>
      </c>
    </row>
    <row r="788" spans="1:13" x14ac:dyDescent="0.3">
      <c r="A788" t="str">
        <f t="shared" si="51"/>
        <v>2009-25-4-Deschutes_hat_h_um</v>
      </c>
      <c r="B788">
        <f>VLOOKUP(F788,LookUpFlags!$A$5:$E$114,5,FALSE)</f>
        <v>2</v>
      </c>
      <c r="C788">
        <f t="shared" si="52"/>
        <v>13</v>
      </c>
      <c r="D788" t="str">
        <f t="shared" si="53"/>
        <v>UM</v>
      </c>
      <c r="E788">
        <v>2009</v>
      </c>
      <c r="F788">
        <v>25</v>
      </c>
      <c r="G788" t="s">
        <v>180</v>
      </c>
      <c r="H788">
        <v>4</v>
      </c>
      <c r="I788" s="136">
        <f>VLOOKUP(A788,[1]valid2020_stock!$A$2:$M$9919,13,FALSE)</f>
        <v>390.88141504318781</v>
      </c>
      <c r="K788">
        <f>VLOOKUP(A788,Deschutes!$A$41:$F$130,6,FALSE)</f>
        <v>233.98974483016866</v>
      </c>
      <c r="L788" s="161" t="s">
        <v>294</v>
      </c>
      <c r="M788" t="s">
        <v>191</v>
      </c>
    </row>
    <row r="789" spans="1:13" x14ac:dyDescent="0.3">
      <c r="A789" t="str">
        <f t="shared" si="51"/>
        <v>2009-25-5-Deschutes_hat_h_um</v>
      </c>
      <c r="B789">
        <f>VLOOKUP(F789,LookUpFlags!$A$5:$E$114,5,FALSE)</f>
        <v>2</v>
      </c>
      <c r="C789">
        <f t="shared" si="52"/>
        <v>13</v>
      </c>
      <c r="D789" t="str">
        <f t="shared" si="53"/>
        <v>UM</v>
      </c>
      <c r="E789">
        <v>2009</v>
      </c>
      <c r="F789">
        <v>25</v>
      </c>
      <c r="G789" t="s">
        <v>180</v>
      </c>
      <c r="H789">
        <v>5</v>
      </c>
      <c r="I789" s="136">
        <f>VLOOKUP(A789,[1]valid2020_stock!$A$2:$M$9919,13,FALSE)</f>
        <v>1.0031618928739261</v>
      </c>
      <c r="K789">
        <f>VLOOKUP(A789,Deschutes!$A$41:$F$130,6,FALSE)</f>
        <v>0.60072545652279175</v>
      </c>
      <c r="L789" s="161" t="s">
        <v>294</v>
      </c>
      <c r="M789" t="s">
        <v>191</v>
      </c>
    </row>
    <row r="790" spans="1:13" x14ac:dyDescent="0.3">
      <c r="A790" t="str">
        <f t="shared" si="51"/>
        <v>2010-25-3-Deschutes_hat_h_um</v>
      </c>
      <c r="B790">
        <f>VLOOKUP(F790,LookUpFlags!$A$5:$E$114,5,FALSE)</f>
        <v>2</v>
      </c>
      <c r="C790">
        <f t="shared" si="52"/>
        <v>13</v>
      </c>
      <c r="D790" t="str">
        <f t="shared" si="53"/>
        <v>UM</v>
      </c>
      <c r="E790">
        <v>2010</v>
      </c>
      <c r="F790">
        <v>25</v>
      </c>
      <c r="G790" t="s">
        <v>180</v>
      </c>
      <c r="H790">
        <v>3</v>
      </c>
      <c r="I790" s="136">
        <f>VLOOKUP(A790,[1]valid2020_stock!$A$2:$M$9919,13,FALSE)</f>
        <v>163.188075000422</v>
      </c>
      <c r="K790">
        <f>VLOOKUP(A790,Deschutes!$A$41:$F$130,6,FALSE)</f>
        <v>99.496621813477702</v>
      </c>
      <c r="L790" s="161" t="s">
        <v>294</v>
      </c>
      <c r="M790" t="s">
        <v>191</v>
      </c>
    </row>
    <row r="791" spans="1:13" x14ac:dyDescent="0.3">
      <c r="A791" t="str">
        <f t="shared" si="51"/>
        <v>2010-25-4-Deschutes_hat_h_um</v>
      </c>
      <c r="B791">
        <f>VLOOKUP(F791,LookUpFlags!$A$5:$E$114,5,FALSE)</f>
        <v>2</v>
      </c>
      <c r="C791">
        <f t="shared" si="52"/>
        <v>13</v>
      </c>
      <c r="D791" t="str">
        <f t="shared" si="53"/>
        <v>UM</v>
      </c>
      <c r="E791">
        <v>2010</v>
      </c>
      <c r="F791">
        <v>25</v>
      </c>
      <c r="G791" t="s">
        <v>180</v>
      </c>
      <c r="H791">
        <v>4</v>
      </c>
      <c r="I791" s="136">
        <f>VLOOKUP(A791,[1]valid2020_stock!$A$2:$M$9919,13,FALSE)</f>
        <v>79.216219861121871</v>
      </c>
      <c r="K791">
        <f>VLOOKUP(A791,Deschutes!$A$41:$F$130,6,FALSE)</f>
        <v>48.299367971752744</v>
      </c>
      <c r="L791" s="161" t="s">
        <v>294</v>
      </c>
      <c r="M791" t="s">
        <v>191</v>
      </c>
    </row>
    <row r="792" spans="1:13" x14ac:dyDescent="0.3">
      <c r="A792" t="str">
        <f t="shared" si="51"/>
        <v>2010-25-5-Deschutes_hat_h_um</v>
      </c>
      <c r="B792">
        <f>VLOOKUP(F792,LookUpFlags!$A$5:$E$114,5,FALSE)</f>
        <v>2</v>
      </c>
      <c r="C792">
        <f t="shared" si="52"/>
        <v>13</v>
      </c>
      <c r="D792" t="str">
        <f t="shared" si="53"/>
        <v>UM</v>
      </c>
      <c r="E792">
        <v>2010</v>
      </c>
      <c r="F792">
        <v>25</v>
      </c>
      <c r="G792" t="s">
        <v>180</v>
      </c>
      <c r="H792">
        <v>5</v>
      </c>
      <c r="I792" s="136">
        <f>VLOOKUP(A792,[1]valid2020_stock!$A$2:$M$9919,13,FALSE)</f>
        <v>15.531021789683679</v>
      </c>
      <c r="K792">
        <f>VLOOKUP(A792,Deschutes!$A$41:$F$130,6,FALSE)</f>
        <v>9.4705507265422852</v>
      </c>
      <c r="L792" s="161" t="s">
        <v>294</v>
      </c>
      <c r="M792" t="s">
        <v>191</v>
      </c>
    </row>
    <row r="793" spans="1:13" x14ac:dyDescent="0.3">
      <c r="A793" t="str">
        <f t="shared" si="51"/>
        <v>2011-25-3-Deschutes_hat_h_um</v>
      </c>
      <c r="B793">
        <f>VLOOKUP(F793,LookUpFlags!$A$5:$E$114,5,FALSE)</f>
        <v>2</v>
      </c>
      <c r="C793">
        <f t="shared" si="52"/>
        <v>13</v>
      </c>
      <c r="D793" t="str">
        <f t="shared" si="53"/>
        <v>UM</v>
      </c>
      <c r="E793">
        <v>2011</v>
      </c>
      <c r="F793">
        <v>25</v>
      </c>
      <c r="G793" t="s">
        <v>180</v>
      </c>
      <c r="H793">
        <v>3</v>
      </c>
      <c r="I793" s="136">
        <f>VLOOKUP(A793,[1]valid2020_stock!$A$2:$M$9919,13,FALSE)</f>
        <v>54.838954561326773</v>
      </c>
      <c r="K793">
        <f>VLOOKUP(A793,Deschutes!$A$41:$F$130,6,FALSE)</f>
        <v>24.327536219876151</v>
      </c>
      <c r="L793" s="161" t="s">
        <v>294</v>
      </c>
      <c r="M793" t="s">
        <v>191</v>
      </c>
    </row>
    <row r="794" spans="1:13" x14ac:dyDescent="0.3">
      <c r="A794" t="str">
        <f t="shared" si="51"/>
        <v>2011-25-4-Deschutes_hat_h_um</v>
      </c>
      <c r="B794">
        <f>VLOOKUP(F794,LookUpFlags!$A$5:$E$114,5,FALSE)</f>
        <v>2</v>
      </c>
      <c r="C794">
        <f t="shared" si="52"/>
        <v>13</v>
      </c>
      <c r="D794" t="str">
        <f t="shared" si="53"/>
        <v>UM</v>
      </c>
      <c r="E794">
        <v>2011</v>
      </c>
      <c r="F794">
        <v>25</v>
      </c>
      <c r="G794" t="s">
        <v>180</v>
      </c>
      <c r="H794">
        <v>4</v>
      </c>
      <c r="I794" s="136">
        <f>VLOOKUP(A794,[1]valid2020_stock!$A$2:$M$9919,13,FALSE)</f>
        <v>261.28044175765172</v>
      </c>
      <c r="K794">
        <f>VLOOKUP(A794,Deschutes!$A$41:$F$130,6,FALSE)</f>
        <v>115.90865400791336</v>
      </c>
      <c r="L794" s="161" t="s">
        <v>294</v>
      </c>
      <c r="M794" t="s">
        <v>191</v>
      </c>
    </row>
    <row r="795" spans="1:13" x14ac:dyDescent="0.3">
      <c r="A795" t="str">
        <f t="shared" si="51"/>
        <v>2011-25-5-Deschutes_hat_h_um</v>
      </c>
      <c r="B795">
        <f>VLOOKUP(F795,LookUpFlags!$A$5:$E$114,5,FALSE)</f>
        <v>2</v>
      </c>
      <c r="C795">
        <f t="shared" si="52"/>
        <v>13</v>
      </c>
      <c r="D795" t="str">
        <f t="shared" si="53"/>
        <v>UM</v>
      </c>
      <c r="E795">
        <v>2011</v>
      </c>
      <c r="F795">
        <v>25</v>
      </c>
      <c r="G795" t="s">
        <v>180</v>
      </c>
      <c r="H795">
        <v>5</v>
      </c>
      <c r="I795" s="136">
        <f>VLOOKUP(A795,[1]valid2020_stock!$A$2:$M$9919,13,FALSE)</f>
        <v>1.7399161953898741</v>
      </c>
      <c r="K795">
        <f>VLOOKUP(A795,Deschutes!$A$41:$F$130,6,FALSE)</f>
        <v>0.77185778980452113</v>
      </c>
      <c r="L795" s="161" t="s">
        <v>294</v>
      </c>
      <c r="M795" t="s">
        <v>191</v>
      </c>
    </row>
    <row r="796" spans="1:13" x14ac:dyDescent="0.3">
      <c r="A796" t="str">
        <f t="shared" si="51"/>
        <v>2012-25-3-Deschutes_hat_h_um</v>
      </c>
      <c r="B796">
        <f>VLOOKUP(F796,LookUpFlags!$A$5:$E$114,5,FALSE)</f>
        <v>2</v>
      </c>
      <c r="C796">
        <f t="shared" si="52"/>
        <v>13</v>
      </c>
      <c r="D796" t="str">
        <f t="shared" si="53"/>
        <v>UM</v>
      </c>
      <c r="E796">
        <v>2012</v>
      </c>
      <c r="F796">
        <v>25</v>
      </c>
      <c r="G796" t="s">
        <v>180</v>
      </c>
      <c r="H796">
        <v>3</v>
      </c>
      <c r="I796" s="136">
        <f>VLOOKUP(A796,[1]valid2020_stock!$A$2:$M$9919,13,FALSE)</f>
        <v>157.60730874727869</v>
      </c>
      <c r="K796">
        <f>VLOOKUP(A796,Deschutes!$A$41:$F$130,6,FALSE)</f>
        <v>94.171334449221831</v>
      </c>
      <c r="L796" s="161" t="s">
        <v>294</v>
      </c>
      <c r="M796" t="s">
        <v>191</v>
      </c>
    </row>
    <row r="797" spans="1:13" x14ac:dyDescent="0.3">
      <c r="A797" t="str">
        <f t="shared" si="51"/>
        <v>2012-25-4-Deschutes_hat_h_um</v>
      </c>
      <c r="B797">
        <f>VLOOKUP(F797,LookUpFlags!$A$5:$E$114,5,FALSE)</f>
        <v>2</v>
      </c>
      <c r="C797">
        <f t="shared" si="52"/>
        <v>13</v>
      </c>
      <c r="D797" t="str">
        <f t="shared" si="53"/>
        <v>UM</v>
      </c>
      <c r="E797">
        <v>2012</v>
      </c>
      <c r="F797">
        <v>25</v>
      </c>
      <c r="G797" t="s">
        <v>180</v>
      </c>
      <c r="H797">
        <v>4</v>
      </c>
      <c r="I797" s="136">
        <f>VLOOKUP(A797,[1]valid2020_stock!$A$2:$M$9919,13,FALSE)</f>
        <v>35.207909305197063</v>
      </c>
      <c r="K797">
        <f>VLOOKUP(A797,Deschutes!$A$41:$F$130,6,FALSE)</f>
        <v>21.036941933664139</v>
      </c>
      <c r="L797" s="161" t="s">
        <v>294</v>
      </c>
      <c r="M797" t="s">
        <v>191</v>
      </c>
    </row>
    <row r="798" spans="1:13" x14ac:dyDescent="0.3">
      <c r="A798" t="str">
        <f t="shared" si="51"/>
        <v>2012-25-5-Deschutes_hat_h_um</v>
      </c>
      <c r="B798">
        <f>VLOOKUP(F798,LookUpFlags!$A$5:$E$114,5,FALSE)</f>
        <v>2</v>
      </c>
      <c r="C798">
        <f t="shared" si="52"/>
        <v>13</v>
      </c>
      <c r="D798" t="str">
        <f t="shared" si="53"/>
        <v>UM</v>
      </c>
      <c r="E798">
        <v>2012</v>
      </c>
      <c r="F798">
        <v>25</v>
      </c>
      <c r="G798" t="s">
        <v>180</v>
      </c>
      <c r="H798">
        <v>5</v>
      </c>
      <c r="I798" s="136">
        <f>VLOOKUP(A798,[1]valid2020_stock!$A$2:$M$9919,13,FALSE)</f>
        <v>3.3851293133539002</v>
      </c>
      <c r="K798">
        <f>VLOOKUP(A798,Deschutes!$A$41:$F$130,6,FALSE)</f>
        <v>2.0226355443507913</v>
      </c>
      <c r="L798" s="161" t="s">
        <v>294</v>
      </c>
      <c r="M798" t="s">
        <v>191</v>
      </c>
    </row>
    <row r="799" spans="1:13" x14ac:dyDescent="0.3">
      <c r="A799" t="str">
        <f t="shared" si="51"/>
        <v>2013-25-3-Deschutes_hat_h_um</v>
      </c>
      <c r="B799">
        <f>VLOOKUP(F799,LookUpFlags!$A$5:$E$114,5,FALSE)</f>
        <v>2</v>
      </c>
      <c r="C799">
        <f t="shared" si="52"/>
        <v>13</v>
      </c>
      <c r="D799" t="str">
        <f t="shared" si="53"/>
        <v>UM</v>
      </c>
      <c r="E799">
        <v>2013</v>
      </c>
      <c r="F799">
        <v>25</v>
      </c>
      <c r="G799" t="s">
        <v>180</v>
      </c>
      <c r="H799">
        <v>3</v>
      </c>
      <c r="I799" s="136">
        <f>VLOOKUP(A799,[1]valid2020_stock!$A$2:$M$9919,13,FALSE)</f>
        <v>189.1472527634223</v>
      </c>
      <c r="K799">
        <f>VLOOKUP(A799,Deschutes!$A$41:$F$130,6,FALSE)</f>
        <v>131.20852612947238</v>
      </c>
      <c r="L799" s="161" t="s">
        <v>294</v>
      </c>
      <c r="M799" t="s">
        <v>191</v>
      </c>
    </row>
    <row r="800" spans="1:13" x14ac:dyDescent="0.3">
      <c r="A800" t="str">
        <f t="shared" si="51"/>
        <v>2013-25-4-Deschutes_hat_h_um</v>
      </c>
      <c r="B800">
        <f>VLOOKUP(F800,LookUpFlags!$A$5:$E$114,5,FALSE)</f>
        <v>2</v>
      </c>
      <c r="C800">
        <f t="shared" si="52"/>
        <v>13</v>
      </c>
      <c r="D800" t="str">
        <f t="shared" si="53"/>
        <v>UM</v>
      </c>
      <c r="E800">
        <v>2013</v>
      </c>
      <c r="F800">
        <v>25</v>
      </c>
      <c r="G800" t="s">
        <v>180</v>
      </c>
      <c r="H800">
        <v>4</v>
      </c>
      <c r="I800" s="136">
        <f>VLOOKUP(A800,[1]valid2020_stock!$A$2:$M$9919,13,FALSE)</f>
        <v>164.10116277154609</v>
      </c>
      <c r="K800">
        <f>VLOOKUP(A800,Deschutes!$A$41:$F$130,6,FALSE)</f>
        <v>113.8344405684702</v>
      </c>
      <c r="L800" s="161" t="s">
        <v>294</v>
      </c>
      <c r="M800" t="s">
        <v>191</v>
      </c>
    </row>
    <row r="801" spans="1:13" x14ac:dyDescent="0.3">
      <c r="A801" t="str">
        <f t="shared" si="51"/>
        <v>2013-25-5-Deschutes_hat_h_um</v>
      </c>
      <c r="B801">
        <f>VLOOKUP(F801,LookUpFlags!$A$5:$E$114,5,FALSE)</f>
        <v>2</v>
      </c>
      <c r="C801">
        <f t="shared" si="52"/>
        <v>13</v>
      </c>
      <c r="D801" t="str">
        <f t="shared" si="53"/>
        <v>UM</v>
      </c>
      <c r="E801">
        <v>2013</v>
      </c>
      <c r="F801">
        <v>25</v>
      </c>
      <c r="G801" t="s">
        <v>180</v>
      </c>
      <c r="H801">
        <v>5</v>
      </c>
      <c r="I801" s="136">
        <f>VLOOKUP(A801,[1]valid2020_stock!$A$2:$M$9919,13,FALSE)</f>
        <v>15.878476439613911</v>
      </c>
      <c r="K801">
        <f>VLOOKUP(A801,Deschutes!$A$41:$F$130,6,FALSE)</f>
        <v>11.014653717593887</v>
      </c>
      <c r="L801" s="161" t="s">
        <v>294</v>
      </c>
      <c r="M801" t="s">
        <v>191</v>
      </c>
    </row>
    <row r="802" spans="1:13" x14ac:dyDescent="0.3">
      <c r="A802" t="str">
        <f t="shared" si="51"/>
        <v>2007-25-3-McAllisterCk_hat_h_um</v>
      </c>
      <c r="B802">
        <f>VLOOKUP(F802,LookUpFlags!$A$5:$E$114,5,FALSE)</f>
        <v>2</v>
      </c>
      <c r="C802">
        <f t="shared" si="52"/>
        <v>13</v>
      </c>
      <c r="D802" t="str">
        <f t="shared" si="53"/>
        <v>UM</v>
      </c>
      <c r="E802">
        <v>2007</v>
      </c>
      <c r="F802">
        <v>25</v>
      </c>
      <c r="G802" t="s">
        <v>178</v>
      </c>
      <c r="H802">
        <v>3</v>
      </c>
      <c r="I802" s="136">
        <f>VLOOKUP(A802,[1]valid2020_stock!$A$2:$M$9919,13,FALSE)</f>
        <v>0.5610692073574165</v>
      </c>
      <c r="K802" s="136">
        <f t="shared" ref="K802:K833" si="54">I802</f>
        <v>0.5610692073574165</v>
      </c>
      <c r="L802" t="s">
        <v>357</v>
      </c>
    </row>
    <row r="803" spans="1:13" x14ac:dyDescent="0.3">
      <c r="A803" t="str">
        <f t="shared" si="51"/>
        <v>2007-25-4-McAllisterCk_hat_h_um</v>
      </c>
      <c r="B803">
        <f>VLOOKUP(F803,LookUpFlags!$A$5:$E$114,5,FALSE)</f>
        <v>2</v>
      </c>
      <c r="C803">
        <f t="shared" si="52"/>
        <v>13</v>
      </c>
      <c r="D803" t="str">
        <f t="shared" si="53"/>
        <v>UM</v>
      </c>
      <c r="E803">
        <v>2007</v>
      </c>
      <c r="F803">
        <v>25</v>
      </c>
      <c r="G803" t="s">
        <v>178</v>
      </c>
      <c r="H803">
        <v>4</v>
      </c>
      <c r="I803" s="136">
        <f>VLOOKUP(A803,[1]valid2020_stock!$A$2:$M$9919,13,FALSE)</f>
        <v>0.1587931718936085</v>
      </c>
      <c r="K803" s="136">
        <f t="shared" si="54"/>
        <v>0.1587931718936085</v>
      </c>
      <c r="L803" t="s">
        <v>357</v>
      </c>
    </row>
    <row r="804" spans="1:13" x14ac:dyDescent="0.3">
      <c r="A804" t="str">
        <f t="shared" si="51"/>
        <v>2007-25-5-McAllisterCk_hat_h_um</v>
      </c>
      <c r="B804">
        <f>VLOOKUP(F804,LookUpFlags!$A$5:$E$114,5,FALSE)</f>
        <v>2</v>
      </c>
      <c r="C804">
        <f t="shared" si="52"/>
        <v>13</v>
      </c>
      <c r="D804" t="str">
        <f t="shared" si="53"/>
        <v>UM</v>
      </c>
      <c r="E804">
        <v>2007</v>
      </c>
      <c r="F804">
        <v>25</v>
      </c>
      <c r="G804" t="s">
        <v>178</v>
      </c>
      <c r="H804">
        <v>5</v>
      </c>
      <c r="I804" s="136">
        <f>VLOOKUP(A804,[1]valid2020_stock!$A$2:$M$9919,13,FALSE)</f>
        <v>7.410348021701727E-3</v>
      </c>
      <c r="K804" s="136">
        <f t="shared" si="54"/>
        <v>7.410348021701727E-3</v>
      </c>
      <c r="L804" t="s">
        <v>357</v>
      </c>
    </row>
    <row r="805" spans="1:13" x14ac:dyDescent="0.3">
      <c r="A805" t="str">
        <f t="shared" si="51"/>
        <v>2008-25-3-McAllisterCk_hat_h_um</v>
      </c>
      <c r="B805">
        <f>VLOOKUP(F805,LookUpFlags!$A$5:$E$114,5,FALSE)</f>
        <v>2</v>
      </c>
      <c r="C805">
        <f t="shared" si="52"/>
        <v>13</v>
      </c>
      <c r="D805" t="str">
        <f t="shared" si="53"/>
        <v>UM</v>
      </c>
      <c r="E805">
        <v>2008</v>
      </c>
      <c r="F805">
        <v>25</v>
      </c>
      <c r="G805" t="s">
        <v>178</v>
      </c>
      <c r="H805">
        <v>3</v>
      </c>
      <c r="I805" s="136">
        <f>VLOOKUP(A805,[1]valid2020_stock!$A$2:$M$9919,13,FALSE)</f>
        <v>0</v>
      </c>
      <c r="K805" s="136">
        <f t="shared" si="54"/>
        <v>0</v>
      </c>
      <c r="L805" t="s">
        <v>357</v>
      </c>
    </row>
    <row r="806" spans="1:13" x14ac:dyDescent="0.3">
      <c r="A806" t="str">
        <f t="shared" si="51"/>
        <v>2008-25-4-McAllisterCk_hat_h_um</v>
      </c>
      <c r="B806">
        <f>VLOOKUP(F806,LookUpFlags!$A$5:$E$114,5,FALSE)</f>
        <v>2</v>
      </c>
      <c r="C806">
        <f t="shared" si="52"/>
        <v>13</v>
      </c>
      <c r="D806" t="str">
        <f t="shared" si="53"/>
        <v>UM</v>
      </c>
      <c r="E806">
        <v>2008</v>
      </c>
      <c r="F806">
        <v>25</v>
      </c>
      <c r="G806" t="s">
        <v>178</v>
      </c>
      <c r="H806">
        <v>4</v>
      </c>
      <c r="I806" s="136">
        <f>VLOOKUP(A806,[1]valid2020_stock!$A$2:$M$9919,13,FALSE)</f>
        <v>0</v>
      </c>
      <c r="K806" s="136">
        <f t="shared" si="54"/>
        <v>0</v>
      </c>
      <c r="L806" t="s">
        <v>357</v>
      </c>
    </row>
    <row r="807" spans="1:13" x14ac:dyDescent="0.3">
      <c r="A807" t="str">
        <f t="shared" si="51"/>
        <v>2008-25-5-McAllisterCk_hat_h_um</v>
      </c>
      <c r="B807">
        <f>VLOOKUP(F807,LookUpFlags!$A$5:$E$114,5,FALSE)</f>
        <v>2</v>
      </c>
      <c r="C807">
        <f t="shared" si="52"/>
        <v>13</v>
      </c>
      <c r="D807" t="str">
        <f t="shared" si="53"/>
        <v>UM</v>
      </c>
      <c r="E807">
        <v>2008</v>
      </c>
      <c r="F807">
        <v>25</v>
      </c>
      <c r="G807" t="s">
        <v>178</v>
      </c>
      <c r="H807">
        <v>5</v>
      </c>
      <c r="I807" s="136">
        <f>VLOOKUP(A807,[1]valid2020_stock!$A$2:$M$9919,13,FALSE)</f>
        <v>0</v>
      </c>
      <c r="K807" s="136">
        <f t="shared" si="54"/>
        <v>0</v>
      </c>
      <c r="L807" t="s">
        <v>357</v>
      </c>
    </row>
    <row r="808" spans="1:13" x14ac:dyDescent="0.3">
      <c r="A808" t="str">
        <f t="shared" si="51"/>
        <v>2009-25-3-McAllisterCk_hat_h_um</v>
      </c>
      <c r="B808">
        <f>VLOOKUP(F808,LookUpFlags!$A$5:$E$114,5,FALSE)</f>
        <v>2</v>
      </c>
      <c r="C808">
        <f t="shared" si="52"/>
        <v>13</v>
      </c>
      <c r="D808" t="str">
        <f t="shared" si="53"/>
        <v>UM</v>
      </c>
      <c r="E808">
        <v>2009</v>
      </c>
      <c r="F808">
        <v>25</v>
      </c>
      <c r="G808" t="s">
        <v>178</v>
      </c>
      <c r="H808">
        <v>3</v>
      </c>
      <c r="I808" s="136">
        <f>VLOOKUP(A808,[1]valid2020_stock!$A$2:$M$9919,13,FALSE)</f>
        <v>0</v>
      </c>
      <c r="K808" s="136">
        <f t="shared" si="54"/>
        <v>0</v>
      </c>
      <c r="L808" t="s">
        <v>357</v>
      </c>
    </row>
    <row r="809" spans="1:13" x14ac:dyDescent="0.3">
      <c r="A809" t="str">
        <f t="shared" si="51"/>
        <v>2009-25-4-McAllisterCk_hat_h_um</v>
      </c>
      <c r="B809">
        <f>VLOOKUP(F809,LookUpFlags!$A$5:$E$114,5,FALSE)</f>
        <v>2</v>
      </c>
      <c r="C809">
        <f t="shared" si="52"/>
        <v>13</v>
      </c>
      <c r="D809" t="str">
        <f t="shared" si="53"/>
        <v>UM</v>
      </c>
      <c r="E809">
        <v>2009</v>
      </c>
      <c r="F809">
        <v>25</v>
      </c>
      <c r="G809" t="s">
        <v>178</v>
      </c>
      <c r="H809">
        <v>4</v>
      </c>
      <c r="I809" s="136">
        <f>VLOOKUP(A809,[1]valid2020_stock!$A$2:$M$9919,13,FALSE)</f>
        <v>0</v>
      </c>
      <c r="K809" s="136">
        <f t="shared" si="54"/>
        <v>0</v>
      </c>
      <c r="L809" t="s">
        <v>357</v>
      </c>
    </row>
    <row r="810" spans="1:13" x14ac:dyDescent="0.3">
      <c r="A810" t="str">
        <f t="shared" si="51"/>
        <v>2009-25-5-McAllisterCk_hat_h_um</v>
      </c>
      <c r="B810">
        <f>VLOOKUP(F810,LookUpFlags!$A$5:$E$114,5,FALSE)</f>
        <v>2</v>
      </c>
      <c r="C810">
        <f t="shared" si="52"/>
        <v>13</v>
      </c>
      <c r="D810" t="str">
        <f t="shared" si="53"/>
        <v>UM</v>
      </c>
      <c r="E810">
        <v>2009</v>
      </c>
      <c r="F810">
        <v>25</v>
      </c>
      <c r="G810" t="s">
        <v>178</v>
      </c>
      <c r="H810">
        <v>5</v>
      </c>
      <c r="I810" s="136">
        <f>VLOOKUP(A810,[1]valid2020_stock!$A$2:$M$9919,13,FALSE)</f>
        <v>0</v>
      </c>
      <c r="K810" s="136">
        <f t="shared" si="54"/>
        <v>0</v>
      </c>
      <c r="L810" t="s">
        <v>357</v>
      </c>
    </row>
    <row r="811" spans="1:13" x14ac:dyDescent="0.3">
      <c r="A811" t="str">
        <f t="shared" si="51"/>
        <v>2010-25-3-McAllisterCk_hat_h_um</v>
      </c>
      <c r="B811">
        <f>VLOOKUP(F811,LookUpFlags!$A$5:$E$114,5,FALSE)</f>
        <v>2</v>
      </c>
      <c r="C811">
        <f t="shared" si="52"/>
        <v>13</v>
      </c>
      <c r="D811" t="str">
        <f t="shared" si="53"/>
        <v>UM</v>
      </c>
      <c r="E811">
        <v>2010</v>
      </c>
      <c r="F811">
        <v>25</v>
      </c>
      <c r="G811" t="s">
        <v>178</v>
      </c>
      <c r="H811">
        <v>3</v>
      </c>
      <c r="I811" s="136">
        <f>VLOOKUP(A811,[1]valid2020_stock!$A$2:$M$9919,13,FALSE)</f>
        <v>0</v>
      </c>
      <c r="K811" s="136">
        <f t="shared" si="54"/>
        <v>0</v>
      </c>
      <c r="L811" t="s">
        <v>357</v>
      </c>
    </row>
    <row r="812" spans="1:13" x14ac:dyDescent="0.3">
      <c r="A812" t="str">
        <f t="shared" si="51"/>
        <v>2010-25-4-McAllisterCk_hat_h_um</v>
      </c>
      <c r="B812">
        <f>VLOOKUP(F812,LookUpFlags!$A$5:$E$114,5,FALSE)</f>
        <v>2</v>
      </c>
      <c r="C812">
        <f t="shared" si="52"/>
        <v>13</v>
      </c>
      <c r="D812" t="str">
        <f t="shared" si="53"/>
        <v>UM</v>
      </c>
      <c r="E812">
        <v>2010</v>
      </c>
      <c r="F812">
        <v>25</v>
      </c>
      <c r="G812" t="s">
        <v>178</v>
      </c>
      <c r="H812">
        <v>4</v>
      </c>
      <c r="I812" s="136">
        <f>VLOOKUP(A812,[1]valid2020_stock!$A$2:$M$9919,13,FALSE)</f>
        <v>0</v>
      </c>
      <c r="K812" s="136">
        <f t="shared" si="54"/>
        <v>0</v>
      </c>
      <c r="L812" t="s">
        <v>357</v>
      </c>
    </row>
    <row r="813" spans="1:13" x14ac:dyDescent="0.3">
      <c r="A813" t="str">
        <f t="shared" si="51"/>
        <v>2010-25-5-McAllisterCk_hat_h_um</v>
      </c>
      <c r="B813">
        <f>VLOOKUP(F813,LookUpFlags!$A$5:$E$114,5,FALSE)</f>
        <v>2</v>
      </c>
      <c r="C813">
        <f t="shared" si="52"/>
        <v>13</v>
      </c>
      <c r="D813" t="str">
        <f t="shared" si="53"/>
        <v>UM</v>
      </c>
      <c r="E813">
        <v>2010</v>
      </c>
      <c r="F813">
        <v>25</v>
      </c>
      <c r="G813" t="s">
        <v>178</v>
      </c>
      <c r="H813">
        <v>5</v>
      </c>
      <c r="I813" s="136">
        <f>VLOOKUP(A813,[1]valid2020_stock!$A$2:$M$9919,13,FALSE)</f>
        <v>0</v>
      </c>
      <c r="K813" s="136">
        <f t="shared" si="54"/>
        <v>0</v>
      </c>
      <c r="L813" t="s">
        <v>357</v>
      </c>
    </row>
    <row r="814" spans="1:13" x14ac:dyDescent="0.3">
      <c r="A814" t="str">
        <f t="shared" si="51"/>
        <v>2011-25-3-McAllisterCk_hat_h_um</v>
      </c>
      <c r="B814">
        <f>VLOOKUP(F814,LookUpFlags!$A$5:$E$114,5,FALSE)</f>
        <v>2</v>
      </c>
      <c r="C814">
        <f t="shared" si="52"/>
        <v>13</v>
      </c>
      <c r="D814" t="str">
        <f t="shared" si="53"/>
        <v>UM</v>
      </c>
      <c r="E814">
        <v>2011</v>
      </c>
      <c r="F814">
        <v>25</v>
      </c>
      <c r="G814" t="s">
        <v>178</v>
      </c>
      <c r="H814">
        <v>3</v>
      </c>
      <c r="I814" s="136">
        <f>VLOOKUP(A814,[1]valid2020_stock!$A$2:$M$9919,13,FALSE)</f>
        <v>0</v>
      </c>
      <c r="K814" s="136">
        <f t="shared" si="54"/>
        <v>0</v>
      </c>
      <c r="L814" t="s">
        <v>357</v>
      </c>
    </row>
    <row r="815" spans="1:13" x14ac:dyDescent="0.3">
      <c r="A815" t="str">
        <f t="shared" si="51"/>
        <v>2011-25-4-McAllisterCk_hat_h_um</v>
      </c>
      <c r="B815">
        <f>VLOOKUP(F815,LookUpFlags!$A$5:$E$114,5,FALSE)</f>
        <v>2</v>
      </c>
      <c r="C815">
        <f t="shared" si="52"/>
        <v>13</v>
      </c>
      <c r="D815" t="str">
        <f t="shared" si="53"/>
        <v>UM</v>
      </c>
      <c r="E815">
        <v>2011</v>
      </c>
      <c r="F815">
        <v>25</v>
      </c>
      <c r="G815" t="s">
        <v>178</v>
      </c>
      <c r="H815">
        <v>4</v>
      </c>
      <c r="I815" s="136">
        <f>VLOOKUP(A815,[1]valid2020_stock!$A$2:$M$9919,13,FALSE)</f>
        <v>0</v>
      </c>
      <c r="K815" s="136">
        <f t="shared" si="54"/>
        <v>0</v>
      </c>
      <c r="L815" t="s">
        <v>357</v>
      </c>
    </row>
    <row r="816" spans="1:13" x14ac:dyDescent="0.3">
      <c r="A816" t="str">
        <f t="shared" si="51"/>
        <v>2011-25-5-McAllisterCk_hat_h_um</v>
      </c>
      <c r="B816">
        <f>VLOOKUP(F816,LookUpFlags!$A$5:$E$114,5,FALSE)</f>
        <v>2</v>
      </c>
      <c r="C816">
        <f t="shared" si="52"/>
        <v>13</v>
      </c>
      <c r="D816" t="str">
        <f t="shared" si="53"/>
        <v>UM</v>
      </c>
      <c r="E816">
        <v>2011</v>
      </c>
      <c r="F816">
        <v>25</v>
      </c>
      <c r="G816" t="s">
        <v>178</v>
      </c>
      <c r="H816">
        <v>5</v>
      </c>
      <c r="I816" s="136">
        <f>VLOOKUP(A816,[1]valid2020_stock!$A$2:$M$9919,13,FALSE)</f>
        <v>0</v>
      </c>
      <c r="K816" s="136">
        <f t="shared" si="54"/>
        <v>0</v>
      </c>
      <c r="L816" t="s">
        <v>357</v>
      </c>
    </row>
    <row r="817" spans="1:13" x14ac:dyDescent="0.3">
      <c r="A817" t="str">
        <f t="shared" si="51"/>
        <v>2012-25-3-McAllisterCk_hat_h_um</v>
      </c>
      <c r="B817">
        <f>VLOOKUP(F817,LookUpFlags!$A$5:$E$114,5,FALSE)</f>
        <v>2</v>
      </c>
      <c r="C817">
        <f t="shared" si="52"/>
        <v>13</v>
      </c>
      <c r="D817" t="str">
        <f t="shared" si="53"/>
        <v>UM</v>
      </c>
      <c r="E817">
        <v>2012</v>
      </c>
      <c r="F817">
        <v>25</v>
      </c>
      <c r="G817" t="s">
        <v>178</v>
      </c>
      <c r="H817">
        <v>3</v>
      </c>
      <c r="I817" s="136">
        <f>VLOOKUP(A817,[1]valid2020_stock!$A$2:$M$9919,13,FALSE)</f>
        <v>0</v>
      </c>
      <c r="K817" s="136">
        <f t="shared" si="54"/>
        <v>0</v>
      </c>
      <c r="L817" t="s">
        <v>357</v>
      </c>
    </row>
    <row r="818" spans="1:13" x14ac:dyDescent="0.3">
      <c r="A818" t="str">
        <f t="shared" si="51"/>
        <v>2012-25-4-McAllisterCk_hat_h_um</v>
      </c>
      <c r="B818">
        <f>VLOOKUP(F818,LookUpFlags!$A$5:$E$114,5,FALSE)</f>
        <v>2</v>
      </c>
      <c r="C818">
        <f t="shared" si="52"/>
        <v>13</v>
      </c>
      <c r="D818" t="str">
        <f t="shared" si="53"/>
        <v>UM</v>
      </c>
      <c r="E818">
        <v>2012</v>
      </c>
      <c r="F818">
        <v>25</v>
      </c>
      <c r="G818" t="s">
        <v>178</v>
      </c>
      <c r="H818">
        <v>4</v>
      </c>
      <c r="I818" s="136">
        <f>VLOOKUP(A818,[1]valid2020_stock!$A$2:$M$9919,13,FALSE)</f>
        <v>0</v>
      </c>
      <c r="K818" s="136">
        <f t="shared" si="54"/>
        <v>0</v>
      </c>
      <c r="L818" t="s">
        <v>357</v>
      </c>
    </row>
    <row r="819" spans="1:13" x14ac:dyDescent="0.3">
      <c r="A819" t="str">
        <f t="shared" si="51"/>
        <v>2012-25-5-McAllisterCk_hat_h_um</v>
      </c>
      <c r="B819">
        <f>VLOOKUP(F819,LookUpFlags!$A$5:$E$114,5,FALSE)</f>
        <v>2</v>
      </c>
      <c r="C819">
        <f t="shared" si="52"/>
        <v>13</v>
      </c>
      <c r="D819" t="str">
        <f t="shared" si="53"/>
        <v>UM</v>
      </c>
      <c r="E819">
        <v>2012</v>
      </c>
      <c r="F819">
        <v>25</v>
      </c>
      <c r="G819" t="s">
        <v>178</v>
      </c>
      <c r="H819">
        <v>5</v>
      </c>
      <c r="I819" s="136">
        <f>VLOOKUP(A819,[1]valid2020_stock!$A$2:$M$9919,13,FALSE)</f>
        <v>0</v>
      </c>
      <c r="K819" s="136">
        <f t="shared" si="54"/>
        <v>0</v>
      </c>
      <c r="L819" t="s">
        <v>357</v>
      </c>
    </row>
    <row r="820" spans="1:13" x14ac:dyDescent="0.3">
      <c r="A820" t="str">
        <f t="shared" si="51"/>
        <v>2013-25-3-McAllisterCk_hat_h_um</v>
      </c>
      <c r="B820">
        <f>VLOOKUP(F820,LookUpFlags!$A$5:$E$114,5,FALSE)</f>
        <v>2</v>
      </c>
      <c r="C820">
        <f t="shared" si="52"/>
        <v>13</v>
      </c>
      <c r="D820" t="str">
        <f t="shared" si="53"/>
        <v>UM</v>
      </c>
      <c r="E820">
        <v>2013</v>
      </c>
      <c r="F820">
        <v>25</v>
      </c>
      <c r="G820" t="s">
        <v>178</v>
      </c>
      <c r="H820">
        <v>3</v>
      </c>
      <c r="I820" s="136">
        <f>VLOOKUP(A820,[1]valid2020_stock!$A$2:$M$9919,13,FALSE)</f>
        <v>0</v>
      </c>
      <c r="K820" s="136">
        <f t="shared" si="54"/>
        <v>0</v>
      </c>
      <c r="L820" t="s">
        <v>357</v>
      </c>
    </row>
    <row r="821" spans="1:13" x14ac:dyDescent="0.3">
      <c r="A821" t="str">
        <f t="shared" si="51"/>
        <v>2013-25-4-McAllisterCk_hat_h_um</v>
      </c>
      <c r="B821">
        <f>VLOOKUP(F821,LookUpFlags!$A$5:$E$114,5,FALSE)</f>
        <v>2</v>
      </c>
      <c r="C821">
        <f t="shared" si="52"/>
        <v>13</v>
      </c>
      <c r="D821" t="str">
        <f t="shared" si="53"/>
        <v>UM</v>
      </c>
      <c r="E821">
        <v>2013</v>
      </c>
      <c r="F821">
        <v>25</v>
      </c>
      <c r="G821" t="s">
        <v>178</v>
      </c>
      <c r="H821">
        <v>4</v>
      </c>
      <c r="I821" s="136">
        <f>VLOOKUP(A821,[1]valid2020_stock!$A$2:$M$9919,13,FALSE)</f>
        <v>0</v>
      </c>
      <c r="K821" s="136">
        <f t="shared" si="54"/>
        <v>0</v>
      </c>
      <c r="L821" t="s">
        <v>357</v>
      </c>
    </row>
    <row r="822" spans="1:13" x14ac:dyDescent="0.3">
      <c r="A822" t="str">
        <f t="shared" si="51"/>
        <v>2013-25-5-McAllisterCk_hat_h_um</v>
      </c>
      <c r="B822">
        <f>VLOOKUP(F822,LookUpFlags!$A$5:$E$114,5,FALSE)</f>
        <v>2</v>
      </c>
      <c r="C822">
        <f t="shared" si="52"/>
        <v>13</v>
      </c>
      <c r="D822" t="str">
        <f t="shared" si="53"/>
        <v>UM</v>
      </c>
      <c r="E822">
        <v>2013</v>
      </c>
      <c r="F822">
        <v>25</v>
      </c>
      <c r="G822" t="s">
        <v>178</v>
      </c>
      <c r="H822">
        <v>5</v>
      </c>
      <c r="I822" s="136">
        <f>VLOOKUP(A822,[1]valid2020_stock!$A$2:$M$9919,13,FALSE)</f>
        <v>0</v>
      </c>
      <c r="K822" s="136">
        <f t="shared" si="54"/>
        <v>0</v>
      </c>
      <c r="L822" t="s">
        <v>357</v>
      </c>
    </row>
    <row r="823" spans="1:13" x14ac:dyDescent="0.3">
      <c r="A823" t="str">
        <f t="shared" si="51"/>
        <v>2007-25-3-Misc13D_K_Coulter_hat_h_um</v>
      </c>
      <c r="B823">
        <f>VLOOKUP(F823,LookUpFlags!$A$5:$E$114,5,FALSE)</f>
        <v>2</v>
      </c>
      <c r="C823">
        <f t="shared" si="52"/>
        <v>13</v>
      </c>
      <c r="D823" t="str">
        <f t="shared" si="53"/>
        <v>UM</v>
      </c>
      <c r="E823">
        <v>2007</v>
      </c>
      <c r="F823">
        <v>25</v>
      </c>
      <c r="G823" t="s">
        <v>184</v>
      </c>
      <c r="H823">
        <v>3</v>
      </c>
      <c r="I823" s="136">
        <f>VLOOKUP(A823,[1]valid2020_stock!$A$2:$M$9919,13,FALSE)</f>
        <v>1.9429737872656449E-5</v>
      </c>
      <c r="K823" s="136">
        <f t="shared" si="54"/>
        <v>1.9429737872656449E-5</v>
      </c>
      <c r="L823" t="s">
        <v>357</v>
      </c>
      <c r="M823" t="s">
        <v>286</v>
      </c>
    </row>
    <row r="824" spans="1:13" x14ac:dyDescent="0.3">
      <c r="A824" t="str">
        <f t="shared" si="51"/>
        <v>2007-25-4-Misc13D_K_Coulter_hat_h_um</v>
      </c>
      <c r="B824">
        <f>VLOOKUP(F824,LookUpFlags!$A$5:$E$114,5,FALSE)</f>
        <v>2</v>
      </c>
      <c r="C824">
        <f t="shared" si="52"/>
        <v>13</v>
      </c>
      <c r="D824" t="str">
        <f t="shared" si="53"/>
        <v>UM</v>
      </c>
      <c r="E824">
        <v>2007</v>
      </c>
      <c r="F824">
        <v>25</v>
      </c>
      <c r="G824" t="s">
        <v>184</v>
      </c>
      <c r="H824">
        <v>4</v>
      </c>
      <c r="I824" s="136">
        <f>VLOOKUP(A824,[1]valid2020_stock!$A$2:$M$9919,13,FALSE)</f>
        <v>3.8283498932896923E-5</v>
      </c>
      <c r="K824" s="136">
        <f t="shared" si="54"/>
        <v>3.8283498932896923E-5</v>
      </c>
      <c r="L824" t="s">
        <v>357</v>
      </c>
      <c r="M824" t="s">
        <v>286</v>
      </c>
    </row>
    <row r="825" spans="1:13" x14ac:dyDescent="0.3">
      <c r="A825" t="str">
        <f t="shared" si="51"/>
        <v>2007-25-5-Misc13D_K_Coulter_hat_h_um</v>
      </c>
      <c r="B825">
        <f>VLOOKUP(F825,LookUpFlags!$A$5:$E$114,5,FALSE)</f>
        <v>2</v>
      </c>
      <c r="C825">
        <f t="shared" si="52"/>
        <v>13</v>
      </c>
      <c r="D825" t="str">
        <f t="shared" si="53"/>
        <v>UM</v>
      </c>
      <c r="E825">
        <v>2007</v>
      </c>
      <c r="F825">
        <v>25</v>
      </c>
      <c r="G825" t="s">
        <v>184</v>
      </c>
      <c r="H825">
        <v>5</v>
      </c>
      <c r="I825" s="136">
        <f>VLOOKUP(A825,[1]valid2020_stock!$A$2:$M$9919,13,FALSE)</f>
        <v>2.535737077903543E-6</v>
      </c>
      <c r="K825" s="136">
        <f t="shared" si="54"/>
        <v>2.535737077903543E-6</v>
      </c>
      <c r="L825" t="s">
        <v>357</v>
      </c>
      <c r="M825" t="s">
        <v>286</v>
      </c>
    </row>
    <row r="826" spans="1:13" x14ac:dyDescent="0.3">
      <c r="A826" t="str">
        <f t="shared" si="51"/>
        <v>2008-25-3-Misc13D_K_Coulter_hat_h_um</v>
      </c>
      <c r="B826">
        <f>VLOOKUP(F826,LookUpFlags!$A$5:$E$114,5,FALSE)</f>
        <v>2</v>
      </c>
      <c r="C826">
        <f t="shared" si="52"/>
        <v>13</v>
      </c>
      <c r="D826" t="str">
        <f t="shared" si="53"/>
        <v>UM</v>
      </c>
      <c r="E826">
        <v>2008</v>
      </c>
      <c r="F826">
        <v>25</v>
      </c>
      <c r="G826" t="s">
        <v>184</v>
      </c>
      <c r="H826">
        <v>3</v>
      </c>
      <c r="I826" s="136">
        <f>VLOOKUP(A826,[1]valid2020_stock!$A$2:$M$9919,13,FALSE)</f>
        <v>42.410309934264227</v>
      </c>
      <c r="K826" s="136">
        <f t="shared" si="54"/>
        <v>42.410309934264227</v>
      </c>
      <c r="L826" t="s">
        <v>357</v>
      </c>
      <c r="M826" t="s">
        <v>286</v>
      </c>
    </row>
    <row r="827" spans="1:13" x14ac:dyDescent="0.3">
      <c r="A827" t="str">
        <f t="shared" si="51"/>
        <v>2008-25-4-Misc13D_K_Coulter_hat_h_um</v>
      </c>
      <c r="B827">
        <f>VLOOKUP(F827,LookUpFlags!$A$5:$E$114,5,FALSE)</f>
        <v>2</v>
      </c>
      <c r="C827">
        <f t="shared" si="52"/>
        <v>13</v>
      </c>
      <c r="D827" t="str">
        <f t="shared" si="53"/>
        <v>UM</v>
      </c>
      <c r="E827">
        <v>2008</v>
      </c>
      <c r="F827">
        <v>25</v>
      </c>
      <c r="G827" t="s">
        <v>184</v>
      </c>
      <c r="H827">
        <v>4</v>
      </c>
      <c r="I827" s="136">
        <f>VLOOKUP(A827,[1]valid2020_stock!$A$2:$M$9919,13,FALSE)</f>
        <v>83.563405011096577</v>
      </c>
      <c r="K827" s="136">
        <f t="shared" si="54"/>
        <v>83.563405011096577</v>
      </c>
      <c r="L827" t="s">
        <v>357</v>
      </c>
      <c r="M827" t="s">
        <v>286</v>
      </c>
    </row>
    <row r="828" spans="1:13" x14ac:dyDescent="0.3">
      <c r="A828" t="str">
        <f t="shared" si="51"/>
        <v>2008-25-5-Misc13D_K_Coulter_hat_h_um</v>
      </c>
      <c r="B828">
        <f>VLOOKUP(F828,LookUpFlags!$A$5:$E$114,5,FALSE)</f>
        <v>2</v>
      </c>
      <c r="C828">
        <f t="shared" si="52"/>
        <v>13</v>
      </c>
      <c r="D828" t="str">
        <f t="shared" si="53"/>
        <v>UM</v>
      </c>
      <c r="E828">
        <v>2008</v>
      </c>
      <c r="F828">
        <v>25</v>
      </c>
      <c r="G828" t="s">
        <v>184</v>
      </c>
      <c r="H828">
        <v>5</v>
      </c>
      <c r="I828" s="136">
        <f>VLOOKUP(A828,[1]valid2020_stock!$A$2:$M$9919,13,FALSE)</f>
        <v>5.5348865790432642</v>
      </c>
      <c r="K828" s="136">
        <f t="shared" si="54"/>
        <v>5.5348865790432642</v>
      </c>
      <c r="L828" t="s">
        <v>357</v>
      </c>
      <c r="M828" t="s">
        <v>286</v>
      </c>
    </row>
    <row r="829" spans="1:13" x14ac:dyDescent="0.3">
      <c r="A829" t="str">
        <f t="shared" si="51"/>
        <v>2009-25-3-Misc13D_K_Coulter_hat_h_um</v>
      </c>
      <c r="B829">
        <f>VLOOKUP(F829,LookUpFlags!$A$5:$E$114,5,FALSE)</f>
        <v>2</v>
      </c>
      <c r="C829">
        <f t="shared" si="52"/>
        <v>13</v>
      </c>
      <c r="D829" t="str">
        <f t="shared" si="53"/>
        <v>UM</v>
      </c>
      <c r="E829">
        <v>2009</v>
      </c>
      <c r="F829">
        <v>25</v>
      </c>
      <c r="G829" t="s">
        <v>184</v>
      </c>
      <c r="H829">
        <v>3</v>
      </c>
      <c r="I829" s="136">
        <f>VLOOKUP(A829,[1]valid2020_stock!$A$2:$M$9919,13,FALSE)</f>
        <v>1.949583037412237E-5</v>
      </c>
      <c r="K829" s="136">
        <f t="shared" si="54"/>
        <v>1.949583037412237E-5</v>
      </c>
      <c r="L829" t="s">
        <v>357</v>
      </c>
      <c r="M829" t="s">
        <v>286</v>
      </c>
    </row>
    <row r="830" spans="1:13" x14ac:dyDescent="0.3">
      <c r="A830" t="str">
        <f t="shared" si="51"/>
        <v>2009-25-4-Misc13D_K_Coulter_hat_h_um</v>
      </c>
      <c r="B830">
        <f>VLOOKUP(F830,LookUpFlags!$A$5:$E$114,5,FALSE)</f>
        <v>2</v>
      </c>
      <c r="C830">
        <f t="shared" si="52"/>
        <v>13</v>
      </c>
      <c r="D830" t="str">
        <f t="shared" si="53"/>
        <v>UM</v>
      </c>
      <c r="E830">
        <v>2009</v>
      </c>
      <c r="F830">
        <v>25</v>
      </c>
      <c r="G830" t="s">
        <v>184</v>
      </c>
      <c r="H830">
        <v>4</v>
      </c>
      <c r="I830" s="136">
        <f>VLOOKUP(A830,[1]valid2020_stock!$A$2:$M$9919,13,FALSE)</f>
        <v>3.8413724684058713E-5</v>
      </c>
      <c r="K830" s="136">
        <f t="shared" si="54"/>
        <v>3.8413724684058713E-5</v>
      </c>
      <c r="L830" t="s">
        <v>357</v>
      </c>
      <c r="M830" t="s">
        <v>286</v>
      </c>
    </row>
    <row r="831" spans="1:13" x14ac:dyDescent="0.3">
      <c r="A831" t="str">
        <f t="shared" si="51"/>
        <v>2009-25-5-Misc13D_K_Coulter_hat_h_um</v>
      </c>
      <c r="B831">
        <f>VLOOKUP(F831,LookUpFlags!$A$5:$E$114,5,FALSE)</f>
        <v>2</v>
      </c>
      <c r="C831">
        <f t="shared" si="52"/>
        <v>13</v>
      </c>
      <c r="D831" t="str">
        <f t="shared" si="53"/>
        <v>UM</v>
      </c>
      <c r="E831">
        <v>2009</v>
      </c>
      <c r="F831">
        <v>25</v>
      </c>
      <c r="G831" t="s">
        <v>184</v>
      </c>
      <c r="H831">
        <v>5</v>
      </c>
      <c r="I831" s="136">
        <f>VLOOKUP(A831,[1]valid2020_stock!$A$2:$M$9919,13,FALSE)</f>
        <v>2.544362680968131E-6</v>
      </c>
      <c r="K831" s="136">
        <f t="shared" si="54"/>
        <v>2.544362680968131E-6</v>
      </c>
      <c r="L831" t="s">
        <v>357</v>
      </c>
      <c r="M831" t="s">
        <v>286</v>
      </c>
    </row>
    <row r="832" spans="1:13" x14ac:dyDescent="0.3">
      <c r="A832" t="str">
        <f t="shared" si="51"/>
        <v>2010-25-3-Misc13D_K_Coulter_hat_h_um</v>
      </c>
      <c r="B832">
        <f>VLOOKUP(F832,LookUpFlags!$A$5:$E$114,5,FALSE)</f>
        <v>2</v>
      </c>
      <c r="C832">
        <f t="shared" si="52"/>
        <v>13</v>
      </c>
      <c r="D832" t="str">
        <f t="shared" si="53"/>
        <v>UM</v>
      </c>
      <c r="E832">
        <v>2010</v>
      </c>
      <c r="F832">
        <v>25</v>
      </c>
      <c r="G832" t="s">
        <v>184</v>
      </c>
      <c r="H832">
        <v>3</v>
      </c>
      <c r="I832" s="136">
        <f>VLOOKUP(A832,[1]valid2020_stock!$A$2:$M$9919,13,FALSE)</f>
        <v>1.9701647061998681E-5</v>
      </c>
      <c r="K832" s="136">
        <f t="shared" si="54"/>
        <v>1.9701647061998681E-5</v>
      </c>
      <c r="L832" t="s">
        <v>357</v>
      </c>
      <c r="M832" t="s">
        <v>286</v>
      </c>
    </row>
    <row r="833" spans="1:13" x14ac:dyDescent="0.3">
      <c r="A833" t="str">
        <f t="shared" si="51"/>
        <v>2010-25-4-Misc13D_K_Coulter_hat_h_um</v>
      </c>
      <c r="B833">
        <f>VLOOKUP(F833,LookUpFlags!$A$5:$E$114,5,FALSE)</f>
        <v>2</v>
      </c>
      <c r="C833">
        <f t="shared" si="52"/>
        <v>13</v>
      </c>
      <c r="D833" t="str">
        <f t="shared" si="53"/>
        <v>UM</v>
      </c>
      <c r="E833">
        <v>2010</v>
      </c>
      <c r="F833">
        <v>25</v>
      </c>
      <c r="G833" t="s">
        <v>184</v>
      </c>
      <c r="H833">
        <v>4</v>
      </c>
      <c r="I833" s="136">
        <f>VLOOKUP(A833,[1]valid2020_stock!$A$2:$M$9919,13,FALSE)</f>
        <v>3.8819256812300831E-5</v>
      </c>
      <c r="K833" s="136">
        <f t="shared" si="54"/>
        <v>3.8819256812300831E-5</v>
      </c>
      <c r="L833" t="s">
        <v>357</v>
      </c>
      <c r="M833" t="s">
        <v>286</v>
      </c>
    </row>
    <row r="834" spans="1:13" x14ac:dyDescent="0.3">
      <c r="A834" t="str">
        <f t="shared" si="51"/>
        <v>2010-25-5-Misc13D_K_Coulter_hat_h_um</v>
      </c>
      <c r="B834">
        <f>VLOOKUP(F834,LookUpFlags!$A$5:$E$114,5,FALSE)</f>
        <v>2</v>
      </c>
      <c r="C834">
        <f t="shared" si="52"/>
        <v>13</v>
      </c>
      <c r="D834" t="str">
        <f t="shared" si="53"/>
        <v>UM</v>
      </c>
      <c r="E834">
        <v>2010</v>
      </c>
      <c r="F834">
        <v>25</v>
      </c>
      <c r="G834" t="s">
        <v>184</v>
      </c>
      <c r="H834">
        <v>5</v>
      </c>
      <c r="I834" s="136">
        <f>VLOOKUP(A834,[1]valid2020_stock!$A$2:$M$9919,13,FALSE)</f>
        <v>2.5712234142482091E-6</v>
      </c>
      <c r="K834" s="136">
        <f t="shared" ref="K834:K865" si="55">I834</f>
        <v>2.5712234142482091E-6</v>
      </c>
      <c r="L834" t="s">
        <v>357</v>
      </c>
      <c r="M834" t="s">
        <v>286</v>
      </c>
    </row>
    <row r="835" spans="1:13" x14ac:dyDescent="0.3">
      <c r="A835" t="str">
        <f t="shared" si="51"/>
        <v>2011-25-3-Misc13D_K_Coulter_hat_h_um</v>
      </c>
      <c r="B835">
        <f>VLOOKUP(F835,LookUpFlags!$A$5:$E$114,5,FALSE)</f>
        <v>2</v>
      </c>
      <c r="C835">
        <f t="shared" si="52"/>
        <v>13</v>
      </c>
      <c r="D835" t="str">
        <f t="shared" si="53"/>
        <v>UM</v>
      </c>
      <c r="E835">
        <v>2011</v>
      </c>
      <c r="F835">
        <v>25</v>
      </c>
      <c r="G835" t="s">
        <v>184</v>
      </c>
      <c r="H835">
        <v>3</v>
      </c>
      <c r="I835" s="136">
        <f>VLOOKUP(A835,[1]valid2020_stock!$A$2:$M$9919,13,FALSE)</f>
        <v>2.6368132883429309E-5</v>
      </c>
      <c r="K835" s="136">
        <f t="shared" si="55"/>
        <v>2.6368132883429309E-5</v>
      </c>
      <c r="L835" t="s">
        <v>357</v>
      </c>
      <c r="M835" t="s">
        <v>286</v>
      </c>
    </row>
    <row r="836" spans="1:13" x14ac:dyDescent="0.3">
      <c r="A836" t="str">
        <f t="shared" ref="A836:A899" si="56">E836&amp;"-"&amp;F836&amp;"-"&amp;H836&amp;"-"&amp;G836</f>
        <v>2011-25-4-Misc13D_K_Coulter_hat_h_um</v>
      </c>
      <c r="B836">
        <f>VLOOKUP(F836,LookUpFlags!$A$5:$E$114,5,FALSE)</f>
        <v>2</v>
      </c>
      <c r="C836">
        <f t="shared" ref="C836:C899" si="57">IF(MOD(F836,2)&lt;&gt;0,F836/2+0.5,F836/2)</f>
        <v>13</v>
      </c>
      <c r="D836" t="str">
        <f t="shared" ref="D836:D899" si="58">IF(MOD(F836,2)&lt;&gt;0,"UM","M")</f>
        <v>UM</v>
      </c>
      <c r="E836">
        <v>2011</v>
      </c>
      <c r="F836">
        <v>25</v>
      </c>
      <c r="G836" t="s">
        <v>184</v>
      </c>
      <c r="H836">
        <v>4</v>
      </c>
      <c r="I836" s="136">
        <f>VLOOKUP(A836,[1]valid2020_stock!$A$2:$M$9919,13,FALSE)</f>
        <v>5.1954606578911907E-5</v>
      </c>
      <c r="K836" s="136">
        <f t="shared" si="55"/>
        <v>5.1954606578911907E-5</v>
      </c>
      <c r="L836" t="s">
        <v>357</v>
      </c>
      <c r="M836" t="s">
        <v>286</v>
      </c>
    </row>
    <row r="837" spans="1:13" x14ac:dyDescent="0.3">
      <c r="A837" t="str">
        <f t="shared" si="56"/>
        <v>2011-25-5-Misc13D_K_Coulter_hat_h_um</v>
      </c>
      <c r="B837">
        <f>VLOOKUP(F837,LookUpFlags!$A$5:$E$114,5,FALSE)</f>
        <v>2</v>
      </c>
      <c r="C837">
        <f t="shared" si="57"/>
        <v>13</v>
      </c>
      <c r="D837" t="str">
        <f t="shared" si="58"/>
        <v>UM</v>
      </c>
      <c r="E837">
        <v>2011</v>
      </c>
      <c r="F837">
        <v>25</v>
      </c>
      <c r="G837" t="s">
        <v>184</v>
      </c>
      <c r="H837">
        <v>5</v>
      </c>
      <c r="I837" s="136">
        <f>VLOOKUP(A837,[1]valid2020_stock!$A$2:$M$9919,13,FALSE)</f>
        <v>3.4412534366557488E-6</v>
      </c>
      <c r="K837" s="136">
        <f t="shared" si="55"/>
        <v>3.4412534366557488E-6</v>
      </c>
      <c r="L837" t="s">
        <v>357</v>
      </c>
      <c r="M837" t="s">
        <v>286</v>
      </c>
    </row>
    <row r="838" spans="1:13" x14ac:dyDescent="0.3">
      <c r="A838" t="str">
        <f t="shared" si="56"/>
        <v>2012-25-3-Misc13D_K_Coulter_hat_h_um</v>
      </c>
      <c r="B838">
        <f>VLOOKUP(F838,LookUpFlags!$A$5:$E$114,5,FALSE)</f>
        <v>2</v>
      </c>
      <c r="C838">
        <f t="shared" si="57"/>
        <v>13</v>
      </c>
      <c r="D838" t="str">
        <f t="shared" si="58"/>
        <v>UM</v>
      </c>
      <c r="E838">
        <v>2012</v>
      </c>
      <c r="F838">
        <v>25</v>
      </c>
      <c r="G838" t="s">
        <v>184</v>
      </c>
      <c r="H838">
        <v>3</v>
      </c>
      <c r="I838" s="136">
        <f>VLOOKUP(A838,[1]valid2020_stock!$A$2:$M$9919,13,FALSE)</f>
        <v>10.59379807918892</v>
      </c>
      <c r="K838" s="136">
        <f t="shared" si="55"/>
        <v>10.59379807918892</v>
      </c>
      <c r="L838" t="s">
        <v>357</v>
      </c>
      <c r="M838" t="s">
        <v>286</v>
      </c>
    </row>
    <row r="839" spans="1:13" x14ac:dyDescent="0.3">
      <c r="A839" t="str">
        <f t="shared" si="56"/>
        <v>2012-25-4-Misc13D_K_Coulter_hat_h_um</v>
      </c>
      <c r="B839">
        <f>VLOOKUP(F839,LookUpFlags!$A$5:$E$114,5,FALSE)</f>
        <v>2</v>
      </c>
      <c r="C839">
        <f t="shared" si="57"/>
        <v>13</v>
      </c>
      <c r="D839" t="str">
        <f t="shared" si="58"/>
        <v>UM</v>
      </c>
      <c r="E839">
        <v>2012</v>
      </c>
      <c r="F839">
        <v>25</v>
      </c>
      <c r="G839" t="s">
        <v>184</v>
      </c>
      <c r="H839">
        <v>4</v>
      </c>
      <c r="I839" s="136">
        <f>VLOOKUP(A839,[1]valid2020_stock!$A$2:$M$9919,13,FALSE)</f>
        <v>20.873552701434619</v>
      </c>
      <c r="K839" s="136">
        <f t="shared" si="55"/>
        <v>20.873552701434619</v>
      </c>
      <c r="L839" t="s">
        <v>357</v>
      </c>
      <c r="M839" t="s">
        <v>286</v>
      </c>
    </row>
    <row r="840" spans="1:13" x14ac:dyDescent="0.3">
      <c r="A840" t="str">
        <f t="shared" si="56"/>
        <v>2012-25-5-Misc13D_K_Coulter_hat_h_um</v>
      </c>
      <c r="B840">
        <f>VLOOKUP(F840,LookUpFlags!$A$5:$E$114,5,FALSE)</f>
        <v>2</v>
      </c>
      <c r="C840">
        <f t="shared" si="57"/>
        <v>13</v>
      </c>
      <c r="D840" t="str">
        <f t="shared" si="58"/>
        <v>UM</v>
      </c>
      <c r="E840">
        <v>2012</v>
      </c>
      <c r="F840">
        <v>25</v>
      </c>
      <c r="G840" t="s">
        <v>184</v>
      </c>
      <c r="H840">
        <v>5</v>
      </c>
      <c r="I840" s="136">
        <f>VLOOKUP(A840,[1]valid2020_stock!$A$2:$M$9919,13,FALSE)</f>
        <v>1.3825758618713651</v>
      </c>
      <c r="K840" s="136">
        <f t="shared" si="55"/>
        <v>1.3825758618713651</v>
      </c>
      <c r="L840" t="s">
        <v>357</v>
      </c>
      <c r="M840" t="s">
        <v>286</v>
      </c>
    </row>
    <row r="841" spans="1:13" x14ac:dyDescent="0.3">
      <c r="A841" t="str">
        <f t="shared" si="56"/>
        <v>2013-25-3-Misc13D_K_Coulter_hat_h_um</v>
      </c>
      <c r="B841">
        <f>VLOOKUP(F841,LookUpFlags!$A$5:$E$114,5,FALSE)</f>
        <v>2</v>
      </c>
      <c r="C841">
        <f t="shared" si="57"/>
        <v>13</v>
      </c>
      <c r="D841" t="str">
        <f t="shared" si="58"/>
        <v>UM</v>
      </c>
      <c r="E841">
        <v>2013</v>
      </c>
      <c r="F841">
        <v>25</v>
      </c>
      <c r="G841" t="s">
        <v>184</v>
      </c>
      <c r="H841">
        <v>3</v>
      </c>
      <c r="I841" s="136">
        <f>VLOOKUP(A841,[1]valid2020_stock!$A$2:$M$9919,13,FALSE)</f>
        <v>1.9944424150149079E-5</v>
      </c>
      <c r="K841" s="136">
        <f t="shared" si="55"/>
        <v>1.9944424150149079E-5</v>
      </c>
      <c r="L841" t="s">
        <v>357</v>
      </c>
      <c r="M841" t="s">
        <v>286</v>
      </c>
    </row>
    <row r="842" spans="1:13" x14ac:dyDescent="0.3">
      <c r="A842" t="str">
        <f t="shared" si="56"/>
        <v>2013-25-4-Misc13D_K_Coulter_hat_h_um</v>
      </c>
      <c r="B842">
        <f>VLOOKUP(F842,LookUpFlags!$A$5:$E$114,5,FALSE)</f>
        <v>2</v>
      </c>
      <c r="C842">
        <f t="shared" si="57"/>
        <v>13</v>
      </c>
      <c r="D842" t="str">
        <f t="shared" si="58"/>
        <v>UM</v>
      </c>
      <c r="E842">
        <v>2013</v>
      </c>
      <c r="F842">
        <v>25</v>
      </c>
      <c r="G842" t="s">
        <v>184</v>
      </c>
      <c r="H842">
        <v>4</v>
      </c>
      <c r="I842" s="136">
        <f>VLOOKUP(A842,[1]valid2020_stock!$A$2:$M$9919,13,FALSE)</f>
        <v>3.9297614083822123E-5</v>
      </c>
      <c r="K842" s="136">
        <f t="shared" si="55"/>
        <v>3.9297614083822123E-5</v>
      </c>
      <c r="L842" t="s">
        <v>357</v>
      </c>
      <c r="M842" t="s">
        <v>286</v>
      </c>
    </row>
    <row r="843" spans="1:13" x14ac:dyDescent="0.3">
      <c r="A843" t="str">
        <f t="shared" si="56"/>
        <v>2013-25-5-Misc13D_K_Coulter_hat_h_um</v>
      </c>
      <c r="B843">
        <f>VLOOKUP(F843,LookUpFlags!$A$5:$E$114,5,FALSE)</f>
        <v>2</v>
      </c>
      <c r="C843">
        <f t="shared" si="57"/>
        <v>13</v>
      </c>
      <c r="D843" t="str">
        <f t="shared" si="58"/>
        <v>UM</v>
      </c>
      <c r="E843">
        <v>2013</v>
      </c>
      <c r="F843">
        <v>25</v>
      </c>
      <c r="G843" t="s">
        <v>184</v>
      </c>
      <c r="H843">
        <v>5</v>
      </c>
      <c r="I843" s="136">
        <f>VLOOKUP(A843,[1]valid2020_stock!$A$2:$M$9919,13,FALSE)</f>
        <v>2.60290777705965E-6</v>
      </c>
      <c r="K843" s="136">
        <f t="shared" si="55"/>
        <v>2.60290777705965E-6</v>
      </c>
      <c r="L843" t="s">
        <v>357</v>
      </c>
      <c r="M843" t="s">
        <v>286</v>
      </c>
    </row>
    <row r="844" spans="1:13" x14ac:dyDescent="0.3">
      <c r="A844" t="str">
        <f t="shared" si="56"/>
        <v>2007-25-3-NisquallyR_hat_h_um</v>
      </c>
      <c r="B844">
        <f>VLOOKUP(F844,LookUpFlags!$A$5:$E$114,5,FALSE)</f>
        <v>2</v>
      </c>
      <c r="C844">
        <f t="shared" si="57"/>
        <v>13</v>
      </c>
      <c r="D844" t="str">
        <f t="shared" si="58"/>
        <v>UM</v>
      </c>
      <c r="E844">
        <v>2007</v>
      </c>
      <c r="F844">
        <v>25</v>
      </c>
      <c r="G844" t="s">
        <v>174</v>
      </c>
      <c r="H844">
        <v>3</v>
      </c>
      <c r="I844" s="136">
        <f>VLOOKUP(A844,[1]valid2020_stock!$A$2:$M$9919,13,FALSE)</f>
        <v>3098.4809159774782</v>
      </c>
      <c r="K844" s="136">
        <f t="shared" si="55"/>
        <v>3098.4809159774782</v>
      </c>
      <c r="L844" t="s">
        <v>357</v>
      </c>
    </row>
    <row r="845" spans="1:13" x14ac:dyDescent="0.3">
      <c r="A845" t="str">
        <f t="shared" si="56"/>
        <v>2007-25-4-NisquallyR_hat_h_um</v>
      </c>
      <c r="B845">
        <f>VLOOKUP(F845,LookUpFlags!$A$5:$E$114,5,FALSE)</f>
        <v>2</v>
      </c>
      <c r="C845">
        <f t="shared" si="57"/>
        <v>13</v>
      </c>
      <c r="D845" t="str">
        <f t="shared" si="58"/>
        <v>UM</v>
      </c>
      <c r="E845">
        <v>2007</v>
      </c>
      <c r="F845">
        <v>25</v>
      </c>
      <c r="G845" t="s">
        <v>174</v>
      </c>
      <c r="H845">
        <v>4</v>
      </c>
      <c r="I845" s="136">
        <f>VLOOKUP(A845,[1]valid2020_stock!$A$2:$M$9919,13,FALSE)</f>
        <v>951.74253180050266</v>
      </c>
      <c r="K845" s="136">
        <f t="shared" si="55"/>
        <v>951.74253180050266</v>
      </c>
      <c r="L845" t="s">
        <v>357</v>
      </c>
    </row>
    <row r="846" spans="1:13" x14ac:dyDescent="0.3">
      <c r="A846" t="str">
        <f t="shared" si="56"/>
        <v>2007-25-5-NisquallyR_hat_h_um</v>
      </c>
      <c r="B846">
        <f>VLOOKUP(F846,LookUpFlags!$A$5:$E$114,5,FALSE)</f>
        <v>2</v>
      </c>
      <c r="C846">
        <f t="shared" si="57"/>
        <v>13</v>
      </c>
      <c r="D846" t="str">
        <f t="shared" si="58"/>
        <v>UM</v>
      </c>
      <c r="E846">
        <v>2007</v>
      </c>
      <c r="F846">
        <v>25</v>
      </c>
      <c r="G846" t="s">
        <v>174</v>
      </c>
      <c r="H846">
        <v>5</v>
      </c>
      <c r="I846" s="136">
        <f>VLOOKUP(A846,[1]valid2020_stock!$A$2:$M$9919,13,FALSE)</f>
        <v>36.202062858491857</v>
      </c>
      <c r="K846" s="136">
        <f t="shared" si="55"/>
        <v>36.202062858491857</v>
      </c>
      <c r="L846" t="s">
        <v>357</v>
      </c>
    </row>
    <row r="847" spans="1:13" x14ac:dyDescent="0.3">
      <c r="A847" t="str">
        <f t="shared" si="56"/>
        <v>2008-25-3-NisquallyR_hat_h_um</v>
      </c>
      <c r="B847">
        <f>VLOOKUP(F847,LookUpFlags!$A$5:$E$114,5,FALSE)</f>
        <v>2</v>
      </c>
      <c r="C847">
        <f t="shared" si="57"/>
        <v>13</v>
      </c>
      <c r="D847" t="str">
        <f t="shared" si="58"/>
        <v>UM</v>
      </c>
      <c r="E847">
        <v>2008</v>
      </c>
      <c r="F847">
        <v>25</v>
      </c>
      <c r="G847" t="s">
        <v>174</v>
      </c>
      <c r="H847">
        <v>3</v>
      </c>
      <c r="I847" s="136">
        <f>VLOOKUP(A847,[1]valid2020_stock!$A$2:$M$9919,13,FALSE)</f>
        <v>603.42638852406344</v>
      </c>
      <c r="K847" s="136">
        <f t="shared" si="55"/>
        <v>603.42638852406344</v>
      </c>
      <c r="L847" t="s">
        <v>357</v>
      </c>
    </row>
    <row r="848" spans="1:13" x14ac:dyDescent="0.3">
      <c r="A848" t="str">
        <f t="shared" si="56"/>
        <v>2008-25-4-NisquallyR_hat_h_um</v>
      </c>
      <c r="B848">
        <f>VLOOKUP(F848,LookUpFlags!$A$5:$E$114,5,FALSE)</f>
        <v>2</v>
      </c>
      <c r="C848">
        <f t="shared" si="57"/>
        <v>13</v>
      </c>
      <c r="D848" t="str">
        <f t="shared" si="58"/>
        <v>UM</v>
      </c>
      <c r="E848">
        <v>2008</v>
      </c>
      <c r="F848">
        <v>25</v>
      </c>
      <c r="G848" t="s">
        <v>174</v>
      </c>
      <c r="H848">
        <v>4</v>
      </c>
      <c r="I848" s="136">
        <f>VLOOKUP(A848,[1]valid2020_stock!$A$2:$M$9919,13,FALSE)</f>
        <v>1247.3557189989731</v>
      </c>
      <c r="K848" s="136">
        <f t="shared" si="55"/>
        <v>1247.3557189989731</v>
      </c>
      <c r="L848" t="s">
        <v>357</v>
      </c>
    </row>
    <row r="849" spans="1:12" x14ac:dyDescent="0.3">
      <c r="A849" t="str">
        <f t="shared" si="56"/>
        <v>2008-25-5-NisquallyR_hat_h_um</v>
      </c>
      <c r="B849">
        <f>VLOOKUP(F849,LookUpFlags!$A$5:$E$114,5,FALSE)</f>
        <v>2</v>
      </c>
      <c r="C849">
        <f t="shared" si="57"/>
        <v>13</v>
      </c>
      <c r="D849" t="str">
        <f t="shared" si="58"/>
        <v>UM</v>
      </c>
      <c r="E849">
        <v>2008</v>
      </c>
      <c r="F849">
        <v>25</v>
      </c>
      <c r="G849" t="s">
        <v>174</v>
      </c>
      <c r="H849">
        <v>5</v>
      </c>
      <c r="I849" s="136">
        <f>VLOOKUP(A849,[1]valid2020_stock!$A$2:$M$9919,13,FALSE)</f>
        <v>6.1627988211817186</v>
      </c>
      <c r="K849" s="136">
        <f t="shared" si="55"/>
        <v>6.1627988211817186</v>
      </c>
      <c r="L849" t="s">
        <v>357</v>
      </c>
    </row>
    <row r="850" spans="1:12" x14ac:dyDescent="0.3">
      <c r="A850" t="str">
        <f t="shared" si="56"/>
        <v>2009-25-3-NisquallyR_hat_h_um</v>
      </c>
      <c r="B850">
        <f>VLOOKUP(F850,LookUpFlags!$A$5:$E$114,5,FALSE)</f>
        <v>2</v>
      </c>
      <c r="C850">
        <f t="shared" si="57"/>
        <v>13</v>
      </c>
      <c r="D850" t="str">
        <f t="shared" si="58"/>
        <v>UM</v>
      </c>
      <c r="E850">
        <v>2009</v>
      </c>
      <c r="F850">
        <v>25</v>
      </c>
      <c r="G850" t="s">
        <v>174</v>
      </c>
      <c r="H850">
        <v>3</v>
      </c>
      <c r="I850" s="136">
        <f>VLOOKUP(A850,[1]valid2020_stock!$A$2:$M$9919,13,FALSE)</f>
        <v>811.73039942029857</v>
      </c>
      <c r="K850" s="136">
        <f t="shared" si="55"/>
        <v>811.73039942029857</v>
      </c>
      <c r="L850" t="s">
        <v>357</v>
      </c>
    </row>
    <row r="851" spans="1:12" x14ac:dyDescent="0.3">
      <c r="A851" t="str">
        <f t="shared" si="56"/>
        <v>2009-25-4-NisquallyR_hat_h_um</v>
      </c>
      <c r="B851">
        <f>VLOOKUP(F851,LookUpFlags!$A$5:$E$114,5,FALSE)</f>
        <v>2</v>
      </c>
      <c r="C851">
        <f t="shared" si="57"/>
        <v>13</v>
      </c>
      <c r="D851" t="str">
        <f t="shared" si="58"/>
        <v>UM</v>
      </c>
      <c r="E851">
        <v>2009</v>
      </c>
      <c r="F851">
        <v>25</v>
      </c>
      <c r="G851" t="s">
        <v>174</v>
      </c>
      <c r="H851">
        <v>4</v>
      </c>
      <c r="I851" s="136">
        <f>VLOOKUP(A851,[1]valid2020_stock!$A$2:$M$9919,13,FALSE)</f>
        <v>1438.7666620958771</v>
      </c>
      <c r="K851" s="136">
        <f t="shared" si="55"/>
        <v>1438.7666620958771</v>
      </c>
      <c r="L851" t="s">
        <v>357</v>
      </c>
    </row>
    <row r="852" spans="1:12" x14ac:dyDescent="0.3">
      <c r="A852" t="str">
        <f t="shared" si="56"/>
        <v>2009-25-5-NisquallyR_hat_h_um</v>
      </c>
      <c r="B852">
        <f>VLOOKUP(F852,LookUpFlags!$A$5:$E$114,5,FALSE)</f>
        <v>2</v>
      </c>
      <c r="C852">
        <f t="shared" si="57"/>
        <v>13</v>
      </c>
      <c r="D852" t="str">
        <f t="shared" si="58"/>
        <v>UM</v>
      </c>
      <c r="E852">
        <v>2009</v>
      </c>
      <c r="F852">
        <v>25</v>
      </c>
      <c r="G852" t="s">
        <v>174</v>
      </c>
      <c r="H852">
        <v>5</v>
      </c>
      <c r="I852" s="136">
        <f>VLOOKUP(A852,[1]valid2020_stock!$A$2:$M$9919,13,FALSE)</f>
        <v>11.77405780004114</v>
      </c>
      <c r="K852" s="136">
        <f t="shared" si="55"/>
        <v>11.77405780004114</v>
      </c>
      <c r="L852" t="s">
        <v>357</v>
      </c>
    </row>
    <row r="853" spans="1:12" x14ac:dyDescent="0.3">
      <c r="A853" t="str">
        <f t="shared" si="56"/>
        <v>2010-25-3-NisquallyR_hat_h_um</v>
      </c>
      <c r="B853">
        <f>VLOOKUP(F853,LookUpFlags!$A$5:$E$114,5,FALSE)</f>
        <v>2</v>
      </c>
      <c r="C853">
        <f t="shared" si="57"/>
        <v>13</v>
      </c>
      <c r="D853" t="str">
        <f t="shared" si="58"/>
        <v>UM</v>
      </c>
      <c r="E853">
        <v>2010</v>
      </c>
      <c r="F853">
        <v>25</v>
      </c>
      <c r="G853" t="s">
        <v>174</v>
      </c>
      <c r="H853">
        <v>3</v>
      </c>
      <c r="I853" s="136">
        <f>VLOOKUP(A853,[1]valid2020_stock!$A$2:$M$9919,13,FALSE)</f>
        <v>2442.3807236135381</v>
      </c>
      <c r="K853" s="136">
        <f t="shared" si="55"/>
        <v>2442.3807236135381</v>
      </c>
      <c r="L853" t="s">
        <v>357</v>
      </c>
    </row>
    <row r="854" spans="1:12" x14ac:dyDescent="0.3">
      <c r="A854" t="str">
        <f t="shared" si="56"/>
        <v>2010-25-4-NisquallyR_hat_h_um</v>
      </c>
      <c r="B854">
        <f>VLOOKUP(F854,LookUpFlags!$A$5:$E$114,5,FALSE)</f>
        <v>2</v>
      </c>
      <c r="C854">
        <f t="shared" si="57"/>
        <v>13</v>
      </c>
      <c r="D854" t="str">
        <f t="shared" si="58"/>
        <v>UM</v>
      </c>
      <c r="E854">
        <v>2010</v>
      </c>
      <c r="F854">
        <v>25</v>
      </c>
      <c r="G854" t="s">
        <v>174</v>
      </c>
      <c r="H854">
        <v>4</v>
      </c>
      <c r="I854" s="136">
        <f>VLOOKUP(A854,[1]valid2020_stock!$A$2:$M$9919,13,FALSE)</f>
        <v>638.71707206464816</v>
      </c>
      <c r="K854" s="136">
        <f t="shared" si="55"/>
        <v>638.71707206464816</v>
      </c>
      <c r="L854" t="s">
        <v>357</v>
      </c>
    </row>
    <row r="855" spans="1:12" x14ac:dyDescent="0.3">
      <c r="A855" t="str">
        <f t="shared" si="56"/>
        <v>2010-25-5-NisquallyR_hat_h_um</v>
      </c>
      <c r="B855">
        <f>VLOOKUP(F855,LookUpFlags!$A$5:$E$114,5,FALSE)</f>
        <v>2</v>
      </c>
      <c r="C855">
        <f t="shared" si="57"/>
        <v>13</v>
      </c>
      <c r="D855" t="str">
        <f t="shared" si="58"/>
        <v>UM</v>
      </c>
      <c r="E855">
        <v>2010</v>
      </c>
      <c r="F855">
        <v>25</v>
      </c>
      <c r="G855" t="s">
        <v>174</v>
      </c>
      <c r="H855">
        <v>5</v>
      </c>
      <c r="I855" s="136">
        <f>VLOOKUP(A855,[1]valid2020_stock!$A$2:$M$9919,13,FALSE)</f>
        <v>0</v>
      </c>
      <c r="K855" s="136">
        <f t="shared" si="55"/>
        <v>0</v>
      </c>
      <c r="L855" t="s">
        <v>357</v>
      </c>
    </row>
    <row r="856" spans="1:12" x14ac:dyDescent="0.3">
      <c r="A856" t="str">
        <f t="shared" si="56"/>
        <v>2011-25-3-NisquallyR_hat_h_um</v>
      </c>
      <c r="B856">
        <f>VLOOKUP(F856,LookUpFlags!$A$5:$E$114,5,FALSE)</f>
        <v>2</v>
      </c>
      <c r="C856">
        <f t="shared" si="57"/>
        <v>13</v>
      </c>
      <c r="D856" t="str">
        <f t="shared" si="58"/>
        <v>UM</v>
      </c>
      <c r="E856">
        <v>2011</v>
      </c>
      <c r="F856">
        <v>25</v>
      </c>
      <c r="G856" t="s">
        <v>174</v>
      </c>
      <c r="H856">
        <v>3</v>
      </c>
      <c r="I856" s="136">
        <f>VLOOKUP(A856,[1]valid2020_stock!$A$2:$M$9919,13,FALSE)</f>
        <v>550.62082355362293</v>
      </c>
      <c r="K856" s="136">
        <f t="shared" si="55"/>
        <v>550.62082355362293</v>
      </c>
      <c r="L856" t="s">
        <v>357</v>
      </c>
    </row>
    <row r="857" spans="1:12" x14ac:dyDescent="0.3">
      <c r="A857" t="str">
        <f t="shared" si="56"/>
        <v>2011-25-4-NisquallyR_hat_h_um</v>
      </c>
      <c r="B857">
        <f>VLOOKUP(F857,LookUpFlags!$A$5:$E$114,5,FALSE)</f>
        <v>2</v>
      </c>
      <c r="C857">
        <f t="shared" si="57"/>
        <v>13</v>
      </c>
      <c r="D857" t="str">
        <f t="shared" si="58"/>
        <v>UM</v>
      </c>
      <c r="E857">
        <v>2011</v>
      </c>
      <c r="F857">
        <v>25</v>
      </c>
      <c r="G857" t="s">
        <v>174</v>
      </c>
      <c r="H857">
        <v>4</v>
      </c>
      <c r="I857" s="136">
        <f>VLOOKUP(A857,[1]valid2020_stock!$A$2:$M$9919,13,FALSE)</f>
        <v>1752.689525836289</v>
      </c>
      <c r="K857" s="136">
        <f t="shared" si="55"/>
        <v>1752.689525836289</v>
      </c>
      <c r="L857" t="s">
        <v>357</v>
      </c>
    </row>
    <row r="858" spans="1:12" x14ac:dyDescent="0.3">
      <c r="A858" t="str">
        <f t="shared" si="56"/>
        <v>2011-25-5-NisquallyR_hat_h_um</v>
      </c>
      <c r="B858">
        <f>VLOOKUP(F858,LookUpFlags!$A$5:$E$114,5,FALSE)</f>
        <v>2</v>
      </c>
      <c r="C858">
        <f t="shared" si="57"/>
        <v>13</v>
      </c>
      <c r="D858" t="str">
        <f t="shared" si="58"/>
        <v>UM</v>
      </c>
      <c r="E858">
        <v>2011</v>
      </c>
      <c r="F858">
        <v>25</v>
      </c>
      <c r="G858" t="s">
        <v>174</v>
      </c>
      <c r="H858">
        <v>5</v>
      </c>
      <c r="I858" s="136">
        <f>VLOOKUP(A858,[1]valid2020_stock!$A$2:$M$9919,13,FALSE)</f>
        <v>13.84272503774744</v>
      </c>
      <c r="K858" s="136">
        <f t="shared" si="55"/>
        <v>13.84272503774744</v>
      </c>
      <c r="L858" t="s">
        <v>357</v>
      </c>
    </row>
    <row r="859" spans="1:12" x14ac:dyDescent="0.3">
      <c r="A859" t="str">
        <f t="shared" si="56"/>
        <v>2012-25-3-NisquallyR_hat_h_um</v>
      </c>
      <c r="B859">
        <f>VLOOKUP(F859,LookUpFlags!$A$5:$E$114,5,FALSE)</f>
        <v>2</v>
      </c>
      <c r="C859">
        <f t="shared" si="57"/>
        <v>13</v>
      </c>
      <c r="D859" t="str">
        <f t="shared" si="58"/>
        <v>UM</v>
      </c>
      <c r="E859">
        <v>2012</v>
      </c>
      <c r="F859">
        <v>25</v>
      </c>
      <c r="G859" t="s">
        <v>174</v>
      </c>
      <c r="H859">
        <v>3</v>
      </c>
      <c r="I859" s="136">
        <f>VLOOKUP(A859,[1]valid2020_stock!$A$2:$M$9919,13,FALSE)</f>
        <v>1317.0812550211881</v>
      </c>
      <c r="K859" s="136">
        <f t="shared" si="55"/>
        <v>1317.0812550211881</v>
      </c>
      <c r="L859" t="s">
        <v>357</v>
      </c>
    </row>
    <row r="860" spans="1:12" x14ac:dyDescent="0.3">
      <c r="A860" t="str">
        <f t="shared" si="56"/>
        <v>2012-25-4-NisquallyR_hat_h_um</v>
      </c>
      <c r="B860">
        <f>VLOOKUP(F860,LookUpFlags!$A$5:$E$114,5,FALSE)</f>
        <v>2</v>
      </c>
      <c r="C860">
        <f t="shared" si="57"/>
        <v>13</v>
      </c>
      <c r="D860" t="str">
        <f t="shared" si="58"/>
        <v>UM</v>
      </c>
      <c r="E860">
        <v>2012</v>
      </c>
      <c r="F860">
        <v>25</v>
      </c>
      <c r="G860" t="s">
        <v>174</v>
      </c>
      <c r="H860">
        <v>4</v>
      </c>
      <c r="I860" s="136">
        <f>VLOOKUP(A860,[1]valid2020_stock!$A$2:$M$9919,13,FALSE)</f>
        <v>892.34397162960636</v>
      </c>
      <c r="K860" s="136">
        <f t="shared" si="55"/>
        <v>892.34397162960636</v>
      </c>
      <c r="L860" t="s">
        <v>357</v>
      </c>
    </row>
    <row r="861" spans="1:12" x14ac:dyDescent="0.3">
      <c r="A861" t="str">
        <f t="shared" si="56"/>
        <v>2012-25-5-NisquallyR_hat_h_um</v>
      </c>
      <c r="B861">
        <f>VLOOKUP(F861,LookUpFlags!$A$5:$E$114,5,FALSE)</f>
        <v>2</v>
      </c>
      <c r="C861">
        <f t="shared" si="57"/>
        <v>13</v>
      </c>
      <c r="D861" t="str">
        <f t="shared" si="58"/>
        <v>UM</v>
      </c>
      <c r="E861">
        <v>2012</v>
      </c>
      <c r="F861">
        <v>25</v>
      </c>
      <c r="G861" t="s">
        <v>174</v>
      </c>
      <c r="H861">
        <v>5</v>
      </c>
      <c r="I861" s="136">
        <f>VLOOKUP(A861,[1]valid2020_stock!$A$2:$M$9919,13,FALSE)</f>
        <v>39.9542635359537</v>
      </c>
      <c r="K861" s="136">
        <f t="shared" si="55"/>
        <v>39.9542635359537</v>
      </c>
      <c r="L861" t="s">
        <v>357</v>
      </c>
    </row>
    <row r="862" spans="1:12" x14ac:dyDescent="0.3">
      <c r="A862" t="str">
        <f t="shared" si="56"/>
        <v>2013-25-3-NisquallyR_hat_h_um</v>
      </c>
      <c r="B862">
        <f>VLOOKUP(F862,LookUpFlags!$A$5:$E$114,5,FALSE)</f>
        <v>2</v>
      </c>
      <c r="C862">
        <f t="shared" si="57"/>
        <v>13</v>
      </c>
      <c r="D862" t="str">
        <f t="shared" si="58"/>
        <v>UM</v>
      </c>
      <c r="E862">
        <v>2013</v>
      </c>
      <c r="F862">
        <v>25</v>
      </c>
      <c r="G862" t="s">
        <v>174</v>
      </c>
      <c r="H862">
        <v>3</v>
      </c>
      <c r="I862" s="136">
        <f>VLOOKUP(A862,[1]valid2020_stock!$A$2:$M$9919,13,FALSE)</f>
        <v>912.47364981929491</v>
      </c>
      <c r="K862" s="136">
        <f t="shared" si="55"/>
        <v>912.47364981929491</v>
      </c>
      <c r="L862" t="s">
        <v>357</v>
      </c>
    </row>
    <row r="863" spans="1:12" x14ac:dyDescent="0.3">
      <c r="A863" t="str">
        <f t="shared" si="56"/>
        <v>2013-25-4-NisquallyR_hat_h_um</v>
      </c>
      <c r="B863">
        <f>VLOOKUP(F863,LookUpFlags!$A$5:$E$114,5,FALSE)</f>
        <v>2</v>
      </c>
      <c r="C863">
        <f t="shared" si="57"/>
        <v>13</v>
      </c>
      <c r="D863" t="str">
        <f t="shared" si="58"/>
        <v>UM</v>
      </c>
      <c r="E863">
        <v>2013</v>
      </c>
      <c r="F863">
        <v>25</v>
      </c>
      <c r="G863" t="s">
        <v>174</v>
      </c>
      <c r="H863">
        <v>4</v>
      </c>
      <c r="I863" s="136">
        <f>VLOOKUP(A863,[1]valid2020_stock!$A$2:$M$9919,13,FALSE)</f>
        <v>1496.3693361034559</v>
      </c>
      <c r="K863" s="136">
        <f t="shared" si="55"/>
        <v>1496.3693361034559</v>
      </c>
      <c r="L863" t="s">
        <v>357</v>
      </c>
    </row>
    <row r="864" spans="1:12" x14ac:dyDescent="0.3">
      <c r="A864" t="str">
        <f t="shared" si="56"/>
        <v>2013-25-5-NisquallyR_hat_h_um</v>
      </c>
      <c r="B864">
        <f>VLOOKUP(F864,LookUpFlags!$A$5:$E$114,5,FALSE)</f>
        <v>2</v>
      </c>
      <c r="C864">
        <f t="shared" si="57"/>
        <v>13</v>
      </c>
      <c r="D864" t="str">
        <f t="shared" si="58"/>
        <v>UM</v>
      </c>
      <c r="E864">
        <v>2013</v>
      </c>
      <c r="F864">
        <v>25</v>
      </c>
      <c r="G864" t="s">
        <v>174</v>
      </c>
      <c r="H864">
        <v>5</v>
      </c>
      <c r="I864" s="136">
        <f>VLOOKUP(A864,[1]valid2020_stock!$A$2:$M$9919,13,FALSE)</f>
        <v>0</v>
      </c>
      <c r="K864" s="136">
        <f t="shared" si="55"/>
        <v>0</v>
      </c>
      <c r="L864" t="s">
        <v>357</v>
      </c>
    </row>
    <row r="865" spans="1:12" x14ac:dyDescent="0.3">
      <c r="A865" t="str">
        <f t="shared" si="56"/>
        <v>2007-25-3-NisquallyR_nat_n_um</v>
      </c>
      <c r="B865">
        <f>VLOOKUP(F865,LookUpFlags!$A$5:$E$114,5,FALSE)</f>
        <v>2</v>
      </c>
      <c r="C865">
        <f t="shared" si="57"/>
        <v>13</v>
      </c>
      <c r="D865" t="str">
        <f t="shared" si="58"/>
        <v>UM</v>
      </c>
      <c r="E865">
        <v>2007</v>
      </c>
      <c r="F865">
        <v>25</v>
      </c>
      <c r="G865" t="s">
        <v>176</v>
      </c>
      <c r="H865">
        <v>3</v>
      </c>
      <c r="I865" s="136">
        <f>VLOOKUP(A865,[1]valid2020_stock!$A$2:$M$9919,13,FALSE)</f>
        <v>1879.286531724302</v>
      </c>
      <c r="K865" s="136">
        <f t="shared" si="55"/>
        <v>1879.286531724302</v>
      </c>
      <c r="L865" t="s">
        <v>357</v>
      </c>
    </row>
    <row r="866" spans="1:12" x14ac:dyDescent="0.3">
      <c r="A866" t="str">
        <f t="shared" si="56"/>
        <v>2007-25-4-NisquallyR_nat_n_um</v>
      </c>
      <c r="B866">
        <f>VLOOKUP(F866,LookUpFlags!$A$5:$E$114,5,FALSE)</f>
        <v>2</v>
      </c>
      <c r="C866">
        <f t="shared" si="57"/>
        <v>13</v>
      </c>
      <c r="D866" t="str">
        <f t="shared" si="58"/>
        <v>UM</v>
      </c>
      <c r="E866">
        <v>2007</v>
      </c>
      <c r="F866">
        <v>25</v>
      </c>
      <c r="G866" t="s">
        <v>176</v>
      </c>
      <c r="H866">
        <v>4</v>
      </c>
      <c r="I866" s="136">
        <f>VLOOKUP(A866,[1]valid2020_stock!$A$2:$M$9919,13,FALSE)</f>
        <v>577.24961688770793</v>
      </c>
      <c r="K866" s="136">
        <f t="shared" ref="K866:K885" si="59">I866</f>
        <v>577.24961688770793</v>
      </c>
      <c r="L866" t="s">
        <v>357</v>
      </c>
    </row>
    <row r="867" spans="1:12" x14ac:dyDescent="0.3">
      <c r="A867" t="str">
        <f t="shared" si="56"/>
        <v>2007-25-5-NisquallyR_nat_n_um</v>
      </c>
      <c r="B867">
        <f>VLOOKUP(F867,LookUpFlags!$A$5:$E$114,5,FALSE)</f>
        <v>2</v>
      </c>
      <c r="C867">
        <f t="shared" si="57"/>
        <v>13</v>
      </c>
      <c r="D867" t="str">
        <f t="shared" si="58"/>
        <v>UM</v>
      </c>
      <c r="E867">
        <v>2007</v>
      </c>
      <c r="F867">
        <v>25</v>
      </c>
      <c r="G867" t="s">
        <v>176</v>
      </c>
      <c r="H867">
        <v>5</v>
      </c>
      <c r="I867" s="136">
        <f>VLOOKUP(A867,[1]valid2020_stock!$A$2:$M$9919,13,FALSE)</f>
        <v>21.957227104346281</v>
      </c>
      <c r="K867" s="136">
        <f t="shared" si="59"/>
        <v>21.957227104346281</v>
      </c>
      <c r="L867" t="s">
        <v>357</v>
      </c>
    </row>
    <row r="868" spans="1:12" x14ac:dyDescent="0.3">
      <c r="A868" t="str">
        <f t="shared" si="56"/>
        <v>2008-25-3-NisquallyR_nat_n_um</v>
      </c>
      <c r="B868">
        <f>VLOOKUP(F868,LookUpFlags!$A$5:$E$114,5,FALSE)</f>
        <v>2</v>
      </c>
      <c r="C868">
        <f t="shared" si="57"/>
        <v>13</v>
      </c>
      <c r="D868" t="str">
        <f t="shared" si="58"/>
        <v>UM</v>
      </c>
      <c r="E868">
        <v>2008</v>
      </c>
      <c r="F868">
        <v>25</v>
      </c>
      <c r="G868" t="s">
        <v>176</v>
      </c>
      <c r="H868">
        <v>3</v>
      </c>
      <c r="I868" s="136">
        <f>VLOOKUP(A868,[1]valid2020_stock!$A$2:$M$9919,13,FALSE)</f>
        <v>941.21609658463103</v>
      </c>
      <c r="K868" s="136">
        <f t="shared" si="59"/>
        <v>941.21609658463103</v>
      </c>
      <c r="L868" t="s">
        <v>357</v>
      </c>
    </row>
    <row r="869" spans="1:12" x14ac:dyDescent="0.3">
      <c r="A869" t="str">
        <f t="shared" si="56"/>
        <v>2008-25-4-NisquallyR_nat_n_um</v>
      </c>
      <c r="B869">
        <f>VLOOKUP(F869,LookUpFlags!$A$5:$E$114,5,FALSE)</f>
        <v>2</v>
      </c>
      <c r="C869">
        <f t="shared" si="57"/>
        <v>13</v>
      </c>
      <c r="D869" t="str">
        <f t="shared" si="58"/>
        <v>UM</v>
      </c>
      <c r="E869">
        <v>2008</v>
      </c>
      <c r="F869">
        <v>25</v>
      </c>
      <c r="G869" t="s">
        <v>176</v>
      </c>
      <c r="H869">
        <v>4</v>
      </c>
      <c r="I869" s="136">
        <f>VLOOKUP(A869,[1]valid2020_stock!$A$2:$M$9919,13,FALSE)</f>
        <v>1945.6081192609479</v>
      </c>
      <c r="K869" s="136">
        <f t="shared" si="59"/>
        <v>1945.6081192609479</v>
      </c>
      <c r="L869" t="s">
        <v>357</v>
      </c>
    </row>
    <row r="870" spans="1:12" x14ac:dyDescent="0.3">
      <c r="A870" t="str">
        <f t="shared" si="56"/>
        <v>2008-25-5-NisquallyR_nat_n_um</v>
      </c>
      <c r="B870">
        <f>VLOOKUP(F870,LookUpFlags!$A$5:$E$114,5,FALSE)</f>
        <v>2</v>
      </c>
      <c r="C870">
        <f t="shared" si="57"/>
        <v>13</v>
      </c>
      <c r="D870" t="str">
        <f t="shared" si="58"/>
        <v>UM</v>
      </c>
      <c r="E870">
        <v>2008</v>
      </c>
      <c r="F870">
        <v>25</v>
      </c>
      <c r="G870" t="s">
        <v>176</v>
      </c>
      <c r="H870">
        <v>5</v>
      </c>
      <c r="I870" s="136">
        <f>VLOOKUP(A870,[1]valid2020_stock!$A$2:$M$9919,13,FALSE)</f>
        <v>9.6126479730140435</v>
      </c>
      <c r="K870" s="136">
        <f t="shared" si="59"/>
        <v>9.6126479730140435</v>
      </c>
      <c r="L870" t="s">
        <v>357</v>
      </c>
    </row>
    <row r="871" spans="1:12" x14ac:dyDescent="0.3">
      <c r="A871" t="str">
        <f t="shared" si="56"/>
        <v>2009-25-3-NisquallyR_nat_n_um</v>
      </c>
      <c r="B871">
        <f>VLOOKUP(F871,LookUpFlags!$A$5:$E$114,5,FALSE)</f>
        <v>2</v>
      </c>
      <c r="C871">
        <f t="shared" si="57"/>
        <v>13</v>
      </c>
      <c r="D871" t="str">
        <f t="shared" si="58"/>
        <v>UM</v>
      </c>
      <c r="E871">
        <v>2009</v>
      </c>
      <c r="F871">
        <v>25</v>
      </c>
      <c r="G871" t="s">
        <v>176</v>
      </c>
      <c r="H871">
        <v>3</v>
      </c>
      <c r="I871" s="136">
        <f>VLOOKUP(A871,[1]valid2020_stock!$A$2:$M$9919,13,FALSE)</f>
        <v>191.76279940314959</v>
      </c>
      <c r="K871" s="136">
        <f t="shared" si="59"/>
        <v>191.76279940314959</v>
      </c>
      <c r="L871" t="s">
        <v>357</v>
      </c>
    </row>
    <row r="872" spans="1:12" x14ac:dyDescent="0.3">
      <c r="A872" t="str">
        <f t="shared" si="56"/>
        <v>2009-25-4-NisquallyR_nat_n_um</v>
      </c>
      <c r="B872">
        <f>VLOOKUP(F872,LookUpFlags!$A$5:$E$114,5,FALSE)</f>
        <v>2</v>
      </c>
      <c r="C872">
        <f t="shared" si="57"/>
        <v>13</v>
      </c>
      <c r="D872" t="str">
        <f t="shared" si="58"/>
        <v>UM</v>
      </c>
      <c r="E872">
        <v>2009</v>
      </c>
      <c r="F872">
        <v>25</v>
      </c>
      <c r="G872" t="s">
        <v>176</v>
      </c>
      <c r="H872">
        <v>4</v>
      </c>
      <c r="I872" s="136">
        <f>VLOOKUP(A872,[1]valid2020_stock!$A$2:$M$9919,13,FALSE)</f>
        <v>339.89354471443659</v>
      </c>
      <c r="K872" s="136">
        <f t="shared" si="59"/>
        <v>339.89354471443659</v>
      </c>
      <c r="L872" t="s">
        <v>357</v>
      </c>
    </row>
    <row r="873" spans="1:12" x14ac:dyDescent="0.3">
      <c r="A873" t="str">
        <f t="shared" si="56"/>
        <v>2009-25-5-NisquallyR_nat_n_um</v>
      </c>
      <c r="B873">
        <f>VLOOKUP(F873,LookUpFlags!$A$5:$E$114,5,FALSE)</f>
        <v>2</v>
      </c>
      <c r="C873">
        <f t="shared" si="57"/>
        <v>13</v>
      </c>
      <c r="D873" t="str">
        <f t="shared" si="58"/>
        <v>UM</v>
      </c>
      <c r="E873">
        <v>2009</v>
      </c>
      <c r="F873">
        <v>25</v>
      </c>
      <c r="G873" t="s">
        <v>176</v>
      </c>
      <c r="H873">
        <v>5</v>
      </c>
      <c r="I873" s="136">
        <f>VLOOKUP(A873,[1]valid2020_stock!$A$2:$M$9919,13,FALSE)</f>
        <v>2.7814977555144131</v>
      </c>
      <c r="K873" s="136">
        <f t="shared" si="59"/>
        <v>2.7814977555144131</v>
      </c>
      <c r="L873" t="s">
        <v>357</v>
      </c>
    </row>
    <row r="874" spans="1:12" x14ac:dyDescent="0.3">
      <c r="A874" t="str">
        <f t="shared" si="56"/>
        <v>2010-25-3-NisquallyR_nat_n_um</v>
      </c>
      <c r="B874">
        <f>VLOOKUP(F874,LookUpFlags!$A$5:$E$114,5,FALSE)</f>
        <v>2</v>
      </c>
      <c r="C874">
        <f t="shared" si="57"/>
        <v>13</v>
      </c>
      <c r="D874" t="str">
        <f t="shared" si="58"/>
        <v>UM</v>
      </c>
      <c r="E874">
        <v>2010</v>
      </c>
      <c r="F874">
        <v>25</v>
      </c>
      <c r="G874" t="s">
        <v>176</v>
      </c>
      <c r="H874">
        <v>3</v>
      </c>
      <c r="I874" s="136">
        <f>VLOOKUP(A874,[1]valid2020_stock!$A$2:$M$9919,13,FALSE)</f>
        <v>859.85248171479191</v>
      </c>
      <c r="K874" s="136">
        <f t="shared" si="59"/>
        <v>859.85248171479191</v>
      </c>
      <c r="L874" t="s">
        <v>357</v>
      </c>
    </row>
    <row r="875" spans="1:12" x14ac:dyDescent="0.3">
      <c r="A875" t="str">
        <f t="shared" si="56"/>
        <v>2010-25-4-NisquallyR_nat_n_um</v>
      </c>
      <c r="B875">
        <f>VLOOKUP(F875,LookUpFlags!$A$5:$E$114,5,FALSE)</f>
        <v>2</v>
      </c>
      <c r="C875">
        <f t="shared" si="57"/>
        <v>13</v>
      </c>
      <c r="D875" t="str">
        <f t="shared" si="58"/>
        <v>UM</v>
      </c>
      <c r="E875">
        <v>2010</v>
      </c>
      <c r="F875">
        <v>25</v>
      </c>
      <c r="G875" t="s">
        <v>176</v>
      </c>
      <c r="H875">
        <v>4</v>
      </c>
      <c r="I875" s="136">
        <f>VLOOKUP(A875,[1]valid2020_stock!$A$2:$M$9919,13,FALSE)</f>
        <v>224.86357438812419</v>
      </c>
      <c r="K875" s="136">
        <f t="shared" si="59"/>
        <v>224.86357438812419</v>
      </c>
      <c r="L875" t="s">
        <v>357</v>
      </c>
    </row>
    <row r="876" spans="1:12" x14ac:dyDescent="0.3">
      <c r="A876" t="str">
        <f t="shared" si="56"/>
        <v>2010-25-5-NisquallyR_nat_n_um</v>
      </c>
      <c r="B876">
        <f>VLOOKUP(F876,LookUpFlags!$A$5:$E$114,5,FALSE)</f>
        <v>2</v>
      </c>
      <c r="C876">
        <f t="shared" si="57"/>
        <v>13</v>
      </c>
      <c r="D876" t="str">
        <f t="shared" si="58"/>
        <v>UM</v>
      </c>
      <c r="E876">
        <v>2010</v>
      </c>
      <c r="F876">
        <v>25</v>
      </c>
      <c r="G876" t="s">
        <v>176</v>
      </c>
      <c r="H876">
        <v>5</v>
      </c>
      <c r="I876" s="136">
        <f>VLOOKUP(A876,[1]valid2020_stock!$A$2:$M$9919,13,FALSE)</f>
        <v>0</v>
      </c>
      <c r="K876" s="136">
        <f t="shared" si="59"/>
        <v>0</v>
      </c>
      <c r="L876" t="s">
        <v>357</v>
      </c>
    </row>
    <row r="877" spans="1:12" x14ac:dyDescent="0.3">
      <c r="A877" t="str">
        <f t="shared" si="56"/>
        <v>2011-25-3-NisquallyR_nat_n_um</v>
      </c>
      <c r="B877">
        <f>VLOOKUP(F877,LookUpFlags!$A$5:$E$114,5,FALSE)</f>
        <v>2</v>
      </c>
      <c r="C877">
        <f t="shared" si="57"/>
        <v>13</v>
      </c>
      <c r="D877" t="str">
        <f t="shared" si="58"/>
        <v>UM</v>
      </c>
      <c r="E877">
        <v>2011</v>
      </c>
      <c r="F877">
        <v>25</v>
      </c>
      <c r="G877" t="s">
        <v>176</v>
      </c>
      <c r="H877">
        <v>3</v>
      </c>
      <c r="I877" s="136">
        <f>VLOOKUP(A877,[1]valid2020_stock!$A$2:$M$9919,13,FALSE)</f>
        <v>228.89021771799059</v>
      </c>
      <c r="K877" s="136">
        <f t="shared" si="59"/>
        <v>228.89021771799059</v>
      </c>
      <c r="L877" t="s">
        <v>357</v>
      </c>
    </row>
    <row r="878" spans="1:12" x14ac:dyDescent="0.3">
      <c r="A878" t="str">
        <f t="shared" si="56"/>
        <v>2011-25-4-NisquallyR_nat_n_um</v>
      </c>
      <c r="B878">
        <f>VLOOKUP(F878,LookUpFlags!$A$5:$E$114,5,FALSE)</f>
        <v>2</v>
      </c>
      <c r="C878">
        <f t="shared" si="57"/>
        <v>13</v>
      </c>
      <c r="D878" t="str">
        <f t="shared" si="58"/>
        <v>UM</v>
      </c>
      <c r="E878">
        <v>2011</v>
      </c>
      <c r="F878">
        <v>25</v>
      </c>
      <c r="G878" t="s">
        <v>176</v>
      </c>
      <c r="H878">
        <v>4</v>
      </c>
      <c r="I878" s="136">
        <f>VLOOKUP(A878,[1]valid2020_stock!$A$2:$M$9919,13,FALSE)</f>
        <v>728.58393653112739</v>
      </c>
      <c r="K878" s="136">
        <f t="shared" si="59"/>
        <v>728.58393653112739</v>
      </c>
      <c r="L878" t="s">
        <v>357</v>
      </c>
    </row>
    <row r="879" spans="1:12" x14ac:dyDescent="0.3">
      <c r="A879" t="str">
        <f t="shared" si="56"/>
        <v>2011-25-5-NisquallyR_nat_n_um</v>
      </c>
      <c r="B879">
        <f>VLOOKUP(F879,LookUpFlags!$A$5:$E$114,5,FALSE)</f>
        <v>2</v>
      </c>
      <c r="C879">
        <f t="shared" si="57"/>
        <v>13</v>
      </c>
      <c r="D879" t="str">
        <f t="shared" si="58"/>
        <v>UM</v>
      </c>
      <c r="E879">
        <v>2011</v>
      </c>
      <c r="F879">
        <v>25</v>
      </c>
      <c r="G879" t="s">
        <v>176</v>
      </c>
      <c r="H879">
        <v>5</v>
      </c>
      <c r="I879" s="136">
        <f>VLOOKUP(A879,[1]valid2020_stock!$A$2:$M$9919,13,FALSE)</f>
        <v>5.754348931541502</v>
      </c>
      <c r="K879" s="136">
        <f t="shared" si="59"/>
        <v>5.754348931541502</v>
      </c>
      <c r="L879" t="s">
        <v>357</v>
      </c>
    </row>
    <row r="880" spans="1:12" x14ac:dyDescent="0.3">
      <c r="A880" t="str">
        <f t="shared" si="56"/>
        <v>2012-25-3-NisquallyR_nat_n_um</v>
      </c>
      <c r="B880">
        <f>VLOOKUP(F880,LookUpFlags!$A$5:$E$114,5,FALSE)</f>
        <v>2</v>
      </c>
      <c r="C880">
        <f t="shared" si="57"/>
        <v>13</v>
      </c>
      <c r="D880" t="str">
        <f t="shared" si="58"/>
        <v>UM</v>
      </c>
      <c r="E880">
        <v>2012</v>
      </c>
      <c r="F880">
        <v>25</v>
      </c>
      <c r="G880" t="s">
        <v>176</v>
      </c>
      <c r="H880">
        <v>3</v>
      </c>
      <c r="I880" s="136">
        <f>VLOOKUP(A880,[1]valid2020_stock!$A$2:$M$9919,13,FALSE)</f>
        <v>486.16767937277149</v>
      </c>
      <c r="K880" s="136">
        <f t="shared" si="59"/>
        <v>486.16767937277149</v>
      </c>
      <c r="L880" t="s">
        <v>357</v>
      </c>
    </row>
    <row r="881" spans="1:13" x14ac:dyDescent="0.3">
      <c r="A881" t="str">
        <f t="shared" si="56"/>
        <v>2012-25-4-NisquallyR_nat_n_um</v>
      </c>
      <c r="B881">
        <f>VLOOKUP(F881,LookUpFlags!$A$5:$E$114,5,FALSE)</f>
        <v>2</v>
      </c>
      <c r="C881">
        <f t="shared" si="57"/>
        <v>13</v>
      </c>
      <c r="D881" t="str">
        <f t="shared" si="58"/>
        <v>UM</v>
      </c>
      <c r="E881">
        <v>2012</v>
      </c>
      <c r="F881">
        <v>25</v>
      </c>
      <c r="G881" t="s">
        <v>176</v>
      </c>
      <c r="H881">
        <v>4</v>
      </c>
      <c r="I881" s="136">
        <f>VLOOKUP(A881,[1]valid2020_stock!$A$2:$M$9919,13,FALSE)</f>
        <v>329.38650993288121</v>
      </c>
      <c r="K881" s="136">
        <f t="shared" si="59"/>
        <v>329.38650993288121</v>
      </c>
      <c r="L881" t="s">
        <v>357</v>
      </c>
    </row>
    <row r="882" spans="1:13" x14ac:dyDescent="0.3">
      <c r="A882" t="str">
        <f t="shared" si="56"/>
        <v>2012-25-5-NisquallyR_nat_n_um</v>
      </c>
      <c r="B882">
        <f>VLOOKUP(F882,LookUpFlags!$A$5:$E$114,5,FALSE)</f>
        <v>2</v>
      </c>
      <c r="C882">
        <f t="shared" si="57"/>
        <v>13</v>
      </c>
      <c r="D882" t="str">
        <f t="shared" si="58"/>
        <v>UM</v>
      </c>
      <c r="E882">
        <v>2012</v>
      </c>
      <c r="F882">
        <v>25</v>
      </c>
      <c r="G882" t="s">
        <v>176</v>
      </c>
      <c r="H882">
        <v>5</v>
      </c>
      <c r="I882" s="136">
        <f>VLOOKUP(A882,[1]valid2020_stock!$A$2:$M$9919,13,FALSE)</f>
        <v>14.74811938160207</v>
      </c>
      <c r="K882" s="136">
        <f t="shared" si="59"/>
        <v>14.74811938160207</v>
      </c>
      <c r="L882" t="s">
        <v>357</v>
      </c>
    </row>
    <row r="883" spans="1:13" x14ac:dyDescent="0.3">
      <c r="A883" t="str">
        <f t="shared" si="56"/>
        <v>2013-25-3-NisquallyR_nat_n_um</v>
      </c>
      <c r="B883">
        <f>VLOOKUP(F883,LookUpFlags!$A$5:$E$114,5,FALSE)</f>
        <v>2</v>
      </c>
      <c r="C883">
        <f t="shared" si="57"/>
        <v>13</v>
      </c>
      <c r="D883" t="str">
        <f t="shared" si="58"/>
        <v>UM</v>
      </c>
      <c r="E883">
        <v>2013</v>
      </c>
      <c r="F883">
        <v>25</v>
      </c>
      <c r="G883" t="s">
        <v>176</v>
      </c>
      <c r="H883">
        <v>3</v>
      </c>
      <c r="I883" s="136">
        <f>VLOOKUP(A883,[1]valid2020_stock!$A$2:$M$9919,13,FALSE)</f>
        <v>522.63937785029816</v>
      </c>
      <c r="K883" s="136">
        <f t="shared" si="59"/>
        <v>522.63937785029816</v>
      </c>
      <c r="L883" t="s">
        <v>357</v>
      </c>
    </row>
    <row r="884" spans="1:13" x14ac:dyDescent="0.3">
      <c r="A884" t="str">
        <f t="shared" si="56"/>
        <v>2013-25-4-NisquallyR_nat_n_um</v>
      </c>
      <c r="B884">
        <f>VLOOKUP(F884,LookUpFlags!$A$5:$E$114,5,FALSE)</f>
        <v>2</v>
      </c>
      <c r="C884">
        <f t="shared" si="57"/>
        <v>13</v>
      </c>
      <c r="D884" t="str">
        <f t="shared" si="58"/>
        <v>UM</v>
      </c>
      <c r="E884">
        <v>2013</v>
      </c>
      <c r="F884">
        <v>25</v>
      </c>
      <c r="G884" t="s">
        <v>176</v>
      </c>
      <c r="H884">
        <v>4</v>
      </c>
      <c r="I884" s="136">
        <f>VLOOKUP(A884,[1]valid2020_stock!$A$2:$M$9919,13,FALSE)</f>
        <v>857.07849099012617</v>
      </c>
      <c r="K884" s="136">
        <f t="shared" si="59"/>
        <v>857.07849099012617</v>
      </c>
      <c r="L884" t="s">
        <v>357</v>
      </c>
    </row>
    <row r="885" spans="1:13" x14ac:dyDescent="0.3">
      <c r="A885" t="str">
        <f t="shared" si="56"/>
        <v>2013-25-5-NisquallyR_nat_n_um</v>
      </c>
      <c r="B885">
        <f>VLOOKUP(F885,LookUpFlags!$A$5:$E$114,5,FALSE)</f>
        <v>2</v>
      </c>
      <c r="C885">
        <f t="shared" si="57"/>
        <v>13</v>
      </c>
      <c r="D885" t="str">
        <f t="shared" si="58"/>
        <v>UM</v>
      </c>
      <c r="E885">
        <v>2013</v>
      </c>
      <c r="F885">
        <v>25</v>
      </c>
      <c r="G885" t="s">
        <v>176</v>
      </c>
      <c r="H885">
        <v>5</v>
      </c>
      <c r="I885" s="136">
        <f>VLOOKUP(A885,[1]valid2020_stock!$A$2:$M$9919,13,FALSE)</f>
        <v>0</v>
      </c>
      <c r="K885" s="136">
        <f t="shared" si="59"/>
        <v>0</v>
      </c>
      <c r="L885" t="s">
        <v>357</v>
      </c>
    </row>
    <row r="886" spans="1:13" x14ac:dyDescent="0.3">
      <c r="A886" t="str">
        <f t="shared" si="56"/>
        <v>2007-26-3-CarrMinter_hat_h_m</v>
      </c>
      <c r="B886">
        <f>VLOOKUP(F886,LookUpFlags!$A$5:$E$114,5,FALSE)</f>
        <v>2</v>
      </c>
      <c r="C886">
        <f t="shared" si="57"/>
        <v>13</v>
      </c>
      <c r="D886" t="str">
        <f t="shared" si="58"/>
        <v>M</v>
      </c>
      <c r="E886">
        <v>2007</v>
      </c>
      <c r="F886">
        <v>26</v>
      </c>
      <c r="G886" t="s">
        <v>165</v>
      </c>
      <c r="H886">
        <v>3</v>
      </c>
      <c r="I886" s="136">
        <f>VLOOKUP(A886,[1]valid2020_stock!$A$2:$M$9919,13,FALSE)</f>
        <v>6328.5633758767881</v>
      </c>
      <c r="K886" s="106">
        <f>VLOOKUP(A886,Minter!$A$48:$F$132,6,FALSE)</f>
        <v>3669.978777019986</v>
      </c>
      <c r="L886" s="144" t="s">
        <v>281</v>
      </c>
      <c r="M886" t="s">
        <v>190</v>
      </c>
    </row>
    <row r="887" spans="1:13" x14ac:dyDescent="0.3">
      <c r="A887" t="str">
        <f t="shared" si="56"/>
        <v>2007-26-4-CarrMinter_hat_h_m</v>
      </c>
      <c r="B887">
        <f>VLOOKUP(F887,LookUpFlags!$A$5:$E$114,5,FALSE)</f>
        <v>2</v>
      </c>
      <c r="C887">
        <f t="shared" si="57"/>
        <v>13</v>
      </c>
      <c r="D887" t="str">
        <f t="shared" si="58"/>
        <v>M</v>
      </c>
      <c r="E887">
        <v>2007</v>
      </c>
      <c r="F887">
        <v>26</v>
      </c>
      <c r="G887" t="s">
        <v>165</v>
      </c>
      <c r="H887">
        <v>4</v>
      </c>
      <c r="I887" s="136">
        <f>VLOOKUP(A887,[1]valid2020_stock!$A$2:$M$9919,13,FALSE)</f>
        <v>16580.588181341762</v>
      </c>
      <c r="K887" s="106">
        <f>VLOOKUP(A887,Minter!$A$48:$F$132,6,FALSE)</f>
        <v>9615.2006580169782</v>
      </c>
      <c r="L887" s="144" t="s">
        <v>281</v>
      </c>
      <c r="M887" t="s">
        <v>190</v>
      </c>
    </row>
    <row r="888" spans="1:13" x14ac:dyDescent="0.3">
      <c r="A888" t="str">
        <f t="shared" si="56"/>
        <v>2007-26-5-CarrMinter_hat_h_m</v>
      </c>
      <c r="B888">
        <f>VLOOKUP(F888,LookUpFlags!$A$5:$E$114,5,FALSE)</f>
        <v>2</v>
      </c>
      <c r="C888">
        <f t="shared" si="57"/>
        <v>13</v>
      </c>
      <c r="D888" t="str">
        <f t="shared" si="58"/>
        <v>M</v>
      </c>
      <c r="E888">
        <v>2007</v>
      </c>
      <c r="F888">
        <v>26</v>
      </c>
      <c r="G888" t="s">
        <v>165</v>
      </c>
      <c r="H888">
        <v>5</v>
      </c>
      <c r="I888" s="136">
        <f>VLOOKUP(A888,[1]valid2020_stock!$A$2:$M$9919,13,FALSE)</f>
        <v>43.551027944519888</v>
      </c>
      <c r="K888" s="106">
        <f>VLOOKUP(A888,Minter!$A$48:$F$132,6,FALSE)</f>
        <v>25.255549921967649</v>
      </c>
      <c r="L888" s="144" t="s">
        <v>281</v>
      </c>
      <c r="M888" t="s">
        <v>190</v>
      </c>
    </row>
    <row r="889" spans="1:13" x14ac:dyDescent="0.3">
      <c r="A889" t="str">
        <f t="shared" si="56"/>
        <v>2008-26-3-CarrMinter_hat_h_m</v>
      </c>
      <c r="B889">
        <f>VLOOKUP(F889,LookUpFlags!$A$5:$E$114,5,FALSE)</f>
        <v>2</v>
      </c>
      <c r="C889">
        <f t="shared" si="57"/>
        <v>13</v>
      </c>
      <c r="D889" t="str">
        <f t="shared" si="58"/>
        <v>M</v>
      </c>
      <c r="E889">
        <v>2008</v>
      </c>
      <c r="F889">
        <v>26</v>
      </c>
      <c r="G889" t="s">
        <v>165</v>
      </c>
      <c r="H889">
        <v>3</v>
      </c>
      <c r="I889" s="136">
        <f>VLOOKUP(A889,[1]valid2020_stock!$A$2:$M$9919,13,FALSE)</f>
        <v>22156.42230825662</v>
      </c>
      <c r="K889" s="106">
        <f>VLOOKUP(A889,Minter!$A$48:$F$132,6,FALSE)</f>
        <v>14153.08466119339</v>
      </c>
      <c r="L889" s="144" t="s">
        <v>281</v>
      </c>
      <c r="M889" t="s">
        <v>190</v>
      </c>
    </row>
    <row r="890" spans="1:13" x14ac:dyDescent="0.3">
      <c r="A890" t="str">
        <f t="shared" si="56"/>
        <v>2008-26-4-CarrMinter_hat_h_m</v>
      </c>
      <c r="B890">
        <f>VLOOKUP(F890,LookUpFlags!$A$5:$E$114,5,FALSE)</f>
        <v>2</v>
      </c>
      <c r="C890">
        <f t="shared" si="57"/>
        <v>13</v>
      </c>
      <c r="D890" t="str">
        <f t="shared" si="58"/>
        <v>M</v>
      </c>
      <c r="E890">
        <v>2008</v>
      </c>
      <c r="F890">
        <v>26</v>
      </c>
      <c r="G890" t="s">
        <v>165</v>
      </c>
      <c r="H890">
        <v>4</v>
      </c>
      <c r="I890" s="136">
        <f>VLOOKUP(A890,[1]valid2020_stock!$A$2:$M$9919,13,FALSE)</f>
        <v>2368.1101266145552</v>
      </c>
      <c r="K890" s="106">
        <f>VLOOKUP(A890,Minter!$A$48:$F$132,6,FALSE)</f>
        <v>1512.7019445064195</v>
      </c>
      <c r="L890" s="144" t="s">
        <v>281</v>
      </c>
      <c r="M890" t="s">
        <v>190</v>
      </c>
    </row>
    <row r="891" spans="1:13" x14ac:dyDescent="0.3">
      <c r="A891" t="str">
        <f t="shared" si="56"/>
        <v>2008-26-5-CarrMinter_hat_h_m</v>
      </c>
      <c r="B891">
        <f>VLOOKUP(F891,LookUpFlags!$A$5:$E$114,5,FALSE)</f>
        <v>2</v>
      </c>
      <c r="C891">
        <f t="shared" si="57"/>
        <v>13</v>
      </c>
      <c r="D891" t="str">
        <f t="shared" si="58"/>
        <v>M</v>
      </c>
      <c r="E891">
        <v>2008</v>
      </c>
      <c r="F891">
        <v>26</v>
      </c>
      <c r="G891" t="s">
        <v>165</v>
      </c>
      <c r="H891">
        <v>5</v>
      </c>
      <c r="I891" s="136">
        <f>VLOOKUP(A891,[1]valid2020_stock!$A$2:$M$9919,13,FALSE)</f>
        <v>181.8126236695889</v>
      </c>
      <c r="K891" s="106">
        <f>VLOOKUP(A891,Minter!$A$48:$F$132,6,FALSE)</f>
        <v>116.13831057510015</v>
      </c>
      <c r="L891" s="144" t="s">
        <v>281</v>
      </c>
      <c r="M891" t="s">
        <v>190</v>
      </c>
    </row>
    <row r="892" spans="1:13" x14ac:dyDescent="0.3">
      <c r="A892" t="str">
        <f t="shared" si="56"/>
        <v>2009-26-3-CarrMinter_hat_h_m</v>
      </c>
      <c r="B892">
        <f>VLOOKUP(F892,LookUpFlags!$A$5:$E$114,5,FALSE)</f>
        <v>2</v>
      </c>
      <c r="C892">
        <f t="shared" si="57"/>
        <v>13</v>
      </c>
      <c r="D892" t="str">
        <f t="shared" si="58"/>
        <v>M</v>
      </c>
      <c r="E892">
        <v>2009</v>
      </c>
      <c r="F892">
        <v>26</v>
      </c>
      <c r="G892" t="s">
        <v>165</v>
      </c>
      <c r="H892">
        <v>3</v>
      </c>
      <c r="I892" s="136">
        <f>VLOOKUP(A892,[1]valid2020_stock!$A$2:$M$9919,13,FALSE)</f>
        <v>3331.882631867863</v>
      </c>
      <c r="K892" s="106">
        <f>VLOOKUP(A892,Minter!$A$48:$F$132,6,FALSE)</f>
        <v>1959.1683471556023</v>
      </c>
      <c r="L892" s="144" t="s">
        <v>281</v>
      </c>
      <c r="M892" t="s">
        <v>190</v>
      </c>
    </row>
    <row r="893" spans="1:13" x14ac:dyDescent="0.3">
      <c r="A893" t="str">
        <f t="shared" si="56"/>
        <v>2009-26-4-CarrMinter_hat_h_m</v>
      </c>
      <c r="B893">
        <f>VLOOKUP(F893,LookUpFlags!$A$5:$E$114,5,FALSE)</f>
        <v>2</v>
      </c>
      <c r="C893">
        <f t="shared" si="57"/>
        <v>13</v>
      </c>
      <c r="D893" t="str">
        <f t="shared" si="58"/>
        <v>M</v>
      </c>
      <c r="E893">
        <v>2009</v>
      </c>
      <c r="F893">
        <v>26</v>
      </c>
      <c r="G893" t="s">
        <v>165</v>
      </c>
      <c r="H893">
        <v>4</v>
      </c>
      <c r="I893" s="136">
        <f>VLOOKUP(A893,[1]valid2020_stock!$A$2:$M$9919,13,FALSE)</f>
        <v>9549.8461020442955</v>
      </c>
      <c r="K893" s="106">
        <f>VLOOKUP(A893,Minter!$A$48:$F$132,6,FALSE)</f>
        <v>5615.3707289634485</v>
      </c>
      <c r="L893" s="144" t="s">
        <v>281</v>
      </c>
      <c r="M893" t="s">
        <v>190</v>
      </c>
    </row>
    <row r="894" spans="1:13" x14ac:dyDescent="0.3">
      <c r="A894" t="str">
        <f t="shared" si="56"/>
        <v>2009-26-5-CarrMinter_hat_h_m</v>
      </c>
      <c r="B894">
        <f>VLOOKUP(F894,LookUpFlags!$A$5:$E$114,5,FALSE)</f>
        <v>2</v>
      </c>
      <c r="C894">
        <f t="shared" si="57"/>
        <v>13</v>
      </c>
      <c r="D894" t="str">
        <f t="shared" si="58"/>
        <v>M</v>
      </c>
      <c r="E894">
        <v>2009</v>
      </c>
      <c r="F894">
        <v>26</v>
      </c>
      <c r="G894" t="s">
        <v>165</v>
      </c>
      <c r="H894">
        <v>5</v>
      </c>
      <c r="I894" s="136">
        <f>VLOOKUP(A894,[1]valid2020_stock!$A$2:$M$9919,13,FALSE)</f>
        <v>24.132251152742469</v>
      </c>
      <c r="K894" s="106">
        <f>VLOOKUP(A894,Minter!$A$48:$F$132,6,FALSE)</f>
        <v>14.189918381836133</v>
      </c>
      <c r="L894" s="144" t="s">
        <v>281</v>
      </c>
      <c r="M894" t="s">
        <v>190</v>
      </c>
    </row>
    <row r="895" spans="1:13" x14ac:dyDescent="0.3">
      <c r="A895" t="str">
        <f t="shared" si="56"/>
        <v>2010-26-3-CarrMinter_hat_h_m</v>
      </c>
      <c r="B895">
        <f>VLOOKUP(F895,LookUpFlags!$A$5:$E$114,5,FALSE)</f>
        <v>2</v>
      </c>
      <c r="C895">
        <f t="shared" si="57"/>
        <v>13</v>
      </c>
      <c r="D895" t="str">
        <f t="shared" si="58"/>
        <v>M</v>
      </c>
      <c r="E895">
        <v>2010</v>
      </c>
      <c r="F895">
        <v>26</v>
      </c>
      <c r="G895" t="s">
        <v>165</v>
      </c>
      <c r="H895">
        <v>3</v>
      </c>
      <c r="I895" s="136">
        <f>VLOOKUP(A895,[1]valid2020_stock!$A$2:$M$9919,13,FALSE)</f>
        <v>6044.4515910906903</v>
      </c>
      <c r="K895" s="106">
        <f>VLOOKUP(A895,Minter!$A$48:$F$132,6,FALSE)</f>
        <v>4352.8099919934921</v>
      </c>
      <c r="L895" s="144" t="s">
        <v>281</v>
      </c>
      <c r="M895" t="s">
        <v>190</v>
      </c>
    </row>
    <row r="896" spans="1:13" x14ac:dyDescent="0.3">
      <c r="A896" t="str">
        <f t="shared" si="56"/>
        <v>2010-26-4-CarrMinter_hat_h_m</v>
      </c>
      <c r="B896">
        <f>VLOOKUP(F896,LookUpFlags!$A$5:$E$114,5,FALSE)</f>
        <v>2</v>
      </c>
      <c r="C896">
        <f t="shared" si="57"/>
        <v>13</v>
      </c>
      <c r="D896" t="str">
        <f t="shared" si="58"/>
        <v>M</v>
      </c>
      <c r="E896">
        <v>2010</v>
      </c>
      <c r="F896">
        <v>26</v>
      </c>
      <c r="G896" t="s">
        <v>165</v>
      </c>
      <c r="H896">
        <v>4</v>
      </c>
      <c r="I896" s="136">
        <f>VLOOKUP(A896,[1]valid2020_stock!$A$2:$M$9919,13,FALSE)</f>
        <v>1678.195540597191</v>
      </c>
      <c r="K896" s="106">
        <f>VLOOKUP(A896,Minter!$A$48:$F$132,6,FALSE)</f>
        <v>1208.5242486510256</v>
      </c>
      <c r="L896" s="144" t="s">
        <v>281</v>
      </c>
      <c r="M896" t="s">
        <v>190</v>
      </c>
    </row>
    <row r="897" spans="1:13" x14ac:dyDescent="0.3">
      <c r="A897" t="str">
        <f t="shared" si="56"/>
        <v>2010-26-5-CarrMinter_hat_h_m</v>
      </c>
      <c r="B897">
        <f>VLOOKUP(F897,LookUpFlags!$A$5:$E$114,5,FALSE)</f>
        <v>2</v>
      </c>
      <c r="C897">
        <f t="shared" si="57"/>
        <v>13</v>
      </c>
      <c r="D897" t="str">
        <f t="shared" si="58"/>
        <v>M</v>
      </c>
      <c r="E897">
        <v>2010</v>
      </c>
      <c r="F897">
        <v>26</v>
      </c>
      <c r="G897" t="s">
        <v>165</v>
      </c>
      <c r="H897">
        <v>5</v>
      </c>
      <c r="I897" s="136">
        <f>VLOOKUP(A897,[1]valid2020_stock!$A$2:$M$9919,13,FALSE)</f>
        <v>219.04145857455421</v>
      </c>
      <c r="K897" s="106">
        <f>VLOOKUP(A897,Minter!$A$48:$F$132,6,FALSE)</f>
        <v>157.73901654692611</v>
      </c>
      <c r="L897" s="144" t="s">
        <v>281</v>
      </c>
      <c r="M897" t="s">
        <v>190</v>
      </c>
    </row>
    <row r="898" spans="1:13" x14ac:dyDescent="0.3">
      <c r="A898" t="str">
        <f t="shared" si="56"/>
        <v>2011-26-3-CarrMinter_hat_h_m</v>
      </c>
      <c r="B898">
        <f>VLOOKUP(F898,LookUpFlags!$A$5:$E$114,5,FALSE)</f>
        <v>2</v>
      </c>
      <c r="C898">
        <f t="shared" si="57"/>
        <v>13</v>
      </c>
      <c r="D898" t="str">
        <f t="shared" si="58"/>
        <v>M</v>
      </c>
      <c r="E898">
        <v>2011</v>
      </c>
      <c r="F898">
        <v>26</v>
      </c>
      <c r="G898" t="s">
        <v>165</v>
      </c>
      <c r="H898">
        <v>3</v>
      </c>
      <c r="I898" s="136">
        <f>VLOOKUP(A898,[1]valid2020_stock!$A$2:$M$9919,13,FALSE)</f>
        <v>1341.9636806824799</v>
      </c>
      <c r="K898" s="106">
        <f>VLOOKUP(A898,Minter!$A$48:$F$132,6,FALSE)</f>
        <v>1046.4366772062733</v>
      </c>
      <c r="L898" s="144" t="s">
        <v>281</v>
      </c>
      <c r="M898" t="s">
        <v>190</v>
      </c>
    </row>
    <row r="899" spans="1:13" x14ac:dyDescent="0.3">
      <c r="A899" t="str">
        <f t="shared" si="56"/>
        <v>2011-26-4-CarrMinter_hat_h_m</v>
      </c>
      <c r="B899">
        <f>VLOOKUP(F899,LookUpFlags!$A$5:$E$114,5,FALSE)</f>
        <v>2</v>
      </c>
      <c r="C899">
        <f t="shared" si="57"/>
        <v>13</v>
      </c>
      <c r="D899" t="str">
        <f t="shared" si="58"/>
        <v>M</v>
      </c>
      <c r="E899">
        <v>2011</v>
      </c>
      <c r="F899">
        <v>26</v>
      </c>
      <c r="G899" t="s">
        <v>165</v>
      </c>
      <c r="H899">
        <v>4</v>
      </c>
      <c r="I899" s="136">
        <f>VLOOKUP(A899,[1]valid2020_stock!$A$2:$M$9919,13,FALSE)</f>
        <v>8533.8281102331239</v>
      </c>
      <c r="K899" s="106">
        <f>VLOOKUP(A899,Minter!$A$48:$F$132,6,FALSE)</f>
        <v>6654.5099990934696</v>
      </c>
      <c r="L899" s="144" t="s">
        <v>281</v>
      </c>
      <c r="M899" t="s">
        <v>190</v>
      </c>
    </row>
    <row r="900" spans="1:13" x14ac:dyDescent="0.3">
      <c r="A900" t="str">
        <f t="shared" ref="A900:A963" si="60">E900&amp;"-"&amp;F900&amp;"-"&amp;H900&amp;"-"&amp;G900</f>
        <v>2011-26-5-CarrMinter_hat_h_m</v>
      </c>
      <c r="B900">
        <f>VLOOKUP(F900,LookUpFlags!$A$5:$E$114,5,FALSE)</f>
        <v>2</v>
      </c>
      <c r="C900">
        <f t="shared" ref="C900:C963" si="61">IF(MOD(F900,2)&lt;&gt;0,F900/2+0.5,F900/2)</f>
        <v>13</v>
      </c>
      <c r="D900" t="str">
        <f t="shared" ref="D900:D963" si="62">IF(MOD(F900,2)&lt;&gt;0,"UM","M")</f>
        <v>M</v>
      </c>
      <c r="E900">
        <v>2011</v>
      </c>
      <c r="F900">
        <v>26</v>
      </c>
      <c r="G900" t="s">
        <v>165</v>
      </c>
      <c r="H900">
        <v>5</v>
      </c>
      <c r="I900" s="136">
        <f>VLOOKUP(A900,[1]valid2020_stock!$A$2:$M$9919,13,FALSE)</f>
        <v>15.85143112594241</v>
      </c>
      <c r="K900" s="106">
        <f>VLOOKUP(A900,Minter!$A$48:$F$132,6,FALSE)</f>
        <v>12.360631778022025</v>
      </c>
      <c r="L900" s="144" t="s">
        <v>281</v>
      </c>
      <c r="M900" t="s">
        <v>190</v>
      </c>
    </row>
    <row r="901" spans="1:13" x14ac:dyDescent="0.3">
      <c r="A901" t="str">
        <f t="shared" si="60"/>
        <v>2012-26-3-CarrMinter_hat_h_m</v>
      </c>
      <c r="B901">
        <f>VLOOKUP(F901,LookUpFlags!$A$5:$E$114,5,FALSE)</f>
        <v>2</v>
      </c>
      <c r="C901">
        <f t="shared" si="61"/>
        <v>13</v>
      </c>
      <c r="D901" t="str">
        <f t="shared" si="62"/>
        <v>M</v>
      </c>
      <c r="E901">
        <v>2012</v>
      </c>
      <c r="F901">
        <v>26</v>
      </c>
      <c r="G901" t="s">
        <v>165</v>
      </c>
      <c r="H901">
        <v>3</v>
      </c>
      <c r="I901" s="136">
        <f>VLOOKUP(A901,[1]valid2020_stock!$A$2:$M$9919,13,FALSE)</f>
        <v>340.48595950037952</v>
      </c>
      <c r="K901" s="106">
        <f>VLOOKUP(A901,Minter!$A$48:$F$132,6,FALSE)</f>
        <v>219.98475944575546</v>
      </c>
      <c r="L901" s="144" t="s">
        <v>281</v>
      </c>
      <c r="M901" t="s">
        <v>190</v>
      </c>
    </row>
    <row r="902" spans="1:13" x14ac:dyDescent="0.3">
      <c r="A902" t="str">
        <f t="shared" si="60"/>
        <v>2012-26-4-CarrMinter_hat_h_m</v>
      </c>
      <c r="B902">
        <f>VLOOKUP(F902,LookUpFlags!$A$5:$E$114,5,FALSE)</f>
        <v>2</v>
      </c>
      <c r="C902">
        <f t="shared" si="61"/>
        <v>13</v>
      </c>
      <c r="D902" t="str">
        <f t="shared" si="62"/>
        <v>M</v>
      </c>
      <c r="E902">
        <v>2012</v>
      </c>
      <c r="F902">
        <v>26</v>
      </c>
      <c r="G902" t="s">
        <v>165</v>
      </c>
      <c r="H902">
        <v>4</v>
      </c>
      <c r="I902" s="136">
        <f>VLOOKUP(A902,[1]valid2020_stock!$A$2:$M$9919,13,FALSE)</f>
        <v>1302.2048998320899</v>
      </c>
      <c r="K902" s="106">
        <f>VLOOKUP(A902,Minter!$A$48:$F$132,6,FALSE)</f>
        <v>841.34227460949751</v>
      </c>
      <c r="L902" s="144" t="s">
        <v>281</v>
      </c>
      <c r="M902" t="s">
        <v>190</v>
      </c>
    </row>
    <row r="903" spans="1:13" x14ac:dyDescent="0.3">
      <c r="A903" t="str">
        <f t="shared" si="60"/>
        <v>2012-26-5-CarrMinter_hat_h_m</v>
      </c>
      <c r="B903">
        <f>VLOOKUP(F903,LookUpFlags!$A$5:$E$114,5,FALSE)</f>
        <v>2</v>
      </c>
      <c r="C903">
        <f t="shared" si="61"/>
        <v>13</v>
      </c>
      <c r="D903" t="str">
        <f t="shared" si="62"/>
        <v>M</v>
      </c>
      <c r="E903">
        <v>2012</v>
      </c>
      <c r="F903">
        <v>26</v>
      </c>
      <c r="G903" t="s">
        <v>165</v>
      </c>
      <c r="H903">
        <v>5</v>
      </c>
      <c r="I903" s="136">
        <f>VLOOKUP(A903,[1]valid2020_stock!$A$2:$M$9919,13,FALSE)</f>
        <v>270.18973409645162</v>
      </c>
      <c r="K903" s="106">
        <f>VLOOKUP(A903,Minter!$A$48:$F$132,6,FALSE)</f>
        <v>174.56703279964265</v>
      </c>
      <c r="L903" s="144" t="s">
        <v>281</v>
      </c>
      <c r="M903" t="s">
        <v>190</v>
      </c>
    </row>
    <row r="904" spans="1:13" x14ac:dyDescent="0.3">
      <c r="A904" t="str">
        <f t="shared" si="60"/>
        <v>2013-26-3-CarrMinter_hat_h_m</v>
      </c>
      <c r="B904">
        <f>VLOOKUP(F904,LookUpFlags!$A$5:$E$114,5,FALSE)</f>
        <v>2</v>
      </c>
      <c r="C904">
        <f t="shared" si="61"/>
        <v>13</v>
      </c>
      <c r="D904" t="str">
        <f t="shared" si="62"/>
        <v>M</v>
      </c>
      <c r="E904">
        <v>2013</v>
      </c>
      <c r="F904">
        <v>26</v>
      </c>
      <c r="G904" t="s">
        <v>165</v>
      </c>
      <c r="H904">
        <v>3</v>
      </c>
      <c r="I904" s="136">
        <f>VLOOKUP(A904,[1]valid2020_stock!$A$2:$M$9919,13,FALSE)</f>
        <v>1735.526104422484</v>
      </c>
      <c r="K904" s="106">
        <f>VLOOKUP(A904,Minter!$A$48:$F$132,6,FALSE)</f>
        <v>1440.2074298325836</v>
      </c>
      <c r="L904" s="144" t="s">
        <v>281</v>
      </c>
      <c r="M904" t="s">
        <v>190</v>
      </c>
    </row>
    <row r="905" spans="1:13" x14ac:dyDescent="0.3">
      <c r="A905" t="str">
        <f t="shared" si="60"/>
        <v>2013-26-4-CarrMinter_hat_h_m</v>
      </c>
      <c r="B905">
        <f>VLOOKUP(F905,LookUpFlags!$A$5:$E$114,5,FALSE)</f>
        <v>2</v>
      </c>
      <c r="C905">
        <f t="shared" si="61"/>
        <v>13</v>
      </c>
      <c r="D905" t="str">
        <f t="shared" si="62"/>
        <v>M</v>
      </c>
      <c r="E905">
        <v>2013</v>
      </c>
      <c r="F905">
        <v>26</v>
      </c>
      <c r="G905" t="s">
        <v>165</v>
      </c>
      <c r="H905">
        <v>4</v>
      </c>
      <c r="I905" s="136">
        <f>VLOOKUP(A905,[1]valid2020_stock!$A$2:$M$9919,13,FALSE)</f>
        <v>2105.2997889189578</v>
      </c>
      <c r="K905" s="106">
        <f>VLOOKUP(A905,Minter!$A$48:$F$132,6,FALSE)</f>
        <v>1747.0600933628759</v>
      </c>
      <c r="L905" s="144" t="s">
        <v>281</v>
      </c>
      <c r="M905" t="s">
        <v>190</v>
      </c>
    </row>
    <row r="906" spans="1:13" x14ac:dyDescent="0.3">
      <c r="A906" t="str">
        <f t="shared" si="60"/>
        <v>2013-26-5-CarrMinter_hat_h_m</v>
      </c>
      <c r="B906">
        <f>VLOOKUP(F906,LookUpFlags!$A$5:$E$114,5,FALSE)</f>
        <v>2</v>
      </c>
      <c r="C906">
        <f t="shared" si="61"/>
        <v>13</v>
      </c>
      <c r="D906" t="str">
        <f t="shared" si="62"/>
        <v>M</v>
      </c>
      <c r="E906">
        <v>2013</v>
      </c>
      <c r="F906">
        <v>26</v>
      </c>
      <c r="G906" t="s">
        <v>165</v>
      </c>
      <c r="H906">
        <v>5</v>
      </c>
      <c r="I906" s="136">
        <f>VLOOKUP(A906,[1]valid2020_stock!$A$2:$M$9919,13,FALSE)</f>
        <v>140.68614103216709</v>
      </c>
      <c r="K906" s="106">
        <f>VLOOKUP(A906,Minter!$A$48:$F$132,6,FALSE)</f>
        <v>116.74686141147087</v>
      </c>
      <c r="L906" s="144" t="s">
        <v>281</v>
      </c>
      <c r="M906" t="s">
        <v>190</v>
      </c>
    </row>
    <row r="907" spans="1:13" x14ac:dyDescent="0.3">
      <c r="A907" t="str">
        <f t="shared" si="60"/>
        <v>2007-26-3-ChambersCk_hat_h_m</v>
      </c>
      <c r="B907">
        <f>VLOOKUP(F907,LookUpFlags!$A$5:$E$114,5,FALSE)</f>
        <v>2</v>
      </c>
      <c r="C907">
        <f t="shared" si="61"/>
        <v>13</v>
      </c>
      <c r="D907" t="str">
        <f t="shared" si="62"/>
        <v>M</v>
      </c>
      <c r="E907">
        <v>2007</v>
      </c>
      <c r="F907">
        <v>26</v>
      </c>
      <c r="G907" t="s">
        <v>169</v>
      </c>
      <c r="H907">
        <v>3</v>
      </c>
      <c r="I907" s="136">
        <f>VLOOKUP(A907,[1]valid2020_stock!$A$2:$M$9919,13,FALSE)</f>
        <v>6031.7265055970984</v>
      </c>
      <c r="K907" s="136">
        <f t="shared" ref="K907:K927" si="63">I907</f>
        <v>6031.7265055970984</v>
      </c>
      <c r="L907" t="s">
        <v>357</v>
      </c>
    </row>
    <row r="908" spans="1:13" x14ac:dyDescent="0.3">
      <c r="A908" t="str">
        <f t="shared" si="60"/>
        <v>2007-26-4-ChambersCk_hat_h_m</v>
      </c>
      <c r="B908">
        <f>VLOOKUP(F908,LookUpFlags!$A$5:$E$114,5,FALSE)</f>
        <v>2</v>
      </c>
      <c r="C908">
        <f t="shared" si="61"/>
        <v>13</v>
      </c>
      <c r="D908" t="str">
        <f t="shared" si="62"/>
        <v>M</v>
      </c>
      <c r="E908">
        <v>2007</v>
      </c>
      <c r="F908">
        <v>26</v>
      </c>
      <c r="G908" t="s">
        <v>169</v>
      </c>
      <c r="H908">
        <v>4</v>
      </c>
      <c r="I908" s="136">
        <f>VLOOKUP(A908,[1]valid2020_stock!$A$2:$M$9919,13,FALSE)</f>
        <v>4101.494053889377</v>
      </c>
      <c r="K908" s="136">
        <f t="shared" si="63"/>
        <v>4101.494053889377</v>
      </c>
      <c r="L908" t="s">
        <v>357</v>
      </c>
    </row>
    <row r="909" spans="1:13" x14ac:dyDescent="0.3">
      <c r="A909" t="str">
        <f t="shared" si="60"/>
        <v>2007-26-5-ChambersCk_hat_h_m</v>
      </c>
      <c r="B909">
        <f>VLOOKUP(F909,LookUpFlags!$A$5:$E$114,5,FALSE)</f>
        <v>2</v>
      </c>
      <c r="C909">
        <f t="shared" si="61"/>
        <v>13</v>
      </c>
      <c r="D909" t="str">
        <f t="shared" si="62"/>
        <v>M</v>
      </c>
      <c r="E909">
        <v>2007</v>
      </c>
      <c r="F909">
        <v>26</v>
      </c>
      <c r="G909" t="s">
        <v>169</v>
      </c>
      <c r="H909">
        <v>5</v>
      </c>
      <c r="I909" s="136">
        <f>VLOOKUP(A909,[1]valid2020_stock!$A$2:$M$9919,13,FALSE)</f>
        <v>39.304468068579681</v>
      </c>
      <c r="K909" s="136">
        <f t="shared" si="63"/>
        <v>39.304468068579681</v>
      </c>
      <c r="L909" t="s">
        <v>357</v>
      </c>
    </row>
    <row r="910" spans="1:13" x14ac:dyDescent="0.3">
      <c r="A910" t="str">
        <f t="shared" si="60"/>
        <v>2008-26-3-ChambersCk_hat_h_m</v>
      </c>
      <c r="B910">
        <f>VLOOKUP(F910,LookUpFlags!$A$5:$E$114,5,FALSE)</f>
        <v>2</v>
      </c>
      <c r="C910">
        <f t="shared" si="61"/>
        <v>13</v>
      </c>
      <c r="D910" t="str">
        <f t="shared" si="62"/>
        <v>M</v>
      </c>
      <c r="E910">
        <v>2008</v>
      </c>
      <c r="F910">
        <v>26</v>
      </c>
      <c r="G910" t="s">
        <v>169</v>
      </c>
      <c r="H910">
        <v>3</v>
      </c>
      <c r="I910" s="136">
        <f>VLOOKUP(A910,[1]valid2020_stock!$A$2:$M$9919,13,FALSE)</f>
        <v>2583.4209181810452</v>
      </c>
      <c r="K910" s="136">
        <f t="shared" si="63"/>
        <v>2583.4209181810452</v>
      </c>
      <c r="L910" t="s">
        <v>357</v>
      </c>
    </row>
    <row r="911" spans="1:13" x14ac:dyDescent="0.3">
      <c r="A911" t="str">
        <f t="shared" si="60"/>
        <v>2008-26-4-ChambersCk_hat_h_m</v>
      </c>
      <c r="B911">
        <f>VLOOKUP(F911,LookUpFlags!$A$5:$E$114,5,FALSE)</f>
        <v>2</v>
      </c>
      <c r="C911">
        <f t="shared" si="61"/>
        <v>13</v>
      </c>
      <c r="D911" t="str">
        <f t="shared" si="62"/>
        <v>M</v>
      </c>
      <c r="E911">
        <v>2008</v>
      </c>
      <c r="F911">
        <v>26</v>
      </c>
      <c r="G911" t="s">
        <v>169</v>
      </c>
      <c r="H911">
        <v>4</v>
      </c>
      <c r="I911" s="136">
        <f>VLOOKUP(A911,[1]valid2020_stock!$A$2:$M$9919,13,FALSE)</f>
        <v>3790.528738749485</v>
      </c>
      <c r="K911" s="136">
        <f t="shared" si="63"/>
        <v>3790.528738749485</v>
      </c>
      <c r="L911" t="s">
        <v>357</v>
      </c>
    </row>
    <row r="912" spans="1:13" x14ac:dyDescent="0.3">
      <c r="A912" t="str">
        <f t="shared" si="60"/>
        <v>2008-26-5-ChambersCk_hat_h_m</v>
      </c>
      <c r="B912">
        <f>VLOOKUP(F912,LookUpFlags!$A$5:$E$114,5,FALSE)</f>
        <v>2</v>
      </c>
      <c r="C912">
        <f t="shared" si="61"/>
        <v>13</v>
      </c>
      <c r="D912" t="str">
        <f t="shared" si="62"/>
        <v>M</v>
      </c>
      <c r="E912">
        <v>2008</v>
      </c>
      <c r="F912">
        <v>26</v>
      </c>
      <c r="G912" t="s">
        <v>169</v>
      </c>
      <c r="H912">
        <v>5</v>
      </c>
      <c r="I912" s="136">
        <f>VLOOKUP(A912,[1]valid2020_stock!$A$2:$M$9919,13,FALSE)</f>
        <v>85.36919026285247</v>
      </c>
      <c r="K912" s="136">
        <f t="shared" si="63"/>
        <v>85.36919026285247</v>
      </c>
      <c r="L912" t="s">
        <v>357</v>
      </c>
    </row>
    <row r="913" spans="1:13" x14ac:dyDescent="0.3">
      <c r="A913" t="str">
        <f t="shared" si="60"/>
        <v>2009-26-3-ChambersCk_hat_h_m</v>
      </c>
      <c r="B913">
        <f>VLOOKUP(F913,LookUpFlags!$A$5:$E$114,5,FALSE)</f>
        <v>2</v>
      </c>
      <c r="C913">
        <f t="shared" si="61"/>
        <v>13</v>
      </c>
      <c r="D913" t="str">
        <f t="shared" si="62"/>
        <v>M</v>
      </c>
      <c r="E913">
        <v>2009</v>
      </c>
      <c r="F913">
        <v>26</v>
      </c>
      <c r="G913" t="s">
        <v>169</v>
      </c>
      <c r="H913">
        <v>3</v>
      </c>
      <c r="I913" s="136">
        <f>VLOOKUP(A913,[1]valid2020_stock!$A$2:$M$9919,13,FALSE)</f>
        <v>1903.8326284703639</v>
      </c>
      <c r="K913" s="136">
        <f t="shared" si="63"/>
        <v>1903.8326284703639</v>
      </c>
      <c r="L913" t="s">
        <v>357</v>
      </c>
    </row>
    <row r="914" spans="1:13" x14ac:dyDescent="0.3">
      <c r="A914" t="str">
        <f t="shared" si="60"/>
        <v>2009-26-4-ChambersCk_hat_h_m</v>
      </c>
      <c r="B914">
        <f>VLOOKUP(F914,LookUpFlags!$A$5:$E$114,5,FALSE)</f>
        <v>2</v>
      </c>
      <c r="C914">
        <f t="shared" si="61"/>
        <v>13</v>
      </c>
      <c r="D914" t="str">
        <f t="shared" si="62"/>
        <v>M</v>
      </c>
      <c r="E914">
        <v>2009</v>
      </c>
      <c r="F914">
        <v>26</v>
      </c>
      <c r="G914" t="s">
        <v>169</v>
      </c>
      <c r="H914">
        <v>4</v>
      </c>
      <c r="I914" s="136">
        <f>VLOOKUP(A914,[1]valid2020_stock!$A$2:$M$9919,13,FALSE)</f>
        <v>1512.6489995128591</v>
      </c>
      <c r="K914" s="136">
        <f t="shared" si="63"/>
        <v>1512.6489995128591</v>
      </c>
      <c r="L914" t="s">
        <v>357</v>
      </c>
    </row>
    <row r="915" spans="1:13" x14ac:dyDescent="0.3">
      <c r="A915" t="str">
        <f t="shared" si="60"/>
        <v>2009-26-5-ChambersCk_hat_h_m</v>
      </c>
      <c r="B915">
        <f>VLOOKUP(F915,LookUpFlags!$A$5:$E$114,5,FALSE)</f>
        <v>2</v>
      </c>
      <c r="C915">
        <f t="shared" si="61"/>
        <v>13</v>
      </c>
      <c r="D915" t="str">
        <f t="shared" si="62"/>
        <v>M</v>
      </c>
      <c r="E915">
        <v>2009</v>
      </c>
      <c r="F915">
        <v>26</v>
      </c>
      <c r="G915" t="s">
        <v>169</v>
      </c>
      <c r="H915">
        <v>5</v>
      </c>
      <c r="I915" s="136">
        <f>VLOOKUP(A915,[1]valid2020_stock!$A$2:$M$9919,13,FALSE)</f>
        <v>84.905938412429578</v>
      </c>
      <c r="K915" s="136">
        <f t="shared" si="63"/>
        <v>84.905938412429578</v>
      </c>
      <c r="L915" t="s">
        <v>357</v>
      </c>
    </row>
    <row r="916" spans="1:13" x14ac:dyDescent="0.3">
      <c r="A916" t="str">
        <f t="shared" si="60"/>
        <v>2010-26-3-ChambersCk_hat_h_m</v>
      </c>
      <c r="B916">
        <f>VLOOKUP(F916,LookUpFlags!$A$5:$E$114,5,FALSE)</f>
        <v>2</v>
      </c>
      <c r="C916">
        <f t="shared" si="61"/>
        <v>13</v>
      </c>
      <c r="D916" t="str">
        <f t="shared" si="62"/>
        <v>M</v>
      </c>
      <c r="E916">
        <v>2010</v>
      </c>
      <c r="F916">
        <v>26</v>
      </c>
      <c r="G916" t="s">
        <v>169</v>
      </c>
      <c r="H916">
        <v>3</v>
      </c>
      <c r="I916" s="136">
        <f>VLOOKUP(A916,[1]valid2020_stock!$A$2:$M$9919,13,FALSE)</f>
        <v>398.23319196375672</v>
      </c>
      <c r="K916" s="136">
        <f t="shared" si="63"/>
        <v>398.23319196375672</v>
      </c>
      <c r="L916" t="s">
        <v>357</v>
      </c>
    </row>
    <row r="917" spans="1:13" x14ac:dyDescent="0.3">
      <c r="A917" t="str">
        <f t="shared" si="60"/>
        <v>2010-26-4-ChambersCk_hat_h_m</v>
      </c>
      <c r="B917">
        <f>VLOOKUP(F917,LookUpFlags!$A$5:$E$114,5,FALSE)</f>
        <v>2</v>
      </c>
      <c r="C917">
        <f t="shared" si="61"/>
        <v>13</v>
      </c>
      <c r="D917" t="str">
        <f t="shared" si="62"/>
        <v>M</v>
      </c>
      <c r="E917">
        <v>2010</v>
      </c>
      <c r="F917">
        <v>26</v>
      </c>
      <c r="G917" t="s">
        <v>169</v>
      </c>
      <c r="H917">
        <v>4</v>
      </c>
      <c r="I917" s="136">
        <f>VLOOKUP(A917,[1]valid2020_stock!$A$2:$M$9919,13,FALSE)</f>
        <v>652.29715684539315</v>
      </c>
      <c r="K917" s="136">
        <f t="shared" si="63"/>
        <v>652.29715684539315</v>
      </c>
      <c r="L917" t="s">
        <v>357</v>
      </c>
    </row>
    <row r="918" spans="1:13" x14ac:dyDescent="0.3">
      <c r="A918" t="str">
        <f t="shared" si="60"/>
        <v>2010-26-5-ChambersCk_hat_h_m</v>
      </c>
      <c r="B918">
        <f>VLOOKUP(F918,LookUpFlags!$A$5:$E$114,5,FALSE)</f>
        <v>2</v>
      </c>
      <c r="C918">
        <f t="shared" si="61"/>
        <v>13</v>
      </c>
      <c r="D918" t="str">
        <f t="shared" si="62"/>
        <v>M</v>
      </c>
      <c r="E918">
        <v>2010</v>
      </c>
      <c r="F918">
        <v>26</v>
      </c>
      <c r="G918" t="s">
        <v>169</v>
      </c>
      <c r="H918">
        <v>5</v>
      </c>
      <c r="I918" s="136">
        <f>VLOOKUP(A918,[1]valid2020_stock!$A$2:$M$9919,13,FALSE)</f>
        <v>0</v>
      </c>
      <c r="K918" s="136">
        <f t="shared" si="63"/>
        <v>0</v>
      </c>
      <c r="L918" t="s">
        <v>357</v>
      </c>
    </row>
    <row r="919" spans="1:13" x14ac:dyDescent="0.3">
      <c r="A919" t="str">
        <f t="shared" si="60"/>
        <v>2011-26-3-ChambersCk_hat_h_m</v>
      </c>
      <c r="B919">
        <f>VLOOKUP(F919,LookUpFlags!$A$5:$E$114,5,FALSE)</f>
        <v>2</v>
      </c>
      <c r="C919">
        <f t="shared" si="61"/>
        <v>13</v>
      </c>
      <c r="D919" t="str">
        <f t="shared" si="62"/>
        <v>M</v>
      </c>
      <c r="E919">
        <v>2011</v>
      </c>
      <c r="F919">
        <v>26</v>
      </c>
      <c r="G919" t="s">
        <v>169</v>
      </c>
      <c r="H919">
        <v>3</v>
      </c>
      <c r="I919" s="136">
        <f>VLOOKUP(A919,[1]valid2020_stock!$A$2:$M$9919,13,FALSE)</f>
        <v>817.94528406786458</v>
      </c>
      <c r="K919" s="136">
        <f t="shared" si="63"/>
        <v>817.94528406786458</v>
      </c>
      <c r="L919" t="s">
        <v>357</v>
      </c>
    </row>
    <row r="920" spans="1:13" x14ac:dyDescent="0.3">
      <c r="A920" t="str">
        <f t="shared" si="60"/>
        <v>2011-26-4-ChambersCk_hat_h_m</v>
      </c>
      <c r="B920">
        <f>VLOOKUP(F920,LookUpFlags!$A$5:$E$114,5,FALSE)</f>
        <v>2</v>
      </c>
      <c r="C920">
        <f t="shared" si="61"/>
        <v>13</v>
      </c>
      <c r="D920" t="str">
        <f t="shared" si="62"/>
        <v>M</v>
      </c>
      <c r="E920">
        <v>2011</v>
      </c>
      <c r="F920">
        <v>26</v>
      </c>
      <c r="G920" t="s">
        <v>169</v>
      </c>
      <c r="H920">
        <v>4</v>
      </c>
      <c r="I920" s="136">
        <f>VLOOKUP(A920,[1]valid2020_stock!$A$2:$M$9919,13,FALSE)</f>
        <v>1724.166912729318</v>
      </c>
      <c r="K920" s="136">
        <f t="shared" si="63"/>
        <v>1724.166912729318</v>
      </c>
      <c r="L920" t="s">
        <v>357</v>
      </c>
    </row>
    <row r="921" spans="1:13" x14ac:dyDescent="0.3">
      <c r="A921" t="str">
        <f t="shared" si="60"/>
        <v>2011-26-5-ChambersCk_hat_h_m</v>
      </c>
      <c r="B921">
        <f>VLOOKUP(F921,LookUpFlags!$A$5:$E$114,5,FALSE)</f>
        <v>2</v>
      </c>
      <c r="C921">
        <f t="shared" si="61"/>
        <v>13</v>
      </c>
      <c r="D921" t="str">
        <f t="shared" si="62"/>
        <v>M</v>
      </c>
      <c r="E921">
        <v>2011</v>
      </c>
      <c r="F921">
        <v>26</v>
      </c>
      <c r="G921" t="s">
        <v>169</v>
      </c>
      <c r="H921">
        <v>5</v>
      </c>
      <c r="I921" s="136">
        <f>VLOOKUP(A921,[1]valid2020_stock!$A$2:$M$9919,13,FALSE)</f>
        <v>0</v>
      </c>
      <c r="K921" s="136">
        <f t="shared" si="63"/>
        <v>0</v>
      </c>
      <c r="L921" t="s">
        <v>357</v>
      </c>
    </row>
    <row r="922" spans="1:13" x14ac:dyDescent="0.3">
      <c r="A922" t="str">
        <f t="shared" si="60"/>
        <v>2012-26-3-ChambersCk_hat_h_m</v>
      </c>
      <c r="B922">
        <f>VLOOKUP(F922,LookUpFlags!$A$5:$E$114,5,FALSE)</f>
        <v>2</v>
      </c>
      <c r="C922">
        <f t="shared" si="61"/>
        <v>13</v>
      </c>
      <c r="D922" t="str">
        <f t="shared" si="62"/>
        <v>M</v>
      </c>
      <c r="E922">
        <v>2012</v>
      </c>
      <c r="F922">
        <v>26</v>
      </c>
      <c r="G922" t="s">
        <v>169</v>
      </c>
      <c r="H922">
        <v>3</v>
      </c>
      <c r="I922" s="136">
        <f>VLOOKUP(A922,[1]valid2020_stock!$A$2:$M$9919,13,FALSE)</f>
        <v>2664.2903082235262</v>
      </c>
      <c r="K922" s="136">
        <f t="shared" si="63"/>
        <v>2664.2903082235262</v>
      </c>
      <c r="L922" t="s">
        <v>357</v>
      </c>
    </row>
    <row r="923" spans="1:13" x14ac:dyDescent="0.3">
      <c r="A923" t="str">
        <f t="shared" si="60"/>
        <v>2012-26-4-ChambersCk_hat_h_m</v>
      </c>
      <c r="B923">
        <f>VLOOKUP(F923,LookUpFlags!$A$5:$E$114,5,FALSE)</f>
        <v>2</v>
      </c>
      <c r="C923">
        <f t="shared" si="61"/>
        <v>13</v>
      </c>
      <c r="D923" t="str">
        <f t="shared" si="62"/>
        <v>M</v>
      </c>
      <c r="E923">
        <v>2012</v>
      </c>
      <c r="F923">
        <v>26</v>
      </c>
      <c r="G923" t="s">
        <v>169</v>
      </c>
      <c r="H923">
        <v>4</v>
      </c>
      <c r="I923" s="136">
        <f>VLOOKUP(A923,[1]valid2020_stock!$A$2:$M$9919,13,FALSE)</f>
        <v>1177.65806368168</v>
      </c>
      <c r="K923" s="136">
        <f t="shared" si="63"/>
        <v>1177.65806368168</v>
      </c>
      <c r="L923" t="s">
        <v>357</v>
      </c>
    </row>
    <row r="924" spans="1:13" x14ac:dyDescent="0.3">
      <c r="A924" t="str">
        <f t="shared" si="60"/>
        <v>2012-26-5-ChambersCk_hat_h_m</v>
      </c>
      <c r="B924">
        <f>VLOOKUP(F924,LookUpFlags!$A$5:$E$114,5,FALSE)</f>
        <v>2</v>
      </c>
      <c r="C924">
        <f t="shared" si="61"/>
        <v>13</v>
      </c>
      <c r="D924" t="str">
        <f t="shared" si="62"/>
        <v>M</v>
      </c>
      <c r="E924">
        <v>2012</v>
      </c>
      <c r="F924">
        <v>26</v>
      </c>
      <c r="G924" t="s">
        <v>169</v>
      </c>
      <c r="H924">
        <v>5</v>
      </c>
      <c r="I924" s="136">
        <f>VLOOKUP(A924,[1]valid2020_stock!$A$2:$M$9919,13,FALSE)</f>
        <v>82.813970198885173</v>
      </c>
      <c r="K924" s="136">
        <f t="shared" si="63"/>
        <v>82.813970198885173</v>
      </c>
      <c r="L924" t="s">
        <v>357</v>
      </c>
    </row>
    <row r="925" spans="1:13" x14ac:dyDescent="0.3">
      <c r="A925" t="str">
        <f t="shared" si="60"/>
        <v>2013-26-3-ChambersCk_hat_h_m</v>
      </c>
      <c r="B925">
        <f>VLOOKUP(F925,LookUpFlags!$A$5:$E$114,5,FALSE)</f>
        <v>2</v>
      </c>
      <c r="C925">
        <f t="shared" si="61"/>
        <v>13</v>
      </c>
      <c r="D925" t="str">
        <f t="shared" si="62"/>
        <v>M</v>
      </c>
      <c r="E925">
        <v>2013</v>
      </c>
      <c r="F925">
        <v>26</v>
      </c>
      <c r="G925" t="s">
        <v>169</v>
      </c>
      <c r="H925">
        <v>3</v>
      </c>
      <c r="I925" s="136">
        <f>VLOOKUP(A925,[1]valid2020_stock!$A$2:$M$9919,13,FALSE)</f>
        <v>2315.874412904494</v>
      </c>
      <c r="K925" s="136">
        <f t="shared" si="63"/>
        <v>2315.874412904494</v>
      </c>
      <c r="L925" t="s">
        <v>357</v>
      </c>
    </row>
    <row r="926" spans="1:13" x14ac:dyDescent="0.3">
      <c r="A926" t="str">
        <f t="shared" si="60"/>
        <v>2013-26-4-ChambersCk_hat_h_m</v>
      </c>
      <c r="B926">
        <f>VLOOKUP(F926,LookUpFlags!$A$5:$E$114,5,FALSE)</f>
        <v>2</v>
      </c>
      <c r="C926">
        <f t="shared" si="61"/>
        <v>13</v>
      </c>
      <c r="D926" t="str">
        <f t="shared" si="62"/>
        <v>M</v>
      </c>
      <c r="E926">
        <v>2013</v>
      </c>
      <c r="F926">
        <v>26</v>
      </c>
      <c r="G926" t="s">
        <v>169</v>
      </c>
      <c r="H926">
        <v>4</v>
      </c>
      <c r="I926" s="136">
        <f>VLOOKUP(A926,[1]valid2020_stock!$A$2:$M$9919,13,FALSE)</f>
        <v>1843.2976256020579</v>
      </c>
      <c r="K926" s="136">
        <f t="shared" si="63"/>
        <v>1843.2976256020579</v>
      </c>
      <c r="L926" t="s">
        <v>357</v>
      </c>
    </row>
    <row r="927" spans="1:13" x14ac:dyDescent="0.3">
      <c r="A927" t="str">
        <f t="shared" si="60"/>
        <v>2013-26-5-ChambersCk_hat_h_m</v>
      </c>
      <c r="B927">
        <f>VLOOKUP(F927,LookUpFlags!$A$5:$E$114,5,FALSE)</f>
        <v>2</v>
      </c>
      <c r="C927">
        <f t="shared" si="61"/>
        <v>13</v>
      </c>
      <c r="D927" t="str">
        <f t="shared" si="62"/>
        <v>M</v>
      </c>
      <c r="E927">
        <v>2013</v>
      </c>
      <c r="F927">
        <v>26</v>
      </c>
      <c r="G927" t="s">
        <v>169</v>
      </c>
      <c r="H927">
        <v>5</v>
      </c>
      <c r="I927" s="136">
        <f>VLOOKUP(A927,[1]valid2020_stock!$A$2:$M$9919,13,FALSE)</f>
        <v>90.217064251552102</v>
      </c>
      <c r="K927" s="136">
        <f t="shared" si="63"/>
        <v>90.217064251552102</v>
      </c>
      <c r="L927" t="s">
        <v>357</v>
      </c>
    </row>
    <row r="928" spans="1:13" x14ac:dyDescent="0.3">
      <c r="A928" t="str">
        <f t="shared" si="60"/>
        <v>2007-26-3-Deschutes_hat_h_m</v>
      </c>
      <c r="B928">
        <f>VLOOKUP(F928,LookUpFlags!$A$5:$E$114,5,FALSE)</f>
        <v>2</v>
      </c>
      <c r="C928">
        <f t="shared" si="61"/>
        <v>13</v>
      </c>
      <c r="D928" t="str">
        <f t="shared" si="62"/>
        <v>M</v>
      </c>
      <c r="E928">
        <v>2007</v>
      </c>
      <c r="F928">
        <v>26</v>
      </c>
      <c r="G928" t="s">
        <v>179</v>
      </c>
      <c r="H928">
        <v>3</v>
      </c>
      <c r="I928" s="136">
        <f>VLOOKUP(A928,[1]valid2020_stock!$A$2:$M$9919,13,FALSE)</f>
        <v>5376.4994188387891</v>
      </c>
      <c r="K928">
        <f>VLOOKUP(A928,Deschutes!$A$41:$F$130,6,FALSE)</f>
        <v>3310.4884377828712</v>
      </c>
      <c r="L928" s="161" t="s">
        <v>294</v>
      </c>
      <c r="M928" t="s">
        <v>191</v>
      </c>
    </row>
    <row r="929" spans="1:13" x14ac:dyDescent="0.3">
      <c r="A929" t="str">
        <f t="shared" si="60"/>
        <v>2007-26-4-Deschutes_hat_h_m</v>
      </c>
      <c r="B929">
        <f>VLOOKUP(F929,LookUpFlags!$A$5:$E$114,5,FALSE)</f>
        <v>2</v>
      </c>
      <c r="C929">
        <f t="shared" si="61"/>
        <v>13</v>
      </c>
      <c r="D929" t="str">
        <f t="shared" si="62"/>
        <v>M</v>
      </c>
      <c r="E929">
        <v>2007</v>
      </c>
      <c r="F929">
        <v>26</v>
      </c>
      <c r="G929" t="s">
        <v>179</v>
      </c>
      <c r="H929">
        <v>4</v>
      </c>
      <c r="I929" s="136">
        <f>VLOOKUP(A929,[1]valid2020_stock!$A$2:$M$9919,13,FALSE)</f>
        <v>15142.571052934551</v>
      </c>
      <c r="K929">
        <f>VLOOKUP(A929,Deschutes!$A$41:$F$130,6,FALSE)</f>
        <v>9357.3953382463496</v>
      </c>
      <c r="L929" s="161" t="s">
        <v>294</v>
      </c>
      <c r="M929" t="s">
        <v>191</v>
      </c>
    </row>
    <row r="930" spans="1:13" x14ac:dyDescent="0.3">
      <c r="A930" t="str">
        <f t="shared" si="60"/>
        <v>2007-26-5-Deschutes_hat_h_m</v>
      </c>
      <c r="B930">
        <f>VLOOKUP(F930,LookUpFlags!$A$5:$E$114,5,FALSE)</f>
        <v>2</v>
      </c>
      <c r="C930">
        <f t="shared" si="61"/>
        <v>13</v>
      </c>
      <c r="D930" t="str">
        <f t="shared" si="62"/>
        <v>M</v>
      </c>
      <c r="E930">
        <v>2007</v>
      </c>
      <c r="F930">
        <v>26</v>
      </c>
      <c r="G930" t="s">
        <v>179</v>
      </c>
      <c r="H930">
        <v>5</v>
      </c>
      <c r="I930" s="136">
        <f>VLOOKUP(A930,[1]valid2020_stock!$A$2:$M$9919,13,FALSE)</f>
        <v>243.45220016283719</v>
      </c>
      <c r="K930">
        <f>VLOOKUP(A930,Deschutes!$A$41:$F$130,6,FALSE)</f>
        <v>149.66475782761881</v>
      </c>
      <c r="L930" s="161" t="s">
        <v>294</v>
      </c>
      <c r="M930" t="s">
        <v>191</v>
      </c>
    </row>
    <row r="931" spans="1:13" x14ac:dyDescent="0.3">
      <c r="A931" t="str">
        <f t="shared" si="60"/>
        <v>2008-26-3-Deschutes_hat_h_m</v>
      </c>
      <c r="B931">
        <f>VLOOKUP(F931,LookUpFlags!$A$5:$E$114,5,FALSE)</f>
        <v>2</v>
      </c>
      <c r="C931">
        <f t="shared" si="61"/>
        <v>13</v>
      </c>
      <c r="D931" t="str">
        <f t="shared" si="62"/>
        <v>M</v>
      </c>
      <c r="E931">
        <v>2008</v>
      </c>
      <c r="F931">
        <v>26</v>
      </c>
      <c r="G931" t="s">
        <v>179</v>
      </c>
      <c r="H931">
        <v>3</v>
      </c>
      <c r="I931" s="136">
        <f>VLOOKUP(A931,[1]valid2020_stock!$A$2:$M$9919,13,FALSE)</f>
        <v>14621.1479386789</v>
      </c>
      <c r="K931">
        <f>VLOOKUP(A931,Deschutes!$A$41:$F$130,6,FALSE)</f>
        <v>7562.1459895433909</v>
      </c>
      <c r="L931" s="161" t="s">
        <v>294</v>
      </c>
      <c r="M931" t="s">
        <v>191</v>
      </c>
    </row>
    <row r="932" spans="1:13" x14ac:dyDescent="0.3">
      <c r="A932" t="str">
        <f t="shared" si="60"/>
        <v>2008-26-4-Deschutes_hat_h_m</v>
      </c>
      <c r="B932">
        <f>VLOOKUP(F932,LookUpFlags!$A$5:$E$114,5,FALSE)</f>
        <v>2</v>
      </c>
      <c r="C932">
        <f t="shared" si="61"/>
        <v>13</v>
      </c>
      <c r="D932" t="str">
        <f t="shared" si="62"/>
        <v>M</v>
      </c>
      <c r="E932">
        <v>2008</v>
      </c>
      <c r="F932">
        <v>26</v>
      </c>
      <c r="G932" t="s">
        <v>179</v>
      </c>
      <c r="H932">
        <v>4</v>
      </c>
      <c r="I932" s="136">
        <f>VLOOKUP(A932,[1]valid2020_stock!$A$2:$M$9919,13,FALSE)</f>
        <v>5795.3466830348707</v>
      </c>
      <c r="K932">
        <f>VLOOKUP(A932,Deschutes!$A$41:$F$130,6,FALSE)</f>
        <v>2992.4021541433644</v>
      </c>
      <c r="L932" s="161" t="s">
        <v>294</v>
      </c>
      <c r="M932" t="s">
        <v>191</v>
      </c>
    </row>
    <row r="933" spans="1:13" x14ac:dyDescent="0.3">
      <c r="A933" t="str">
        <f t="shared" si="60"/>
        <v>2008-26-5-Deschutes_hat_h_m</v>
      </c>
      <c r="B933">
        <f>VLOOKUP(F933,LookUpFlags!$A$5:$E$114,5,FALSE)</f>
        <v>2</v>
      </c>
      <c r="C933">
        <f t="shared" si="61"/>
        <v>13</v>
      </c>
      <c r="D933" t="str">
        <f t="shared" si="62"/>
        <v>M</v>
      </c>
      <c r="E933">
        <v>2008</v>
      </c>
      <c r="F933">
        <v>26</v>
      </c>
      <c r="G933" t="s">
        <v>179</v>
      </c>
      <c r="H933">
        <v>5</v>
      </c>
      <c r="I933" s="136">
        <f>VLOOKUP(A933,[1]valid2020_stock!$A$2:$M$9919,13,FALSE)</f>
        <v>112.07865607476261</v>
      </c>
      <c r="K933">
        <f>VLOOKUP(A933,Deschutes!$A$41:$F$130,6,FALSE)</f>
        <v>58.002879622367772</v>
      </c>
      <c r="L933" s="161" t="s">
        <v>294</v>
      </c>
      <c r="M933" t="s">
        <v>191</v>
      </c>
    </row>
    <row r="934" spans="1:13" x14ac:dyDescent="0.3">
      <c r="A934" t="str">
        <f t="shared" si="60"/>
        <v>2009-26-3-Deschutes_hat_h_m</v>
      </c>
      <c r="B934">
        <f>VLOOKUP(F934,LookUpFlags!$A$5:$E$114,5,FALSE)</f>
        <v>2</v>
      </c>
      <c r="C934">
        <f t="shared" si="61"/>
        <v>13</v>
      </c>
      <c r="D934" t="str">
        <f t="shared" si="62"/>
        <v>M</v>
      </c>
      <c r="E934">
        <v>2009</v>
      </c>
      <c r="F934">
        <v>26</v>
      </c>
      <c r="G934" t="s">
        <v>179</v>
      </c>
      <c r="H934">
        <v>3</v>
      </c>
      <c r="I934" s="136">
        <f>VLOOKUP(A934,[1]valid2020_stock!$A$2:$M$9919,13,FALSE)</f>
        <v>2016.7131267133379</v>
      </c>
      <c r="K934">
        <f>VLOOKUP(A934,Deschutes!$A$41:$F$130,6,FALSE)</f>
        <v>1205.5903694770625</v>
      </c>
      <c r="L934" s="161" t="s">
        <v>294</v>
      </c>
      <c r="M934" t="s">
        <v>191</v>
      </c>
    </row>
    <row r="935" spans="1:13" x14ac:dyDescent="0.3">
      <c r="A935" t="str">
        <f t="shared" si="60"/>
        <v>2009-26-4-Deschutes_hat_h_m</v>
      </c>
      <c r="B935">
        <f>VLOOKUP(F935,LookUpFlags!$A$5:$E$114,5,FALSE)</f>
        <v>2</v>
      </c>
      <c r="C935">
        <f t="shared" si="61"/>
        <v>13</v>
      </c>
      <c r="D935" t="str">
        <f t="shared" si="62"/>
        <v>M</v>
      </c>
      <c r="E935">
        <v>2009</v>
      </c>
      <c r="F935">
        <v>26</v>
      </c>
      <c r="G935" t="s">
        <v>179</v>
      </c>
      <c r="H935">
        <v>4</v>
      </c>
      <c r="I935" s="136">
        <f>VLOOKUP(A935,[1]valid2020_stock!$A$2:$M$9919,13,FALSE)</f>
        <v>14261.361617980479</v>
      </c>
      <c r="K935">
        <f>VLOOKUP(A935,Deschutes!$A$41:$F$130,6,FALSE)</f>
        <v>8532.2214301832973</v>
      </c>
      <c r="L935" s="161" t="s">
        <v>294</v>
      </c>
      <c r="M935" t="s">
        <v>191</v>
      </c>
    </row>
    <row r="936" spans="1:13" x14ac:dyDescent="0.3">
      <c r="A936" t="str">
        <f t="shared" si="60"/>
        <v>2009-26-5-Deschutes_hat_h_m</v>
      </c>
      <c r="B936">
        <f>VLOOKUP(F936,LookUpFlags!$A$5:$E$114,5,FALSE)</f>
        <v>2</v>
      </c>
      <c r="C936">
        <f t="shared" si="61"/>
        <v>13</v>
      </c>
      <c r="D936" t="str">
        <f t="shared" si="62"/>
        <v>M</v>
      </c>
      <c r="E936">
        <v>2009</v>
      </c>
      <c r="F936">
        <v>26</v>
      </c>
      <c r="G936" t="s">
        <v>179</v>
      </c>
      <c r="H936">
        <v>5</v>
      </c>
      <c r="I936" s="136">
        <f>VLOOKUP(A936,[1]valid2020_stock!$A$2:$M$9919,13,FALSE)</f>
        <v>28.697723168269579</v>
      </c>
      <c r="K936">
        <f>VLOOKUP(A936,Deschutes!$A$41:$F$130,6,FALSE)</f>
        <v>17.185115357636498</v>
      </c>
      <c r="L936" s="161" t="s">
        <v>294</v>
      </c>
      <c r="M936" t="s">
        <v>191</v>
      </c>
    </row>
    <row r="937" spans="1:13" x14ac:dyDescent="0.3">
      <c r="A937" t="str">
        <f t="shared" si="60"/>
        <v>2010-26-3-Deschutes_hat_h_m</v>
      </c>
      <c r="B937">
        <f>VLOOKUP(F937,LookUpFlags!$A$5:$E$114,5,FALSE)</f>
        <v>2</v>
      </c>
      <c r="C937">
        <f t="shared" si="61"/>
        <v>13</v>
      </c>
      <c r="D937" t="str">
        <f t="shared" si="62"/>
        <v>M</v>
      </c>
      <c r="E937">
        <v>2010</v>
      </c>
      <c r="F937">
        <v>26</v>
      </c>
      <c r="G937" t="s">
        <v>179</v>
      </c>
      <c r="H937">
        <v>3</v>
      </c>
      <c r="I937" s="136">
        <f>VLOOKUP(A937,[1]valid2020_stock!$A$2:$M$9919,13,FALSE)</f>
        <v>5489.0058797185247</v>
      </c>
      <c r="K937">
        <f>VLOOKUP(A937,Deschutes!$A$41:$F$130,6,FALSE)</f>
        <v>3346.6144320282206</v>
      </c>
      <c r="L937" s="161" t="s">
        <v>294</v>
      </c>
      <c r="M937" t="s">
        <v>191</v>
      </c>
    </row>
    <row r="938" spans="1:13" x14ac:dyDescent="0.3">
      <c r="A938" t="str">
        <f t="shared" si="60"/>
        <v>2010-26-4-Deschutes_hat_h_m</v>
      </c>
      <c r="B938">
        <f>VLOOKUP(F938,LookUpFlags!$A$5:$E$114,5,FALSE)</f>
        <v>2</v>
      </c>
      <c r="C938">
        <f t="shared" si="61"/>
        <v>13</v>
      </c>
      <c r="D938" t="str">
        <f t="shared" si="62"/>
        <v>M</v>
      </c>
      <c r="E938">
        <v>2010</v>
      </c>
      <c r="F938">
        <v>26</v>
      </c>
      <c r="G938" t="s">
        <v>179</v>
      </c>
      <c r="H938">
        <v>4</v>
      </c>
      <c r="I938" s="136">
        <f>VLOOKUP(A938,[1]valid2020_stock!$A$2:$M$9919,13,FALSE)</f>
        <v>2801.4869450386032</v>
      </c>
      <c r="K938">
        <f>VLOOKUP(A938,Deschutes!$A$41:$F$130,6,FALSE)</f>
        <v>1707.854574475225</v>
      </c>
      <c r="L938" s="161" t="s">
        <v>294</v>
      </c>
      <c r="M938" t="s">
        <v>191</v>
      </c>
    </row>
    <row r="939" spans="1:13" x14ac:dyDescent="0.3">
      <c r="A939" t="str">
        <f t="shared" si="60"/>
        <v>2010-26-5-Deschutes_hat_h_m</v>
      </c>
      <c r="B939">
        <f>VLOOKUP(F939,LookUpFlags!$A$5:$E$114,5,FALSE)</f>
        <v>2</v>
      </c>
      <c r="C939">
        <f t="shared" si="61"/>
        <v>13</v>
      </c>
      <c r="D939" t="str">
        <f t="shared" si="62"/>
        <v>M</v>
      </c>
      <c r="E939">
        <v>2010</v>
      </c>
      <c r="F939">
        <v>26</v>
      </c>
      <c r="G939" t="s">
        <v>179</v>
      </c>
      <c r="H939">
        <v>5</v>
      </c>
      <c r="I939" s="136">
        <f>VLOOKUP(A939,[1]valid2020_stock!$A$2:$M$9919,13,FALSE)</f>
        <v>567.13910287282272</v>
      </c>
      <c r="K939">
        <f>VLOOKUP(A939,Deschutes!$A$41:$F$130,6,FALSE)</f>
        <v>345.83169835808633</v>
      </c>
      <c r="L939" s="161" t="s">
        <v>294</v>
      </c>
      <c r="M939" t="s">
        <v>191</v>
      </c>
    </row>
    <row r="940" spans="1:13" x14ac:dyDescent="0.3">
      <c r="A940" t="str">
        <f t="shared" si="60"/>
        <v>2011-26-3-Deschutes_hat_h_m</v>
      </c>
      <c r="B940">
        <f>VLOOKUP(F940,LookUpFlags!$A$5:$E$114,5,FALSE)</f>
        <v>2</v>
      </c>
      <c r="C940">
        <f t="shared" si="61"/>
        <v>13</v>
      </c>
      <c r="D940" t="str">
        <f t="shared" si="62"/>
        <v>M</v>
      </c>
      <c r="E940">
        <v>2011</v>
      </c>
      <c r="F940">
        <v>26</v>
      </c>
      <c r="G940" t="s">
        <v>179</v>
      </c>
      <c r="H940">
        <v>3</v>
      </c>
      <c r="I940" s="136">
        <f>VLOOKUP(A940,[1]valid2020_stock!$A$2:$M$9919,13,FALSE)</f>
        <v>2075.8087860049541</v>
      </c>
      <c r="K940">
        <f>VLOOKUP(A940,Deschutes!$A$41:$F$130,6,FALSE)</f>
        <v>920.86572092834126</v>
      </c>
      <c r="L940" s="161" t="s">
        <v>294</v>
      </c>
      <c r="M940" t="s">
        <v>191</v>
      </c>
    </row>
    <row r="941" spans="1:13" x14ac:dyDescent="0.3">
      <c r="A941" t="str">
        <f t="shared" si="60"/>
        <v>2011-26-4-Deschutes_hat_h_m</v>
      </c>
      <c r="B941">
        <f>VLOOKUP(F941,LookUpFlags!$A$5:$E$114,5,FALSE)</f>
        <v>2</v>
      </c>
      <c r="C941">
        <f t="shared" si="61"/>
        <v>13</v>
      </c>
      <c r="D941" t="str">
        <f t="shared" si="62"/>
        <v>M</v>
      </c>
      <c r="E941">
        <v>2011</v>
      </c>
      <c r="F941">
        <v>26</v>
      </c>
      <c r="G941" t="s">
        <v>179</v>
      </c>
      <c r="H941">
        <v>4</v>
      </c>
      <c r="I941" s="136">
        <f>VLOOKUP(A941,[1]valid2020_stock!$A$2:$M$9919,13,FALSE)</f>
        <v>8788.6985751030843</v>
      </c>
      <c r="K941">
        <f>VLOOKUP(A941,Deschutes!$A$41:$F$130,6,FALSE)</f>
        <v>3898.8231016018426</v>
      </c>
      <c r="L941" s="161" t="s">
        <v>294</v>
      </c>
      <c r="M941" t="s">
        <v>191</v>
      </c>
    </row>
    <row r="942" spans="1:13" x14ac:dyDescent="0.3">
      <c r="A942" t="str">
        <f t="shared" si="60"/>
        <v>2011-26-5-Deschutes_hat_h_m</v>
      </c>
      <c r="B942">
        <f>VLOOKUP(F942,LookUpFlags!$A$5:$E$114,5,FALSE)</f>
        <v>2</v>
      </c>
      <c r="C942">
        <f t="shared" si="61"/>
        <v>13</v>
      </c>
      <c r="D942" t="str">
        <f t="shared" si="62"/>
        <v>M</v>
      </c>
      <c r="E942">
        <v>2011</v>
      </c>
      <c r="F942">
        <v>26</v>
      </c>
      <c r="G942" t="s">
        <v>179</v>
      </c>
      <c r="H942">
        <v>5</v>
      </c>
      <c r="I942" s="136">
        <f>VLOOKUP(A942,[1]valid2020_stock!$A$2:$M$9919,13,FALSE)</f>
        <v>61.546650356083802</v>
      </c>
      <c r="K942">
        <f>VLOOKUP(A942,Deschutes!$A$41:$F$130,6,FALSE)</f>
        <v>27.303189452221741</v>
      </c>
      <c r="L942" s="161" t="s">
        <v>294</v>
      </c>
      <c r="M942" t="s">
        <v>191</v>
      </c>
    </row>
    <row r="943" spans="1:13" x14ac:dyDescent="0.3">
      <c r="A943" t="str">
        <f t="shared" si="60"/>
        <v>2012-26-3-Deschutes_hat_h_m</v>
      </c>
      <c r="B943">
        <f>VLOOKUP(F943,LookUpFlags!$A$5:$E$114,5,FALSE)</f>
        <v>2</v>
      </c>
      <c r="C943">
        <f t="shared" si="61"/>
        <v>13</v>
      </c>
      <c r="D943" t="str">
        <f t="shared" si="62"/>
        <v>M</v>
      </c>
      <c r="E943">
        <v>2012</v>
      </c>
      <c r="F943">
        <v>26</v>
      </c>
      <c r="G943" t="s">
        <v>179</v>
      </c>
      <c r="H943">
        <v>3</v>
      </c>
      <c r="I943" s="136">
        <f>VLOOKUP(A943,[1]valid2020_stock!$A$2:$M$9919,13,FALSE)</f>
        <v>7776.3656756990831</v>
      </c>
      <c r="K943">
        <f>VLOOKUP(A943,Deschutes!$A$41:$F$130,6,FALSE)</f>
        <v>4646.4262264636409</v>
      </c>
      <c r="L943" s="161" t="s">
        <v>294</v>
      </c>
      <c r="M943" t="s">
        <v>191</v>
      </c>
    </row>
    <row r="944" spans="1:13" x14ac:dyDescent="0.3">
      <c r="A944" t="str">
        <f t="shared" si="60"/>
        <v>2012-26-4-Deschutes_hat_h_m</v>
      </c>
      <c r="B944">
        <f>VLOOKUP(F944,LookUpFlags!$A$5:$E$114,5,FALSE)</f>
        <v>2</v>
      </c>
      <c r="C944">
        <f t="shared" si="61"/>
        <v>13</v>
      </c>
      <c r="D944" t="str">
        <f t="shared" si="62"/>
        <v>M</v>
      </c>
      <c r="E944">
        <v>2012</v>
      </c>
      <c r="F944">
        <v>26</v>
      </c>
      <c r="G944" t="s">
        <v>179</v>
      </c>
      <c r="H944">
        <v>4</v>
      </c>
      <c r="I944" s="136">
        <f>VLOOKUP(A944,[1]valid2020_stock!$A$2:$M$9919,13,FALSE)</f>
        <v>1332.718467323486</v>
      </c>
      <c r="K944">
        <f>VLOOKUP(A944,Deschutes!$A$41:$F$130,6,FALSE)</f>
        <v>796.3074651202777</v>
      </c>
      <c r="L944" s="161" t="s">
        <v>294</v>
      </c>
      <c r="M944" t="s">
        <v>191</v>
      </c>
    </row>
    <row r="945" spans="1:13" x14ac:dyDescent="0.3">
      <c r="A945" t="str">
        <f t="shared" si="60"/>
        <v>2012-26-5-Deschutes_hat_h_m</v>
      </c>
      <c r="B945">
        <f>VLOOKUP(F945,LookUpFlags!$A$5:$E$114,5,FALSE)</f>
        <v>2</v>
      </c>
      <c r="C945">
        <f t="shared" si="61"/>
        <v>13</v>
      </c>
      <c r="D945" t="str">
        <f t="shared" si="62"/>
        <v>M</v>
      </c>
      <c r="E945">
        <v>2012</v>
      </c>
      <c r="F945">
        <v>26</v>
      </c>
      <c r="G945" t="s">
        <v>179</v>
      </c>
      <c r="H945">
        <v>5</v>
      </c>
      <c r="I945" s="136">
        <f>VLOOKUP(A945,[1]valid2020_stock!$A$2:$M$9919,13,FALSE)</f>
        <v>113.8657029691047</v>
      </c>
      <c r="K945">
        <f>VLOOKUP(A945,Deschutes!$A$41:$F$130,6,FALSE)</f>
        <v>68.035456488844218</v>
      </c>
      <c r="L945" s="161" t="s">
        <v>294</v>
      </c>
      <c r="M945" t="s">
        <v>191</v>
      </c>
    </row>
    <row r="946" spans="1:13" x14ac:dyDescent="0.3">
      <c r="A946" t="str">
        <f t="shared" si="60"/>
        <v>2013-26-3-Deschutes_hat_h_m</v>
      </c>
      <c r="B946">
        <f>VLOOKUP(F946,LookUpFlags!$A$5:$E$114,5,FALSE)</f>
        <v>2</v>
      </c>
      <c r="C946">
        <f t="shared" si="61"/>
        <v>13</v>
      </c>
      <c r="D946" t="str">
        <f t="shared" si="62"/>
        <v>M</v>
      </c>
      <c r="E946">
        <v>2013</v>
      </c>
      <c r="F946">
        <v>26</v>
      </c>
      <c r="G946" t="s">
        <v>179</v>
      </c>
      <c r="H946">
        <v>3</v>
      </c>
      <c r="I946" s="136">
        <f>VLOOKUP(A946,[1]valid2020_stock!$A$2:$M$9919,13,FALSE)</f>
        <v>6688.0548385311304</v>
      </c>
      <c r="K946">
        <f>VLOOKUP(A946,Deschutes!$A$41:$F$130,6,FALSE)</f>
        <v>4639.4002831980597</v>
      </c>
      <c r="L946" s="161" t="s">
        <v>294</v>
      </c>
      <c r="M946" t="s">
        <v>191</v>
      </c>
    </row>
    <row r="947" spans="1:13" x14ac:dyDescent="0.3">
      <c r="A947" t="str">
        <f t="shared" si="60"/>
        <v>2013-26-4-Deschutes_hat_h_m</v>
      </c>
      <c r="B947">
        <f>VLOOKUP(F947,LookUpFlags!$A$5:$E$114,5,FALSE)</f>
        <v>2</v>
      </c>
      <c r="C947">
        <f t="shared" si="61"/>
        <v>13</v>
      </c>
      <c r="D947" t="str">
        <f t="shared" si="62"/>
        <v>M</v>
      </c>
      <c r="E947">
        <v>2013</v>
      </c>
      <c r="F947">
        <v>26</v>
      </c>
      <c r="G947" t="s">
        <v>179</v>
      </c>
      <c r="H947">
        <v>4</v>
      </c>
      <c r="I947" s="136">
        <f>VLOOKUP(A947,[1]valid2020_stock!$A$2:$M$9919,13,FALSE)</f>
        <v>8096.7733010731454</v>
      </c>
      <c r="K947">
        <f>VLOOKUP(A947,Deschutes!$A$41:$F$130,6,FALSE)</f>
        <v>5616.6065100984288</v>
      </c>
      <c r="L947" s="161" t="s">
        <v>294</v>
      </c>
      <c r="M947" t="s">
        <v>191</v>
      </c>
    </row>
    <row r="948" spans="1:13" x14ac:dyDescent="0.3">
      <c r="A948" t="str">
        <f t="shared" si="60"/>
        <v>2013-26-5-Deschutes_hat_h_m</v>
      </c>
      <c r="B948">
        <f>VLOOKUP(F948,LookUpFlags!$A$5:$E$114,5,FALSE)</f>
        <v>2</v>
      </c>
      <c r="C948">
        <f t="shared" si="61"/>
        <v>13</v>
      </c>
      <c r="D948" t="str">
        <f t="shared" si="62"/>
        <v>M</v>
      </c>
      <c r="E948">
        <v>2013</v>
      </c>
      <c r="F948">
        <v>26</v>
      </c>
      <c r="G948" t="s">
        <v>179</v>
      </c>
      <c r="H948">
        <v>5</v>
      </c>
      <c r="I948" s="136">
        <f>VLOOKUP(A948,[1]valid2020_stock!$A$2:$M$9919,13,FALSE)</f>
        <v>601.045026576194</v>
      </c>
      <c r="K948">
        <f>VLOOKUP(A948,Deschutes!$A$41:$F$130,6,FALSE)</f>
        <v>416.9356462879727</v>
      </c>
      <c r="L948" s="161" t="s">
        <v>294</v>
      </c>
      <c r="M948" t="s">
        <v>191</v>
      </c>
    </row>
    <row r="949" spans="1:13" x14ac:dyDescent="0.3">
      <c r="A949" t="str">
        <f t="shared" si="60"/>
        <v>2007-26-3-McAllisterCk_hat_h_m</v>
      </c>
      <c r="B949">
        <f>VLOOKUP(F949,LookUpFlags!$A$5:$E$114,5,FALSE)</f>
        <v>2</v>
      </c>
      <c r="C949">
        <f t="shared" si="61"/>
        <v>13</v>
      </c>
      <c r="D949" t="str">
        <f t="shared" si="62"/>
        <v>M</v>
      </c>
      <c r="E949">
        <v>2007</v>
      </c>
      <c r="F949">
        <v>26</v>
      </c>
      <c r="G949" t="s">
        <v>177</v>
      </c>
      <c r="H949">
        <v>3</v>
      </c>
      <c r="I949" s="136">
        <f>VLOOKUP(A949,[1]valid2020_stock!$A$2:$M$9919,13,FALSE)</f>
        <v>8.6965727140399629</v>
      </c>
      <c r="K949" s="136">
        <f t="shared" ref="K949:K980" si="64">I949</f>
        <v>8.6965727140399629</v>
      </c>
      <c r="L949" t="s">
        <v>357</v>
      </c>
    </row>
    <row r="950" spans="1:13" x14ac:dyDescent="0.3">
      <c r="A950" t="str">
        <f t="shared" si="60"/>
        <v>2007-26-4-McAllisterCk_hat_h_m</v>
      </c>
      <c r="B950">
        <f>VLOOKUP(F950,LookUpFlags!$A$5:$E$114,5,FALSE)</f>
        <v>2</v>
      </c>
      <c r="C950">
        <f t="shared" si="61"/>
        <v>13</v>
      </c>
      <c r="D950" t="str">
        <f t="shared" si="62"/>
        <v>M</v>
      </c>
      <c r="E950">
        <v>2007</v>
      </c>
      <c r="F950">
        <v>26</v>
      </c>
      <c r="G950" t="s">
        <v>177</v>
      </c>
      <c r="H950">
        <v>4</v>
      </c>
      <c r="I950" s="136">
        <f>VLOOKUP(A950,[1]valid2020_stock!$A$2:$M$9919,13,FALSE)</f>
        <v>2.461294164350933</v>
      </c>
      <c r="K950" s="136">
        <f t="shared" si="64"/>
        <v>2.461294164350933</v>
      </c>
      <c r="L950" t="s">
        <v>357</v>
      </c>
    </row>
    <row r="951" spans="1:13" x14ac:dyDescent="0.3">
      <c r="A951" t="str">
        <f t="shared" si="60"/>
        <v>2007-26-5-McAllisterCk_hat_h_m</v>
      </c>
      <c r="B951">
        <f>VLOOKUP(F951,LookUpFlags!$A$5:$E$114,5,FALSE)</f>
        <v>2</v>
      </c>
      <c r="C951">
        <f t="shared" si="61"/>
        <v>13</v>
      </c>
      <c r="D951" t="str">
        <f t="shared" si="62"/>
        <v>M</v>
      </c>
      <c r="E951">
        <v>2007</v>
      </c>
      <c r="F951">
        <v>26</v>
      </c>
      <c r="G951" t="s">
        <v>177</v>
      </c>
      <c r="H951">
        <v>5</v>
      </c>
      <c r="I951" s="136">
        <f>VLOOKUP(A951,[1]valid2020_stock!$A$2:$M$9919,13,FALSE)</f>
        <v>0.1148603943363769</v>
      </c>
      <c r="K951" s="136">
        <f t="shared" si="64"/>
        <v>0.1148603943363769</v>
      </c>
      <c r="L951" t="s">
        <v>357</v>
      </c>
    </row>
    <row r="952" spans="1:13" x14ac:dyDescent="0.3">
      <c r="A952" t="str">
        <f t="shared" si="60"/>
        <v>2008-26-3-McAllisterCk_hat_h_m</v>
      </c>
      <c r="B952">
        <f>VLOOKUP(F952,LookUpFlags!$A$5:$E$114,5,FALSE)</f>
        <v>2</v>
      </c>
      <c r="C952">
        <f t="shared" si="61"/>
        <v>13</v>
      </c>
      <c r="D952" t="str">
        <f t="shared" si="62"/>
        <v>M</v>
      </c>
      <c r="E952">
        <v>2008</v>
      </c>
      <c r="F952">
        <v>26</v>
      </c>
      <c r="G952" t="s">
        <v>177</v>
      </c>
      <c r="H952">
        <v>3</v>
      </c>
      <c r="I952" s="136">
        <f>VLOOKUP(A952,[1]valid2020_stock!$A$2:$M$9919,13,FALSE)</f>
        <v>0</v>
      </c>
      <c r="K952" s="136">
        <f t="shared" si="64"/>
        <v>0</v>
      </c>
      <c r="L952" t="s">
        <v>357</v>
      </c>
    </row>
    <row r="953" spans="1:13" x14ac:dyDescent="0.3">
      <c r="A953" t="str">
        <f t="shared" si="60"/>
        <v>2008-26-4-McAllisterCk_hat_h_m</v>
      </c>
      <c r="B953">
        <f>VLOOKUP(F953,LookUpFlags!$A$5:$E$114,5,FALSE)</f>
        <v>2</v>
      </c>
      <c r="C953">
        <f t="shared" si="61"/>
        <v>13</v>
      </c>
      <c r="D953" t="str">
        <f t="shared" si="62"/>
        <v>M</v>
      </c>
      <c r="E953">
        <v>2008</v>
      </c>
      <c r="F953">
        <v>26</v>
      </c>
      <c r="G953" t="s">
        <v>177</v>
      </c>
      <c r="H953">
        <v>4</v>
      </c>
      <c r="I953" s="136">
        <f>VLOOKUP(A953,[1]valid2020_stock!$A$2:$M$9919,13,FALSE)</f>
        <v>0</v>
      </c>
      <c r="K953" s="136">
        <f t="shared" si="64"/>
        <v>0</v>
      </c>
      <c r="L953" t="s">
        <v>357</v>
      </c>
    </row>
    <row r="954" spans="1:13" x14ac:dyDescent="0.3">
      <c r="A954" t="str">
        <f t="shared" si="60"/>
        <v>2008-26-5-McAllisterCk_hat_h_m</v>
      </c>
      <c r="B954">
        <f>VLOOKUP(F954,LookUpFlags!$A$5:$E$114,5,FALSE)</f>
        <v>2</v>
      </c>
      <c r="C954">
        <f t="shared" si="61"/>
        <v>13</v>
      </c>
      <c r="D954" t="str">
        <f t="shared" si="62"/>
        <v>M</v>
      </c>
      <c r="E954">
        <v>2008</v>
      </c>
      <c r="F954">
        <v>26</v>
      </c>
      <c r="G954" t="s">
        <v>177</v>
      </c>
      <c r="H954">
        <v>5</v>
      </c>
      <c r="I954" s="136">
        <f>VLOOKUP(A954,[1]valid2020_stock!$A$2:$M$9919,13,FALSE)</f>
        <v>0</v>
      </c>
      <c r="K954" s="136">
        <f t="shared" si="64"/>
        <v>0</v>
      </c>
      <c r="L954" t="s">
        <v>357</v>
      </c>
    </row>
    <row r="955" spans="1:13" x14ac:dyDescent="0.3">
      <c r="A955" t="str">
        <f t="shared" si="60"/>
        <v>2009-26-3-McAllisterCk_hat_h_m</v>
      </c>
      <c r="B955">
        <f>VLOOKUP(F955,LookUpFlags!$A$5:$E$114,5,FALSE)</f>
        <v>2</v>
      </c>
      <c r="C955">
        <f t="shared" si="61"/>
        <v>13</v>
      </c>
      <c r="D955" t="str">
        <f t="shared" si="62"/>
        <v>M</v>
      </c>
      <c r="E955">
        <v>2009</v>
      </c>
      <c r="F955">
        <v>26</v>
      </c>
      <c r="G955" t="s">
        <v>177</v>
      </c>
      <c r="H955">
        <v>3</v>
      </c>
      <c r="I955" s="136">
        <f>VLOOKUP(A955,[1]valid2020_stock!$A$2:$M$9919,13,FALSE)</f>
        <v>0</v>
      </c>
      <c r="K955" s="136">
        <f t="shared" si="64"/>
        <v>0</v>
      </c>
      <c r="L955" t="s">
        <v>357</v>
      </c>
    </row>
    <row r="956" spans="1:13" x14ac:dyDescent="0.3">
      <c r="A956" t="str">
        <f t="shared" si="60"/>
        <v>2009-26-4-McAllisterCk_hat_h_m</v>
      </c>
      <c r="B956">
        <f>VLOOKUP(F956,LookUpFlags!$A$5:$E$114,5,FALSE)</f>
        <v>2</v>
      </c>
      <c r="C956">
        <f t="shared" si="61"/>
        <v>13</v>
      </c>
      <c r="D956" t="str">
        <f t="shared" si="62"/>
        <v>M</v>
      </c>
      <c r="E956">
        <v>2009</v>
      </c>
      <c r="F956">
        <v>26</v>
      </c>
      <c r="G956" t="s">
        <v>177</v>
      </c>
      <c r="H956">
        <v>4</v>
      </c>
      <c r="I956" s="136">
        <f>VLOOKUP(A956,[1]valid2020_stock!$A$2:$M$9919,13,FALSE)</f>
        <v>0</v>
      </c>
      <c r="K956" s="136">
        <f t="shared" si="64"/>
        <v>0</v>
      </c>
      <c r="L956" t="s">
        <v>357</v>
      </c>
    </row>
    <row r="957" spans="1:13" x14ac:dyDescent="0.3">
      <c r="A957" t="str">
        <f t="shared" si="60"/>
        <v>2009-26-5-McAllisterCk_hat_h_m</v>
      </c>
      <c r="B957">
        <f>VLOOKUP(F957,LookUpFlags!$A$5:$E$114,5,FALSE)</f>
        <v>2</v>
      </c>
      <c r="C957">
        <f t="shared" si="61"/>
        <v>13</v>
      </c>
      <c r="D957" t="str">
        <f t="shared" si="62"/>
        <v>M</v>
      </c>
      <c r="E957">
        <v>2009</v>
      </c>
      <c r="F957">
        <v>26</v>
      </c>
      <c r="G957" t="s">
        <v>177</v>
      </c>
      <c r="H957">
        <v>5</v>
      </c>
      <c r="I957" s="136">
        <f>VLOOKUP(A957,[1]valid2020_stock!$A$2:$M$9919,13,FALSE)</f>
        <v>0</v>
      </c>
      <c r="K957" s="136">
        <f t="shared" si="64"/>
        <v>0</v>
      </c>
      <c r="L957" t="s">
        <v>357</v>
      </c>
    </row>
    <row r="958" spans="1:13" x14ac:dyDescent="0.3">
      <c r="A958" t="str">
        <f t="shared" si="60"/>
        <v>2010-26-3-McAllisterCk_hat_h_m</v>
      </c>
      <c r="B958">
        <f>VLOOKUP(F958,LookUpFlags!$A$5:$E$114,5,FALSE)</f>
        <v>2</v>
      </c>
      <c r="C958">
        <f t="shared" si="61"/>
        <v>13</v>
      </c>
      <c r="D958" t="str">
        <f t="shared" si="62"/>
        <v>M</v>
      </c>
      <c r="E958">
        <v>2010</v>
      </c>
      <c r="F958">
        <v>26</v>
      </c>
      <c r="G958" t="s">
        <v>177</v>
      </c>
      <c r="H958">
        <v>3</v>
      </c>
      <c r="I958" s="136">
        <f>VLOOKUP(A958,[1]valid2020_stock!$A$2:$M$9919,13,FALSE)</f>
        <v>0</v>
      </c>
      <c r="K958" s="136">
        <f t="shared" si="64"/>
        <v>0</v>
      </c>
      <c r="L958" t="s">
        <v>357</v>
      </c>
    </row>
    <row r="959" spans="1:13" x14ac:dyDescent="0.3">
      <c r="A959" t="str">
        <f t="shared" si="60"/>
        <v>2010-26-4-McAllisterCk_hat_h_m</v>
      </c>
      <c r="B959">
        <f>VLOOKUP(F959,LookUpFlags!$A$5:$E$114,5,FALSE)</f>
        <v>2</v>
      </c>
      <c r="C959">
        <f t="shared" si="61"/>
        <v>13</v>
      </c>
      <c r="D959" t="str">
        <f t="shared" si="62"/>
        <v>M</v>
      </c>
      <c r="E959">
        <v>2010</v>
      </c>
      <c r="F959">
        <v>26</v>
      </c>
      <c r="G959" t="s">
        <v>177</v>
      </c>
      <c r="H959">
        <v>4</v>
      </c>
      <c r="I959" s="136">
        <f>VLOOKUP(A959,[1]valid2020_stock!$A$2:$M$9919,13,FALSE)</f>
        <v>0</v>
      </c>
      <c r="K959" s="136">
        <f t="shared" si="64"/>
        <v>0</v>
      </c>
      <c r="L959" t="s">
        <v>357</v>
      </c>
    </row>
    <row r="960" spans="1:13" x14ac:dyDescent="0.3">
      <c r="A960" t="str">
        <f t="shared" si="60"/>
        <v>2010-26-5-McAllisterCk_hat_h_m</v>
      </c>
      <c r="B960">
        <f>VLOOKUP(F960,LookUpFlags!$A$5:$E$114,5,FALSE)</f>
        <v>2</v>
      </c>
      <c r="C960">
        <f t="shared" si="61"/>
        <v>13</v>
      </c>
      <c r="D960" t="str">
        <f t="shared" si="62"/>
        <v>M</v>
      </c>
      <c r="E960">
        <v>2010</v>
      </c>
      <c r="F960">
        <v>26</v>
      </c>
      <c r="G960" t="s">
        <v>177</v>
      </c>
      <c r="H960">
        <v>5</v>
      </c>
      <c r="I960" s="136">
        <f>VLOOKUP(A960,[1]valid2020_stock!$A$2:$M$9919,13,FALSE)</f>
        <v>0</v>
      </c>
      <c r="K960" s="136">
        <f t="shared" si="64"/>
        <v>0</v>
      </c>
      <c r="L960" t="s">
        <v>357</v>
      </c>
    </row>
    <row r="961" spans="1:13" x14ac:dyDescent="0.3">
      <c r="A961" t="str">
        <f t="shared" si="60"/>
        <v>2011-26-3-McAllisterCk_hat_h_m</v>
      </c>
      <c r="B961">
        <f>VLOOKUP(F961,LookUpFlags!$A$5:$E$114,5,FALSE)</f>
        <v>2</v>
      </c>
      <c r="C961">
        <f t="shared" si="61"/>
        <v>13</v>
      </c>
      <c r="D961" t="str">
        <f t="shared" si="62"/>
        <v>M</v>
      </c>
      <c r="E961">
        <v>2011</v>
      </c>
      <c r="F961">
        <v>26</v>
      </c>
      <c r="G961" t="s">
        <v>177</v>
      </c>
      <c r="H961">
        <v>3</v>
      </c>
      <c r="I961" s="136">
        <f>VLOOKUP(A961,[1]valid2020_stock!$A$2:$M$9919,13,FALSE)</f>
        <v>0</v>
      </c>
      <c r="K961" s="136">
        <f t="shared" si="64"/>
        <v>0</v>
      </c>
      <c r="L961" t="s">
        <v>357</v>
      </c>
    </row>
    <row r="962" spans="1:13" x14ac:dyDescent="0.3">
      <c r="A962" t="str">
        <f t="shared" si="60"/>
        <v>2011-26-4-McAllisterCk_hat_h_m</v>
      </c>
      <c r="B962">
        <f>VLOOKUP(F962,LookUpFlags!$A$5:$E$114,5,FALSE)</f>
        <v>2</v>
      </c>
      <c r="C962">
        <f t="shared" si="61"/>
        <v>13</v>
      </c>
      <c r="D962" t="str">
        <f t="shared" si="62"/>
        <v>M</v>
      </c>
      <c r="E962">
        <v>2011</v>
      </c>
      <c r="F962">
        <v>26</v>
      </c>
      <c r="G962" t="s">
        <v>177</v>
      </c>
      <c r="H962">
        <v>4</v>
      </c>
      <c r="I962" s="136">
        <f>VLOOKUP(A962,[1]valid2020_stock!$A$2:$M$9919,13,FALSE)</f>
        <v>0</v>
      </c>
      <c r="K962" s="136">
        <f t="shared" si="64"/>
        <v>0</v>
      </c>
      <c r="L962" t="s">
        <v>357</v>
      </c>
    </row>
    <row r="963" spans="1:13" x14ac:dyDescent="0.3">
      <c r="A963" t="str">
        <f t="shared" si="60"/>
        <v>2011-26-5-McAllisterCk_hat_h_m</v>
      </c>
      <c r="B963">
        <f>VLOOKUP(F963,LookUpFlags!$A$5:$E$114,5,FALSE)</f>
        <v>2</v>
      </c>
      <c r="C963">
        <f t="shared" si="61"/>
        <v>13</v>
      </c>
      <c r="D963" t="str">
        <f t="shared" si="62"/>
        <v>M</v>
      </c>
      <c r="E963">
        <v>2011</v>
      </c>
      <c r="F963">
        <v>26</v>
      </c>
      <c r="G963" t="s">
        <v>177</v>
      </c>
      <c r="H963">
        <v>5</v>
      </c>
      <c r="I963" s="136">
        <f>VLOOKUP(A963,[1]valid2020_stock!$A$2:$M$9919,13,FALSE)</f>
        <v>0</v>
      </c>
      <c r="K963" s="136">
        <f t="shared" si="64"/>
        <v>0</v>
      </c>
      <c r="L963" t="s">
        <v>357</v>
      </c>
    </row>
    <row r="964" spans="1:13" x14ac:dyDescent="0.3">
      <c r="A964" t="str">
        <f t="shared" ref="A964:A1027" si="65">E964&amp;"-"&amp;F964&amp;"-"&amp;H964&amp;"-"&amp;G964</f>
        <v>2012-26-3-McAllisterCk_hat_h_m</v>
      </c>
      <c r="B964">
        <f>VLOOKUP(F964,LookUpFlags!$A$5:$E$114,5,FALSE)</f>
        <v>2</v>
      </c>
      <c r="C964">
        <f t="shared" ref="C964:C1027" si="66">IF(MOD(F964,2)&lt;&gt;0,F964/2+0.5,F964/2)</f>
        <v>13</v>
      </c>
      <c r="D964" t="str">
        <f t="shared" ref="D964:D1027" si="67">IF(MOD(F964,2)&lt;&gt;0,"UM","M")</f>
        <v>M</v>
      </c>
      <c r="E964">
        <v>2012</v>
      </c>
      <c r="F964">
        <v>26</v>
      </c>
      <c r="G964" t="s">
        <v>177</v>
      </c>
      <c r="H964">
        <v>3</v>
      </c>
      <c r="I964" s="136">
        <f>VLOOKUP(A964,[1]valid2020_stock!$A$2:$M$9919,13,FALSE)</f>
        <v>0</v>
      </c>
      <c r="K964" s="136">
        <f t="shared" si="64"/>
        <v>0</v>
      </c>
      <c r="L964" t="s">
        <v>357</v>
      </c>
    </row>
    <row r="965" spans="1:13" x14ac:dyDescent="0.3">
      <c r="A965" t="str">
        <f t="shared" si="65"/>
        <v>2012-26-4-McAllisterCk_hat_h_m</v>
      </c>
      <c r="B965">
        <f>VLOOKUP(F965,LookUpFlags!$A$5:$E$114,5,FALSE)</f>
        <v>2</v>
      </c>
      <c r="C965">
        <f t="shared" si="66"/>
        <v>13</v>
      </c>
      <c r="D965" t="str">
        <f t="shared" si="67"/>
        <v>M</v>
      </c>
      <c r="E965">
        <v>2012</v>
      </c>
      <c r="F965">
        <v>26</v>
      </c>
      <c r="G965" t="s">
        <v>177</v>
      </c>
      <c r="H965">
        <v>4</v>
      </c>
      <c r="I965" s="136">
        <f>VLOOKUP(A965,[1]valid2020_stock!$A$2:$M$9919,13,FALSE)</f>
        <v>0</v>
      </c>
      <c r="K965" s="136">
        <f t="shared" si="64"/>
        <v>0</v>
      </c>
      <c r="L965" t="s">
        <v>357</v>
      </c>
    </row>
    <row r="966" spans="1:13" x14ac:dyDescent="0.3">
      <c r="A966" t="str">
        <f t="shared" si="65"/>
        <v>2012-26-5-McAllisterCk_hat_h_m</v>
      </c>
      <c r="B966">
        <f>VLOOKUP(F966,LookUpFlags!$A$5:$E$114,5,FALSE)</f>
        <v>2</v>
      </c>
      <c r="C966">
        <f t="shared" si="66"/>
        <v>13</v>
      </c>
      <c r="D966" t="str">
        <f t="shared" si="67"/>
        <v>M</v>
      </c>
      <c r="E966">
        <v>2012</v>
      </c>
      <c r="F966">
        <v>26</v>
      </c>
      <c r="G966" t="s">
        <v>177</v>
      </c>
      <c r="H966">
        <v>5</v>
      </c>
      <c r="I966" s="136">
        <f>VLOOKUP(A966,[1]valid2020_stock!$A$2:$M$9919,13,FALSE)</f>
        <v>0</v>
      </c>
      <c r="K966" s="136">
        <f t="shared" si="64"/>
        <v>0</v>
      </c>
      <c r="L966" t="s">
        <v>357</v>
      </c>
    </row>
    <row r="967" spans="1:13" x14ac:dyDescent="0.3">
      <c r="A967" t="str">
        <f t="shared" si="65"/>
        <v>2013-26-3-McAllisterCk_hat_h_m</v>
      </c>
      <c r="B967">
        <f>VLOOKUP(F967,LookUpFlags!$A$5:$E$114,5,FALSE)</f>
        <v>2</v>
      </c>
      <c r="C967">
        <f t="shared" si="66"/>
        <v>13</v>
      </c>
      <c r="D967" t="str">
        <f t="shared" si="67"/>
        <v>M</v>
      </c>
      <c r="E967">
        <v>2013</v>
      </c>
      <c r="F967">
        <v>26</v>
      </c>
      <c r="G967" t="s">
        <v>177</v>
      </c>
      <c r="H967">
        <v>3</v>
      </c>
      <c r="I967" s="136">
        <f>VLOOKUP(A967,[1]valid2020_stock!$A$2:$M$9919,13,FALSE)</f>
        <v>0</v>
      </c>
      <c r="K967" s="136">
        <f t="shared" si="64"/>
        <v>0</v>
      </c>
      <c r="L967" t="s">
        <v>357</v>
      </c>
    </row>
    <row r="968" spans="1:13" x14ac:dyDescent="0.3">
      <c r="A968" t="str">
        <f t="shared" si="65"/>
        <v>2013-26-4-McAllisterCk_hat_h_m</v>
      </c>
      <c r="B968">
        <f>VLOOKUP(F968,LookUpFlags!$A$5:$E$114,5,FALSE)</f>
        <v>2</v>
      </c>
      <c r="C968">
        <f t="shared" si="66"/>
        <v>13</v>
      </c>
      <c r="D968" t="str">
        <f t="shared" si="67"/>
        <v>M</v>
      </c>
      <c r="E968">
        <v>2013</v>
      </c>
      <c r="F968">
        <v>26</v>
      </c>
      <c r="G968" t="s">
        <v>177</v>
      </c>
      <c r="H968">
        <v>4</v>
      </c>
      <c r="I968" s="136">
        <f>VLOOKUP(A968,[1]valid2020_stock!$A$2:$M$9919,13,FALSE)</f>
        <v>0</v>
      </c>
      <c r="K968" s="136">
        <f t="shared" si="64"/>
        <v>0</v>
      </c>
      <c r="L968" t="s">
        <v>357</v>
      </c>
    </row>
    <row r="969" spans="1:13" x14ac:dyDescent="0.3">
      <c r="A969" t="str">
        <f t="shared" si="65"/>
        <v>2013-26-5-McAllisterCk_hat_h_m</v>
      </c>
      <c r="B969">
        <f>VLOOKUP(F969,LookUpFlags!$A$5:$E$114,5,FALSE)</f>
        <v>2</v>
      </c>
      <c r="C969">
        <f t="shared" si="66"/>
        <v>13</v>
      </c>
      <c r="D969" t="str">
        <f t="shared" si="67"/>
        <v>M</v>
      </c>
      <c r="E969">
        <v>2013</v>
      </c>
      <c r="F969">
        <v>26</v>
      </c>
      <c r="G969" t="s">
        <v>177</v>
      </c>
      <c r="H969">
        <v>5</v>
      </c>
      <c r="I969" s="136">
        <f>VLOOKUP(A969,[1]valid2020_stock!$A$2:$M$9919,13,FALSE)</f>
        <v>0</v>
      </c>
      <c r="K969" s="136">
        <f t="shared" si="64"/>
        <v>0</v>
      </c>
      <c r="L969" t="s">
        <v>357</v>
      </c>
    </row>
    <row r="970" spans="1:13" x14ac:dyDescent="0.3">
      <c r="A970" t="str">
        <f t="shared" si="65"/>
        <v>2007-26-3-Misc13D_K_Coulter_hat_h_m</v>
      </c>
      <c r="B970">
        <f>VLOOKUP(F970,LookUpFlags!$A$5:$E$114,5,FALSE)</f>
        <v>2</v>
      </c>
      <c r="C970">
        <f t="shared" si="66"/>
        <v>13</v>
      </c>
      <c r="D970" t="str">
        <f t="shared" si="67"/>
        <v>M</v>
      </c>
      <c r="E970">
        <v>2007</v>
      </c>
      <c r="F970">
        <v>26</v>
      </c>
      <c r="G970" t="s">
        <v>183</v>
      </c>
      <c r="H970">
        <v>3</v>
      </c>
      <c r="I970" s="136">
        <f>VLOOKUP(A970,[1]valid2020_stock!$A$2:$M$9919,13,FALSE)</f>
        <v>0</v>
      </c>
      <c r="K970" s="136">
        <f t="shared" si="64"/>
        <v>0</v>
      </c>
      <c r="L970" t="s">
        <v>357</v>
      </c>
      <c r="M970" t="s">
        <v>286</v>
      </c>
    </row>
    <row r="971" spans="1:13" x14ac:dyDescent="0.3">
      <c r="A971" t="str">
        <f t="shared" si="65"/>
        <v>2007-26-4-Misc13D_K_Coulter_hat_h_m</v>
      </c>
      <c r="B971">
        <f>VLOOKUP(F971,LookUpFlags!$A$5:$E$114,5,FALSE)</f>
        <v>2</v>
      </c>
      <c r="C971">
        <f t="shared" si="66"/>
        <v>13</v>
      </c>
      <c r="D971" t="str">
        <f t="shared" si="67"/>
        <v>M</v>
      </c>
      <c r="E971">
        <v>2007</v>
      </c>
      <c r="F971">
        <v>26</v>
      </c>
      <c r="G971" t="s">
        <v>183</v>
      </c>
      <c r="H971">
        <v>4</v>
      </c>
      <c r="I971" s="136">
        <f>VLOOKUP(A971,[1]valid2020_stock!$A$2:$M$9919,13,FALSE)</f>
        <v>0</v>
      </c>
      <c r="K971" s="136">
        <f t="shared" si="64"/>
        <v>0</v>
      </c>
      <c r="L971" t="s">
        <v>357</v>
      </c>
      <c r="M971" t="s">
        <v>286</v>
      </c>
    </row>
    <row r="972" spans="1:13" x14ac:dyDescent="0.3">
      <c r="A972" t="str">
        <f t="shared" si="65"/>
        <v>2007-26-5-Misc13D_K_Coulter_hat_h_m</v>
      </c>
      <c r="B972">
        <f>VLOOKUP(F972,LookUpFlags!$A$5:$E$114,5,FALSE)</f>
        <v>2</v>
      </c>
      <c r="C972">
        <f t="shared" si="66"/>
        <v>13</v>
      </c>
      <c r="D972" t="str">
        <f t="shared" si="67"/>
        <v>M</v>
      </c>
      <c r="E972">
        <v>2007</v>
      </c>
      <c r="F972">
        <v>26</v>
      </c>
      <c r="G972" t="s">
        <v>183</v>
      </c>
      <c r="H972">
        <v>5</v>
      </c>
      <c r="I972" s="136">
        <f>VLOOKUP(A972,[1]valid2020_stock!$A$2:$M$9919,13,FALSE)</f>
        <v>0</v>
      </c>
      <c r="K972" s="136">
        <f t="shared" si="64"/>
        <v>0</v>
      </c>
      <c r="L972" t="s">
        <v>357</v>
      </c>
      <c r="M972" t="s">
        <v>286</v>
      </c>
    </row>
    <row r="973" spans="1:13" x14ac:dyDescent="0.3">
      <c r="A973" t="str">
        <f t="shared" si="65"/>
        <v>2008-26-3-Misc13D_K_Coulter_hat_h_m</v>
      </c>
      <c r="B973">
        <f>VLOOKUP(F973,LookUpFlags!$A$5:$E$114,5,FALSE)</f>
        <v>2</v>
      </c>
      <c r="C973">
        <f t="shared" si="66"/>
        <v>13</v>
      </c>
      <c r="D973" t="str">
        <f t="shared" si="67"/>
        <v>M</v>
      </c>
      <c r="E973">
        <v>2008</v>
      </c>
      <c r="F973">
        <v>26</v>
      </c>
      <c r="G973" t="s">
        <v>183</v>
      </c>
      <c r="H973">
        <v>3</v>
      </c>
      <c r="I973" s="136">
        <f>VLOOKUP(A973,[1]valid2020_stock!$A$2:$M$9919,13,FALSE)</f>
        <v>0</v>
      </c>
      <c r="K973" s="136">
        <f t="shared" si="64"/>
        <v>0</v>
      </c>
      <c r="L973" t="s">
        <v>357</v>
      </c>
      <c r="M973" t="s">
        <v>286</v>
      </c>
    </row>
    <row r="974" spans="1:13" x14ac:dyDescent="0.3">
      <c r="A974" t="str">
        <f t="shared" si="65"/>
        <v>2008-26-4-Misc13D_K_Coulter_hat_h_m</v>
      </c>
      <c r="B974">
        <f>VLOOKUP(F974,LookUpFlags!$A$5:$E$114,5,FALSE)</f>
        <v>2</v>
      </c>
      <c r="C974">
        <f t="shared" si="66"/>
        <v>13</v>
      </c>
      <c r="D974" t="str">
        <f t="shared" si="67"/>
        <v>M</v>
      </c>
      <c r="E974">
        <v>2008</v>
      </c>
      <c r="F974">
        <v>26</v>
      </c>
      <c r="G974" t="s">
        <v>183</v>
      </c>
      <c r="H974">
        <v>4</v>
      </c>
      <c r="I974" s="136">
        <f>VLOOKUP(A974,[1]valid2020_stock!$A$2:$M$9919,13,FALSE)</f>
        <v>0</v>
      </c>
      <c r="K974" s="136">
        <f t="shared" si="64"/>
        <v>0</v>
      </c>
      <c r="L974" t="s">
        <v>357</v>
      </c>
      <c r="M974" t="s">
        <v>286</v>
      </c>
    </row>
    <row r="975" spans="1:13" x14ac:dyDescent="0.3">
      <c r="A975" t="str">
        <f t="shared" si="65"/>
        <v>2008-26-5-Misc13D_K_Coulter_hat_h_m</v>
      </c>
      <c r="B975">
        <f>VLOOKUP(F975,LookUpFlags!$A$5:$E$114,5,FALSE)</f>
        <v>2</v>
      </c>
      <c r="C975">
        <f t="shared" si="66"/>
        <v>13</v>
      </c>
      <c r="D975" t="str">
        <f t="shared" si="67"/>
        <v>M</v>
      </c>
      <c r="E975">
        <v>2008</v>
      </c>
      <c r="F975">
        <v>26</v>
      </c>
      <c r="G975" t="s">
        <v>183</v>
      </c>
      <c r="H975">
        <v>5</v>
      </c>
      <c r="I975" s="136">
        <f>VLOOKUP(A975,[1]valid2020_stock!$A$2:$M$9919,13,FALSE)</f>
        <v>0</v>
      </c>
      <c r="K975" s="136">
        <f t="shared" si="64"/>
        <v>0</v>
      </c>
      <c r="L975" t="s">
        <v>357</v>
      </c>
      <c r="M975" t="s">
        <v>286</v>
      </c>
    </row>
    <row r="976" spans="1:13" x14ac:dyDescent="0.3">
      <c r="A976" t="str">
        <f t="shared" si="65"/>
        <v>2009-26-3-Misc13D_K_Coulter_hat_h_m</v>
      </c>
      <c r="B976">
        <f>VLOOKUP(F976,LookUpFlags!$A$5:$E$114,5,FALSE)</f>
        <v>2</v>
      </c>
      <c r="C976">
        <f t="shared" si="66"/>
        <v>13</v>
      </c>
      <c r="D976" t="str">
        <f t="shared" si="67"/>
        <v>M</v>
      </c>
      <c r="E976">
        <v>2009</v>
      </c>
      <c r="F976">
        <v>26</v>
      </c>
      <c r="G976" t="s">
        <v>183</v>
      </c>
      <c r="H976">
        <v>3</v>
      </c>
      <c r="I976" s="136">
        <f>VLOOKUP(A976,[1]valid2020_stock!$A$2:$M$9919,13,FALSE)</f>
        <v>0</v>
      </c>
      <c r="K976" s="136">
        <f t="shared" si="64"/>
        <v>0</v>
      </c>
      <c r="L976" t="s">
        <v>357</v>
      </c>
      <c r="M976" t="s">
        <v>286</v>
      </c>
    </row>
    <row r="977" spans="1:13" x14ac:dyDescent="0.3">
      <c r="A977" t="str">
        <f t="shared" si="65"/>
        <v>2009-26-4-Misc13D_K_Coulter_hat_h_m</v>
      </c>
      <c r="B977">
        <f>VLOOKUP(F977,LookUpFlags!$A$5:$E$114,5,FALSE)</f>
        <v>2</v>
      </c>
      <c r="C977">
        <f t="shared" si="66"/>
        <v>13</v>
      </c>
      <c r="D977" t="str">
        <f t="shared" si="67"/>
        <v>M</v>
      </c>
      <c r="E977">
        <v>2009</v>
      </c>
      <c r="F977">
        <v>26</v>
      </c>
      <c r="G977" t="s">
        <v>183</v>
      </c>
      <c r="H977">
        <v>4</v>
      </c>
      <c r="I977" s="136">
        <f>VLOOKUP(A977,[1]valid2020_stock!$A$2:$M$9919,13,FALSE)</f>
        <v>0</v>
      </c>
      <c r="K977" s="136">
        <f t="shared" si="64"/>
        <v>0</v>
      </c>
      <c r="L977" t="s">
        <v>357</v>
      </c>
      <c r="M977" t="s">
        <v>286</v>
      </c>
    </row>
    <row r="978" spans="1:13" x14ac:dyDescent="0.3">
      <c r="A978" t="str">
        <f t="shared" si="65"/>
        <v>2009-26-5-Misc13D_K_Coulter_hat_h_m</v>
      </c>
      <c r="B978">
        <f>VLOOKUP(F978,LookUpFlags!$A$5:$E$114,5,FALSE)</f>
        <v>2</v>
      </c>
      <c r="C978">
        <f t="shared" si="66"/>
        <v>13</v>
      </c>
      <c r="D978" t="str">
        <f t="shared" si="67"/>
        <v>M</v>
      </c>
      <c r="E978">
        <v>2009</v>
      </c>
      <c r="F978">
        <v>26</v>
      </c>
      <c r="G978" t="s">
        <v>183</v>
      </c>
      <c r="H978">
        <v>5</v>
      </c>
      <c r="I978" s="136">
        <f>VLOOKUP(A978,[1]valid2020_stock!$A$2:$M$9919,13,FALSE)</f>
        <v>0</v>
      </c>
      <c r="K978" s="136">
        <f t="shared" si="64"/>
        <v>0</v>
      </c>
      <c r="L978" t="s">
        <v>357</v>
      </c>
      <c r="M978" t="s">
        <v>286</v>
      </c>
    </row>
    <row r="979" spans="1:13" x14ac:dyDescent="0.3">
      <c r="A979" t="str">
        <f t="shared" si="65"/>
        <v>2010-26-3-Misc13D_K_Coulter_hat_h_m</v>
      </c>
      <c r="B979">
        <f>VLOOKUP(F979,LookUpFlags!$A$5:$E$114,5,FALSE)</f>
        <v>2</v>
      </c>
      <c r="C979">
        <f t="shared" si="66"/>
        <v>13</v>
      </c>
      <c r="D979" t="str">
        <f t="shared" si="67"/>
        <v>M</v>
      </c>
      <c r="E979">
        <v>2010</v>
      </c>
      <c r="F979">
        <v>26</v>
      </c>
      <c r="G979" t="s">
        <v>183</v>
      </c>
      <c r="H979">
        <v>3</v>
      </c>
      <c r="I979" s="136">
        <f>VLOOKUP(A979,[1]valid2020_stock!$A$2:$M$9919,13,FALSE)</f>
        <v>0</v>
      </c>
      <c r="K979" s="136">
        <f t="shared" si="64"/>
        <v>0</v>
      </c>
      <c r="L979" t="s">
        <v>357</v>
      </c>
      <c r="M979" t="s">
        <v>286</v>
      </c>
    </row>
    <row r="980" spans="1:13" x14ac:dyDescent="0.3">
      <c r="A980" t="str">
        <f t="shared" si="65"/>
        <v>2010-26-4-Misc13D_K_Coulter_hat_h_m</v>
      </c>
      <c r="B980">
        <f>VLOOKUP(F980,LookUpFlags!$A$5:$E$114,5,FALSE)</f>
        <v>2</v>
      </c>
      <c r="C980">
        <f t="shared" si="66"/>
        <v>13</v>
      </c>
      <c r="D980" t="str">
        <f t="shared" si="67"/>
        <v>M</v>
      </c>
      <c r="E980">
        <v>2010</v>
      </c>
      <c r="F980">
        <v>26</v>
      </c>
      <c r="G980" t="s">
        <v>183</v>
      </c>
      <c r="H980">
        <v>4</v>
      </c>
      <c r="I980" s="136">
        <f>VLOOKUP(A980,[1]valid2020_stock!$A$2:$M$9919,13,FALSE)</f>
        <v>0</v>
      </c>
      <c r="K980" s="136">
        <f t="shared" si="64"/>
        <v>0</v>
      </c>
      <c r="L980" t="s">
        <v>357</v>
      </c>
      <c r="M980" t="s">
        <v>286</v>
      </c>
    </row>
    <row r="981" spans="1:13" x14ac:dyDescent="0.3">
      <c r="A981" t="str">
        <f t="shared" si="65"/>
        <v>2010-26-5-Misc13D_K_Coulter_hat_h_m</v>
      </c>
      <c r="B981">
        <f>VLOOKUP(F981,LookUpFlags!$A$5:$E$114,5,FALSE)</f>
        <v>2</v>
      </c>
      <c r="C981">
        <f t="shared" si="66"/>
        <v>13</v>
      </c>
      <c r="D981" t="str">
        <f t="shared" si="67"/>
        <v>M</v>
      </c>
      <c r="E981">
        <v>2010</v>
      </c>
      <c r="F981">
        <v>26</v>
      </c>
      <c r="G981" t="s">
        <v>183</v>
      </c>
      <c r="H981">
        <v>5</v>
      </c>
      <c r="I981" s="136">
        <f>VLOOKUP(A981,[1]valid2020_stock!$A$2:$M$9919,13,FALSE)</f>
        <v>0</v>
      </c>
      <c r="K981" s="136">
        <f t="shared" ref="K981:K1011" si="68">I981</f>
        <v>0</v>
      </c>
      <c r="L981" t="s">
        <v>357</v>
      </c>
      <c r="M981" t="s">
        <v>286</v>
      </c>
    </row>
    <row r="982" spans="1:13" x14ac:dyDescent="0.3">
      <c r="A982" t="str">
        <f t="shared" si="65"/>
        <v>2011-26-3-Misc13D_K_Coulter_hat_h_m</v>
      </c>
      <c r="B982">
        <f>VLOOKUP(F982,LookUpFlags!$A$5:$E$114,5,FALSE)</f>
        <v>2</v>
      </c>
      <c r="C982">
        <f t="shared" si="66"/>
        <v>13</v>
      </c>
      <c r="D982" t="str">
        <f t="shared" si="67"/>
        <v>M</v>
      </c>
      <c r="E982">
        <v>2011</v>
      </c>
      <c r="F982">
        <v>26</v>
      </c>
      <c r="G982" t="s">
        <v>183</v>
      </c>
      <c r="H982">
        <v>3</v>
      </c>
      <c r="I982" s="136">
        <f>VLOOKUP(A982,[1]valid2020_stock!$A$2:$M$9919,13,FALSE)</f>
        <v>0</v>
      </c>
      <c r="K982" s="136">
        <f t="shared" si="68"/>
        <v>0</v>
      </c>
      <c r="L982" t="s">
        <v>357</v>
      </c>
      <c r="M982" t="s">
        <v>286</v>
      </c>
    </row>
    <row r="983" spans="1:13" x14ac:dyDescent="0.3">
      <c r="A983" t="str">
        <f t="shared" si="65"/>
        <v>2011-26-4-Misc13D_K_Coulter_hat_h_m</v>
      </c>
      <c r="B983">
        <f>VLOOKUP(F983,LookUpFlags!$A$5:$E$114,5,FALSE)</f>
        <v>2</v>
      </c>
      <c r="C983">
        <f t="shared" si="66"/>
        <v>13</v>
      </c>
      <c r="D983" t="str">
        <f t="shared" si="67"/>
        <v>M</v>
      </c>
      <c r="E983">
        <v>2011</v>
      </c>
      <c r="F983">
        <v>26</v>
      </c>
      <c r="G983" t="s">
        <v>183</v>
      </c>
      <c r="H983">
        <v>4</v>
      </c>
      <c r="I983" s="136">
        <f>VLOOKUP(A983,[1]valid2020_stock!$A$2:$M$9919,13,FALSE)</f>
        <v>0</v>
      </c>
      <c r="K983" s="136">
        <f t="shared" si="68"/>
        <v>0</v>
      </c>
      <c r="L983" t="s">
        <v>357</v>
      </c>
      <c r="M983" t="s">
        <v>286</v>
      </c>
    </row>
    <row r="984" spans="1:13" x14ac:dyDescent="0.3">
      <c r="A984" t="str">
        <f t="shared" si="65"/>
        <v>2011-26-5-Misc13D_K_Coulter_hat_h_m</v>
      </c>
      <c r="B984">
        <f>VLOOKUP(F984,LookUpFlags!$A$5:$E$114,5,FALSE)</f>
        <v>2</v>
      </c>
      <c r="C984">
        <f t="shared" si="66"/>
        <v>13</v>
      </c>
      <c r="D984" t="str">
        <f t="shared" si="67"/>
        <v>M</v>
      </c>
      <c r="E984">
        <v>2011</v>
      </c>
      <c r="F984">
        <v>26</v>
      </c>
      <c r="G984" t="s">
        <v>183</v>
      </c>
      <c r="H984">
        <v>5</v>
      </c>
      <c r="I984" s="136">
        <f>VLOOKUP(A984,[1]valid2020_stock!$A$2:$M$9919,13,FALSE)</f>
        <v>0</v>
      </c>
      <c r="K984" s="136">
        <f t="shared" si="68"/>
        <v>0</v>
      </c>
      <c r="L984" t="s">
        <v>357</v>
      </c>
      <c r="M984" t="s">
        <v>286</v>
      </c>
    </row>
    <row r="985" spans="1:13" x14ac:dyDescent="0.3">
      <c r="A985" t="str">
        <f t="shared" si="65"/>
        <v>2012-26-3-Misc13D_K_Coulter_hat_h_m</v>
      </c>
      <c r="B985">
        <f>VLOOKUP(F985,LookUpFlags!$A$5:$E$114,5,FALSE)</f>
        <v>2</v>
      </c>
      <c r="C985">
        <f t="shared" si="66"/>
        <v>13</v>
      </c>
      <c r="D985" t="str">
        <f t="shared" si="67"/>
        <v>M</v>
      </c>
      <c r="E985">
        <v>2012</v>
      </c>
      <c r="F985">
        <v>26</v>
      </c>
      <c r="G985" t="s">
        <v>183</v>
      </c>
      <c r="H985">
        <v>3</v>
      </c>
      <c r="I985" s="136">
        <f>VLOOKUP(A985,[1]valid2020_stock!$A$2:$M$9919,13,FALSE)</f>
        <v>0</v>
      </c>
      <c r="K985" s="136">
        <f t="shared" si="68"/>
        <v>0</v>
      </c>
      <c r="L985" t="s">
        <v>357</v>
      </c>
      <c r="M985" t="s">
        <v>286</v>
      </c>
    </row>
    <row r="986" spans="1:13" x14ac:dyDescent="0.3">
      <c r="A986" t="str">
        <f t="shared" si="65"/>
        <v>2012-26-4-Misc13D_K_Coulter_hat_h_m</v>
      </c>
      <c r="B986">
        <f>VLOOKUP(F986,LookUpFlags!$A$5:$E$114,5,FALSE)</f>
        <v>2</v>
      </c>
      <c r="C986">
        <f t="shared" si="66"/>
        <v>13</v>
      </c>
      <c r="D986" t="str">
        <f t="shared" si="67"/>
        <v>M</v>
      </c>
      <c r="E986">
        <v>2012</v>
      </c>
      <c r="F986">
        <v>26</v>
      </c>
      <c r="G986" t="s">
        <v>183</v>
      </c>
      <c r="H986">
        <v>4</v>
      </c>
      <c r="I986" s="136">
        <f>VLOOKUP(A986,[1]valid2020_stock!$A$2:$M$9919,13,FALSE)</f>
        <v>0</v>
      </c>
      <c r="K986" s="136">
        <f t="shared" si="68"/>
        <v>0</v>
      </c>
      <c r="L986" t="s">
        <v>357</v>
      </c>
      <c r="M986" t="s">
        <v>286</v>
      </c>
    </row>
    <row r="987" spans="1:13" x14ac:dyDescent="0.3">
      <c r="A987" t="str">
        <f t="shared" si="65"/>
        <v>2012-26-5-Misc13D_K_Coulter_hat_h_m</v>
      </c>
      <c r="B987">
        <f>VLOOKUP(F987,LookUpFlags!$A$5:$E$114,5,FALSE)</f>
        <v>2</v>
      </c>
      <c r="C987">
        <f t="shared" si="66"/>
        <v>13</v>
      </c>
      <c r="D987" t="str">
        <f t="shared" si="67"/>
        <v>M</v>
      </c>
      <c r="E987">
        <v>2012</v>
      </c>
      <c r="F987">
        <v>26</v>
      </c>
      <c r="G987" t="s">
        <v>183</v>
      </c>
      <c r="H987">
        <v>5</v>
      </c>
      <c r="I987" s="136">
        <f>VLOOKUP(A987,[1]valid2020_stock!$A$2:$M$9919,13,FALSE)</f>
        <v>0</v>
      </c>
      <c r="K987" s="136">
        <f t="shared" si="68"/>
        <v>0</v>
      </c>
      <c r="L987" t="s">
        <v>357</v>
      </c>
      <c r="M987" t="s">
        <v>286</v>
      </c>
    </row>
    <row r="988" spans="1:13" x14ac:dyDescent="0.3">
      <c r="A988" t="str">
        <f t="shared" si="65"/>
        <v>2013-26-3-Misc13D_K_Coulter_hat_h_m</v>
      </c>
      <c r="B988">
        <f>VLOOKUP(F988,LookUpFlags!$A$5:$E$114,5,FALSE)</f>
        <v>2</v>
      </c>
      <c r="C988">
        <f t="shared" si="66"/>
        <v>13</v>
      </c>
      <c r="D988" t="str">
        <f t="shared" si="67"/>
        <v>M</v>
      </c>
      <c r="E988">
        <v>2013</v>
      </c>
      <c r="F988">
        <v>26</v>
      </c>
      <c r="G988" t="s">
        <v>183</v>
      </c>
      <c r="H988">
        <v>3</v>
      </c>
      <c r="I988" s="136">
        <f>VLOOKUP(A988,[1]valid2020_stock!$A$2:$M$9919,13,FALSE)</f>
        <v>0</v>
      </c>
      <c r="K988" s="136">
        <f t="shared" si="68"/>
        <v>0</v>
      </c>
      <c r="L988" t="s">
        <v>357</v>
      </c>
      <c r="M988" t="s">
        <v>286</v>
      </c>
    </row>
    <row r="989" spans="1:13" x14ac:dyDescent="0.3">
      <c r="A989" t="str">
        <f t="shared" si="65"/>
        <v>2013-26-4-Misc13D_K_Coulter_hat_h_m</v>
      </c>
      <c r="B989">
        <f>VLOOKUP(F989,LookUpFlags!$A$5:$E$114,5,FALSE)</f>
        <v>2</v>
      </c>
      <c r="C989">
        <f t="shared" si="66"/>
        <v>13</v>
      </c>
      <c r="D989" t="str">
        <f t="shared" si="67"/>
        <v>M</v>
      </c>
      <c r="E989">
        <v>2013</v>
      </c>
      <c r="F989">
        <v>26</v>
      </c>
      <c r="G989" t="s">
        <v>183</v>
      </c>
      <c r="H989">
        <v>4</v>
      </c>
      <c r="I989" s="136">
        <f>VLOOKUP(A989,[1]valid2020_stock!$A$2:$M$9919,13,FALSE)</f>
        <v>0</v>
      </c>
      <c r="K989" s="136">
        <f t="shared" si="68"/>
        <v>0</v>
      </c>
      <c r="L989" t="s">
        <v>357</v>
      </c>
      <c r="M989" t="s">
        <v>286</v>
      </c>
    </row>
    <row r="990" spans="1:13" x14ac:dyDescent="0.3">
      <c r="A990" t="str">
        <f t="shared" si="65"/>
        <v>2013-26-5-Misc13D_K_Coulter_hat_h_m</v>
      </c>
      <c r="B990">
        <f>VLOOKUP(F990,LookUpFlags!$A$5:$E$114,5,FALSE)</f>
        <v>2</v>
      </c>
      <c r="C990">
        <f t="shared" si="66"/>
        <v>13</v>
      </c>
      <c r="D990" t="str">
        <f t="shared" si="67"/>
        <v>M</v>
      </c>
      <c r="E990">
        <v>2013</v>
      </c>
      <c r="F990">
        <v>26</v>
      </c>
      <c r="G990" t="s">
        <v>183</v>
      </c>
      <c r="H990">
        <v>5</v>
      </c>
      <c r="I990" s="136">
        <f>VLOOKUP(A990,[1]valid2020_stock!$A$2:$M$9919,13,FALSE)</f>
        <v>0</v>
      </c>
      <c r="K990" s="136">
        <f t="shared" si="68"/>
        <v>0</v>
      </c>
      <c r="L990" t="s">
        <v>357</v>
      </c>
      <c r="M990" t="s">
        <v>286</v>
      </c>
    </row>
    <row r="991" spans="1:13" x14ac:dyDescent="0.3">
      <c r="A991" t="str">
        <f t="shared" si="65"/>
        <v>2007-26-3-NisquallyR_hat_h_m</v>
      </c>
      <c r="B991">
        <f>VLOOKUP(F991,LookUpFlags!$A$5:$E$114,5,FALSE)</f>
        <v>2</v>
      </c>
      <c r="C991">
        <f t="shared" si="66"/>
        <v>13</v>
      </c>
      <c r="D991" t="str">
        <f t="shared" si="67"/>
        <v>M</v>
      </c>
      <c r="E991">
        <v>2007</v>
      </c>
      <c r="F991">
        <v>26</v>
      </c>
      <c r="G991" t="s">
        <v>173</v>
      </c>
      <c r="H991">
        <v>3</v>
      </c>
      <c r="I991" s="136">
        <f>VLOOKUP(A991,[1]valid2020_stock!$A$2:$M$9919,13,FALSE)</f>
        <v>27284.427843261819</v>
      </c>
      <c r="K991" s="136">
        <f t="shared" si="68"/>
        <v>27284.427843261819</v>
      </c>
      <c r="L991" t="s">
        <v>357</v>
      </c>
    </row>
    <row r="992" spans="1:13" x14ac:dyDescent="0.3">
      <c r="A992" t="str">
        <f t="shared" si="65"/>
        <v>2007-26-4-NisquallyR_hat_h_m</v>
      </c>
      <c r="B992">
        <f>VLOOKUP(F992,LookUpFlags!$A$5:$E$114,5,FALSE)</f>
        <v>2</v>
      </c>
      <c r="C992">
        <f t="shared" si="66"/>
        <v>13</v>
      </c>
      <c r="D992" t="str">
        <f t="shared" si="67"/>
        <v>M</v>
      </c>
      <c r="E992">
        <v>2007</v>
      </c>
      <c r="F992">
        <v>26</v>
      </c>
      <c r="G992" t="s">
        <v>173</v>
      </c>
      <c r="H992">
        <v>4</v>
      </c>
      <c r="I992" s="136">
        <f>VLOOKUP(A992,[1]valid2020_stock!$A$2:$M$9919,13,FALSE)</f>
        <v>8045.11530835134</v>
      </c>
      <c r="K992" s="136">
        <f t="shared" si="68"/>
        <v>8045.11530835134</v>
      </c>
      <c r="L992" t="s">
        <v>357</v>
      </c>
    </row>
    <row r="993" spans="1:12" x14ac:dyDescent="0.3">
      <c r="A993" t="str">
        <f t="shared" si="65"/>
        <v>2007-26-5-NisquallyR_hat_h_m</v>
      </c>
      <c r="B993">
        <f>VLOOKUP(F993,LookUpFlags!$A$5:$E$114,5,FALSE)</f>
        <v>2</v>
      </c>
      <c r="C993">
        <f t="shared" si="66"/>
        <v>13</v>
      </c>
      <c r="D993" t="str">
        <f t="shared" si="67"/>
        <v>M</v>
      </c>
      <c r="E993">
        <v>2007</v>
      </c>
      <c r="F993">
        <v>26</v>
      </c>
      <c r="G993" t="s">
        <v>173</v>
      </c>
      <c r="H993">
        <v>5</v>
      </c>
      <c r="I993" s="136">
        <f>VLOOKUP(A993,[1]valid2020_stock!$A$2:$M$9919,13,FALSE)</f>
        <v>354.55559126660597</v>
      </c>
      <c r="K993" s="136">
        <f t="shared" si="68"/>
        <v>354.55559126660597</v>
      </c>
      <c r="L993" t="s">
        <v>357</v>
      </c>
    </row>
    <row r="994" spans="1:12" x14ac:dyDescent="0.3">
      <c r="A994" t="str">
        <f t="shared" si="65"/>
        <v>2008-26-3-NisquallyR_hat_h_m</v>
      </c>
      <c r="B994">
        <f>VLOOKUP(F994,LookUpFlags!$A$5:$E$114,5,FALSE)</f>
        <v>2</v>
      </c>
      <c r="C994">
        <f t="shared" si="66"/>
        <v>13</v>
      </c>
      <c r="D994" t="str">
        <f t="shared" si="67"/>
        <v>M</v>
      </c>
      <c r="E994">
        <v>2008</v>
      </c>
      <c r="F994">
        <v>26</v>
      </c>
      <c r="G994" t="s">
        <v>173</v>
      </c>
      <c r="H994">
        <v>3</v>
      </c>
      <c r="I994" s="136">
        <f>VLOOKUP(A994,[1]valid2020_stock!$A$2:$M$9919,13,FALSE)</f>
        <v>7343.2161399545184</v>
      </c>
      <c r="K994" s="136">
        <f t="shared" si="68"/>
        <v>7343.2161399545184</v>
      </c>
      <c r="L994" t="s">
        <v>357</v>
      </c>
    </row>
    <row r="995" spans="1:12" x14ac:dyDescent="0.3">
      <c r="A995" t="str">
        <f t="shared" si="65"/>
        <v>2008-26-4-NisquallyR_hat_h_m</v>
      </c>
      <c r="B995">
        <f>VLOOKUP(F995,LookUpFlags!$A$5:$E$114,5,FALSE)</f>
        <v>2</v>
      </c>
      <c r="C995">
        <f t="shared" si="66"/>
        <v>13</v>
      </c>
      <c r="D995" t="str">
        <f t="shared" si="67"/>
        <v>M</v>
      </c>
      <c r="E995">
        <v>2008</v>
      </c>
      <c r="F995">
        <v>26</v>
      </c>
      <c r="G995" t="s">
        <v>173</v>
      </c>
      <c r="H995">
        <v>4</v>
      </c>
      <c r="I995" s="136">
        <f>VLOOKUP(A995,[1]valid2020_stock!$A$2:$M$9919,13,FALSE)</f>
        <v>10783.616115264729</v>
      </c>
      <c r="K995" s="136">
        <f t="shared" si="68"/>
        <v>10783.616115264729</v>
      </c>
      <c r="L995" t="s">
        <v>357</v>
      </c>
    </row>
    <row r="996" spans="1:12" x14ac:dyDescent="0.3">
      <c r="A996" t="str">
        <f t="shared" si="65"/>
        <v>2008-26-5-NisquallyR_hat_h_m</v>
      </c>
      <c r="B996">
        <f>VLOOKUP(F996,LookUpFlags!$A$5:$E$114,5,FALSE)</f>
        <v>2</v>
      </c>
      <c r="C996">
        <f t="shared" si="66"/>
        <v>13</v>
      </c>
      <c r="D996" t="str">
        <f t="shared" si="67"/>
        <v>M</v>
      </c>
      <c r="E996">
        <v>2008</v>
      </c>
      <c r="F996">
        <v>26</v>
      </c>
      <c r="G996" t="s">
        <v>173</v>
      </c>
      <c r="H996">
        <v>5</v>
      </c>
      <c r="I996" s="136">
        <f>VLOOKUP(A996,[1]valid2020_stock!$A$2:$M$9919,13,FALSE)</f>
        <v>114.0159829994315</v>
      </c>
      <c r="K996" s="136">
        <f t="shared" si="68"/>
        <v>114.0159829994315</v>
      </c>
      <c r="L996" t="s">
        <v>357</v>
      </c>
    </row>
    <row r="997" spans="1:12" x14ac:dyDescent="0.3">
      <c r="A997" t="str">
        <f t="shared" si="65"/>
        <v>2009-26-3-NisquallyR_hat_h_m</v>
      </c>
      <c r="B997">
        <f>VLOOKUP(F997,LookUpFlags!$A$5:$E$114,5,FALSE)</f>
        <v>2</v>
      </c>
      <c r="C997">
        <f t="shared" si="66"/>
        <v>13</v>
      </c>
      <c r="D997" t="str">
        <f t="shared" si="67"/>
        <v>M</v>
      </c>
      <c r="E997">
        <v>2009</v>
      </c>
      <c r="F997">
        <v>26</v>
      </c>
      <c r="G997" t="s">
        <v>173</v>
      </c>
      <c r="H997">
        <v>3</v>
      </c>
      <c r="I997" s="136">
        <f>VLOOKUP(A997,[1]valid2020_stock!$A$2:$M$9919,13,FALSE)</f>
        <v>9493.2062815446334</v>
      </c>
      <c r="K997" s="136">
        <f t="shared" si="68"/>
        <v>9493.2062815446334</v>
      </c>
      <c r="L997" t="s">
        <v>357</v>
      </c>
    </row>
    <row r="998" spans="1:12" x14ac:dyDescent="0.3">
      <c r="A998" t="str">
        <f t="shared" si="65"/>
        <v>2009-26-4-NisquallyR_hat_h_m</v>
      </c>
      <c r="B998">
        <f>VLOOKUP(F998,LookUpFlags!$A$5:$E$114,5,FALSE)</f>
        <v>2</v>
      </c>
      <c r="C998">
        <f t="shared" si="66"/>
        <v>13</v>
      </c>
      <c r="D998" t="str">
        <f t="shared" si="67"/>
        <v>M</v>
      </c>
      <c r="E998">
        <v>2009</v>
      </c>
      <c r="F998">
        <v>26</v>
      </c>
      <c r="G998" t="s">
        <v>173</v>
      </c>
      <c r="H998">
        <v>4</v>
      </c>
      <c r="I998" s="136">
        <f>VLOOKUP(A998,[1]valid2020_stock!$A$2:$M$9919,13,FALSE)</f>
        <v>10142.086465860701</v>
      </c>
      <c r="K998" s="136">
        <f t="shared" si="68"/>
        <v>10142.086465860701</v>
      </c>
      <c r="L998" t="s">
        <v>357</v>
      </c>
    </row>
    <row r="999" spans="1:12" x14ac:dyDescent="0.3">
      <c r="A999" t="str">
        <f t="shared" si="65"/>
        <v>2009-26-5-NisquallyR_hat_h_m</v>
      </c>
      <c r="B999">
        <f>VLOOKUP(F999,LookUpFlags!$A$5:$E$114,5,FALSE)</f>
        <v>2</v>
      </c>
      <c r="C999">
        <f t="shared" si="66"/>
        <v>13</v>
      </c>
      <c r="D999" t="str">
        <f t="shared" si="67"/>
        <v>M</v>
      </c>
      <c r="E999">
        <v>2009</v>
      </c>
      <c r="F999">
        <v>26</v>
      </c>
      <c r="G999" t="s">
        <v>173</v>
      </c>
      <c r="H999">
        <v>5</v>
      </c>
      <c r="I999" s="136">
        <f>VLOOKUP(A999,[1]valid2020_stock!$A$2:$M$9919,13,FALSE)</f>
        <v>0</v>
      </c>
      <c r="K999" s="136">
        <f t="shared" si="68"/>
        <v>0</v>
      </c>
      <c r="L999" t="s">
        <v>357</v>
      </c>
    </row>
    <row r="1000" spans="1:12" x14ac:dyDescent="0.3">
      <c r="A1000" t="str">
        <f t="shared" si="65"/>
        <v>2010-26-3-NisquallyR_hat_h_m</v>
      </c>
      <c r="B1000">
        <f>VLOOKUP(F1000,LookUpFlags!$A$5:$E$114,5,FALSE)</f>
        <v>2</v>
      </c>
      <c r="C1000">
        <f t="shared" si="66"/>
        <v>13</v>
      </c>
      <c r="D1000" t="str">
        <f t="shared" si="67"/>
        <v>M</v>
      </c>
      <c r="E1000">
        <v>2010</v>
      </c>
      <c r="F1000">
        <v>26</v>
      </c>
      <c r="G1000" t="s">
        <v>173</v>
      </c>
      <c r="H1000">
        <v>3</v>
      </c>
      <c r="I1000" s="136">
        <f>VLOOKUP(A1000,[1]valid2020_stock!$A$2:$M$9919,13,FALSE)</f>
        <v>32927.51644784493</v>
      </c>
      <c r="K1000" s="136">
        <f t="shared" si="68"/>
        <v>32927.51644784493</v>
      </c>
      <c r="L1000" t="s">
        <v>357</v>
      </c>
    </row>
    <row r="1001" spans="1:12" x14ac:dyDescent="0.3">
      <c r="A1001" t="str">
        <f t="shared" si="65"/>
        <v>2010-26-4-NisquallyR_hat_h_m</v>
      </c>
      <c r="B1001">
        <f>VLOOKUP(F1001,LookUpFlags!$A$5:$E$114,5,FALSE)</f>
        <v>2</v>
      </c>
      <c r="C1001">
        <f t="shared" si="66"/>
        <v>13</v>
      </c>
      <c r="D1001" t="str">
        <f t="shared" si="67"/>
        <v>M</v>
      </c>
      <c r="E1001">
        <v>2010</v>
      </c>
      <c r="F1001">
        <v>26</v>
      </c>
      <c r="G1001" t="s">
        <v>173</v>
      </c>
      <c r="H1001">
        <v>4</v>
      </c>
      <c r="I1001" s="136">
        <f>VLOOKUP(A1001,[1]valid2020_stock!$A$2:$M$9919,13,FALSE)</f>
        <v>7694.1381911150229</v>
      </c>
      <c r="K1001" s="136">
        <f t="shared" si="68"/>
        <v>7694.1381911150229</v>
      </c>
      <c r="L1001" t="s">
        <v>357</v>
      </c>
    </row>
    <row r="1002" spans="1:12" x14ac:dyDescent="0.3">
      <c r="A1002" t="str">
        <f t="shared" si="65"/>
        <v>2010-26-5-NisquallyR_hat_h_m</v>
      </c>
      <c r="B1002">
        <f>VLOOKUP(F1002,LookUpFlags!$A$5:$E$114,5,FALSE)</f>
        <v>2</v>
      </c>
      <c r="C1002">
        <f t="shared" si="66"/>
        <v>13</v>
      </c>
      <c r="D1002" t="str">
        <f t="shared" si="67"/>
        <v>M</v>
      </c>
      <c r="E1002">
        <v>2010</v>
      </c>
      <c r="F1002">
        <v>26</v>
      </c>
      <c r="G1002" t="s">
        <v>173</v>
      </c>
      <c r="H1002">
        <v>5</v>
      </c>
      <c r="I1002" s="136">
        <f>VLOOKUP(A1002,[1]valid2020_stock!$A$2:$M$9919,13,FALSE)</f>
        <v>53.031509258949093</v>
      </c>
      <c r="K1002" s="136">
        <f t="shared" si="68"/>
        <v>53.031509258949093</v>
      </c>
      <c r="L1002" t="s">
        <v>357</v>
      </c>
    </row>
    <row r="1003" spans="1:12" x14ac:dyDescent="0.3">
      <c r="A1003" t="str">
        <f t="shared" si="65"/>
        <v>2011-26-3-NisquallyR_hat_h_m</v>
      </c>
      <c r="B1003">
        <f>VLOOKUP(F1003,LookUpFlags!$A$5:$E$114,5,FALSE)</f>
        <v>2</v>
      </c>
      <c r="C1003">
        <f t="shared" si="66"/>
        <v>13</v>
      </c>
      <c r="D1003" t="str">
        <f t="shared" si="67"/>
        <v>M</v>
      </c>
      <c r="E1003">
        <v>2011</v>
      </c>
      <c r="F1003">
        <v>26</v>
      </c>
      <c r="G1003" t="s">
        <v>173</v>
      </c>
      <c r="H1003">
        <v>3</v>
      </c>
      <c r="I1003" s="136">
        <f>VLOOKUP(A1003,[1]valid2020_stock!$A$2:$M$9919,13,FALSE)</f>
        <v>6405.2288536911619</v>
      </c>
      <c r="K1003" s="136">
        <f t="shared" si="68"/>
        <v>6405.2288536911619</v>
      </c>
      <c r="L1003" t="s">
        <v>357</v>
      </c>
    </row>
    <row r="1004" spans="1:12" x14ac:dyDescent="0.3">
      <c r="A1004" t="str">
        <f t="shared" si="65"/>
        <v>2011-26-4-NisquallyR_hat_h_m</v>
      </c>
      <c r="B1004">
        <f>VLOOKUP(F1004,LookUpFlags!$A$5:$E$114,5,FALSE)</f>
        <v>2</v>
      </c>
      <c r="C1004">
        <f t="shared" si="66"/>
        <v>13</v>
      </c>
      <c r="D1004" t="str">
        <f t="shared" si="67"/>
        <v>M</v>
      </c>
      <c r="E1004">
        <v>2011</v>
      </c>
      <c r="F1004">
        <v>26</v>
      </c>
      <c r="G1004" t="s">
        <v>173</v>
      </c>
      <c r="H1004">
        <v>4</v>
      </c>
      <c r="I1004" s="136">
        <f>VLOOKUP(A1004,[1]valid2020_stock!$A$2:$M$9919,13,FALSE)</f>
        <v>22271.47937909338</v>
      </c>
      <c r="K1004" s="136">
        <f t="shared" si="68"/>
        <v>22271.47937909338</v>
      </c>
      <c r="L1004" t="s">
        <v>357</v>
      </c>
    </row>
    <row r="1005" spans="1:12" x14ac:dyDescent="0.3">
      <c r="A1005" t="str">
        <f t="shared" si="65"/>
        <v>2011-26-5-NisquallyR_hat_h_m</v>
      </c>
      <c r="B1005">
        <f>VLOOKUP(F1005,LookUpFlags!$A$5:$E$114,5,FALSE)</f>
        <v>2</v>
      </c>
      <c r="C1005">
        <f t="shared" si="66"/>
        <v>13</v>
      </c>
      <c r="D1005" t="str">
        <f t="shared" si="67"/>
        <v>M</v>
      </c>
      <c r="E1005">
        <v>2011</v>
      </c>
      <c r="F1005">
        <v>26</v>
      </c>
      <c r="G1005" t="s">
        <v>173</v>
      </c>
      <c r="H1005">
        <v>5</v>
      </c>
      <c r="I1005" s="136">
        <f>VLOOKUP(A1005,[1]valid2020_stock!$A$2:$M$9919,13,FALSE)</f>
        <v>261.41018960713922</v>
      </c>
      <c r="K1005" s="136">
        <f t="shared" si="68"/>
        <v>261.41018960713922</v>
      </c>
      <c r="L1005" t="s">
        <v>357</v>
      </c>
    </row>
    <row r="1006" spans="1:12" x14ac:dyDescent="0.3">
      <c r="A1006" t="str">
        <f t="shared" si="65"/>
        <v>2012-26-3-NisquallyR_hat_h_m</v>
      </c>
      <c r="B1006">
        <f>VLOOKUP(F1006,LookUpFlags!$A$5:$E$114,5,FALSE)</f>
        <v>2</v>
      </c>
      <c r="C1006">
        <f t="shared" si="66"/>
        <v>13</v>
      </c>
      <c r="D1006" t="str">
        <f t="shared" si="67"/>
        <v>M</v>
      </c>
      <c r="E1006">
        <v>2012</v>
      </c>
      <c r="F1006">
        <v>26</v>
      </c>
      <c r="G1006" t="s">
        <v>173</v>
      </c>
      <c r="H1006">
        <v>3</v>
      </c>
      <c r="I1006" s="136">
        <f>VLOOKUP(A1006,[1]valid2020_stock!$A$2:$M$9919,13,FALSE)</f>
        <v>21902.218149136599</v>
      </c>
      <c r="K1006" s="136">
        <f t="shared" si="68"/>
        <v>21902.218149136599</v>
      </c>
      <c r="L1006" t="s">
        <v>357</v>
      </c>
    </row>
    <row r="1007" spans="1:12" x14ac:dyDescent="0.3">
      <c r="A1007" t="str">
        <f t="shared" si="65"/>
        <v>2012-26-4-NisquallyR_hat_h_m</v>
      </c>
      <c r="B1007">
        <f>VLOOKUP(F1007,LookUpFlags!$A$5:$E$114,5,FALSE)</f>
        <v>2</v>
      </c>
      <c r="C1007">
        <f t="shared" si="66"/>
        <v>13</v>
      </c>
      <c r="D1007" t="str">
        <f t="shared" si="67"/>
        <v>M</v>
      </c>
      <c r="E1007">
        <v>2012</v>
      </c>
      <c r="F1007">
        <v>26</v>
      </c>
      <c r="G1007" t="s">
        <v>173</v>
      </c>
      <c r="H1007">
        <v>4</v>
      </c>
      <c r="I1007" s="136">
        <f>VLOOKUP(A1007,[1]valid2020_stock!$A$2:$M$9919,13,FALSE)</f>
        <v>7494.6781625128087</v>
      </c>
      <c r="K1007" s="136">
        <f t="shared" si="68"/>
        <v>7494.6781625128087</v>
      </c>
      <c r="L1007" t="s">
        <v>357</v>
      </c>
    </row>
    <row r="1008" spans="1:12" x14ac:dyDescent="0.3">
      <c r="A1008" t="str">
        <f t="shared" si="65"/>
        <v>2012-26-5-NisquallyR_hat_h_m</v>
      </c>
      <c r="B1008">
        <f>VLOOKUP(F1008,LookUpFlags!$A$5:$E$114,5,FALSE)</f>
        <v>2</v>
      </c>
      <c r="C1008">
        <f t="shared" si="66"/>
        <v>13</v>
      </c>
      <c r="D1008" t="str">
        <f t="shared" si="67"/>
        <v>M</v>
      </c>
      <c r="E1008">
        <v>2012</v>
      </c>
      <c r="F1008">
        <v>26</v>
      </c>
      <c r="G1008" t="s">
        <v>173</v>
      </c>
      <c r="H1008">
        <v>5</v>
      </c>
      <c r="I1008" s="136">
        <f>VLOOKUP(A1008,[1]valid2020_stock!$A$2:$M$9919,13,FALSE)</f>
        <v>351.82188947658773</v>
      </c>
      <c r="K1008" s="136">
        <f t="shared" si="68"/>
        <v>351.82188947658773</v>
      </c>
      <c r="L1008" t="s">
        <v>357</v>
      </c>
    </row>
    <row r="1009" spans="1:13" x14ac:dyDescent="0.3">
      <c r="A1009" t="str">
        <f t="shared" si="65"/>
        <v>2013-26-3-NisquallyR_hat_h_m</v>
      </c>
      <c r="B1009">
        <f>VLOOKUP(F1009,LookUpFlags!$A$5:$E$114,5,FALSE)</f>
        <v>2</v>
      </c>
      <c r="C1009">
        <f t="shared" si="66"/>
        <v>13</v>
      </c>
      <c r="D1009" t="str">
        <f t="shared" si="67"/>
        <v>M</v>
      </c>
      <c r="E1009">
        <v>2013</v>
      </c>
      <c r="F1009">
        <v>26</v>
      </c>
      <c r="G1009" t="s">
        <v>173</v>
      </c>
      <c r="H1009">
        <v>3</v>
      </c>
      <c r="I1009" s="136">
        <f>VLOOKUP(A1009,[1]valid2020_stock!$A$2:$M$9919,13,FALSE)</f>
        <v>15168.300318973061</v>
      </c>
      <c r="K1009" s="136">
        <f t="shared" si="68"/>
        <v>15168.300318973061</v>
      </c>
      <c r="L1009" t="s">
        <v>357</v>
      </c>
    </row>
    <row r="1010" spans="1:13" x14ac:dyDescent="0.3">
      <c r="A1010" t="str">
        <f t="shared" si="65"/>
        <v>2013-26-4-NisquallyR_hat_h_m</v>
      </c>
      <c r="B1010">
        <f>VLOOKUP(F1010,LookUpFlags!$A$5:$E$114,5,FALSE)</f>
        <v>2</v>
      </c>
      <c r="C1010">
        <f t="shared" si="66"/>
        <v>13</v>
      </c>
      <c r="D1010" t="str">
        <f t="shared" si="67"/>
        <v>M</v>
      </c>
      <c r="E1010">
        <v>2013</v>
      </c>
      <c r="F1010">
        <v>26</v>
      </c>
      <c r="G1010" t="s">
        <v>173</v>
      </c>
      <c r="H1010">
        <v>4</v>
      </c>
      <c r="I1010" s="136">
        <f>VLOOKUP(A1010,[1]valid2020_stock!$A$2:$M$9919,13,FALSE)</f>
        <v>17829.96266961014</v>
      </c>
      <c r="K1010" s="136">
        <f t="shared" si="68"/>
        <v>17829.96266961014</v>
      </c>
      <c r="L1010" t="s">
        <v>357</v>
      </c>
    </row>
    <row r="1011" spans="1:13" x14ac:dyDescent="0.3">
      <c r="A1011" t="str">
        <f t="shared" si="65"/>
        <v>2013-26-5-NisquallyR_hat_h_m</v>
      </c>
      <c r="B1011">
        <f>VLOOKUP(F1011,LookUpFlags!$A$5:$E$114,5,FALSE)</f>
        <v>2</v>
      </c>
      <c r="C1011">
        <f t="shared" si="66"/>
        <v>13</v>
      </c>
      <c r="D1011" t="str">
        <f t="shared" si="67"/>
        <v>M</v>
      </c>
      <c r="E1011">
        <v>2013</v>
      </c>
      <c r="F1011">
        <v>26</v>
      </c>
      <c r="G1011" t="s">
        <v>173</v>
      </c>
      <c r="H1011">
        <v>5</v>
      </c>
      <c r="I1011" s="136">
        <f>VLOOKUP(A1011,[1]valid2020_stock!$A$2:$M$9919,13,FALSE)</f>
        <v>207.6193577947349</v>
      </c>
      <c r="K1011" s="136">
        <f t="shared" si="68"/>
        <v>207.6193577947349</v>
      </c>
      <c r="L1011" t="s">
        <v>357</v>
      </c>
    </row>
    <row r="1012" spans="1:13" x14ac:dyDescent="0.3">
      <c r="A1012" t="str">
        <f t="shared" si="65"/>
        <v>2007-27-3-CarrMinter_hat_Y_h_um</v>
      </c>
      <c r="B1012">
        <f>VLOOKUP(F1012,LookUpFlags!$A$5:$E$114,5,FALSE)</f>
        <v>2</v>
      </c>
      <c r="C1012">
        <f t="shared" si="66"/>
        <v>14</v>
      </c>
      <c r="D1012" t="str">
        <f t="shared" si="67"/>
        <v>UM</v>
      </c>
      <c r="E1012">
        <v>2007</v>
      </c>
      <c r="F1012">
        <v>27</v>
      </c>
      <c r="G1012" t="s">
        <v>168</v>
      </c>
      <c r="H1012">
        <v>3</v>
      </c>
      <c r="I1012" s="136">
        <f>VLOOKUP(A1012,[1]valid2020_stock!$A$2:$M$9919,13,FALSE)</f>
        <v>0</v>
      </c>
      <c r="J1012" s="73"/>
      <c r="K1012" s="106">
        <f>VLOOKUP(A1012,Minter!$A$48:$F$132,6,FALSE)</f>
        <v>0</v>
      </c>
      <c r="L1012" s="144" t="s">
        <v>281</v>
      </c>
      <c r="M1012" t="s">
        <v>190</v>
      </c>
    </row>
    <row r="1013" spans="1:13" x14ac:dyDescent="0.3">
      <c r="A1013" t="str">
        <f t="shared" si="65"/>
        <v>2007-27-3-ChambersCk_hat_Y_h_um</v>
      </c>
      <c r="B1013">
        <f>VLOOKUP(F1013,LookUpFlags!$A$5:$E$114,5,FALSE)</f>
        <v>2</v>
      </c>
      <c r="C1013">
        <f t="shared" si="66"/>
        <v>14</v>
      </c>
      <c r="D1013" t="str">
        <f t="shared" si="67"/>
        <v>UM</v>
      </c>
      <c r="E1013">
        <v>2007</v>
      </c>
      <c r="F1013">
        <v>27</v>
      </c>
      <c r="G1013" t="s">
        <v>172</v>
      </c>
      <c r="H1013">
        <v>3</v>
      </c>
      <c r="I1013" s="136">
        <f>VLOOKUP(A1013,[1]valid2020_stock!$A$2:$M$9919,13,FALSE)</f>
        <v>17.82192976322894</v>
      </c>
      <c r="J1013" s="73"/>
      <c r="K1013" s="136">
        <f>I1013</f>
        <v>17.82192976322894</v>
      </c>
      <c r="L1013" t="s">
        <v>357</v>
      </c>
    </row>
    <row r="1014" spans="1:13" x14ac:dyDescent="0.3">
      <c r="A1014" t="str">
        <f t="shared" si="65"/>
        <v>2007-27-3-Deschutes_hat_Y_h_um</v>
      </c>
      <c r="B1014">
        <f>VLOOKUP(F1014,LookUpFlags!$A$5:$E$114,5,FALSE)</f>
        <v>2</v>
      </c>
      <c r="C1014">
        <f t="shared" si="66"/>
        <v>14</v>
      </c>
      <c r="D1014" t="str">
        <f t="shared" si="67"/>
        <v>UM</v>
      </c>
      <c r="E1014">
        <v>2007</v>
      </c>
      <c r="F1014">
        <v>27</v>
      </c>
      <c r="G1014" t="s">
        <v>182</v>
      </c>
      <c r="H1014">
        <v>3</v>
      </c>
      <c r="I1014" s="136">
        <f>VLOOKUP(A1014,[1]valid2020_stock!$A$2:$M$9919,13,FALSE)</f>
        <v>0.26705512873262621</v>
      </c>
      <c r="J1014" s="73"/>
      <c r="K1014">
        <f>VLOOKUP(A1014,Deschutes!$A$41:$F$130,6,FALSE)</f>
        <v>0.26705512873262616</v>
      </c>
      <c r="L1014" s="161" t="s">
        <v>294</v>
      </c>
      <c r="M1014" t="s">
        <v>191</v>
      </c>
    </row>
    <row r="1015" spans="1:13" x14ac:dyDescent="0.3">
      <c r="A1015" t="str">
        <f t="shared" si="65"/>
        <v>2007-27-3-DuwamishGreen_hat_Y_h_um</v>
      </c>
      <c r="B1015">
        <f>VLOOKUP(F1015,LookUpFlags!$A$5:$E$114,5,FALSE)</f>
        <v>2</v>
      </c>
      <c r="C1015">
        <f t="shared" si="66"/>
        <v>14</v>
      </c>
      <c r="D1015" t="str">
        <f t="shared" si="67"/>
        <v>UM</v>
      </c>
      <c r="E1015">
        <v>2007</v>
      </c>
      <c r="F1015">
        <v>27</v>
      </c>
      <c r="G1015" t="s">
        <v>154</v>
      </c>
      <c r="H1015">
        <v>3</v>
      </c>
      <c r="I1015" s="136">
        <f>VLOOKUP(A1015,[1]valid2020_stock!$A$2:$M$9919,13,FALSE)</f>
        <v>10</v>
      </c>
      <c r="J1015" s="73"/>
      <c r="K1015">
        <f>VLOOKUP(A1015,Green!$A$26:$F$130,6,FALSE)</f>
        <v>9</v>
      </c>
      <c r="L1015" t="s">
        <v>212</v>
      </c>
      <c r="M1015" t="s">
        <v>187</v>
      </c>
    </row>
    <row r="1016" spans="1:13" x14ac:dyDescent="0.3">
      <c r="A1016" t="str">
        <f t="shared" si="65"/>
        <v>2007-27-3-GorstCk_hat_Y_h_um</v>
      </c>
      <c r="B1016">
        <f>VLOOKUP(F1016,LookUpFlags!$A$5:$E$114,5,FALSE)</f>
        <v>2</v>
      </c>
      <c r="C1016">
        <f t="shared" si="66"/>
        <v>14</v>
      </c>
      <c r="D1016" t="str">
        <f t="shared" si="67"/>
        <v>UM</v>
      </c>
      <c r="E1016">
        <v>2007</v>
      </c>
      <c r="F1016">
        <v>27</v>
      </c>
      <c r="G1016" t="s">
        <v>159</v>
      </c>
      <c r="H1016">
        <v>3</v>
      </c>
      <c r="I1016" s="136">
        <f>VLOOKUP(A1016,[1]valid2020_stock!$A$2:$M$9919,13,FALSE)</f>
        <v>0</v>
      </c>
      <c r="J1016" s="73"/>
      <c r="K1016" s="136">
        <f>VLOOKUP(A1016,Gorst!$A$39:$F$122,6,FALSE)</f>
        <v>0</v>
      </c>
      <c r="L1016" s="140" t="str">
        <f>Gorst!W$12</f>
        <v>[South Sound Compilation.xlsx]TRS Data_for BKFRAM'!$A$21</v>
      </c>
      <c r="M1016" t="s">
        <v>189</v>
      </c>
    </row>
    <row r="1017" spans="1:13" x14ac:dyDescent="0.3">
      <c r="A1017" t="str">
        <f t="shared" si="65"/>
        <v>2007-27-4-CarrMinter_hat_Y_h_um</v>
      </c>
      <c r="B1017">
        <f>VLOOKUP(F1017,LookUpFlags!$A$5:$E$114,5,FALSE)</f>
        <v>2</v>
      </c>
      <c r="C1017">
        <f t="shared" si="66"/>
        <v>14</v>
      </c>
      <c r="D1017" t="str">
        <f t="shared" si="67"/>
        <v>UM</v>
      </c>
      <c r="E1017">
        <v>2007</v>
      </c>
      <c r="F1017">
        <v>27</v>
      </c>
      <c r="G1017" t="s">
        <v>168</v>
      </c>
      <c r="H1017">
        <v>4</v>
      </c>
      <c r="I1017" s="136">
        <f>VLOOKUP(A1017,[1]valid2020_stock!$A$2:$M$9919,13,FALSE)</f>
        <v>0</v>
      </c>
      <c r="J1017" s="73"/>
      <c r="K1017" s="106">
        <f>VLOOKUP(A1017,Minter!$A$48:$F$132,6,FALSE)</f>
        <v>0</v>
      </c>
      <c r="L1017" s="144" t="s">
        <v>281</v>
      </c>
      <c r="M1017" t="s">
        <v>190</v>
      </c>
    </row>
    <row r="1018" spans="1:13" x14ac:dyDescent="0.3">
      <c r="A1018" t="str">
        <f t="shared" si="65"/>
        <v>2007-27-4-ChambersCk_hat_Y_h_um</v>
      </c>
      <c r="B1018">
        <f>VLOOKUP(F1018,LookUpFlags!$A$5:$E$114,5,FALSE)</f>
        <v>2</v>
      </c>
      <c r="C1018">
        <f t="shared" si="66"/>
        <v>14</v>
      </c>
      <c r="D1018" t="str">
        <f t="shared" si="67"/>
        <v>UM</v>
      </c>
      <c r="E1018">
        <v>2007</v>
      </c>
      <c r="F1018">
        <v>27</v>
      </c>
      <c r="G1018" t="s">
        <v>172</v>
      </c>
      <c r="H1018">
        <v>4</v>
      </c>
      <c r="I1018" s="136">
        <f>VLOOKUP(A1018,[1]valid2020_stock!$A$2:$M$9919,13,FALSE)</f>
        <v>0.38426961134891069</v>
      </c>
      <c r="J1018" s="73"/>
      <c r="K1018" s="136">
        <f>I1018</f>
        <v>0.38426961134891069</v>
      </c>
      <c r="L1018" t="s">
        <v>357</v>
      </c>
    </row>
    <row r="1019" spans="1:13" x14ac:dyDescent="0.3">
      <c r="A1019" t="str">
        <f t="shared" si="65"/>
        <v>2007-27-4-Deschutes_hat_Y_h_um</v>
      </c>
      <c r="B1019">
        <f>VLOOKUP(F1019,LookUpFlags!$A$5:$E$114,5,FALSE)</f>
        <v>2</v>
      </c>
      <c r="C1019">
        <f t="shared" si="66"/>
        <v>14</v>
      </c>
      <c r="D1019" t="str">
        <f t="shared" si="67"/>
        <v>UM</v>
      </c>
      <c r="E1019">
        <v>2007</v>
      </c>
      <c r="F1019">
        <v>27</v>
      </c>
      <c r="G1019" t="s">
        <v>182</v>
      </c>
      <c r="H1019">
        <v>4</v>
      </c>
      <c r="I1019" s="136">
        <f>VLOOKUP(A1019,[1]valid2020_stock!$A$2:$M$9919,13,FALSE)</f>
        <v>0.32253772280222109</v>
      </c>
      <c r="J1019" s="73"/>
      <c r="K1019">
        <f>VLOOKUP(A1019,Deschutes!$A$41:$F$130,6,FALSE)</f>
        <v>0.32253772280222109</v>
      </c>
      <c r="L1019" s="161" t="s">
        <v>294</v>
      </c>
      <c r="M1019" t="s">
        <v>191</v>
      </c>
    </row>
    <row r="1020" spans="1:13" x14ac:dyDescent="0.3">
      <c r="A1020" t="str">
        <f t="shared" si="65"/>
        <v>2007-27-4-DuwamishGreen_hat_Y_h_um</v>
      </c>
      <c r="B1020">
        <f>VLOOKUP(F1020,LookUpFlags!$A$5:$E$114,5,FALSE)</f>
        <v>2</v>
      </c>
      <c r="C1020">
        <f t="shared" si="66"/>
        <v>14</v>
      </c>
      <c r="D1020" t="str">
        <f t="shared" si="67"/>
        <v>UM</v>
      </c>
      <c r="E1020">
        <v>2007</v>
      </c>
      <c r="F1020">
        <v>27</v>
      </c>
      <c r="G1020" t="s">
        <v>154</v>
      </c>
      <c r="H1020">
        <v>4</v>
      </c>
      <c r="I1020" s="136">
        <f>VLOOKUP(A1020,[1]valid2020_stock!$A$2:$M$9919,13,FALSE)</f>
        <v>8</v>
      </c>
      <c r="J1020" s="73"/>
      <c r="K1020">
        <f>VLOOKUP(A1020,Green!$A$26:$F$130,6,FALSE)</f>
        <v>7</v>
      </c>
      <c r="L1020" t="s">
        <v>212</v>
      </c>
      <c r="M1020" t="s">
        <v>187</v>
      </c>
    </row>
    <row r="1021" spans="1:13" x14ac:dyDescent="0.3">
      <c r="A1021" t="str">
        <f t="shared" si="65"/>
        <v>2007-27-4-GorstCk_hat_Y_h_um</v>
      </c>
      <c r="B1021">
        <f>VLOOKUP(F1021,LookUpFlags!$A$5:$E$114,5,FALSE)</f>
        <v>2</v>
      </c>
      <c r="C1021">
        <f t="shared" si="66"/>
        <v>14</v>
      </c>
      <c r="D1021" t="str">
        <f t="shared" si="67"/>
        <v>UM</v>
      </c>
      <c r="E1021">
        <v>2007</v>
      </c>
      <c r="F1021">
        <v>27</v>
      </c>
      <c r="G1021" t="s">
        <v>159</v>
      </c>
      <c r="H1021">
        <v>4</v>
      </c>
      <c r="I1021" s="136">
        <f>VLOOKUP(A1021,[1]valid2020_stock!$A$2:$M$9919,13,FALSE)</f>
        <v>1.1850855352983689</v>
      </c>
      <c r="J1021" s="73"/>
      <c r="K1021" s="136">
        <f>VLOOKUP(A1021,Gorst!$A$39:$F$122,6,FALSE)</f>
        <v>1.1850855352983694</v>
      </c>
      <c r="L1021" s="140" t="str">
        <f>Gorst!W$12</f>
        <v>[South Sound Compilation.xlsx]TRS Data_for BKFRAM'!$A$21</v>
      </c>
      <c r="M1021" t="s">
        <v>189</v>
      </c>
    </row>
    <row r="1022" spans="1:13" x14ac:dyDescent="0.3">
      <c r="A1022" t="str">
        <f t="shared" si="65"/>
        <v>2007-27-5-CarrMinter_hat_Y_h_um</v>
      </c>
      <c r="B1022">
        <f>VLOOKUP(F1022,LookUpFlags!$A$5:$E$114,5,FALSE)</f>
        <v>2</v>
      </c>
      <c r="C1022">
        <f t="shared" si="66"/>
        <v>14</v>
      </c>
      <c r="D1022" t="str">
        <f t="shared" si="67"/>
        <v>UM</v>
      </c>
      <c r="E1022">
        <v>2007</v>
      </c>
      <c r="F1022">
        <v>27</v>
      </c>
      <c r="G1022" t="s">
        <v>168</v>
      </c>
      <c r="H1022">
        <v>5</v>
      </c>
      <c r="I1022" s="136">
        <f>VLOOKUP(A1022,[1]valid2020_stock!$A$2:$M$9919,13,FALSE)</f>
        <v>0</v>
      </c>
      <c r="J1022" s="73"/>
      <c r="K1022" s="106">
        <f>VLOOKUP(A1022,Minter!$A$48:$F$132,6,FALSE)</f>
        <v>0</v>
      </c>
      <c r="L1022" s="144" t="s">
        <v>281</v>
      </c>
      <c r="M1022" t="s">
        <v>190</v>
      </c>
    </row>
    <row r="1023" spans="1:13" x14ac:dyDescent="0.3">
      <c r="A1023" t="str">
        <f t="shared" si="65"/>
        <v>2007-27-5-ChambersCk_hat_Y_h_um</v>
      </c>
      <c r="B1023">
        <f>VLOOKUP(F1023,LookUpFlags!$A$5:$E$114,5,FALSE)</f>
        <v>2</v>
      </c>
      <c r="C1023">
        <f t="shared" si="66"/>
        <v>14</v>
      </c>
      <c r="D1023" t="str">
        <f t="shared" si="67"/>
        <v>UM</v>
      </c>
      <c r="E1023">
        <v>2007</v>
      </c>
      <c r="F1023">
        <v>27</v>
      </c>
      <c r="G1023" t="s">
        <v>172</v>
      </c>
      <c r="H1023">
        <v>5</v>
      </c>
      <c r="I1023" s="136">
        <f>VLOOKUP(A1023,[1]valid2020_stock!$A$2:$M$9919,13,FALSE)</f>
        <v>2.2444717525322231</v>
      </c>
      <c r="J1023" s="73"/>
      <c r="K1023" s="136">
        <f>I1023</f>
        <v>2.2444717525322231</v>
      </c>
      <c r="L1023" t="s">
        <v>357</v>
      </c>
    </row>
    <row r="1024" spans="1:13" x14ac:dyDescent="0.3">
      <c r="A1024" t="str">
        <f t="shared" si="65"/>
        <v>2007-27-5-Deschutes_hat_Y_h_um</v>
      </c>
      <c r="B1024">
        <f>VLOOKUP(F1024,LookUpFlags!$A$5:$E$114,5,FALSE)</f>
        <v>2</v>
      </c>
      <c r="C1024">
        <f t="shared" si="66"/>
        <v>14</v>
      </c>
      <c r="D1024" t="str">
        <f t="shared" si="67"/>
        <v>UM</v>
      </c>
      <c r="E1024">
        <v>2007</v>
      </c>
      <c r="F1024">
        <v>27</v>
      </c>
      <c r="G1024" t="s">
        <v>182</v>
      </c>
      <c r="H1024">
        <v>5</v>
      </c>
      <c r="I1024" s="136">
        <f>VLOOKUP(A1024,[1]valid2020_stock!$A$2:$M$9919,13,FALSE)</f>
        <v>1.004275018827803E-2</v>
      </c>
      <c r="J1024" s="73"/>
      <c r="K1024">
        <f>VLOOKUP(A1024,Deschutes!$A$41:$F$130,6,FALSE)</f>
        <v>1.0042750188278032E-2</v>
      </c>
      <c r="L1024" s="161" t="s">
        <v>294</v>
      </c>
      <c r="M1024" t="s">
        <v>191</v>
      </c>
    </row>
    <row r="1025" spans="1:13" x14ac:dyDescent="0.3">
      <c r="A1025" t="str">
        <f t="shared" si="65"/>
        <v>2007-27-5-DuwamishGreen_hat_Y_h_um</v>
      </c>
      <c r="B1025">
        <f>VLOOKUP(F1025,LookUpFlags!$A$5:$E$114,5,FALSE)</f>
        <v>2</v>
      </c>
      <c r="C1025">
        <f t="shared" si="66"/>
        <v>14</v>
      </c>
      <c r="D1025" t="str">
        <f t="shared" si="67"/>
        <v>UM</v>
      </c>
      <c r="E1025">
        <v>2007</v>
      </c>
      <c r="F1025">
        <v>27</v>
      </c>
      <c r="G1025" t="s">
        <v>154</v>
      </c>
      <c r="H1025">
        <v>5</v>
      </c>
      <c r="I1025" s="136">
        <f>VLOOKUP(A1025,[1]valid2020_stock!$A$2:$M$9919,13,FALSE)</f>
        <v>2</v>
      </c>
      <c r="J1025" s="73"/>
      <c r="K1025">
        <f>VLOOKUP(A1025,Green!$A$26:$F$130,6,FALSE)</f>
        <v>2</v>
      </c>
      <c r="L1025" t="s">
        <v>212</v>
      </c>
      <c r="M1025" t="s">
        <v>187</v>
      </c>
    </row>
    <row r="1026" spans="1:13" x14ac:dyDescent="0.3">
      <c r="A1026" t="str">
        <f t="shared" si="65"/>
        <v>2007-27-5-GorstCk_hat_Y_h_um</v>
      </c>
      <c r="B1026">
        <f>VLOOKUP(F1026,LookUpFlags!$A$5:$E$114,5,FALSE)</f>
        <v>2</v>
      </c>
      <c r="C1026">
        <f t="shared" si="66"/>
        <v>14</v>
      </c>
      <c r="D1026" t="str">
        <f t="shared" si="67"/>
        <v>UM</v>
      </c>
      <c r="E1026">
        <v>2007</v>
      </c>
      <c r="F1026">
        <v>27</v>
      </c>
      <c r="G1026" t="s">
        <v>159</v>
      </c>
      <c r="H1026">
        <v>5</v>
      </c>
      <c r="I1026" s="136">
        <f>VLOOKUP(A1026,[1]valid2020_stock!$A$2:$M$9919,13,FALSE)</f>
        <v>0</v>
      </c>
      <c r="J1026" s="73"/>
      <c r="K1026" s="136">
        <f>VLOOKUP(A1026,Gorst!$A$39:$F$122,6,FALSE)</f>
        <v>0</v>
      </c>
      <c r="L1026" s="140" t="str">
        <f>Gorst!W$12</f>
        <v>[South Sound Compilation.xlsx]TRS Data_for BKFRAM'!$A$21</v>
      </c>
      <c r="M1026" t="s">
        <v>189</v>
      </c>
    </row>
    <row r="1027" spans="1:13" x14ac:dyDescent="0.3">
      <c r="A1027" t="str">
        <f t="shared" si="65"/>
        <v>2008-27-3-CarrMinter_hat_Y_h_um</v>
      </c>
      <c r="B1027">
        <f>VLOOKUP(F1027,LookUpFlags!$A$5:$E$114,5,FALSE)</f>
        <v>2</v>
      </c>
      <c r="C1027">
        <f t="shared" si="66"/>
        <v>14</v>
      </c>
      <c r="D1027" t="str">
        <f t="shared" si="67"/>
        <v>UM</v>
      </c>
      <c r="E1027">
        <v>2008</v>
      </c>
      <c r="F1027">
        <v>27</v>
      </c>
      <c r="G1027" t="s">
        <v>168</v>
      </c>
      <c r="H1027">
        <v>3</v>
      </c>
      <c r="I1027" s="136">
        <f>VLOOKUP(A1027,[1]valid2020_stock!$A$2:$M$9919,13,FALSE)</f>
        <v>0</v>
      </c>
      <c r="J1027" s="73"/>
      <c r="K1027" s="106">
        <f>VLOOKUP(A1027,Minter!$A$48:$F$132,6,FALSE)</f>
        <v>0</v>
      </c>
      <c r="L1027" s="144" t="s">
        <v>281</v>
      </c>
      <c r="M1027" t="s">
        <v>190</v>
      </c>
    </row>
    <row r="1028" spans="1:13" x14ac:dyDescent="0.3">
      <c r="A1028" t="str">
        <f t="shared" ref="A1028:A1091" si="69">E1028&amp;"-"&amp;F1028&amp;"-"&amp;H1028&amp;"-"&amp;G1028</f>
        <v>2008-27-3-ChambersCk_hat_Y_h_um</v>
      </c>
      <c r="B1028">
        <f>VLOOKUP(F1028,LookUpFlags!$A$5:$E$114,5,FALSE)</f>
        <v>2</v>
      </c>
      <c r="C1028">
        <f t="shared" ref="C1028:C1091" si="70">IF(MOD(F1028,2)&lt;&gt;0,F1028/2+0.5,F1028/2)</f>
        <v>14</v>
      </c>
      <c r="D1028" t="str">
        <f t="shared" ref="D1028:D1091" si="71">IF(MOD(F1028,2)&lt;&gt;0,"UM","M")</f>
        <v>UM</v>
      </c>
      <c r="E1028">
        <v>2008</v>
      </c>
      <c r="F1028">
        <v>27</v>
      </c>
      <c r="G1028" t="s">
        <v>172</v>
      </c>
      <c r="H1028">
        <v>3</v>
      </c>
      <c r="I1028" s="136">
        <f>VLOOKUP(A1028,[1]valid2020_stock!$A$2:$M$9919,13,FALSE)</f>
        <v>0.56260078677572856</v>
      </c>
      <c r="J1028" s="73"/>
      <c r="K1028" s="136">
        <f>I1028</f>
        <v>0.56260078677572856</v>
      </c>
      <c r="L1028" t="s">
        <v>357</v>
      </c>
    </row>
    <row r="1029" spans="1:13" x14ac:dyDescent="0.3">
      <c r="A1029" t="str">
        <f t="shared" si="69"/>
        <v>2008-27-3-Deschutes_hat_Y_h_um</v>
      </c>
      <c r="B1029">
        <f>VLOOKUP(F1029,LookUpFlags!$A$5:$E$114,5,FALSE)</f>
        <v>2</v>
      </c>
      <c r="C1029">
        <f t="shared" si="70"/>
        <v>14</v>
      </c>
      <c r="D1029" t="str">
        <f t="shared" si="71"/>
        <v>UM</v>
      </c>
      <c r="E1029">
        <v>2008</v>
      </c>
      <c r="F1029">
        <v>27</v>
      </c>
      <c r="G1029" t="s">
        <v>182</v>
      </c>
      <c r="H1029">
        <v>3</v>
      </c>
      <c r="I1029" s="136">
        <f>VLOOKUP(A1029,[1]valid2020_stock!$A$2:$M$9919,13,FALSE)</f>
        <v>0.15575980797144839</v>
      </c>
      <c r="J1029" s="73"/>
      <c r="K1029">
        <f>VLOOKUP(A1029,Deschutes!$A$41:$F$130,6,FALSE)</f>
        <v>0.15575980797144837</v>
      </c>
      <c r="L1029" s="161" t="s">
        <v>294</v>
      </c>
      <c r="M1029" t="s">
        <v>191</v>
      </c>
    </row>
    <row r="1030" spans="1:13" x14ac:dyDescent="0.3">
      <c r="A1030" t="str">
        <f t="shared" si="69"/>
        <v>2008-27-3-DuwamishGreen_hat_Y_h_um</v>
      </c>
      <c r="B1030">
        <f>VLOOKUP(F1030,LookUpFlags!$A$5:$E$114,5,FALSE)</f>
        <v>2</v>
      </c>
      <c r="C1030">
        <f t="shared" si="70"/>
        <v>14</v>
      </c>
      <c r="D1030" t="str">
        <f t="shared" si="71"/>
        <v>UM</v>
      </c>
      <c r="E1030">
        <v>2008</v>
      </c>
      <c r="F1030">
        <v>27</v>
      </c>
      <c r="G1030" t="s">
        <v>154</v>
      </c>
      <c r="H1030">
        <v>3</v>
      </c>
      <c r="I1030" s="136">
        <f>VLOOKUP(A1030,[1]valid2020_stock!$A$2:$M$9919,13,FALSE)</f>
        <v>1</v>
      </c>
      <c r="J1030" s="73"/>
      <c r="K1030">
        <f>VLOOKUP(A1030,Green!$A$26:$F$130,6,FALSE)</f>
        <v>1</v>
      </c>
      <c r="L1030" t="s">
        <v>212</v>
      </c>
      <c r="M1030" t="s">
        <v>187</v>
      </c>
    </row>
    <row r="1031" spans="1:13" x14ac:dyDescent="0.3">
      <c r="A1031" t="str">
        <f t="shared" si="69"/>
        <v>2008-27-3-GorstCk_hat_Y_h_um</v>
      </c>
      <c r="B1031">
        <f>VLOOKUP(F1031,LookUpFlags!$A$5:$E$114,5,FALSE)</f>
        <v>2</v>
      </c>
      <c r="C1031">
        <f t="shared" si="70"/>
        <v>14</v>
      </c>
      <c r="D1031" t="str">
        <f t="shared" si="71"/>
        <v>UM</v>
      </c>
      <c r="E1031">
        <v>2008</v>
      </c>
      <c r="F1031">
        <v>27</v>
      </c>
      <c r="G1031" t="s">
        <v>159</v>
      </c>
      <c r="H1031">
        <v>3</v>
      </c>
      <c r="I1031" s="136">
        <f>VLOOKUP(A1031,[1]valid2020_stock!$A$2:$M$9919,13,FALSE)</f>
        <v>0</v>
      </c>
      <c r="J1031" s="73"/>
      <c r="K1031" s="136">
        <f>VLOOKUP(A1031,Gorst!$A$39:$F$122,6,FALSE)</f>
        <v>0</v>
      </c>
      <c r="L1031" s="140" t="str">
        <f>Gorst!W$12</f>
        <v>[South Sound Compilation.xlsx]TRS Data_for BKFRAM'!$A$21</v>
      </c>
      <c r="M1031" t="s">
        <v>189</v>
      </c>
    </row>
    <row r="1032" spans="1:13" x14ac:dyDescent="0.3">
      <c r="A1032" t="str">
        <f t="shared" si="69"/>
        <v>2008-27-4-CarrMinter_hat_Y_h_um</v>
      </c>
      <c r="B1032">
        <f>VLOOKUP(F1032,LookUpFlags!$A$5:$E$114,5,FALSE)</f>
        <v>2</v>
      </c>
      <c r="C1032">
        <f t="shared" si="70"/>
        <v>14</v>
      </c>
      <c r="D1032" t="str">
        <f t="shared" si="71"/>
        <v>UM</v>
      </c>
      <c r="E1032">
        <v>2008</v>
      </c>
      <c r="F1032">
        <v>27</v>
      </c>
      <c r="G1032" t="s">
        <v>168</v>
      </c>
      <c r="H1032">
        <v>4</v>
      </c>
      <c r="I1032" s="136">
        <f>VLOOKUP(A1032,[1]valid2020_stock!$A$2:$M$9919,13,FALSE)</f>
        <v>0</v>
      </c>
      <c r="J1032" s="73"/>
      <c r="K1032" s="106">
        <f>VLOOKUP(A1032,Minter!$A$48:$F$132,6,FALSE)</f>
        <v>0</v>
      </c>
      <c r="L1032" s="144" t="s">
        <v>281</v>
      </c>
      <c r="M1032" t="s">
        <v>190</v>
      </c>
    </row>
    <row r="1033" spans="1:13" x14ac:dyDescent="0.3">
      <c r="A1033" t="str">
        <f t="shared" si="69"/>
        <v>2008-27-4-ChambersCk_hat_Y_h_um</v>
      </c>
      <c r="B1033">
        <f>VLOOKUP(F1033,LookUpFlags!$A$5:$E$114,5,FALSE)</f>
        <v>2</v>
      </c>
      <c r="C1033">
        <f t="shared" si="70"/>
        <v>14</v>
      </c>
      <c r="D1033" t="str">
        <f t="shared" si="71"/>
        <v>UM</v>
      </c>
      <c r="E1033">
        <v>2008</v>
      </c>
      <c r="F1033">
        <v>27</v>
      </c>
      <c r="G1033" t="s">
        <v>172</v>
      </c>
      <c r="H1033">
        <v>4</v>
      </c>
      <c r="I1033" s="136">
        <f>VLOOKUP(A1033,[1]valid2020_stock!$A$2:$M$9919,13,FALSE)</f>
        <v>12.91904465278879</v>
      </c>
      <c r="J1033" s="73"/>
      <c r="K1033" s="136">
        <f>I1033</f>
        <v>12.91904465278879</v>
      </c>
      <c r="L1033" t="s">
        <v>357</v>
      </c>
    </row>
    <row r="1034" spans="1:13" x14ac:dyDescent="0.3">
      <c r="A1034" t="str">
        <f t="shared" si="69"/>
        <v>2008-27-4-Deschutes_hat_Y_h_um</v>
      </c>
      <c r="B1034">
        <f>VLOOKUP(F1034,LookUpFlags!$A$5:$E$114,5,FALSE)</f>
        <v>2</v>
      </c>
      <c r="C1034">
        <f t="shared" si="70"/>
        <v>14</v>
      </c>
      <c r="D1034" t="str">
        <f t="shared" si="71"/>
        <v>UM</v>
      </c>
      <c r="E1034">
        <v>2008</v>
      </c>
      <c r="F1034">
        <v>27</v>
      </c>
      <c r="G1034" t="s">
        <v>182</v>
      </c>
      <c r="H1034">
        <v>4</v>
      </c>
      <c r="I1034" s="136">
        <f>VLOOKUP(A1034,[1]valid2020_stock!$A$2:$M$9919,13,FALSE)</f>
        <v>8.9891513733386441E-2</v>
      </c>
      <c r="J1034" s="73"/>
      <c r="K1034">
        <f>VLOOKUP(A1034,Deschutes!$A$41:$F$130,6,FALSE)</f>
        <v>8.9891513733386441E-2</v>
      </c>
      <c r="L1034" s="161" t="s">
        <v>294</v>
      </c>
      <c r="M1034" t="s">
        <v>191</v>
      </c>
    </row>
    <row r="1035" spans="1:13" x14ac:dyDescent="0.3">
      <c r="A1035" t="str">
        <f t="shared" si="69"/>
        <v>2008-27-4-DuwamishGreen_hat_Y_h_um</v>
      </c>
      <c r="B1035">
        <f>VLOOKUP(F1035,LookUpFlags!$A$5:$E$114,5,FALSE)</f>
        <v>2</v>
      </c>
      <c r="C1035">
        <f t="shared" si="70"/>
        <v>14</v>
      </c>
      <c r="D1035" t="str">
        <f t="shared" si="71"/>
        <v>UM</v>
      </c>
      <c r="E1035">
        <v>2008</v>
      </c>
      <c r="F1035">
        <v>27</v>
      </c>
      <c r="G1035" t="s">
        <v>154</v>
      </c>
      <c r="H1035">
        <v>4</v>
      </c>
      <c r="I1035" s="136">
        <f>VLOOKUP(A1035,[1]valid2020_stock!$A$2:$M$9919,13,FALSE)</f>
        <v>6</v>
      </c>
      <c r="J1035" s="73"/>
      <c r="K1035">
        <f>VLOOKUP(A1035,Green!$A$26:$F$130,6,FALSE)</f>
        <v>6</v>
      </c>
      <c r="L1035" t="s">
        <v>212</v>
      </c>
      <c r="M1035" t="s">
        <v>187</v>
      </c>
    </row>
    <row r="1036" spans="1:13" x14ac:dyDescent="0.3">
      <c r="A1036" t="str">
        <f t="shared" si="69"/>
        <v>2008-27-4-GorstCk_hat_Y_h_um</v>
      </c>
      <c r="B1036">
        <f>VLOOKUP(F1036,LookUpFlags!$A$5:$E$114,5,FALSE)</f>
        <v>2</v>
      </c>
      <c r="C1036">
        <f t="shared" si="70"/>
        <v>14</v>
      </c>
      <c r="D1036" t="str">
        <f t="shared" si="71"/>
        <v>UM</v>
      </c>
      <c r="E1036">
        <v>2008</v>
      </c>
      <c r="F1036">
        <v>27</v>
      </c>
      <c r="G1036" t="s">
        <v>159</v>
      </c>
      <c r="H1036">
        <v>4</v>
      </c>
      <c r="I1036" s="136">
        <f>VLOOKUP(A1036,[1]valid2020_stock!$A$2:$M$9919,13,FALSE)</f>
        <v>0</v>
      </c>
      <c r="J1036" s="73"/>
      <c r="K1036" s="136">
        <f>VLOOKUP(A1036,Gorst!$A$39:$F$122,6,FALSE)</f>
        <v>0</v>
      </c>
      <c r="L1036" s="140" t="str">
        <f>Gorst!W$12</f>
        <v>[South Sound Compilation.xlsx]TRS Data_for BKFRAM'!$A$21</v>
      </c>
      <c r="M1036" t="s">
        <v>189</v>
      </c>
    </row>
    <row r="1037" spans="1:13" x14ac:dyDescent="0.3">
      <c r="A1037" t="str">
        <f t="shared" si="69"/>
        <v>2008-27-5-CarrMinter_hat_Y_h_um</v>
      </c>
      <c r="B1037">
        <f>VLOOKUP(F1037,LookUpFlags!$A$5:$E$114,5,FALSE)</f>
        <v>2</v>
      </c>
      <c r="C1037">
        <f t="shared" si="70"/>
        <v>14</v>
      </c>
      <c r="D1037" t="str">
        <f t="shared" si="71"/>
        <v>UM</v>
      </c>
      <c r="E1037">
        <v>2008</v>
      </c>
      <c r="F1037">
        <v>27</v>
      </c>
      <c r="G1037" t="s">
        <v>168</v>
      </c>
      <c r="H1037">
        <v>5</v>
      </c>
      <c r="I1037" s="136">
        <f>VLOOKUP(A1037,[1]valid2020_stock!$A$2:$M$9919,13,FALSE)</f>
        <v>0</v>
      </c>
      <c r="J1037" s="73"/>
      <c r="K1037" s="106">
        <f>VLOOKUP(A1037,Minter!$A$48:$F$132,6,FALSE)</f>
        <v>0</v>
      </c>
      <c r="L1037" s="144" t="s">
        <v>281</v>
      </c>
      <c r="M1037" t="s">
        <v>190</v>
      </c>
    </row>
    <row r="1038" spans="1:13" x14ac:dyDescent="0.3">
      <c r="A1038" t="str">
        <f t="shared" si="69"/>
        <v>2008-27-5-ChambersCk_hat_Y_h_um</v>
      </c>
      <c r="B1038">
        <f>VLOOKUP(F1038,LookUpFlags!$A$5:$E$114,5,FALSE)</f>
        <v>2</v>
      </c>
      <c r="C1038">
        <f t="shared" si="70"/>
        <v>14</v>
      </c>
      <c r="D1038" t="str">
        <f t="shared" si="71"/>
        <v>UM</v>
      </c>
      <c r="E1038">
        <v>2008</v>
      </c>
      <c r="F1038">
        <v>27</v>
      </c>
      <c r="G1038" t="s">
        <v>172</v>
      </c>
      <c r="H1038">
        <v>5</v>
      </c>
      <c r="I1038" s="136">
        <f>VLOOKUP(A1038,[1]valid2020_stock!$A$2:$M$9919,13,FALSE)</f>
        <v>0</v>
      </c>
      <c r="J1038" s="73"/>
      <c r="K1038" s="136">
        <f>I1038</f>
        <v>0</v>
      </c>
      <c r="L1038" t="s">
        <v>357</v>
      </c>
    </row>
    <row r="1039" spans="1:13" x14ac:dyDescent="0.3">
      <c r="A1039" t="str">
        <f t="shared" si="69"/>
        <v>2008-27-5-Deschutes_hat_Y_h_um</v>
      </c>
      <c r="B1039">
        <f>VLOOKUP(F1039,LookUpFlags!$A$5:$E$114,5,FALSE)</f>
        <v>2</v>
      </c>
      <c r="C1039">
        <f t="shared" si="70"/>
        <v>14</v>
      </c>
      <c r="D1039" t="str">
        <f t="shared" si="71"/>
        <v>UM</v>
      </c>
      <c r="E1039">
        <v>2008</v>
      </c>
      <c r="F1039">
        <v>27</v>
      </c>
      <c r="G1039" t="s">
        <v>182</v>
      </c>
      <c r="H1039">
        <v>5</v>
      </c>
      <c r="I1039" s="136">
        <f>VLOOKUP(A1039,[1]valid2020_stock!$A$2:$M$9919,13,FALSE)</f>
        <v>0</v>
      </c>
      <c r="J1039" s="73"/>
      <c r="K1039">
        <f>VLOOKUP(A1039,Deschutes!$A$41:$F$130,6,FALSE)</f>
        <v>0</v>
      </c>
      <c r="L1039" s="161" t="s">
        <v>294</v>
      </c>
      <c r="M1039" t="s">
        <v>191</v>
      </c>
    </row>
    <row r="1040" spans="1:13" x14ac:dyDescent="0.3">
      <c r="A1040" t="str">
        <f t="shared" si="69"/>
        <v>2008-27-5-DuwamishGreen_hat_Y_h_um</v>
      </c>
      <c r="B1040">
        <f>VLOOKUP(F1040,LookUpFlags!$A$5:$E$114,5,FALSE)</f>
        <v>2</v>
      </c>
      <c r="C1040">
        <f t="shared" si="70"/>
        <v>14</v>
      </c>
      <c r="D1040" t="str">
        <f t="shared" si="71"/>
        <v>UM</v>
      </c>
      <c r="E1040">
        <v>2008</v>
      </c>
      <c r="F1040">
        <v>27</v>
      </c>
      <c r="G1040" t="s">
        <v>154</v>
      </c>
      <c r="H1040">
        <v>5</v>
      </c>
      <c r="I1040" s="136">
        <f>VLOOKUP(A1040,[1]valid2020_stock!$A$2:$M$9919,13,FALSE)</f>
        <v>1</v>
      </c>
      <c r="J1040" s="73"/>
      <c r="K1040">
        <f>VLOOKUP(A1040,Green!$A$26:$F$130,6,FALSE)</f>
        <v>0</v>
      </c>
      <c r="L1040" t="s">
        <v>212</v>
      </c>
      <c r="M1040" t="s">
        <v>187</v>
      </c>
    </row>
    <row r="1041" spans="1:13" x14ac:dyDescent="0.3">
      <c r="A1041" t="str">
        <f t="shared" si="69"/>
        <v>2008-27-5-GorstCk_hat_Y_h_um</v>
      </c>
      <c r="B1041">
        <f>VLOOKUP(F1041,LookUpFlags!$A$5:$E$114,5,FALSE)</f>
        <v>2</v>
      </c>
      <c r="C1041">
        <f t="shared" si="70"/>
        <v>14</v>
      </c>
      <c r="D1041" t="str">
        <f t="shared" si="71"/>
        <v>UM</v>
      </c>
      <c r="E1041">
        <v>2008</v>
      </c>
      <c r="F1041">
        <v>27</v>
      </c>
      <c r="G1041" t="s">
        <v>159</v>
      </c>
      <c r="H1041">
        <v>5</v>
      </c>
      <c r="I1041" s="136">
        <f>VLOOKUP(A1041,[1]valid2020_stock!$A$2:$M$9919,13,FALSE)</f>
        <v>0</v>
      </c>
      <c r="J1041" s="73"/>
      <c r="K1041" s="136">
        <f>VLOOKUP(A1041,Gorst!$A$39:$F$122,6,FALSE)</f>
        <v>0</v>
      </c>
      <c r="L1041" s="140" t="str">
        <f>Gorst!W$12</f>
        <v>[South Sound Compilation.xlsx]TRS Data_for BKFRAM'!$A$21</v>
      </c>
      <c r="M1041" t="s">
        <v>189</v>
      </c>
    </row>
    <row r="1042" spans="1:13" x14ac:dyDescent="0.3">
      <c r="A1042" t="str">
        <f t="shared" si="69"/>
        <v>2009-27-3-CarrMinter_hat_Y_h_um</v>
      </c>
      <c r="B1042">
        <f>VLOOKUP(F1042,LookUpFlags!$A$5:$E$114,5,FALSE)</f>
        <v>2</v>
      </c>
      <c r="C1042">
        <f t="shared" si="70"/>
        <v>14</v>
      </c>
      <c r="D1042" t="str">
        <f t="shared" si="71"/>
        <v>UM</v>
      </c>
      <c r="E1042">
        <v>2009</v>
      </c>
      <c r="F1042">
        <v>27</v>
      </c>
      <c r="G1042" t="s">
        <v>168</v>
      </c>
      <c r="H1042">
        <v>3</v>
      </c>
      <c r="I1042" s="136">
        <f>VLOOKUP(A1042,[1]valid2020_stock!$A$2:$M$9919,13,FALSE)</f>
        <v>0</v>
      </c>
      <c r="J1042" s="73"/>
      <c r="K1042" s="106">
        <f>VLOOKUP(A1042,Minter!$A$48:$F$132,6,FALSE)</f>
        <v>0</v>
      </c>
      <c r="L1042" s="144" t="s">
        <v>281</v>
      </c>
      <c r="M1042" t="s">
        <v>190</v>
      </c>
    </row>
    <row r="1043" spans="1:13" x14ac:dyDescent="0.3">
      <c r="A1043" t="str">
        <f t="shared" si="69"/>
        <v>2009-27-3-ChambersCk_hat_Y_h_um</v>
      </c>
      <c r="B1043">
        <f>VLOOKUP(F1043,LookUpFlags!$A$5:$E$114,5,FALSE)</f>
        <v>2</v>
      </c>
      <c r="C1043">
        <f t="shared" si="70"/>
        <v>14</v>
      </c>
      <c r="D1043" t="str">
        <f t="shared" si="71"/>
        <v>UM</v>
      </c>
      <c r="E1043">
        <v>2009</v>
      </c>
      <c r="F1043">
        <v>27</v>
      </c>
      <c r="G1043" t="s">
        <v>172</v>
      </c>
      <c r="H1043">
        <v>3</v>
      </c>
      <c r="I1043" s="136">
        <f>VLOOKUP(A1043,[1]valid2020_stock!$A$2:$M$9919,13,FALSE)</f>
        <v>0.1963885728732144</v>
      </c>
      <c r="J1043" s="73"/>
      <c r="K1043" s="136">
        <f>I1043</f>
        <v>0.1963885728732144</v>
      </c>
      <c r="L1043" t="s">
        <v>357</v>
      </c>
    </row>
    <row r="1044" spans="1:13" x14ac:dyDescent="0.3">
      <c r="A1044" t="str">
        <f t="shared" si="69"/>
        <v>2009-27-3-Deschutes_hat_Y_h_um</v>
      </c>
      <c r="B1044">
        <f>VLOOKUP(F1044,LookUpFlags!$A$5:$E$114,5,FALSE)</f>
        <v>2</v>
      </c>
      <c r="C1044">
        <f t="shared" si="70"/>
        <v>14</v>
      </c>
      <c r="D1044" t="str">
        <f t="shared" si="71"/>
        <v>UM</v>
      </c>
      <c r="E1044">
        <v>2009</v>
      </c>
      <c r="F1044">
        <v>27</v>
      </c>
      <c r="G1044" t="s">
        <v>182</v>
      </c>
      <c r="H1044">
        <v>3</v>
      </c>
      <c r="I1044" s="136">
        <f>VLOOKUP(A1044,[1]valid2020_stock!$A$2:$M$9919,13,FALSE)</f>
        <v>6.2218968922341952E-2</v>
      </c>
      <c r="J1044" s="73"/>
      <c r="K1044">
        <f>VLOOKUP(A1044,Deschutes!$A$41:$F$130,6,FALSE)</f>
        <v>6.2218968922341952E-2</v>
      </c>
      <c r="L1044" s="161" t="s">
        <v>294</v>
      </c>
      <c r="M1044" t="s">
        <v>191</v>
      </c>
    </row>
    <row r="1045" spans="1:13" x14ac:dyDescent="0.3">
      <c r="A1045" t="str">
        <f t="shared" si="69"/>
        <v>2009-27-3-DuwamishGreen_hat_Y_h_um</v>
      </c>
      <c r="B1045">
        <f>VLOOKUP(F1045,LookUpFlags!$A$5:$E$114,5,FALSE)</f>
        <v>2</v>
      </c>
      <c r="C1045">
        <f t="shared" si="70"/>
        <v>14</v>
      </c>
      <c r="D1045" t="str">
        <f t="shared" si="71"/>
        <v>UM</v>
      </c>
      <c r="E1045">
        <v>2009</v>
      </c>
      <c r="F1045">
        <v>27</v>
      </c>
      <c r="G1045" t="s">
        <v>154</v>
      </c>
      <c r="H1045">
        <v>3</v>
      </c>
      <c r="I1045" s="136">
        <f>VLOOKUP(A1045,[1]valid2020_stock!$A$2:$M$9919,13,FALSE)</f>
        <v>11</v>
      </c>
      <c r="J1045" s="73"/>
      <c r="K1045">
        <f>VLOOKUP(A1045,Green!$A$26:$F$130,6,FALSE)</f>
        <v>10</v>
      </c>
      <c r="L1045" t="s">
        <v>212</v>
      </c>
      <c r="M1045" t="s">
        <v>187</v>
      </c>
    </row>
    <row r="1046" spans="1:13" x14ac:dyDescent="0.3">
      <c r="A1046" t="str">
        <f t="shared" si="69"/>
        <v>2009-27-3-GorstCk_hat_Y_h_um</v>
      </c>
      <c r="B1046">
        <f>VLOOKUP(F1046,LookUpFlags!$A$5:$E$114,5,FALSE)</f>
        <v>2</v>
      </c>
      <c r="C1046">
        <f t="shared" si="70"/>
        <v>14</v>
      </c>
      <c r="D1046" t="str">
        <f t="shared" si="71"/>
        <v>UM</v>
      </c>
      <c r="E1046">
        <v>2009</v>
      </c>
      <c r="F1046">
        <v>27</v>
      </c>
      <c r="G1046" t="s">
        <v>159</v>
      </c>
      <c r="H1046">
        <v>3</v>
      </c>
      <c r="I1046" s="136">
        <f>VLOOKUP(A1046,[1]valid2020_stock!$A$2:$M$9919,13,FALSE)</f>
        <v>0</v>
      </c>
      <c r="J1046" s="73"/>
      <c r="K1046" s="136">
        <f>VLOOKUP(A1046,Gorst!$A$39:$F$122,6,FALSE)</f>
        <v>0</v>
      </c>
      <c r="L1046" s="140" t="str">
        <f>Gorst!W$12</f>
        <v>[South Sound Compilation.xlsx]TRS Data_for BKFRAM'!$A$21</v>
      </c>
      <c r="M1046" t="s">
        <v>189</v>
      </c>
    </row>
    <row r="1047" spans="1:13" x14ac:dyDescent="0.3">
      <c r="A1047" t="str">
        <f t="shared" si="69"/>
        <v>2009-27-4-CarrMinter_hat_Y_h_um</v>
      </c>
      <c r="B1047">
        <f>VLOOKUP(F1047,LookUpFlags!$A$5:$E$114,5,FALSE)</f>
        <v>2</v>
      </c>
      <c r="C1047">
        <f t="shared" si="70"/>
        <v>14</v>
      </c>
      <c r="D1047" t="str">
        <f t="shared" si="71"/>
        <v>UM</v>
      </c>
      <c r="E1047">
        <v>2009</v>
      </c>
      <c r="F1047">
        <v>27</v>
      </c>
      <c r="G1047" t="s">
        <v>168</v>
      </c>
      <c r="H1047">
        <v>4</v>
      </c>
      <c r="I1047" s="136">
        <f>VLOOKUP(A1047,[1]valid2020_stock!$A$2:$M$9919,13,FALSE)</f>
        <v>0</v>
      </c>
      <c r="J1047" s="73"/>
      <c r="K1047" s="106">
        <f>VLOOKUP(A1047,Minter!$A$48:$F$132,6,FALSE)</f>
        <v>0</v>
      </c>
      <c r="L1047" s="144" t="s">
        <v>281</v>
      </c>
      <c r="M1047" t="s">
        <v>190</v>
      </c>
    </row>
    <row r="1048" spans="1:13" x14ac:dyDescent="0.3">
      <c r="A1048" t="str">
        <f t="shared" si="69"/>
        <v>2009-27-4-ChambersCk_hat_Y_h_um</v>
      </c>
      <c r="B1048">
        <f>VLOOKUP(F1048,LookUpFlags!$A$5:$E$114,5,FALSE)</f>
        <v>2</v>
      </c>
      <c r="C1048">
        <f t="shared" si="70"/>
        <v>14</v>
      </c>
      <c r="D1048" t="str">
        <f t="shared" si="71"/>
        <v>UM</v>
      </c>
      <c r="E1048">
        <v>2009</v>
      </c>
      <c r="F1048">
        <v>27</v>
      </c>
      <c r="G1048" t="s">
        <v>172</v>
      </c>
      <c r="H1048">
        <v>4</v>
      </c>
      <c r="I1048" s="136">
        <f>VLOOKUP(A1048,[1]valid2020_stock!$A$2:$M$9919,13,FALSE)</f>
        <v>0.22287183202036359</v>
      </c>
      <c r="J1048" s="73"/>
      <c r="K1048" s="136">
        <f>I1048</f>
        <v>0.22287183202036359</v>
      </c>
      <c r="L1048" t="s">
        <v>357</v>
      </c>
    </row>
    <row r="1049" spans="1:13" x14ac:dyDescent="0.3">
      <c r="A1049" t="str">
        <f t="shared" si="69"/>
        <v>2009-27-4-Deschutes_hat_Y_h_um</v>
      </c>
      <c r="B1049">
        <f>VLOOKUP(F1049,LookUpFlags!$A$5:$E$114,5,FALSE)</f>
        <v>2</v>
      </c>
      <c r="C1049">
        <f t="shared" si="70"/>
        <v>14</v>
      </c>
      <c r="D1049" t="str">
        <f t="shared" si="71"/>
        <v>UM</v>
      </c>
      <c r="E1049">
        <v>2009</v>
      </c>
      <c r="F1049">
        <v>27</v>
      </c>
      <c r="G1049" t="s">
        <v>182</v>
      </c>
      <c r="H1049">
        <v>4</v>
      </c>
      <c r="I1049" s="136">
        <f>VLOOKUP(A1049,[1]valid2020_stock!$A$2:$M$9919,13,FALSE)</f>
        <v>0.20579936033060481</v>
      </c>
      <c r="J1049" s="73"/>
      <c r="K1049">
        <f>VLOOKUP(A1049,Deschutes!$A$41:$F$130,6,FALSE)</f>
        <v>0.20579936033060481</v>
      </c>
      <c r="L1049" s="161" t="s">
        <v>294</v>
      </c>
      <c r="M1049" t="s">
        <v>191</v>
      </c>
    </row>
    <row r="1050" spans="1:13" x14ac:dyDescent="0.3">
      <c r="A1050" t="str">
        <f t="shared" si="69"/>
        <v>2009-27-4-DuwamishGreen_hat_Y_h_um</v>
      </c>
      <c r="B1050">
        <f>VLOOKUP(F1050,LookUpFlags!$A$5:$E$114,5,FALSE)</f>
        <v>2</v>
      </c>
      <c r="C1050">
        <f t="shared" si="70"/>
        <v>14</v>
      </c>
      <c r="D1050" t="str">
        <f t="shared" si="71"/>
        <v>UM</v>
      </c>
      <c r="E1050">
        <v>2009</v>
      </c>
      <c r="F1050">
        <v>27</v>
      </c>
      <c r="G1050" t="s">
        <v>154</v>
      </c>
      <c r="H1050">
        <v>4</v>
      </c>
      <c r="I1050" s="136">
        <f>VLOOKUP(A1050,[1]valid2020_stock!$A$2:$M$9919,13,FALSE)</f>
        <v>6</v>
      </c>
      <c r="J1050" s="73"/>
      <c r="K1050">
        <f>VLOOKUP(A1050,Green!$A$26:$F$130,6,FALSE)</f>
        <v>6</v>
      </c>
      <c r="L1050" t="s">
        <v>212</v>
      </c>
      <c r="M1050" t="s">
        <v>187</v>
      </c>
    </row>
    <row r="1051" spans="1:13" x14ac:dyDescent="0.3">
      <c r="A1051" t="str">
        <f t="shared" si="69"/>
        <v>2009-27-4-GorstCk_hat_Y_h_um</v>
      </c>
      <c r="B1051">
        <f>VLOOKUP(F1051,LookUpFlags!$A$5:$E$114,5,FALSE)</f>
        <v>2</v>
      </c>
      <c r="C1051">
        <f t="shared" si="70"/>
        <v>14</v>
      </c>
      <c r="D1051" t="str">
        <f t="shared" si="71"/>
        <v>UM</v>
      </c>
      <c r="E1051">
        <v>2009</v>
      </c>
      <c r="F1051">
        <v>27</v>
      </c>
      <c r="G1051" t="s">
        <v>159</v>
      </c>
      <c r="H1051">
        <v>4</v>
      </c>
      <c r="I1051" s="136">
        <f>VLOOKUP(A1051,[1]valid2020_stock!$A$2:$M$9919,13,FALSE)</f>
        <v>0</v>
      </c>
      <c r="J1051" s="73"/>
      <c r="K1051" s="136">
        <f>VLOOKUP(A1051,Gorst!$A$39:$F$122,6,FALSE)</f>
        <v>0</v>
      </c>
      <c r="L1051" s="140" t="str">
        <f>Gorst!W$12</f>
        <v>[South Sound Compilation.xlsx]TRS Data_for BKFRAM'!$A$21</v>
      </c>
      <c r="M1051" t="s">
        <v>189</v>
      </c>
    </row>
    <row r="1052" spans="1:13" x14ac:dyDescent="0.3">
      <c r="A1052" t="str">
        <f t="shared" si="69"/>
        <v>2009-27-5-CarrMinter_hat_Y_h_um</v>
      </c>
      <c r="B1052">
        <f>VLOOKUP(F1052,LookUpFlags!$A$5:$E$114,5,FALSE)</f>
        <v>2</v>
      </c>
      <c r="C1052">
        <f t="shared" si="70"/>
        <v>14</v>
      </c>
      <c r="D1052" t="str">
        <f t="shared" si="71"/>
        <v>UM</v>
      </c>
      <c r="E1052">
        <v>2009</v>
      </c>
      <c r="F1052">
        <v>27</v>
      </c>
      <c r="G1052" t="s">
        <v>168</v>
      </c>
      <c r="H1052">
        <v>5</v>
      </c>
      <c r="I1052" s="136">
        <f>VLOOKUP(A1052,[1]valid2020_stock!$A$2:$M$9919,13,FALSE)</f>
        <v>0</v>
      </c>
      <c r="J1052" s="73"/>
      <c r="K1052" s="106">
        <f>VLOOKUP(A1052,Minter!$A$48:$F$132,6,FALSE)</f>
        <v>0</v>
      </c>
      <c r="L1052" s="144" t="s">
        <v>281</v>
      </c>
      <c r="M1052" t="s">
        <v>190</v>
      </c>
    </row>
    <row r="1053" spans="1:13" x14ac:dyDescent="0.3">
      <c r="A1053" t="str">
        <f t="shared" si="69"/>
        <v>2009-27-5-ChambersCk_hat_Y_h_um</v>
      </c>
      <c r="B1053">
        <f>VLOOKUP(F1053,LookUpFlags!$A$5:$E$114,5,FALSE)</f>
        <v>2</v>
      </c>
      <c r="C1053">
        <f t="shared" si="70"/>
        <v>14</v>
      </c>
      <c r="D1053" t="str">
        <f t="shared" si="71"/>
        <v>UM</v>
      </c>
      <c r="E1053">
        <v>2009</v>
      </c>
      <c r="F1053">
        <v>27</v>
      </c>
      <c r="G1053" t="s">
        <v>172</v>
      </c>
      <c r="H1053">
        <v>5</v>
      </c>
      <c r="I1053" s="136">
        <f>VLOOKUP(A1053,[1]valid2020_stock!$A$2:$M$9919,13,FALSE)</f>
        <v>0</v>
      </c>
      <c r="J1053" s="73"/>
      <c r="K1053" s="136">
        <f>I1053</f>
        <v>0</v>
      </c>
      <c r="L1053" t="s">
        <v>357</v>
      </c>
    </row>
    <row r="1054" spans="1:13" x14ac:dyDescent="0.3">
      <c r="A1054" t="str">
        <f t="shared" si="69"/>
        <v>2009-27-5-Deschutes_hat_Y_h_um</v>
      </c>
      <c r="B1054">
        <f>VLOOKUP(F1054,LookUpFlags!$A$5:$E$114,5,FALSE)</f>
        <v>2</v>
      </c>
      <c r="C1054">
        <f t="shared" si="70"/>
        <v>14</v>
      </c>
      <c r="D1054" t="str">
        <f t="shared" si="71"/>
        <v>UM</v>
      </c>
      <c r="E1054">
        <v>2009</v>
      </c>
      <c r="F1054">
        <v>27</v>
      </c>
      <c r="G1054" t="s">
        <v>182</v>
      </c>
      <c r="H1054">
        <v>5</v>
      </c>
      <c r="I1054" s="136">
        <f>VLOOKUP(A1054,[1]valid2020_stock!$A$2:$M$9919,13,FALSE)</f>
        <v>0</v>
      </c>
      <c r="J1054" s="73"/>
      <c r="K1054">
        <f>VLOOKUP(A1054,Deschutes!$A$41:$F$130,6,FALSE)</f>
        <v>0</v>
      </c>
      <c r="L1054" s="161" t="s">
        <v>294</v>
      </c>
      <c r="M1054" t="s">
        <v>191</v>
      </c>
    </row>
    <row r="1055" spans="1:13" x14ac:dyDescent="0.3">
      <c r="A1055" t="str">
        <f t="shared" si="69"/>
        <v>2009-27-5-DuwamishGreen_hat_Y_h_um</v>
      </c>
      <c r="B1055">
        <f>VLOOKUP(F1055,LookUpFlags!$A$5:$E$114,5,FALSE)</f>
        <v>2</v>
      </c>
      <c r="C1055">
        <f t="shared" si="70"/>
        <v>14</v>
      </c>
      <c r="D1055" t="str">
        <f t="shared" si="71"/>
        <v>UM</v>
      </c>
      <c r="E1055">
        <v>2009</v>
      </c>
      <c r="F1055">
        <v>27</v>
      </c>
      <c r="G1055" t="s">
        <v>154</v>
      </c>
      <c r="H1055">
        <v>5</v>
      </c>
      <c r="I1055" s="136">
        <f>VLOOKUP(A1055,[1]valid2020_stock!$A$2:$M$9919,13,FALSE)</f>
        <v>0</v>
      </c>
      <c r="J1055" s="73"/>
      <c r="K1055">
        <f>VLOOKUP(A1055,Green!$A$26:$F$130,6,FALSE)</f>
        <v>0</v>
      </c>
      <c r="L1055" t="s">
        <v>212</v>
      </c>
      <c r="M1055" t="s">
        <v>187</v>
      </c>
    </row>
    <row r="1056" spans="1:13" x14ac:dyDescent="0.3">
      <c r="A1056" t="str">
        <f t="shared" si="69"/>
        <v>2009-27-5-GorstCk_hat_Y_h_um</v>
      </c>
      <c r="B1056">
        <f>VLOOKUP(F1056,LookUpFlags!$A$5:$E$114,5,FALSE)</f>
        <v>2</v>
      </c>
      <c r="C1056">
        <f t="shared" si="70"/>
        <v>14</v>
      </c>
      <c r="D1056" t="str">
        <f t="shared" si="71"/>
        <v>UM</v>
      </c>
      <c r="E1056">
        <v>2009</v>
      </c>
      <c r="F1056">
        <v>27</v>
      </c>
      <c r="G1056" t="s">
        <v>159</v>
      </c>
      <c r="H1056">
        <v>5</v>
      </c>
      <c r="I1056" s="136">
        <f>VLOOKUP(A1056,[1]valid2020_stock!$A$2:$M$9919,13,FALSE)</f>
        <v>0</v>
      </c>
      <c r="J1056" s="73"/>
      <c r="K1056" s="136">
        <f>VLOOKUP(A1056,Gorst!$A$39:$F$122,6,FALSE)</f>
        <v>0</v>
      </c>
      <c r="L1056" s="140" t="str">
        <f>Gorst!W$12</f>
        <v>[South Sound Compilation.xlsx]TRS Data_for BKFRAM'!$A$21</v>
      </c>
      <c r="M1056" t="s">
        <v>189</v>
      </c>
    </row>
    <row r="1057" spans="1:13" x14ac:dyDescent="0.3">
      <c r="A1057" t="str">
        <f t="shared" si="69"/>
        <v>2010-27-3-CarrMinter_hat_Y_h_um</v>
      </c>
      <c r="B1057">
        <f>VLOOKUP(F1057,LookUpFlags!$A$5:$E$114,5,FALSE)</f>
        <v>2</v>
      </c>
      <c r="C1057">
        <f t="shared" si="70"/>
        <v>14</v>
      </c>
      <c r="D1057" t="str">
        <f t="shared" si="71"/>
        <v>UM</v>
      </c>
      <c r="E1057">
        <v>2010</v>
      </c>
      <c r="F1057">
        <v>27</v>
      </c>
      <c r="G1057" t="s">
        <v>168</v>
      </c>
      <c r="H1057">
        <v>3</v>
      </c>
      <c r="I1057" s="136">
        <f>VLOOKUP(A1057,[1]valid2020_stock!$A$2:$M$9919,13,FALSE)</f>
        <v>0</v>
      </c>
      <c r="J1057" s="73"/>
      <c r="K1057" s="106">
        <f>VLOOKUP(A1057,Minter!$A$48:$F$132,6,FALSE)</f>
        <v>0</v>
      </c>
      <c r="L1057" s="144" t="s">
        <v>281</v>
      </c>
      <c r="M1057" t="s">
        <v>190</v>
      </c>
    </row>
    <row r="1058" spans="1:13" x14ac:dyDescent="0.3">
      <c r="A1058" t="str">
        <f t="shared" si="69"/>
        <v>2010-27-3-ChambersCk_hat_Y_h_um</v>
      </c>
      <c r="B1058">
        <f>VLOOKUP(F1058,LookUpFlags!$A$5:$E$114,5,FALSE)</f>
        <v>2</v>
      </c>
      <c r="C1058">
        <f t="shared" si="70"/>
        <v>14</v>
      </c>
      <c r="D1058" t="str">
        <f t="shared" si="71"/>
        <v>UM</v>
      </c>
      <c r="E1058">
        <v>2010</v>
      </c>
      <c r="F1058">
        <v>27</v>
      </c>
      <c r="G1058" t="s">
        <v>172</v>
      </c>
      <c r="H1058">
        <v>3</v>
      </c>
      <c r="I1058" s="136">
        <f>VLOOKUP(A1058,[1]valid2020_stock!$A$2:$M$9919,13,FALSE)</f>
        <v>0.32421795188885072</v>
      </c>
      <c r="J1058" s="73"/>
      <c r="K1058" s="136">
        <f>I1058</f>
        <v>0.32421795188885072</v>
      </c>
      <c r="L1058" t="s">
        <v>357</v>
      </c>
    </row>
    <row r="1059" spans="1:13" x14ac:dyDescent="0.3">
      <c r="A1059" t="str">
        <f t="shared" si="69"/>
        <v>2010-27-3-Deschutes_hat_Y_h_um</v>
      </c>
      <c r="B1059">
        <f>VLOOKUP(F1059,LookUpFlags!$A$5:$E$114,5,FALSE)</f>
        <v>2</v>
      </c>
      <c r="C1059">
        <f t="shared" si="70"/>
        <v>14</v>
      </c>
      <c r="D1059" t="str">
        <f t="shared" si="71"/>
        <v>UM</v>
      </c>
      <c r="E1059">
        <v>2010</v>
      </c>
      <c r="F1059">
        <v>27</v>
      </c>
      <c r="G1059" t="s">
        <v>182</v>
      </c>
      <c r="H1059">
        <v>3</v>
      </c>
      <c r="I1059" s="136">
        <f>VLOOKUP(A1059,[1]valid2020_stock!$A$2:$M$9919,13,FALSE)</f>
        <v>3.2462967183227012E-2</v>
      </c>
      <c r="J1059" s="73"/>
      <c r="K1059">
        <f>VLOOKUP(A1059,Deschutes!$A$41:$F$130,6,FALSE)</f>
        <v>3.2462967183227005E-2</v>
      </c>
      <c r="L1059" s="161" t="s">
        <v>294</v>
      </c>
      <c r="M1059" t="s">
        <v>191</v>
      </c>
    </row>
    <row r="1060" spans="1:13" x14ac:dyDescent="0.3">
      <c r="A1060" t="str">
        <f t="shared" si="69"/>
        <v>2010-27-3-DuwamishGreen_hat_Y_h_um</v>
      </c>
      <c r="B1060">
        <f>VLOOKUP(F1060,LookUpFlags!$A$5:$E$114,5,FALSE)</f>
        <v>2</v>
      </c>
      <c r="C1060">
        <f t="shared" si="70"/>
        <v>14</v>
      </c>
      <c r="D1060" t="str">
        <f t="shared" si="71"/>
        <v>UM</v>
      </c>
      <c r="E1060">
        <v>2010</v>
      </c>
      <c r="F1060">
        <v>27</v>
      </c>
      <c r="G1060" t="s">
        <v>154</v>
      </c>
      <c r="H1060">
        <v>3</v>
      </c>
      <c r="I1060" s="136">
        <f>VLOOKUP(A1060,[1]valid2020_stock!$A$2:$M$9919,13,FALSE)</f>
        <v>1</v>
      </c>
      <c r="J1060" s="73"/>
      <c r="K1060">
        <f>VLOOKUP(A1060,Green!$A$26:$F$130,6,FALSE)</f>
        <v>1</v>
      </c>
      <c r="L1060" t="s">
        <v>212</v>
      </c>
      <c r="M1060" t="s">
        <v>187</v>
      </c>
    </row>
    <row r="1061" spans="1:13" x14ac:dyDescent="0.3">
      <c r="A1061" t="str">
        <f t="shared" si="69"/>
        <v>2010-27-3-GorstCk_hat_Y_h_um</v>
      </c>
      <c r="B1061">
        <f>VLOOKUP(F1061,LookUpFlags!$A$5:$E$114,5,FALSE)</f>
        <v>2</v>
      </c>
      <c r="C1061">
        <f t="shared" si="70"/>
        <v>14</v>
      </c>
      <c r="D1061" t="str">
        <f t="shared" si="71"/>
        <v>UM</v>
      </c>
      <c r="E1061">
        <v>2010</v>
      </c>
      <c r="F1061">
        <v>27</v>
      </c>
      <c r="G1061" t="s">
        <v>159</v>
      </c>
      <c r="H1061">
        <v>3</v>
      </c>
      <c r="I1061" s="136">
        <f>VLOOKUP(A1061,[1]valid2020_stock!$A$2:$M$9919,13,FALSE)</f>
        <v>0</v>
      </c>
      <c r="J1061" s="73"/>
      <c r="K1061" s="136">
        <f>VLOOKUP(A1061,Gorst!$A$39:$F$122,6,FALSE)</f>
        <v>0</v>
      </c>
      <c r="L1061" s="140" t="str">
        <f>Gorst!W$12</f>
        <v>[South Sound Compilation.xlsx]TRS Data_for BKFRAM'!$A$21</v>
      </c>
      <c r="M1061" t="s">
        <v>189</v>
      </c>
    </row>
    <row r="1062" spans="1:13" x14ac:dyDescent="0.3">
      <c r="A1062" t="str">
        <f t="shared" si="69"/>
        <v>2010-27-4-CarrMinter_hat_Y_h_um</v>
      </c>
      <c r="B1062">
        <f>VLOOKUP(F1062,LookUpFlags!$A$5:$E$114,5,FALSE)</f>
        <v>2</v>
      </c>
      <c r="C1062">
        <f t="shared" si="70"/>
        <v>14</v>
      </c>
      <c r="D1062" t="str">
        <f t="shared" si="71"/>
        <v>UM</v>
      </c>
      <c r="E1062">
        <v>2010</v>
      </c>
      <c r="F1062">
        <v>27</v>
      </c>
      <c r="G1062" t="s">
        <v>168</v>
      </c>
      <c r="H1062">
        <v>4</v>
      </c>
      <c r="I1062" s="136">
        <f>VLOOKUP(A1062,[1]valid2020_stock!$A$2:$M$9919,13,FALSE)</f>
        <v>0</v>
      </c>
      <c r="J1062" s="73"/>
      <c r="K1062" s="106">
        <f>VLOOKUP(A1062,Minter!$A$48:$F$132,6,FALSE)</f>
        <v>0</v>
      </c>
      <c r="L1062" s="144" t="s">
        <v>281</v>
      </c>
      <c r="M1062" t="s">
        <v>190</v>
      </c>
    </row>
    <row r="1063" spans="1:13" x14ac:dyDescent="0.3">
      <c r="A1063" t="str">
        <f t="shared" si="69"/>
        <v>2010-27-4-ChambersCk_hat_Y_h_um</v>
      </c>
      <c r="B1063">
        <f>VLOOKUP(F1063,LookUpFlags!$A$5:$E$114,5,FALSE)</f>
        <v>2</v>
      </c>
      <c r="C1063">
        <f t="shared" si="70"/>
        <v>14</v>
      </c>
      <c r="D1063" t="str">
        <f t="shared" si="71"/>
        <v>UM</v>
      </c>
      <c r="E1063">
        <v>2010</v>
      </c>
      <c r="F1063">
        <v>27</v>
      </c>
      <c r="G1063" t="s">
        <v>172</v>
      </c>
      <c r="H1063">
        <v>4</v>
      </c>
      <c r="I1063" s="136">
        <f>VLOOKUP(A1063,[1]valid2020_stock!$A$2:$M$9919,13,FALSE)</f>
        <v>0.44787258248009082</v>
      </c>
      <c r="J1063" s="73"/>
      <c r="K1063" s="136">
        <f>I1063</f>
        <v>0.44787258248009082</v>
      </c>
      <c r="L1063" t="s">
        <v>357</v>
      </c>
    </row>
    <row r="1064" spans="1:13" x14ac:dyDescent="0.3">
      <c r="A1064" t="str">
        <f t="shared" si="69"/>
        <v>2010-27-4-Deschutes_hat_Y_h_um</v>
      </c>
      <c r="B1064">
        <f>VLOOKUP(F1064,LookUpFlags!$A$5:$E$114,5,FALSE)</f>
        <v>2</v>
      </c>
      <c r="C1064">
        <f t="shared" si="70"/>
        <v>14</v>
      </c>
      <c r="D1064" t="str">
        <f t="shared" si="71"/>
        <v>UM</v>
      </c>
      <c r="E1064">
        <v>2010</v>
      </c>
      <c r="F1064">
        <v>27</v>
      </c>
      <c r="G1064" t="s">
        <v>182</v>
      </c>
      <c r="H1064">
        <v>4</v>
      </c>
      <c r="I1064" s="136">
        <f>VLOOKUP(A1064,[1]valid2020_stock!$A$2:$M$9919,13,FALSE)</f>
        <v>1.364451072858376E-2</v>
      </c>
      <c r="J1064" s="73"/>
      <c r="K1064">
        <f>VLOOKUP(A1064,Deschutes!$A$41:$F$130,6,FALSE)</f>
        <v>1.3644510728583763E-2</v>
      </c>
      <c r="L1064" s="161" t="s">
        <v>294</v>
      </c>
      <c r="M1064" t="s">
        <v>191</v>
      </c>
    </row>
    <row r="1065" spans="1:13" x14ac:dyDescent="0.3">
      <c r="A1065" t="str">
        <f t="shared" si="69"/>
        <v>2010-27-4-DuwamishGreen_hat_Y_h_um</v>
      </c>
      <c r="B1065">
        <f>VLOOKUP(F1065,LookUpFlags!$A$5:$E$114,5,FALSE)</f>
        <v>2</v>
      </c>
      <c r="C1065">
        <f t="shared" si="70"/>
        <v>14</v>
      </c>
      <c r="D1065" t="str">
        <f t="shared" si="71"/>
        <v>UM</v>
      </c>
      <c r="E1065">
        <v>2010</v>
      </c>
      <c r="F1065">
        <v>27</v>
      </c>
      <c r="G1065" t="s">
        <v>154</v>
      </c>
      <c r="H1065">
        <v>4</v>
      </c>
      <c r="I1065" s="136">
        <f>VLOOKUP(A1065,[1]valid2020_stock!$A$2:$M$9919,13,FALSE)</f>
        <v>35</v>
      </c>
      <c r="J1065" s="73"/>
      <c r="K1065">
        <f>VLOOKUP(A1065,Green!$A$26:$F$130,6,FALSE)</f>
        <v>34</v>
      </c>
      <c r="L1065" t="s">
        <v>212</v>
      </c>
      <c r="M1065" t="s">
        <v>187</v>
      </c>
    </row>
    <row r="1066" spans="1:13" x14ac:dyDescent="0.3">
      <c r="A1066" t="str">
        <f t="shared" si="69"/>
        <v>2010-27-4-GorstCk_hat_Y_h_um</v>
      </c>
      <c r="B1066">
        <f>VLOOKUP(F1066,LookUpFlags!$A$5:$E$114,5,FALSE)</f>
        <v>2</v>
      </c>
      <c r="C1066">
        <f t="shared" si="70"/>
        <v>14</v>
      </c>
      <c r="D1066" t="str">
        <f t="shared" si="71"/>
        <v>UM</v>
      </c>
      <c r="E1066">
        <v>2010</v>
      </c>
      <c r="F1066">
        <v>27</v>
      </c>
      <c r="G1066" t="s">
        <v>159</v>
      </c>
      <c r="H1066">
        <v>4</v>
      </c>
      <c r="I1066" s="136">
        <f>VLOOKUP(A1066,[1]valid2020_stock!$A$2:$M$9919,13,FALSE)</f>
        <v>0</v>
      </c>
      <c r="J1066" s="73"/>
      <c r="K1066" s="136">
        <f>VLOOKUP(A1066,Gorst!$A$39:$F$122,6,FALSE)</f>
        <v>0</v>
      </c>
      <c r="L1066" s="140" t="str">
        <f>Gorst!W$12</f>
        <v>[South Sound Compilation.xlsx]TRS Data_for BKFRAM'!$A$21</v>
      </c>
      <c r="M1066" t="s">
        <v>189</v>
      </c>
    </row>
    <row r="1067" spans="1:13" x14ac:dyDescent="0.3">
      <c r="A1067" t="str">
        <f t="shared" si="69"/>
        <v>2010-27-5-CarrMinter_hat_Y_h_um</v>
      </c>
      <c r="B1067">
        <f>VLOOKUP(F1067,LookUpFlags!$A$5:$E$114,5,FALSE)</f>
        <v>2</v>
      </c>
      <c r="C1067">
        <f t="shared" si="70"/>
        <v>14</v>
      </c>
      <c r="D1067" t="str">
        <f t="shared" si="71"/>
        <v>UM</v>
      </c>
      <c r="E1067">
        <v>2010</v>
      </c>
      <c r="F1067">
        <v>27</v>
      </c>
      <c r="G1067" t="s">
        <v>168</v>
      </c>
      <c r="H1067">
        <v>5</v>
      </c>
      <c r="I1067" s="136">
        <f>VLOOKUP(A1067,[1]valid2020_stock!$A$2:$M$9919,13,FALSE)</f>
        <v>0</v>
      </c>
      <c r="J1067" s="73"/>
      <c r="K1067" s="106">
        <f>VLOOKUP(A1067,Minter!$A$48:$F$132,6,FALSE)</f>
        <v>0</v>
      </c>
      <c r="L1067" s="144" t="s">
        <v>281</v>
      </c>
      <c r="M1067" t="s">
        <v>190</v>
      </c>
    </row>
    <row r="1068" spans="1:13" x14ac:dyDescent="0.3">
      <c r="A1068" t="str">
        <f t="shared" si="69"/>
        <v>2010-27-5-ChambersCk_hat_Y_h_um</v>
      </c>
      <c r="B1068">
        <f>VLOOKUP(F1068,LookUpFlags!$A$5:$E$114,5,FALSE)</f>
        <v>2</v>
      </c>
      <c r="C1068">
        <f t="shared" si="70"/>
        <v>14</v>
      </c>
      <c r="D1068" t="str">
        <f t="shared" si="71"/>
        <v>UM</v>
      </c>
      <c r="E1068">
        <v>2010</v>
      </c>
      <c r="F1068">
        <v>27</v>
      </c>
      <c r="G1068" t="s">
        <v>172</v>
      </c>
      <c r="H1068">
        <v>5</v>
      </c>
      <c r="I1068" s="136">
        <f>VLOOKUP(A1068,[1]valid2020_stock!$A$2:$M$9919,13,FALSE)</f>
        <v>0</v>
      </c>
      <c r="J1068" s="73"/>
      <c r="K1068" s="136">
        <f>I1068</f>
        <v>0</v>
      </c>
      <c r="L1068" t="s">
        <v>357</v>
      </c>
    </row>
    <row r="1069" spans="1:13" x14ac:dyDescent="0.3">
      <c r="A1069" t="str">
        <f t="shared" si="69"/>
        <v>2010-27-5-Deschutes_hat_Y_h_um</v>
      </c>
      <c r="B1069">
        <f>VLOOKUP(F1069,LookUpFlags!$A$5:$E$114,5,FALSE)</f>
        <v>2</v>
      </c>
      <c r="C1069">
        <f t="shared" si="70"/>
        <v>14</v>
      </c>
      <c r="D1069" t="str">
        <f t="shared" si="71"/>
        <v>UM</v>
      </c>
      <c r="E1069">
        <v>2010</v>
      </c>
      <c r="F1069">
        <v>27</v>
      </c>
      <c r="G1069" t="s">
        <v>182</v>
      </c>
      <c r="H1069">
        <v>5</v>
      </c>
      <c r="I1069" s="136">
        <f>VLOOKUP(A1069,[1]valid2020_stock!$A$2:$M$9919,13,FALSE)</f>
        <v>0</v>
      </c>
      <c r="J1069" s="73"/>
      <c r="K1069">
        <f>VLOOKUP(A1069,Deschutes!$A$41:$F$130,6,FALSE)</f>
        <v>0</v>
      </c>
      <c r="L1069" s="161" t="s">
        <v>294</v>
      </c>
      <c r="M1069" t="s">
        <v>191</v>
      </c>
    </row>
    <row r="1070" spans="1:13" x14ac:dyDescent="0.3">
      <c r="A1070" t="str">
        <f t="shared" si="69"/>
        <v>2010-27-5-DuwamishGreen_hat_Y_h_um</v>
      </c>
      <c r="B1070">
        <f>VLOOKUP(F1070,LookUpFlags!$A$5:$E$114,5,FALSE)</f>
        <v>2</v>
      </c>
      <c r="C1070">
        <f t="shared" si="70"/>
        <v>14</v>
      </c>
      <c r="D1070" t="str">
        <f t="shared" si="71"/>
        <v>UM</v>
      </c>
      <c r="E1070">
        <v>2010</v>
      </c>
      <c r="F1070">
        <v>27</v>
      </c>
      <c r="G1070" t="s">
        <v>154</v>
      </c>
      <c r="H1070">
        <v>5</v>
      </c>
      <c r="I1070" s="136">
        <f>VLOOKUP(A1070,[1]valid2020_stock!$A$2:$M$9919,13,FALSE)</f>
        <v>0</v>
      </c>
      <c r="J1070" s="73"/>
      <c r="K1070">
        <f>VLOOKUP(A1070,Green!$A$26:$F$130,6,FALSE)</f>
        <v>0</v>
      </c>
      <c r="L1070" t="s">
        <v>212</v>
      </c>
      <c r="M1070" t="s">
        <v>187</v>
      </c>
    </row>
    <row r="1071" spans="1:13" x14ac:dyDescent="0.3">
      <c r="A1071" t="str">
        <f t="shared" si="69"/>
        <v>2010-27-5-GorstCk_hat_Y_h_um</v>
      </c>
      <c r="B1071">
        <f>VLOOKUP(F1071,LookUpFlags!$A$5:$E$114,5,FALSE)</f>
        <v>2</v>
      </c>
      <c r="C1071">
        <f t="shared" si="70"/>
        <v>14</v>
      </c>
      <c r="D1071" t="str">
        <f t="shared" si="71"/>
        <v>UM</v>
      </c>
      <c r="E1071">
        <v>2010</v>
      </c>
      <c r="F1071">
        <v>27</v>
      </c>
      <c r="G1071" t="s">
        <v>159</v>
      </c>
      <c r="H1071">
        <v>5</v>
      </c>
      <c r="I1071" s="136">
        <f>VLOOKUP(A1071,[1]valid2020_stock!$A$2:$M$9919,13,FALSE)</f>
        <v>0</v>
      </c>
      <c r="J1071" s="73"/>
      <c r="K1071" s="136">
        <f>VLOOKUP(A1071,Gorst!$A$39:$F$122,6,FALSE)</f>
        <v>0</v>
      </c>
      <c r="L1071" s="140" t="str">
        <f>Gorst!W$12</f>
        <v>[South Sound Compilation.xlsx]TRS Data_for BKFRAM'!$A$21</v>
      </c>
      <c r="M1071" t="s">
        <v>189</v>
      </c>
    </row>
    <row r="1072" spans="1:13" x14ac:dyDescent="0.3">
      <c r="A1072" t="str">
        <f t="shared" si="69"/>
        <v>2011-27-3-CarrMinter_hat_Y_h_um</v>
      </c>
      <c r="B1072">
        <f>VLOOKUP(F1072,LookUpFlags!$A$5:$E$114,5,FALSE)</f>
        <v>2</v>
      </c>
      <c r="C1072">
        <f t="shared" si="70"/>
        <v>14</v>
      </c>
      <c r="D1072" t="str">
        <f t="shared" si="71"/>
        <v>UM</v>
      </c>
      <c r="E1072">
        <v>2011</v>
      </c>
      <c r="F1072">
        <v>27</v>
      </c>
      <c r="G1072" t="s">
        <v>168</v>
      </c>
      <c r="H1072">
        <v>3</v>
      </c>
      <c r="I1072" s="136">
        <f>VLOOKUP(A1072,[1]valid2020_stock!$A$2:$M$9919,13,FALSE)</f>
        <v>1.939247108021774E-2</v>
      </c>
      <c r="J1072" s="73"/>
      <c r="K1072" s="106">
        <f>VLOOKUP(A1072,Minter!$A$48:$F$132,6,FALSE)</f>
        <v>1.9392471080217744E-2</v>
      </c>
      <c r="L1072" s="144" t="s">
        <v>281</v>
      </c>
      <c r="M1072" t="s">
        <v>190</v>
      </c>
    </row>
    <row r="1073" spans="1:13" x14ac:dyDescent="0.3">
      <c r="A1073" t="str">
        <f t="shared" si="69"/>
        <v>2011-27-3-ChambersCk_hat_Y_h_um</v>
      </c>
      <c r="B1073">
        <f>VLOOKUP(F1073,LookUpFlags!$A$5:$E$114,5,FALSE)</f>
        <v>2</v>
      </c>
      <c r="C1073">
        <f t="shared" si="70"/>
        <v>14</v>
      </c>
      <c r="D1073" t="str">
        <f t="shared" si="71"/>
        <v>UM</v>
      </c>
      <c r="E1073">
        <v>2011</v>
      </c>
      <c r="F1073">
        <v>27</v>
      </c>
      <c r="G1073" t="s">
        <v>172</v>
      </c>
      <c r="H1073">
        <v>3</v>
      </c>
      <c r="I1073" s="136">
        <f>VLOOKUP(A1073,[1]valid2020_stock!$A$2:$M$9919,13,FALSE)</f>
        <v>0.371384563903709</v>
      </c>
      <c r="J1073" s="73"/>
      <c r="K1073" s="136">
        <f>I1073</f>
        <v>0.371384563903709</v>
      </c>
      <c r="L1073" t="s">
        <v>357</v>
      </c>
    </row>
    <row r="1074" spans="1:13" x14ac:dyDescent="0.3">
      <c r="A1074" t="str">
        <f t="shared" si="69"/>
        <v>2011-27-3-Deschutes_hat_Y_h_um</v>
      </c>
      <c r="B1074">
        <f>VLOOKUP(F1074,LookUpFlags!$A$5:$E$114,5,FALSE)</f>
        <v>2</v>
      </c>
      <c r="C1074">
        <f t="shared" si="70"/>
        <v>14</v>
      </c>
      <c r="D1074" t="str">
        <f t="shared" si="71"/>
        <v>UM</v>
      </c>
      <c r="E1074">
        <v>2011</v>
      </c>
      <c r="F1074">
        <v>27</v>
      </c>
      <c r="G1074" t="s">
        <v>182</v>
      </c>
      <c r="H1074">
        <v>3</v>
      </c>
      <c r="I1074" s="136">
        <f>VLOOKUP(A1074,[1]valid2020_stock!$A$2:$M$9919,13,FALSE)</f>
        <v>0</v>
      </c>
      <c r="J1074" s="73"/>
      <c r="K1074">
        <f>VLOOKUP(A1074,Deschutes!$A$41:$F$130,6,FALSE)</f>
        <v>0</v>
      </c>
      <c r="L1074" s="161" t="s">
        <v>294</v>
      </c>
      <c r="M1074" t="s">
        <v>191</v>
      </c>
    </row>
    <row r="1075" spans="1:13" x14ac:dyDescent="0.3">
      <c r="A1075" t="str">
        <f t="shared" si="69"/>
        <v>2011-27-3-DuwamishGreen_hat_Y_h_um</v>
      </c>
      <c r="B1075">
        <f>VLOOKUP(F1075,LookUpFlags!$A$5:$E$114,5,FALSE)</f>
        <v>2</v>
      </c>
      <c r="C1075">
        <f t="shared" si="70"/>
        <v>14</v>
      </c>
      <c r="D1075" t="str">
        <f t="shared" si="71"/>
        <v>UM</v>
      </c>
      <c r="E1075">
        <v>2011</v>
      </c>
      <c r="F1075">
        <v>27</v>
      </c>
      <c r="G1075" t="s">
        <v>154</v>
      </c>
      <c r="H1075">
        <v>3</v>
      </c>
      <c r="I1075" s="136">
        <f>VLOOKUP(A1075,[1]valid2020_stock!$A$2:$M$9919,13,FALSE)</f>
        <v>0</v>
      </c>
      <c r="J1075" s="73"/>
      <c r="K1075">
        <f>VLOOKUP(A1075,Green!$A$26:$F$130,6,FALSE)</f>
        <v>0</v>
      </c>
      <c r="L1075" t="s">
        <v>212</v>
      </c>
      <c r="M1075" t="s">
        <v>187</v>
      </c>
    </row>
    <row r="1076" spans="1:13" x14ac:dyDescent="0.3">
      <c r="A1076" t="str">
        <f t="shared" si="69"/>
        <v>2011-27-3-GorstCk_hat_Y_h_um</v>
      </c>
      <c r="B1076">
        <f>VLOOKUP(F1076,LookUpFlags!$A$5:$E$114,5,FALSE)</f>
        <v>2</v>
      </c>
      <c r="C1076">
        <f t="shared" si="70"/>
        <v>14</v>
      </c>
      <c r="D1076" t="str">
        <f t="shared" si="71"/>
        <v>UM</v>
      </c>
      <c r="E1076">
        <v>2011</v>
      </c>
      <c r="F1076">
        <v>27</v>
      </c>
      <c r="G1076" t="s">
        <v>159</v>
      </c>
      <c r="H1076">
        <v>3</v>
      </c>
      <c r="I1076" s="136">
        <f>VLOOKUP(A1076,[1]valid2020_stock!$A$2:$M$9919,13,FALSE)</f>
        <v>0</v>
      </c>
      <c r="J1076" s="73"/>
      <c r="K1076" s="136">
        <f>VLOOKUP(A1076,Gorst!$A$39:$F$122,6,FALSE)</f>
        <v>0</v>
      </c>
      <c r="L1076" s="140" t="str">
        <f>Gorst!W$12</f>
        <v>[South Sound Compilation.xlsx]TRS Data_for BKFRAM'!$A$21</v>
      </c>
      <c r="M1076" t="s">
        <v>189</v>
      </c>
    </row>
    <row r="1077" spans="1:13" x14ac:dyDescent="0.3">
      <c r="A1077" t="str">
        <f t="shared" si="69"/>
        <v>2011-27-4-CarrMinter_hat_Y_h_um</v>
      </c>
      <c r="B1077">
        <f>VLOOKUP(F1077,LookUpFlags!$A$5:$E$114,5,FALSE)</f>
        <v>2</v>
      </c>
      <c r="C1077">
        <f t="shared" si="70"/>
        <v>14</v>
      </c>
      <c r="D1077" t="str">
        <f t="shared" si="71"/>
        <v>UM</v>
      </c>
      <c r="E1077">
        <v>2011</v>
      </c>
      <c r="F1077">
        <v>27</v>
      </c>
      <c r="G1077" t="s">
        <v>168</v>
      </c>
      <c r="H1077">
        <v>4</v>
      </c>
      <c r="I1077" s="136">
        <f>VLOOKUP(A1077,[1]valid2020_stock!$A$2:$M$9919,13,FALSE)</f>
        <v>0</v>
      </c>
      <c r="J1077" s="73"/>
      <c r="K1077" s="106">
        <f>VLOOKUP(A1077,Minter!$A$48:$F$132,6,FALSE)</f>
        <v>0</v>
      </c>
      <c r="L1077" s="144" t="s">
        <v>281</v>
      </c>
      <c r="M1077" t="s">
        <v>190</v>
      </c>
    </row>
    <row r="1078" spans="1:13" x14ac:dyDescent="0.3">
      <c r="A1078" t="str">
        <f t="shared" si="69"/>
        <v>2011-27-4-ChambersCk_hat_Y_h_um</v>
      </c>
      <c r="B1078">
        <f>VLOOKUP(F1078,LookUpFlags!$A$5:$E$114,5,FALSE)</f>
        <v>2</v>
      </c>
      <c r="C1078">
        <f t="shared" si="70"/>
        <v>14</v>
      </c>
      <c r="D1078" t="str">
        <f t="shared" si="71"/>
        <v>UM</v>
      </c>
      <c r="E1078">
        <v>2011</v>
      </c>
      <c r="F1078">
        <v>27</v>
      </c>
      <c r="G1078" t="s">
        <v>172</v>
      </c>
      <c r="H1078">
        <v>4</v>
      </c>
      <c r="I1078" s="136">
        <f>VLOOKUP(A1078,[1]valid2020_stock!$A$2:$M$9919,13,FALSE)</f>
        <v>1.126859010893289</v>
      </c>
      <c r="J1078" s="73"/>
      <c r="K1078" s="136">
        <f>I1078</f>
        <v>1.126859010893289</v>
      </c>
      <c r="L1078" t="s">
        <v>357</v>
      </c>
    </row>
    <row r="1079" spans="1:13" x14ac:dyDescent="0.3">
      <c r="A1079" t="str">
        <f t="shared" si="69"/>
        <v>2011-27-4-Deschutes_hat_Y_h_um</v>
      </c>
      <c r="B1079">
        <f>VLOOKUP(F1079,LookUpFlags!$A$5:$E$114,5,FALSE)</f>
        <v>2</v>
      </c>
      <c r="C1079">
        <f t="shared" si="70"/>
        <v>14</v>
      </c>
      <c r="D1079" t="str">
        <f t="shared" si="71"/>
        <v>UM</v>
      </c>
      <c r="E1079">
        <v>2011</v>
      </c>
      <c r="F1079">
        <v>27</v>
      </c>
      <c r="G1079" t="s">
        <v>182</v>
      </c>
      <c r="H1079">
        <v>4</v>
      </c>
      <c r="I1079" s="136">
        <f>VLOOKUP(A1079,[1]valid2020_stock!$A$2:$M$9919,13,FALSE)</f>
        <v>0</v>
      </c>
      <c r="J1079" s="73"/>
      <c r="K1079">
        <f>VLOOKUP(A1079,Deschutes!$A$41:$F$130,6,FALSE)</f>
        <v>0</v>
      </c>
      <c r="L1079" s="161" t="s">
        <v>294</v>
      </c>
      <c r="M1079" t="s">
        <v>191</v>
      </c>
    </row>
    <row r="1080" spans="1:13" x14ac:dyDescent="0.3">
      <c r="A1080" t="str">
        <f t="shared" si="69"/>
        <v>2011-27-4-DuwamishGreen_hat_Y_h_um</v>
      </c>
      <c r="B1080">
        <f>VLOOKUP(F1080,LookUpFlags!$A$5:$E$114,5,FALSE)</f>
        <v>2</v>
      </c>
      <c r="C1080">
        <f t="shared" si="70"/>
        <v>14</v>
      </c>
      <c r="D1080" t="str">
        <f t="shared" si="71"/>
        <v>UM</v>
      </c>
      <c r="E1080">
        <v>2011</v>
      </c>
      <c r="F1080">
        <v>27</v>
      </c>
      <c r="G1080" t="s">
        <v>154</v>
      </c>
      <c r="H1080">
        <v>4</v>
      </c>
      <c r="I1080" s="136">
        <f>VLOOKUP(A1080,[1]valid2020_stock!$A$2:$M$9919,13,FALSE)</f>
        <v>2</v>
      </c>
      <c r="J1080" s="73"/>
      <c r="K1080">
        <f>VLOOKUP(A1080,Green!$A$26:$F$130,6,FALSE)</f>
        <v>2</v>
      </c>
      <c r="L1080" t="s">
        <v>212</v>
      </c>
      <c r="M1080" t="s">
        <v>187</v>
      </c>
    </row>
    <row r="1081" spans="1:13" x14ac:dyDescent="0.3">
      <c r="A1081" t="str">
        <f t="shared" si="69"/>
        <v>2011-27-4-GorstCk_hat_Y_h_um</v>
      </c>
      <c r="B1081">
        <f>VLOOKUP(F1081,LookUpFlags!$A$5:$E$114,5,FALSE)</f>
        <v>2</v>
      </c>
      <c r="C1081">
        <f t="shared" si="70"/>
        <v>14</v>
      </c>
      <c r="D1081" t="str">
        <f t="shared" si="71"/>
        <v>UM</v>
      </c>
      <c r="E1081">
        <v>2011</v>
      </c>
      <c r="F1081">
        <v>27</v>
      </c>
      <c r="G1081" t="s">
        <v>159</v>
      </c>
      <c r="H1081">
        <v>4</v>
      </c>
      <c r="I1081" s="136">
        <f>VLOOKUP(A1081,[1]valid2020_stock!$A$2:$M$9919,13,FALSE)</f>
        <v>0</v>
      </c>
      <c r="J1081" s="73"/>
      <c r="K1081" s="136">
        <f>VLOOKUP(A1081,Gorst!$A$39:$F$122,6,FALSE)</f>
        <v>0</v>
      </c>
      <c r="L1081" s="140" t="str">
        <f>Gorst!W$12</f>
        <v>[South Sound Compilation.xlsx]TRS Data_for BKFRAM'!$A$21</v>
      </c>
      <c r="M1081" t="s">
        <v>189</v>
      </c>
    </row>
    <row r="1082" spans="1:13" x14ac:dyDescent="0.3">
      <c r="A1082" t="str">
        <f t="shared" si="69"/>
        <v>2011-27-5-CarrMinter_hat_Y_h_um</v>
      </c>
      <c r="B1082">
        <f>VLOOKUP(F1082,LookUpFlags!$A$5:$E$114,5,FALSE)</f>
        <v>2</v>
      </c>
      <c r="C1082">
        <f t="shared" si="70"/>
        <v>14</v>
      </c>
      <c r="D1082" t="str">
        <f t="shared" si="71"/>
        <v>UM</v>
      </c>
      <c r="E1082">
        <v>2011</v>
      </c>
      <c r="F1082">
        <v>27</v>
      </c>
      <c r="G1082" t="s">
        <v>168</v>
      </c>
      <c r="H1082">
        <v>5</v>
      </c>
      <c r="I1082" s="136">
        <f>VLOOKUP(A1082,[1]valid2020_stock!$A$2:$M$9919,13,FALSE)</f>
        <v>0</v>
      </c>
      <c r="J1082" s="73"/>
      <c r="K1082" s="106">
        <f>VLOOKUP(A1082,Minter!$A$48:$F$132,6,FALSE)</f>
        <v>0</v>
      </c>
      <c r="L1082" s="144" t="s">
        <v>281</v>
      </c>
      <c r="M1082" t="s">
        <v>190</v>
      </c>
    </row>
    <row r="1083" spans="1:13" x14ac:dyDescent="0.3">
      <c r="A1083" t="str">
        <f t="shared" si="69"/>
        <v>2011-27-5-ChambersCk_hat_Y_h_um</v>
      </c>
      <c r="B1083">
        <f>VLOOKUP(F1083,LookUpFlags!$A$5:$E$114,5,FALSE)</f>
        <v>2</v>
      </c>
      <c r="C1083">
        <f t="shared" si="70"/>
        <v>14</v>
      </c>
      <c r="D1083" t="str">
        <f t="shared" si="71"/>
        <v>UM</v>
      </c>
      <c r="E1083">
        <v>2011</v>
      </c>
      <c r="F1083">
        <v>27</v>
      </c>
      <c r="G1083" t="s">
        <v>172</v>
      </c>
      <c r="H1083">
        <v>5</v>
      </c>
      <c r="I1083" s="136">
        <f>VLOOKUP(A1083,[1]valid2020_stock!$A$2:$M$9919,13,FALSE)</f>
        <v>0</v>
      </c>
      <c r="J1083" s="73"/>
      <c r="K1083" s="136">
        <f>I1083</f>
        <v>0</v>
      </c>
      <c r="L1083" t="s">
        <v>357</v>
      </c>
    </row>
    <row r="1084" spans="1:13" x14ac:dyDescent="0.3">
      <c r="A1084" t="str">
        <f t="shared" si="69"/>
        <v>2011-27-5-Deschutes_hat_Y_h_um</v>
      </c>
      <c r="B1084">
        <f>VLOOKUP(F1084,LookUpFlags!$A$5:$E$114,5,FALSE)</f>
        <v>2</v>
      </c>
      <c r="C1084">
        <f t="shared" si="70"/>
        <v>14</v>
      </c>
      <c r="D1084" t="str">
        <f t="shared" si="71"/>
        <v>UM</v>
      </c>
      <c r="E1084">
        <v>2011</v>
      </c>
      <c r="F1084">
        <v>27</v>
      </c>
      <c r="G1084" t="s">
        <v>182</v>
      </c>
      <c r="H1084">
        <v>5</v>
      </c>
      <c r="I1084" s="136">
        <f>VLOOKUP(A1084,[1]valid2020_stock!$A$2:$M$9919,13,FALSE)</f>
        <v>0</v>
      </c>
      <c r="J1084" s="73"/>
      <c r="K1084">
        <f>VLOOKUP(A1084,Deschutes!$A$41:$F$130,6,FALSE)</f>
        <v>0</v>
      </c>
      <c r="L1084" s="161" t="s">
        <v>294</v>
      </c>
      <c r="M1084" t="s">
        <v>191</v>
      </c>
    </row>
    <row r="1085" spans="1:13" x14ac:dyDescent="0.3">
      <c r="A1085" t="str">
        <f t="shared" si="69"/>
        <v>2011-27-5-DuwamishGreen_hat_Y_h_um</v>
      </c>
      <c r="B1085">
        <f>VLOOKUP(F1085,LookUpFlags!$A$5:$E$114,5,FALSE)</f>
        <v>2</v>
      </c>
      <c r="C1085">
        <f t="shared" si="70"/>
        <v>14</v>
      </c>
      <c r="D1085" t="str">
        <f t="shared" si="71"/>
        <v>UM</v>
      </c>
      <c r="E1085">
        <v>2011</v>
      </c>
      <c r="F1085">
        <v>27</v>
      </c>
      <c r="G1085" t="s">
        <v>154</v>
      </c>
      <c r="H1085">
        <v>5</v>
      </c>
      <c r="I1085" s="136">
        <f>VLOOKUP(A1085,[1]valid2020_stock!$A$2:$M$9919,13,FALSE)</f>
        <v>0</v>
      </c>
      <c r="J1085" s="73"/>
      <c r="K1085">
        <f>VLOOKUP(A1085,Green!$A$26:$F$130,6,FALSE)</f>
        <v>0</v>
      </c>
      <c r="L1085" t="s">
        <v>212</v>
      </c>
      <c r="M1085" t="s">
        <v>187</v>
      </c>
    </row>
    <row r="1086" spans="1:13" x14ac:dyDescent="0.3">
      <c r="A1086" t="str">
        <f t="shared" si="69"/>
        <v>2011-27-5-GorstCk_hat_Y_h_um</v>
      </c>
      <c r="B1086">
        <f>VLOOKUP(F1086,LookUpFlags!$A$5:$E$114,5,FALSE)</f>
        <v>2</v>
      </c>
      <c r="C1086">
        <f t="shared" si="70"/>
        <v>14</v>
      </c>
      <c r="D1086" t="str">
        <f t="shared" si="71"/>
        <v>UM</v>
      </c>
      <c r="E1086">
        <v>2011</v>
      </c>
      <c r="F1086">
        <v>27</v>
      </c>
      <c r="G1086" t="s">
        <v>159</v>
      </c>
      <c r="H1086">
        <v>5</v>
      </c>
      <c r="I1086" s="136">
        <f>VLOOKUP(A1086,[1]valid2020_stock!$A$2:$M$9919,13,FALSE)</f>
        <v>0</v>
      </c>
      <c r="J1086" s="73"/>
      <c r="K1086" s="136">
        <f>VLOOKUP(A1086,Gorst!$A$39:$F$122,6,FALSE)</f>
        <v>0</v>
      </c>
      <c r="L1086" s="140" t="str">
        <f>Gorst!W$12</f>
        <v>[South Sound Compilation.xlsx]TRS Data_for BKFRAM'!$A$21</v>
      </c>
      <c r="M1086" t="s">
        <v>189</v>
      </c>
    </row>
    <row r="1087" spans="1:13" x14ac:dyDescent="0.3">
      <c r="A1087" t="str">
        <f t="shared" si="69"/>
        <v>2012-27-3-CarrMinter_hat_Y_h_um</v>
      </c>
      <c r="B1087">
        <f>VLOOKUP(F1087,LookUpFlags!$A$5:$E$114,5,FALSE)</f>
        <v>2</v>
      </c>
      <c r="C1087">
        <f t="shared" si="70"/>
        <v>14</v>
      </c>
      <c r="D1087" t="str">
        <f t="shared" si="71"/>
        <v>UM</v>
      </c>
      <c r="E1087">
        <v>2012</v>
      </c>
      <c r="F1087">
        <v>27</v>
      </c>
      <c r="G1087" t="s">
        <v>168</v>
      </c>
      <c r="H1087">
        <v>3</v>
      </c>
      <c r="I1087" s="136">
        <f>VLOOKUP(A1087,[1]valid2020_stock!$A$2:$M$9919,13,FALSE)</f>
        <v>0</v>
      </c>
      <c r="J1087" s="73"/>
      <c r="K1087" s="106">
        <f>VLOOKUP(A1087,Minter!$A$48:$F$132,6,FALSE)</f>
        <v>0</v>
      </c>
      <c r="L1087" s="144" t="s">
        <v>281</v>
      </c>
      <c r="M1087" t="s">
        <v>190</v>
      </c>
    </row>
    <row r="1088" spans="1:13" x14ac:dyDescent="0.3">
      <c r="A1088" t="str">
        <f t="shared" si="69"/>
        <v>2012-27-3-ChambersCk_hat_Y_h_um</v>
      </c>
      <c r="B1088">
        <f>VLOOKUP(F1088,LookUpFlags!$A$5:$E$114,5,FALSE)</f>
        <v>2</v>
      </c>
      <c r="C1088">
        <f t="shared" si="70"/>
        <v>14</v>
      </c>
      <c r="D1088" t="str">
        <f t="shared" si="71"/>
        <v>UM</v>
      </c>
      <c r="E1088">
        <v>2012</v>
      </c>
      <c r="F1088">
        <v>27</v>
      </c>
      <c r="G1088" t="s">
        <v>172</v>
      </c>
      <c r="H1088">
        <v>3</v>
      </c>
      <c r="I1088" s="136">
        <f>VLOOKUP(A1088,[1]valid2020_stock!$A$2:$M$9919,13,FALSE)</f>
        <v>0.86620644807120306</v>
      </c>
      <c r="J1088" s="73"/>
      <c r="K1088" s="136">
        <f>I1088</f>
        <v>0.86620644807120306</v>
      </c>
      <c r="L1088" t="s">
        <v>357</v>
      </c>
    </row>
    <row r="1089" spans="1:13" x14ac:dyDescent="0.3">
      <c r="A1089" t="str">
        <f t="shared" si="69"/>
        <v>2012-27-3-Deschutes_hat_Y_h_um</v>
      </c>
      <c r="B1089">
        <f>VLOOKUP(F1089,LookUpFlags!$A$5:$E$114,5,FALSE)</f>
        <v>2</v>
      </c>
      <c r="C1089">
        <f t="shared" si="70"/>
        <v>14</v>
      </c>
      <c r="D1089" t="str">
        <f t="shared" si="71"/>
        <v>UM</v>
      </c>
      <c r="E1089">
        <v>2012</v>
      </c>
      <c r="F1089">
        <v>27</v>
      </c>
      <c r="G1089" t="s">
        <v>182</v>
      </c>
      <c r="H1089">
        <v>3</v>
      </c>
      <c r="I1089" s="136">
        <f>VLOOKUP(A1089,[1]valid2020_stock!$A$2:$M$9919,13,FALSE)</f>
        <v>0</v>
      </c>
      <c r="J1089" s="73"/>
      <c r="K1089">
        <f>VLOOKUP(A1089,Deschutes!$A$41:$F$130,6,FALSE)</f>
        <v>0</v>
      </c>
      <c r="L1089" s="161" t="s">
        <v>294</v>
      </c>
      <c r="M1089" t="s">
        <v>191</v>
      </c>
    </row>
    <row r="1090" spans="1:13" x14ac:dyDescent="0.3">
      <c r="A1090" t="str">
        <f t="shared" si="69"/>
        <v>2012-27-3-DuwamishGreen_hat_Y_h_um</v>
      </c>
      <c r="B1090">
        <f>VLOOKUP(F1090,LookUpFlags!$A$5:$E$114,5,FALSE)</f>
        <v>2</v>
      </c>
      <c r="C1090">
        <f t="shared" si="70"/>
        <v>14</v>
      </c>
      <c r="D1090" t="str">
        <f t="shared" si="71"/>
        <v>UM</v>
      </c>
      <c r="E1090">
        <v>2012</v>
      </c>
      <c r="F1090">
        <v>27</v>
      </c>
      <c r="G1090" t="s">
        <v>154</v>
      </c>
      <c r="H1090">
        <v>3</v>
      </c>
      <c r="I1090" s="136">
        <f>VLOOKUP(A1090,[1]valid2020_stock!$A$2:$M$9919,13,FALSE)</f>
        <v>0</v>
      </c>
      <c r="J1090" s="73"/>
      <c r="K1090">
        <f>VLOOKUP(A1090,Green!$A$26:$F$130,6,FALSE)</f>
        <v>0</v>
      </c>
      <c r="L1090" t="s">
        <v>212</v>
      </c>
      <c r="M1090" t="s">
        <v>187</v>
      </c>
    </row>
    <row r="1091" spans="1:13" x14ac:dyDescent="0.3">
      <c r="A1091" t="str">
        <f t="shared" si="69"/>
        <v>2012-27-3-GorstCk_hat_Y_h_um</v>
      </c>
      <c r="B1091">
        <f>VLOOKUP(F1091,LookUpFlags!$A$5:$E$114,5,FALSE)</f>
        <v>2</v>
      </c>
      <c r="C1091">
        <f t="shared" si="70"/>
        <v>14</v>
      </c>
      <c r="D1091" t="str">
        <f t="shared" si="71"/>
        <v>UM</v>
      </c>
      <c r="E1091">
        <v>2012</v>
      </c>
      <c r="F1091">
        <v>27</v>
      </c>
      <c r="G1091" t="s">
        <v>159</v>
      </c>
      <c r="H1091">
        <v>3</v>
      </c>
      <c r="I1091" s="136">
        <f>VLOOKUP(A1091,[1]valid2020_stock!$A$2:$M$9919,13,FALSE)</f>
        <v>0</v>
      </c>
      <c r="J1091" s="73"/>
      <c r="K1091" s="136">
        <f>VLOOKUP(A1091,Gorst!$A$39:$F$122,6,FALSE)</f>
        <v>0</v>
      </c>
      <c r="L1091" s="140" t="str">
        <f>Gorst!W$12</f>
        <v>[South Sound Compilation.xlsx]TRS Data_for BKFRAM'!$A$21</v>
      </c>
      <c r="M1091" t="s">
        <v>189</v>
      </c>
    </row>
    <row r="1092" spans="1:13" x14ac:dyDescent="0.3">
      <c r="A1092" t="str">
        <f t="shared" ref="A1092:A1155" si="72">E1092&amp;"-"&amp;F1092&amp;"-"&amp;H1092&amp;"-"&amp;G1092</f>
        <v>2012-27-4-CarrMinter_hat_Y_h_um</v>
      </c>
      <c r="B1092">
        <f>VLOOKUP(F1092,LookUpFlags!$A$5:$E$114,5,FALSE)</f>
        <v>2</v>
      </c>
      <c r="C1092">
        <f t="shared" ref="C1092:C1155" si="73">IF(MOD(F1092,2)&lt;&gt;0,F1092/2+0.5,F1092/2)</f>
        <v>14</v>
      </c>
      <c r="D1092" t="str">
        <f t="shared" ref="D1092:D1155" si="74">IF(MOD(F1092,2)&lt;&gt;0,"UM","M")</f>
        <v>UM</v>
      </c>
      <c r="E1092">
        <v>2012</v>
      </c>
      <c r="F1092">
        <v>27</v>
      </c>
      <c r="G1092" t="s">
        <v>168</v>
      </c>
      <c r="H1092">
        <v>4</v>
      </c>
      <c r="I1092" s="136">
        <f>VLOOKUP(A1092,[1]valid2020_stock!$A$2:$M$9919,13,FALSE)</f>
        <v>5.4473233371398156E-3</v>
      </c>
      <c r="J1092" s="73"/>
      <c r="K1092" s="106">
        <f>VLOOKUP(A1092,Minter!$A$48:$F$132,6,FALSE)</f>
        <v>5.4473233371398156E-3</v>
      </c>
      <c r="L1092" s="144" t="s">
        <v>281</v>
      </c>
      <c r="M1092" t="s">
        <v>190</v>
      </c>
    </row>
    <row r="1093" spans="1:13" x14ac:dyDescent="0.3">
      <c r="A1093" t="str">
        <f t="shared" si="72"/>
        <v>2012-27-4-ChambersCk_hat_Y_h_um</v>
      </c>
      <c r="B1093">
        <f>VLOOKUP(F1093,LookUpFlags!$A$5:$E$114,5,FALSE)</f>
        <v>2</v>
      </c>
      <c r="C1093">
        <f t="shared" si="73"/>
        <v>14</v>
      </c>
      <c r="D1093" t="str">
        <f t="shared" si="74"/>
        <v>UM</v>
      </c>
      <c r="E1093">
        <v>2012</v>
      </c>
      <c r="F1093">
        <v>27</v>
      </c>
      <c r="G1093" t="s">
        <v>172</v>
      </c>
      <c r="H1093">
        <v>4</v>
      </c>
      <c r="I1093" s="136">
        <f>VLOOKUP(A1093,[1]valid2020_stock!$A$2:$M$9919,13,FALSE)</f>
        <v>0.71936253764541946</v>
      </c>
      <c r="J1093" s="73"/>
      <c r="K1093" s="136">
        <f>I1093</f>
        <v>0.71936253764541946</v>
      </c>
      <c r="L1093" t="s">
        <v>357</v>
      </c>
    </row>
    <row r="1094" spans="1:13" x14ac:dyDescent="0.3">
      <c r="A1094" t="str">
        <f t="shared" si="72"/>
        <v>2012-27-4-Deschutes_hat_Y_h_um</v>
      </c>
      <c r="B1094">
        <f>VLOOKUP(F1094,LookUpFlags!$A$5:$E$114,5,FALSE)</f>
        <v>2</v>
      </c>
      <c r="C1094">
        <f t="shared" si="73"/>
        <v>14</v>
      </c>
      <c r="D1094" t="str">
        <f t="shared" si="74"/>
        <v>UM</v>
      </c>
      <c r="E1094">
        <v>2012</v>
      </c>
      <c r="F1094">
        <v>27</v>
      </c>
      <c r="G1094" t="s">
        <v>182</v>
      </c>
      <c r="H1094">
        <v>4</v>
      </c>
      <c r="I1094" s="136">
        <f>VLOOKUP(A1094,[1]valid2020_stock!$A$2:$M$9919,13,FALSE)</f>
        <v>0</v>
      </c>
      <c r="J1094" s="73"/>
      <c r="K1094">
        <f>VLOOKUP(A1094,Deschutes!$A$41:$F$130,6,FALSE)</f>
        <v>0</v>
      </c>
      <c r="L1094" s="161" t="s">
        <v>294</v>
      </c>
      <c r="M1094" t="s">
        <v>191</v>
      </c>
    </row>
    <row r="1095" spans="1:13" x14ac:dyDescent="0.3">
      <c r="A1095" t="str">
        <f t="shared" si="72"/>
        <v>2012-27-4-DuwamishGreen_hat_Y_h_um</v>
      </c>
      <c r="B1095">
        <f>VLOOKUP(F1095,LookUpFlags!$A$5:$E$114,5,FALSE)</f>
        <v>2</v>
      </c>
      <c r="C1095">
        <f t="shared" si="73"/>
        <v>14</v>
      </c>
      <c r="D1095" t="str">
        <f t="shared" si="74"/>
        <v>UM</v>
      </c>
      <c r="E1095">
        <v>2012</v>
      </c>
      <c r="F1095">
        <v>27</v>
      </c>
      <c r="G1095" t="s">
        <v>154</v>
      </c>
      <c r="H1095">
        <v>4</v>
      </c>
      <c r="I1095" s="136">
        <f>VLOOKUP(A1095,[1]valid2020_stock!$A$2:$M$9919,13,FALSE)</f>
        <v>0</v>
      </c>
      <c r="J1095" s="73"/>
      <c r="K1095">
        <f>VLOOKUP(A1095,Green!$A$26:$F$130,6,FALSE)</f>
        <v>0</v>
      </c>
      <c r="L1095" t="s">
        <v>212</v>
      </c>
      <c r="M1095" t="s">
        <v>187</v>
      </c>
    </row>
    <row r="1096" spans="1:13" x14ac:dyDescent="0.3">
      <c r="A1096" t="str">
        <f t="shared" si="72"/>
        <v>2012-27-4-GorstCk_hat_Y_h_um</v>
      </c>
      <c r="B1096">
        <f>VLOOKUP(F1096,LookUpFlags!$A$5:$E$114,5,FALSE)</f>
        <v>2</v>
      </c>
      <c r="C1096">
        <f t="shared" si="73"/>
        <v>14</v>
      </c>
      <c r="D1096" t="str">
        <f t="shared" si="74"/>
        <v>UM</v>
      </c>
      <c r="E1096">
        <v>2012</v>
      </c>
      <c r="F1096">
        <v>27</v>
      </c>
      <c r="G1096" t="s">
        <v>159</v>
      </c>
      <c r="H1096">
        <v>4</v>
      </c>
      <c r="I1096" s="136">
        <f>VLOOKUP(A1096,[1]valid2020_stock!$A$2:$M$9919,13,FALSE)</f>
        <v>0</v>
      </c>
      <c r="J1096" s="73"/>
      <c r="K1096" s="136">
        <f>VLOOKUP(A1096,Gorst!$A$39:$F$122,6,FALSE)</f>
        <v>0</v>
      </c>
      <c r="L1096" s="140" t="str">
        <f>Gorst!W$12</f>
        <v>[South Sound Compilation.xlsx]TRS Data_for BKFRAM'!$A$21</v>
      </c>
      <c r="M1096" t="s">
        <v>189</v>
      </c>
    </row>
    <row r="1097" spans="1:13" x14ac:dyDescent="0.3">
      <c r="A1097" t="str">
        <f t="shared" si="72"/>
        <v>2012-27-5-CarrMinter_hat_Y_h_um</v>
      </c>
      <c r="B1097">
        <f>VLOOKUP(F1097,LookUpFlags!$A$5:$E$114,5,FALSE)</f>
        <v>2</v>
      </c>
      <c r="C1097">
        <f t="shared" si="73"/>
        <v>14</v>
      </c>
      <c r="D1097" t="str">
        <f t="shared" si="74"/>
        <v>UM</v>
      </c>
      <c r="E1097">
        <v>2012</v>
      </c>
      <c r="F1097">
        <v>27</v>
      </c>
      <c r="G1097" t="s">
        <v>168</v>
      </c>
      <c r="H1097">
        <v>5</v>
      </c>
      <c r="I1097" s="136">
        <f>VLOOKUP(A1097,[1]valid2020_stock!$A$2:$M$9919,13,FALSE)</f>
        <v>0</v>
      </c>
      <c r="J1097" s="73"/>
      <c r="K1097" s="106">
        <f>VLOOKUP(A1097,Minter!$A$48:$F$132,6,FALSE)</f>
        <v>0</v>
      </c>
      <c r="L1097" s="144" t="s">
        <v>281</v>
      </c>
      <c r="M1097" t="s">
        <v>190</v>
      </c>
    </row>
    <row r="1098" spans="1:13" x14ac:dyDescent="0.3">
      <c r="A1098" t="str">
        <f t="shared" si="72"/>
        <v>2012-27-5-ChambersCk_hat_Y_h_um</v>
      </c>
      <c r="B1098">
        <f>VLOOKUP(F1098,LookUpFlags!$A$5:$E$114,5,FALSE)</f>
        <v>2</v>
      </c>
      <c r="C1098">
        <f t="shared" si="73"/>
        <v>14</v>
      </c>
      <c r="D1098" t="str">
        <f t="shared" si="74"/>
        <v>UM</v>
      </c>
      <c r="E1098">
        <v>2012</v>
      </c>
      <c r="F1098">
        <v>27</v>
      </c>
      <c r="G1098" t="s">
        <v>172</v>
      </c>
      <c r="H1098">
        <v>5</v>
      </c>
      <c r="I1098" s="136">
        <f>VLOOKUP(A1098,[1]valid2020_stock!$A$2:$M$9919,13,FALSE)</f>
        <v>0.19291774649704749</v>
      </c>
      <c r="J1098" s="73"/>
      <c r="K1098" s="136">
        <f>I1098</f>
        <v>0.19291774649704749</v>
      </c>
      <c r="L1098" t="s">
        <v>357</v>
      </c>
    </row>
    <row r="1099" spans="1:13" x14ac:dyDescent="0.3">
      <c r="A1099" t="str">
        <f t="shared" si="72"/>
        <v>2012-27-5-Deschutes_hat_Y_h_um</v>
      </c>
      <c r="B1099">
        <f>VLOOKUP(F1099,LookUpFlags!$A$5:$E$114,5,FALSE)</f>
        <v>2</v>
      </c>
      <c r="C1099">
        <f t="shared" si="73"/>
        <v>14</v>
      </c>
      <c r="D1099" t="str">
        <f t="shared" si="74"/>
        <v>UM</v>
      </c>
      <c r="E1099">
        <v>2012</v>
      </c>
      <c r="F1099">
        <v>27</v>
      </c>
      <c r="G1099" t="s">
        <v>182</v>
      </c>
      <c r="H1099">
        <v>5</v>
      </c>
      <c r="I1099" s="136">
        <f>VLOOKUP(A1099,[1]valid2020_stock!$A$2:$M$9919,13,FALSE)</f>
        <v>0</v>
      </c>
      <c r="J1099" s="73"/>
      <c r="K1099">
        <f>VLOOKUP(A1099,Deschutes!$A$41:$F$130,6,FALSE)</f>
        <v>0</v>
      </c>
      <c r="L1099" s="161" t="s">
        <v>294</v>
      </c>
      <c r="M1099" t="s">
        <v>191</v>
      </c>
    </row>
    <row r="1100" spans="1:13" x14ac:dyDescent="0.3">
      <c r="A1100" t="str">
        <f t="shared" si="72"/>
        <v>2012-27-5-DuwamishGreen_hat_Y_h_um</v>
      </c>
      <c r="B1100">
        <f>VLOOKUP(F1100,LookUpFlags!$A$5:$E$114,5,FALSE)</f>
        <v>2</v>
      </c>
      <c r="C1100">
        <f t="shared" si="73"/>
        <v>14</v>
      </c>
      <c r="D1100" t="str">
        <f t="shared" si="74"/>
        <v>UM</v>
      </c>
      <c r="E1100">
        <v>2012</v>
      </c>
      <c r="F1100">
        <v>27</v>
      </c>
      <c r="G1100" t="s">
        <v>154</v>
      </c>
      <c r="H1100">
        <v>5</v>
      </c>
      <c r="I1100" s="136">
        <f>VLOOKUP(A1100,[1]valid2020_stock!$A$2:$M$9919,13,FALSE)</f>
        <v>0</v>
      </c>
      <c r="J1100" s="73"/>
      <c r="K1100">
        <f>VLOOKUP(A1100,Green!$A$26:$F$130,6,FALSE)</f>
        <v>0</v>
      </c>
      <c r="L1100" t="s">
        <v>212</v>
      </c>
      <c r="M1100" t="s">
        <v>187</v>
      </c>
    </row>
    <row r="1101" spans="1:13" x14ac:dyDescent="0.3">
      <c r="A1101" t="str">
        <f t="shared" si="72"/>
        <v>2012-27-5-GorstCk_hat_Y_h_um</v>
      </c>
      <c r="B1101">
        <f>VLOOKUP(F1101,LookUpFlags!$A$5:$E$114,5,FALSE)</f>
        <v>2</v>
      </c>
      <c r="C1101">
        <f t="shared" si="73"/>
        <v>14</v>
      </c>
      <c r="D1101" t="str">
        <f t="shared" si="74"/>
        <v>UM</v>
      </c>
      <c r="E1101">
        <v>2012</v>
      </c>
      <c r="F1101">
        <v>27</v>
      </c>
      <c r="G1101" t="s">
        <v>159</v>
      </c>
      <c r="H1101">
        <v>5</v>
      </c>
      <c r="I1101" s="136">
        <f>VLOOKUP(A1101,[1]valid2020_stock!$A$2:$M$9919,13,FALSE)</f>
        <v>0</v>
      </c>
      <c r="J1101" s="73"/>
      <c r="K1101" s="136">
        <f>VLOOKUP(A1101,Gorst!$A$39:$F$122,6,FALSE)</f>
        <v>0</v>
      </c>
      <c r="L1101" s="140" t="str">
        <f>Gorst!W$12</f>
        <v>[South Sound Compilation.xlsx]TRS Data_for BKFRAM'!$A$21</v>
      </c>
      <c r="M1101" t="s">
        <v>189</v>
      </c>
    </row>
    <row r="1102" spans="1:13" x14ac:dyDescent="0.3">
      <c r="A1102" t="str">
        <f t="shared" si="72"/>
        <v>2013-27-3-CarrMinter_hat_Y_h_um</v>
      </c>
      <c r="B1102">
        <f>VLOOKUP(F1102,LookUpFlags!$A$5:$E$114,5,FALSE)</f>
        <v>2</v>
      </c>
      <c r="C1102">
        <f t="shared" si="73"/>
        <v>14</v>
      </c>
      <c r="D1102" t="str">
        <f t="shared" si="74"/>
        <v>UM</v>
      </c>
      <c r="E1102">
        <v>2013</v>
      </c>
      <c r="F1102">
        <v>27</v>
      </c>
      <c r="G1102" t="s">
        <v>168</v>
      </c>
      <c r="H1102">
        <v>3</v>
      </c>
      <c r="I1102" s="136">
        <f>VLOOKUP(A1102,[1]valid2020_stock!$A$2:$M$9919,13,FALSE)</f>
        <v>5.3751717231373647E-2</v>
      </c>
      <c r="J1102" s="73"/>
      <c r="K1102" s="106">
        <f>VLOOKUP(A1102,Minter!$A$48:$F$132,6,FALSE)</f>
        <v>5.3751717231373647E-2</v>
      </c>
      <c r="L1102" s="144" t="s">
        <v>281</v>
      </c>
      <c r="M1102" t="s">
        <v>190</v>
      </c>
    </row>
    <row r="1103" spans="1:13" x14ac:dyDescent="0.3">
      <c r="A1103" t="str">
        <f t="shared" si="72"/>
        <v>2013-27-3-ChambersCk_hat_Y_h_um</v>
      </c>
      <c r="B1103">
        <f>VLOOKUP(F1103,LookUpFlags!$A$5:$E$114,5,FALSE)</f>
        <v>2</v>
      </c>
      <c r="C1103">
        <f t="shared" si="73"/>
        <v>14</v>
      </c>
      <c r="D1103" t="str">
        <f t="shared" si="74"/>
        <v>UM</v>
      </c>
      <c r="E1103">
        <v>2013</v>
      </c>
      <c r="F1103">
        <v>27</v>
      </c>
      <c r="G1103" t="s">
        <v>172</v>
      </c>
      <c r="H1103">
        <v>3</v>
      </c>
      <c r="I1103" s="136">
        <f>VLOOKUP(A1103,[1]valid2020_stock!$A$2:$M$9919,13,FALSE)</f>
        <v>0</v>
      </c>
      <c r="J1103" s="73"/>
      <c r="K1103" s="136">
        <f>I1103</f>
        <v>0</v>
      </c>
      <c r="L1103" t="s">
        <v>357</v>
      </c>
    </row>
    <row r="1104" spans="1:13" x14ac:dyDescent="0.3">
      <c r="A1104" t="str">
        <f t="shared" si="72"/>
        <v>2013-27-3-Deschutes_hat_Y_h_um</v>
      </c>
      <c r="B1104">
        <f>VLOOKUP(F1104,LookUpFlags!$A$5:$E$114,5,FALSE)</f>
        <v>2</v>
      </c>
      <c r="C1104">
        <f t="shared" si="73"/>
        <v>14</v>
      </c>
      <c r="D1104" t="str">
        <f t="shared" si="74"/>
        <v>UM</v>
      </c>
      <c r="E1104">
        <v>2013</v>
      </c>
      <c r="F1104">
        <v>27</v>
      </c>
      <c r="G1104" t="s">
        <v>182</v>
      </c>
      <c r="H1104">
        <v>3</v>
      </c>
      <c r="I1104" s="136">
        <f>VLOOKUP(A1104,[1]valid2020_stock!$A$2:$M$9919,13,FALSE)</f>
        <v>0</v>
      </c>
      <c r="J1104" s="73"/>
      <c r="K1104">
        <f>VLOOKUP(A1104,Deschutes!$A$41:$F$130,6,FALSE)</f>
        <v>0</v>
      </c>
      <c r="L1104" s="161" t="s">
        <v>294</v>
      </c>
      <c r="M1104" t="s">
        <v>191</v>
      </c>
    </row>
    <row r="1105" spans="1:13" x14ac:dyDescent="0.3">
      <c r="A1105" t="str">
        <f t="shared" si="72"/>
        <v>2013-27-3-DuwamishGreen_hat_Y_h_um</v>
      </c>
      <c r="B1105">
        <f>VLOOKUP(F1105,LookUpFlags!$A$5:$E$114,5,FALSE)</f>
        <v>2</v>
      </c>
      <c r="C1105">
        <f t="shared" si="73"/>
        <v>14</v>
      </c>
      <c r="D1105" t="str">
        <f t="shared" si="74"/>
        <v>UM</v>
      </c>
      <c r="E1105">
        <v>2013</v>
      </c>
      <c r="F1105">
        <v>27</v>
      </c>
      <c r="G1105" t="s">
        <v>154</v>
      </c>
      <c r="H1105">
        <v>3</v>
      </c>
      <c r="I1105" s="136">
        <f>VLOOKUP(A1105,[1]valid2020_stock!$A$2:$M$9919,13,FALSE)</f>
        <v>0</v>
      </c>
      <c r="J1105" s="73"/>
      <c r="K1105">
        <f>VLOOKUP(A1105,Green!$A$26:$F$130,6,FALSE)</f>
        <v>0</v>
      </c>
      <c r="L1105" t="s">
        <v>212</v>
      </c>
      <c r="M1105" t="s">
        <v>187</v>
      </c>
    </row>
    <row r="1106" spans="1:13" x14ac:dyDescent="0.3">
      <c r="A1106" t="str">
        <f t="shared" si="72"/>
        <v>2013-27-3-GorstCk_hat_Y_h_um</v>
      </c>
      <c r="B1106">
        <f>VLOOKUP(F1106,LookUpFlags!$A$5:$E$114,5,FALSE)</f>
        <v>2</v>
      </c>
      <c r="C1106">
        <f t="shared" si="73"/>
        <v>14</v>
      </c>
      <c r="D1106" t="str">
        <f t="shared" si="74"/>
        <v>UM</v>
      </c>
      <c r="E1106">
        <v>2013</v>
      </c>
      <c r="F1106">
        <v>27</v>
      </c>
      <c r="G1106" t="s">
        <v>159</v>
      </c>
      <c r="H1106">
        <v>3</v>
      </c>
      <c r="I1106" s="136">
        <f>VLOOKUP(A1106,[1]valid2020_stock!$A$2:$M$9919,13,FALSE)</f>
        <v>0</v>
      </c>
      <c r="J1106" s="73"/>
      <c r="K1106" s="136">
        <f>VLOOKUP(A1106,Gorst!$A$39:$F$122,6,FALSE)</f>
        <v>0</v>
      </c>
      <c r="L1106" s="140" t="str">
        <f>Gorst!W$12</f>
        <v>[South Sound Compilation.xlsx]TRS Data_for BKFRAM'!$A$21</v>
      </c>
      <c r="M1106" t="s">
        <v>189</v>
      </c>
    </row>
    <row r="1107" spans="1:13" x14ac:dyDescent="0.3">
      <c r="A1107" t="str">
        <f t="shared" si="72"/>
        <v>2013-27-4-CarrMinter_hat_Y_h_um</v>
      </c>
      <c r="B1107">
        <f>VLOOKUP(F1107,LookUpFlags!$A$5:$E$114,5,FALSE)</f>
        <v>2</v>
      </c>
      <c r="C1107">
        <f t="shared" si="73"/>
        <v>14</v>
      </c>
      <c r="D1107" t="str">
        <f t="shared" si="74"/>
        <v>UM</v>
      </c>
      <c r="E1107">
        <v>2013</v>
      </c>
      <c r="F1107">
        <v>27</v>
      </c>
      <c r="G1107" t="s">
        <v>168</v>
      </c>
      <c r="H1107">
        <v>4</v>
      </c>
      <c r="I1107" s="136">
        <f>VLOOKUP(A1107,[1]valid2020_stock!$A$2:$M$9919,13,FALSE)</f>
        <v>0</v>
      </c>
      <c r="J1107" s="73"/>
      <c r="K1107" s="106">
        <f>VLOOKUP(A1107,Minter!$A$48:$F$132,6,FALSE)</f>
        <v>0</v>
      </c>
      <c r="L1107" s="144" t="s">
        <v>281</v>
      </c>
      <c r="M1107" t="s">
        <v>190</v>
      </c>
    </row>
    <row r="1108" spans="1:13" x14ac:dyDescent="0.3">
      <c r="A1108" t="str">
        <f t="shared" si="72"/>
        <v>2013-27-4-ChambersCk_hat_Y_h_um</v>
      </c>
      <c r="B1108">
        <f>VLOOKUP(F1108,LookUpFlags!$A$5:$E$114,5,FALSE)</f>
        <v>2</v>
      </c>
      <c r="C1108">
        <f t="shared" si="73"/>
        <v>14</v>
      </c>
      <c r="D1108" t="str">
        <f t="shared" si="74"/>
        <v>UM</v>
      </c>
      <c r="E1108">
        <v>2013</v>
      </c>
      <c r="F1108">
        <v>27</v>
      </c>
      <c r="G1108" t="s">
        <v>172</v>
      </c>
      <c r="H1108">
        <v>4</v>
      </c>
      <c r="I1108" s="136">
        <f>VLOOKUP(A1108,[1]valid2020_stock!$A$2:$M$9919,13,FALSE)</f>
        <v>0.77456867869797341</v>
      </c>
      <c r="J1108" s="73"/>
      <c r="K1108" s="136">
        <f>I1108</f>
        <v>0.77456867869797341</v>
      </c>
      <c r="L1108" t="s">
        <v>357</v>
      </c>
    </row>
    <row r="1109" spans="1:13" x14ac:dyDescent="0.3">
      <c r="A1109" t="str">
        <f t="shared" si="72"/>
        <v>2013-27-4-Deschutes_hat_Y_h_um</v>
      </c>
      <c r="B1109">
        <f>VLOOKUP(F1109,LookUpFlags!$A$5:$E$114,5,FALSE)</f>
        <v>2</v>
      </c>
      <c r="C1109">
        <f t="shared" si="73"/>
        <v>14</v>
      </c>
      <c r="D1109" t="str">
        <f t="shared" si="74"/>
        <v>UM</v>
      </c>
      <c r="E1109">
        <v>2013</v>
      </c>
      <c r="F1109">
        <v>27</v>
      </c>
      <c r="G1109" t="s">
        <v>182</v>
      </c>
      <c r="H1109">
        <v>4</v>
      </c>
      <c r="I1109" s="136">
        <f>VLOOKUP(A1109,[1]valid2020_stock!$A$2:$M$9919,13,FALSE)</f>
        <v>0</v>
      </c>
      <c r="J1109" s="73"/>
      <c r="K1109">
        <f>VLOOKUP(A1109,Deschutes!$A$41:$F$130,6,FALSE)</f>
        <v>0</v>
      </c>
      <c r="L1109" s="161" t="s">
        <v>294</v>
      </c>
      <c r="M1109" t="s">
        <v>191</v>
      </c>
    </row>
    <row r="1110" spans="1:13" x14ac:dyDescent="0.3">
      <c r="A1110" t="str">
        <f t="shared" si="72"/>
        <v>2013-27-4-DuwamishGreen_hat_Y_h_um</v>
      </c>
      <c r="B1110">
        <f>VLOOKUP(F1110,LookUpFlags!$A$5:$E$114,5,FALSE)</f>
        <v>2</v>
      </c>
      <c r="C1110">
        <f t="shared" si="73"/>
        <v>14</v>
      </c>
      <c r="D1110" t="str">
        <f t="shared" si="74"/>
        <v>UM</v>
      </c>
      <c r="E1110">
        <v>2013</v>
      </c>
      <c r="F1110">
        <v>27</v>
      </c>
      <c r="G1110" t="s">
        <v>154</v>
      </c>
      <c r="H1110">
        <v>4</v>
      </c>
      <c r="I1110" s="136">
        <f>VLOOKUP(A1110,[1]valid2020_stock!$A$2:$M$9919,13,FALSE)</f>
        <v>11</v>
      </c>
      <c r="J1110" s="73"/>
      <c r="K1110">
        <f>VLOOKUP(A1110,Green!$A$26:$F$130,6,FALSE)</f>
        <v>11</v>
      </c>
      <c r="L1110" t="s">
        <v>212</v>
      </c>
      <c r="M1110" t="s">
        <v>187</v>
      </c>
    </row>
    <row r="1111" spans="1:13" x14ac:dyDescent="0.3">
      <c r="A1111" t="str">
        <f t="shared" si="72"/>
        <v>2013-27-4-GorstCk_hat_Y_h_um</v>
      </c>
      <c r="B1111">
        <f>VLOOKUP(F1111,LookUpFlags!$A$5:$E$114,5,FALSE)</f>
        <v>2</v>
      </c>
      <c r="C1111">
        <f t="shared" si="73"/>
        <v>14</v>
      </c>
      <c r="D1111" t="str">
        <f t="shared" si="74"/>
        <v>UM</v>
      </c>
      <c r="E1111">
        <v>2013</v>
      </c>
      <c r="F1111">
        <v>27</v>
      </c>
      <c r="G1111" t="s">
        <v>159</v>
      </c>
      <c r="H1111">
        <v>4</v>
      </c>
      <c r="I1111" s="136">
        <f>VLOOKUP(A1111,[1]valid2020_stock!$A$2:$M$9919,13,FALSE)</f>
        <v>0</v>
      </c>
      <c r="J1111" s="73"/>
      <c r="K1111" s="136">
        <f>VLOOKUP(A1111,Gorst!$A$39:$F$122,6,FALSE)</f>
        <v>0</v>
      </c>
      <c r="L1111" s="140" t="str">
        <f>Gorst!W$12</f>
        <v>[South Sound Compilation.xlsx]TRS Data_for BKFRAM'!$A$21</v>
      </c>
      <c r="M1111" t="s">
        <v>189</v>
      </c>
    </row>
    <row r="1112" spans="1:13" x14ac:dyDescent="0.3">
      <c r="A1112" t="str">
        <f t="shared" si="72"/>
        <v>2013-27-5-CarrMinter_hat_Y_h_um</v>
      </c>
      <c r="B1112">
        <f>VLOOKUP(F1112,LookUpFlags!$A$5:$E$114,5,FALSE)</f>
        <v>2</v>
      </c>
      <c r="C1112">
        <f t="shared" si="73"/>
        <v>14</v>
      </c>
      <c r="D1112" t="str">
        <f t="shared" si="74"/>
        <v>UM</v>
      </c>
      <c r="E1112">
        <v>2013</v>
      </c>
      <c r="F1112">
        <v>27</v>
      </c>
      <c r="G1112" t="s">
        <v>168</v>
      </c>
      <c r="H1112">
        <v>5</v>
      </c>
      <c r="I1112" s="136">
        <f>VLOOKUP(A1112,[1]valid2020_stock!$A$2:$M$9919,13,FALSE)</f>
        <v>0</v>
      </c>
      <c r="J1112" s="73"/>
      <c r="K1112" s="106">
        <f>VLOOKUP(A1112,Minter!$A$48:$F$132,6,FALSE)</f>
        <v>0</v>
      </c>
      <c r="L1112" s="144" t="s">
        <v>281</v>
      </c>
      <c r="M1112" t="s">
        <v>190</v>
      </c>
    </row>
    <row r="1113" spans="1:13" x14ac:dyDescent="0.3">
      <c r="A1113" t="str">
        <f t="shared" si="72"/>
        <v>2013-27-5-ChambersCk_hat_Y_h_um</v>
      </c>
      <c r="B1113">
        <f>VLOOKUP(F1113,LookUpFlags!$A$5:$E$114,5,FALSE)</f>
        <v>2</v>
      </c>
      <c r="C1113">
        <f t="shared" si="73"/>
        <v>14</v>
      </c>
      <c r="D1113" t="str">
        <f t="shared" si="74"/>
        <v>UM</v>
      </c>
      <c r="E1113">
        <v>2013</v>
      </c>
      <c r="F1113">
        <v>27</v>
      </c>
      <c r="G1113" t="s">
        <v>172</v>
      </c>
      <c r="H1113">
        <v>5</v>
      </c>
      <c r="I1113" s="136">
        <f>VLOOKUP(A1113,[1]valid2020_stock!$A$2:$M$9919,13,FALSE)</f>
        <v>8.2391197370234592E-2</v>
      </c>
      <c r="J1113" s="73"/>
      <c r="K1113" s="136">
        <f>I1113</f>
        <v>8.2391197370234592E-2</v>
      </c>
      <c r="L1113" t="s">
        <v>357</v>
      </c>
    </row>
    <row r="1114" spans="1:13" x14ac:dyDescent="0.3">
      <c r="A1114" t="str">
        <f t="shared" si="72"/>
        <v>2013-27-5-Deschutes_hat_Y_h_um</v>
      </c>
      <c r="B1114">
        <f>VLOOKUP(F1114,LookUpFlags!$A$5:$E$114,5,FALSE)</f>
        <v>2</v>
      </c>
      <c r="C1114">
        <f t="shared" si="73"/>
        <v>14</v>
      </c>
      <c r="D1114" t="str">
        <f t="shared" si="74"/>
        <v>UM</v>
      </c>
      <c r="E1114">
        <v>2013</v>
      </c>
      <c r="F1114">
        <v>27</v>
      </c>
      <c r="G1114" t="s">
        <v>182</v>
      </c>
      <c r="H1114">
        <v>5</v>
      </c>
      <c r="I1114" s="136">
        <f>VLOOKUP(A1114,[1]valid2020_stock!$A$2:$M$9919,13,FALSE)</f>
        <v>0</v>
      </c>
      <c r="J1114" s="73"/>
      <c r="K1114">
        <f>VLOOKUP(A1114,Deschutes!$A$41:$F$130,6,FALSE)</f>
        <v>0</v>
      </c>
      <c r="L1114" s="161" t="s">
        <v>294</v>
      </c>
      <c r="M1114" t="s">
        <v>191</v>
      </c>
    </row>
    <row r="1115" spans="1:13" x14ac:dyDescent="0.3">
      <c r="A1115" t="str">
        <f t="shared" si="72"/>
        <v>2013-27-5-DuwamishGreen_hat_Y_h_um</v>
      </c>
      <c r="B1115">
        <f>VLOOKUP(F1115,LookUpFlags!$A$5:$E$114,5,FALSE)</f>
        <v>2</v>
      </c>
      <c r="C1115">
        <f t="shared" si="73"/>
        <v>14</v>
      </c>
      <c r="D1115" t="str">
        <f t="shared" si="74"/>
        <v>UM</v>
      </c>
      <c r="E1115">
        <v>2013</v>
      </c>
      <c r="F1115">
        <v>27</v>
      </c>
      <c r="G1115" t="s">
        <v>154</v>
      </c>
      <c r="H1115">
        <v>5</v>
      </c>
      <c r="I1115" s="136">
        <f>VLOOKUP(A1115,[1]valid2020_stock!$A$2:$M$9919,13,FALSE)</f>
        <v>0</v>
      </c>
      <c r="J1115" s="73"/>
      <c r="K1115">
        <f>VLOOKUP(A1115,Green!$A$26:$F$130,6,FALSE)</f>
        <v>0</v>
      </c>
      <c r="L1115" t="s">
        <v>212</v>
      </c>
      <c r="M1115" t="s">
        <v>187</v>
      </c>
    </row>
    <row r="1116" spans="1:13" x14ac:dyDescent="0.3">
      <c r="A1116" t="str">
        <f t="shared" si="72"/>
        <v>2013-27-5-GorstCk_hat_Y_h_um</v>
      </c>
      <c r="B1116">
        <f>VLOOKUP(F1116,LookUpFlags!$A$5:$E$114,5,FALSE)</f>
        <v>2</v>
      </c>
      <c r="C1116">
        <f t="shared" si="73"/>
        <v>14</v>
      </c>
      <c r="D1116" t="str">
        <f t="shared" si="74"/>
        <v>UM</v>
      </c>
      <c r="E1116">
        <v>2013</v>
      </c>
      <c r="F1116">
        <v>27</v>
      </c>
      <c r="G1116" t="s">
        <v>159</v>
      </c>
      <c r="H1116">
        <v>5</v>
      </c>
      <c r="I1116" s="136">
        <f>VLOOKUP(A1116,[1]valid2020_stock!$A$2:$M$9919,13,FALSE)</f>
        <v>0</v>
      </c>
      <c r="J1116" s="73"/>
      <c r="K1116" s="136">
        <f>VLOOKUP(A1116,Gorst!$A$39:$F$122,6,FALSE)</f>
        <v>0</v>
      </c>
      <c r="L1116" s="140" t="str">
        <f>Gorst!W$12</f>
        <v>[South Sound Compilation.xlsx]TRS Data_for BKFRAM'!$A$21</v>
      </c>
      <c r="M1116" t="s">
        <v>189</v>
      </c>
    </row>
    <row r="1117" spans="1:13" x14ac:dyDescent="0.3">
      <c r="A1117" t="str">
        <f t="shared" si="72"/>
        <v>2007-28-3-CarrMinter_hat_Y_h_m</v>
      </c>
      <c r="B1117">
        <f>VLOOKUP(F1117,LookUpFlags!$A$5:$E$114,5,FALSE)</f>
        <v>2</v>
      </c>
      <c r="C1117">
        <f t="shared" si="73"/>
        <v>14</v>
      </c>
      <c r="D1117" t="str">
        <f t="shared" si="74"/>
        <v>M</v>
      </c>
      <c r="E1117">
        <v>2007</v>
      </c>
      <c r="F1117">
        <v>28</v>
      </c>
      <c r="G1117" t="s">
        <v>167</v>
      </c>
      <c r="H1117">
        <v>3</v>
      </c>
      <c r="I1117" s="136">
        <f>VLOOKUP(A1117,[1]valid2020_stock!$A$2:$M$9919,13,FALSE)</f>
        <v>0</v>
      </c>
      <c r="J1117" s="73"/>
      <c r="K1117" s="106">
        <f>VLOOKUP(A1117,Minter!$A$48:$F$132,6,FALSE)</f>
        <v>0</v>
      </c>
      <c r="L1117" s="144" t="s">
        <v>281</v>
      </c>
      <c r="M1117" t="s">
        <v>190</v>
      </c>
    </row>
    <row r="1118" spans="1:13" x14ac:dyDescent="0.3">
      <c r="A1118" t="str">
        <f t="shared" si="72"/>
        <v>2007-28-3-ChambersCk_hat_Y_h_m</v>
      </c>
      <c r="B1118">
        <f>VLOOKUP(F1118,LookUpFlags!$A$5:$E$114,5,FALSE)</f>
        <v>2</v>
      </c>
      <c r="C1118">
        <f t="shared" si="73"/>
        <v>14</v>
      </c>
      <c r="D1118" t="str">
        <f t="shared" si="74"/>
        <v>M</v>
      </c>
      <c r="E1118">
        <v>2007</v>
      </c>
      <c r="F1118">
        <v>28</v>
      </c>
      <c r="G1118" t="s">
        <v>171</v>
      </c>
      <c r="H1118">
        <v>3</v>
      </c>
      <c r="I1118" s="136">
        <f>VLOOKUP(A1118,[1]valid2020_stock!$A$2:$M$9919,13,FALSE)</f>
        <v>536.70801779755243</v>
      </c>
      <c r="J1118" s="73"/>
      <c r="K1118" s="136">
        <f>I1118</f>
        <v>536.70801779755243</v>
      </c>
      <c r="L1118" t="s">
        <v>357</v>
      </c>
    </row>
    <row r="1119" spans="1:13" x14ac:dyDescent="0.3">
      <c r="A1119" t="str">
        <f t="shared" si="72"/>
        <v>2007-28-3-Deschutes_hat_Y_h_m</v>
      </c>
      <c r="B1119">
        <f>VLOOKUP(F1119,LookUpFlags!$A$5:$E$114,5,FALSE)</f>
        <v>2</v>
      </c>
      <c r="C1119">
        <f t="shared" si="73"/>
        <v>14</v>
      </c>
      <c r="D1119" t="str">
        <f t="shared" si="74"/>
        <v>M</v>
      </c>
      <c r="E1119">
        <v>2007</v>
      </c>
      <c r="F1119">
        <v>28</v>
      </c>
      <c r="G1119" t="s">
        <v>181</v>
      </c>
      <c r="H1119">
        <v>3</v>
      </c>
      <c r="I1119" s="136">
        <f>VLOOKUP(A1119,[1]valid2020_stock!$A$2:$M$9919,13,FALSE)</f>
        <v>33.681504855420918</v>
      </c>
      <c r="J1119" s="73"/>
      <c r="K1119">
        <f>VLOOKUP(A1119,Deschutes!$A$41:$F$130,6,FALSE)</f>
        <v>33.681504855420918</v>
      </c>
      <c r="L1119" s="161" t="s">
        <v>294</v>
      </c>
      <c r="M1119" t="s">
        <v>191</v>
      </c>
    </row>
    <row r="1120" spans="1:13" x14ac:dyDescent="0.3">
      <c r="A1120" t="str">
        <f t="shared" si="72"/>
        <v>2007-28-3-DuwamishGreen_hat_Y_h_m</v>
      </c>
      <c r="B1120">
        <f>VLOOKUP(F1120,LookUpFlags!$A$5:$E$114,5,FALSE)</f>
        <v>2</v>
      </c>
      <c r="C1120">
        <f t="shared" si="73"/>
        <v>14</v>
      </c>
      <c r="D1120" t="str">
        <f t="shared" si="74"/>
        <v>M</v>
      </c>
      <c r="E1120">
        <v>2007</v>
      </c>
      <c r="F1120">
        <v>28</v>
      </c>
      <c r="G1120" t="s">
        <v>153</v>
      </c>
      <c r="H1120">
        <v>3</v>
      </c>
      <c r="I1120" s="136">
        <f>VLOOKUP(A1120,[1]valid2020_stock!$A$2:$M$9919,13,FALSE)</f>
        <v>399</v>
      </c>
      <c r="J1120" s="73"/>
      <c r="K1120">
        <f>VLOOKUP(A1120,Green!$A$26:$F$130,6,FALSE)</f>
        <v>355</v>
      </c>
      <c r="L1120" t="s">
        <v>212</v>
      </c>
      <c r="M1120" t="s">
        <v>187</v>
      </c>
    </row>
    <row r="1121" spans="1:13" x14ac:dyDescent="0.3">
      <c r="A1121" t="str">
        <f t="shared" si="72"/>
        <v>2007-28-3-GorstCk_hat_Y_h_m</v>
      </c>
      <c r="B1121">
        <f>VLOOKUP(F1121,LookUpFlags!$A$5:$E$114,5,FALSE)</f>
        <v>2</v>
      </c>
      <c r="C1121">
        <f t="shared" si="73"/>
        <v>14</v>
      </c>
      <c r="D1121" t="str">
        <f t="shared" si="74"/>
        <v>M</v>
      </c>
      <c r="E1121">
        <v>2007</v>
      </c>
      <c r="F1121">
        <v>28</v>
      </c>
      <c r="G1121" t="s">
        <v>158</v>
      </c>
      <c r="H1121">
        <v>3</v>
      </c>
      <c r="I1121" s="136">
        <f>VLOOKUP(A1121,[1]valid2020_stock!$A$2:$M$9919,13,FALSE)</f>
        <v>175.25861152307141</v>
      </c>
      <c r="J1121" s="73"/>
      <c r="K1121" s="136">
        <f>VLOOKUP(A1121,Gorst!$A$39:$F$122,6,FALSE)</f>
        <v>175.25861152307135</v>
      </c>
      <c r="L1121" s="140" t="str">
        <f>Gorst!W$12</f>
        <v>[South Sound Compilation.xlsx]TRS Data_for BKFRAM'!$A$21</v>
      </c>
      <c r="M1121" t="s">
        <v>189</v>
      </c>
    </row>
    <row r="1122" spans="1:13" x14ac:dyDescent="0.3">
      <c r="A1122" t="str">
        <f t="shared" si="72"/>
        <v>2007-28-4-CarrMinter_hat_Y_h_m</v>
      </c>
      <c r="B1122">
        <f>VLOOKUP(F1122,LookUpFlags!$A$5:$E$114,5,FALSE)</f>
        <v>2</v>
      </c>
      <c r="C1122">
        <f t="shared" si="73"/>
        <v>14</v>
      </c>
      <c r="D1122" t="str">
        <f t="shared" si="74"/>
        <v>M</v>
      </c>
      <c r="E1122">
        <v>2007</v>
      </c>
      <c r="F1122">
        <v>28</v>
      </c>
      <c r="G1122" t="s">
        <v>167</v>
      </c>
      <c r="H1122">
        <v>4</v>
      </c>
      <c r="I1122" s="136">
        <f>VLOOKUP(A1122,[1]valid2020_stock!$A$2:$M$9919,13,FALSE)</f>
        <v>0</v>
      </c>
      <c r="J1122" s="73"/>
      <c r="K1122" s="106">
        <f>VLOOKUP(A1122,Minter!$A$48:$F$132,6,FALSE)</f>
        <v>0</v>
      </c>
      <c r="L1122" s="144" t="s">
        <v>281</v>
      </c>
      <c r="M1122" t="s">
        <v>190</v>
      </c>
    </row>
    <row r="1123" spans="1:13" x14ac:dyDescent="0.3">
      <c r="A1123" t="str">
        <f t="shared" si="72"/>
        <v>2007-28-4-ChambersCk_hat_Y_h_m</v>
      </c>
      <c r="B1123">
        <f>VLOOKUP(F1123,LookUpFlags!$A$5:$E$114,5,FALSE)</f>
        <v>2</v>
      </c>
      <c r="C1123">
        <f t="shared" si="73"/>
        <v>14</v>
      </c>
      <c r="D1123" t="str">
        <f t="shared" si="74"/>
        <v>M</v>
      </c>
      <c r="E1123">
        <v>2007</v>
      </c>
      <c r="F1123">
        <v>28</v>
      </c>
      <c r="G1123" t="s">
        <v>171</v>
      </c>
      <c r="H1123">
        <v>4</v>
      </c>
      <c r="I1123" s="136">
        <f>VLOOKUP(A1123,[1]valid2020_stock!$A$2:$M$9919,13,FALSE)</f>
        <v>15.462137954591549</v>
      </c>
      <c r="J1123" s="73"/>
      <c r="K1123" s="136">
        <f>I1123</f>
        <v>15.462137954591549</v>
      </c>
      <c r="L1123" t="s">
        <v>357</v>
      </c>
    </row>
    <row r="1124" spans="1:13" x14ac:dyDescent="0.3">
      <c r="A1124" t="str">
        <f t="shared" si="72"/>
        <v>2007-28-4-Deschutes_hat_Y_h_m</v>
      </c>
      <c r="B1124">
        <f>VLOOKUP(F1124,LookUpFlags!$A$5:$E$114,5,FALSE)</f>
        <v>2</v>
      </c>
      <c r="C1124">
        <f t="shared" si="73"/>
        <v>14</v>
      </c>
      <c r="D1124" t="str">
        <f t="shared" si="74"/>
        <v>M</v>
      </c>
      <c r="E1124">
        <v>2007</v>
      </c>
      <c r="F1124">
        <v>28</v>
      </c>
      <c r="G1124" t="s">
        <v>181</v>
      </c>
      <c r="H1124">
        <v>4</v>
      </c>
      <c r="I1124" s="136">
        <f>VLOOKUP(A1124,[1]valid2020_stock!$A$2:$M$9919,13,FALSE)</f>
        <v>6.8388867108710931</v>
      </c>
      <c r="J1124" s="73"/>
      <c r="K1124">
        <f>VLOOKUP(A1124,Deschutes!$A$41:$F$130,6,FALSE)</f>
        <v>6.8388867108710931</v>
      </c>
      <c r="L1124" s="161" t="s">
        <v>294</v>
      </c>
      <c r="M1124" t="s">
        <v>191</v>
      </c>
    </row>
    <row r="1125" spans="1:13" x14ac:dyDescent="0.3">
      <c r="A1125" t="str">
        <f t="shared" si="72"/>
        <v>2007-28-4-DuwamishGreen_hat_Y_h_m</v>
      </c>
      <c r="B1125">
        <f>VLOOKUP(F1125,LookUpFlags!$A$5:$E$114,5,FALSE)</f>
        <v>2</v>
      </c>
      <c r="C1125">
        <f t="shared" si="73"/>
        <v>14</v>
      </c>
      <c r="D1125" t="str">
        <f t="shared" si="74"/>
        <v>M</v>
      </c>
      <c r="E1125">
        <v>2007</v>
      </c>
      <c r="F1125">
        <v>28</v>
      </c>
      <c r="G1125" t="s">
        <v>153</v>
      </c>
      <c r="H1125">
        <v>4</v>
      </c>
      <c r="I1125" s="136">
        <f>VLOOKUP(A1125,[1]valid2020_stock!$A$2:$M$9919,13,FALSE)</f>
        <v>358</v>
      </c>
      <c r="J1125" s="73"/>
      <c r="K1125">
        <f>VLOOKUP(A1125,Green!$A$26:$F$130,6,FALSE)</f>
        <v>321</v>
      </c>
      <c r="L1125" t="s">
        <v>212</v>
      </c>
      <c r="M1125" t="s">
        <v>187</v>
      </c>
    </row>
    <row r="1126" spans="1:13" x14ac:dyDescent="0.3">
      <c r="A1126" t="str">
        <f t="shared" si="72"/>
        <v>2007-28-4-GorstCk_hat_Y_h_m</v>
      </c>
      <c r="B1126">
        <f>VLOOKUP(F1126,LookUpFlags!$A$5:$E$114,5,FALSE)</f>
        <v>2</v>
      </c>
      <c r="C1126">
        <f t="shared" si="73"/>
        <v>14</v>
      </c>
      <c r="D1126" t="str">
        <f t="shared" si="74"/>
        <v>M</v>
      </c>
      <c r="E1126">
        <v>2007</v>
      </c>
      <c r="F1126">
        <v>28</v>
      </c>
      <c r="G1126" t="s">
        <v>158</v>
      </c>
      <c r="H1126">
        <v>4</v>
      </c>
      <c r="I1126" s="136">
        <f>VLOOKUP(A1126,[1]valid2020_stock!$A$2:$M$9919,13,FALSE)</f>
        <v>67.286523170829639</v>
      </c>
      <c r="J1126" s="73"/>
      <c r="K1126" s="136">
        <f>VLOOKUP(A1126,Gorst!$A$39:$F$122,6,FALSE)</f>
        <v>67.286523170829639</v>
      </c>
      <c r="L1126" s="140" t="str">
        <f>Gorst!W$12</f>
        <v>[South Sound Compilation.xlsx]TRS Data_for BKFRAM'!$A$21</v>
      </c>
      <c r="M1126" t="s">
        <v>189</v>
      </c>
    </row>
    <row r="1127" spans="1:13" x14ac:dyDescent="0.3">
      <c r="A1127" t="str">
        <f t="shared" si="72"/>
        <v>2007-28-5-CarrMinter_hat_Y_h_m</v>
      </c>
      <c r="B1127">
        <f>VLOOKUP(F1127,LookUpFlags!$A$5:$E$114,5,FALSE)</f>
        <v>2</v>
      </c>
      <c r="C1127">
        <f t="shared" si="73"/>
        <v>14</v>
      </c>
      <c r="D1127" t="str">
        <f t="shared" si="74"/>
        <v>M</v>
      </c>
      <c r="E1127">
        <v>2007</v>
      </c>
      <c r="F1127">
        <v>28</v>
      </c>
      <c r="G1127" t="s">
        <v>167</v>
      </c>
      <c r="H1127">
        <v>5</v>
      </c>
      <c r="I1127" s="136">
        <f>VLOOKUP(A1127,[1]valid2020_stock!$A$2:$M$9919,13,FALSE)</f>
        <v>0</v>
      </c>
      <c r="J1127" s="73"/>
      <c r="K1127" s="106">
        <f>VLOOKUP(A1127,Minter!$A$48:$F$132,6,FALSE)</f>
        <v>0</v>
      </c>
      <c r="L1127" s="144" t="s">
        <v>281</v>
      </c>
      <c r="M1127" t="s">
        <v>190</v>
      </c>
    </row>
    <row r="1128" spans="1:13" x14ac:dyDescent="0.3">
      <c r="A1128" t="str">
        <f t="shared" si="72"/>
        <v>2007-28-5-ChambersCk_hat_Y_h_m</v>
      </c>
      <c r="B1128">
        <f>VLOOKUP(F1128,LookUpFlags!$A$5:$E$114,5,FALSE)</f>
        <v>2</v>
      </c>
      <c r="C1128">
        <f t="shared" si="73"/>
        <v>14</v>
      </c>
      <c r="D1128" t="str">
        <f t="shared" si="74"/>
        <v>M</v>
      </c>
      <c r="E1128">
        <v>2007</v>
      </c>
      <c r="F1128">
        <v>28</v>
      </c>
      <c r="G1128" t="s">
        <v>171</v>
      </c>
      <c r="H1128">
        <v>5</v>
      </c>
      <c r="I1128" s="136">
        <f>VLOOKUP(A1128,[1]valid2020_stock!$A$2:$M$9919,13,FALSE)</f>
        <v>68.84944270541439</v>
      </c>
      <c r="J1128" s="73"/>
      <c r="K1128" s="136">
        <f>I1128</f>
        <v>68.84944270541439</v>
      </c>
      <c r="L1128" t="s">
        <v>357</v>
      </c>
    </row>
    <row r="1129" spans="1:13" x14ac:dyDescent="0.3">
      <c r="A1129" t="str">
        <f t="shared" si="72"/>
        <v>2007-28-5-Deschutes_hat_Y_h_m</v>
      </c>
      <c r="B1129">
        <f>VLOOKUP(F1129,LookUpFlags!$A$5:$E$114,5,FALSE)</f>
        <v>2</v>
      </c>
      <c r="C1129">
        <f t="shared" si="73"/>
        <v>14</v>
      </c>
      <c r="D1129" t="str">
        <f t="shared" si="74"/>
        <v>M</v>
      </c>
      <c r="E1129">
        <v>2007</v>
      </c>
      <c r="F1129">
        <v>28</v>
      </c>
      <c r="G1129" t="s">
        <v>181</v>
      </c>
      <c r="H1129">
        <v>5</v>
      </c>
      <c r="I1129" s="136">
        <f>VLOOKUP(A1129,[1]valid2020_stock!$A$2:$M$9919,13,FALSE)</f>
        <v>2.1452511850440792</v>
      </c>
      <c r="J1129" s="73"/>
      <c r="K1129">
        <f>VLOOKUP(A1129,Deschutes!$A$41:$F$130,6,FALSE)</f>
        <v>2.1452511850440792</v>
      </c>
      <c r="L1129" s="161" t="s">
        <v>294</v>
      </c>
      <c r="M1129" t="s">
        <v>191</v>
      </c>
    </row>
    <row r="1130" spans="1:13" x14ac:dyDescent="0.3">
      <c r="A1130" t="str">
        <f t="shared" si="72"/>
        <v>2007-28-5-DuwamishGreen_hat_Y_h_m</v>
      </c>
      <c r="B1130">
        <f>VLOOKUP(F1130,LookUpFlags!$A$5:$E$114,5,FALSE)</f>
        <v>2</v>
      </c>
      <c r="C1130">
        <f t="shared" si="73"/>
        <v>14</v>
      </c>
      <c r="D1130" t="str">
        <f t="shared" si="74"/>
        <v>M</v>
      </c>
      <c r="E1130">
        <v>2007</v>
      </c>
      <c r="F1130">
        <v>28</v>
      </c>
      <c r="G1130" t="s">
        <v>153</v>
      </c>
      <c r="H1130">
        <v>5</v>
      </c>
      <c r="I1130" s="136">
        <f>VLOOKUP(A1130,[1]valid2020_stock!$A$2:$M$9919,13,FALSE)</f>
        <v>199</v>
      </c>
      <c r="J1130" s="73"/>
      <c r="K1130">
        <f>VLOOKUP(A1130,Green!$A$26:$F$130,6,FALSE)</f>
        <v>176</v>
      </c>
      <c r="L1130" t="s">
        <v>212</v>
      </c>
      <c r="M1130" t="s">
        <v>187</v>
      </c>
    </row>
    <row r="1131" spans="1:13" x14ac:dyDescent="0.3">
      <c r="A1131" t="str">
        <f t="shared" si="72"/>
        <v>2007-28-5-GorstCk_hat_Y_h_m</v>
      </c>
      <c r="B1131">
        <f>VLOOKUP(F1131,LookUpFlags!$A$5:$E$114,5,FALSE)</f>
        <v>2</v>
      </c>
      <c r="C1131">
        <f t="shared" si="73"/>
        <v>14</v>
      </c>
      <c r="D1131" t="str">
        <f t="shared" si="74"/>
        <v>M</v>
      </c>
      <c r="E1131">
        <v>2007</v>
      </c>
      <c r="F1131">
        <v>28</v>
      </c>
      <c r="G1131" t="s">
        <v>158</v>
      </c>
      <c r="H1131">
        <v>5</v>
      </c>
      <c r="I1131" s="136">
        <f>VLOOKUP(A1131,[1]valid2020_stock!$A$2:$M$9919,13,FALSE)</f>
        <v>0</v>
      </c>
      <c r="J1131" s="73"/>
      <c r="K1131" s="136">
        <f>VLOOKUP(A1131,Gorst!$A$39:$F$122,6,FALSE)</f>
        <v>0</v>
      </c>
      <c r="L1131" s="140" t="str">
        <f>Gorst!W$12</f>
        <v>[South Sound Compilation.xlsx]TRS Data_for BKFRAM'!$A$21</v>
      </c>
      <c r="M1131" t="s">
        <v>189</v>
      </c>
    </row>
    <row r="1132" spans="1:13" x14ac:dyDescent="0.3">
      <c r="A1132" t="str">
        <f t="shared" si="72"/>
        <v>2008-28-3-CarrMinter_hat_Y_h_m</v>
      </c>
      <c r="B1132">
        <f>VLOOKUP(F1132,LookUpFlags!$A$5:$E$114,5,FALSE)</f>
        <v>2</v>
      </c>
      <c r="C1132">
        <f t="shared" si="73"/>
        <v>14</v>
      </c>
      <c r="D1132" t="str">
        <f t="shared" si="74"/>
        <v>M</v>
      </c>
      <c r="E1132">
        <v>2008</v>
      </c>
      <c r="F1132">
        <v>28</v>
      </c>
      <c r="G1132" t="s">
        <v>167</v>
      </c>
      <c r="H1132">
        <v>3</v>
      </c>
      <c r="I1132" s="136">
        <f>VLOOKUP(A1132,[1]valid2020_stock!$A$2:$M$9919,13,FALSE)</f>
        <v>0</v>
      </c>
      <c r="J1132" s="73"/>
      <c r="K1132" s="106">
        <f>VLOOKUP(A1132,Minter!$A$48:$F$132,6,FALSE)</f>
        <v>0</v>
      </c>
      <c r="L1132" s="144" t="s">
        <v>281</v>
      </c>
      <c r="M1132" t="s">
        <v>190</v>
      </c>
    </row>
    <row r="1133" spans="1:13" x14ac:dyDescent="0.3">
      <c r="A1133" t="str">
        <f t="shared" si="72"/>
        <v>2008-28-3-ChambersCk_hat_Y_h_m</v>
      </c>
      <c r="B1133">
        <f>VLOOKUP(F1133,LookUpFlags!$A$5:$E$114,5,FALSE)</f>
        <v>2</v>
      </c>
      <c r="C1133">
        <f t="shared" si="73"/>
        <v>14</v>
      </c>
      <c r="D1133" t="str">
        <f t="shared" si="74"/>
        <v>M</v>
      </c>
      <c r="E1133">
        <v>2008</v>
      </c>
      <c r="F1133">
        <v>28</v>
      </c>
      <c r="G1133" t="s">
        <v>171</v>
      </c>
      <c r="H1133">
        <v>3</v>
      </c>
      <c r="I1133" s="136">
        <f>VLOOKUP(A1133,[1]valid2020_stock!$A$2:$M$9919,13,FALSE)</f>
        <v>10.361458251587131</v>
      </c>
      <c r="J1133" s="73"/>
      <c r="K1133" s="136">
        <f>I1133</f>
        <v>10.361458251587131</v>
      </c>
      <c r="L1133" t="s">
        <v>357</v>
      </c>
    </row>
    <row r="1134" spans="1:13" x14ac:dyDescent="0.3">
      <c r="A1134" t="str">
        <f t="shared" si="72"/>
        <v>2008-28-3-Deschutes_hat_Y_h_m</v>
      </c>
      <c r="B1134">
        <f>VLOOKUP(F1134,LookUpFlags!$A$5:$E$114,5,FALSE)</f>
        <v>2</v>
      </c>
      <c r="C1134">
        <f t="shared" si="73"/>
        <v>14</v>
      </c>
      <c r="D1134" t="str">
        <f t="shared" si="74"/>
        <v>M</v>
      </c>
      <c r="E1134">
        <v>2008</v>
      </c>
      <c r="F1134">
        <v>28</v>
      </c>
      <c r="G1134" t="s">
        <v>181</v>
      </c>
      <c r="H1134">
        <v>3</v>
      </c>
      <c r="I1134" s="136">
        <f>VLOOKUP(A1134,[1]valid2020_stock!$A$2:$M$9919,13,FALSE)</f>
        <v>9.4963829006856546</v>
      </c>
      <c r="J1134" s="73"/>
      <c r="K1134">
        <f>VLOOKUP(A1134,Deschutes!$A$41:$F$130,6,FALSE)</f>
        <v>9.4963829006856546</v>
      </c>
      <c r="L1134" s="161" t="s">
        <v>294</v>
      </c>
      <c r="M1134" t="s">
        <v>191</v>
      </c>
    </row>
    <row r="1135" spans="1:13" x14ac:dyDescent="0.3">
      <c r="A1135" t="str">
        <f t="shared" si="72"/>
        <v>2008-28-3-DuwamishGreen_hat_Y_h_m</v>
      </c>
      <c r="B1135">
        <f>VLOOKUP(F1135,LookUpFlags!$A$5:$E$114,5,FALSE)</f>
        <v>2</v>
      </c>
      <c r="C1135">
        <f t="shared" si="73"/>
        <v>14</v>
      </c>
      <c r="D1135" t="str">
        <f t="shared" si="74"/>
        <v>M</v>
      </c>
      <c r="E1135">
        <v>2008</v>
      </c>
      <c r="F1135">
        <v>28</v>
      </c>
      <c r="G1135" t="s">
        <v>153</v>
      </c>
      <c r="H1135">
        <v>3</v>
      </c>
      <c r="I1135" s="136">
        <f>VLOOKUP(A1135,[1]valid2020_stock!$A$2:$M$9919,13,FALSE)</f>
        <v>96</v>
      </c>
      <c r="J1135" s="73"/>
      <c r="K1135">
        <f>VLOOKUP(A1135,Green!$A$26:$F$130,6,FALSE)</f>
        <v>92</v>
      </c>
      <c r="L1135" t="s">
        <v>212</v>
      </c>
      <c r="M1135" t="s">
        <v>187</v>
      </c>
    </row>
    <row r="1136" spans="1:13" x14ac:dyDescent="0.3">
      <c r="A1136" t="str">
        <f t="shared" si="72"/>
        <v>2008-28-3-GorstCk_hat_Y_h_m</v>
      </c>
      <c r="B1136">
        <f>VLOOKUP(F1136,LookUpFlags!$A$5:$E$114,5,FALSE)</f>
        <v>2</v>
      </c>
      <c r="C1136">
        <f t="shared" si="73"/>
        <v>14</v>
      </c>
      <c r="D1136" t="str">
        <f t="shared" si="74"/>
        <v>M</v>
      </c>
      <c r="E1136">
        <v>2008</v>
      </c>
      <c r="F1136">
        <v>28</v>
      </c>
      <c r="G1136" t="s">
        <v>158</v>
      </c>
      <c r="H1136">
        <v>3</v>
      </c>
      <c r="I1136" s="136">
        <f>VLOOKUP(A1136,[1]valid2020_stock!$A$2:$M$9919,13,FALSE)</f>
        <v>0</v>
      </c>
      <c r="J1136" s="73"/>
      <c r="K1136" s="136">
        <f>VLOOKUP(A1136,Gorst!$A$39:$F$122,6,FALSE)</f>
        <v>0</v>
      </c>
      <c r="L1136" s="140" t="str">
        <f>Gorst!W$12</f>
        <v>[South Sound Compilation.xlsx]TRS Data_for BKFRAM'!$A$21</v>
      </c>
      <c r="M1136" t="s">
        <v>189</v>
      </c>
    </row>
    <row r="1137" spans="1:13" x14ac:dyDescent="0.3">
      <c r="A1137" t="str">
        <f t="shared" si="72"/>
        <v>2008-28-4-CarrMinter_hat_Y_h_m</v>
      </c>
      <c r="B1137">
        <f>VLOOKUP(F1137,LookUpFlags!$A$5:$E$114,5,FALSE)</f>
        <v>2</v>
      </c>
      <c r="C1137">
        <f t="shared" si="73"/>
        <v>14</v>
      </c>
      <c r="D1137" t="str">
        <f t="shared" si="74"/>
        <v>M</v>
      </c>
      <c r="E1137">
        <v>2008</v>
      </c>
      <c r="F1137">
        <v>28</v>
      </c>
      <c r="G1137" t="s">
        <v>167</v>
      </c>
      <c r="H1137">
        <v>4</v>
      </c>
      <c r="I1137" s="136">
        <f>VLOOKUP(A1137,[1]valid2020_stock!$A$2:$M$9919,13,FALSE)</f>
        <v>0</v>
      </c>
      <c r="J1137" s="73"/>
      <c r="K1137" s="106">
        <f>VLOOKUP(A1137,Minter!$A$48:$F$132,6,FALSE)</f>
        <v>0</v>
      </c>
      <c r="L1137" s="144" t="s">
        <v>281</v>
      </c>
      <c r="M1137" t="s">
        <v>190</v>
      </c>
    </row>
    <row r="1138" spans="1:13" x14ac:dyDescent="0.3">
      <c r="A1138" t="str">
        <f t="shared" si="72"/>
        <v>2008-28-4-ChambersCk_hat_Y_h_m</v>
      </c>
      <c r="B1138">
        <f>VLOOKUP(F1138,LookUpFlags!$A$5:$E$114,5,FALSE)</f>
        <v>2</v>
      </c>
      <c r="C1138">
        <f t="shared" si="73"/>
        <v>14</v>
      </c>
      <c r="D1138" t="str">
        <f t="shared" si="74"/>
        <v>M</v>
      </c>
      <c r="E1138">
        <v>2008</v>
      </c>
      <c r="F1138">
        <v>28</v>
      </c>
      <c r="G1138" t="s">
        <v>171</v>
      </c>
      <c r="H1138">
        <v>4</v>
      </c>
      <c r="I1138" s="136">
        <f>VLOOKUP(A1138,[1]valid2020_stock!$A$2:$M$9919,13,FALSE)</f>
        <v>389.05746681497959</v>
      </c>
      <c r="J1138" s="73"/>
      <c r="K1138" s="136">
        <f>I1138</f>
        <v>389.05746681497959</v>
      </c>
      <c r="L1138" t="s">
        <v>357</v>
      </c>
    </row>
    <row r="1139" spans="1:13" x14ac:dyDescent="0.3">
      <c r="A1139" t="str">
        <f t="shared" si="72"/>
        <v>2008-28-4-Deschutes_hat_Y_h_m</v>
      </c>
      <c r="B1139">
        <f>VLOOKUP(F1139,LookUpFlags!$A$5:$E$114,5,FALSE)</f>
        <v>2</v>
      </c>
      <c r="C1139">
        <f t="shared" si="73"/>
        <v>14</v>
      </c>
      <c r="D1139" t="str">
        <f t="shared" si="74"/>
        <v>M</v>
      </c>
      <c r="E1139">
        <v>2008</v>
      </c>
      <c r="F1139">
        <v>28</v>
      </c>
      <c r="G1139" t="s">
        <v>181</v>
      </c>
      <c r="H1139">
        <v>4</v>
      </c>
      <c r="I1139" s="136">
        <f>VLOOKUP(A1139,[1]valid2020_stock!$A$2:$M$9919,13,FALSE)</f>
        <v>14.09844119424344</v>
      </c>
      <c r="J1139" s="73"/>
      <c r="K1139">
        <f>VLOOKUP(A1139,Deschutes!$A$41:$F$130,6,FALSE)</f>
        <v>14.098441194243442</v>
      </c>
      <c r="L1139" s="161" t="s">
        <v>294</v>
      </c>
      <c r="M1139" t="s">
        <v>191</v>
      </c>
    </row>
    <row r="1140" spans="1:13" x14ac:dyDescent="0.3">
      <c r="A1140" t="str">
        <f t="shared" si="72"/>
        <v>2008-28-4-DuwamishGreen_hat_Y_h_m</v>
      </c>
      <c r="B1140">
        <f>VLOOKUP(F1140,LookUpFlags!$A$5:$E$114,5,FALSE)</f>
        <v>2</v>
      </c>
      <c r="C1140">
        <f t="shared" si="73"/>
        <v>14</v>
      </c>
      <c r="D1140" t="str">
        <f t="shared" si="74"/>
        <v>M</v>
      </c>
      <c r="E1140">
        <v>2008</v>
      </c>
      <c r="F1140">
        <v>28</v>
      </c>
      <c r="G1140" t="s">
        <v>153</v>
      </c>
      <c r="H1140">
        <v>4</v>
      </c>
      <c r="I1140" s="136">
        <f>VLOOKUP(A1140,[1]valid2020_stock!$A$2:$M$9919,13,FALSE)</f>
        <v>277</v>
      </c>
      <c r="J1140" s="73"/>
      <c r="K1140">
        <f>VLOOKUP(A1140,Green!$A$26:$F$130,6,FALSE)</f>
        <v>251</v>
      </c>
      <c r="L1140" t="s">
        <v>212</v>
      </c>
      <c r="M1140" t="s">
        <v>187</v>
      </c>
    </row>
    <row r="1141" spans="1:13" x14ac:dyDescent="0.3">
      <c r="A1141" t="str">
        <f t="shared" si="72"/>
        <v>2008-28-4-GorstCk_hat_Y_h_m</v>
      </c>
      <c r="B1141">
        <f>VLOOKUP(F1141,LookUpFlags!$A$5:$E$114,5,FALSE)</f>
        <v>2</v>
      </c>
      <c r="C1141">
        <f t="shared" si="73"/>
        <v>14</v>
      </c>
      <c r="D1141" t="str">
        <f t="shared" si="74"/>
        <v>M</v>
      </c>
      <c r="E1141">
        <v>2008</v>
      </c>
      <c r="F1141">
        <v>28</v>
      </c>
      <c r="G1141" t="s">
        <v>158</v>
      </c>
      <c r="H1141">
        <v>4</v>
      </c>
      <c r="I1141" s="136">
        <f>VLOOKUP(A1141,[1]valid2020_stock!$A$2:$M$9919,13,FALSE)</f>
        <v>55.068100568038723</v>
      </c>
      <c r="J1141" s="73"/>
      <c r="K1141" s="136">
        <f>VLOOKUP(A1141,Gorst!$A$39:$F$122,6,FALSE)</f>
        <v>55.068100568038723</v>
      </c>
      <c r="L1141" s="140" t="str">
        <f>Gorst!W$12</f>
        <v>[South Sound Compilation.xlsx]TRS Data_for BKFRAM'!$A$21</v>
      </c>
      <c r="M1141" t="s">
        <v>189</v>
      </c>
    </row>
    <row r="1142" spans="1:13" x14ac:dyDescent="0.3">
      <c r="A1142" t="str">
        <f t="shared" si="72"/>
        <v>2008-28-5-CarrMinter_hat_Y_h_m</v>
      </c>
      <c r="B1142">
        <f>VLOOKUP(F1142,LookUpFlags!$A$5:$E$114,5,FALSE)</f>
        <v>2</v>
      </c>
      <c r="C1142">
        <f t="shared" si="73"/>
        <v>14</v>
      </c>
      <c r="D1142" t="str">
        <f t="shared" si="74"/>
        <v>M</v>
      </c>
      <c r="E1142">
        <v>2008</v>
      </c>
      <c r="F1142">
        <v>28</v>
      </c>
      <c r="G1142" t="s">
        <v>167</v>
      </c>
      <c r="H1142">
        <v>5</v>
      </c>
      <c r="I1142" s="136">
        <f>VLOOKUP(A1142,[1]valid2020_stock!$A$2:$M$9919,13,FALSE)</f>
        <v>0</v>
      </c>
      <c r="J1142" s="73"/>
      <c r="K1142" s="106">
        <f>VLOOKUP(A1142,Minter!$A$48:$F$132,6,FALSE)</f>
        <v>0</v>
      </c>
      <c r="L1142" s="144" t="s">
        <v>281</v>
      </c>
      <c r="M1142" t="s">
        <v>190</v>
      </c>
    </row>
    <row r="1143" spans="1:13" x14ac:dyDescent="0.3">
      <c r="A1143" t="str">
        <f t="shared" si="72"/>
        <v>2008-28-5-ChambersCk_hat_Y_h_m</v>
      </c>
      <c r="B1143">
        <f>VLOOKUP(F1143,LookUpFlags!$A$5:$E$114,5,FALSE)</f>
        <v>2</v>
      </c>
      <c r="C1143">
        <f t="shared" si="73"/>
        <v>14</v>
      </c>
      <c r="D1143" t="str">
        <f t="shared" si="74"/>
        <v>M</v>
      </c>
      <c r="E1143">
        <v>2008</v>
      </c>
      <c r="F1143">
        <v>28</v>
      </c>
      <c r="G1143" t="s">
        <v>171</v>
      </c>
      <c r="H1143">
        <v>5</v>
      </c>
      <c r="I1143" s="136">
        <f>VLOOKUP(A1143,[1]valid2020_stock!$A$2:$M$9919,13,FALSE)</f>
        <v>0</v>
      </c>
      <c r="J1143" s="73"/>
      <c r="K1143" s="136">
        <f>I1143</f>
        <v>0</v>
      </c>
      <c r="L1143" t="s">
        <v>357</v>
      </c>
    </row>
    <row r="1144" spans="1:13" x14ac:dyDescent="0.3">
      <c r="A1144" t="str">
        <f t="shared" si="72"/>
        <v>2008-28-5-Deschutes_hat_Y_h_m</v>
      </c>
      <c r="B1144">
        <f>VLOOKUP(F1144,LookUpFlags!$A$5:$E$114,5,FALSE)</f>
        <v>2</v>
      </c>
      <c r="C1144">
        <f t="shared" si="73"/>
        <v>14</v>
      </c>
      <c r="D1144" t="str">
        <f t="shared" si="74"/>
        <v>M</v>
      </c>
      <c r="E1144">
        <v>2008</v>
      </c>
      <c r="F1144">
        <v>28</v>
      </c>
      <c r="G1144" t="s">
        <v>181</v>
      </c>
      <c r="H1144">
        <v>5</v>
      </c>
      <c r="I1144" s="136">
        <f>VLOOKUP(A1144,[1]valid2020_stock!$A$2:$M$9919,13,FALSE)</f>
        <v>0</v>
      </c>
      <c r="J1144" s="73"/>
      <c r="K1144">
        <f>VLOOKUP(A1144,Deschutes!$A$41:$F$130,6,FALSE)</f>
        <v>0</v>
      </c>
      <c r="L1144" s="161" t="s">
        <v>294</v>
      </c>
      <c r="M1144" t="s">
        <v>191</v>
      </c>
    </row>
    <row r="1145" spans="1:13" x14ac:dyDescent="0.3">
      <c r="A1145" t="str">
        <f t="shared" si="72"/>
        <v>2008-28-5-DuwamishGreen_hat_Y_h_m</v>
      </c>
      <c r="B1145">
        <f>VLOOKUP(F1145,LookUpFlags!$A$5:$E$114,5,FALSE)</f>
        <v>2</v>
      </c>
      <c r="C1145">
        <f t="shared" si="73"/>
        <v>14</v>
      </c>
      <c r="D1145" t="str">
        <f t="shared" si="74"/>
        <v>M</v>
      </c>
      <c r="E1145">
        <v>2008</v>
      </c>
      <c r="F1145">
        <v>28</v>
      </c>
      <c r="G1145" t="s">
        <v>153</v>
      </c>
      <c r="H1145">
        <v>5</v>
      </c>
      <c r="I1145" s="136">
        <f>VLOOKUP(A1145,[1]valid2020_stock!$A$2:$M$9919,13,FALSE)</f>
        <v>36</v>
      </c>
      <c r="J1145" s="73"/>
      <c r="K1145">
        <f>VLOOKUP(A1145,Green!$A$26:$F$130,6,FALSE)</f>
        <v>32</v>
      </c>
      <c r="L1145" t="s">
        <v>212</v>
      </c>
      <c r="M1145" t="s">
        <v>187</v>
      </c>
    </row>
    <row r="1146" spans="1:13" x14ac:dyDescent="0.3">
      <c r="A1146" t="str">
        <f t="shared" si="72"/>
        <v>2008-28-5-GorstCk_hat_Y_h_m</v>
      </c>
      <c r="B1146">
        <f>VLOOKUP(F1146,LookUpFlags!$A$5:$E$114,5,FALSE)</f>
        <v>2</v>
      </c>
      <c r="C1146">
        <f t="shared" si="73"/>
        <v>14</v>
      </c>
      <c r="D1146" t="str">
        <f t="shared" si="74"/>
        <v>M</v>
      </c>
      <c r="E1146">
        <v>2008</v>
      </c>
      <c r="F1146">
        <v>28</v>
      </c>
      <c r="G1146" t="s">
        <v>158</v>
      </c>
      <c r="H1146">
        <v>5</v>
      </c>
      <c r="I1146" s="136">
        <f>VLOOKUP(A1146,[1]valid2020_stock!$A$2:$M$9919,13,FALSE)</f>
        <v>0</v>
      </c>
      <c r="J1146" s="73"/>
      <c r="K1146" s="136">
        <f>VLOOKUP(A1146,Gorst!$A$39:$F$122,6,FALSE)</f>
        <v>0</v>
      </c>
      <c r="L1146" s="140" t="str">
        <f>Gorst!W$12</f>
        <v>[South Sound Compilation.xlsx]TRS Data_for BKFRAM'!$A$21</v>
      </c>
      <c r="M1146" t="s">
        <v>189</v>
      </c>
    </row>
    <row r="1147" spans="1:13" x14ac:dyDescent="0.3">
      <c r="A1147" t="str">
        <f t="shared" si="72"/>
        <v>2009-28-3-CarrMinter_hat_Y_h_m</v>
      </c>
      <c r="B1147">
        <f>VLOOKUP(F1147,LookUpFlags!$A$5:$E$114,5,FALSE)</f>
        <v>2</v>
      </c>
      <c r="C1147">
        <f t="shared" si="73"/>
        <v>14</v>
      </c>
      <c r="D1147" t="str">
        <f t="shared" si="74"/>
        <v>M</v>
      </c>
      <c r="E1147">
        <v>2009</v>
      </c>
      <c r="F1147">
        <v>28</v>
      </c>
      <c r="G1147" t="s">
        <v>167</v>
      </c>
      <c r="H1147">
        <v>3</v>
      </c>
      <c r="I1147" s="136">
        <f>VLOOKUP(A1147,[1]valid2020_stock!$A$2:$M$9919,13,FALSE)</f>
        <v>0</v>
      </c>
      <c r="J1147" s="73"/>
      <c r="K1147" s="106">
        <f>VLOOKUP(A1147,Minter!$A$48:$F$132,6,FALSE)</f>
        <v>0</v>
      </c>
      <c r="L1147" s="144" t="s">
        <v>281</v>
      </c>
      <c r="M1147" t="s">
        <v>190</v>
      </c>
    </row>
    <row r="1148" spans="1:13" x14ac:dyDescent="0.3">
      <c r="A1148" t="str">
        <f t="shared" si="72"/>
        <v>2009-28-3-ChambersCk_hat_Y_h_m</v>
      </c>
      <c r="B1148">
        <f>VLOOKUP(F1148,LookUpFlags!$A$5:$E$114,5,FALSE)</f>
        <v>2</v>
      </c>
      <c r="C1148">
        <f t="shared" si="73"/>
        <v>14</v>
      </c>
      <c r="D1148" t="str">
        <f t="shared" si="74"/>
        <v>M</v>
      </c>
      <c r="E1148">
        <v>2009</v>
      </c>
      <c r="F1148">
        <v>28</v>
      </c>
      <c r="G1148" t="s">
        <v>171</v>
      </c>
      <c r="H1148">
        <v>3</v>
      </c>
      <c r="I1148" s="136">
        <f>VLOOKUP(A1148,[1]valid2020_stock!$A$2:$M$9919,13,FALSE)</f>
        <v>5.0854071335271556</v>
      </c>
      <c r="J1148" s="73"/>
      <c r="K1148" s="136">
        <f>I1148</f>
        <v>5.0854071335271556</v>
      </c>
      <c r="L1148" t="s">
        <v>357</v>
      </c>
    </row>
    <row r="1149" spans="1:13" x14ac:dyDescent="0.3">
      <c r="A1149" t="str">
        <f t="shared" si="72"/>
        <v>2009-28-3-Deschutes_hat_Y_h_m</v>
      </c>
      <c r="B1149">
        <f>VLOOKUP(F1149,LookUpFlags!$A$5:$E$114,5,FALSE)</f>
        <v>2</v>
      </c>
      <c r="C1149">
        <f t="shared" si="73"/>
        <v>14</v>
      </c>
      <c r="D1149" t="str">
        <f t="shared" si="74"/>
        <v>M</v>
      </c>
      <c r="E1149">
        <v>2009</v>
      </c>
      <c r="F1149">
        <v>28</v>
      </c>
      <c r="G1149" t="s">
        <v>181</v>
      </c>
      <c r="H1149">
        <v>3</v>
      </c>
      <c r="I1149" s="136">
        <f>VLOOKUP(A1149,[1]valid2020_stock!$A$2:$M$9919,13,FALSE)</f>
        <v>5.1898795847750874</v>
      </c>
      <c r="J1149" s="73"/>
      <c r="K1149">
        <f>VLOOKUP(A1149,Deschutes!$A$41:$F$130,6,FALSE)</f>
        <v>5.1898795847750865</v>
      </c>
      <c r="L1149" s="161" t="s">
        <v>294</v>
      </c>
      <c r="M1149" t="s">
        <v>191</v>
      </c>
    </row>
    <row r="1150" spans="1:13" x14ac:dyDescent="0.3">
      <c r="A1150" t="str">
        <f t="shared" si="72"/>
        <v>2009-28-3-DuwamishGreen_hat_Y_h_m</v>
      </c>
      <c r="B1150">
        <f>VLOOKUP(F1150,LookUpFlags!$A$5:$E$114,5,FALSE)</f>
        <v>2</v>
      </c>
      <c r="C1150">
        <f t="shared" si="73"/>
        <v>14</v>
      </c>
      <c r="D1150" t="str">
        <f t="shared" si="74"/>
        <v>M</v>
      </c>
      <c r="E1150">
        <v>2009</v>
      </c>
      <c r="F1150">
        <v>28</v>
      </c>
      <c r="G1150" t="s">
        <v>153</v>
      </c>
      <c r="H1150">
        <v>3</v>
      </c>
      <c r="I1150" s="136">
        <f>VLOOKUP(A1150,[1]valid2020_stock!$A$2:$M$9919,13,FALSE)</f>
        <v>1160</v>
      </c>
      <c r="J1150" s="73"/>
      <c r="K1150">
        <f>VLOOKUP(A1150,Green!$A$26:$F$130,6,FALSE)</f>
        <v>1110</v>
      </c>
      <c r="L1150" t="s">
        <v>212</v>
      </c>
      <c r="M1150" t="s">
        <v>187</v>
      </c>
    </row>
    <row r="1151" spans="1:13" x14ac:dyDescent="0.3">
      <c r="A1151" t="str">
        <f t="shared" si="72"/>
        <v>2009-28-3-GorstCk_hat_Y_h_m</v>
      </c>
      <c r="B1151">
        <f>VLOOKUP(F1151,LookUpFlags!$A$5:$E$114,5,FALSE)</f>
        <v>2</v>
      </c>
      <c r="C1151">
        <f t="shared" si="73"/>
        <v>14</v>
      </c>
      <c r="D1151" t="str">
        <f t="shared" si="74"/>
        <v>M</v>
      </c>
      <c r="E1151">
        <v>2009</v>
      </c>
      <c r="F1151">
        <v>28</v>
      </c>
      <c r="G1151" t="s">
        <v>158</v>
      </c>
      <c r="H1151">
        <v>3</v>
      </c>
      <c r="I1151" s="136">
        <f>VLOOKUP(A1151,[1]valid2020_stock!$A$2:$M$9919,13,FALSE)</f>
        <v>0</v>
      </c>
      <c r="J1151" s="73"/>
      <c r="K1151" s="136">
        <f>VLOOKUP(A1151,Gorst!$A$39:$F$122,6,FALSE)</f>
        <v>0</v>
      </c>
      <c r="L1151" s="140" t="str">
        <f>Gorst!W$12</f>
        <v>[South Sound Compilation.xlsx]TRS Data_for BKFRAM'!$A$21</v>
      </c>
      <c r="M1151" t="s">
        <v>189</v>
      </c>
    </row>
    <row r="1152" spans="1:13" x14ac:dyDescent="0.3">
      <c r="A1152" t="str">
        <f t="shared" si="72"/>
        <v>2009-28-4-CarrMinter_hat_Y_h_m</v>
      </c>
      <c r="B1152">
        <f>VLOOKUP(F1152,LookUpFlags!$A$5:$E$114,5,FALSE)</f>
        <v>2</v>
      </c>
      <c r="C1152">
        <f t="shared" si="73"/>
        <v>14</v>
      </c>
      <c r="D1152" t="str">
        <f t="shared" si="74"/>
        <v>M</v>
      </c>
      <c r="E1152">
        <v>2009</v>
      </c>
      <c r="F1152">
        <v>28</v>
      </c>
      <c r="G1152" t="s">
        <v>167</v>
      </c>
      <c r="H1152">
        <v>4</v>
      </c>
      <c r="I1152" s="136">
        <f>VLOOKUP(A1152,[1]valid2020_stock!$A$2:$M$9919,13,FALSE)</f>
        <v>0</v>
      </c>
      <c r="J1152" s="73"/>
      <c r="K1152" s="106">
        <f>VLOOKUP(A1152,Minter!$A$48:$F$132,6,FALSE)</f>
        <v>0</v>
      </c>
      <c r="L1152" s="144" t="s">
        <v>281</v>
      </c>
      <c r="M1152" t="s">
        <v>190</v>
      </c>
    </row>
    <row r="1153" spans="1:13" x14ac:dyDescent="0.3">
      <c r="A1153" t="str">
        <f t="shared" si="72"/>
        <v>2009-28-4-ChambersCk_hat_Y_h_m</v>
      </c>
      <c r="B1153">
        <f>VLOOKUP(F1153,LookUpFlags!$A$5:$E$114,5,FALSE)</f>
        <v>2</v>
      </c>
      <c r="C1153">
        <f t="shared" si="73"/>
        <v>14</v>
      </c>
      <c r="D1153" t="str">
        <f t="shared" si="74"/>
        <v>M</v>
      </c>
      <c r="E1153">
        <v>2009</v>
      </c>
      <c r="F1153">
        <v>28</v>
      </c>
      <c r="G1153" t="s">
        <v>171</v>
      </c>
      <c r="H1153">
        <v>4</v>
      </c>
      <c r="I1153" s="136">
        <f>VLOOKUP(A1153,[1]valid2020_stock!$A$2:$M$9919,13,FALSE)</f>
        <v>4.1046462024488646</v>
      </c>
      <c r="J1153" s="73"/>
      <c r="K1153" s="136">
        <f>I1153</f>
        <v>4.1046462024488646</v>
      </c>
      <c r="L1153" t="s">
        <v>357</v>
      </c>
    </row>
    <row r="1154" spans="1:13" x14ac:dyDescent="0.3">
      <c r="A1154" t="str">
        <f t="shared" si="72"/>
        <v>2009-28-4-Deschutes_hat_Y_h_m</v>
      </c>
      <c r="B1154">
        <f>VLOOKUP(F1154,LookUpFlags!$A$5:$E$114,5,FALSE)</f>
        <v>2</v>
      </c>
      <c r="C1154">
        <f t="shared" si="73"/>
        <v>14</v>
      </c>
      <c r="D1154" t="str">
        <f t="shared" si="74"/>
        <v>M</v>
      </c>
      <c r="E1154">
        <v>2009</v>
      </c>
      <c r="F1154">
        <v>28</v>
      </c>
      <c r="G1154" t="s">
        <v>181</v>
      </c>
      <c r="H1154">
        <v>4</v>
      </c>
      <c r="I1154" s="136">
        <f>VLOOKUP(A1154,[1]valid2020_stock!$A$2:$M$9919,13,FALSE)</f>
        <v>19.78838782089208</v>
      </c>
      <c r="J1154" s="73"/>
      <c r="K1154">
        <f>VLOOKUP(A1154,Deschutes!$A$41:$F$130,6,FALSE)</f>
        <v>19.788387820892083</v>
      </c>
      <c r="L1154" s="161" t="s">
        <v>294</v>
      </c>
      <c r="M1154" t="s">
        <v>191</v>
      </c>
    </row>
    <row r="1155" spans="1:13" x14ac:dyDescent="0.3">
      <c r="A1155" t="str">
        <f t="shared" si="72"/>
        <v>2009-28-4-DuwamishGreen_hat_Y_h_m</v>
      </c>
      <c r="B1155">
        <f>VLOOKUP(F1155,LookUpFlags!$A$5:$E$114,5,FALSE)</f>
        <v>2</v>
      </c>
      <c r="C1155">
        <f t="shared" si="73"/>
        <v>14</v>
      </c>
      <c r="D1155" t="str">
        <f t="shared" si="74"/>
        <v>M</v>
      </c>
      <c r="E1155">
        <v>2009</v>
      </c>
      <c r="F1155">
        <v>28</v>
      </c>
      <c r="G1155" t="s">
        <v>153</v>
      </c>
      <c r="H1155">
        <v>4</v>
      </c>
      <c r="I1155" s="136">
        <f>VLOOKUP(A1155,[1]valid2020_stock!$A$2:$M$9919,13,FALSE)</f>
        <v>655</v>
      </c>
      <c r="J1155" s="73"/>
      <c r="K1155">
        <f>VLOOKUP(A1155,Green!$A$26:$F$130,6,FALSE)</f>
        <v>619</v>
      </c>
      <c r="L1155" t="s">
        <v>212</v>
      </c>
      <c r="M1155" t="s">
        <v>187</v>
      </c>
    </row>
    <row r="1156" spans="1:13" x14ac:dyDescent="0.3">
      <c r="A1156" t="str">
        <f t="shared" ref="A1156:A1219" si="75">E1156&amp;"-"&amp;F1156&amp;"-"&amp;H1156&amp;"-"&amp;G1156</f>
        <v>2009-28-4-GorstCk_hat_Y_h_m</v>
      </c>
      <c r="B1156">
        <f>VLOOKUP(F1156,LookUpFlags!$A$5:$E$114,5,FALSE)</f>
        <v>2</v>
      </c>
      <c r="C1156">
        <f t="shared" ref="C1156:C1219" si="76">IF(MOD(F1156,2)&lt;&gt;0,F1156/2+0.5,F1156/2)</f>
        <v>14</v>
      </c>
      <c r="D1156" t="str">
        <f t="shared" ref="D1156:D1219" si="77">IF(MOD(F1156,2)&lt;&gt;0,"UM","M")</f>
        <v>M</v>
      </c>
      <c r="E1156">
        <v>2009</v>
      </c>
      <c r="F1156">
        <v>28</v>
      </c>
      <c r="G1156" t="s">
        <v>158</v>
      </c>
      <c r="H1156">
        <v>4</v>
      </c>
      <c r="I1156" s="136">
        <f>VLOOKUP(A1156,[1]valid2020_stock!$A$2:$M$9919,13,FALSE)</f>
        <v>0</v>
      </c>
      <c r="J1156" s="73"/>
      <c r="K1156" s="136">
        <f>VLOOKUP(A1156,Gorst!$A$39:$F$122,6,FALSE)</f>
        <v>0</v>
      </c>
      <c r="L1156" s="140" t="str">
        <f>Gorst!W$12</f>
        <v>[South Sound Compilation.xlsx]TRS Data_for BKFRAM'!$A$21</v>
      </c>
      <c r="M1156" t="s">
        <v>189</v>
      </c>
    </row>
    <row r="1157" spans="1:13" x14ac:dyDescent="0.3">
      <c r="A1157" t="str">
        <f t="shared" si="75"/>
        <v>2009-28-5-CarrMinter_hat_Y_h_m</v>
      </c>
      <c r="B1157">
        <f>VLOOKUP(F1157,LookUpFlags!$A$5:$E$114,5,FALSE)</f>
        <v>2</v>
      </c>
      <c r="C1157">
        <f t="shared" si="76"/>
        <v>14</v>
      </c>
      <c r="D1157" t="str">
        <f t="shared" si="77"/>
        <v>M</v>
      </c>
      <c r="E1157">
        <v>2009</v>
      </c>
      <c r="F1157">
        <v>28</v>
      </c>
      <c r="G1157" t="s">
        <v>167</v>
      </c>
      <c r="H1157">
        <v>5</v>
      </c>
      <c r="I1157" s="136">
        <f>VLOOKUP(A1157,[1]valid2020_stock!$A$2:$M$9919,13,FALSE)</f>
        <v>0</v>
      </c>
      <c r="J1157" s="73"/>
      <c r="K1157" s="106">
        <f>VLOOKUP(A1157,Minter!$A$48:$F$132,6,FALSE)</f>
        <v>0</v>
      </c>
      <c r="L1157" s="144" t="s">
        <v>281</v>
      </c>
      <c r="M1157" t="s">
        <v>190</v>
      </c>
    </row>
    <row r="1158" spans="1:13" x14ac:dyDescent="0.3">
      <c r="A1158" t="str">
        <f t="shared" si="75"/>
        <v>2009-28-5-ChambersCk_hat_Y_h_m</v>
      </c>
      <c r="B1158">
        <f>VLOOKUP(F1158,LookUpFlags!$A$5:$E$114,5,FALSE)</f>
        <v>2</v>
      </c>
      <c r="C1158">
        <f t="shared" si="76"/>
        <v>14</v>
      </c>
      <c r="D1158" t="str">
        <f t="shared" si="77"/>
        <v>M</v>
      </c>
      <c r="E1158">
        <v>2009</v>
      </c>
      <c r="F1158">
        <v>28</v>
      </c>
      <c r="G1158" t="s">
        <v>171</v>
      </c>
      <c r="H1158">
        <v>5</v>
      </c>
      <c r="I1158" s="136">
        <f>VLOOKUP(A1158,[1]valid2020_stock!$A$2:$M$9919,13,FALSE)</f>
        <v>0</v>
      </c>
      <c r="J1158" s="73"/>
      <c r="K1158" s="136">
        <f>I1158</f>
        <v>0</v>
      </c>
      <c r="L1158" t="s">
        <v>357</v>
      </c>
    </row>
    <row r="1159" spans="1:13" x14ac:dyDescent="0.3">
      <c r="A1159" t="str">
        <f t="shared" si="75"/>
        <v>2009-28-5-Deschutes_hat_Y_h_m</v>
      </c>
      <c r="B1159">
        <f>VLOOKUP(F1159,LookUpFlags!$A$5:$E$114,5,FALSE)</f>
        <v>2</v>
      </c>
      <c r="C1159">
        <f t="shared" si="76"/>
        <v>14</v>
      </c>
      <c r="D1159" t="str">
        <f t="shared" si="77"/>
        <v>M</v>
      </c>
      <c r="E1159">
        <v>2009</v>
      </c>
      <c r="F1159">
        <v>28</v>
      </c>
      <c r="G1159" t="s">
        <v>181</v>
      </c>
      <c r="H1159">
        <v>5</v>
      </c>
      <c r="I1159" s="136">
        <f>VLOOKUP(A1159,[1]valid2020_stock!$A$2:$M$9919,13,FALSE)</f>
        <v>0</v>
      </c>
      <c r="J1159" s="73"/>
      <c r="K1159">
        <f>VLOOKUP(A1159,Deschutes!$A$41:$F$130,6,FALSE)</f>
        <v>0</v>
      </c>
      <c r="L1159" s="161" t="s">
        <v>294</v>
      </c>
      <c r="M1159" t="s">
        <v>191</v>
      </c>
    </row>
    <row r="1160" spans="1:13" x14ac:dyDescent="0.3">
      <c r="A1160" t="str">
        <f t="shared" si="75"/>
        <v>2009-28-5-DuwamishGreen_hat_Y_h_m</v>
      </c>
      <c r="B1160">
        <f>VLOOKUP(F1160,LookUpFlags!$A$5:$E$114,5,FALSE)</f>
        <v>2</v>
      </c>
      <c r="C1160">
        <f t="shared" si="76"/>
        <v>14</v>
      </c>
      <c r="D1160" t="str">
        <f t="shared" si="77"/>
        <v>M</v>
      </c>
      <c r="E1160">
        <v>2009</v>
      </c>
      <c r="F1160">
        <v>28</v>
      </c>
      <c r="G1160" t="s">
        <v>153</v>
      </c>
      <c r="H1160">
        <v>5</v>
      </c>
      <c r="I1160" s="136">
        <f>VLOOKUP(A1160,[1]valid2020_stock!$A$2:$M$9919,13,FALSE)</f>
        <v>267</v>
      </c>
      <c r="J1160" s="73"/>
      <c r="K1160">
        <f>VLOOKUP(A1160,Green!$A$26:$F$130,6,FALSE)</f>
        <v>258</v>
      </c>
      <c r="L1160" t="s">
        <v>212</v>
      </c>
      <c r="M1160" t="s">
        <v>187</v>
      </c>
    </row>
    <row r="1161" spans="1:13" x14ac:dyDescent="0.3">
      <c r="A1161" t="str">
        <f t="shared" si="75"/>
        <v>2009-28-5-GorstCk_hat_Y_h_m</v>
      </c>
      <c r="B1161">
        <f>VLOOKUP(F1161,LookUpFlags!$A$5:$E$114,5,FALSE)</f>
        <v>2</v>
      </c>
      <c r="C1161">
        <f t="shared" si="76"/>
        <v>14</v>
      </c>
      <c r="D1161" t="str">
        <f t="shared" si="77"/>
        <v>M</v>
      </c>
      <c r="E1161">
        <v>2009</v>
      </c>
      <c r="F1161">
        <v>28</v>
      </c>
      <c r="G1161" t="s">
        <v>158</v>
      </c>
      <c r="H1161">
        <v>5</v>
      </c>
      <c r="I1161" s="136">
        <f>VLOOKUP(A1161,[1]valid2020_stock!$A$2:$M$9919,13,FALSE)</f>
        <v>0</v>
      </c>
      <c r="J1161" s="73"/>
      <c r="K1161" s="136">
        <f>VLOOKUP(A1161,Gorst!$A$39:$F$122,6,FALSE)</f>
        <v>0</v>
      </c>
      <c r="L1161" s="140" t="str">
        <f>Gorst!W$12</f>
        <v>[South Sound Compilation.xlsx]TRS Data_for BKFRAM'!$A$21</v>
      </c>
      <c r="M1161" t="s">
        <v>189</v>
      </c>
    </row>
    <row r="1162" spans="1:13" x14ac:dyDescent="0.3">
      <c r="A1162" t="str">
        <f t="shared" si="75"/>
        <v>2010-28-3-CarrMinter_hat_Y_h_m</v>
      </c>
      <c r="B1162">
        <f>VLOOKUP(F1162,LookUpFlags!$A$5:$E$114,5,FALSE)</f>
        <v>2</v>
      </c>
      <c r="C1162">
        <f t="shared" si="76"/>
        <v>14</v>
      </c>
      <c r="D1162" t="str">
        <f t="shared" si="77"/>
        <v>M</v>
      </c>
      <c r="E1162">
        <v>2010</v>
      </c>
      <c r="F1162">
        <v>28</v>
      </c>
      <c r="G1162" t="s">
        <v>167</v>
      </c>
      <c r="H1162">
        <v>3</v>
      </c>
      <c r="I1162" s="136">
        <f>VLOOKUP(A1162,[1]valid2020_stock!$A$2:$M$9919,13,FALSE)</f>
        <v>0</v>
      </c>
      <c r="J1162" s="73"/>
      <c r="K1162" s="106">
        <f>VLOOKUP(A1162,Minter!$A$48:$F$132,6,FALSE)</f>
        <v>0</v>
      </c>
      <c r="L1162" s="144" t="s">
        <v>281</v>
      </c>
      <c r="M1162" t="s">
        <v>190</v>
      </c>
    </row>
    <row r="1163" spans="1:13" x14ac:dyDescent="0.3">
      <c r="A1163" t="str">
        <f t="shared" si="75"/>
        <v>2010-28-3-ChambersCk_hat_Y_h_m</v>
      </c>
      <c r="B1163">
        <f>VLOOKUP(F1163,LookUpFlags!$A$5:$E$114,5,FALSE)</f>
        <v>2</v>
      </c>
      <c r="C1163">
        <f t="shared" si="76"/>
        <v>14</v>
      </c>
      <c r="D1163" t="str">
        <f t="shared" si="77"/>
        <v>M</v>
      </c>
      <c r="E1163">
        <v>2010</v>
      </c>
      <c r="F1163">
        <v>28</v>
      </c>
      <c r="G1163" t="s">
        <v>171</v>
      </c>
      <c r="H1163">
        <v>3</v>
      </c>
      <c r="I1163" s="136">
        <f>VLOOKUP(A1163,[1]valid2020_stock!$A$2:$M$9919,13,FALSE)</f>
        <v>22.57064886604368</v>
      </c>
      <c r="J1163" s="73"/>
      <c r="K1163" s="136">
        <f>I1163</f>
        <v>22.57064886604368</v>
      </c>
      <c r="L1163" t="s">
        <v>357</v>
      </c>
    </row>
    <row r="1164" spans="1:13" x14ac:dyDescent="0.3">
      <c r="A1164" t="str">
        <f t="shared" si="75"/>
        <v>2010-28-3-Deschutes_hat_Y_h_m</v>
      </c>
      <c r="B1164">
        <f>VLOOKUP(F1164,LookUpFlags!$A$5:$E$114,5,FALSE)</f>
        <v>2</v>
      </c>
      <c r="C1164">
        <f t="shared" si="76"/>
        <v>14</v>
      </c>
      <c r="D1164" t="str">
        <f t="shared" si="77"/>
        <v>M</v>
      </c>
      <c r="E1164">
        <v>2010</v>
      </c>
      <c r="F1164">
        <v>28</v>
      </c>
      <c r="G1164" t="s">
        <v>181</v>
      </c>
      <c r="H1164">
        <v>3</v>
      </c>
      <c r="I1164" s="136">
        <f>VLOOKUP(A1164,[1]valid2020_stock!$A$2:$M$9919,13,FALSE)</f>
        <v>1.2485756608933449</v>
      </c>
      <c r="J1164" s="73"/>
      <c r="K1164">
        <f>VLOOKUP(A1164,Deschutes!$A$41:$F$130,6,FALSE)</f>
        <v>1.2485756608933454</v>
      </c>
      <c r="L1164" s="161" t="s">
        <v>294</v>
      </c>
      <c r="M1164" t="s">
        <v>191</v>
      </c>
    </row>
    <row r="1165" spans="1:13" x14ac:dyDescent="0.3">
      <c r="A1165" t="str">
        <f t="shared" si="75"/>
        <v>2010-28-3-DuwamishGreen_hat_Y_h_m</v>
      </c>
      <c r="B1165">
        <f>VLOOKUP(F1165,LookUpFlags!$A$5:$E$114,5,FALSE)</f>
        <v>2</v>
      </c>
      <c r="C1165">
        <f t="shared" si="76"/>
        <v>14</v>
      </c>
      <c r="D1165" t="str">
        <f t="shared" si="77"/>
        <v>M</v>
      </c>
      <c r="E1165">
        <v>2010</v>
      </c>
      <c r="F1165">
        <v>28</v>
      </c>
      <c r="G1165" t="s">
        <v>153</v>
      </c>
      <c r="H1165">
        <v>3</v>
      </c>
      <c r="I1165" s="136">
        <f>VLOOKUP(A1165,[1]valid2020_stock!$A$2:$M$9919,13,FALSE)</f>
        <v>270</v>
      </c>
      <c r="J1165" s="73"/>
      <c r="K1165">
        <f>VLOOKUP(A1165,Green!$A$26:$F$130,6,FALSE)</f>
        <v>267</v>
      </c>
      <c r="L1165" t="s">
        <v>212</v>
      </c>
      <c r="M1165" t="s">
        <v>187</v>
      </c>
    </row>
    <row r="1166" spans="1:13" x14ac:dyDescent="0.3">
      <c r="A1166" t="str">
        <f t="shared" si="75"/>
        <v>2010-28-3-GorstCk_hat_Y_h_m</v>
      </c>
      <c r="B1166">
        <f>VLOOKUP(F1166,LookUpFlags!$A$5:$E$114,5,FALSE)</f>
        <v>2</v>
      </c>
      <c r="C1166">
        <f t="shared" si="76"/>
        <v>14</v>
      </c>
      <c r="D1166" t="str">
        <f t="shared" si="77"/>
        <v>M</v>
      </c>
      <c r="E1166">
        <v>2010</v>
      </c>
      <c r="F1166">
        <v>28</v>
      </c>
      <c r="G1166" t="s">
        <v>158</v>
      </c>
      <c r="H1166">
        <v>3</v>
      </c>
      <c r="I1166" s="136">
        <f>VLOOKUP(A1166,[1]valid2020_stock!$A$2:$M$9919,13,FALSE)</f>
        <v>0</v>
      </c>
      <c r="J1166" s="73"/>
      <c r="K1166" s="136">
        <f>VLOOKUP(A1166,Gorst!$A$39:$F$122,6,FALSE)</f>
        <v>0</v>
      </c>
      <c r="L1166" s="140" t="str">
        <f>Gorst!W$12</f>
        <v>[South Sound Compilation.xlsx]TRS Data_for BKFRAM'!$A$21</v>
      </c>
      <c r="M1166" t="s">
        <v>189</v>
      </c>
    </row>
    <row r="1167" spans="1:13" x14ac:dyDescent="0.3">
      <c r="A1167" t="str">
        <f t="shared" si="75"/>
        <v>2010-28-4-CarrMinter_hat_Y_h_m</v>
      </c>
      <c r="B1167">
        <f>VLOOKUP(F1167,LookUpFlags!$A$5:$E$114,5,FALSE)</f>
        <v>2</v>
      </c>
      <c r="C1167">
        <f t="shared" si="76"/>
        <v>14</v>
      </c>
      <c r="D1167" t="str">
        <f t="shared" si="77"/>
        <v>M</v>
      </c>
      <c r="E1167">
        <v>2010</v>
      </c>
      <c r="F1167">
        <v>28</v>
      </c>
      <c r="G1167" t="s">
        <v>167</v>
      </c>
      <c r="H1167">
        <v>4</v>
      </c>
      <c r="I1167" s="136">
        <f>VLOOKUP(A1167,[1]valid2020_stock!$A$2:$M$9919,13,FALSE)</f>
        <v>0</v>
      </c>
      <c r="J1167" s="73"/>
      <c r="K1167" s="106">
        <f>VLOOKUP(A1167,Minter!$A$48:$F$132,6,FALSE)</f>
        <v>0</v>
      </c>
      <c r="L1167" s="144" t="s">
        <v>281</v>
      </c>
      <c r="M1167" t="s">
        <v>190</v>
      </c>
    </row>
    <row r="1168" spans="1:13" x14ac:dyDescent="0.3">
      <c r="A1168" t="str">
        <f t="shared" si="75"/>
        <v>2010-28-4-ChambersCk_hat_Y_h_m</v>
      </c>
      <c r="B1168">
        <f>VLOOKUP(F1168,LookUpFlags!$A$5:$E$114,5,FALSE)</f>
        <v>2</v>
      </c>
      <c r="C1168">
        <f t="shared" si="76"/>
        <v>14</v>
      </c>
      <c r="D1168" t="str">
        <f t="shared" si="77"/>
        <v>M</v>
      </c>
      <c r="E1168">
        <v>2010</v>
      </c>
      <c r="F1168">
        <v>28</v>
      </c>
      <c r="G1168" t="s">
        <v>171</v>
      </c>
      <c r="H1168">
        <v>4</v>
      </c>
      <c r="I1168" s="136">
        <f>VLOOKUP(A1168,[1]valid2020_stock!$A$2:$M$9919,13,FALSE)</f>
        <v>11.59748957148274</v>
      </c>
      <c r="J1168" s="73"/>
      <c r="K1168" s="136">
        <f>I1168</f>
        <v>11.59748957148274</v>
      </c>
      <c r="L1168" t="s">
        <v>357</v>
      </c>
    </row>
    <row r="1169" spans="1:13" x14ac:dyDescent="0.3">
      <c r="A1169" t="str">
        <f t="shared" si="75"/>
        <v>2010-28-4-Deschutes_hat_Y_h_m</v>
      </c>
      <c r="B1169">
        <f>VLOOKUP(F1169,LookUpFlags!$A$5:$E$114,5,FALSE)</f>
        <v>2</v>
      </c>
      <c r="C1169">
        <f t="shared" si="76"/>
        <v>14</v>
      </c>
      <c r="D1169" t="str">
        <f t="shared" si="77"/>
        <v>M</v>
      </c>
      <c r="E1169">
        <v>2010</v>
      </c>
      <c r="F1169">
        <v>28</v>
      </c>
      <c r="G1169" t="s">
        <v>181</v>
      </c>
      <c r="H1169">
        <v>4</v>
      </c>
      <c r="I1169" s="136">
        <f>VLOOKUP(A1169,[1]valid2020_stock!$A$2:$M$9919,13,FALSE)</f>
        <v>1.138131487889273</v>
      </c>
      <c r="J1169" s="73"/>
      <c r="K1169">
        <f>VLOOKUP(A1169,Deschutes!$A$41:$F$130,6,FALSE)</f>
        <v>1.1381314878892734</v>
      </c>
      <c r="L1169" s="161" t="s">
        <v>294</v>
      </c>
      <c r="M1169" t="s">
        <v>191</v>
      </c>
    </row>
    <row r="1170" spans="1:13" x14ac:dyDescent="0.3">
      <c r="A1170" t="str">
        <f t="shared" si="75"/>
        <v>2010-28-4-DuwamishGreen_hat_Y_h_m</v>
      </c>
      <c r="B1170">
        <f>VLOOKUP(F1170,LookUpFlags!$A$5:$E$114,5,FALSE)</f>
        <v>2</v>
      </c>
      <c r="C1170">
        <f t="shared" si="76"/>
        <v>14</v>
      </c>
      <c r="D1170" t="str">
        <f t="shared" si="77"/>
        <v>M</v>
      </c>
      <c r="E1170">
        <v>2010</v>
      </c>
      <c r="F1170">
        <v>28</v>
      </c>
      <c r="G1170" t="s">
        <v>153</v>
      </c>
      <c r="H1170">
        <v>4</v>
      </c>
      <c r="I1170" s="136">
        <f>VLOOKUP(A1170,[1]valid2020_stock!$A$2:$M$9919,13,FALSE)</f>
        <v>3584</v>
      </c>
      <c r="J1170" s="73"/>
      <c r="K1170">
        <f>VLOOKUP(A1170,Green!$A$26:$F$130,6,FALSE)</f>
        <v>3548</v>
      </c>
      <c r="L1170" t="s">
        <v>212</v>
      </c>
      <c r="M1170" t="s">
        <v>187</v>
      </c>
    </row>
    <row r="1171" spans="1:13" x14ac:dyDescent="0.3">
      <c r="A1171" t="str">
        <f t="shared" si="75"/>
        <v>2010-28-4-GorstCk_hat_Y_h_m</v>
      </c>
      <c r="B1171">
        <f>VLOOKUP(F1171,LookUpFlags!$A$5:$E$114,5,FALSE)</f>
        <v>2</v>
      </c>
      <c r="C1171">
        <f t="shared" si="76"/>
        <v>14</v>
      </c>
      <c r="D1171" t="str">
        <f t="shared" si="77"/>
        <v>M</v>
      </c>
      <c r="E1171">
        <v>2010</v>
      </c>
      <c r="F1171">
        <v>28</v>
      </c>
      <c r="G1171" t="s">
        <v>158</v>
      </c>
      <c r="H1171">
        <v>4</v>
      </c>
      <c r="I1171" s="136">
        <f>VLOOKUP(A1171,[1]valid2020_stock!$A$2:$M$9919,13,FALSE)</f>
        <v>0</v>
      </c>
      <c r="J1171" s="73"/>
      <c r="K1171" s="136">
        <f>VLOOKUP(A1171,Gorst!$A$39:$F$122,6,FALSE)</f>
        <v>0</v>
      </c>
      <c r="L1171" s="140" t="str">
        <f>Gorst!W$12</f>
        <v>[South Sound Compilation.xlsx]TRS Data_for BKFRAM'!$A$21</v>
      </c>
      <c r="M1171" t="s">
        <v>189</v>
      </c>
    </row>
    <row r="1172" spans="1:13" x14ac:dyDescent="0.3">
      <c r="A1172" t="str">
        <f t="shared" si="75"/>
        <v>2010-28-5-CarrMinter_hat_Y_h_m</v>
      </c>
      <c r="B1172">
        <f>VLOOKUP(F1172,LookUpFlags!$A$5:$E$114,5,FALSE)</f>
        <v>2</v>
      </c>
      <c r="C1172">
        <f t="shared" si="76"/>
        <v>14</v>
      </c>
      <c r="D1172" t="str">
        <f t="shared" si="77"/>
        <v>M</v>
      </c>
      <c r="E1172">
        <v>2010</v>
      </c>
      <c r="F1172">
        <v>28</v>
      </c>
      <c r="G1172" t="s">
        <v>167</v>
      </c>
      <c r="H1172">
        <v>5</v>
      </c>
      <c r="I1172" s="136">
        <f>VLOOKUP(A1172,[1]valid2020_stock!$A$2:$M$9919,13,FALSE)</f>
        <v>0</v>
      </c>
      <c r="J1172" s="73"/>
      <c r="K1172" s="106">
        <f>VLOOKUP(A1172,Minter!$A$48:$F$132,6,FALSE)</f>
        <v>0</v>
      </c>
      <c r="L1172" s="144" t="s">
        <v>281</v>
      </c>
      <c r="M1172" t="s">
        <v>190</v>
      </c>
    </row>
    <row r="1173" spans="1:13" x14ac:dyDescent="0.3">
      <c r="A1173" t="str">
        <f t="shared" si="75"/>
        <v>2010-28-5-ChambersCk_hat_Y_h_m</v>
      </c>
      <c r="B1173">
        <f>VLOOKUP(F1173,LookUpFlags!$A$5:$E$114,5,FALSE)</f>
        <v>2</v>
      </c>
      <c r="C1173">
        <f t="shared" si="76"/>
        <v>14</v>
      </c>
      <c r="D1173" t="str">
        <f t="shared" si="77"/>
        <v>M</v>
      </c>
      <c r="E1173">
        <v>2010</v>
      </c>
      <c r="F1173">
        <v>28</v>
      </c>
      <c r="G1173" t="s">
        <v>171</v>
      </c>
      <c r="H1173">
        <v>5</v>
      </c>
      <c r="I1173" s="136">
        <f>VLOOKUP(A1173,[1]valid2020_stock!$A$2:$M$9919,13,FALSE)</f>
        <v>0</v>
      </c>
      <c r="J1173" s="73"/>
      <c r="K1173" s="136">
        <f>I1173</f>
        <v>0</v>
      </c>
      <c r="L1173" t="s">
        <v>357</v>
      </c>
    </row>
    <row r="1174" spans="1:13" x14ac:dyDescent="0.3">
      <c r="A1174" t="str">
        <f t="shared" si="75"/>
        <v>2010-28-5-Deschutes_hat_Y_h_m</v>
      </c>
      <c r="B1174">
        <f>VLOOKUP(F1174,LookUpFlags!$A$5:$E$114,5,FALSE)</f>
        <v>2</v>
      </c>
      <c r="C1174">
        <f t="shared" si="76"/>
        <v>14</v>
      </c>
      <c r="D1174" t="str">
        <f t="shared" si="77"/>
        <v>M</v>
      </c>
      <c r="E1174">
        <v>2010</v>
      </c>
      <c r="F1174">
        <v>28</v>
      </c>
      <c r="G1174" t="s">
        <v>181</v>
      </c>
      <c r="H1174">
        <v>5</v>
      </c>
      <c r="I1174" s="136">
        <f>VLOOKUP(A1174,[1]valid2020_stock!$A$2:$M$9919,13,FALSE)</f>
        <v>0</v>
      </c>
      <c r="J1174" s="73"/>
      <c r="K1174">
        <f>VLOOKUP(A1174,Deschutes!$A$41:$F$130,6,FALSE)</f>
        <v>0</v>
      </c>
      <c r="L1174" s="161" t="s">
        <v>294</v>
      </c>
      <c r="M1174" t="s">
        <v>191</v>
      </c>
    </row>
    <row r="1175" spans="1:13" x14ac:dyDescent="0.3">
      <c r="A1175" t="str">
        <f t="shared" si="75"/>
        <v>2010-28-5-DuwamishGreen_hat_Y_h_m</v>
      </c>
      <c r="B1175">
        <f>VLOOKUP(F1175,LookUpFlags!$A$5:$E$114,5,FALSE)</f>
        <v>2</v>
      </c>
      <c r="C1175">
        <f t="shared" si="76"/>
        <v>14</v>
      </c>
      <c r="D1175" t="str">
        <f t="shared" si="77"/>
        <v>M</v>
      </c>
      <c r="E1175">
        <v>2010</v>
      </c>
      <c r="F1175">
        <v>28</v>
      </c>
      <c r="G1175" t="s">
        <v>153</v>
      </c>
      <c r="H1175">
        <v>5</v>
      </c>
      <c r="I1175" s="136">
        <f>VLOOKUP(A1175,[1]valid2020_stock!$A$2:$M$9919,13,FALSE)</f>
        <v>21</v>
      </c>
      <c r="J1175" s="73"/>
      <c r="K1175">
        <f>VLOOKUP(A1175,Green!$A$26:$F$130,6,FALSE)</f>
        <v>19</v>
      </c>
      <c r="L1175" t="s">
        <v>212</v>
      </c>
      <c r="M1175" t="s">
        <v>187</v>
      </c>
    </row>
    <row r="1176" spans="1:13" x14ac:dyDescent="0.3">
      <c r="A1176" t="str">
        <f t="shared" si="75"/>
        <v>2010-28-5-GorstCk_hat_Y_h_m</v>
      </c>
      <c r="B1176">
        <f>VLOOKUP(F1176,LookUpFlags!$A$5:$E$114,5,FALSE)</f>
        <v>2</v>
      </c>
      <c r="C1176">
        <f t="shared" si="76"/>
        <v>14</v>
      </c>
      <c r="D1176" t="str">
        <f t="shared" si="77"/>
        <v>M</v>
      </c>
      <c r="E1176">
        <v>2010</v>
      </c>
      <c r="F1176">
        <v>28</v>
      </c>
      <c r="G1176" t="s">
        <v>158</v>
      </c>
      <c r="H1176">
        <v>5</v>
      </c>
      <c r="I1176" s="136">
        <f>VLOOKUP(A1176,[1]valid2020_stock!$A$2:$M$9919,13,FALSE)</f>
        <v>0</v>
      </c>
      <c r="J1176" s="73"/>
      <c r="K1176" s="136">
        <f>VLOOKUP(A1176,Gorst!$A$39:$F$122,6,FALSE)</f>
        <v>0</v>
      </c>
      <c r="L1176" s="140" t="str">
        <f>Gorst!W$12</f>
        <v>[South Sound Compilation.xlsx]TRS Data_for BKFRAM'!$A$21</v>
      </c>
      <c r="M1176" t="s">
        <v>189</v>
      </c>
    </row>
    <row r="1177" spans="1:13" x14ac:dyDescent="0.3">
      <c r="A1177" t="str">
        <f t="shared" si="75"/>
        <v>2011-28-3-CarrMinter_hat_Y_h_m</v>
      </c>
      <c r="B1177">
        <f>VLOOKUP(F1177,LookUpFlags!$A$5:$E$114,5,FALSE)</f>
        <v>2</v>
      </c>
      <c r="C1177">
        <f t="shared" si="76"/>
        <v>14</v>
      </c>
      <c r="D1177" t="str">
        <f t="shared" si="77"/>
        <v>M</v>
      </c>
      <c r="E1177">
        <v>2011</v>
      </c>
      <c r="F1177">
        <v>28</v>
      </c>
      <c r="G1177" t="s">
        <v>167</v>
      </c>
      <c r="H1177">
        <v>3</v>
      </c>
      <c r="I1177" s="136">
        <f>VLOOKUP(A1177,[1]valid2020_stock!$A$2:$M$9919,13,FALSE)</f>
        <v>6.4361608537009056</v>
      </c>
      <c r="J1177" s="73"/>
      <c r="K1177" s="106">
        <f>VLOOKUP(A1177,Minter!$A$48:$F$132,6,FALSE)</f>
        <v>6.4361608537009056</v>
      </c>
      <c r="L1177" s="144" t="s">
        <v>281</v>
      </c>
      <c r="M1177" t="s">
        <v>190</v>
      </c>
    </row>
    <row r="1178" spans="1:13" x14ac:dyDescent="0.3">
      <c r="A1178" t="str">
        <f t="shared" si="75"/>
        <v>2011-28-3-ChambersCk_hat_Y_h_m</v>
      </c>
      <c r="B1178">
        <f>VLOOKUP(F1178,LookUpFlags!$A$5:$E$114,5,FALSE)</f>
        <v>2</v>
      </c>
      <c r="C1178">
        <f t="shared" si="76"/>
        <v>14</v>
      </c>
      <c r="D1178" t="str">
        <f t="shared" si="77"/>
        <v>M</v>
      </c>
      <c r="E1178">
        <v>2011</v>
      </c>
      <c r="F1178">
        <v>28</v>
      </c>
      <c r="G1178" t="s">
        <v>171</v>
      </c>
      <c r="H1178">
        <v>3</v>
      </c>
      <c r="I1178" s="136">
        <f>VLOOKUP(A1178,[1]valid2020_stock!$A$2:$M$9919,13,FALSE)</f>
        <v>66.75540912938213</v>
      </c>
      <c r="J1178" s="73"/>
      <c r="K1178" s="136">
        <f>I1178</f>
        <v>66.75540912938213</v>
      </c>
      <c r="L1178" t="s">
        <v>357</v>
      </c>
    </row>
    <row r="1179" spans="1:13" x14ac:dyDescent="0.3">
      <c r="A1179" t="str">
        <f t="shared" si="75"/>
        <v>2011-28-3-Deschutes_hat_Y_h_m</v>
      </c>
      <c r="B1179">
        <f>VLOOKUP(F1179,LookUpFlags!$A$5:$E$114,5,FALSE)</f>
        <v>2</v>
      </c>
      <c r="C1179">
        <f t="shared" si="76"/>
        <v>14</v>
      </c>
      <c r="D1179" t="str">
        <f t="shared" si="77"/>
        <v>M</v>
      </c>
      <c r="E1179">
        <v>2011</v>
      </c>
      <c r="F1179">
        <v>28</v>
      </c>
      <c r="G1179" t="s">
        <v>181</v>
      </c>
      <c r="H1179">
        <v>3</v>
      </c>
      <c r="I1179" s="136">
        <f>VLOOKUP(A1179,[1]valid2020_stock!$A$2:$M$9919,13,FALSE)</f>
        <v>0</v>
      </c>
      <c r="J1179" s="73"/>
      <c r="K1179">
        <f>VLOOKUP(A1179,Deschutes!$A$41:$F$130,6,FALSE)</f>
        <v>0</v>
      </c>
      <c r="L1179" s="161" t="s">
        <v>294</v>
      </c>
      <c r="M1179" t="s">
        <v>191</v>
      </c>
    </row>
    <row r="1180" spans="1:13" x14ac:dyDescent="0.3">
      <c r="A1180" t="str">
        <f t="shared" si="75"/>
        <v>2011-28-3-DuwamishGreen_hat_Y_h_m</v>
      </c>
      <c r="B1180">
        <f>VLOOKUP(F1180,LookUpFlags!$A$5:$E$114,5,FALSE)</f>
        <v>2</v>
      </c>
      <c r="C1180">
        <f t="shared" si="76"/>
        <v>14</v>
      </c>
      <c r="D1180" t="str">
        <f t="shared" si="77"/>
        <v>M</v>
      </c>
      <c r="E1180">
        <v>2011</v>
      </c>
      <c r="F1180">
        <v>28</v>
      </c>
      <c r="G1180" t="s">
        <v>153</v>
      </c>
      <c r="H1180">
        <v>3</v>
      </c>
      <c r="I1180" s="136">
        <f>VLOOKUP(A1180,[1]valid2020_stock!$A$2:$M$9919,13,FALSE)</f>
        <v>18</v>
      </c>
      <c r="J1180" s="73"/>
      <c r="K1180">
        <f>VLOOKUP(A1180,Green!$A$26:$F$130,6,FALSE)</f>
        <v>17</v>
      </c>
      <c r="L1180" t="s">
        <v>212</v>
      </c>
      <c r="M1180" t="s">
        <v>187</v>
      </c>
    </row>
    <row r="1181" spans="1:13" x14ac:dyDescent="0.3">
      <c r="A1181" t="str">
        <f t="shared" si="75"/>
        <v>2011-28-3-GorstCk_hat_Y_h_m</v>
      </c>
      <c r="B1181">
        <f>VLOOKUP(F1181,LookUpFlags!$A$5:$E$114,5,FALSE)</f>
        <v>2</v>
      </c>
      <c r="C1181">
        <f t="shared" si="76"/>
        <v>14</v>
      </c>
      <c r="D1181" t="str">
        <f t="shared" si="77"/>
        <v>M</v>
      </c>
      <c r="E1181">
        <v>2011</v>
      </c>
      <c r="F1181">
        <v>28</v>
      </c>
      <c r="G1181" t="s">
        <v>158</v>
      </c>
      <c r="H1181">
        <v>3</v>
      </c>
      <c r="I1181" s="136">
        <f>VLOOKUP(A1181,[1]valid2020_stock!$A$2:$M$9919,13,FALSE)</f>
        <v>0</v>
      </c>
      <c r="J1181" s="73"/>
      <c r="K1181" s="136">
        <f>VLOOKUP(A1181,Gorst!$A$39:$F$122,6,FALSE)</f>
        <v>0</v>
      </c>
      <c r="L1181" s="140" t="str">
        <f>Gorst!W$12</f>
        <v>[South Sound Compilation.xlsx]TRS Data_for BKFRAM'!$A$21</v>
      </c>
      <c r="M1181" t="s">
        <v>189</v>
      </c>
    </row>
    <row r="1182" spans="1:13" x14ac:dyDescent="0.3">
      <c r="A1182" t="str">
        <f t="shared" si="75"/>
        <v>2011-28-4-CarrMinter_hat_Y_h_m</v>
      </c>
      <c r="B1182">
        <f>VLOOKUP(F1182,LookUpFlags!$A$5:$E$114,5,FALSE)</f>
        <v>2</v>
      </c>
      <c r="C1182">
        <f t="shared" si="76"/>
        <v>14</v>
      </c>
      <c r="D1182" t="str">
        <f t="shared" si="77"/>
        <v>M</v>
      </c>
      <c r="E1182">
        <v>2011</v>
      </c>
      <c r="F1182">
        <v>28</v>
      </c>
      <c r="G1182" t="s">
        <v>167</v>
      </c>
      <c r="H1182">
        <v>4</v>
      </c>
      <c r="I1182" s="136">
        <f>VLOOKUP(A1182,[1]valid2020_stock!$A$2:$M$9919,13,FALSE)</f>
        <v>0</v>
      </c>
      <c r="J1182" s="73"/>
      <c r="K1182" s="106">
        <f>VLOOKUP(A1182,Minter!$A$48:$F$132,6,FALSE)</f>
        <v>0</v>
      </c>
      <c r="L1182" s="144" t="s">
        <v>281</v>
      </c>
      <c r="M1182" t="s">
        <v>190</v>
      </c>
    </row>
    <row r="1183" spans="1:13" x14ac:dyDescent="0.3">
      <c r="A1183" t="str">
        <f t="shared" si="75"/>
        <v>2011-28-4-ChambersCk_hat_Y_h_m</v>
      </c>
      <c r="B1183">
        <f>VLOOKUP(F1183,LookUpFlags!$A$5:$E$114,5,FALSE)</f>
        <v>2</v>
      </c>
      <c r="C1183">
        <f t="shared" si="76"/>
        <v>14</v>
      </c>
      <c r="D1183" t="str">
        <f t="shared" si="77"/>
        <v>M</v>
      </c>
      <c r="E1183">
        <v>2011</v>
      </c>
      <c r="F1183">
        <v>28</v>
      </c>
      <c r="G1183" t="s">
        <v>171</v>
      </c>
      <c r="H1183">
        <v>4</v>
      </c>
      <c r="I1183" s="136">
        <f>VLOOKUP(A1183,[1]valid2020_stock!$A$2:$M$9919,13,FALSE)</f>
        <v>78.447041282677205</v>
      </c>
      <c r="J1183" s="73"/>
      <c r="K1183" s="136">
        <f>I1183</f>
        <v>78.447041282677205</v>
      </c>
      <c r="L1183" t="s">
        <v>357</v>
      </c>
    </row>
    <row r="1184" spans="1:13" x14ac:dyDescent="0.3">
      <c r="A1184" t="str">
        <f t="shared" si="75"/>
        <v>2011-28-4-Deschutes_hat_Y_h_m</v>
      </c>
      <c r="B1184">
        <f>VLOOKUP(F1184,LookUpFlags!$A$5:$E$114,5,FALSE)</f>
        <v>2</v>
      </c>
      <c r="C1184">
        <f t="shared" si="76"/>
        <v>14</v>
      </c>
      <c r="D1184" t="str">
        <f t="shared" si="77"/>
        <v>M</v>
      </c>
      <c r="E1184">
        <v>2011</v>
      </c>
      <c r="F1184">
        <v>28</v>
      </c>
      <c r="G1184" t="s">
        <v>181</v>
      </c>
      <c r="H1184">
        <v>4</v>
      </c>
      <c r="I1184" s="136">
        <f>VLOOKUP(A1184,[1]valid2020_stock!$A$2:$M$9919,13,FALSE)</f>
        <v>0</v>
      </c>
      <c r="J1184" s="73"/>
      <c r="K1184">
        <f>VLOOKUP(A1184,Deschutes!$A$41:$F$130,6,FALSE)</f>
        <v>0</v>
      </c>
      <c r="L1184" s="161" t="s">
        <v>294</v>
      </c>
      <c r="M1184" t="s">
        <v>191</v>
      </c>
    </row>
    <row r="1185" spans="1:13" x14ac:dyDescent="0.3">
      <c r="A1185" t="str">
        <f t="shared" si="75"/>
        <v>2011-28-4-DuwamishGreen_hat_Y_h_m</v>
      </c>
      <c r="B1185">
        <f>VLOOKUP(F1185,LookUpFlags!$A$5:$E$114,5,FALSE)</f>
        <v>2</v>
      </c>
      <c r="C1185">
        <f t="shared" si="76"/>
        <v>14</v>
      </c>
      <c r="D1185" t="str">
        <f t="shared" si="77"/>
        <v>M</v>
      </c>
      <c r="E1185">
        <v>2011</v>
      </c>
      <c r="F1185">
        <v>28</v>
      </c>
      <c r="G1185" t="s">
        <v>153</v>
      </c>
      <c r="H1185">
        <v>4</v>
      </c>
      <c r="I1185" s="136">
        <f>VLOOKUP(A1185,[1]valid2020_stock!$A$2:$M$9919,13,FALSE)</f>
        <v>376</v>
      </c>
      <c r="J1185" s="73"/>
      <c r="K1185">
        <f>VLOOKUP(A1185,Green!$A$26:$F$130,6,FALSE)</f>
        <v>362</v>
      </c>
      <c r="L1185" t="s">
        <v>212</v>
      </c>
      <c r="M1185" t="s">
        <v>187</v>
      </c>
    </row>
    <row r="1186" spans="1:13" x14ac:dyDescent="0.3">
      <c r="A1186" t="str">
        <f t="shared" si="75"/>
        <v>2011-28-4-GorstCk_hat_Y_h_m</v>
      </c>
      <c r="B1186">
        <f>VLOOKUP(F1186,LookUpFlags!$A$5:$E$114,5,FALSE)</f>
        <v>2</v>
      </c>
      <c r="C1186">
        <f t="shared" si="76"/>
        <v>14</v>
      </c>
      <c r="D1186" t="str">
        <f t="shared" si="77"/>
        <v>M</v>
      </c>
      <c r="E1186">
        <v>2011</v>
      </c>
      <c r="F1186">
        <v>28</v>
      </c>
      <c r="G1186" t="s">
        <v>158</v>
      </c>
      <c r="H1186">
        <v>4</v>
      </c>
      <c r="I1186" s="136">
        <f>VLOOKUP(A1186,[1]valid2020_stock!$A$2:$M$9919,13,FALSE)</f>
        <v>0</v>
      </c>
      <c r="J1186" s="73"/>
      <c r="K1186" s="136">
        <f>VLOOKUP(A1186,Gorst!$A$39:$F$122,6,FALSE)</f>
        <v>0</v>
      </c>
      <c r="L1186" s="140" t="str">
        <f>Gorst!W$12</f>
        <v>[South Sound Compilation.xlsx]TRS Data_for BKFRAM'!$A$21</v>
      </c>
      <c r="M1186" t="s">
        <v>189</v>
      </c>
    </row>
    <row r="1187" spans="1:13" x14ac:dyDescent="0.3">
      <c r="A1187" t="str">
        <f t="shared" si="75"/>
        <v>2011-28-5-CarrMinter_hat_Y_h_m</v>
      </c>
      <c r="B1187">
        <f>VLOOKUP(F1187,LookUpFlags!$A$5:$E$114,5,FALSE)</f>
        <v>2</v>
      </c>
      <c r="C1187">
        <f t="shared" si="76"/>
        <v>14</v>
      </c>
      <c r="D1187" t="str">
        <f t="shared" si="77"/>
        <v>M</v>
      </c>
      <c r="E1187">
        <v>2011</v>
      </c>
      <c r="F1187">
        <v>28</v>
      </c>
      <c r="G1187" t="s">
        <v>167</v>
      </c>
      <c r="H1187">
        <v>5</v>
      </c>
      <c r="I1187" s="136">
        <f>VLOOKUP(A1187,[1]valid2020_stock!$A$2:$M$9919,13,FALSE)</f>
        <v>0</v>
      </c>
      <c r="J1187" s="73"/>
      <c r="K1187" s="106">
        <f>VLOOKUP(A1187,Minter!$A$48:$F$132,6,FALSE)</f>
        <v>0</v>
      </c>
      <c r="L1187" s="144" t="s">
        <v>281</v>
      </c>
      <c r="M1187" t="s">
        <v>190</v>
      </c>
    </row>
    <row r="1188" spans="1:13" x14ac:dyDescent="0.3">
      <c r="A1188" t="str">
        <f t="shared" si="75"/>
        <v>2011-28-5-ChambersCk_hat_Y_h_m</v>
      </c>
      <c r="B1188">
        <f>VLOOKUP(F1188,LookUpFlags!$A$5:$E$114,5,FALSE)</f>
        <v>2</v>
      </c>
      <c r="C1188">
        <f t="shared" si="76"/>
        <v>14</v>
      </c>
      <c r="D1188" t="str">
        <f t="shared" si="77"/>
        <v>M</v>
      </c>
      <c r="E1188">
        <v>2011</v>
      </c>
      <c r="F1188">
        <v>28</v>
      </c>
      <c r="G1188" t="s">
        <v>171</v>
      </c>
      <c r="H1188">
        <v>5</v>
      </c>
      <c r="I1188" s="136">
        <f>VLOOKUP(A1188,[1]valid2020_stock!$A$2:$M$9919,13,FALSE)</f>
        <v>0</v>
      </c>
      <c r="J1188" s="73"/>
      <c r="K1188" s="136">
        <f>I1188</f>
        <v>0</v>
      </c>
      <c r="L1188" t="s">
        <v>357</v>
      </c>
    </row>
    <row r="1189" spans="1:13" x14ac:dyDescent="0.3">
      <c r="A1189" t="str">
        <f t="shared" si="75"/>
        <v>2011-28-5-Deschutes_hat_Y_h_m</v>
      </c>
      <c r="B1189">
        <f>VLOOKUP(F1189,LookUpFlags!$A$5:$E$114,5,FALSE)</f>
        <v>2</v>
      </c>
      <c r="C1189">
        <f t="shared" si="76"/>
        <v>14</v>
      </c>
      <c r="D1189" t="str">
        <f t="shared" si="77"/>
        <v>M</v>
      </c>
      <c r="E1189">
        <v>2011</v>
      </c>
      <c r="F1189">
        <v>28</v>
      </c>
      <c r="G1189" t="s">
        <v>181</v>
      </c>
      <c r="H1189">
        <v>5</v>
      </c>
      <c r="I1189" s="136">
        <f>VLOOKUP(A1189,[1]valid2020_stock!$A$2:$M$9919,13,FALSE)</f>
        <v>0</v>
      </c>
      <c r="J1189" s="73"/>
      <c r="K1189">
        <f>VLOOKUP(A1189,Deschutes!$A$41:$F$130,6,FALSE)</f>
        <v>0</v>
      </c>
      <c r="L1189" s="161" t="s">
        <v>294</v>
      </c>
      <c r="M1189" t="s">
        <v>191</v>
      </c>
    </row>
    <row r="1190" spans="1:13" x14ac:dyDescent="0.3">
      <c r="A1190" t="str">
        <f t="shared" si="75"/>
        <v>2011-28-5-DuwamishGreen_hat_Y_h_m</v>
      </c>
      <c r="B1190">
        <f>VLOOKUP(F1190,LookUpFlags!$A$5:$E$114,5,FALSE)</f>
        <v>2</v>
      </c>
      <c r="C1190">
        <f t="shared" si="76"/>
        <v>14</v>
      </c>
      <c r="D1190" t="str">
        <f t="shared" si="77"/>
        <v>M</v>
      </c>
      <c r="E1190">
        <v>2011</v>
      </c>
      <c r="F1190">
        <v>28</v>
      </c>
      <c r="G1190" t="s">
        <v>153</v>
      </c>
      <c r="H1190">
        <v>5</v>
      </c>
      <c r="I1190" s="136">
        <f>VLOOKUP(A1190,[1]valid2020_stock!$A$2:$M$9919,13,FALSE)</f>
        <v>36</v>
      </c>
      <c r="J1190" s="73"/>
      <c r="K1190">
        <f>VLOOKUP(A1190,Green!$A$26:$F$130,6,FALSE)</f>
        <v>35</v>
      </c>
      <c r="L1190" t="s">
        <v>212</v>
      </c>
      <c r="M1190" t="s">
        <v>187</v>
      </c>
    </row>
    <row r="1191" spans="1:13" x14ac:dyDescent="0.3">
      <c r="A1191" t="str">
        <f t="shared" si="75"/>
        <v>2011-28-5-GorstCk_hat_Y_h_m</v>
      </c>
      <c r="B1191">
        <f>VLOOKUP(F1191,LookUpFlags!$A$5:$E$114,5,FALSE)</f>
        <v>2</v>
      </c>
      <c r="C1191">
        <f t="shared" si="76"/>
        <v>14</v>
      </c>
      <c r="D1191" t="str">
        <f t="shared" si="77"/>
        <v>M</v>
      </c>
      <c r="E1191">
        <v>2011</v>
      </c>
      <c r="F1191">
        <v>28</v>
      </c>
      <c r="G1191" t="s">
        <v>158</v>
      </c>
      <c r="H1191">
        <v>5</v>
      </c>
      <c r="I1191" s="136">
        <f>VLOOKUP(A1191,[1]valid2020_stock!$A$2:$M$9919,13,FALSE)</f>
        <v>0</v>
      </c>
      <c r="J1191" s="73"/>
      <c r="K1191" s="136">
        <f>VLOOKUP(A1191,Gorst!$A$39:$F$122,6,FALSE)</f>
        <v>0</v>
      </c>
      <c r="L1191" s="140" t="str">
        <f>Gorst!W$12</f>
        <v>[South Sound Compilation.xlsx]TRS Data_for BKFRAM'!$A$21</v>
      </c>
      <c r="M1191" t="s">
        <v>189</v>
      </c>
    </row>
    <row r="1192" spans="1:13" x14ac:dyDescent="0.3">
      <c r="A1192" t="str">
        <f t="shared" si="75"/>
        <v>2012-28-3-CarrMinter_hat_Y_h_m</v>
      </c>
      <c r="B1192">
        <f>VLOOKUP(F1192,LookUpFlags!$A$5:$E$114,5,FALSE)</f>
        <v>2</v>
      </c>
      <c r="C1192">
        <f t="shared" si="76"/>
        <v>14</v>
      </c>
      <c r="D1192" t="str">
        <f t="shared" si="77"/>
        <v>M</v>
      </c>
      <c r="E1192">
        <v>2012</v>
      </c>
      <c r="F1192">
        <v>28</v>
      </c>
      <c r="G1192" t="s">
        <v>167</v>
      </c>
      <c r="H1192">
        <v>3</v>
      </c>
      <c r="I1192" s="136">
        <f>VLOOKUP(A1192,[1]valid2020_stock!$A$2:$M$9919,13,FALSE)</f>
        <v>0</v>
      </c>
      <c r="J1192" s="73"/>
      <c r="K1192" s="106">
        <f>VLOOKUP(A1192,Minter!$A$48:$F$132,6,FALSE)</f>
        <v>0</v>
      </c>
      <c r="L1192" s="144" t="s">
        <v>281</v>
      </c>
      <c r="M1192" t="s">
        <v>190</v>
      </c>
    </row>
    <row r="1193" spans="1:13" x14ac:dyDescent="0.3">
      <c r="A1193" t="str">
        <f t="shared" si="75"/>
        <v>2012-28-3-ChambersCk_hat_Y_h_m</v>
      </c>
      <c r="B1193">
        <f>VLOOKUP(F1193,LookUpFlags!$A$5:$E$114,5,FALSE)</f>
        <v>2</v>
      </c>
      <c r="C1193">
        <f t="shared" si="76"/>
        <v>14</v>
      </c>
      <c r="D1193" t="str">
        <f t="shared" si="77"/>
        <v>M</v>
      </c>
      <c r="E1193">
        <v>2012</v>
      </c>
      <c r="F1193">
        <v>28</v>
      </c>
      <c r="G1193" t="s">
        <v>171</v>
      </c>
      <c r="H1193">
        <v>3</v>
      </c>
      <c r="I1193" s="136">
        <f>VLOOKUP(A1193,[1]valid2020_stock!$A$2:$M$9919,13,FALSE)</f>
        <v>78.61950085325995</v>
      </c>
      <c r="J1193" s="73"/>
      <c r="K1193" s="136">
        <f>I1193</f>
        <v>78.61950085325995</v>
      </c>
      <c r="L1193" t="s">
        <v>357</v>
      </c>
    </row>
    <row r="1194" spans="1:13" x14ac:dyDescent="0.3">
      <c r="A1194" t="str">
        <f t="shared" si="75"/>
        <v>2012-28-3-Deschutes_hat_Y_h_m</v>
      </c>
      <c r="B1194">
        <f>VLOOKUP(F1194,LookUpFlags!$A$5:$E$114,5,FALSE)</f>
        <v>2</v>
      </c>
      <c r="C1194">
        <f t="shared" si="76"/>
        <v>14</v>
      </c>
      <c r="D1194" t="str">
        <f t="shared" si="77"/>
        <v>M</v>
      </c>
      <c r="E1194">
        <v>2012</v>
      </c>
      <c r="F1194">
        <v>28</v>
      </c>
      <c r="G1194" t="s">
        <v>181</v>
      </c>
      <c r="H1194">
        <v>3</v>
      </c>
      <c r="I1194" s="136">
        <f>VLOOKUP(A1194,[1]valid2020_stock!$A$2:$M$9919,13,FALSE)</f>
        <v>0</v>
      </c>
      <c r="J1194" s="73"/>
      <c r="K1194">
        <f>VLOOKUP(A1194,Deschutes!$A$41:$F$130,6,FALSE)</f>
        <v>0</v>
      </c>
      <c r="L1194" s="161" t="s">
        <v>294</v>
      </c>
      <c r="M1194" t="s">
        <v>191</v>
      </c>
    </row>
    <row r="1195" spans="1:13" x14ac:dyDescent="0.3">
      <c r="A1195" t="str">
        <f t="shared" si="75"/>
        <v>2012-28-3-DuwamishGreen_hat_Y_h_m</v>
      </c>
      <c r="B1195">
        <f>VLOOKUP(F1195,LookUpFlags!$A$5:$E$114,5,FALSE)</f>
        <v>2</v>
      </c>
      <c r="C1195">
        <f t="shared" si="76"/>
        <v>14</v>
      </c>
      <c r="D1195" t="str">
        <f t="shared" si="77"/>
        <v>M</v>
      </c>
      <c r="E1195">
        <v>2012</v>
      </c>
      <c r="F1195">
        <v>28</v>
      </c>
      <c r="G1195" t="s">
        <v>153</v>
      </c>
      <c r="H1195">
        <v>3</v>
      </c>
      <c r="I1195" s="136">
        <f>VLOOKUP(A1195,[1]valid2020_stock!$A$2:$M$9919,13,FALSE)</f>
        <v>25</v>
      </c>
      <c r="J1195" s="73"/>
      <c r="K1195">
        <f>VLOOKUP(A1195,Green!$A$26:$F$130,6,FALSE)</f>
        <v>25</v>
      </c>
      <c r="L1195" t="s">
        <v>212</v>
      </c>
      <c r="M1195" t="s">
        <v>187</v>
      </c>
    </row>
    <row r="1196" spans="1:13" x14ac:dyDescent="0.3">
      <c r="A1196" t="str">
        <f t="shared" si="75"/>
        <v>2012-28-3-GorstCk_hat_Y_h_m</v>
      </c>
      <c r="B1196">
        <f>VLOOKUP(F1196,LookUpFlags!$A$5:$E$114,5,FALSE)</f>
        <v>2</v>
      </c>
      <c r="C1196">
        <f t="shared" si="76"/>
        <v>14</v>
      </c>
      <c r="D1196" t="str">
        <f t="shared" si="77"/>
        <v>M</v>
      </c>
      <c r="E1196">
        <v>2012</v>
      </c>
      <c r="F1196">
        <v>28</v>
      </c>
      <c r="G1196" t="s">
        <v>158</v>
      </c>
      <c r="H1196">
        <v>3</v>
      </c>
      <c r="I1196" s="136">
        <f>VLOOKUP(A1196,[1]valid2020_stock!$A$2:$M$9919,13,FALSE)</f>
        <v>0</v>
      </c>
      <c r="J1196" s="73"/>
      <c r="K1196" s="136">
        <f>VLOOKUP(A1196,Gorst!$A$39:$F$122,6,FALSE)</f>
        <v>0</v>
      </c>
      <c r="L1196" s="140" t="str">
        <f>Gorst!W$12</f>
        <v>[South Sound Compilation.xlsx]TRS Data_for BKFRAM'!$A$21</v>
      </c>
      <c r="M1196" t="s">
        <v>189</v>
      </c>
    </row>
    <row r="1197" spans="1:13" x14ac:dyDescent="0.3">
      <c r="A1197" t="str">
        <f t="shared" si="75"/>
        <v>2012-28-4-CarrMinter_hat_Y_h_m</v>
      </c>
      <c r="B1197">
        <f>VLOOKUP(F1197,LookUpFlags!$A$5:$E$114,5,FALSE)</f>
        <v>2</v>
      </c>
      <c r="C1197">
        <f t="shared" si="76"/>
        <v>14</v>
      </c>
      <c r="D1197" t="str">
        <f t="shared" si="77"/>
        <v>M</v>
      </c>
      <c r="E1197">
        <v>2012</v>
      </c>
      <c r="F1197">
        <v>28</v>
      </c>
      <c r="G1197" t="s">
        <v>167</v>
      </c>
      <c r="H1197">
        <v>4</v>
      </c>
      <c r="I1197" s="136">
        <f>VLOOKUP(A1197,[1]valid2020_stock!$A$2:$M$9919,13,FALSE)</f>
        <v>1.8079103521631761</v>
      </c>
      <c r="J1197" s="73"/>
      <c r="K1197" s="106">
        <f>VLOOKUP(A1197,Minter!$A$48:$F$132,6,FALSE)</f>
        <v>1.8079103521631759</v>
      </c>
      <c r="L1197" s="144" t="s">
        <v>281</v>
      </c>
      <c r="M1197" t="s">
        <v>190</v>
      </c>
    </row>
    <row r="1198" spans="1:13" x14ac:dyDescent="0.3">
      <c r="A1198" t="str">
        <f t="shared" si="75"/>
        <v>2012-28-4-ChambersCk_hat_Y_h_m</v>
      </c>
      <c r="B1198">
        <f>VLOOKUP(F1198,LookUpFlags!$A$5:$E$114,5,FALSE)</f>
        <v>2</v>
      </c>
      <c r="C1198">
        <f t="shared" si="76"/>
        <v>14</v>
      </c>
      <c r="D1198" t="str">
        <f t="shared" si="77"/>
        <v>M</v>
      </c>
      <c r="E1198">
        <v>2012</v>
      </c>
      <c r="F1198">
        <v>28</v>
      </c>
      <c r="G1198" t="s">
        <v>171</v>
      </c>
      <c r="H1198">
        <v>4</v>
      </c>
      <c r="I1198" s="136">
        <f>VLOOKUP(A1198,[1]valid2020_stock!$A$2:$M$9919,13,FALSE)</f>
        <v>129.30354457413929</v>
      </c>
      <c r="J1198" s="73"/>
      <c r="K1198" s="136">
        <f>I1198</f>
        <v>129.30354457413929</v>
      </c>
      <c r="L1198" t="s">
        <v>357</v>
      </c>
    </row>
    <row r="1199" spans="1:13" x14ac:dyDescent="0.3">
      <c r="A1199" t="str">
        <f t="shared" si="75"/>
        <v>2012-28-4-Deschutes_hat_Y_h_m</v>
      </c>
      <c r="B1199">
        <f>VLOOKUP(F1199,LookUpFlags!$A$5:$E$114,5,FALSE)</f>
        <v>2</v>
      </c>
      <c r="C1199">
        <f t="shared" si="76"/>
        <v>14</v>
      </c>
      <c r="D1199" t="str">
        <f t="shared" si="77"/>
        <v>M</v>
      </c>
      <c r="E1199">
        <v>2012</v>
      </c>
      <c r="F1199">
        <v>28</v>
      </c>
      <c r="G1199" t="s">
        <v>181</v>
      </c>
      <c r="H1199">
        <v>4</v>
      </c>
      <c r="I1199" s="136">
        <f>VLOOKUP(A1199,[1]valid2020_stock!$A$2:$M$9919,13,FALSE)</f>
        <v>0</v>
      </c>
      <c r="J1199" s="73"/>
      <c r="K1199">
        <f>VLOOKUP(A1199,Deschutes!$A$41:$F$130,6,FALSE)</f>
        <v>0</v>
      </c>
      <c r="L1199" s="161" t="s">
        <v>294</v>
      </c>
      <c r="M1199" t="s">
        <v>191</v>
      </c>
    </row>
    <row r="1200" spans="1:13" x14ac:dyDescent="0.3">
      <c r="A1200" t="str">
        <f t="shared" si="75"/>
        <v>2012-28-4-DuwamishGreen_hat_Y_h_m</v>
      </c>
      <c r="B1200">
        <f>VLOOKUP(F1200,LookUpFlags!$A$5:$E$114,5,FALSE)</f>
        <v>2</v>
      </c>
      <c r="C1200">
        <f t="shared" si="76"/>
        <v>14</v>
      </c>
      <c r="D1200" t="str">
        <f t="shared" si="77"/>
        <v>M</v>
      </c>
      <c r="E1200">
        <v>2012</v>
      </c>
      <c r="F1200">
        <v>28</v>
      </c>
      <c r="G1200" t="s">
        <v>153</v>
      </c>
      <c r="H1200">
        <v>4</v>
      </c>
      <c r="I1200" s="136">
        <f>VLOOKUP(A1200,[1]valid2020_stock!$A$2:$M$9919,13,FALSE)</f>
        <v>58</v>
      </c>
      <c r="J1200" s="73"/>
      <c r="K1200">
        <f>VLOOKUP(A1200,Green!$A$26:$F$130,6,FALSE)</f>
        <v>58</v>
      </c>
      <c r="L1200" t="s">
        <v>212</v>
      </c>
      <c r="M1200" t="s">
        <v>187</v>
      </c>
    </row>
    <row r="1201" spans="1:13" x14ac:dyDescent="0.3">
      <c r="A1201" t="str">
        <f t="shared" si="75"/>
        <v>2012-28-4-GorstCk_hat_Y_h_m</v>
      </c>
      <c r="B1201">
        <f>VLOOKUP(F1201,LookUpFlags!$A$5:$E$114,5,FALSE)</f>
        <v>2</v>
      </c>
      <c r="C1201">
        <f t="shared" si="76"/>
        <v>14</v>
      </c>
      <c r="D1201" t="str">
        <f t="shared" si="77"/>
        <v>M</v>
      </c>
      <c r="E1201">
        <v>2012</v>
      </c>
      <c r="F1201">
        <v>28</v>
      </c>
      <c r="G1201" t="s">
        <v>158</v>
      </c>
      <c r="H1201">
        <v>4</v>
      </c>
      <c r="I1201" s="136">
        <f>VLOOKUP(A1201,[1]valid2020_stock!$A$2:$M$9919,13,FALSE)</f>
        <v>0</v>
      </c>
      <c r="J1201" s="73"/>
      <c r="K1201" s="136">
        <f>VLOOKUP(A1201,Gorst!$A$39:$F$122,6,FALSE)</f>
        <v>0</v>
      </c>
      <c r="L1201" s="140" t="str">
        <f>Gorst!W$12</f>
        <v>[South Sound Compilation.xlsx]TRS Data_for BKFRAM'!$A$21</v>
      </c>
      <c r="M1201" t="s">
        <v>189</v>
      </c>
    </row>
    <row r="1202" spans="1:13" x14ac:dyDescent="0.3">
      <c r="A1202" t="str">
        <f t="shared" si="75"/>
        <v>2012-28-5-CarrMinter_hat_Y_h_m</v>
      </c>
      <c r="B1202">
        <f>VLOOKUP(F1202,LookUpFlags!$A$5:$E$114,5,FALSE)</f>
        <v>2</v>
      </c>
      <c r="C1202">
        <f t="shared" si="76"/>
        <v>14</v>
      </c>
      <c r="D1202" t="str">
        <f t="shared" si="77"/>
        <v>M</v>
      </c>
      <c r="E1202">
        <v>2012</v>
      </c>
      <c r="F1202">
        <v>28</v>
      </c>
      <c r="G1202" t="s">
        <v>167</v>
      </c>
      <c r="H1202">
        <v>5</v>
      </c>
      <c r="I1202" s="136">
        <f>VLOOKUP(A1202,[1]valid2020_stock!$A$2:$M$9919,13,FALSE)</f>
        <v>0</v>
      </c>
      <c r="J1202" s="73"/>
      <c r="K1202" s="106">
        <f>VLOOKUP(A1202,Minter!$A$48:$F$132,6,FALSE)</f>
        <v>0</v>
      </c>
      <c r="L1202" s="144" t="s">
        <v>281</v>
      </c>
      <c r="M1202" t="s">
        <v>190</v>
      </c>
    </row>
    <row r="1203" spans="1:13" x14ac:dyDescent="0.3">
      <c r="A1203" t="str">
        <f t="shared" si="75"/>
        <v>2012-28-5-ChambersCk_hat_Y_h_m</v>
      </c>
      <c r="B1203">
        <f>VLOOKUP(F1203,LookUpFlags!$A$5:$E$114,5,FALSE)</f>
        <v>2</v>
      </c>
      <c r="C1203">
        <f t="shared" si="76"/>
        <v>14</v>
      </c>
      <c r="D1203" t="str">
        <f t="shared" si="77"/>
        <v>M</v>
      </c>
      <c r="E1203">
        <v>2012</v>
      </c>
      <c r="F1203">
        <v>28</v>
      </c>
      <c r="G1203" t="s">
        <v>171</v>
      </c>
      <c r="H1203">
        <v>5</v>
      </c>
      <c r="I1203" s="136">
        <f>VLOOKUP(A1203,[1]valid2020_stock!$A$2:$M$9919,13,FALSE)</f>
        <v>13.430097534223011</v>
      </c>
      <c r="J1203" s="73"/>
      <c r="K1203" s="136">
        <f>I1203</f>
        <v>13.430097534223011</v>
      </c>
      <c r="L1203" t="s">
        <v>357</v>
      </c>
    </row>
    <row r="1204" spans="1:13" x14ac:dyDescent="0.3">
      <c r="A1204" t="str">
        <f t="shared" si="75"/>
        <v>2012-28-5-Deschutes_hat_Y_h_m</v>
      </c>
      <c r="B1204">
        <f>VLOOKUP(F1204,LookUpFlags!$A$5:$E$114,5,FALSE)</f>
        <v>2</v>
      </c>
      <c r="C1204">
        <f t="shared" si="76"/>
        <v>14</v>
      </c>
      <c r="D1204" t="str">
        <f t="shared" si="77"/>
        <v>M</v>
      </c>
      <c r="E1204">
        <v>2012</v>
      </c>
      <c r="F1204">
        <v>28</v>
      </c>
      <c r="G1204" t="s">
        <v>181</v>
      </c>
      <c r="H1204">
        <v>5</v>
      </c>
      <c r="I1204" s="136">
        <f>VLOOKUP(A1204,[1]valid2020_stock!$A$2:$M$9919,13,FALSE)</f>
        <v>0</v>
      </c>
      <c r="J1204" s="73"/>
      <c r="K1204">
        <f>VLOOKUP(A1204,Deschutes!$A$41:$F$130,6,FALSE)</f>
        <v>0</v>
      </c>
      <c r="L1204" s="161" t="s">
        <v>294</v>
      </c>
      <c r="M1204" t="s">
        <v>191</v>
      </c>
    </row>
    <row r="1205" spans="1:13" x14ac:dyDescent="0.3">
      <c r="A1205" t="str">
        <f t="shared" si="75"/>
        <v>2012-28-5-DuwamishGreen_hat_Y_h_m</v>
      </c>
      <c r="B1205">
        <f>VLOOKUP(F1205,LookUpFlags!$A$5:$E$114,5,FALSE)</f>
        <v>2</v>
      </c>
      <c r="C1205">
        <f t="shared" si="76"/>
        <v>14</v>
      </c>
      <c r="D1205" t="str">
        <f t="shared" si="77"/>
        <v>M</v>
      </c>
      <c r="E1205">
        <v>2012</v>
      </c>
      <c r="F1205">
        <v>28</v>
      </c>
      <c r="G1205" t="s">
        <v>153</v>
      </c>
      <c r="H1205">
        <v>5</v>
      </c>
      <c r="I1205" s="136">
        <f>VLOOKUP(A1205,[1]valid2020_stock!$A$2:$M$9919,13,FALSE)</f>
        <v>39</v>
      </c>
      <c r="J1205" s="73"/>
      <c r="K1205">
        <f>VLOOKUP(A1205,Green!$A$26:$F$130,6,FALSE)</f>
        <v>38</v>
      </c>
      <c r="L1205" t="s">
        <v>212</v>
      </c>
      <c r="M1205" t="s">
        <v>187</v>
      </c>
    </row>
    <row r="1206" spans="1:13" x14ac:dyDescent="0.3">
      <c r="A1206" t="str">
        <f t="shared" si="75"/>
        <v>2012-28-5-GorstCk_hat_Y_h_m</v>
      </c>
      <c r="B1206">
        <f>VLOOKUP(F1206,LookUpFlags!$A$5:$E$114,5,FALSE)</f>
        <v>2</v>
      </c>
      <c r="C1206">
        <f t="shared" si="76"/>
        <v>14</v>
      </c>
      <c r="D1206" t="str">
        <f t="shared" si="77"/>
        <v>M</v>
      </c>
      <c r="E1206">
        <v>2012</v>
      </c>
      <c r="F1206">
        <v>28</v>
      </c>
      <c r="G1206" t="s">
        <v>158</v>
      </c>
      <c r="H1206">
        <v>5</v>
      </c>
      <c r="I1206" s="136">
        <f>VLOOKUP(A1206,[1]valid2020_stock!$A$2:$M$9919,13,FALSE)</f>
        <v>0</v>
      </c>
      <c r="J1206" s="73"/>
      <c r="K1206" s="136">
        <f>VLOOKUP(A1206,Gorst!$A$39:$F$122,6,FALSE)</f>
        <v>0</v>
      </c>
      <c r="L1206" s="140" t="str">
        <f>Gorst!W$12</f>
        <v>[South Sound Compilation.xlsx]TRS Data_for BKFRAM'!$A$21</v>
      </c>
      <c r="M1206" t="s">
        <v>189</v>
      </c>
    </row>
    <row r="1207" spans="1:13" x14ac:dyDescent="0.3">
      <c r="A1207" t="str">
        <f t="shared" si="75"/>
        <v>2013-28-3-CarrMinter_hat_Y_h_m</v>
      </c>
      <c r="B1207">
        <f>VLOOKUP(F1207,LookUpFlags!$A$5:$E$114,5,FALSE)</f>
        <v>2</v>
      </c>
      <c r="C1207">
        <f t="shared" si="76"/>
        <v>14</v>
      </c>
      <c r="D1207" t="str">
        <f t="shared" si="77"/>
        <v>M</v>
      </c>
      <c r="E1207">
        <v>2013</v>
      </c>
      <c r="F1207">
        <v>28</v>
      </c>
      <c r="G1207" t="s">
        <v>167</v>
      </c>
      <c r="H1207">
        <v>3</v>
      </c>
      <c r="I1207" s="136">
        <f>VLOOKUP(A1207,[1]valid2020_stock!$A$2:$M$9919,13,FALSE)</f>
        <v>13.38417759061204</v>
      </c>
      <c r="J1207" s="73"/>
      <c r="K1207" s="106">
        <f>VLOOKUP(A1207,Minter!$A$48:$F$132,6,FALSE)</f>
        <v>13.384177590612039</v>
      </c>
      <c r="L1207" s="144" t="s">
        <v>281</v>
      </c>
      <c r="M1207" t="s">
        <v>190</v>
      </c>
    </row>
    <row r="1208" spans="1:13" x14ac:dyDescent="0.3">
      <c r="A1208" t="str">
        <f t="shared" si="75"/>
        <v>2013-28-3-ChambersCk_hat_Y_h_m</v>
      </c>
      <c r="B1208">
        <f>VLOOKUP(F1208,LookUpFlags!$A$5:$E$114,5,FALSE)</f>
        <v>2</v>
      </c>
      <c r="C1208">
        <f t="shared" si="76"/>
        <v>14</v>
      </c>
      <c r="D1208" t="str">
        <f t="shared" si="77"/>
        <v>M</v>
      </c>
      <c r="E1208">
        <v>2013</v>
      </c>
      <c r="F1208">
        <v>28</v>
      </c>
      <c r="G1208" t="s">
        <v>171</v>
      </c>
      <c r="H1208">
        <v>3</v>
      </c>
      <c r="I1208" s="136">
        <f>VLOOKUP(A1208,[1]valid2020_stock!$A$2:$M$9919,13,FALSE)</f>
        <v>0</v>
      </c>
      <c r="J1208" s="73"/>
      <c r="K1208" s="136">
        <f>I1208</f>
        <v>0</v>
      </c>
      <c r="L1208" t="s">
        <v>357</v>
      </c>
    </row>
    <row r="1209" spans="1:13" x14ac:dyDescent="0.3">
      <c r="A1209" t="str">
        <f t="shared" si="75"/>
        <v>2013-28-3-Deschutes_hat_Y_h_m</v>
      </c>
      <c r="B1209">
        <f>VLOOKUP(F1209,LookUpFlags!$A$5:$E$114,5,FALSE)</f>
        <v>2</v>
      </c>
      <c r="C1209">
        <f t="shared" si="76"/>
        <v>14</v>
      </c>
      <c r="D1209" t="str">
        <f t="shared" si="77"/>
        <v>M</v>
      </c>
      <c r="E1209">
        <v>2013</v>
      </c>
      <c r="F1209">
        <v>28</v>
      </c>
      <c r="G1209" t="s">
        <v>181</v>
      </c>
      <c r="H1209">
        <v>3</v>
      </c>
      <c r="I1209" s="136">
        <f>VLOOKUP(A1209,[1]valid2020_stock!$A$2:$M$9919,13,FALSE)</f>
        <v>0</v>
      </c>
      <c r="J1209" s="73"/>
      <c r="K1209">
        <f>VLOOKUP(A1209,Deschutes!$A$41:$F$130,6,FALSE)</f>
        <v>0</v>
      </c>
      <c r="L1209" s="161" t="s">
        <v>294</v>
      </c>
      <c r="M1209" t="s">
        <v>191</v>
      </c>
    </row>
    <row r="1210" spans="1:13" x14ac:dyDescent="0.3">
      <c r="A1210" t="str">
        <f t="shared" si="75"/>
        <v>2013-28-3-DuwamishGreen_hat_Y_h_m</v>
      </c>
      <c r="B1210">
        <f>VLOOKUP(F1210,LookUpFlags!$A$5:$E$114,5,FALSE)</f>
        <v>2</v>
      </c>
      <c r="C1210">
        <f t="shared" si="76"/>
        <v>14</v>
      </c>
      <c r="D1210" t="str">
        <f t="shared" si="77"/>
        <v>M</v>
      </c>
      <c r="E1210">
        <v>2013</v>
      </c>
      <c r="F1210">
        <v>28</v>
      </c>
      <c r="G1210" t="s">
        <v>153</v>
      </c>
      <c r="H1210">
        <v>3</v>
      </c>
      <c r="I1210" s="136">
        <f>VLOOKUP(A1210,[1]valid2020_stock!$A$2:$M$9919,13,FALSE)</f>
        <v>42</v>
      </c>
      <c r="J1210" s="73"/>
      <c r="K1210">
        <f>VLOOKUP(A1210,Green!$A$26:$F$130,6,FALSE)</f>
        <v>42</v>
      </c>
      <c r="L1210" t="s">
        <v>212</v>
      </c>
      <c r="M1210" t="s">
        <v>187</v>
      </c>
    </row>
    <row r="1211" spans="1:13" x14ac:dyDescent="0.3">
      <c r="A1211" t="str">
        <f t="shared" si="75"/>
        <v>2013-28-3-GorstCk_hat_Y_h_m</v>
      </c>
      <c r="B1211">
        <f>VLOOKUP(F1211,LookUpFlags!$A$5:$E$114,5,FALSE)</f>
        <v>2</v>
      </c>
      <c r="C1211">
        <f t="shared" si="76"/>
        <v>14</v>
      </c>
      <c r="D1211" t="str">
        <f t="shared" si="77"/>
        <v>M</v>
      </c>
      <c r="E1211">
        <v>2013</v>
      </c>
      <c r="F1211">
        <v>28</v>
      </c>
      <c r="G1211" t="s">
        <v>158</v>
      </c>
      <c r="H1211">
        <v>3</v>
      </c>
      <c r="I1211" s="136">
        <f>VLOOKUP(A1211,[1]valid2020_stock!$A$2:$M$9919,13,FALSE)</f>
        <v>0</v>
      </c>
      <c r="J1211" s="73"/>
      <c r="K1211" s="136">
        <f>VLOOKUP(A1211,Gorst!$A$39:$F$122,6,FALSE)</f>
        <v>0</v>
      </c>
      <c r="L1211" s="140" t="str">
        <f>Gorst!W$12</f>
        <v>[South Sound Compilation.xlsx]TRS Data_for BKFRAM'!$A$21</v>
      </c>
      <c r="M1211" t="s">
        <v>189</v>
      </c>
    </row>
    <row r="1212" spans="1:13" x14ac:dyDescent="0.3">
      <c r="A1212" t="str">
        <f t="shared" si="75"/>
        <v>2013-28-4-CarrMinter_hat_Y_h_m</v>
      </c>
      <c r="B1212">
        <f>VLOOKUP(F1212,LookUpFlags!$A$5:$E$114,5,FALSE)</f>
        <v>2</v>
      </c>
      <c r="C1212">
        <f t="shared" si="76"/>
        <v>14</v>
      </c>
      <c r="D1212" t="str">
        <f t="shared" si="77"/>
        <v>M</v>
      </c>
      <c r="E1212">
        <v>2013</v>
      </c>
      <c r="F1212">
        <v>28</v>
      </c>
      <c r="G1212" t="s">
        <v>167</v>
      </c>
      <c r="H1212">
        <v>4</v>
      </c>
      <c r="I1212" s="136">
        <f>VLOOKUP(A1212,[1]valid2020_stock!$A$2:$M$9919,13,FALSE)</f>
        <v>0</v>
      </c>
      <c r="J1212" s="73"/>
      <c r="K1212" s="106">
        <f>VLOOKUP(A1212,Minter!$A$48:$F$132,6,FALSE)</f>
        <v>0</v>
      </c>
      <c r="L1212" s="144" t="s">
        <v>281</v>
      </c>
      <c r="M1212" t="s">
        <v>190</v>
      </c>
    </row>
    <row r="1213" spans="1:13" x14ac:dyDescent="0.3">
      <c r="A1213" t="str">
        <f t="shared" si="75"/>
        <v>2013-28-4-ChambersCk_hat_Y_h_m</v>
      </c>
      <c r="B1213">
        <f>VLOOKUP(F1213,LookUpFlags!$A$5:$E$114,5,FALSE)</f>
        <v>2</v>
      </c>
      <c r="C1213">
        <f t="shared" si="76"/>
        <v>14</v>
      </c>
      <c r="D1213" t="str">
        <f t="shared" si="77"/>
        <v>M</v>
      </c>
      <c r="E1213">
        <v>2013</v>
      </c>
      <c r="F1213">
        <v>28</v>
      </c>
      <c r="G1213" t="s">
        <v>171</v>
      </c>
      <c r="H1213">
        <v>4</v>
      </c>
      <c r="I1213" s="136">
        <f>VLOOKUP(A1213,[1]valid2020_stock!$A$2:$M$9919,13,FALSE)</f>
        <v>70.302181461939441</v>
      </c>
      <c r="J1213" s="73"/>
      <c r="K1213" s="136">
        <f>I1213</f>
        <v>70.302181461939441</v>
      </c>
      <c r="L1213" t="s">
        <v>357</v>
      </c>
    </row>
    <row r="1214" spans="1:13" x14ac:dyDescent="0.3">
      <c r="A1214" t="str">
        <f t="shared" si="75"/>
        <v>2013-28-4-Deschutes_hat_Y_h_m</v>
      </c>
      <c r="B1214">
        <f>VLOOKUP(F1214,LookUpFlags!$A$5:$E$114,5,FALSE)</f>
        <v>2</v>
      </c>
      <c r="C1214">
        <f t="shared" si="76"/>
        <v>14</v>
      </c>
      <c r="D1214" t="str">
        <f t="shared" si="77"/>
        <v>M</v>
      </c>
      <c r="E1214">
        <v>2013</v>
      </c>
      <c r="F1214">
        <v>28</v>
      </c>
      <c r="G1214" t="s">
        <v>181</v>
      </c>
      <c r="H1214">
        <v>4</v>
      </c>
      <c r="I1214" s="136">
        <f>VLOOKUP(A1214,[1]valid2020_stock!$A$2:$M$9919,13,FALSE)</f>
        <v>0</v>
      </c>
      <c r="J1214" s="73"/>
      <c r="K1214">
        <f>VLOOKUP(A1214,Deschutes!$A$41:$F$130,6,FALSE)</f>
        <v>0</v>
      </c>
      <c r="L1214" s="161" t="s">
        <v>294</v>
      </c>
      <c r="M1214" t="s">
        <v>191</v>
      </c>
    </row>
    <row r="1215" spans="1:13" x14ac:dyDescent="0.3">
      <c r="A1215" t="str">
        <f t="shared" si="75"/>
        <v>2013-28-4-DuwamishGreen_hat_Y_h_m</v>
      </c>
      <c r="B1215">
        <f>VLOOKUP(F1215,LookUpFlags!$A$5:$E$114,5,FALSE)</f>
        <v>2</v>
      </c>
      <c r="C1215">
        <f t="shared" si="76"/>
        <v>14</v>
      </c>
      <c r="D1215" t="str">
        <f t="shared" si="77"/>
        <v>M</v>
      </c>
      <c r="E1215">
        <v>2013</v>
      </c>
      <c r="F1215">
        <v>28</v>
      </c>
      <c r="G1215" t="s">
        <v>153</v>
      </c>
      <c r="H1215">
        <v>4</v>
      </c>
      <c r="I1215" s="136">
        <f>VLOOKUP(A1215,[1]valid2020_stock!$A$2:$M$9919,13,FALSE)</f>
        <v>1368</v>
      </c>
      <c r="J1215" s="73"/>
      <c r="K1215">
        <f>VLOOKUP(A1215,Green!$A$26:$F$130,6,FALSE)</f>
        <v>1361</v>
      </c>
      <c r="L1215" t="s">
        <v>212</v>
      </c>
      <c r="M1215" t="s">
        <v>187</v>
      </c>
    </row>
    <row r="1216" spans="1:13" x14ac:dyDescent="0.3">
      <c r="A1216" t="str">
        <f t="shared" si="75"/>
        <v>2013-28-4-GorstCk_hat_Y_h_m</v>
      </c>
      <c r="B1216">
        <f>VLOOKUP(F1216,LookUpFlags!$A$5:$E$114,5,FALSE)</f>
        <v>2</v>
      </c>
      <c r="C1216">
        <f t="shared" si="76"/>
        <v>14</v>
      </c>
      <c r="D1216" t="str">
        <f t="shared" si="77"/>
        <v>M</v>
      </c>
      <c r="E1216">
        <v>2013</v>
      </c>
      <c r="F1216">
        <v>28</v>
      </c>
      <c r="G1216" t="s">
        <v>158</v>
      </c>
      <c r="H1216">
        <v>4</v>
      </c>
      <c r="I1216" s="136">
        <f>VLOOKUP(A1216,[1]valid2020_stock!$A$2:$M$9919,13,FALSE)</f>
        <v>0</v>
      </c>
      <c r="J1216" s="73"/>
      <c r="K1216" s="136">
        <f>VLOOKUP(A1216,Gorst!$A$39:$F$122,6,FALSE)</f>
        <v>0</v>
      </c>
      <c r="L1216" s="140" t="str">
        <f>Gorst!W$12</f>
        <v>[South Sound Compilation.xlsx]TRS Data_for BKFRAM'!$A$21</v>
      </c>
      <c r="M1216" t="s">
        <v>189</v>
      </c>
    </row>
    <row r="1217" spans="1:13" x14ac:dyDescent="0.3">
      <c r="A1217" t="str">
        <f t="shared" si="75"/>
        <v>2013-28-5-CarrMinter_hat_Y_h_m</v>
      </c>
      <c r="B1217">
        <f>VLOOKUP(F1217,LookUpFlags!$A$5:$E$114,5,FALSE)</f>
        <v>2</v>
      </c>
      <c r="C1217">
        <f t="shared" si="76"/>
        <v>14</v>
      </c>
      <c r="D1217" t="str">
        <f t="shared" si="77"/>
        <v>M</v>
      </c>
      <c r="E1217">
        <v>2013</v>
      </c>
      <c r="F1217">
        <v>28</v>
      </c>
      <c r="G1217" t="s">
        <v>167</v>
      </c>
      <c r="H1217">
        <v>5</v>
      </c>
      <c r="I1217" s="136">
        <f>VLOOKUP(A1217,[1]valid2020_stock!$A$2:$M$9919,13,FALSE)</f>
        <v>0</v>
      </c>
      <c r="J1217" s="73"/>
      <c r="K1217" s="106">
        <f>VLOOKUP(A1217,Minter!$A$48:$F$132,6,FALSE)</f>
        <v>0</v>
      </c>
      <c r="L1217" s="144" t="s">
        <v>281</v>
      </c>
      <c r="M1217" t="s">
        <v>190</v>
      </c>
    </row>
    <row r="1218" spans="1:13" x14ac:dyDescent="0.3">
      <c r="A1218" t="str">
        <f t="shared" si="75"/>
        <v>2013-28-5-ChambersCk_hat_Y_h_m</v>
      </c>
      <c r="B1218">
        <f>VLOOKUP(F1218,LookUpFlags!$A$5:$E$114,5,FALSE)</f>
        <v>2</v>
      </c>
      <c r="C1218">
        <f t="shared" si="76"/>
        <v>14</v>
      </c>
      <c r="D1218" t="str">
        <f t="shared" si="77"/>
        <v>M</v>
      </c>
      <c r="E1218">
        <v>2013</v>
      </c>
      <c r="F1218">
        <v>28</v>
      </c>
      <c r="G1218" t="s">
        <v>171</v>
      </c>
      <c r="H1218">
        <v>5</v>
      </c>
      <c r="I1218" s="136">
        <f>VLOOKUP(A1218,[1]valid2020_stock!$A$2:$M$9919,13,FALSE)</f>
        <v>14.80960336987973</v>
      </c>
      <c r="J1218" s="73"/>
      <c r="K1218" s="136">
        <f>I1218</f>
        <v>14.80960336987973</v>
      </c>
      <c r="L1218" t="s">
        <v>357</v>
      </c>
    </row>
    <row r="1219" spans="1:13" x14ac:dyDescent="0.3">
      <c r="A1219" t="str">
        <f t="shared" si="75"/>
        <v>2013-28-5-Deschutes_hat_Y_h_m</v>
      </c>
      <c r="B1219">
        <f>VLOOKUP(F1219,LookUpFlags!$A$5:$E$114,5,FALSE)</f>
        <v>2</v>
      </c>
      <c r="C1219">
        <f t="shared" si="76"/>
        <v>14</v>
      </c>
      <c r="D1219" t="str">
        <f t="shared" si="77"/>
        <v>M</v>
      </c>
      <c r="E1219">
        <v>2013</v>
      </c>
      <c r="F1219">
        <v>28</v>
      </c>
      <c r="G1219" t="s">
        <v>181</v>
      </c>
      <c r="H1219">
        <v>5</v>
      </c>
      <c r="I1219" s="136">
        <f>VLOOKUP(A1219,[1]valid2020_stock!$A$2:$M$9919,13,FALSE)</f>
        <v>0</v>
      </c>
      <c r="J1219" s="73"/>
      <c r="K1219">
        <f>VLOOKUP(A1219,Deschutes!$A$41:$F$130,6,FALSE)</f>
        <v>0</v>
      </c>
      <c r="L1219" s="161" t="s">
        <v>294</v>
      </c>
      <c r="M1219" t="s">
        <v>191</v>
      </c>
    </row>
    <row r="1220" spans="1:13" x14ac:dyDescent="0.3">
      <c r="A1220" t="str">
        <f t="shared" ref="A1220:A1283" si="78">E1220&amp;"-"&amp;F1220&amp;"-"&amp;H1220&amp;"-"&amp;G1220</f>
        <v>2013-28-5-DuwamishGreen_hat_Y_h_m</v>
      </c>
      <c r="B1220">
        <f>VLOOKUP(F1220,LookUpFlags!$A$5:$E$114,5,FALSE)</f>
        <v>2</v>
      </c>
      <c r="C1220">
        <f t="shared" ref="C1220:C1283" si="79">IF(MOD(F1220,2)&lt;&gt;0,F1220/2+0.5,F1220/2)</f>
        <v>14</v>
      </c>
      <c r="D1220" t="str">
        <f t="shared" ref="D1220:D1283" si="80">IF(MOD(F1220,2)&lt;&gt;0,"UM","M")</f>
        <v>M</v>
      </c>
      <c r="E1220">
        <v>2013</v>
      </c>
      <c r="F1220">
        <v>28</v>
      </c>
      <c r="G1220" t="s">
        <v>153</v>
      </c>
      <c r="H1220">
        <v>5</v>
      </c>
      <c r="I1220" s="136">
        <f>VLOOKUP(A1220,[1]valid2020_stock!$A$2:$M$9919,13,FALSE)</f>
        <v>35</v>
      </c>
      <c r="J1220" s="73"/>
      <c r="K1220">
        <f>VLOOKUP(A1220,Green!$A$26:$F$130,6,FALSE)</f>
        <v>35</v>
      </c>
      <c r="L1220" t="s">
        <v>212</v>
      </c>
      <c r="M1220" t="s">
        <v>187</v>
      </c>
    </row>
    <row r="1221" spans="1:13" x14ac:dyDescent="0.3">
      <c r="A1221" t="str">
        <f t="shared" si="78"/>
        <v>2013-28-5-GorstCk_hat_Y_h_m</v>
      </c>
      <c r="B1221">
        <f>VLOOKUP(F1221,LookUpFlags!$A$5:$E$114,5,FALSE)</f>
        <v>2</v>
      </c>
      <c r="C1221">
        <f t="shared" si="79"/>
        <v>14</v>
      </c>
      <c r="D1221" t="str">
        <f t="shared" si="80"/>
        <v>M</v>
      </c>
      <c r="E1221">
        <v>2013</v>
      </c>
      <c r="F1221">
        <v>28</v>
      </c>
      <c r="G1221" t="s">
        <v>158</v>
      </c>
      <c r="H1221">
        <v>5</v>
      </c>
      <c r="I1221" s="136">
        <f>VLOOKUP(A1221,[1]valid2020_stock!$A$2:$M$9919,13,FALSE)</f>
        <v>0</v>
      </c>
      <c r="J1221" s="73"/>
      <c r="K1221" s="136">
        <f>VLOOKUP(A1221,Gorst!$A$39:$F$122,6,FALSE)</f>
        <v>0</v>
      </c>
      <c r="L1221" s="140" t="str">
        <f>Gorst!W$12</f>
        <v>[South Sound Compilation.xlsx]TRS Data_for BKFRAM'!$A$21</v>
      </c>
      <c r="M1221" t="s">
        <v>189</v>
      </c>
    </row>
    <row r="1222" spans="1:13" x14ac:dyDescent="0.3">
      <c r="A1222" t="str">
        <f t="shared" si="78"/>
        <v>2007-29-3-</v>
      </c>
      <c r="B1222">
        <f>VLOOKUP(F1222,LookUpFlags!$A$5:$E$114,5,FALSE)</f>
        <v>1</v>
      </c>
      <c r="C1222">
        <f t="shared" si="79"/>
        <v>15</v>
      </c>
      <c r="D1222" t="str">
        <f t="shared" si="80"/>
        <v>UM</v>
      </c>
      <c r="E1222">
        <v>2007</v>
      </c>
      <c r="F1222">
        <v>29</v>
      </c>
      <c r="H1222">
        <v>3</v>
      </c>
      <c r="I1222" s="136">
        <f>VLOOKUP(A1222,[1]valid2020_stock!$A$2:$M$9919,13,FALSE)</f>
        <v>3917</v>
      </c>
      <c r="K1222" s="136">
        <f t="shared" ref="K1222:K1263" si="81">I1222</f>
        <v>3917</v>
      </c>
    </row>
    <row r="1223" spans="1:13" x14ac:dyDescent="0.3">
      <c r="A1223" t="str">
        <f t="shared" si="78"/>
        <v>2007-29-4-</v>
      </c>
      <c r="B1223">
        <f>VLOOKUP(F1223,LookUpFlags!$A$5:$E$114,5,FALSE)</f>
        <v>1</v>
      </c>
      <c r="C1223">
        <f t="shared" si="79"/>
        <v>15</v>
      </c>
      <c r="D1223" t="str">
        <f t="shared" si="80"/>
        <v>UM</v>
      </c>
      <c r="E1223">
        <v>2007</v>
      </c>
      <c r="F1223">
        <v>29</v>
      </c>
      <c r="H1223">
        <v>4</v>
      </c>
      <c r="I1223" s="136">
        <f>VLOOKUP(A1223,[1]valid2020_stock!$A$2:$M$9919,13,FALSE)</f>
        <v>1421</v>
      </c>
      <c r="K1223" s="136">
        <f t="shared" si="81"/>
        <v>1421</v>
      </c>
    </row>
    <row r="1224" spans="1:13" x14ac:dyDescent="0.3">
      <c r="A1224" t="str">
        <f t="shared" si="78"/>
        <v>2007-29-5-</v>
      </c>
      <c r="B1224">
        <f>VLOOKUP(F1224,LookUpFlags!$A$5:$E$114,5,FALSE)</f>
        <v>1</v>
      </c>
      <c r="C1224">
        <f t="shared" si="79"/>
        <v>15</v>
      </c>
      <c r="D1224" t="str">
        <f t="shared" si="80"/>
        <v>UM</v>
      </c>
      <c r="E1224">
        <v>2007</v>
      </c>
      <c r="F1224">
        <v>29</v>
      </c>
      <c r="H1224">
        <v>5</v>
      </c>
      <c r="I1224" s="136">
        <f>VLOOKUP(A1224,[1]valid2020_stock!$A$2:$M$9919,13,FALSE)</f>
        <v>55</v>
      </c>
      <c r="K1224" s="136">
        <f t="shared" si="81"/>
        <v>55</v>
      </c>
    </row>
    <row r="1225" spans="1:13" x14ac:dyDescent="0.3">
      <c r="A1225" t="str">
        <f t="shared" si="78"/>
        <v>2008-29-3-</v>
      </c>
      <c r="B1225">
        <f>VLOOKUP(F1225,LookUpFlags!$A$5:$E$114,5,FALSE)</f>
        <v>1</v>
      </c>
      <c r="C1225">
        <f t="shared" si="79"/>
        <v>15</v>
      </c>
      <c r="D1225" t="str">
        <f t="shared" si="80"/>
        <v>UM</v>
      </c>
      <c r="E1225">
        <v>2008</v>
      </c>
      <c r="F1225">
        <v>29</v>
      </c>
      <c r="H1225">
        <v>3</v>
      </c>
      <c r="I1225" s="136">
        <f>VLOOKUP(A1225,[1]valid2020_stock!$A$2:$M$9919,13,FALSE)</f>
        <v>1729</v>
      </c>
      <c r="K1225" s="136">
        <f t="shared" si="81"/>
        <v>1729</v>
      </c>
    </row>
    <row r="1226" spans="1:13" x14ac:dyDescent="0.3">
      <c r="A1226" t="str">
        <f t="shared" si="78"/>
        <v>2008-29-4-</v>
      </c>
      <c r="B1226">
        <f>VLOOKUP(F1226,LookUpFlags!$A$5:$E$114,5,FALSE)</f>
        <v>1</v>
      </c>
      <c r="C1226">
        <f t="shared" si="79"/>
        <v>15</v>
      </c>
      <c r="D1226" t="str">
        <f t="shared" si="80"/>
        <v>UM</v>
      </c>
      <c r="E1226">
        <v>2008</v>
      </c>
      <c r="F1226">
        <v>29</v>
      </c>
      <c r="H1226">
        <v>4</v>
      </c>
      <c r="I1226" s="136">
        <f>VLOOKUP(A1226,[1]valid2020_stock!$A$2:$M$9919,13,FALSE)</f>
        <v>1210</v>
      </c>
      <c r="K1226" s="136">
        <f t="shared" si="81"/>
        <v>1210</v>
      </c>
    </row>
    <row r="1227" spans="1:13" x14ac:dyDescent="0.3">
      <c r="A1227" t="str">
        <f t="shared" si="78"/>
        <v>2008-29-5-</v>
      </c>
      <c r="B1227">
        <f>VLOOKUP(F1227,LookUpFlags!$A$5:$E$114,5,FALSE)</f>
        <v>1</v>
      </c>
      <c r="C1227">
        <f t="shared" si="79"/>
        <v>15</v>
      </c>
      <c r="D1227" t="str">
        <f t="shared" si="80"/>
        <v>UM</v>
      </c>
      <c r="E1227">
        <v>2008</v>
      </c>
      <c r="F1227">
        <v>29</v>
      </c>
      <c r="H1227">
        <v>5</v>
      </c>
      <c r="I1227" s="136">
        <f>VLOOKUP(A1227,[1]valid2020_stock!$A$2:$M$9919,13,FALSE)</f>
        <v>19</v>
      </c>
      <c r="K1227" s="136">
        <f t="shared" si="81"/>
        <v>19</v>
      </c>
    </row>
    <row r="1228" spans="1:13" x14ac:dyDescent="0.3">
      <c r="A1228" t="str">
        <f t="shared" si="78"/>
        <v>2009-29-3-</v>
      </c>
      <c r="B1228">
        <f>VLOOKUP(F1228,LookUpFlags!$A$5:$E$114,5,FALSE)</f>
        <v>1</v>
      </c>
      <c r="C1228">
        <f t="shared" si="79"/>
        <v>15</v>
      </c>
      <c r="D1228" t="str">
        <f t="shared" si="80"/>
        <v>UM</v>
      </c>
      <c r="E1228">
        <v>2009</v>
      </c>
      <c r="F1228">
        <v>29</v>
      </c>
      <c r="H1228">
        <v>3</v>
      </c>
      <c r="I1228" s="136">
        <f>VLOOKUP(A1228,[1]valid2020_stock!$A$2:$M$9919,13,FALSE)</f>
        <v>674</v>
      </c>
      <c r="K1228" s="136">
        <f t="shared" si="81"/>
        <v>674</v>
      </c>
    </row>
    <row r="1229" spans="1:13" x14ac:dyDescent="0.3">
      <c r="A1229" t="str">
        <f t="shared" si="78"/>
        <v>2009-29-4-</v>
      </c>
      <c r="B1229">
        <f>VLOOKUP(F1229,LookUpFlags!$A$5:$E$114,5,FALSE)</f>
        <v>1</v>
      </c>
      <c r="C1229">
        <f t="shared" si="79"/>
        <v>15</v>
      </c>
      <c r="D1229" t="str">
        <f t="shared" si="80"/>
        <v>UM</v>
      </c>
      <c r="E1229">
        <v>2009</v>
      </c>
      <c r="F1229">
        <v>29</v>
      </c>
      <c r="H1229">
        <v>4</v>
      </c>
      <c r="I1229" s="136">
        <f>VLOOKUP(A1229,[1]valid2020_stock!$A$2:$M$9919,13,FALSE)</f>
        <v>662</v>
      </c>
      <c r="K1229" s="136">
        <f t="shared" si="81"/>
        <v>662</v>
      </c>
    </row>
    <row r="1230" spans="1:13" x14ac:dyDescent="0.3">
      <c r="A1230" t="str">
        <f t="shared" si="78"/>
        <v>2009-29-5-</v>
      </c>
      <c r="B1230">
        <f>VLOOKUP(F1230,LookUpFlags!$A$5:$E$114,5,FALSE)</f>
        <v>1</v>
      </c>
      <c r="C1230">
        <f t="shared" si="79"/>
        <v>15</v>
      </c>
      <c r="D1230" t="str">
        <f t="shared" si="80"/>
        <v>UM</v>
      </c>
      <c r="E1230">
        <v>2009</v>
      </c>
      <c r="F1230">
        <v>29</v>
      </c>
      <c r="H1230">
        <v>5</v>
      </c>
      <c r="I1230" s="136">
        <f>VLOOKUP(A1230,[1]valid2020_stock!$A$2:$M$9919,13,FALSE)</f>
        <v>0</v>
      </c>
      <c r="K1230" s="136">
        <f t="shared" si="81"/>
        <v>0</v>
      </c>
    </row>
    <row r="1231" spans="1:13" x14ac:dyDescent="0.3">
      <c r="A1231" t="str">
        <f t="shared" si="78"/>
        <v>2010-29-3-</v>
      </c>
      <c r="B1231">
        <f>VLOOKUP(F1231,LookUpFlags!$A$5:$E$114,5,FALSE)</f>
        <v>1</v>
      </c>
      <c r="C1231">
        <f t="shared" si="79"/>
        <v>15</v>
      </c>
      <c r="D1231" t="str">
        <f t="shared" si="80"/>
        <v>UM</v>
      </c>
      <c r="E1231">
        <v>2010</v>
      </c>
      <c r="F1231">
        <v>29</v>
      </c>
      <c r="H1231">
        <v>3</v>
      </c>
      <c r="I1231" s="136">
        <f>VLOOKUP(A1231,[1]valid2020_stock!$A$2:$M$9919,13,FALSE)</f>
        <v>679</v>
      </c>
      <c r="K1231" s="136">
        <f t="shared" si="81"/>
        <v>679</v>
      </c>
    </row>
    <row r="1232" spans="1:13" x14ac:dyDescent="0.3">
      <c r="A1232" t="str">
        <f t="shared" si="78"/>
        <v>2010-29-4-</v>
      </c>
      <c r="B1232">
        <f>VLOOKUP(F1232,LookUpFlags!$A$5:$E$114,5,FALSE)</f>
        <v>1</v>
      </c>
      <c r="C1232">
        <f t="shared" si="79"/>
        <v>15</v>
      </c>
      <c r="D1232" t="str">
        <f t="shared" si="80"/>
        <v>UM</v>
      </c>
      <c r="E1232">
        <v>2010</v>
      </c>
      <c r="F1232">
        <v>29</v>
      </c>
      <c r="H1232">
        <v>4</v>
      </c>
      <c r="I1232" s="136">
        <f>VLOOKUP(A1232,[1]valid2020_stock!$A$2:$M$9919,13,FALSE)</f>
        <v>576</v>
      </c>
      <c r="K1232" s="136">
        <f t="shared" si="81"/>
        <v>576</v>
      </c>
    </row>
    <row r="1233" spans="1:11" x14ac:dyDescent="0.3">
      <c r="A1233" t="str">
        <f t="shared" si="78"/>
        <v>2010-29-5-</v>
      </c>
      <c r="B1233">
        <f>VLOOKUP(F1233,LookUpFlags!$A$5:$E$114,5,FALSE)</f>
        <v>1</v>
      </c>
      <c r="C1233">
        <f t="shared" si="79"/>
        <v>15</v>
      </c>
      <c r="D1233" t="str">
        <f t="shared" si="80"/>
        <v>UM</v>
      </c>
      <c r="E1233">
        <v>2010</v>
      </c>
      <c r="F1233">
        <v>29</v>
      </c>
      <c r="H1233">
        <v>5</v>
      </c>
      <c r="I1233" s="136">
        <f>VLOOKUP(A1233,[1]valid2020_stock!$A$2:$M$9919,13,FALSE)</f>
        <v>65</v>
      </c>
      <c r="K1233" s="136">
        <f t="shared" si="81"/>
        <v>65</v>
      </c>
    </row>
    <row r="1234" spans="1:11" x14ac:dyDescent="0.3">
      <c r="A1234" t="str">
        <f t="shared" si="78"/>
        <v>2011-29-3-</v>
      </c>
      <c r="B1234">
        <f>VLOOKUP(F1234,LookUpFlags!$A$5:$E$114,5,FALSE)</f>
        <v>1</v>
      </c>
      <c r="C1234">
        <f t="shared" si="79"/>
        <v>15</v>
      </c>
      <c r="D1234" t="str">
        <f t="shared" si="80"/>
        <v>UM</v>
      </c>
      <c r="E1234">
        <v>2011</v>
      </c>
      <c r="F1234">
        <v>29</v>
      </c>
      <c r="H1234">
        <v>3</v>
      </c>
      <c r="I1234" s="136">
        <f>VLOOKUP(A1234,[1]valid2020_stock!$A$2:$M$9919,13,FALSE)</f>
        <v>1279</v>
      </c>
      <c r="K1234" s="136">
        <f t="shared" si="81"/>
        <v>1279</v>
      </c>
    </row>
    <row r="1235" spans="1:11" x14ac:dyDescent="0.3">
      <c r="A1235" t="str">
        <f t="shared" si="78"/>
        <v>2011-29-4-</v>
      </c>
      <c r="B1235">
        <f>VLOOKUP(F1235,LookUpFlags!$A$5:$E$114,5,FALSE)</f>
        <v>1</v>
      </c>
      <c r="C1235">
        <f t="shared" si="79"/>
        <v>15</v>
      </c>
      <c r="D1235" t="str">
        <f t="shared" si="80"/>
        <v>UM</v>
      </c>
      <c r="E1235">
        <v>2011</v>
      </c>
      <c r="F1235">
        <v>29</v>
      </c>
      <c r="H1235">
        <v>4</v>
      </c>
      <c r="I1235" s="136">
        <f>VLOOKUP(A1235,[1]valid2020_stock!$A$2:$M$9919,13,FALSE)</f>
        <v>1187</v>
      </c>
      <c r="K1235" s="136">
        <f t="shared" si="81"/>
        <v>1187</v>
      </c>
    </row>
    <row r="1236" spans="1:11" x14ac:dyDescent="0.3">
      <c r="A1236" t="str">
        <f t="shared" si="78"/>
        <v>2011-29-5-</v>
      </c>
      <c r="B1236">
        <f>VLOOKUP(F1236,LookUpFlags!$A$5:$E$114,5,FALSE)</f>
        <v>1</v>
      </c>
      <c r="C1236">
        <f t="shared" si="79"/>
        <v>15</v>
      </c>
      <c r="D1236" t="str">
        <f t="shared" si="80"/>
        <v>UM</v>
      </c>
      <c r="E1236">
        <v>2011</v>
      </c>
      <c r="F1236">
        <v>29</v>
      </c>
      <c r="H1236">
        <v>5</v>
      </c>
      <c r="I1236" s="136">
        <f>VLOOKUP(A1236,[1]valid2020_stock!$A$2:$M$9919,13,FALSE)</f>
        <v>8</v>
      </c>
      <c r="K1236" s="136">
        <f t="shared" si="81"/>
        <v>8</v>
      </c>
    </row>
    <row r="1237" spans="1:11" x14ac:dyDescent="0.3">
      <c r="A1237" t="str">
        <f t="shared" si="78"/>
        <v>2012-29-3-</v>
      </c>
      <c r="B1237">
        <f>VLOOKUP(F1237,LookUpFlags!$A$5:$E$114,5,FALSE)</f>
        <v>1</v>
      </c>
      <c r="C1237">
        <f t="shared" si="79"/>
        <v>15</v>
      </c>
      <c r="D1237" t="str">
        <f t="shared" si="80"/>
        <v>UM</v>
      </c>
      <c r="E1237">
        <v>2012</v>
      </c>
      <c r="F1237">
        <v>29</v>
      </c>
      <c r="H1237">
        <v>3</v>
      </c>
      <c r="I1237" s="136">
        <f>VLOOKUP(A1237,[1]valid2020_stock!$A$2:$M$9919,13,FALSE)</f>
        <v>2449</v>
      </c>
      <c r="K1237" s="136">
        <f t="shared" si="81"/>
        <v>2449</v>
      </c>
    </row>
    <row r="1238" spans="1:11" x14ac:dyDescent="0.3">
      <c r="A1238" t="str">
        <f t="shared" si="78"/>
        <v>2012-29-4-</v>
      </c>
      <c r="B1238">
        <f>VLOOKUP(F1238,LookUpFlags!$A$5:$E$114,5,FALSE)</f>
        <v>1</v>
      </c>
      <c r="C1238">
        <f t="shared" si="79"/>
        <v>15</v>
      </c>
      <c r="D1238" t="str">
        <f t="shared" si="80"/>
        <v>UM</v>
      </c>
      <c r="E1238">
        <v>2012</v>
      </c>
      <c r="F1238">
        <v>29</v>
      </c>
      <c r="H1238">
        <v>4</v>
      </c>
      <c r="I1238" s="136">
        <f>VLOOKUP(A1238,[1]valid2020_stock!$A$2:$M$9919,13,FALSE)</f>
        <v>969</v>
      </c>
      <c r="K1238" s="136">
        <f t="shared" si="81"/>
        <v>969</v>
      </c>
    </row>
    <row r="1239" spans="1:11" x14ac:dyDescent="0.3">
      <c r="A1239" t="str">
        <f t="shared" si="78"/>
        <v>2012-29-5-</v>
      </c>
      <c r="B1239">
        <f>VLOOKUP(F1239,LookUpFlags!$A$5:$E$114,5,FALSE)</f>
        <v>1</v>
      </c>
      <c r="C1239">
        <f t="shared" si="79"/>
        <v>15</v>
      </c>
      <c r="D1239" t="str">
        <f t="shared" si="80"/>
        <v>UM</v>
      </c>
      <c r="E1239">
        <v>2012</v>
      </c>
      <c r="F1239">
        <v>29</v>
      </c>
      <c r="H1239">
        <v>5</v>
      </c>
      <c r="I1239" s="136">
        <f>VLOOKUP(A1239,[1]valid2020_stock!$A$2:$M$9919,13,FALSE)</f>
        <v>14</v>
      </c>
      <c r="K1239" s="136">
        <f t="shared" si="81"/>
        <v>14</v>
      </c>
    </row>
    <row r="1240" spans="1:11" x14ac:dyDescent="0.3">
      <c r="A1240" t="str">
        <f t="shared" si="78"/>
        <v>2013-29-3-</v>
      </c>
      <c r="B1240">
        <f>VLOOKUP(F1240,LookUpFlags!$A$5:$E$114,5,FALSE)</f>
        <v>1</v>
      </c>
      <c r="C1240">
        <f t="shared" si="79"/>
        <v>15</v>
      </c>
      <c r="D1240" t="str">
        <f t="shared" si="80"/>
        <v>UM</v>
      </c>
      <c r="E1240">
        <v>2013</v>
      </c>
      <c r="F1240">
        <v>29</v>
      </c>
      <c r="H1240">
        <v>3</v>
      </c>
      <c r="I1240" s="136">
        <f>VLOOKUP(A1240,[1]valid2020_stock!$A$2:$M$9919,13,FALSE)</f>
        <v>1495</v>
      </c>
      <c r="K1240" s="136">
        <f t="shared" si="81"/>
        <v>1495</v>
      </c>
    </row>
    <row r="1241" spans="1:11" x14ac:dyDescent="0.3">
      <c r="A1241" t="str">
        <f t="shared" si="78"/>
        <v>2013-29-4-</v>
      </c>
      <c r="B1241">
        <f>VLOOKUP(F1241,LookUpFlags!$A$5:$E$114,5,FALSE)</f>
        <v>1</v>
      </c>
      <c r="C1241">
        <f t="shared" si="79"/>
        <v>15</v>
      </c>
      <c r="D1241" t="str">
        <f t="shared" si="80"/>
        <v>UM</v>
      </c>
      <c r="E1241">
        <v>2013</v>
      </c>
      <c r="F1241">
        <v>29</v>
      </c>
      <c r="H1241">
        <v>4</v>
      </c>
      <c r="I1241" s="136">
        <f>VLOOKUP(A1241,[1]valid2020_stock!$A$2:$M$9919,13,FALSE)</f>
        <v>3913</v>
      </c>
      <c r="K1241" s="136">
        <f t="shared" si="81"/>
        <v>3913</v>
      </c>
    </row>
    <row r="1242" spans="1:11" x14ac:dyDescent="0.3">
      <c r="A1242" t="str">
        <f t="shared" si="78"/>
        <v>2013-29-5-</v>
      </c>
      <c r="B1242">
        <f>VLOOKUP(F1242,LookUpFlags!$A$5:$E$114,5,FALSE)</f>
        <v>1</v>
      </c>
      <c r="C1242">
        <f t="shared" si="79"/>
        <v>15</v>
      </c>
      <c r="D1242" t="str">
        <f t="shared" si="80"/>
        <v>UM</v>
      </c>
      <c r="E1242">
        <v>2013</v>
      </c>
      <c r="F1242">
        <v>29</v>
      </c>
      <c r="H1242">
        <v>5</v>
      </c>
      <c r="I1242" s="136">
        <f>VLOOKUP(A1242,[1]valid2020_stock!$A$2:$M$9919,13,FALSE)</f>
        <v>38</v>
      </c>
      <c r="K1242" s="136">
        <f t="shared" si="81"/>
        <v>38</v>
      </c>
    </row>
    <row r="1243" spans="1:11" x14ac:dyDescent="0.3">
      <c r="A1243" t="str">
        <f t="shared" si="78"/>
        <v>2007-30-3-</v>
      </c>
      <c r="B1243">
        <f>VLOOKUP(F1243,LookUpFlags!$A$5:$E$114,5,FALSE)</f>
        <v>1</v>
      </c>
      <c r="C1243">
        <f t="shared" si="79"/>
        <v>15</v>
      </c>
      <c r="D1243" t="str">
        <f t="shared" si="80"/>
        <v>M</v>
      </c>
      <c r="E1243">
        <v>2007</v>
      </c>
      <c r="F1243">
        <v>30</v>
      </c>
      <c r="H1243">
        <v>3</v>
      </c>
      <c r="I1243" s="136">
        <f>VLOOKUP(A1243,[1]valid2020_stock!$A$2:$M$9919,13,FALSE)</f>
        <v>0</v>
      </c>
      <c r="K1243" s="136">
        <f t="shared" si="81"/>
        <v>0</v>
      </c>
    </row>
    <row r="1244" spans="1:11" x14ac:dyDescent="0.3">
      <c r="A1244" t="str">
        <f t="shared" si="78"/>
        <v>2007-30-4-</v>
      </c>
      <c r="B1244">
        <f>VLOOKUP(F1244,LookUpFlags!$A$5:$E$114,5,FALSE)</f>
        <v>1</v>
      </c>
      <c r="C1244">
        <f t="shared" si="79"/>
        <v>15</v>
      </c>
      <c r="D1244" t="str">
        <f t="shared" si="80"/>
        <v>M</v>
      </c>
      <c r="E1244">
        <v>2007</v>
      </c>
      <c r="F1244">
        <v>30</v>
      </c>
      <c r="H1244">
        <v>4</v>
      </c>
      <c r="I1244" s="136">
        <f>VLOOKUP(A1244,[1]valid2020_stock!$A$2:$M$9919,13,FALSE)</f>
        <v>0</v>
      </c>
      <c r="K1244" s="136">
        <f t="shared" si="81"/>
        <v>0</v>
      </c>
    </row>
    <row r="1245" spans="1:11" x14ac:dyDescent="0.3">
      <c r="A1245" t="str">
        <f t="shared" si="78"/>
        <v>2007-30-5-</v>
      </c>
      <c r="B1245">
        <f>VLOOKUP(F1245,LookUpFlags!$A$5:$E$114,5,FALSE)</f>
        <v>1</v>
      </c>
      <c r="C1245">
        <f t="shared" si="79"/>
        <v>15</v>
      </c>
      <c r="D1245" t="str">
        <f t="shared" si="80"/>
        <v>M</v>
      </c>
      <c r="E1245">
        <v>2007</v>
      </c>
      <c r="F1245">
        <v>30</v>
      </c>
      <c r="H1245">
        <v>5</v>
      </c>
      <c r="I1245" s="136">
        <f>VLOOKUP(A1245,[1]valid2020_stock!$A$2:$M$9919,13,FALSE)</f>
        <v>0</v>
      </c>
      <c r="K1245" s="136">
        <f t="shared" si="81"/>
        <v>0</v>
      </c>
    </row>
    <row r="1246" spans="1:11" x14ac:dyDescent="0.3">
      <c r="A1246" t="str">
        <f t="shared" si="78"/>
        <v>2008-30-3-</v>
      </c>
      <c r="B1246">
        <f>VLOOKUP(F1246,LookUpFlags!$A$5:$E$114,5,FALSE)</f>
        <v>1</v>
      </c>
      <c r="C1246">
        <f t="shared" si="79"/>
        <v>15</v>
      </c>
      <c r="D1246" t="str">
        <f t="shared" si="80"/>
        <v>M</v>
      </c>
      <c r="E1246">
        <v>2008</v>
      </c>
      <c r="F1246">
        <v>30</v>
      </c>
      <c r="H1246">
        <v>3</v>
      </c>
      <c r="I1246" s="136">
        <f>VLOOKUP(A1246,[1]valid2020_stock!$A$2:$M$9919,13,FALSE)</f>
        <v>0</v>
      </c>
      <c r="K1246" s="136">
        <f t="shared" si="81"/>
        <v>0</v>
      </c>
    </row>
    <row r="1247" spans="1:11" x14ac:dyDescent="0.3">
      <c r="A1247" t="str">
        <f t="shared" si="78"/>
        <v>2008-30-4-</v>
      </c>
      <c r="B1247">
        <f>VLOOKUP(F1247,LookUpFlags!$A$5:$E$114,5,FALSE)</f>
        <v>1</v>
      </c>
      <c r="C1247">
        <f t="shared" si="79"/>
        <v>15</v>
      </c>
      <c r="D1247" t="str">
        <f t="shared" si="80"/>
        <v>M</v>
      </c>
      <c r="E1247">
        <v>2008</v>
      </c>
      <c r="F1247">
        <v>30</v>
      </c>
      <c r="H1247">
        <v>4</v>
      </c>
      <c r="I1247" s="136">
        <f>VLOOKUP(A1247,[1]valid2020_stock!$A$2:$M$9919,13,FALSE)</f>
        <v>0</v>
      </c>
      <c r="K1247" s="136">
        <f t="shared" si="81"/>
        <v>0</v>
      </c>
    </row>
    <row r="1248" spans="1:11" x14ac:dyDescent="0.3">
      <c r="A1248" t="str">
        <f t="shared" si="78"/>
        <v>2008-30-5-</v>
      </c>
      <c r="B1248">
        <f>VLOOKUP(F1248,LookUpFlags!$A$5:$E$114,5,FALSE)</f>
        <v>1</v>
      </c>
      <c r="C1248">
        <f t="shared" si="79"/>
        <v>15</v>
      </c>
      <c r="D1248" t="str">
        <f t="shared" si="80"/>
        <v>M</v>
      </c>
      <c r="E1248">
        <v>2008</v>
      </c>
      <c r="F1248">
        <v>30</v>
      </c>
      <c r="H1248">
        <v>5</v>
      </c>
      <c r="I1248" s="136">
        <f>VLOOKUP(A1248,[1]valid2020_stock!$A$2:$M$9919,13,FALSE)</f>
        <v>0</v>
      </c>
      <c r="K1248" s="136">
        <f t="shared" si="81"/>
        <v>0</v>
      </c>
    </row>
    <row r="1249" spans="1:13" x14ac:dyDescent="0.3">
      <c r="A1249" t="str">
        <f t="shared" si="78"/>
        <v>2009-30-3-</v>
      </c>
      <c r="B1249">
        <f>VLOOKUP(F1249,LookUpFlags!$A$5:$E$114,5,FALSE)</f>
        <v>1</v>
      </c>
      <c r="C1249">
        <f t="shared" si="79"/>
        <v>15</v>
      </c>
      <c r="D1249" t="str">
        <f t="shared" si="80"/>
        <v>M</v>
      </c>
      <c r="E1249">
        <v>2009</v>
      </c>
      <c r="F1249">
        <v>30</v>
      </c>
      <c r="H1249">
        <v>3</v>
      </c>
      <c r="I1249" s="136">
        <f>VLOOKUP(A1249,[1]valid2020_stock!$A$2:$M$9919,13,FALSE)</f>
        <v>0</v>
      </c>
      <c r="K1249" s="136">
        <f t="shared" si="81"/>
        <v>0</v>
      </c>
    </row>
    <row r="1250" spans="1:13" x14ac:dyDescent="0.3">
      <c r="A1250" t="str">
        <f t="shared" si="78"/>
        <v>2009-30-4-</v>
      </c>
      <c r="B1250">
        <f>VLOOKUP(F1250,LookUpFlags!$A$5:$E$114,5,FALSE)</f>
        <v>1</v>
      </c>
      <c r="C1250">
        <f t="shared" si="79"/>
        <v>15</v>
      </c>
      <c r="D1250" t="str">
        <f t="shared" si="80"/>
        <v>M</v>
      </c>
      <c r="E1250">
        <v>2009</v>
      </c>
      <c r="F1250">
        <v>30</v>
      </c>
      <c r="H1250">
        <v>4</v>
      </c>
      <c r="I1250" s="136">
        <f>VLOOKUP(A1250,[1]valid2020_stock!$A$2:$M$9919,13,FALSE)</f>
        <v>0</v>
      </c>
      <c r="K1250" s="136">
        <f t="shared" si="81"/>
        <v>0</v>
      </c>
    </row>
    <row r="1251" spans="1:13" x14ac:dyDescent="0.3">
      <c r="A1251" t="str">
        <f t="shared" si="78"/>
        <v>2009-30-5-</v>
      </c>
      <c r="B1251">
        <f>VLOOKUP(F1251,LookUpFlags!$A$5:$E$114,5,FALSE)</f>
        <v>1</v>
      </c>
      <c r="C1251">
        <f t="shared" si="79"/>
        <v>15</v>
      </c>
      <c r="D1251" t="str">
        <f t="shared" si="80"/>
        <v>M</v>
      </c>
      <c r="E1251">
        <v>2009</v>
      </c>
      <c r="F1251">
        <v>30</v>
      </c>
      <c r="H1251">
        <v>5</v>
      </c>
      <c r="I1251" s="136">
        <f>VLOOKUP(A1251,[1]valid2020_stock!$A$2:$M$9919,13,FALSE)</f>
        <v>0</v>
      </c>
      <c r="K1251" s="136">
        <f t="shared" si="81"/>
        <v>0</v>
      </c>
    </row>
    <row r="1252" spans="1:13" x14ac:dyDescent="0.3">
      <c r="A1252" t="str">
        <f t="shared" si="78"/>
        <v>2010-30-3-</v>
      </c>
      <c r="B1252">
        <f>VLOOKUP(F1252,LookUpFlags!$A$5:$E$114,5,FALSE)</f>
        <v>1</v>
      </c>
      <c r="C1252">
        <f t="shared" si="79"/>
        <v>15</v>
      </c>
      <c r="D1252" t="str">
        <f t="shared" si="80"/>
        <v>M</v>
      </c>
      <c r="E1252">
        <v>2010</v>
      </c>
      <c r="F1252">
        <v>30</v>
      </c>
      <c r="H1252">
        <v>3</v>
      </c>
      <c r="I1252" s="136">
        <f>VLOOKUP(A1252,[1]valid2020_stock!$A$2:$M$9919,13,FALSE)</f>
        <v>0</v>
      </c>
      <c r="K1252" s="136">
        <f t="shared" si="81"/>
        <v>0</v>
      </c>
    </row>
    <row r="1253" spans="1:13" x14ac:dyDescent="0.3">
      <c r="A1253" t="str">
        <f t="shared" si="78"/>
        <v>2010-30-4-</v>
      </c>
      <c r="B1253">
        <f>VLOOKUP(F1253,LookUpFlags!$A$5:$E$114,5,FALSE)</f>
        <v>1</v>
      </c>
      <c r="C1253">
        <f t="shared" si="79"/>
        <v>15</v>
      </c>
      <c r="D1253" t="str">
        <f t="shared" si="80"/>
        <v>M</v>
      </c>
      <c r="E1253">
        <v>2010</v>
      </c>
      <c r="F1253">
        <v>30</v>
      </c>
      <c r="H1253">
        <v>4</v>
      </c>
      <c r="I1253" s="136">
        <f>VLOOKUP(A1253,[1]valid2020_stock!$A$2:$M$9919,13,FALSE)</f>
        <v>0</v>
      </c>
      <c r="K1253" s="136">
        <f t="shared" si="81"/>
        <v>0</v>
      </c>
    </row>
    <row r="1254" spans="1:13" x14ac:dyDescent="0.3">
      <c r="A1254" t="str">
        <f t="shared" si="78"/>
        <v>2010-30-5-</v>
      </c>
      <c r="B1254">
        <f>VLOOKUP(F1254,LookUpFlags!$A$5:$E$114,5,FALSE)</f>
        <v>1</v>
      </c>
      <c r="C1254">
        <f t="shared" si="79"/>
        <v>15</v>
      </c>
      <c r="D1254" t="str">
        <f t="shared" si="80"/>
        <v>M</v>
      </c>
      <c r="E1254">
        <v>2010</v>
      </c>
      <c r="F1254">
        <v>30</v>
      </c>
      <c r="H1254">
        <v>5</v>
      </c>
      <c r="I1254" s="136">
        <f>VLOOKUP(A1254,[1]valid2020_stock!$A$2:$M$9919,13,FALSE)</f>
        <v>0</v>
      </c>
      <c r="K1254" s="136">
        <f t="shared" si="81"/>
        <v>0</v>
      </c>
    </row>
    <row r="1255" spans="1:13" x14ac:dyDescent="0.3">
      <c r="A1255" t="str">
        <f t="shared" si="78"/>
        <v>2011-30-3-</v>
      </c>
      <c r="B1255">
        <f>VLOOKUP(F1255,LookUpFlags!$A$5:$E$114,5,FALSE)</f>
        <v>1</v>
      </c>
      <c r="C1255">
        <f t="shared" si="79"/>
        <v>15</v>
      </c>
      <c r="D1255" t="str">
        <f t="shared" si="80"/>
        <v>M</v>
      </c>
      <c r="E1255">
        <v>2011</v>
      </c>
      <c r="F1255">
        <v>30</v>
      </c>
      <c r="H1255">
        <v>3</v>
      </c>
      <c r="I1255" s="136">
        <f>VLOOKUP(A1255,[1]valid2020_stock!$A$2:$M$9919,13,FALSE)</f>
        <v>0</v>
      </c>
      <c r="K1255" s="136">
        <f t="shared" si="81"/>
        <v>0</v>
      </c>
    </row>
    <row r="1256" spans="1:13" x14ac:dyDescent="0.3">
      <c r="A1256" t="str">
        <f t="shared" si="78"/>
        <v>2011-30-4-</v>
      </c>
      <c r="B1256">
        <f>VLOOKUP(F1256,LookUpFlags!$A$5:$E$114,5,FALSE)</f>
        <v>1</v>
      </c>
      <c r="C1256">
        <f t="shared" si="79"/>
        <v>15</v>
      </c>
      <c r="D1256" t="str">
        <f t="shared" si="80"/>
        <v>M</v>
      </c>
      <c r="E1256">
        <v>2011</v>
      </c>
      <c r="F1256">
        <v>30</v>
      </c>
      <c r="H1256">
        <v>4</v>
      </c>
      <c r="I1256" s="136">
        <f>VLOOKUP(A1256,[1]valid2020_stock!$A$2:$M$9919,13,FALSE)</f>
        <v>0</v>
      </c>
      <c r="K1256" s="136">
        <f t="shared" si="81"/>
        <v>0</v>
      </c>
    </row>
    <row r="1257" spans="1:13" x14ac:dyDescent="0.3">
      <c r="A1257" t="str">
        <f t="shared" si="78"/>
        <v>2011-30-5-</v>
      </c>
      <c r="B1257">
        <f>VLOOKUP(F1257,LookUpFlags!$A$5:$E$114,5,FALSE)</f>
        <v>1</v>
      </c>
      <c r="C1257">
        <f t="shared" si="79"/>
        <v>15</v>
      </c>
      <c r="D1257" t="str">
        <f t="shared" si="80"/>
        <v>M</v>
      </c>
      <c r="E1257">
        <v>2011</v>
      </c>
      <c r="F1257">
        <v>30</v>
      </c>
      <c r="H1257">
        <v>5</v>
      </c>
      <c r="I1257" s="136">
        <f>VLOOKUP(A1257,[1]valid2020_stock!$A$2:$M$9919,13,FALSE)</f>
        <v>0</v>
      </c>
      <c r="K1257" s="136">
        <f t="shared" si="81"/>
        <v>0</v>
      </c>
    </row>
    <row r="1258" spans="1:13" x14ac:dyDescent="0.3">
      <c r="A1258" t="str">
        <f t="shared" si="78"/>
        <v>2012-30-3-</v>
      </c>
      <c r="B1258">
        <f>VLOOKUP(F1258,LookUpFlags!$A$5:$E$114,5,FALSE)</f>
        <v>1</v>
      </c>
      <c r="C1258">
        <f t="shared" si="79"/>
        <v>15</v>
      </c>
      <c r="D1258" t="str">
        <f t="shared" si="80"/>
        <v>M</v>
      </c>
      <c r="E1258">
        <v>2012</v>
      </c>
      <c r="F1258">
        <v>30</v>
      </c>
      <c r="H1258">
        <v>3</v>
      </c>
      <c r="I1258" s="136">
        <f>VLOOKUP(A1258,[1]valid2020_stock!$A$2:$M$9919,13,FALSE)</f>
        <v>0</v>
      </c>
      <c r="K1258" s="136">
        <f t="shared" si="81"/>
        <v>0</v>
      </c>
    </row>
    <row r="1259" spans="1:13" x14ac:dyDescent="0.3">
      <c r="A1259" t="str">
        <f t="shared" si="78"/>
        <v>2012-30-4-</v>
      </c>
      <c r="B1259">
        <f>VLOOKUP(F1259,LookUpFlags!$A$5:$E$114,5,FALSE)</f>
        <v>1</v>
      </c>
      <c r="C1259">
        <f t="shared" si="79"/>
        <v>15</v>
      </c>
      <c r="D1259" t="str">
        <f t="shared" si="80"/>
        <v>M</v>
      </c>
      <c r="E1259">
        <v>2012</v>
      </c>
      <c r="F1259">
        <v>30</v>
      </c>
      <c r="H1259">
        <v>4</v>
      </c>
      <c r="I1259" s="136">
        <f>VLOOKUP(A1259,[1]valid2020_stock!$A$2:$M$9919,13,FALSE)</f>
        <v>0</v>
      </c>
      <c r="K1259" s="136">
        <f t="shared" si="81"/>
        <v>0</v>
      </c>
    </row>
    <row r="1260" spans="1:13" x14ac:dyDescent="0.3">
      <c r="A1260" t="str">
        <f t="shared" si="78"/>
        <v>2012-30-5-</v>
      </c>
      <c r="B1260">
        <f>VLOOKUP(F1260,LookUpFlags!$A$5:$E$114,5,FALSE)</f>
        <v>1</v>
      </c>
      <c r="C1260">
        <f t="shared" si="79"/>
        <v>15</v>
      </c>
      <c r="D1260" t="str">
        <f t="shared" si="80"/>
        <v>M</v>
      </c>
      <c r="E1260">
        <v>2012</v>
      </c>
      <c r="F1260">
        <v>30</v>
      </c>
      <c r="H1260">
        <v>5</v>
      </c>
      <c r="I1260" s="136">
        <f>VLOOKUP(A1260,[1]valid2020_stock!$A$2:$M$9919,13,FALSE)</f>
        <v>0</v>
      </c>
      <c r="K1260" s="136">
        <f t="shared" si="81"/>
        <v>0</v>
      </c>
    </row>
    <row r="1261" spans="1:13" x14ac:dyDescent="0.3">
      <c r="A1261" t="str">
        <f t="shared" si="78"/>
        <v>2013-30-3-</v>
      </c>
      <c r="B1261">
        <f>VLOOKUP(F1261,LookUpFlags!$A$5:$E$114,5,FALSE)</f>
        <v>1</v>
      </c>
      <c r="C1261">
        <f t="shared" si="79"/>
        <v>15</v>
      </c>
      <c r="D1261" t="str">
        <f t="shared" si="80"/>
        <v>M</v>
      </c>
      <c r="E1261">
        <v>2013</v>
      </c>
      <c r="F1261">
        <v>30</v>
      </c>
      <c r="H1261">
        <v>3</v>
      </c>
      <c r="I1261" s="136">
        <f>VLOOKUP(A1261,[1]valid2020_stock!$A$2:$M$9919,13,FALSE)</f>
        <v>0</v>
      </c>
      <c r="K1261" s="136">
        <f t="shared" si="81"/>
        <v>0</v>
      </c>
    </row>
    <row r="1262" spans="1:13" x14ac:dyDescent="0.3">
      <c r="A1262" t="str">
        <f t="shared" si="78"/>
        <v>2013-30-4-</v>
      </c>
      <c r="B1262">
        <f>VLOOKUP(F1262,LookUpFlags!$A$5:$E$114,5,FALSE)</f>
        <v>1</v>
      </c>
      <c r="C1262">
        <f t="shared" si="79"/>
        <v>15</v>
      </c>
      <c r="D1262" t="str">
        <f t="shared" si="80"/>
        <v>M</v>
      </c>
      <c r="E1262">
        <v>2013</v>
      </c>
      <c r="F1262">
        <v>30</v>
      </c>
      <c r="H1262">
        <v>4</v>
      </c>
      <c r="I1262" s="136">
        <f>VLOOKUP(A1262,[1]valid2020_stock!$A$2:$M$9919,13,FALSE)</f>
        <v>0</v>
      </c>
      <c r="K1262" s="136">
        <f t="shared" si="81"/>
        <v>0</v>
      </c>
    </row>
    <row r="1263" spans="1:13" x14ac:dyDescent="0.3">
      <c r="A1263" t="str">
        <f t="shared" si="78"/>
        <v>2013-30-5-</v>
      </c>
      <c r="B1263">
        <f>VLOOKUP(F1263,LookUpFlags!$A$5:$E$114,5,FALSE)</f>
        <v>1</v>
      </c>
      <c r="C1263">
        <f t="shared" si="79"/>
        <v>15</v>
      </c>
      <c r="D1263" t="str">
        <f t="shared" si="80"/>
        <v>M</v>
      </c>
      <c r="E1263">
        <v>2013</v>
      </c>
      <c r="F1263">
        <v>30</v>
      </c>
      <c r="H1263">
        <v>5</v>
      </c>
      <c r="I1263" s="136">
        <f>VLOOKUP(A1263,[1]valid2020_stock!$A$2:$M$9919,13,FALSE)</f>
        <v>0</v>
      </c>
      <c r="K1263" s="136">
        <f t="shared" si="81"/>
        <v>0</v>
      </c>
    </row>
    <row r="1264" spans="1:13" x14ac:dyDescent="0.3">
      <c r="A1264" t="str">
        <f t="shared" si="78"/>
        <v>2007-31-3-Area12B_tribs_nat_F_n_um</v>
      </c>
      <c r="B1264">
        <f>VLOOKUP(F1264,LookUpFlags!$A$5:$E$114,5,FALSE)</f>
        <v>2</v>
      </c>
      <c r="C1264">
        <f t="shared" si="79"/>
        <v>16</v>
      </c>
      <c r="D1264" t="str">
        <f t="shared" si="80"/>
        <v>UM</v>
      </c>
      <c r="E1264">
        <v>2007</v>
      </c>
      <c r="F1264">
        <v>31</v>
      </c>
      <c r="G1264" t="s">
        <v>136</v>
      </c>
      <c r="H1264">
        <v>3</v>
      </c>
      <c r="I1264" s="136">
        <f>VLOOKUP(A1264,[1]valid2020_stock!$A$2:$M$9919,13,FALSE)</f>
        <v>26.07498112083211</v>
      </c>
      <c r="K1264" s="130">
        <f>VLOOKUP(A1264,HC!$A$1:$F$200,6,FALSE)</f>
        <v>26.01889168765743</v>
      </c>
      <c r="L1264" t="str">
        <f>HC!D$1</f>
        <v>[HoodCanalValidationRunInputs_GR-September22-2020 ahb.xlsx]forDAN'!$A$1</v>
      </c>
      <c r="M1264" t="s">
        <v>194</v>
      </c>
    </row>
    <row r="1265" spans="1:13" x14ac:dyDescent="0.3">
      <c r="A1265" t="str">
        <f t="shared" si="78"/>
        <v>2007-31-4-Area12B_tribs_nat_F_n_um</v>
      </c>
      <c r="B1265">
        <f>VLOOKUP(F1265,LookUpFlags!$A$5:$E$114,5,FALSE)</f>
        <v>2</v>
      </c>
      <c r="C1265">
        <f t="shared" si="79"/>
        <v>16</v>
      </c>
      <c r="D1265" t="str">
        <f t="shared" si="80"/>
        <v>UM</v>
      </c>
      <c r="E1265">
        <v>2007</v>
      </c>
      <c r="F1265">
        <v>31</v>
      </c>
      <c r="G1265" t="s">
        <v>136</v>
      </c>
      <c r="H1265">
        <v>4</v>
      </c>
      <c r="I1265" s="136">
        <f>VLOOKUP(A1265,[1]valid2020_stock!$A$2:$M$9919,13,FALSE)</f>
        <v>45.700320268313533</v>
      </c>
      <c r="K1265" s="130">
        <f>VLOOKUP(A1265,HC!$A$1:$F$200,6,FALSE)</f>
        <v>45.602015113350127</v>
      </c>
      <c r="L1265" t="str">
        <f>HC!D$1</f>
        <v>[HoodCanalValidationRunInputs_GR-September22-2020 ahb.xlsx]forDAN'!$A$1</v>
      </c>
      <c r="M1265" t="s">
        <v>194</v>
      </c>
    </row>
    <row r="1266" spans="1:13" x14ac:dyDescent="0.3">
      <c r="A1266" t="str">
        <f t="shared" si="78"/>
        <v>2007-31-5-Area12B_tribs_nat_F_n_um</v>
      </c>
      <c r="B1266">
        <f>VLOOKUP(F1266,LookUpFlags!$A$5:$E$114,5,FALSE)</f>
        <v>2</v>
      </c>
      <c r="C1266">
        <f t="shared" si="79"/>
        <v>16</v>
      </c>
      <c r="D1266" t="str">
        <f t="shared" si="80"/>
        <v>UM</v>
      </c>
      <c r="E1266">
        <v>2007</v>
      </c>
      <c r="F1266">
        <v>31</v>
      </c>
      <c r="G1266" t="s">
        <v>136</v>
      </c>
      <c r="H1266">
        <v>5</v>
      </c>
      <c r="I1266" s="136">
        <f>VLOOKUP(A1266,[1]valid2020_stock!$A$2:$M$9919,13,FALSE)</f>
        <v>1.382066137146579</v>
      </c>
      <c r="K1266" s="130">
        <f>VLOOKUP(A1266,HC!$A$1:$F$200,6,FALSE)</f>
        <v>1.3790931989924435</v>
      </c>
      <c r="L1266" t="str">
        <f>HC!D$1</f>
        <v>[HoodCanalValidationRunInputs_GR-September22-2020 ahb.xlsx]forDAN'!$A$1</v>
      </c>
      <c r="M1266" t="s">
        <v>194</v>
      </c>
    </row>
    <row r="1267" spans="1:13" x14ac:dyDescent="0.3">
      <c r="A1267" t="str">
        <f t="shared" si="78"/>
        <v>2008-31-3-Area12B_tribs_nat_F_n_um</v>
      </c>
      <c r="B1267">
        <f>VLOOKUP(F1267,LookUpFlags!$A$5:$E$114,5,FALSE)</f>
        <v>2</v>
      </c>
      <c r="C1267">
        <f t="shared" si="79"/>
        <v>16</v>
      </c>
      <c r="D1267" t="str">
        <f t="shared" si="80"/>
        <v>UM</v>
      </c>
      <c r="E1267">
        <v>2008</v>
      </c>
      <c r="F1267">
        <v>31</v>
      </c>
      <c r="G1267" t="s">
        <v>136</v>
      </c>
      <c r="H1267">
        <v>3</v>
      </c>
      <c r="I1267" s="136">
        <f>VLOOKUP(A1267,[1]valid2020_stock!$A$2:$M$9919,13,FALSE)</f>
        <v>251.04359070357501</v>
      </c>
      <c r="K1267" s="130">
        <f>VLOOKUP(A1267,HC!$A$1:$F$200,6,FALSE)</f>
        <v>247.57458563535914</v>
      </c>
      <c r="L1267" t="str">
        <f>HC!D$1</f>
        <v>[HoodCanalValidationRunInputs_GR-September22-2020 ahb.xlsx]forDAN'!$A$1</v>
      </c>
      <c r="M1267" t="s">
        <v>194</v>
      </c>
    </row>
    <row r="1268" spans="1:13" x14ac:dyDescent="0.3">
      <c r="A1268" t="str">
        <f t="shared" si="78"/>
        <v>2008-31-4-Area12B_tribs_nat_F_n_um</v>
      </c>
      <c r="B1268">
        <f>VLOOKUP(F1268,LookUpFlags!$A$5:$E$114,5,FALSE)</f>
        <v>2</v>
      </c>
      <c r="C1268">
        <f t="shared" si="79"/>
        <v>16</v>
      </c>
      <c r="D1268" t="str">
        <f t="shared" si="80"/>
        <v>UM</v>
      </c>
      <c r="E1268">
        <v>2008</v>
      </c>
      <c r="F1268">
        <v>31</v>
      </c>
      <c r="G1268" t="s">
        <v>136</v>
      </c>
      <c r="H1268">
        <v>4</v>
      </c>
      <c r="I1268" s="136">
        <f>VLOOKUP(A1268,[1]valid2020_stock!$A$2:$M$9919,13,FALSE)</f>
        <v>23.815275358302589</v>
      </c>
      <c r="K1268" s="130">
        <f>VLOOKUP(A1268,HC!$A$1:$F$200,6,FALSE)</f>
        <v>23.486187845303867</v>
      </c>
      <c r="L1268" t="str">
        <f>HC!D$1</f>
        <v>[HoodCanalValidationRunInputs_GR-September22-2020 ahb.xlsx]forDAN'!$A$1</v>
      </c>
      <c r="M1268" t="s">
        <v>194</v>
      </c>
    </row>
    <row r="1269" spans="1:13" x14ac:dyDescent="0.3">
      <c r="A1269" t="str">
        <f t="shared" si="78"/>
        <v>2008-31-5-Area12B_tribs_nat_F_n_um</v>
      </c>
      <c r="B1269">
        <f>VLOOKUP(F1269,LookUpFlags!$A$5:$E$114,5,FALSE)</f>
        <v>2</v>
      </c>
      <c r="C1269">
        <f t="shared" si="79"/>
        <v>16</v>
      </c>
      <c r="D1269" t="str">
        <f t="shared" si="80"/>
        <v>UM</v>
      </c>
      <c r="E1269">
        <v>2008</v>
      </c>
      <c r="F1269">
        <v>31</v>
      </c>
      <c r="G1269" t="s">
        <v>136</v>
      </c>
      <c r="H1269">
        <v>5</v>
      </c>
      <c r="I1269" s="136">
        <f>VLOOKUP(A1269,[1]valid2020_stock!$A$2:$M$9919,13,FALSE)</f>
        <v>1.9663988827956269</v>
      </c>
      <c r="K1269" s="130">
        <f>VLOOKUP(A1269,HC!$A$1:$F$200,6,FALSE)</f>
        <v>1.9392265193370166</v>
      </c>
      <c r="L1269" t="str">
        <f>HC!D$1</f>
        <v>[HoodCanalValidationRunInputs_GR-September22-2020 ahb.xlsx]forDAN'!$A$1</v>
      </c>
      <c r="M1269" t="s">
        <v>194</v>
      </c>
    </row>
    <row r="1270" spans="1:13" x14ac:dyDescent="0.3">
      <c r="A1270" t="str">
        <f t="shared" si="78"/>
        <v>2009-31-3-Area12B_tribs_nat_F_n_um</v>
      </c>
      <c r="B1270">
        <f>VLOOKUP(F1270,LookUpFlags!$A$5:$E$114,5,FALSE)</f>
        <v>2</v>
      </c>
      <c r="C1270">
        <f t="shared" si="79"/>
        <v>16</v>
      </c>
      <c r="D1270" t="str">
        <f t="shared" si="80"/>
        <v>UM</v>
      </c>
      <c r="E1270">
        <v>2009</v>
      </c>
      <c r="F1270">
        <v>31</v>
      </c>
      <c r="G1270" t="s">
        <v>136</v>
      </c>
      <c r="H1270">
        <v>3</v>
      </c>
      <c r="I1270" s="136">
        <f>VLOOKUP(A1270,[1]valid2020_stock!$A$2:$M$9919,13,FALSE)</f>
        <v>55.012616362657461</v>
      </c>
      <c r="K1270" s="130">
        <f>VLOOKUP(A1270,HC!$A$1:$F$200,6,FALSE)</f>
        <v>54.961389961389962</v>
      </c>
      <c r="L1270" t="str">
        <f>HC!D$1</f>
        <v>[HoodCanalValidationRunInputs_GR-September22-2020 ahb.xlsx]forDAN'!$A$1</v>
      </c>
      <c r="M1270" t="s">
        <v>194</v>
      </c>
    </row>
    <row r="1271" spans="1:13" x14ac:dyDescent="0.3">
      <c r="A1271" t="str">
        <f t="shared" si="78"/>
        <v>2009-31-4-Area12B_tribs_nat_F_n_um</v>
      </c>
      <c r="B1271">
        <f>VLOOKUP(F1271,LookUpFlags!$A$5:$E$114,5,FALSE)</f>
        <v>2</v>
      </c>
      <c r="C1271">
        <f t="shared" si="79"/>
        <v>16</v>
      </c>
      <c r="D1271" t="str">
        <f t="shared" si="80"/>
        <v>UM</v>
      </c>
      <c r="E1271">
        <v>2009</v>
      </c>
      <c r="F1271">
        <v>31</v>
      </c>
      <c r="G1271" t="s">
        <v>136</v>
      </c>
      <c r="H1271">
        <v>4</v>
      </c>
      <c r="I1271" s="136">
        <f>VLOOKUP(A1271,[1]valid2020_stock!$A$2:$M$9919,13,FALSE)</f>
        <v>74.982949699786531</v>
      </c>
      <c r="K1271" s="130">
        <f>VLOOKUP(A1271,HC!$A$1:$F$200,6,FALSE)</f>
        <v>74.913127413127413</v>
      </c>
      <c r="L1271" t="str">
        <f>HC!D$1</f>
        <v>[HoodCanalValidationRunInputs_GR-September22-2020 ahb.xlsx]forDAN'!$A$1</v>
      </c>
      <c r="M1271" t="s">
        <v>194</v>
      </c>
    </row>
    <row r="1272" spans="1:13" x14ac:dyDescent="0.3">
      <c r="A1272" t="str">
        <f t="shared" si="78"/>
        <v>2009-31-5-Area12B_tribs_nat_F_n_um</v>
      </c>
      <c r="B1272">
        <f>VLOOKUP(F1272,LookUpFlags!$A$5:$E$114,5,FALSE)</f>
        <v>2</v>
      </c>
      <c r="C1272">
        <f t="shared" si="79"/>
        <v>16</v>
      </c>
      <c r="D1272" t="str">
        <f t="shared" si="80"/>
        <v>UM</v>
      </c>
      <c r="E1272">
        <v>2009</v>
      </c>
      <c r="F1272">
        <v>31</v>
      </c>
      <c r="G1272" t="s">
        <v>136</v>
      </c>
      <c r="H1272">
        <v>5</v>
      </c>
      <c r="I1272" s="136">
        <f>VLOOKUP(A1272,[1]valid2020_stock!$A$2:$M$9919,13,FALSE)</f>
        <v>0.12559958073666089</v>
      </c>
      <c r="K1272" s="130">
        <f>VLOOKUP(A1272,HC!$A$1:$F$200,6,FALSE)</f>
        <v>0.12548262548262548</v>
      </c>
      <c r="L1272" t="str">
        <f>HC!D$1</f>
        <v>[HoodCanalValidationRunInputs_GR-September22-2020 ahb.xlsx]forDAN'!$A$1</v>
      </c>
      <c r="M1272" t="s">
        <v>194</v>
      </c>
    </row>
    <row r="1273" spans="1:13" x14ac:dyDescent="0.3">
      <c r="A1273" t="str">
        <f t="shared" si="78"/>
        <v>2010-31-3-Area12B_tribs_nat_F_n_um</v>
      </c>
      <c r="B1273">
        <f>VLOOKUP(F1273,LookUpFlags!$A$5:$E$114,5,FALSE)</f>
        <v>2</v>
      </c>
      <c r="C1273">
        <f t="shared" si="79"/>
        <v>16</v>
      </c>
      <c r="D1273" t="str">
        <f t="shared" si="80"/>
        <v>UM</v>
      </c>
      <c r="E1273">
        <v>2010</v>
      </c>
      <c r="F1273">
        <v>31</v>
      </c>
      <c r="G1273" t="s">
        <v>136</v>
      </c>
      <c r="H1273">
        <v>3</v>
      </c>
      <c r="I1273" s="136">
        <f>VLOOKUP(A1273,[1]valid2020_stock!$A$2:$M$9919,13,FALSE)</f>
        <v>71.265884812255734</v>
      </c>
      <c r="K1273" s="130">
        <f>VLOOKUP(A1273,HC!$A$1:$F$200,6,FALSE)</f>
        <v>71.153965785381033</v>
      </c>
      <c r="L1273" t="str">
        <f>HC!D$1</f>
        <v>[HoodCanalValidationRunInputs_GR-September22-2020 ahb.xlsx]forDAN'!$A$1</v>
      </c>
      <c r="M1273" t="s">
        <v>194</v>
      </c>
    </row>
    <row r="1274" spans="1:13" x14ac:dyDescent="0.3">
      <c r="A1274" t="str">
        <f t="shared" si="78"/>
        <v>2010-31-4-Area12B_tribs_nat_F_n_um</v>
      </c>
      <c r="B1274">
        <f>VLOOKUP(F1274,LookUpFlags!$A$5:$E$114,5,FALSE)</f>
        <v>2</v>
      </c>
      <c r="C1274">
        <f t="shared" si="79"/>
        <v>16</v>
      </c>
      <c r="D1274" t="str">
        <f t="shared" si="80"/>
        <v>UM</v>
      </c>
      <c r="E1274">
        <v>2010</v>
      </c>
      <c r="F1274">
        <v>31</v>
      </c>
      <c r="G1274" t="s">
        <v>136</v>
      </c>
      <c r="H1274">
        <v>4</v>
      </c>
      <c r="I1274" s="136">
        <f>VLOOKUP(A1274,[1]valid2020_stock!$A$2:$M$9919,13,FALSE)</f>
        <v>12.3428674430039</v>
      </c>
      <c r="K1274" s="130">
        <f>VLOOKUP(A1274,HC!$A$1:$F$200,6,FALSE)</f>
        <v>12.32348367029549</v>
      </c>
      <c r="L1274" t="str">
        <f>HC!D$1</f>
        <v>[HoodCanalValidationRunInputs_GR-September22-2020 ahb.xlsx]forDAN'!$A$1</v>
      </c>
      <c r="M1274" t="s">
        <v>194</v>
      </c>
    </row>
    <row r="1275" spans="1:13" x14ac:dyDescent="0.3">
      <c r="A1275" t="str">
        <f t="shared" si="78"/>
        <v>2010-31-5-Area12B_tribs_nat_F_n_um</v>
      </c>
      <c r="B1275">
        <f>VLOOKUP(F1275,LookUpFlags!$A$5:$E$114,5,FALSE)</f>
        <v>2</v>
      </c>
      <c r="C1275">
        <f t="shared" si="79"/>
        <v>16</v>
      </c>
      <c r="D1275" t="str">
        <f t="shared" si="80"/>
        <v>UM</v>
      </c>
      <c r="E1275">
        <v>2010</v>
      </c>
      <c r="F1275">
        <v>31</v>
      </c>
      <c r="G1275" t="s">
        <v>136</v>
      </c>
      <c r="H1275">
        <v>5</v>
      </c>
      <c r="I1275" s="136">
        <f>VLOOKUP(A1275,[1]valid2020_stock!$A$2:$M$9919,13,FALSE)</f>
        <v>0.52337247108143747</v>
      </c>
      <c r="K1275" s="130">
        <f>VLOOKUP(A1275,HC!$A$1:$F$200,6,FALSE)</f>
        <v>0.52255054432348369</v>
      </c>
      <c r="L1275" t="str">
        <f>HC!D$1</f>
        <v>[HoodCanalValidationRunInputs_GR-September22-2020 ahb.xlsx]forDAN'!$A$1</v>
      </c>
      <c r="M1275" t="s">
        <v>194</v>
      </c>
    </row>
    <row r="1276" spans="1:13" x14ac:dyDescent="0.3">
      <c r="A1276" t="str">
        <f t="shared" si="78"/>
        <v>2011-31-3-Area12B_tribs_nat_F_n_um</v>
      </c>
      <c r="B1276">
        <f>VLOOKUP(F1276,LookUpFlags!$A$5:$E$114,5,FALSE)</f>
        <v>2</v>
      </c>
      <c r="C1276">
        <f t="shared" si="79"/>
        <v>16</v>
      </c>
      <c r="D1276" t="str">
        <f t="shared" si="80"/>
        <v>UM</v>
      </c>
      <c r="E1276">
        <v>2011</v>
      </c>
      <c r="F1276">
        <v>31</v>
      </c>
      <c r="G1276" t="s">
        <v>136</v>
      </c>
      <c r="H1276">
        <v>3</v>
      </c>
      <c r="I1276" s="136">
        <f>VLOOKUP(A1276,[1]valid2020_stock!$A$2:$M$9919,13,FALSE)</f>
        <v>81.828155882158043</v>
      </c>
      <c r="K1276" s="130">
        <f>VLOOKUP(A1276,HC!$A$1:$F$200,6,FALSE)</f>
        <v>81.649357900614191</v>
      </c>
      <c r="L1276" t="str">
        <f>HC!D$1</f>
        <v>[HoodCanalValidationRunInputs_GR-September22-2020 ahb.xlsx]forDAN'!$A$1</v>
      </c>
      <c r="M1276" t="s">
        <v>194</v>
      </c>
    </row>
    <row r="1277" spans="1:13" x14ac:dyDescent="0.3">
      <c r="A1277" t="str">
        <f t="shared" si="78"/>
        <v>2011-31-4-Area12B_tribs_nat_F_n_um</v>
      </c>
      <c r="B1277">
        <f>VLOOKUP(F1277,LookUpFlags!$A$5:$E$114,5,FALSE)</f>
        <v>2</v>
      </c>
      <c r="C1277">
        <f t="shared" si="79"/>
        <v>16</v>
      </c>
      <c r="D1277" t="str">
        <f t="shared" si="80"/>
        <v>UM</v>
      </c>
      <c r="E1277">
        <v>2011</v>
      </c>
      <c r="F1277">
        <v>31</v>
      </c>
      <c r="G1277" t="s">
        <v>136</v>
      </c>
      <c r="H1277">
        <v>4</v>
      </c>
      <c r="I1277" s="136">
        <f>VLOOKUP(A1277,[1]valid2020_stock!$A$2:$M$9919,13,FALSE)</f>
        <v>207.4812727209659</v>
      </c>
      <c r="K1277" s="130">
        <f>VLOOKUP(A1277,HC!$A$1:$F$200,6,FALSE)</f>
        <v>207.0279173646008</v>
      </c>
      <c r="L1277" t="str">
        <f>HC!D$1</f>
        <v>[HoodCanalValidationRunInputs_GR-September22-2020 ahb.xlsx]forDAN'!$A$1</v>
      </c>
      <c r="M1277" t="s">
        <v>194</v>
      </c>
    </row>
    <row r="1278" spans="1:13" x14ac:dyDescent="0.3">
      <c r="A1278" t="str">
        <f t="shared" si="78"/>
        <v>2011-31-5-Area12B_tribs_nat_F_n_um</v>
      </c>
      <c r="B1278">
        <f>VLOOKUP(F1278,LookUpFlags!$A$5:$E$114,5,FALSE)</f>
        <v>2</v>
      </c>
      <c r="C1278">
        <f t="shared" si="79"/>
        <v>16</v>
      </c>
      <c r="D1278" t="str">
        <f t="shared" si="80"/>
        <v>UM</v>
      </c>
      <c r="E1278">
        <v>2011</v>
      </c>
      <c r="F1278">
        <v>31</v>
      </c>
      <c r="G1278" t="s">
        <v>136</v>
      </c>
      <c r="H1278">
        <v>5</v>
      </c>
      <c r="I1278" s="136">
        <f>VLOOKUP(A1278,[1]valid2020_stock!$A$2:$M$9919,13,FALSE)</f>
        <v>0.32343144617453762</v>
      </c>
      <c r="K1278" s="130">
        <f>VLOOKUP(A1278,HC!$A$1:$F$200,6,FALSE)</f>
        <v>0.32272473478503627</v>
      </c>
      <c r="L1278" t="str">
        <f>HC!D$1</f>
        <v>[HoodCanalValidationRunInputs_GR-September22-2020 ahb.xlsx]forDAN'!$A$1</v>
      </c>
      <c r="M1278" t="s">
        <v>194</v>
      </c>
    </row>
    <row r="1279" spans="1:13" x14ac:dyDescent="0.3">
      <c r="A1279" t="str">
        <f t="shared" si="78"/>
        <v>2012-31-3-Area12B_tribs_nat_F_n_um</v>
      </c>
      <c r="B1279">
        <f>VLOOKUP(F1279,LookUpFlags!$A$5:$E$114,5,FALSE)</f>
        <v>2</v>
      </c>
      <c r="C1279">
        <f t="shared" si="79"/>
        <v>16</v>
      </c>
      <c r="D1279" t="str">
        <f t="shared" si="80"/>
        <v>UM</v>
      </c>
      <c r="E1279">
        <v>2012</v>
      </c>
      <c r="F1279">
        <v>31</v>
      </c>
      <c r="G1279" t="s">
        <v>136</v>
      </c>
      <c r="H1279">
        <v>3</v>
      </c>
      <c r="I1279" s="136">
        <f>VLOOKUP(A1279,[1]valid2020_stock!$A$2:$M$9919,13,FALSE)</f>
        <v>384.61438928466168</v>
      </c>
      <c r="K1279" s="130">
        <f>VLOOKUP(A1279,HC!$A$1:$F$200,6,FALSE)</f>
        <v>382.66917293233081</v>
      </c>
      <c r="L1279" t="str">
        <f>HC!D$1</f>
        <v>[HoodCanalValidationRunInputs_GR-September22-2020 ahb.xlsx]forDAN'!$A$1</v>
      </c>
      <c r="M1279" t="s">
        <v>194</v>
      </c>
    </row>
    <row r="1280" spans="1:13" x14ac:dyDescent="0.3">
      <c r="A1280" t="str">
        <f t="shared" si="78"/>
        <v>2012-31-4-Area12B_tribs_nat_F_n_um</v>
      </c>
      <c r="B1280">
        <f>VLOOKUP(F1280,LookUpFlags!$A$5:$E$114,5,FALSE)</f>
        <v>2</v>
      </c>
      <c r="C1280">
        <f t="shared" si="79"/>
        <v>16</v>
      </c>
      <c r="D1280" t="str">
        <f t="shared" si="80"/>
        <v>UM</v>
      </c>
      <c r="E1280">
        <v>2012</v>
      </c>
      <c r="F1280">
        <v>31</v>
      </c>
      <c r="G1280" t="s">
        <v>136</v>
      </c>
      <c r="H1280">
        <v>4</v>
      </c>
      <c r="I1280" s="136">
        <f>VLOOKUP(A1280,[1]valid2020_stock!$A$2:$M$9919,13,FALSE)</f>
        <v>39.935057278215837</v>
      </c>
      <c r="K1280" s="130">
        <f>VLOOKUP(A1280,HC!$A$1:$F$200,6,FALSE)</f>
        <v>39.733082706766915</v>
      </c>
      <c r="L1280" t="str">
        <f>HC!D$1</f>
        <v>[HoodCanalValidationRunInputs_GR-September22-2020 ahb.xlsx]forDAN'!$A$1</v>
      </c>
      <c r="M1280" t="s">
        <v>194</v>
      </c>
    </row>
    <row r="1281" spans="1:13" x14ac:dyDescent="0.3">
      <c r="A1281" t="str">
        <f t="shared" si="78"/>
        <v>2012-31-5-Area12B_tribs_nat_F_n_um</v>
      </c>
      <c r="B1281">
        <f>VLOOKUP(F1281,LookUpFlags!$A$5:$E$114,5,FALSE)</f>
        <v>2</v>
      </c>
      <c r="C1281">
        <f t="shared" si="79"/>
        <v>16</v>
      </c>
      <c r="D1281" t="str">
        <f t="shared" si="80"/>
        <v>UM</v>
      </c>
      <c r="E1281">
        <v>2012</v>
      </c>
      <c r="F1281">
        <v>31</v>
      </c>
      <c r="G1281" t="s">
        <v>136</v>
      </c>
      <c r="H1281">
        <v>5</v>
      </c>
      <c r="I1281" s="136">
        <f>VLOOKUP(A1281,[1]valid2020_stock!$A$2:$M$9919,13,FALSE)</f>
        <v>6.6312825738734782</v>
      </c>
      <c r="K1281" s="130">
        <f>VLOOKUP(A1281,HC!$A$1:$F$200,6,FALSE)</f>
        <v>6.5977443609022552</v>
      </c>
      <c r="L1281" t="str">
        <f>HC!D$1</f>
        <v>[HoodCanalValidationRunInputs_GR-September22-2020 ahb.xlsx]forDAN'!$A$1</v>
      </c>
      <c r="M1281" t="s">
        <v>194</v>
      </c>
    </row>
    <row r="1282" spans="1:13" x14ac:dyDescent="0.3">
      <c r="A1282" t="str">
        <f t="shared" si="78"/>
        <v>2013-31-3-Area12B_tribs_nat_F_n_um</v>
      </c>
      <c r="B1282">
        <f>VLOOKUP(F1282,LookUpFlags!$A$5:$E$114,5,FALSE)</f>
        <v>2</v>
      </c>
      <c r="C1282">
        <f t="shared" si="79"/>
        <v>16</v>
      </c>
      <c r="D1282" t="str">
        <f t="shared" si="80"/>
        <v>UM</v>
      </c>
      <c r="E1282">
        <v>2013</v>
      </c>
      <c r="F1282">
        <v>31</v>
      </c>
      <c r="G1282" t="s">
        <v>136</v>
      </c>
      <c r="H1282">
        <v>3</v>
      </c>
      <c r="I1282" s="136">
        <f>VLOOKUP(A1282,[1]valid2020_stock!$A$2:$M$9919,13,FALSE)</f>
        <v>326.49708598114057</v>
      </c>
      <c r="K1282" s="130">
        <f>VLOOKUP(A1282,HC!$A$1:$F$200,6,FALSE)</f>
        <v>325.53736654804271</v>
      </c>
      <c r="L1282" t="str">
        <f>HC!D$1</f>
        <v>[HoodCanalValidationRunInputs_GR-September22-2020 ahb.xlsx]forDAN'!$A$1</v>
      </c>
      <c r="M1282" t="s">
        <v>194</v>
      </c>
    </row>
    <row r="1283" spans="1:13" x14ac:dyDescent="0.3">
      <c r="A1283" t="str">
        <f t="shared" si="78"/>
        <v>2013-31-4-Area12B_tribs_nat_F_n_um</v>
      </c>
      <c r="B1283">
        <f>VLOOKUP(F1283,LookUpFlags!$A$5:$E$114,5,FALSE)</f>
        <v>2</v>
      </c>
      <c r="C1283">
        <f t="shared" si="79"/>
        <v>16</v>
      </c>
      <c r="D1283" t="str">
        <f t="shared" si="80"/>
        <v>UM</v>
      </c>
      <c r="E1283">
        <v>2013</v>
      </c>
      <c r="F1283">
        <v>31</v>
      </c>
      <c r="G1283" t="s">
        <v>136</v>
      </c>
      <c r="H1283">
        <v>4</v>
      </c>
      <c r="I1283" s="136">
        <f>VLOOKUP(A1283,[1]valid2020_stock!$A$2:$M$9919,13,FALSE)</f>
        <v>345.68516082300738</v>
      </c>
      <c r="K1283" s="130">
        <f>VLOOKUP(A1283,HC!$A$1:$F$200,6,FALSE)</f>
        <v>344.66903914590745</v>
      </c>
      <c r="L1283" t="str">
        <f>HC!D$1</f>
        <v>[HoodCanalValidationRunInputs_GR-September22-2020 ahb.xlsx]forDAN'!$A$1</v>
      </c>
      <c r="M1283" t="s">
        <v>194</v>
      </c>
    </row>
    <row r="1284" spans="1:13" x14ac:dyDescent="0.3">
      <c r="A1284" t="str">
        <f t="shared" ref="A1284:A1347" si="82">E1284&amp;"-"&amp;F1284&amp;"-"&amp;H1284&amp;"-"&amp;G1284</f>
        <v>2013-31-5-Area12B_tribs_nat_F_n_um</v>
      </c>
      <c r="B1284">
        <f>VLOOKUP(F1284,LookUpFlags!$A$5:$E$114,5,FALSE)</f>
        <v>2</v>
      </c>
      <c r="C1284">
        <f t="shared" ref="C1284:C1347" si="83">IF(MOD(F1284,2)&lt;&gt;0,F1284/2+0.5,F1284/2)</f>
        <v>16</v>
      </c>
      <c r="D1284" t="str">
        <f t="shared" ref="D1284:D1347" si="84">IF(MOD(F1284,2)&lt;&gt;0,"UM","M")</f>
        <v>UM</v>
      </c>
      <c r="E1284">
        <v>2013</v>
      </c>
      <c r="F1284">
        <v>31</v>
      </c>
      <c r="G1284" t="s">
        <v>136</v>
      </c>
      <c r="H1284">
        <v>5</v>
      </c>
      <c r="I1284" s="136">
        <f>VLOOKUP(A1284,[1]valid2020_stock!$A$2:$M$9919,13,FALSE)</f>
        <v>1.798882016425017</v>
      </c>
      <c r="K1284" s="130">
        <f>VLOOKUP(A1284,HC!$A$1:$F$200,6,FALSE)</f>
        <v>1.7935943060498221</v>
      </c>
      <c r="L1284" t="str">
        <f>HC!D$1</f>
        <v>[HoodCanalValidationRunInputs_GR-September22-2020 ahb.xlsx]forDAN'!$A$1</v>
      </c>
      <c r="M1284" t="s">
        <v>194</v>
      </c>
    </row>
    <row r="1285" spans="1:13" x14ac:dyDescent="0.3">
      <c r="A1285" t="str">
        <f t="shared" si="82"/>
        <v>2007-31-3-Area12CD_tribs_nat_n_um</v>
      </c>
      <c r="B1285">
        <f>VLOOKUP(F1285,LookUpFlags!$A$5:$E$114,5,FALSE)</f>
        <v>2</v>
      </c>
      <c r="C1285">
        <f t="shared" si="83"/>
        <v>16</v>
      </c>
      <c r="D1285" t="str">
        <f t="shared" si="84"/>
        <v>UM</v>
      </c>
      <c r="E1285">
        <v>2007</v>
      </c>
      <c r="F1285">
        <v>31</v>
      </c>
      <c r="G1285" t="s">
        <v>144</v>
      </c>
      <c r="H1285">
        <v>3</v>
      </c>
      <c r="I1285" s="136">
        <f>VLOOKUP(A1285,[1]valid2020_stock!$A$2:$M$9919,13,FALSE)</f>
        <v>7.8865164191420369</v>
      </c>
      <c r="K1285" s="130">
        <f>VLOOKUP(A1285,HC!$A$1:$F$200,6,FALSE)</f>
        <v>7.4848866498740554</v>
      </c>
      <c r="L1285" t="str">
        <f>HC!D$1</f>
        <v>[HoodCanalValidationRunInputs_GR-September22-2020 ahb.xlsx]forDAN'!$A$1</v>
      </c>
      <c r="M1285" t="s">
        <v>194</v>
      </c>
    </row>
    <row r="1286" spans="1:13" x14ac:dyDescent="0.3">
      <c r="A1286" t="str">
        <f t="shared" si="82"/>
        <v>2007-31-4-Area12CD_tribs_nat_n_um</v>
      </c>
      <c r="B1286">
        <f>VLOOKUP(F1286,LookUpFlags!$A$5:$E$114,5,FALSE)</f>
        <v>2</v>
      </c>
      <c r="C1286">
        <f t="shared" si="83"/>
        <v>16</v>
      </c>
      <c r="D1286" t="str">
        <f t="shared" si="84"/>
        <v>UM</v>
      </c>
      <c r="E1286">
        <v>2007</v>
      </c>
      <c r="F1286">
        <v>31</v>
      </c>
      <c r="G1286" t="s">
        <v>144</v>
      </c>
      <c r="H1286">
        <v>4</v>
      </c>
      <c r="I1286" s="136">
        <f>VLOOKUP(A1286,[1]valid2020_stock!$A$2:$M$9919,13,FALSE)</f>
        <v>13.82230439538675</v>
      </c>
      <c r="K1286" s="130">
        <f>VLOOKUP(A1286,HC!$A$1:$F$200,6,FALSE)</f>
        <v>13.1183879093199</v>
      </c>
      <c r="L1286" t="str">
        <f>HC!D$1</f>
        <v>[HoodCanalValidationRunInputs_GR-September22-2020 ahb.xlsx]forDAN'!$A$1</v>
      </c>
      <c r="M1286" t="s">
        <v>194</v>
      </c>
    </row>
    <row r="1287" spans="1:13" x14ac:dyDescent="0.3">
      <c r="A1287" t="str">
        <f t="shared" si="82"/>
        <v>2007-31-5-Area12CD_tribs_nat_n_um</v>
      </c>
      <c r="B1287">
        <f>VLOOKUP(F1287,LookUpFlags!$A$5:$E$114,5,FALSE)</f>
        <v>2</v>
      </c>
      <c r="C1287">
        <f t="shared" si="83"/>
        <v>16</v>
      </c>
      <c r="D1287" t="str">
        <f t="shared" si="84"/>
        <v>UM</v>
      </c>
      <c r="E1287">
        <v>2007</v>
      </c>
      <c r="F1287">
        <v>31</v>
      </c>
      <c r="G1287" t="s">
        <v>144</v>
      </c>
      <c r="H1287">
        <v>5</v>
      </c>
      <c r="I1287" s="136">
        <f>VLOOKUP(A1287,[1]valid2020_stock!$A$2:$M$9919,13,FALSE)</f>
        <v>0.41801323776371219</v>
      </c>
      <c r="K1287" s="130">
        <f>VLOOKUP(A1287,HC!$A$1:$F$200,6,FALSE)</f>
        <v>0.39672544080604538</v>
      </c>
      <c r="L1287" t="str">
        <f>HC!D$1</f>
        <v>[HoodCanalValidationRunInputs_GR-September22-2020 ahb.xlsx]forDAN'!$A$1</v>
      </c>
      <c r="M1287" t="s">
        <v>194</v>
      </c>
    </row>
    <row r="1288" spans="1:13" x14ac:dyDescent="0.3">
      <c r="A1288" t="str">
        <f t="shared" si="82"/>
        <v>2008-31-3-Area12CD_tribs_nat_n_um</v>
      </c>
      <c r="B1288">
        <f>VLOOKUP(F1288,LookUpFlags!$A$5:$E$114,5,FALSE)</f>
        <v>2</v>
      </c>
      <c r="C1288">
        <f t="shared" si="83"/>
        <v>16</v>
      </c>
      <c r="D1288" t="str">
        <f t="shared" si="84"/>
        <v>UM</v>
      </c>
      <c r="E1288">
        <v>2008</v>
      </c>
      <c r="F1288">
        <v>31</v>
      </c>
      <c r="G1288" t="s">
        <v>144</v>
      </c>
      <c r="H1288">
        <v>3</v>
      </c>
      <c r="I1288" s="136">
        <f>VLOOKUP(A1288,[1]valid2020_stock!$A$2:$M$9919,13,FALSE)</f>
        <v>23.449252611984232</v>
      </c>
      <c r="K1288" s="130">
        <f>VLOOKUP(A1288,HC!$A$1:$F$200,6,FALSE)</f>
        <v>20.857932123125494</v>
      </c>
      <c r="L1288" t="str">
        <f>HC!D$1</f>
        <v>[HoodCanalValidationRunInputs_GR-September22-2020 ahb.xlsx]forDAN'!$A$1</v>
      </c>
      <c r="M1288" t="s">
        <v>194</v>
      </c>
    </row>
    <row r="1289" spans="1:13" x14ac:dyDescent="0.3">
      <c r="A1289" t="str">
        <f t="shared" si="82"/>
        <v>2008-31-4-Area12CD_tribs_nat_n_um</v>
      </c>
      <c r="B1289">
        <f>VLOOKUP(F1289,LookUpFlags!$A$5:$E$114,5,FALSE)</f>
        <v>2</v>
      </c>
      <c r="C1289">
        <f t="shared" si="83"/>
        <v>16</v>
      </c>
      <c r="D1289" t="str">
        <f t="shared" si="84"/>
        <v>UM</v>
      </c>
      <c r="E1289">
        <v>2008</v>
      </c>
      <c r="F1289">
        <v>31</v>
      </c>
      <c r="G1289" t="s">
        <v>144</v>
      </c>
      <c r="H1289">
        <v>4</v>
      </c>
      <c r="I1289" s="136">
        <f>VLOOKUP(A1289,[1]valid2020_stock!$A$2:$M$9919,13,FALSE)</f>
        <v>2.2245156960019861</v>
      </c>
      <c r="K1289" s="130">
        <f>VLOOKUP(A1289,HC!$A$1:$F$200,6,FALSE)</f>
        <v>1.9786898184688242</v>
      </c>
      <c r="L1289" t="str">
        <f>HC!D$1</f>
        <v>[HoodCanalValidationRunInputs_GR-September22-2020 ahb.xlsx]forDAN'!$A$1</v>
      </c>
      <c r="M1289" t="s">
        <v>194</v>
      </c>
    </row>
    <row r="1290" spans="1:13" x14ac:dyDescent="0.3">
      <c r="A1290" t="str">
        <f t="shared" si="82"/>
        <v>2008-31-5-Area12CD_tribs_nat_n_um</v>
      </c>
      <c r="B1290">
        <f>VLOOKUP(F1290,LookUpFlags!$A$5:$E$114,5,FALSE)</f>
        <v>2</v>
      </c>
      <c r="C1290">
        <f t="shared" si="83"/>
        <v>16</v>
      </c>
      <c r="D1290" t="str">
        <f t="shared" si="84"/>
        <v>UM</v>
      </c>
      <c r="E1290">
        <v>2008</v>
      </c>
      <c r="F1290">
        <v>31</v>
      </c>
      <c r="G1290" t="s">
        <v>144</v>
      </c>
      <c r="H1290">
        <v>5</v>
      </c>
      <c r="I1290" s="136">
        <f>VLOOKUP(A1290,[1]valid2020_stock!$A$2:$M$9919,13,FALSE)</f>
        <v>0.18367560792676951</v>
      </c>
      <c r="K1290" s="130">
        <f>VLOOKUP(A1290,HC!$A$1:$F$200,6,FALSE)</f>
        <v>0.16337805840568273</v>
      </c>
      <c r="L1290" t="str">
        <f>HC!D$1</f>
        <v>[HoodCanalValidationRunInputs_GR-September22-2020 ahb.xlsx]forDAN'!$A$1</v>
      </c>
      <c r="M1290" t="s">
        <v>194</v>
      </c>
    </row>
    <row r="1291" spans="1:13" x14ac:dyDescent="0.3">
      <c r="A1291" t="str">
        <f t="shared" si="82"/>
        <v>2009-31-3-Area12CD_tribs_nat_n_um</v>
      </c>
      <c r="B1291">
        <f>VLOOKUP(F1291,LookUpFlags!$A$5:$E$114,5,FALSE)</f>
        <v>2</v>
      </c>
      <c r="C1291">
        <f t="shared" si="83"/>
        <v>16</v>
      </c>
      <c r="D1291" t="str">
        <f t="shared" si="84"/>
        <v>UM</v>
      </c>
      <c r="E1291">
        <v>2009</v>
      </c>
      <c r="F1291">
        <v>31</v>
      </c>
      <c r="G1291" t="s">
        <v>144</v>
      </c>
      <c r="H1291">
        <v>3</v>
      </c>
      <c r="I1291" s="136">
        <f>VLOOKUP(A1291,[1]valid2020_stock!$A$2:$M$9919,13,FALSE)</f>
        <v>13.25088263035801</v>
      </c>
      <c r="K1291" s="130">
        <f>VLOOKUP(A1291,HC!$A$1:$F$200,6,FALSE)</f>
        <v>11.837837837837837</v>
      </c>
      <c r="L1291" t="str">
        <f>HC!D$1</f>
        <v>[HoodCanalValidationRunInputs_GR-September22-2020 ahb.xlsx]forDAN'!$A$1</v>
      </c>
      <c r="M1291" t="s">
        <v>194</v>
      </c>
    </row>
    <row r="1292" spans="1:13" x14ac:dyDescent="0.3">
      <c r="A1292" t="str">
        <f t="shared" si="82"/>
        <v>2009-31-4-Area12CD_tribs_nat_n_um</v>
      </c>
      <c r="B1292">
        <f>VLOOKUP(F1292,LookUpFlags!$A$5:$E$114,5,FALSE)</f>
        <v>2</v>
      </c>
      <c r="C1292">
        <f t="shared" si="83"/>
        <v>16</v>
      </c>
      <c r="D1292" t="str">
        <f t="shared" si="84"/>
        <v>UM</v>
      </c>
      <c r="E1292">
        <v>2009</v>
      </c>
      <c r="F1292">
        <v>31</v>
      </c>
      <c r="G1292" t="s">
        <v>144</v>
      </c>
      <c r="H1292">
        <v>4</v>
      </c>
      <c r="I1292" s="136">
        <f>VLOOKUP(A1292,[1]valid2020_stock!$A$2:$M$9919,13,FALSE)</f>
        <v>18.061134544118119</v>
      </c>
      <c r="K1292" s="130">
        <f>VLOOKUP(A1292,HC!$A$1:$F$200,6,FALSE)</f>
        <v>16.135135135135137</v>
      </c>
      <c r="L1292" t="str">
        <f>HC!D$1</f>
        <v>[HoodCanalValidationRunInputs_GR-September22-2020 ahb.xlsx]forDAN'!$A$1</v>
      </c>
      <c r="M1292" t="s">
        <v>194</v>
      </c>
    </row>
    <row r="1293" spans="1:13" x14ac:dyDescent="0.3">
      <c r="A1293" t="str">
        <f t="shared" si="82"/>
        <v>2009-31-5-Area12CD_tribs_nat_n_um</v>
      </c>
      <c r="B1293">
        <f>VLOOKUP(F1293,LookUpFlags!$A$5:$E$114,5,FALSE)</f>
        <v>2</v>
      </c>
      <c r="C1293">
        <f t="shared" si="83"/>
        <v>16</v>
      </c>
      <c r="D1293" t="str">
        <f t="shared" si="84"/>
        <v>UM</v>
      </c>
      <c r="E1293">
        <v>2009</v>
      </c>
      <c r="F1293">
        <v>31</v>
      </c>
      <c r="G1293" t="s">
        <v>144</v>
      </c>
      <c r="H1293">
        <v>5</v>
      </c>
      <c r="I1293" s="136">
        <f>VLOOKUP(A1293,[1]valid2020_stock!$A$2:$M$9919,13,FALSE)</f>
        <v>3.025315669031511E-2</v>
      </c>
      <c r="K1293" s="130">
        <f>VLOOKUP(A1293,HC!$A$1:$F$200,6,FALSE)</f>
        <v>2.7027027027027029E-2</v>
      </c>
      <c r="L1293" t="str">
        <f>HC!D$1</f>
        <v>[HoodCanalValidationRunInputs_GR-September22-2020 ahb.xlsx]forDAN'!$A$1</v>
      </c>
      <c r="M1293" t="s">
        <v>194</v>
      </c>
    </row>
    <row r="1294" spans="1:13" x14ac:dyDescent="0.3">
      <c r="A1294" t="str">
        <f t="shared" si="82"/>
        <v>2010-31-3-Area12CD_tribs_nat_n_um</v>
      </c>
      <c r="B1294">
        <f>VLOOKUP(F1294,LookUpFlags!$A$5:$E$114,5,FALSE)</f>
        <v>2</v>
      </c>
      <c r="C1294">
        <f t="shared" si="83"/>
        <v>16</v>
      </c>
      <c r="D1294" t="str">
        <f t="shared" si="84"/>
        <v>UM</v>
      </c>
      <c r="E1294">
        <v>2010</v>
      </c>
      <c r="F1294">
        <v>31</v>
      </c>
      <c r="G1294" t="s">
        <v>144</v>
      </c>
      <c r="H1294">
        <v>3</v>
      </c>
      <c r="I1294" s="136">
        <f>VLOOKUP(A1294,[1]valid2020_stock!$A$2:$M$9919,13,FALSE)</f>
        <v>12.997220791138361</v>
      </c>
      <c r="K1294" s="130">
        <f>VLOOKUP(A1294,HC!$A$1:$F$200,6,FALSE)</f>
        <v>11.858994297563505</v>
      </c>
      <c r="L1294" t="str">
        <f>HC!D$1</f>
        <v>[HoodCanalValidationRunInputs_GR-September22-2020 ahb.xlsx]forDAN'!$A$1</v>
      </c>
      <c r="M1294" t="s">
        <v>194</v>
      </c>
    </row>
    <row r="1295" spans="1:13" x14ac:dyDescent="0.3">
      <c r="A1295" t="str">
        <f t="shared" si="82"/>
        <v>2010-31-4-Area12CD_tribs_nat_n_um</v>
      </c>
      <c r="B1295">
        <f>VLOOKUP(F1295,LookUpFlags!$A$5:$E$114,5,FALSE)</f>
        <v>2</v>
      </c>
      <c r="C1295">
        <f t="shared" si="83"/>
        <v>16</v>
      </c>
      <c r="D1295" t="str">
        <f t="shared" si="84"/>
        <v>UM</v>
      </c>
      <c r="E1295">
        <v>2010</v>
      </c>
      <c r="F1295">
        <v>31</v>
      </c>
      <c r="G1295" t="s">
        <v>144</v>
      </c>
      <c r="H1295">
        <v>4</v>
      </c>
      <c r="I1295" s="136">
        <f>VLOOKUP(A1295,[1]valid2020_stock!$A$2:$M$9919,13,FALSE)</f>
        <v>2.2510486437528501</v>
      </c>
      <c r="K1295" s="130">
        <f>VLOOKUP(A1295,HC!$A$1:$F$200,6,FALSE)</f>
        <v>2.0539139450492483</v>
      </c>
      <c r="L1295" t="str">
        <f>HC!D$1</f>
        <v>[HoodCanalValidationRunInputs_GR-September22-2020 ahb.xlsx]forDAN'!$A$1</v>
      </c>
      <c r="M1295" t="s">
        <v>194</v>
      </c>
    </row>
    <row r="1296" spans="1:13" x14ac:dyDescent="0.3">
      <c r="A1296" t="str">
        <f t="shared" si="82"/>
        <v>2010-31-5-Area12CD_tribs_nat_n_um</v>
      </c>
      <c r="B1296">
        <f>VLOOKUP(F1296,LookUpFlags!$A$5:$E$114,5,FALSE)</f>
        <v>2</v>
      </c>
      <c r="C1296">
        <f t="shared" si="83"/>
        <v>16</v>
      </c>
      <c r="D1296" t="str">
        <f t="shared" si="84"/>
        <v>UM</v>
      </c>
      <c r="E1296">
        <v>2010</v>
      </c>
      <c r="F1296">
        <v>31</v>
      </c>
      <c r="G1296" t="s">
        <v>144</v>
      </c>
      <c r="H1296">
        <v>5</v>
      </c>
      <c r="I1296" s="136">
        <f>VLOOKUP(A1296,[1]valid2020_stock!$A$2:$M$9919,13,FALSE)</f>
        <v>9.5450825883513071E-2</v>
      </c>
      <c r="K1296" s="130">
        <f>VLOOKUP(A1296,HC!$A$1:$F$200,6,FALSE)</f>
        <v>8.7091757387247282E-2</v>
      </c>
      <c r="L1296" t="str">
        <f>HC!D$1</f>
        <v>[HoodCanalValidationRunInputs_GR-September22-2020 ahb.xlsx]forDAN'!$A$1</v>
      </c>
      <c r="M1296" t="s">
        <v>194</v>
      </c>
    </row>
    <row r="1297" spans="1:13" x14ac:dyDescent="0.3">
      <c r="A1297" t="str">
        <f t="shared" si="82"/>
        <v>2011-31-3-Area12CD_tribs_nat_n_um</v>
      </c>
      <c r="B1297">
        <f>VLOOKUP(F1297,LookUpFlags!$A$5:$E$114,5,FALSE)</f>
        <v>2</v>
      </c>
      <c r="C1297">
        <f t="shared" si="83"/>
        <v>16</v>
      </c>
      <c r="D1297" t="str">
        <f t="shared" si="84"/>
        <v>UM</v>
      </c>
      <c r="E1297">
        <v>2011</v>
      </c>
      <c r="F1297">
        <v>31</v>
      </c>
      <c r="G1297" t="s">
        <v>144</v>
      </c>
      <c r="H1297">
        <v>3</v>
      </c>
      <c r="I1297" s="136">
        <f>VLOOKUP(A1297,[1]valid2020_stock!$A$2:$M$9919,13,FALSE)</f>
        <v>1.266673802671926</v>
      </c>
      <c r="K1297" s="130">
        <f>VLOOKUP(A1297,HC!$A$1:$F$200,6,FALSE)</f>
        <v>1.1300949190396428</v>
      </c>
      <c r="L1297" t="str">
        <f>HC!D$1</f>
        <v>[HoodCanalValidationRunInputs_GR-September22-2020 ahb.xlsx]forDAN'!$A$1</v>
      </c>
      <c r="M1297" t="s">
        <v>194</v>
      </c>
    </row>
    <row r="1298" spans="1:13" x14ac:dyDescent="0.3">
      <c r="A1298" t="str">
        <f t="shared" si="82"/>
        <v>2011-31-4-Area12CD_tribs_nat_n_um</v>
      </c>
      <c r="B1298">
        <f>VLOOKUP(F1298,LookUpFlags!$A$5:$E$114,5,FALSE)</f>
        <v>2</v>
      </c>
      <c r="C1298">
        <f t="shared" si="83"/>
        <v>16</v>
      </c>
      <c r="D1298" t="str">
        <f t="shared" si="84"/>
        <v>UM</v>
      </c>
      <c r="E1298">
        <v>2011</v>
      </c>
      <c r="F1298">
        <v>31</v>
      </c>
      <c r="G1298" t="s">
        <v>144</v>
      </c>
      <c r="H1298">
        <v>4</v>
      </c>
      <c r="I1298" s="136">
        <f>VLOOKUP(A1298,[1]valid2020_stock!$A$2:$M$9919,13,FALSE)</f>
        <v>3.2117440490673541</v>
      </c>
      <c r="K1298" s="130">
        <f>VLOOKUP(A1298,HC!$A$1:$F$200,6,FALSE)</f>
        <v>2.8654383026242325</v>
      </c>
      <c r="L1298" t="str">
        <f>HC!D$1</f>
        <v>[HoodCanalValidationRunInputs_GR-September22-2020 ahb.xlsx]forDAN'!$A$1</v>
      </c>
      <c r="M1298" t="s">
        <v>194</v>
      </c>
    </row>
    <row r="1299" spans="1:13" x14ac:dyDescent="0.3">
      <c r="A1299" t="str">
        <f t="shared" si="82"/>
        <v>2011-31-5-Area12CD_tribs_nat_n_um</v>
      </c>
      <c r="B1299">
        <f>VLOOKUP(F1299,LookUpFlags!$A$5:$E$114,5,FALSE)</f>
        <v>2</v>
      </c>
      <c r="C1299">
        <f t="shared" si="83"/>
        <v>16</v>
      </c>
      <c r="D1299" t="str">
        <f t="shared" si="84"/>
        <v>UM</v>
      </c>
      <c r="E1299">
        <v>2011</v>
      </c>
      <c r="F1299">
        <v>31</v>
      </c>
      <c r="G1299" t="s">
        <v>144</v>
      </c>
      <c r="H1299">
        <v>5</v>
      </c>
      <c r="I1299" s="136">
        <f>VLOOKUP(A1299,[1]valid2020_stock!$A$2:$M$9919,13,FALSE)</f>
        <v>5.006615820837652E-3</v>
      </c>
      <c r="K1299" s="130">
        <f>VLOOKUP(A1299,HC!$A$1:$F$200,6,FALSE)</f>
        <v>4.4667783361250699E-3</v>
      </c>
      <c r="L1299" t="str">
        <f>HC!D$1</f>
        <v>[HoodCanalValidationRunInputs_GR-September22-2020 ahb.xlsx]forDAN'!$A$1</v>
      </c>
      <c r="M1299" t="s">
        <v>194</v>
      </c>
    </row>
    <row r="1300" spans="1:13" x14ac:dyDescent="0.3">
      <c r="A1300" t="str">
        <f t="shared" si="82"/>
        <v>2012-31-3-Area12CD_tribs_nat_n_um</v>
      </c>
      <c r="B1300">
        <f>VLOOKUP(F1300,LookUpFlags!$A$5:$E$114,5,FALSE)</f>
        <v>2</v>
      </c>
      <c r="C1300">
        <f t="shared" si="83"/>
        <v>16</v>
      </c>
      <c r="D1300" t="str">
        <f t="shared" si="84"/>
        <v>UM</v>
      </c>
      <c r="E1300">
        <v>2012</v>
      </c>
      <c r="F1300">
        <v>31</v>
      </c>
      <c r="G1300" t="s">
        <v>144</v>
      </c>
      <c r="H1300">
        <v>3</v>
      </c>
      <c r="I1300" s="136">
        <f>VLOOKUP(A1300,[1]valid2020_stock!$A$2:$M$9919,13,FALSE)</f>
        <v>28.972244862194469</v>
      </c>
      <c r="K1300" s="130">
        <f>VLOOKUP(A1300,HC!$A$1:$F$200,6,FALSE)</f>
        <v>25.86807928913192</v>
      </c>
      <c r="L1300" t="str">
        <f>HC!D$1</f>
        <v>[HoodCanalValidationRunInputs_GR-September22-2020 ahb.xlsx]forDAN'!$A$1</v>
      </c>
      <c r="M1300" t="s">
        <v>194</v>
      </c>
    </row>
    <row r="1301" spans="1:13" x14ac:dyDescent="0.3">
      <c r="A1301" t="str">
        <f t="shared" si="82"/>
        <v>2012-31-4-Area12CD_tribs_nat_n_um</v>
      </c>
      <c r="B1301">
        <f>VLOOKUP(F1301,LookUpFlags!$A$5:$E$114,5,FALSE)</f>
        <v>2</v>
      </c>
      <c r="C1301">
        <f t="shared" si="83"/>
        <v>16</v>
      </c>
      <c r="D1301" t="str">
        <f t="shared" si="84"/>
        <v>UM</v>
      </c>
      <c r="E1301">
        <v>2012</v>
      </c>
      <c r="F1301">
        <v>31</v>
      </c>
      <c r="G1301" t="s">
        <v>144</v>
      </c>
      <c r="H1301">
        <v>4</v>
      </c>
      <c r="I1301" s="136">
        <f>VLOOKUP(A1301,[1]valid2020_stock!$A$2:$M$9919,13,FALSE)</f>
        <v>3.0082292558063992</v>
      </c>
      <c r="K1301" s="130">
        <f>VLOOKUP(A1301,HC!$A$1:$F$200,6,FALSE)</f>
        <v>2.6859193438140805</v>
      </c>
      <c r="L1301" t="str">
        <f>HC!D$1</f>
        <v>[HoodCanalValidationRunInputs_GR-September22-2020 ahb.xlsx]forDAN'!$A$1</v>
      </c>
      <c r="M1301" t="s">
        <v>194</v>
      </c>
    </row>
    <row r="1302" spans="1:13" x14ac:dyDescent="0.3">
      <c r="A1302" t="str">
        <f t="shared" si="82"/>
        <v>2012-31-5-Area12CD_tribs_nat_n_um</v>
      </c>
      <c r="B1302">
        <f>VLOOKUP(F1302,LookUpFlags!$A$5:$E$114,5,FALSE)</f>
        <v>2</v>
      </c>
      <c r="C1302">
        <f t="shared" si="83"/>
        <v>16</v>
      </c>
      <c r="D1302" t="str">
        <f t="shared" si="84"/>
        <v>UM</v>
      </c>
      <c r="E1302">
        <v>2012</v>
      </c>
      <c r="F1302">
        <v>31</v>
      </c>
      <c r="G1302" t="s">
        <v>144</v>
      </c>
      <c r="H1302">
        <v>5</v>
      </c>
      <c r="I1302" s="136">
        <f>VLOOKUP(A1302,[1]valid2020_stock!$A$2:$M$9919,13,FALSE)</f>
        <v>0.49952146314128387</v>
      </c>
      <c r="K1302" s="130">
        <f>VLOOKUP(A1302,HC!$A$1:$F$200,6,FALSE)</f>
        <v>0.44600136705399862</v>
      </c>
      <c r="L1302" t="str">
        <f>HC!D$1</f>
        <v>[HoodCanalValidationRunInputs_GR-September22-2020 ahb.xlsx]forDAN'!$A$1</v>
      </c>
      <c r="M1302" t="s">
        <v>194</v>
      </c>
    </row>
    <row r="1303" spans="1:13" x14ac:dyDescent="0.3">
      <c r="A1303" t="str">
        <f t="shared" si="82"/>
        <v>2013-31-3-Area12CD_tribs_nat_n_um</v>
      </c>
      <c r="B1303">
        <f>VLOOKUP(F1303,LookUpFlags!$A$5:$E$114,5,FALSE)</f>
        <v>2</v>
      </c>
      <c r="C1303">
        <f t="shared" si="83"/>
        <v>16</v>
      </c>
      <c r="D1303" t="str">
        <f t="shared" si="84"/>
        <v>UM</v>
      </c>
      <c r="E1303">
        <v>2013</v>
      </c>
      <c r="F1303">
        <v>31</v>
      </c>
      <c r="G1303" t="s">
        <v>144</v>
      </c>
      <c r="H1303">
        <v>3</v>
      </c>
      <c r="I1303" s="136">
        <f>VLOOKUP(A1303,[1]valid2020_stock!$A$2:$M$9919,13,FALSE)</f>
        <v>46.274838785651347</v>
      </c>
      <c r="K1303" s="130">
        <f>VLOOKUP(A1303,HC!$A$1:$F$200,6,FALSE)</f>
        <v>41.176601423487547</v>
      </c>
      <c r="L1303" t="str">
        <f>HC!D$1</f>
        <v>[HoodCanalValidationRunInputs_GR-September22-2020 ahb.xlsx]forDAN'!$A$1</v>
      </c>
      <c r="M1303" t="s">
        <v>194</v>
      </c>
    </row>
    <row r="1304" spans="1:13" x14ac:dyDescent="0.3">
      <c r="A1304" t="str">
        <f t="shared" si="82"/>
        <v>2013-31-4-Area12CD_tribs_nat_n_um</v>
      </c>
      <c r="B1304">
        <f>VLOOKUP(F1304,LookUpFlags!$A$5:$E$114,5,FALSE)</f>
        <v>2</v>
      </c>
      <c r="C1304">
        <f t="shared" si="83"/>
        <v>16</v>
      </c>
      <c r="D1304" t="str">
        <f t="shared" si="84"/>
        <v>UM</v>
      </c>
      <c r="E1304">
        <v>2013</v>
      </c>
      <c r="F1304">
        <v>31</v>
      </c>
      <c r="G1304" t="s">
        <v>144</v>
      </c>
      <c r="H1304">
        <v>4</v>
      </c>
      <c r="I1304" s="136">
        <f>VLOOKUP(A1304,[1]valid2020_stock!$A$2:$M$9919,13,FALSE)</f>
        <v>48.994388539812668</v>
      </c>
      <c r="K1304" s="130">
        <f>VLOOKUP(A1304,HC!$A$1:$F$200,6,FALSE)</f>
        <v>43.596530249110316</v>
      </c>
      <c r="L1304" t="str">
        <f>HC!D$1</f>
        <v>[HoodCanalValidationRunInputs_GR-September22-2020 ahb.xlsx]forDAN'!$A$1</v>
      </c>
      <c r="M1304" t="s">
        <v>194</v>
      </c>
    </row>
    <row r="1305" spans="1:13" x14ac:dyDescent="0.3">
      <c r="A1305" t="str">
        <f t="shared" si="82"/>
        <v>2013-31-5-Area12CD_tribs_nat_n_um</v>
      </c>
      <c r="B1305">
        <f>VLOOKUP(F1305,LookUpFlags!$A$5:$E$114,5,FALSE)</f>
        <v>2</v>
      </c>
      <c r="C1305">
        <f t="shared" si="83"/>
        <v>16</v>
      </c>
      <c r="D1305" t="str">
        <f t="shared" si="84"/>
        <v>UM</v>
      </c>
      <c r="E1305">
        <v>2013</v>
      </c>
      <c r="F1305">
        <v>31</v>
      </c>
      <c r="G1305" t="s">
        <v>144</v>
      </c>
      <c r="H1305">
        <v>5</v>
      </c>
      <c r="I1305" s="136">
        <f>VLOOKUP(A1305,[1]valid2020_stock!$A$2:$M$9919,13,FALSE)</f>
        <v>0.25495778945262448</v>
      </c>
      <c r="K1305" s="130">
        <f>VLOOKUP(A1305,HC!$A$1:$F$200,6,FALSE)</f>
        <v>0.22686832740213525</v>
      </c>
      <c r="L1305" t="str">
        <f>HC!D$1</f>
        <v>[HoodCanalValidationRunInputs_GR-September22-2020 ahb.xlsx]forDAN'!$A$1</v>
      </c>
      <c r="M1305" t="s">
        <v>194</v>
      </c>
    </row>
    <row r="1306" spans="1:13" x14ac:dyDescent="0.3">
      <c r="A1306" t="str">
        <f t="shared" si="82"/>
        <v>2007-31-3-HoodsportHat_F_h_um</v>
      </c>
      <c r="B1306">
        <f>VLOOKUP(F1306,LookUpFlags!$A$5:$E$114,5,FALSE)</f>
        <v>2</v>
      </c>
      <c r="C1306">
        <f t="shared" si="83"/>
        <v>16</v>
      </c>
      <c r="D1306" t="str">
        <f t="shared" si="84"/>
        <v>UM</v>
      </c>
      <c r="E1306">
        <v>2007</v>
      </c>
      <c r="F1306">
        <v>31</v>
      </c>
      <c r="G1306" t="s">
        <v>138</v>
      </c>
      <c r="H1306">
        <v>3</v>
      </c>
      <c r="I1306" s="136">
        <f>VLOOKUP(A1306,[1]valid2020_stock!$A$2:$M$9919,13,FALSE)</f>
        <v>460.16028276537162</v>
      </c>
      <c r="K1306" s="130">
        <f>VLOOKUP(A1306,HC!$A$1:$F$200,6,FALSE)</f>
        <v>436.72609986748694</v>
      </c>
      <c r="L1306" t="str">
        <f>HC!D$1</f>
        <v>[HoodCanalValidationRunInputs_GR-September22-2020 ahb.xlsx]forDAN'!$A$1</v>
      </c>
      <c r="M1306" t="s">
        <v>194</v>
      </c>
    </row>
    <row r="1307" spans="1:13" x14ac:dyDescent="0.3">
      <c r="A1307" t="str">
        <f t="shared" si="82"/>
        <v>2007-31-4-HoodsportHat_F_h_um</v>
      </c>
      <c r="B1307">
        <f>VLOOKUP(F1307,LookUpFlags!$A$5:$E$114,5,FALSE)</f>
        <v>2</v>
      </c>
      <c r="C1307">
        <f t="shared" si="83"/>
        <v>16</v>
      </c>
      <c r="D1307" t="str">
        <f t="shared" si="84"/>
        <v>UM</v>
      </c>
      <c r="E1307">
        <v>2007</v>
      </c>
      <c r="F1307">
        <v>31</v>
      </c>
      <c r="G1307" t="s">
        <v>138</v>
      </c>
      <c r="H1307">
        <v>4</v>
      </c>
      <c r="I1307" s="136">
        <f>VLOOKUP(A1307,[1]valid2020_stock!$A$2:$M$9919,13,FALSE)</f>
        <v>1795.31009504856</v>
      </c>
      <c r="K1307" s="130">
        <f>VLOOKUP(A1307,HC!$A$1:$F$200,6,FALSE)</f>
        <v>1703.8818977409746</v>
      </c>
      <c r="L1307" t="str">
        <f>HC!D$1</f>
        <v>[HoodCanalValidationRunInputs_GR-September22-2020 ahb.xlsx]forDAN'!$A$1</v>
      </c>
      <c r="M1307" t="s">
        <v>194</v>
      </c>
    </row>
    <row r="1308" spans="1:13" x14ac:dyDescent="0.3">
      <c r="A1308" t="str">
        <f t="shared" si="82"/>
        <v>2007-31-5-HoodsportHat_F_h_um</v>
      </c>
      <c r="B1308">
        <f>VLOOKUP(F1308,LookUpFlags!$A$5:$E$114,5,FALSE)</f>
        <v>2</v>
      </c>
      <c r="C1308">
        <f t="shared" si="83"/>
        <v>16</v>
      </c>
      <c r="D1308" t="str">
        <f t="shared" si="84"/>
        <v>UM</v>
      </c>
      <c r="E1308">
        <v>2007</v>
      </c>
      <c r="F1308">
        <v>31</v>
      </c>
      <c r="G1308" t="s">
        <v>138</v>
      </c>
      <c r="H1308">
        <v>5</v>
      </c>
      <c r="I1308" s="136">
        <f>VLOOKUP(A1308,[1]valid2020_stock!$A$2:$M$9919,13,FALSE)</f>
        <v>218.27990431737939</v>
      </c>
      <c r="K1308" s="130">
        <f>VLOOKUP(A1308,HC!$A$1:$F$200,6,FALSE)</f>
        <v>207.16375328851188</v>
      </c>
      <c r="L1308" t="str">
        <f>HC!D$1</f>
        <v>[HoodCanalValidationRunInputs_GR-September22-2020 ahb.xlsx]forDAN'!$A$1</v>
      </c>
      <c r="M1308" t="s">
        <v>194</v>
      </c>
    </row>
    <row r="1309" spans="1:13" x14ac:dyDescent="0.3">
      <c r="A1309" t="str">
        <f t="shared" si="82"/>
        <v>2008-31-3-HoodsportHat_F_h_um</v>
      </c>
      <c r="B1309">
        <f>VLOOKUP(F1309,LookUpFlags!$A$5:$E$114,5,FALSE)</f>
        <v>2</v>
      </c>
      <c r="C1309">
        <f t="shared" si="83"/>
        <v>16</v>
      </c>
      <c r="D1309" t="str">
        <f t="shared" si="84"/>
        <v>UM</v>
      </c>
      <c r="E1309">
        <v>2008</v>
      </c>
      <c r="F1309">
        <v>31</v>
      </c>
      <c r="G1309" t="s">
        <v>138</v>
      </c>
      <c r="H1309">
        <v>3</v>
      </c>
      <c r="I1309" s="136">
        <f>VLOOKUP(A1309,[1]valid2020_stock!$A$2:$M$9919,13,FALSE)</f>
        <v>0</v>
      </c>
      <c r="K1309" s="130">
        <f>VLOOKUP(A1309,HC!$A$1:$F$200,6,FALSE)</f>
        <v>0</v>
      </c>
      <c r="L1309" t="str">
        <f>HC!D$1</f>
        <v>[HoodCanalValidationRunInputs_GR-September22-2020 ahb.xlsx]forDAN'!$A$1</v>
      </c>
      <c r="M1309" t="s">
        <v>194</v>
      </c>
    </row>
    <row r="1310" spans="1:13" x14ac:dyDescent="0.3">
      <c r="A1310" t="str">
        <f t="shared" si="82"/>
        <v>2008-31-4-HoodsportHat_F_h_um</v>
      </c>
      <c r="B1310">
        <f>VLOOKUP(F1310,LookUpFlags!$A$5:$E$114,5,FALSE)</f>
        <v>2</v>
      </c>
      <c r="C1310">
        <f t="shared" si="83"/>
        <v>16</v>
      </c>
      <c r="D1310" t="str">
        <f t="shared" si="84"/>
        <v>UM</v>
      </c>
      <c r="E1310">
        <v>2008</v>
      </c>
      <c r="F1310">
        <v>31</v>
      </c>
      <c r="G1310" t="s">
        <v>138</v>
      </c>
      <c r="H1310">
        <v>4</v>
      </c>
      <c r="I1310" s="136">
        <f>VLOOKUP(A1310,[1]valid2020_stock!$A$2:$M$9919,13,FALSE)</f>
        <v>92.257488828301121</v>
      </c>
      <c r="K1310" s="130">
        <f>VLOOKUP(A1310,HC!$A$1:$F$200,6,FALSE)</f>
        <v>82.062335703068811</v>
      </c>
      <c r="L1310" t="str">
        <f>HC!D$1</f>
        <v>[HoodCanalValidationRunInputs_GR-September22-2020 ahb.xlsx]forDAN'!$A$1</v>
      </c>
      <c r="M1310" t="s">
        <v>194</v>
      </c>
    </row>
    <row r="1311" spans="1:13" x14ac:dyDescent="0.3">
      <c r="A1311" t="str">
        <f t="shared" si="82"/>
        <v>2008-31-5-HoodsportHat_F_h_um</v>
      </c>
      <c r="B1311">
        <f>VLOOKUP(F1311,LookUpFlags!$A$5:$E$114,5,FALSE)</f>
        <v>2</v>
      </c>
      <c r="C1311">
        <f t="shared" si="83"/>
        <v>16</v>
      </c>
      <c r="D1311" t="str">
        <f t="shared" si="84"/>
        <v>UM</v>
      </c>
      <c r="E1311">
        <v>2008</v>
      </c>
      <c r="F1311">
        <v>31</v>
      </c>
      <c r="G1311" t="s">
        <v>138</v>
      </c>
      <c r="H1311">
        <v>5</v>
      </c>
      <c r="I1311" s="136">
        <f>VLOOKUP(A1311,[1]valid2020_stock!$A$2:$M$9919,13,FALSE)</f>
        <v>0</v>
      </c>
      <c r="K1311" s="130">
        <f>VLOOKUP(A1311,HC!$A$1:$F$200,6,FALSE)</f>
        <v>0</v>
      </c>
      <c r="L1311" t="str">
        <f>HC!D$1</f>
        <v>[HoodCanalValidationRunInputs_GR-September22-2020 ahb.xlsx]forDAN'!$A$1</v>
      </c>
      <c r="M1311" t="s">
        <v>194</v>
      </c>
    </row>
    <row r="1312" spans="1:13" x14ac:dyDescent="0.3">
      <c r="A1312" t="str">
        <f t="shared" si="82"/>
        <v>2009-31-3-HoodsportHat_F_h_um</v>
      </c>
      <c r="B1312">
        <f>VLOOKUP(F1312,LookUpFlags!$A$5:$E$114,5,FALSE)</f>
        <v>2</v>
      </c>
      <c r="C1312">
        <f t="shared" si="83"/>
        <v>16</v>
      </c>
      <c r="D1312" t="str">
        <f t="shared" si="84"/>
        <v>UM</v>
      </c>
      <c r="E1312">
        <v>2009</v>
      </c>
      <c r="F1312">
        <v>31</v>
      </c>
      <c r="G1312" t="s">
        <v>138</v>
      </c>
      <c r="H1312">
        <v>3</v>
      </c>
      <c r="I1312" s="136">
        <f>VLOOKUP(A1312,[1]valid2020_stock!$A$2:$M$9919,13,FALSE)</f>
        <v>14.17558021565738</v>
      </c>
      <c r="K1312" s="130">
        <f>VLOOKUP(A1312,HC!$A$1:$F$200,6,FALSE)</f>
        <v>12.663927719483581</v>
      </c>
      <c r="L1312" t="str">
        <f>HC!D$1</f>
        <v>[HoodCanalValidationRunInputs_GR-September22-2020 ahb.xlsx]forDAN'!$A$1</v>
      </c>
      <c r="M1312" t="s">
        <v>194</v>
      </c>
    </row>
    <row r="1313" spans="1:13" x14ac:dyDescent="0.3">
      <c r="A1313" t="str">
        <f t="shared" si="82"/>
        <v>2009-31-4-HoodsportHat_F_h_um</v>
      </c>
      <c r="B1313">
        <f>VLOOKUP(F1313,LookUpFlags!$A$5:$E$114,5,FALSE)</f>
        <v>2</v>
      </c>
      <c r="C1313">
        <f t="shared" si="83"/>
        <v>16</v>
      </c>
      <c r="D1313" t="str">
        <f t="shared" si="84"/>
        <v>UM</v>
      </c>
      <c r="E1313">
        <v>2009</v>
      </c>
      <c r="F1313">
        <v>31</v>
      </c>
      <c r="G1313" t="s">
        <v>138</v>
      </c>
      <c r="H1313">
        <v>4</v>
      </c>
      <c r="I1313" s="136">
        <f>VLOOKUP(A1313,[1]valid2020_stock!$A$2:$M$9919,13,FALSE)</f>
        <v>0</v>
      </c>
      <c r="K1313" s="130">
        <f>VLOOKUP(A1313,HC!$A$1:$F$200,6,FALSE)</f>
        <v>0</v>
      </c>
      <c r="L1313" t="str">
        <f>HC!D$1</f>
        <v>[HoodCanalValidationRunInputs_GR-September22-2020 ahb.xlsx]forDAN'!$A$1</v>
      </c>
      <c r="M1313" t="s">
        <v>194</v>
      </c>
    </row>
    <row r="1314" spans="1:13" x14ac:dyDescent="0.3">
      <c r="A1314" t="str">
        <f t="shared" si="82"/>
        <v>2009-31-5-HoodsportHat_F_h_um</v>
      </c>
      <c r="B1314">
        <f>VLOOKUP(F1314,LookUpFlags!$A$5:$E$114,5,FALSE)</f>
        <v>2</v>
      </c>
      <c r="C1314">
        <f t="shared" si="83"/>
        <v>16</v>
      </c>
      <c r="D1314" t="str">
        <f t="shared" si="84"/>
        <v>UM</v>
      </c>
      <c r="E1314">
        <v>2009</v>
      </c>
      <c r="F1314">
        <v>31</v>
      </c>
      <c r="G1314" t="s">
        <v>138</v>
      </c>
      <c r="H1314">
        <v>5</v>
      </c>
      <c r="I1314" s="136">
        <f>VLOOKUP(A1314,[1]valid2020_stock!$A$2:$M$9919,13,FALSE)</f>
        <v>0</v>
      </c>
      <c r="K1314" s="130">
        <f>VLOOKUP(A1314,HC!$A$1:$F$200,6,FALSE)</f>
        <v>0</v>
      </c>
      <c r="L1314" t="str">
        <f>HC!D$1</f>
        <v>[HoodCanalValidationRunInputs_GR-September22-2020 ahb.xlsx]forDAN'!$A$1</v>
      </c>
      <c r="M1314" t="s">
        <v>194</v>
      </c>
    </row>
    <row r="1315" spans="1:13" x14ac:dyDescent="0.3">
      <c r="A1315" t="str">
        <f t="shared" si="82"/>
        <v>2010-31-3-HoodsportHat_F_h_um</v>
      </c>
      <c r="B1315">
        <f>VLOOKUP(F1315,LookUpFlags!$A$5:$E$114,5,FALSE)</f>
        <v>2</v>
      </c>
      <c r="C1315">
        <f t="shared" si="83"/>
        <v>16</v>
      </c>
      <c r="D1315" t="str">
        <f t="shared" si="84"/>
        <v>UM</v>
      </c>
      <c r="E1315">
        <v>2010</v>
      </c>
      <c r="F1315">
        <v>31</v>
      </c>
      <c r="G1315" t="s">
        <v>138</v>
      </c>
      <c r="H1315">
        <v>3</v>
      </c>
      <c r="I1315" s="136">
        <f>VLOOKUP(A1315,[1]valid2020_stock!$A$2:$M$9919,13,FALSE)</f>
        <v>13.07701795765642</v>
      </c>
      <c r="K1315" s="130">
        <f>VLOOKUP(A1315,HC!$A$1:$F$200,6,FALSE)</f>
        <v>11.931803258641139</v>
      </c>
      <c r="L1315" t="str">
        <f>HC!D$1</f>
        <v>[HoodCanalValidationRunInputs_GR-September22-2020 ahb.xlsx]forDAN'!$A$1</v>
      </c>
      <c r="M1315" t="s">
        <v>194</v>
      </c>
    </row>
    <row r="1316" spans="1:13" x14ac:dyDescent="0.3">
      <c r="A1316" t="str">
        <f t="shared" si="82"/>
        <v>2010-31-4-HoodsportHat_F_h_um</v>
      </c>
      <c r="B1316">
        <f>VLOOKUP(F1316,LookUpFlags!$A$5:$E$114,5,FALSE)</f>
        <v>2</v>
      </c>
      <c r="C1316">
        <f t="shared" si="83"/>
        <v>16</v>
      </c>
      <c r="D1316" t="str">
        <f t="shared" si="84"/>
        <v>UM</v>
      </c>
      <c r="E1316">
        <v>2010</v>
      </c>
      <c r="F1316">
        <v>31</v>
      </c>
      <c r="G1316" t="s">
        <v>138</v>
      </c>
      <c r="H1316">
        <v>4</v>
      </c>
      <c r="I1316" s="136">
        <f>VLOOKUP(A1316,[1]valid2020_stock!$A$2:$M$9919,13,FALSE)</f>
        <v>11.677127366557171</v>
      </c>
      <c r="K1316" s="130">
        <f>VLOOKUP(A1316,HC!$A$1:$F$200,6,FALSE)</f>
        <v>10.654507534898585</v>
      </c>
      <c r="L1316" t="str">
        <f>HC!D$1</f>
        <v>[HoodCanalValidationRunInputs_GR-September22-2020 ahb.xlsx]forDAN'!$A$1</v>
      </c>
      <c r="M1316" t="s">
        <v>194</v>
      </c>
    </row>
    <row r="1317" spans="1:13" x14ac:dyDescent="0.3">
      <c r="A1317" t="str">
        <f t="shared" si="82"/>
        <v>2010-31-5-HoodsportHat_F_h_um</v>
      </c>
      <c r="B1317">
        <f>VLOOKUP(F1317,LookUpFlags!$A$5:$E$114,5,FALSE)</f>
        <v>2</v>
      </c>
      <c r="C1317">
        <f t="shared" si="83"/>
        <v>16</v>
      </c>
      <c r="D1317" t="str">
        <f t="shared" si="84"/>
        <v>UM</v>
      </c>
      <c r="E1317">
        <v>2010</v>
      </c>
      <c r="F1317">
        <v>31</v>
      </c>
      <c r="G1317" t="s">
        <v>138</v>
      </c>
      <c r="H1317">
        <v>5</v>
      </c>
      <c r="I1317" s="136">
        <f>VLOOKUP(A1317,[1]valid2020_stock!$A$2:$M$9919,13,FALSE)</f>
        <v>0</v>
      </c>
      <c r="K1317" s="130">
        <f>VLOOKUP(A1317,HC!$A$1:$F$200,6,FALSE)</f>
        <v>0</v>
      </c>
      <c r="L1317" t="str">
        <f>HC!D$1</f>
        <v>[HoodCanalValidationRunInputs_GR-September22-2020 ahb.xlsx]forDAN'!$A$1</v>
      </c>
      <c r="M1317" t="s">
        <v>194</v>
      </c>
    </row>
    <row r="1318" spans="1:13" x14ac:dyDescent="0.3">
      <c r="A1318" t="str">
        <f t="shared" si="82"/>
        <v>2011-31-3-HoodsportHat_F_h_um</v>
      </c>
      <c r="B1318">
        <f>VLOOKUP(F1318,LookUpFlags!$A$5:$E$114,5,FALSE)</f>
        <v>2</v>
      </c>
      <c r="C1318">
        <f t="shared" si="83"/>
        <v>16</v>
      </c>
      <c r="D1318" t="str">
        <f t="shared" si="84"/>
        <v>UM</v>
      </c>
      <c r="E1318">
        <v>2011</v>
      </c>
      <c r="F1318">
        <v>31</v>
      </c>
      <c r="G1318" t="s">
        <v>138</v>
      </c>
      <c r="H1318">
        <v>3</v>
      </c>
      <c r="I1318" s="136">
        <f>VLOOKUP(A1318,[1]valid2020_stock!$A$2:$M$9919,13,FALSE)</f>
        <v>19.92732504237517</v>
      </c>
      <c r="K1318" s="130">
        <f>VLOOKUP(A1318,HC!$A$1:$F$200,6,FALSE)</f>
        <v>17.778664667206613</v>
      </c>
      <c r="L1318" t="str">
        <f>HC!D$1</f>
        <v>[HoodCanalValidationRunInputs_GR-September22-2020 ahb.xlsx]forDAN'!$A$1</v>
      </c>
      <c r="M1318" t="s">
        <v>194</v>
      </c>
    </row>
    <row r="1319" spans="1:13" x14ac:dyDescent="0.3">
      <c r="A1319" t="str">
        <f t="shared" si="82"/>
        <v>2011-31-4-HoodsportHat_F_h_um</v>
      </c>
      <c r="B1319">
        <f>VLOOKUP(F1319,LookUpFlags!$A$5:$E$114,5,FALSE)</f>
        <v>2</v>
      </c>
      <c r="C1319">
        <f t="shared" si="83"/>
        <v>16</v>
      </c>
      <c r="D1319" t="str">
        <f t="shared" si="84"/>
        <v>UM</v>
      </c>
      <c r="E1319">
        <v>2011</v>
      </c>
      <c r="F1319">
        <v>31</v>
      </c>
      <c r="G1319" t="s">
        <v>138</v>
      </c>
      <c r="H1319">
        <v>4</v>
      </c>
      <c r="I1319" s="136">
        <f>VLOOKUP(A1319,[1]valid2020_stock!$A$2:$M$9919,13,FALSE)</f>
        <v>32.220044870454423</v>
      </c>
      <c r="K1319" s="130">
        <f>VLOOKUP(A1319,HC!$A$1:$F$200,6,FALSE)</f>
        <v>28.745924106524399</v>
      </c>
      <c r="L1319" t="str">
        <f>HC!D$1</f>
        <v>[HoodCanalValidationRunInputs_GR-September22-2020 ahb.xlsx]forDAN'!$A$1</v>
      </c>
      <c r="M1319" t="s">
        <v>194</v>
      </c>
    </row>
    <row r="1320" spans="1:13" x14ac:dyDescent="0.3">
      <c r="A1320" t="str">
        <f t="shared" si="82"/>
        <v>2011-31-5-HoodsportHat_F_h_um</v>
      </c>
      <c r="B1320">
        <f>VLOOKUP(F1320,LookUpFlags!$A$5:$E$114,5,FALSE)</f>
        <v>2</v>
      </c>
      <c r="C1320">
        <f t="shared" si="83"/>
        <v>16</v>
      </c>
      <c r="D1320" t="str">
        <f t="shared" si="84"/>
        <v>UM</v>
      </c>
      <c r="E1320">
        <v>2011</v>
      </c>
      <c r="F1320">
        <v>31</v>
      </c>
      <c r="G1320" t="s">
        <v>138</v>
      </c>
      <c r="H1320">
        <v>5</v>
      </c>
      <c r="I1320" s="136">
        <f>VLOOKUP(A1320,[1]valid2020_stock!$A$2:$M$9919,13,FALSE)</f>
        <v>0</v>
      </c>
      <c r="K1320" s="130">
        <f>VLOOKUP(A1320,HC!$A$1:$F$200,6,FALSE)</f>
        <v>0</v>
      </c>
      <c r="L1320" t="str">
        <f>HC!D$1</f>
        <v>[HoodCanalValidationRunInputs_GR-September22-2020 ahb.xlsx]forDAN'!$A$1</v>
      </c>
      <c r="M1320" t="s">
        <v>194</v>
      </c>
    </row>
    <row r="1321" spans="1:13" x14ac:dyDescent="0.3">
      <c r="A1321" t="str">
        <f t="shared" si="82"/>
        <v>2012-31-3-HoodsportHat_F_h_um</v>
      </c>
      <c r="B1321">
        <f>VLOOKUP(F1321,LookUpFlags!$A$5:$E$114,5,FALSE)</f>
        <v>2</v>
      </c>
      <c r="C1321">
        <f t="shared" si="83"/>
        <v>16</v>
      </c>
      <c r="D1321" t="str">
        <f t="shared" si="84"/>
        <v>UM</v>
      </c>
      <c r="E1321">
        <v>2012</v>
      </c>
      <c r="F1321">
        <v>31</v>
      </c>
      <c r="G1321" t="s">
        <v>138</v>
      </c>
      <c r="H1321">
        <v>3</v>
      </c>
      <c r="I1321" s="136">
        <f>VLOOKUP(A1321,[1]valid2020_stock!$A$2:$M$9919,13,FALSE)</f>
        <v>0</v>
      </c>
      <c r="K1321" s="130">
        <f>VLOOKUP(A1321,HC!$A$1:$F$200,6,FALSE)</f>
        <v>0</v>
      </c>
      <c r="L1321" t="str">
        <f>HC!D$1</f>
        <v>[HoodCanalValidationRunInputs_GR-September22-2020 ahb.xlsx]forDAN'!$A$1</v>
      </c>
      <c r="M1321" t="s">
        <v>194</v>
      </c>
    </row>
    <row r="1322" spans="1:13" x14ac:dyDescent="0.3">
      <c r="A1322" t="str">
        <f t="shared" si="82"/>
        <v>2012-31-4-HoodsportHat_F_h_um</v>
      </c>
      <c r="B1322">
        <f>VLOOKUP(F1322,LookUpFlags!$A$5:$E$114,5,FALSE)</f>
        <v>2</v>
      </c>
      <c r="C1322">
        <f t="shared" si="83"/>
        <v>16</v>
      </c>
      <c r="D1322" t="str">
        <f t="shared" si="84"/>
        <v>UM</v>
      </c>
      <c r="E1322">
        <v>2012</v>
      </c>
      <c r="F1322">
        <v>31</v>
      </c>
      <c r="G1322" t="s">
        <v>138</v>
      </c>
      <c r="H1322">
        <v>4</v>
      </c>
      <c r="I1322" s="136">
        <f>VLOOKUP(A1322,[1]valid2020_stock!$A$2:$M$9919,13,FALSE)</f>
        <v>7.8720872672507216</v>
      </c>
      <c r="K1322" s="130">
        <f>VLOOKUP(A1322,HC!$A$1:$F$200,6,FALSE)</f>
        <v>7.0286503019974589</v>
      </c>
      <c r="L1322" t="str">
        <f>HC!D$1</f>
        <v>[HoodCanalValidationRunInputs_GR-September22-2020 ahb.xlsx]forDAN'!$A$1</v>
      </c>
      <c r="M1322" t="s">
        <v>194</v>
      </c>
    </row>
    <row r="1323" spans="1:13" x14ac:dyDescent="0.3">
      <c r="A1323" t="str">
        <f t="shared" si="82"/>
        <v>2012-31-5-HoodsportHat_F_h_um</v>
      </c>
      <c r="B1323">
        <f>VLOOKUP(F1323,LookUpFlags!$A$5:$E$114,5,FALSE)</f>
        <v>2</v>
      </c>
      <c r="C1323">
        <f t="shared" si="83"/>
        <v>16</v>
      </c>
      <c r="D1323" t="str">
        <f t="shared" si="84"/>
        <v>UM</v>
      </c>
      <c r="E1323">
        <v>2012</v>
      </c>
      <c r="F1323">
        <v>31</v>
      </c>
      <c r="G1323" t="s">
        <v>138</v>
      </c>
      <c r="H1323">
        <v>5</v>
      </c>
      <c r="I1323" s="136">
        <f>VLOOKUP(A1323,[1]valid2020_stock!$A$2:$M$9919,13,FALSE)</f>
        <v>2.9591645401499682</v>
      </c>
      <c r="K1323" s="130">
        <f>VLOOKUP(A1323,HC!$A$1:$F$200,6,FALSE)</f>
        <v>2.6421115560179942</v>
      </c>
      <c r="L1323" t="str">
        <f>HC!D$1</f>
        <v>[HoodCanalValidationRunInputs_GR-September22-2020 ahb.xlsx]forDAN'!$A$1</v>
      </c>
      <c r="M1323" t="s">
        <v>194</v>
      </c>
    </row>
    <row r="1324" spans="1:13" x14ac:dyDescent="0.3">
      <c r="A1324" t="str">
        <f t="shared" si="82"/>
        <v>2013-31-3-HoodsportHat_F_h_um</v>
      </c>
      <c r="B1324">
        <f>VLOOKUP(F1324,LookUpFlags!$A$5:$E$114,5,FALSE)</f>
        <v>2</v>
      </c>
      <c r="C1324">
        <f t="shared" si="83"/>
        <v>16</v>
      </c>
      <c r="D1324" t="str">
        <f t="shared" si="84"/>
        <v>UM</v>
      </c>
      <c r="E1324">
        <v>2013</v>
      </c>
      <c r="F1324">
        <v>31</v>
      </c>
      <c r="G1324" t="s">
        <v>138</v>
      </c>
      <c r="H1324">
        <v>3</v>
      </c>
      <c r="I1324" s="136">
        <f>VLOOKUP(A1324,[1]valid2020_stock!$A$2:$M$9919,13,FALSE)</f>
        <v>18.960342513021029</v>
      </c>
      <c r="K1324" s="130">
        <f>VLOOKUP(A1324,HC!$A$1:$F$200,6,FALSE)</f>
        <v>16.871424882274368</v>
      </c>
      <c r="L1324" t="str">
        <f>HC!D$1</f>
        <v>[HoodCanalValidationRunInputs_GR-September22-2020 ahb.xlsx]forDAN'!$A$1</v>
      </c>
      <c r="M1324" t="s">
        <v>194</v>
      </c>
    </row>
    <row r="1325" spans="1:13" x14ac:dyDescent="0.3">
      <c r="A1325" t="str">
        <f t="shared" si="82"/>
        <v>2013-31-4-HoodsportHat_F_h_um</v>
      </c>
      <c r="B1325">
        <f>VLOOKUP(F1325,LookUpFlags!$A$5:$E$114,5,FALSE)</f>
        <v>2</v>
      </c>
      <c r="C1325">
        <f t="shared" si="83"/>
        <v>16</v>
      </c>
      <c r="D1325" t="str">
        <f t="shared" si="84"/>
        <v>UM</v>
      </c>
      <c r="E1325">
        <v>2013</v>
      </c>
      <c r="F1325">
        <v>31</v>
      </c>
      <c r="G1325" t="s">
        <v>138</v>
      </c>
      <c r="H1325">
        <v>4</v>
      </c>
      <c r="I1325" s="136">
        <f>VLOOKUP(A1325,[1]valid2020_stock!$A$2:$M$9919,13,FALSE)</f>
        <v>0</v>
      </c>
      <c r="K1325" s="130">
        <f>VLOOKUP(A1325,HC!$A$1:$F$200,6,FALSE)</f>
        <v>0</v>
      </c>
      <c r="L1325" t="str">
        <f>HC!D$1</f>
        <v>[HoodCanalValidationRunInputs_GR-September22-2020 ahb.xlsx]forDAN'!$A$1</v>
      </c>
      <c r="M1325" t="s">
        <v>194</v>
      </c>
    </row>
    <row r="1326" spans="1:13" x14ac:dyDescent="0.3">
      <c r="A1326" t="str">
        <f t="shared" si="82"/>
        <v>2013-31-5-HoodsportHat_F_h_um</v>
      </c>
      <c r="B1326">
        <f>VLOOKUP(F1326,LookUpFlags!$A$5:$E$114,5,FALSE)</f>
        <v>2</v>
      </c>
      <c r="C1326">
        <f t="shared" si="83"/>
        <v>16</v>
      </c>
      <c r="D1326" t="str">
        <f t="shared" si="84"/>
        <v>UM</v>
      </c>
      <c r="E1326">
        <v>2013</v>
      </c>
      <c r="F1326">
        <v>31</v>
      </c>
      <c r="G1326" t="s">
        <v>138</v>
      </c>
      <c r="H1326">
        <v>5</v>
      </c>
      <c r="I1326" s="136">
        <f>VLOOKUP(A1326,[1]valid2020_stock!$A$2:$M$9919,13,FALSE)</f>
        <v>0.2011122326846729</v>
      </c>
      <c r="K1326" s="130">
        <f>VLOOKUP(A1326,HC!$A$1:$F$200,6,FALSE)</f>
        <v>0.17895509663476616</v>
      </c>
      <c r="L1326" t="str">
        <f>HC!D$1</f>
        <v>[HoodCanalValidationRunInputs_GR-September22-2020 ahb.xlsx]forDAN'!$A$1</v>
      </c>
      <c r="M1326" t="s">
        <v>194</v>
      </c>
    </row>
    <row r="1327" spans="1:13" x14ac:dyDescent="0.3">
      <c r="A1327" t="str">
        <f t="shared" si="82"/>
        <v>2007-31-3-SkokR_hat_h_um</v>
      </c>
      <c r="B1327">
        <f>VLOOKUP(F1327,LookUpFlags!$A$5:$E$114,5,FALSE)</f>
        <v>2</v>
      </c>
      <c r="C1327">
        <f t="shared" si="83"/>
        <v>16</v>
      </c>
      <c r="D1327" t="str">
        <f t="shared" si="84"/>
        <v>UM</v>
      </c>
      <c r="E1327">
        <v>2007</v>
      </c>
      <c r="F1327">
        <v>31</v>
      </c>
      <c r="G1327" t="s">
        <v>143</v>
      </c>
      <c r="H1327">
        <v>3</v>
      </c>
      <c r="I1327" s="136">
        <f>VLOOKUP(A1327,[1]valid2020_stock!$A$2:$M$9919,13,FALSE)</f>
        <v>9766.0781745313216</v>
      </c>
      <c r="K1327" s="130">
        <f>VLOOKUP(A1327,HC!$A$1:$F$200,6,FALSE)</f>
        <v>9268.7295968538801</v>
      </c>
      <c r="L1327" t="str">
        <f>HC!D$1</f>
        <v>[HoodCanalValidationRunInputs_GR-September22-2020 ahb.xlsx]forDAN'!$A$1</v>
      </c>
      <c r="M1327" t="s">
        <v>194</v>
      </c>
    </row>
    <row r="1328" spans="1:13" x14ac:dyDescent="0.3">
      <c r="A1328" t="str">
        <f t="shared" si="82"/>
        <v>2007-31-4-SkokR_hat_h_um</v>
      </c>
      <c r="B1328">
        <f>VLOOKUP(F1328,LookUpFlags!$A$5:$E$114,5,FALSE)</f>
        <v>2</v>
      </c>
      <c r="C1328">
        <f t="shared" si="83"/>
        <v>16</v>
      </c>
      <c r="D1328" t="str">
        <f t="shared" si="84"/>
        <v>UM</v>
      </c>
      <c r="E1328">
        <v>2007</v>
      </c>
      <c r="F1328">
        <v>31</v>
      </c>
      <c r="G1328" t="s">
        <v>143</v>
      </c>
      <c r="H1328">
        <v>4</v>
      </c>
      <c r="I1328" s="136">
        <f>VLOOKUP(A1328,[1]valid2020_stock!$A$2:$M$9919,13,FALSE)</f>
        <v>17927.160111209159</v>
      </c>
      <c r="K1328" s="130">
        <f>VLOOKUP(A1328,HC!$A$1:$F$200,6,FALSE)</f>
        <v>17014.199204715747</v>
      </c>
      <c r="L1328" t="str">
        <f>HC!D$1</f>
        <v>[HoodCanalValidationRunInputs_GR-September22-2020 ahb.xlsx]forDAN'!$A$1</v>
      </c>
      <c r="M1328" t="s">
        <v>194</v>
      </c>
    </row>
    <row r="1329" spans="1:13" x14ac:dyDescent="0.3">
      <c r="A1329" t="str">
        <f t="shared" si="82"/>
        <v>2007-31-5-SkokR_hat_h_um</v>
      </c>
      <c r="B1329">
        <f>VLOOKUP(F1329,LookUpFlags!$A$5:$E$114,5,FALSE)</f>
        <v>2</v>
      </c>
      <c r="C1329">
        <f t="shared" si="83"/>
        <v>16</v>
      </c>
      <c r="D1329" t="str">
        <f t="shared" si="84"/>
        <v>UM</v>
      </c>
      <c r="E1329">
        <v>2007</v>
      </c>
      <c r="F1329">
        <v>31</v>
      </c>
      <c r="G1329" t="s">
        <v>143</v>
      </c>
      <c r="H1329">
        <v>5</v>
      </c>
      <c r="I1329" s="136">
        <f>VLOOKUP(A1329,[1]valid2020_stock!$A$2:$M$9919,13,FALSE)</f>
        <v>543.25121767209657</v>
      </c>
      <c r="K1329" s="130">
        <f>VLOOKUP(A1329,HC!$A$1:$F$200,6,FALSE)</f>
        <v>515.58553492798706</v>
      </c>
      <c r="L1329" t="str">
        <f>HC!D$1</f>
        <v>[HoodCanalValidationRunInputs_GR-September22-2020 ahb.xlsx]forDAN'!$A$1</v>
      </c>
      <c r="M1329" t="s">
        <v>194</v>
      </c>
    </row>
    <row r="1330" spans="1:13" x14ac:dyDescent="0.3">
      <c r="A1330" t="str">
        <f t="shared" si="82"/>
        <v>2008-31-3-SkokR_hat_h_um</v>
      </c>
      <c r="B1330">
        <f>VLOOKUP(F1330,LookUpFlags!$A$5:$E$114,5,FALSE)</f>
        <v>2</v>
      </c>
      <c r="C1330">
        <f t="shared" si="83"/>
        <v>16</v>
      </c>
      <c r="D1330" t="str">
        <f t="shared" si="84"/>
        <v>UM</v>
      </c>
      <c r="E1330">
        <v>2008</v>
      </c>
      <c r="F1330">
        <v>31</v>
      </c>
      <c r="G1330" t="s">
        <v>143</v>
      </c>
      <c r="H1330">
        <v>3</v>
      </c>
      <c r="I1330" s="136">
        <f>VLOOKUP(A1330,[1]valid2020_stock!$A$2:$M$9919,13,FALSE)</f>
        <v>14229.720585447039</v>
      </c>
      <c r="K1330" s="130">
        <f>VLOOKUP(A1330,HC!$A$1:$F$200,6,FALSE)</f>
        <v>12657.228399279931</v>
      </c>
      <c r="L1330" t="str">
        <f>HC!D$1</f>
        <v>[HoodCanalValidationRunInputs_GR-September22-2020 ahb.xlsx]forDAN'!$A$1</v>
      </c>
      <c r="M1330" t="s">
        <v>194</v>
      </c>
    </row>
    <row r="1331" spans="1:13" x14ac:dyDescent="0.3">
      <c r="A1331" t="str">
        <f t="shared" si="82"/>
        <v>2008-31-4-SkokR_hat_h_um</v>
      </c>
      <c r="B1331">
        <f>VLOOKUP(F1331,LookUpFlags!$A$5:$E$114,5,FALSE)</f>
        <v>2</v>
      </c>
      <c r="C1331">
        <f t="shared" si="83"/>
        <v>16</v>
      </c>
      <c r="D1331" t="str">
        <f t="shared" si="84"/>
        <v>UM</v>
      </c>
      <c r="E1331">
        <v>2008</v>
      </c>
      <c r="F1331">
        <v>31</v>
      </c>
      <c r="G1331" t="s">
        <v>143</v>
      </c>
      <c r="H1331">
        <v>4</v>
      </c>
      <c r="I1331" s="136">
        <f>VLOOKUP(A1331,[1]valid2020_stock!$A$2:$M$9919,13,FALSE)</f>
        <v>2417.3008175226769</v>
      </c>
      <c r="K1331" s="130">
        <f>VLOOKUP(A1331,HC!$A$1:$F$200,6,FALSE)</f>
        <v>2150.1707200380288</v>
      </c>
      <c r="L1331" t="str">
        <f>HC!D$1</f>
        <v>[HoodCanalValidationRunInputs_GR-September22-2020 ahb.xlsx]forDAN'!$A$1</v>
      </c>
      <c r="M1331" t="s">
        <v>194</v>
      </c>
    </row>
    <row r="1332" spans="1:13" x14ac:dyDescent="0.3">
      <c r="A1332" t="str">
        <f t="shared" si="82"/>
        <v>2008-31-5-SkokR_hat_h_um</v>
      </c>
      <c r="B1332">
        <f>VLOOKUP(F1332,LookUpFlags!$A$5:$E$114,5,FALSE)</f>
        <v>2</v>
      </c>
      <c r="C1332">
        <f t="shared" si="83"/>
        <v>16</v>
      </c>
      <c r="D1332" t="str">
        <f t="shared" si="84"/>
        <v>UM</v>
      </c>
      <c r="E1332">
        <v>2008</v>
      </c>
      <c r="F1332">
        <v>31</v>
      </c>
      <c r="G1332" t="s">
        <v>143</v>
      </c>
      <c r="H1332">
        <v>5</v>
      </c>
      <c r="I1332" s="136">
        <f>VLOOKUP(A1332,[1]valid2020_stock!$A$2:$M$9919,13,FALSE)</f>
        <v>209.0464372707944</v>
      </c>
      <c r="K1332" s="130">
        <f>VLOOKUP(A1332,HC!$A$1:$F$200,6,FALSE)</f>
        <v>185.94521843937281</v>
      </c>
      <c r="L1332" t="str">
        <f>HC!D$1</f>
        <v>[HoodCanalValidationRunInputs_GR-September22-2020 ahb.xlsx]forDAN'!$A$1</v>
      </c>
      <c r="M1332" t="s">
        <v>194</v>
      </c>
    </row>
    <row r="1333" spans="1:13" x14ac:dyDescent="0.3">
      <c r="A1333" t="str">
        <f t="shared" si="82"/>
        <v>2009-31-3-SkokR_hat_h_um</v>
      </c>
      <c r="B1333">
        <f>VLOOKUP(F1333,LookUpFlags!$A$5:$E$114,5,FALSE)</f>
        <v>2</v>
      </c>
      <c r="C1333">
        <f t="shared" si="83"/>
        <v>16</v>
      </c>
      <c r="D1333" t="str">
        <f t="shared" si="84"/>
        <v>UM</v>
      </c>
      <c r="E1333">
        <v>2009</v>
      </c>
      <c r="F1333">
        <v>31</v>
      </c>
      <c r="G1333" t="s">
        <v>143</v>
      </c>
      <c r="H1333">
        <v>3</v>
      </c>
      <c r="I1333" s="136">
        <f>VLOOKUP(A1333,[1]valid2020_stock!$A$2:$M$9919,13,FALSE)</f>
        <v>3510.4743341441408</v>
      </c>
      <c r="K1333" s="130">
        <f>VLOOKUP(A1333,HC!$A$1:$F$200,6,FALSE)</f>
        <v>3136.1251216793339</v>
      </c>
      <c r="L1333" t="str">
        <f>HC!D$1</f>
        <v>[HoodCanalValidationRunInputs_GR-September22-2020 ahb.xlsx]forDAN'!$A$1</v>
      </c>
      <c r="M1333" t="s">
        <v>194</v>
      </c>
    </row>
    <row r="1334" spans="1:13" x14ac:dyDescent="0.3">
      <c r="A1334" t="str">
        <f t="shared" si="82"/>
        <v>2009-31-4-SkokR_hat_h_um</v>
      </c>
      <c r="B1334">
        <f>VLOOKUP(F1334,LookUpFlags!$A$5:$E$114,5,FALSE)</f>
        <v>2</v>
      </c>
      <c r="C1334">
        <f t="shared" si="83"/>
        <v>16</v>
      </c>
      <c r="D1334" t="str">
        <f t="shared" si="84"/>
        <v>UM</v>
      </c>
      <c r="E1334">
        <v>2009</v>
      </c>
      <c r="F1334">
        <v>31</v>
      </c>
      <c r="G1334" t="s">
        <v>143</v>
      </c>
      <c r="H1334">
        <v>4</v>
      </c>
      <c r="I1334" s="136">
        <f>VLOOKUP(A1334,[1]valid2020_stock!$A$2:$M$9919,13,FALSE)</f>
        <v>8438.0758107827933</v>
      </c>
      <c r="K1334" s="130">
        <f>VLOOKUP(A1334,HC!$A$1:$F$200,6,FALSE)</f>
        <v>7538.2580842261932</v>
      </c>
      <c r="L1334" t="str">
        <f>HC!D$1</f>
        <v>[HoodCanalValidationRunInputs_GR-September22-2020 ahb.xlsx]forDAN'!$A$1</v>
      </c>
      <c r="M1334" t="s">
        <v>194</v>
      </c>
    </row>
    <row r="1335" spans="1:13" x14ac:dyDescent="0.3">
      <c r="A1335" t="str">
        <f t="shared" si="82"/>
        <v>2009-31-5-SkokR_hat_h_um</v>
      </c>
      <c r="B1335">
        <f>VLOOKUP(F1335,LookUpFlags!$A$5:$E$114,5,FALSE)</f>
        <v>2</v>
      </c>
      <c r="C1335">
        <f t="shared" si="83"/>
        <v>16</v>
      </c>
      <c r="D1335" t="str">
        <f t="shared" si="84"/>
        <v>UM</v>
      </c>
      <c r="E1335">
        <v>2009</v>
      </c>
      <c r="F1335">
        <v>31</v>
      </c>
      <c r="G1335" t="s">
        <v>143</v>
      </c>
      <c r="H1335">
        <v>5</v>
      </c>
      <c r="I1335" s="136">
        <f>VLOOKUP(A1335,[1]valid2020_stock!$A$2:$M$9919,13,FALSE)</f>
        <v>25.310279967561339</v>
      </c>
      <c r="K1335" s="130">
        <f>VLOOKUP(A1335,HC!$A$1:$F$200,6,FALSE)</f>
        <v>22.611247736798607</v>
      </c>
      <c r="L1335" t="str">
        <f>HC!D$1</f>
        <v>[HoodCanalValidationRunInputs_GR-September22-2020 ahb.xlsx]forDAN'!$A$1</v>
      </c>
      <c r="M1335" t="s">
        <v>194</v>
      </c>
    </row>
    <row r="1336" spans="1:13" x14ac:dyDescent="0.3">
      <c r="A1336" t="str">
        <f t="shared" si="82"/>
        <v>2010-31-3-SkokR_hat_h_um</v>
      </c>
      <c r="B1336">
        <f>VLOOKUP(F1336,LookUpFlags!$A$5:$E$114,5,FALSE)</f>
        <v>2</v>
      </c>
      <c r="C1336">
        <f t="shared" si="83"/>
        <v>16</v>
      </c>
      <c r="D1336" t="str">
        <f t="shared" si="84"/>
        <v>UM</v>
      </c>
      <c r="E1336">
        <v>2010</v>
      </c>
      <c r="F1336">
        <v>31</v>
      </c>
      <c r="G1336" t="s">
        <v>143</v>
      </c>
      <c r="H1336">
        <v>3</v>
      </c>
      <c r="I1336" s="136">
        <f>VLOOKUP(A1336,[1]valid2020_stock!$A$2:$M$9919,13,FALSE)</f>
        <v>1970.09861668761</v>
      </c>
      <c r="K1336" s="130">
        <f>VLOOKUP(A1336,HC!$A$1:$F$200,6,FALSE)</f>
        <v>1797.5680059898275</v>
      </c>
      <c r="L1336" t="str">
        <f>HC!D$1</f>
        <v>[HoodCanalValidationRunInputs_GR-September22-2020 ahb.xlsx]forDAN'!$A$1</v>
      </c>
      <c r="M1336" t="s">
        <v>194</v>
      </c>
    </row>
    <row r="1337" spans="1:13" x14ac:dyDescent="0.3">
      <c r="A1337" t="str">
        <f t="shared" si="82"/>
        <v>2010-31-4-SkokR_hat_h_um</v>
      </c>
      <c r="B1337">
        <f>VLOOKUP(F1337,LookUpFlags!$A$5:$E$114,5,FALSE)</f>
        <v>2</v>
      </c>
      <c r="C1337">
        <f t="shared" si="83"/>
        <v>16</v>
      </c>
      <c r="D1337" t="str">
        <f t="shared" si="84"/>
        <v>UM</v>
      </c>
      <c r="E1337">
        <v>2010</v>
      </c>
      <c r="F1337">
        <v>31</v>
      </c>
      <c r="G1337" t="s">
        <v>143</v>
      </c>
      <c r="H1337">
        <v>4</v>
      </c>
      <c r="I1337" s="136">
        <f>VLOOKUP(A1337,[1]valid2020_stock!$A$2:$M$9919,13,FALSE)</f>
        <v>1364.0808340407179</v>
      </c>
      <c r="K1337" s="130">
        <f>VLOOKUP(A1337,HC!$A$1:$F$200,6,FALSE)</f>
        <v>1244.6219920595586</v>
      </c>
      <c r="L1337" t="str">
        <f>HC!D$1</f>
        <v>[HoodCanalValidationRunInputs_GR-September22-2020 ahb.xlsx]forDAN'!$A$1</v>
      </c>
      <c r="M1337" t="s">
        <v>194</v>
      </c>
    </row>
    <row r="1338" spans="1:13" x14ac:dyDescent="0.3">
      <c r="A1338" t="str">
        <f t="shared" si="82"/>
        <v>2010-31-5-SkokR_hat_h_um</v>
      </c>
      <c r="B1338">
        <f>VLOOKUP(F1338,LookUpFlags!$A$5:$E$114,5,FALSE)</f>
        <v>2</v>
      </c>
      <c r="C1338">
        <f t="shared" si="83"/>
        <v>16</v>
      </c>
      <c r="D1338" t="str">
        <f t="shared" si="84"/>
        <v>UM</v>
      </c>
      <c r="E1338">
        <v>2010</v>
      </c>
      <c r="F1338">
        <v>31</v>
      </c>
      <c r="G1338" t="s">
        <v>143</v>
      </c>
      <c r="H1338">
        <v>5</v>
      </c>
      <c r="I1338" s="136">
        <f>VLOOKUP(A1338,[1]valid2020_stock!$A$2:$M$9919,13,FALSE)</f>
        <v>102.0028526550967</v>
      </c>
      <c r="K1338" s="130">
        <f>VLOOKUP(A1338,HC!$A$1:$F$200,6,FALSE)</f>
        <v>93.069992993944865</v>
      </c>
      <c r="L1338" t="str">
        <f>HC!D$1</f>
        <v>[HoodCanalValidationRunInputs_GR-September22-2020 ahb.xlsx]forDAN'!$A$1</v>
      </c>
      <c r="M1338" t="s">
        <v>194</v>
      </c>
    </row>
    <row r="1339" spans="1:13" x14ac:dyDescent="0.3">
      <c r="A1339" t="str">
        <f t="shared" si="82"/>
        <v>2011-31-3-SkokR_hat_h_um</v>
      </c>
      <c r="B1339">
        <f>VLOOKUP(F1339,LookUpFlags!$A$5:$E$114,5,FALSE)</f>
        <v>2</v>
      </c>
      <c r="C1339">
        <f t="shared" si="83"/>
        <v>16</v>
      </c>
      <c r="D1339" t="str">
        <f t="shared" si="84"/>
        <v>UM</v>
      </c>
      <c r="E1339">
        <v>2011</v>
      </c>
      <c r="F1339">
        <v>31</v>
      </c>
      <c r="G1339" t="s">
        <v>143</v>
      </c>
      <c r="H1339">
        <v>3</v>
      </c>
      <c r="I1339" s="136">
        <f>VLOOKUP(A1339,[1]valid2020_stock!$A$2:$M$9919,13,FALSE)</f>
        <v>899.5433936034317</v>
      </c>
      <c r="K1339" s="130">
        <f>VLOOKUP(A1339,HC!$A$1:$F$200,6,FALSE)</f>
        <v>802.5502828135867</v>
      </c>
      <c r="L1339" t="str">
        <f>HC!D$1</f>
        <v>[HoodCanalValidationRunInputs_GR-September22-2020 ahb.xlsx]forDAN'!$A$1</v>
      </c>
      <c r="M1339" t="s">
        <v>194</v>
      </c>
    </row>
    <row r="1340" spans="1:13" x14ac:dyDescent="0.3">
      <c r="A1340" t="str">
        <f t="shared" si="82"/>
        <v>2011-31-4-SkokR_hat_h_um</v>
      </c>
      <c r="B1340">
        <f>VLOOKUP(F1340,LookUpFlags!$A$5:$E$114,5,FALSE)</f>
        <v>2</v>
      </c>
      <c r="C1340">
        <f t="shared" si="83"/>
        <v>16</v>
      </c>
      <c r="D1340" t="str">
        <f t="shared" si="84"/>
        <v>UM</v>
      </c>
      <c r="E1340">
        <v>2011</v>
      </c>
      <c r="F1340">
        <v>31</v>
      </c>
      <c r="G1340" t="s">
        <v>143</v>
      </c>
      <c r="H1340">
        <v>4</v>
      </c>
      <c r="I1340" s="136">
        <f>VLOOKUP(A1340,[1]valid2020_stock!$A$2:$M$9919,13,FALSE)</f>
        <v>2477.9343770432361</v>
      </c>
      <c r="K1340" s="130">
        <f>VLOOKUP(A1340,HC!$A$1:$F$200,6,FALSE)</f>
        <v>2210.7515315334213</v>
      </c>
      <c r="L1340" t="str">
        <f>HC!D$1</f>
        <v>[HoodCanalValidationRunInputs_GR-September22-2020 ahb.xlsx]forDAN'!$A$1</v>
      </c>
      <c r="M1340" t="s">
        <v>194</v>
      </c>
    </row>
    <row r="1341" spans="1:13" x14ac:dyDescent="0.3">
      <c r="A1341" t="str">
        <f t="shared" si="82"/>
        <v>2011-31-5-SkokR_hat_h_um</v>
      </c>
      <c r="B1341">
        <f>VLOOKUP(F1341,LookUpFlags!$A$5:$E$114,5,FALSE)</f>
        <v>2</v>
      </c>
      <c r="C1341">
        <f t="shared" si="83"/>
        <v>16</v>
      </c>
      <c r="D1341" t="str">
        <f t="shared" si="84"/>
        <v>UM</v>
      </c>
      <c r="E1341">
        <v>2011</v>
      </c>
      <c r="F1341">
        <v>31</v>
      </c>
      <c r="G1341" t="s">
        <v>143</v>
      </c>
      <c r="H1341">
        <v>5</v>
      </c>
      <c r="I1341" s="136">
        <f>VLOOKUP(A1341,[1]valid2020_stock!$A$2:$M$9919,13,FALSE)</f>
        <v>15.44226132525888</v>
      </c>
      <c r="K1341" s="130">
        <f>VLOOKUP(A1341,HC!$A$1:$F$200,6,FALSE)</f>
        <v>13.777202169450238</v>
      </c>
      <c r="L1341" t="str">
        <f>HC!D$1</f>
        <v>[HoodCanalValidationRunInputs_GR-September22-2020 ahb.xlsx]forDAN'!$A$1</v>
      </c>
      <c r="M1341" t="s">
        <v>194</v>
      </c>
    </row>
    <row r="1342" spans="1:13" x14ac:dyDescent="0.3">
      <c r="A1342" t="str">
        <f t="shared" si="82"/>
        <v>2012-31-3-SkokR_hat_h_um</v>
      </c>
      <c r="B1342">
        <f>VLOOKUP(F1342,LookUpFlags!$A$5:$E$114,5,FALSE)</f>
        <v>2</v>
      </c>
      <c r="C1342">
        <f t="shared" si="83"/>
        <v>16</v>
      </c>
      <c r="D1342" t="str">
        <f t="shared" si="84"/>
        <v>UM</v>
      </c>
      <c r="E1342">
        <v>2012</v>
      </c>
      <c r="F1342">
        <v>31</v>
      </c>
      <c r="G1342" t="s">
        <v>143</v>
      </c>
      <c r="H1342">
        <v>3</v>
      </c>
      <c r="I1342" s="136">
        <f>VLOOKUP(A1342,[1]valid2020_stock!$A$2:$M$9919,13,FALSE)</f>
        <v>3176.3996125128519</v>
      </c>
      <c r="K1342" s="130">
        <f>VLOOKUP(A1342,HC!$A$1:$F$200,6,FALSE)</f>
        <v>2836.0714684442546</v>
      </c>
      <c r="L1342" t="str">
        <f>HC!D$1</f>
        <v>[HoodCanalValidationRunInputs_GR-September22-2020 ahb.xlsx]forDAN'!$A$1</v>
      </c>
      <c r="M1342" t="s">
        <v>194</v>
      </c>
    </row>
    <row r="1343" spans="1:13" x14ac:dyDescent="0.3">
      <c r="A1343" t="str">
        <f t="shared" si="82"/>
        <v>2012-31-4-SkokR_hat_h_um</v>
      </c>
      <c r="B1343">
        <f>VLOOKUP(F1343,LookUpFlags!$A$5:$E$114,5,FALSE)</f>
        <v>2</v>
      </c>
      <c r="C1343">
        <f t="shared" si="83"/>
        <v>16</v>
      </c>
      <c r="D1343" t="str">
        <f t="shared" si="84"/>
        <v>UM</v>
      </c>
      <c r="E1343">
        <v>2012</v>
      </c>
      <c r="F1343">
        <v>31</v>
      </c>
      <c r="G1343" t="s">
        <v>143</v>
      </c>
      <c r="H1343">
        <v>4</v>
      </c>
      <c r="I1343" s="136">
        <f>VLOOKUP(A1343,[1]valid2020_stock!$A$2:$M$9919,13,FALSE)</f>
        <v>352.43666016037122</v>
      </c>
      <c r="K1343" s="130">
        <f>VLOOKUP(A1343,HC!$A$1:$F$200,6,FALSE)</f>
        <v>314.67563224007552</v>
      </c>
      <c r="L1343" t="str">
        <f>HC!D$1</f>
        <v>[HoodCanalValidationRunInputs_GR-September22-2020 ahb.xlsx]forDAN'!$A$1</v>
      </c>
      <c r="M1343" t="s">
        <v>194</v>
      </c>
    </row>
    <row r="1344" spans="1:13" x14ac:dyDescent="0.3">
      <c r="A1344" t="str">
        <f t="shared" si="82"/>
        <v>2012-31-5-SkokR_hat_h_um</v>
      </c>
      <c r="B1344">
        <f>VLOOKUP(F1344,LookUpFlags!$A$5:$E$114,5,FALSE)</f>
        <v>2</v>
      </c>
      <c r="C1344">
        <f t="shared" si="83"/>
        <v>16</v>
      </c>
      <c r="D1344" t="str">
        <f t="shared" si="84"/>
        <v>UM</v>
      </c>
      <c r="E1344">
        <v>2012</v>
      </c>
      <c r="F1344">
        <v>31</v>
      </c>
      <c r="G1344" t="s">
        <v>143</v>
      </c>
      <c r="H1344">
        <v>5</v>
      </c>
      <c r="I1344" s="136">
        <f>VLOOKUP(A1344,[1]valid2020_stock!$A$2:$M$9919,13,FALSE)</f>
        <v>63.579314749085441</v>
      </c>
      <c r="K1344" s="130">
        <f>VLOOKUP(A1344,HC!$A$1:$F$200,6,FALSE)</f>
        <v>56.767253034787544</v>
      </c>
      <c r="L1344" t="str">
        <f>HC!D$1</f>
        <v>[HoodCanalValidationRunInputs_GR-September22-2020 ahb.xlsx]forDAN'!$A$1</v>
      </c>
      <c r="M1344" t="s">
        <v>194</v>
      </c>
    </row>
    <row r="1345" spans="1:13" x14ac:dyDescent="0.3">
      <c r="A1345" t="str">
        <f t="shared" si="82"/>
        <v>2013-31-3-SkokR_hat_h_um</v>
      </c>
      <c r="B1345">
        <f>VLOOKUP(F1345,LookUpFlags!$A$5:$E$114,5,FALSE)</f>
        <v>2</v>
      </c>
      <c r="C1345">
        <f t="shared" si="83"/>
        <v>16</v>
      </c>
      <c r="D1345" t="str">
        <f t="shared" si="84"/>
        <v>UM</v>
      </c>
      <c r="E1345">
        <v>2013</v>
      </c>
      <c r="F1345">
        <v>31</v>
      </c>
      <c r="G1345" t="s">
        <v>143</v>
      </c>
      <c r="H1345">
        <v>3</v>
      </c>
      <c r="I1345" s="136">
        <f>VLOOKUP(A1345,[1]valid2020_stock!$A$2:$M$9919,13,FALSE)</f>
        <v>1286.8366659799899</v>
      </c>
      <c r="K1345" s="130">
        <f>VLOOKUP(A1345,HC!$A$1:$F$200,6,FALSE)</f>
        <v>1145.0620225308649</v>
      </c>
      <c r="L1345" t="str">
        <f>HC!D$1</f>
        <v>[HoodCanalValidationRunInputs_GR-September22-2020 ahb.xlsx]forDAN'!$A$1</v>
      </c>
      <c r="M1345" t="s">
        <v>194</v>
      </c>
    </row>
    <row r="1346" spans="1:13" x14ac:dyDescent="0.3">
      <c r="A1346" t="str">
        <f t="shared" si="82"/>
        <v>2013-31-4-SkokR_hat_h_um</v>
      </c>
      <c r="B1346">
        <f>VLOOKUP(F1346,LookUpFlags!$A$5:$E$114,5,FALSE)</f>
        <v>2</v>
      </c>
      <c r="C1346">
        <f t="shared" si="83"/>
        <v>16</v>
      </c>
      <c r="D1346" t="str">
        <f t="shared" si="84"/>
        <v>UM</v>
      </c>
      <c r="E1346">
        <v>2013</v>
      </c>
      <c r="F1346">
        <v>31</v>
      </c>
      <c r="G1346" t="s">
        <v>143</v>
      </c>
      <c r="H1346">
        <v>4</v>
      </c>
      <c r="I1346" s="136">
        <f>VLOOKUP(A1346,[1]valid2020_stock!$A$2:$M$9919,13,FALSE)</f>
        <v>1317.2083677625881</v>
      </c>
      <c r="K1346" s="130">
        <f>VLOOKUP(A1346,HC!$A$1:$F$200,6,FALSE)</f>
        <v>1172.0875831092158</v>
      </c>
      <c r="L1346" t="str">
        <f>HC!D$1</f>
        <v>[HoodCanalValidationRunInputs_GR-September22-2020 ahb.xlsx]forDAN'!$A$1</v>
      </c>
      <c r="M1346" t="s">
        <v>194</v>
      </c>
    </row>
    <row r="1347" spans="1:13" x14ac:dyDescent="0.3">
      <c r="A1347" t="str">
        <f t="shared" si="82"/>
        <v>2013-31-5-SkokR_hat_h_um</v>
      </c>
      <c r="B1347">
        <f>VLOOKUP(F1347,LookUpFlags!$A$5:$E$114,5,FALSE)</f>
        <v>2</v>
      </c>
      <c r="C1347">
        <f t="shared" si="83"/>
        <v>16</v>
      </c>
      <c r="D1347" t="str">
        <f t="shared" si="84"/>
        <v>UM</v>
      </c>
      <c r="E1347">
        <v>2013</v>
      </c>
      <c r="F1347">
        <v>31</v>
      </c>
      <c r="G1347" t="s">
        <v>143</v>
      </c>
      <c r="H1347">
        <v>5</v>
      </c>
      <c r="I1347" s="136">
        <f>VLOOKUP(A1347,[1]valid2020_stock!$A$2:$M$9919,13,FALSE)</f>
        <v>7.3247631005198954</v>
      </c>
      <c r="K1347" s="130">
        <f>VLOOKUP(A1347,HC!$A$1:$F$200,6,FALSE)</f>
        <v>6.5177720468925298</v>
      </c>
      <c r="L1347" t="str">
        <f>HC!D$1</f>
        <v>[HoodCanalValidationRunInputs_GR-September22-2020 ahb.xlsx]forDAN'!$A$1</v>
      </c>
      <c r="M1347" t="s">
        <v>194</v>
      </c>
    </row>
    <row r="1348" spans="1:13" x14ac:dyDescent="0.3">
      <c r="A1348" t="str">
        <f t="shared" ref="A1348:A1411" si="85">E1348&amp;"-"&amp;F1348&amp;"-"&amp;H1348&amp;"-"&amp;G1348</f>
        <v>2007-31-3-SkokR_nat_n_um</v>
      </c>
      <c r="B1348">
        <f>VLOOKUP(F1348,LookUpFlags!$A$5:$E$114,5,FALSE)</f>
        <v>2</v>
      </c>
      <c r="C1348">
        <f t="shared" ref="C1348:C1411" si="86">IF(MOD(F1348,2)&lt;&gt;0,F1348/2+0.5,F1348/2)</f>
        <v>16</v>
      </c>
      <c r="D1348" t="str">
        <f t="shared" ref="D1348:D1411" si="87">IF(MOD(F1348,2)&lt;&gt;0,"UM","M")</f>
        <v>UM</v>
      </c>
      <c r="E1348">
        <v>2007</v>
      </c>
      <c r="F1348">
        <v>31</v>
      </c>
      <c r="G1348" t="s">
        <v>141</v>
      </c>
      <c r="H1348">
        <v>3</v>
      </c>
      <c r="I1348" s="136">
        <f>VLOOKUP(A1348,[1]valid2020_stock!$A$2:$M$9919,13,FALSE)</f>
        <v>43.882000025623952</v>
      </c>
      <c r="K1348" s="130">
        <f>VLOOKUP(A1348,HC!$A$1:$F$200,6,FALSE)</f>
        <v>41.647259538362498</v>
      </c>
      <c r="L1348" t="str">
        <f>HC!D$1</f>
        <v>[HoodCanalValidationRunInputs_GR-September22-2020 ahb.xlsx]forDAN'!$A$1</v>
      </c>
      <c r="M1348" t="s">
        <v>194</v>
      </c>
    </row>
    <row r="1349" spans="1:13" x14ac:dyDescent="0.3">
      <c r="A1349" t="str">
        <f t="shared" si="85"/>
        <v>2007-31-4-SkokR_nat_n_um</v>
      </c>
      <c r="B1349">
        <f>VLOOKUP(F1349,LookUpFlags!$A$5:$E$114,5,FALSE)</f>
        <v>2</v>
      </c>
      <c r="C1349">
        <f t="shared" si="86"/>
        <v>16</v>
      </c>
      <c r="D1349" t="str">
        <f t="shared" si="87"/>
        <v>UM</v>
      </c>
      <c r="E1349">
        <v>2007</v>
      </c>
      <c r="F1349">
        <v>31</v>
      </c>
      <c r="G1349" t="s">
        <v>141</v>
      </c>
      <c r="H1349">
        <v>4</v>
      </c>
      <c r="I1349" s="136">
        <f>VLOOKUP(A1349,[1]valid2020_stock!$A$2:$M$9919,13,FALSE)</f>
        <v>76.909795097913346</v>
      </c>
      <c r="K1349" s="130">
        <f>VLOOKUP(A1349,HC!$A$1:$F$200,6,FALSE)</f>
        <v>72.993076788084096</v>
      </c>
      <c r="L1349" t="str">
        <f>HC!D$1</f>
        <v>[HoodCanalValidationRunInputs_GR-September22-2020 ahb.xlsx]forDAN'!$A$1</v>
      </c>
      <c r="M1349" t="s">
        <v>194</v>
      </c>
    </row>
    <row r="1350" spans="1:13" x14ac:dyDescent="0.3">
      <c r="A1350" t="str">
        <f t="shared" si="85"/>
        <v>2007-31-5-SkokR_nat_n_um</v>
      </c>
      <c r="B1350">
        <f>VLOOKUP(F1350,LookUpFlags!$A$5:$E$114,5,FALSE)</f>
        <v>2</v>
      </c>
      <c r="C1350">
        <f t="shared" si="86"/>
        <v>16</v>
      </c>
      <c r="D1350" t="str">
        <f t="shared" si="87"/>
        <v>UM</v>
      </c>
      <c r="E1350">
        <v>2007</v>
      </c>
      <c r="F1350">
        <v>31</v>
      </c>
      <c r="G1350" t="s">
        <v>141</v>
      </c>
      <c r="H1350">
        <v>5</v>
      </c>
      <c r="I1350" s="136">
        <f>VLOOKUP(A1350,[1]valid2020_stock!$A$2:$M$9919,13,FALSE)</f>
        <v>2.3259010614288309</v>
      </c>
      <c r="K1350" s="130">
        <f>VLOOKUP(A1350,HC!$A$1:$F$200,6,FALSE)</f>
        <v>2.207451918994479</v>
      </c>
      <c r="L1350" t="str">
        <f>HC!D$1</f>
        <v>[HoodCanalValidationRunInputs_GR-September22-2020 ahb.xlsx]forDAN'!$A$1</v>
      </c>
      <c r="M1350" t="s">
        <v>194</v>
      </c>
    </row>
    <row r="1351" spans="1:13" x14ac:dyDescent="0.3">
      <c r="A1351" t="str">
        <f t="shared" si="85"/>
        <v>2008-31-3-SkokR_nat_n_um</v>
      </c>
      <c r="B1351">
        <f>VLOOKUP(F1351,LookUpFlags!$A$5:$E$114,5,FALSE)</f>
        <v>2</v>
      </c>
      <c r="C1351">
        <f t="shared" si="86"/>
        <v>16</v>
      </c>
      <c r="D1351" t="str">
        <f t="shared" si="87"/>
        <v>UM</v>
      </c>
      <c r="E1351">
        <v>2008</v>
      </c>
      <c r="F1351">
        <v>31</v>
      </c>
      <c r="G1351" t="s">
        <v>141</v>
      </c>
      <c r="H1351">
        <v>3</v>
      </c>
      <c r="I1351" s="136">
        <f>VLOOKUP(A1351,[1]valid2020_stock!$A$2:$M$9919,13,FALSE)</f>
        <v>281.22794968914769</v>
      </c>
      <c r="K1351" s="130">
        <f>VLOOKUP(A1351,HC!$A$1:$F$200,6,FALSE)</f>
        <v>250.15012558413642</v>
      </c>
      <c r="L1351" t="str">
        <f>HC!D$1</f>
        <v>[HoodCanalValidationRunInputs_GR-September22-2020 ahb.xlsx]forDAN'!$A$1</v>
      </c>
      <c r="M1351" t="s">
        <v>194</v>
      </c>
    </row>
    <row r="1352" spans="1:13" x14ac:dyDescent="0.3">
      <c r="A1352" t="str">
        <f t="shared" si="85"/>
        <v>2008-31-4-SkokR_nat_n_um</v>
      </c>
      <c r="B1352">
        <f>VLOOKUP(F1352,LookUpFlags!$A$5:$E$114,5,FALSE)</f>
        <v>2</v>
      </c>
      <c r="C1352">
        <f t="shared" si="86"/>
        <v>16</v>
      </c>
      <c r="D1352" t="str">
        <f t="shared" si="87"/>
        <v>UM</v>
      </c>
      <c r="E1352">
        <v>2008</v>
      </c>
      <c r="F1352">
        <v>31</v>
      </c>
      <c r="G1352" t="s">
        <v>141</v>
      </c>
      <c r="H1352">
        <v>4</v>
      </c>
      <c r="I1352" s="136">
        <f>VLOOKUP(A1352,[1]valid2020_stock!$A$2:$M$9919,13,FALSE)</f>
        <v>26.678717594531861</v>
      </c>
      <c r="K1352" s="130">
        <f>VLOOKUP(A1352,HC!$A$1:$F$200,6,FALSE)</f>
        <v>23.730516700322777</v>
      </c>
      <c r="L1352" t="str">
        <f>HC!D$1</f>
        <v>[HoodCanalValidationRunInputs_GR-September22-2020 ahb.xlsx]forDAN'!$A$1</v>
      </c>
      <c r="M1352" t="s">
        <v>194</v>
      </c>
    </row>
    <row r="1353" spans="1:13" x14ac:dyDescent="0.3">
      <c r="A1353" t="str">
        <f t="shared" si="85"/>
        <v>2008-31-5-SkokR_nat_n_um</v>
      </c>
      <c r="B1353">
        <f>VLOOKUP(F1353,LookUpFlags!$A$5:$E$114,5,FALSE)</f>
        <v>2</v>
      </c>
      <c r="C1353">
        <f t="shared" si="86"/>
        <v>16</v>
      </c>
      <c r="D1353" t="str">
        <f t="shared" si="87"/>
        <v>UM</v>
      </c>
      <c r="E1353">
        <v>2008</v>
      </c>
      <c r="F1353">
        <v>31</v>
      </c>
      <c r="G1353" t="s">
        <v>141</v>
      </c>
      <c r="H1353">
        <v>5</v>
      </c>
      <c r="I1353" s="136">
        <f>VLOOKUP(A1353,[1]valid2020_stock!$A$2:$M$9919,13,FALSE)</f>
        <v>2.2028298931264829</v>
      </c>
      <c r="K1353" s="130">
        <f>VLOOKUP(A1353,HC!$A$1:$F$200,6,FALSE)</f>
        <v>1.9594004614945411</v>
      </c>
      <c r="L1353" t="str">
        <f>HC!D$1</f>
        <v>[HoodCanalValidationRunInputs_GR-September22-2020 ahb.xlsx]forDAN'!$A$1</v>
      </c>
      <c r="M1353" t="s">
        <v>194</v>
      </c>
    </row>
    <row r="1354" spans="1:13" x14ac:dyDescent="0.3">
      <c r="A1354" t="str">
        <f t="shared" si="85"/>
        <v>2009-31-3-SkokR_nat_n_um</v>
      </c>
      <c r="B1354">
        <f>VLOOKUP(F1354,LookUpFlags!$A$5:$E$114,5,FALSE)</f>
        <v>2</v>
      </c>
      <c r="C1354">
        <f t="shared" si="86"/>
        <v>16</v>
      </c>
      <c r="D1354" t="str">
        <f t="shared" si="87"/>
        <v>UM</v>
      </c>
      <c r="E1354">
        <v>2009</v>
      </c>
      <c r="F1354">
        <v>31</v>
      </c>
      <c r="G1354" t="s">
        <v>141</v>
      </c>
      <c r="H1354">
        <v>3</v>
      </c>
      <c r="I1354" s="136">
        <f>VLOOKUP(A1354,[1]valid2020_stock!$A$2:$M$9919,13,FALSE)</f>
        <v>119.3565717227734</v>
      </c>
      <c r="K1354" s="130">
        <f>VLOOKUP(A1354,HC!$A$1:$F$200,6,FALSE)</f>
        <v>106.6286511132035</v>
      </c>
      <c r="L1354" t="str">
        <f>HC!D$1</f>
        <v>[HoodCanalValidationRunInputs_GR-September22-2020 ahb.xlsx]forDAN'!$A$1</v>
      </c>
      <c r="M1354" t="s">
        <v>194</v>
      </c>
    </row>
    <row r="1355" spans="1:13" x14ac:dyDescent="0.3">
      <c r="A1355" t="str">
        <f t="shared" si="85"/>
        <v>2009-31-4-SkokR_nat_n_um</v>
      </c>
      <c r="B1355">
        <f>VLOOKUP(F1355,LookUpFlags!$A$5:$E$114,5,FALSE)</f>
        <v>2</v>
      </c>
      <c r="C1355">
        <f t="shared" si="86"/>
        <v>16</v>
      </c>
      <c r="D1355" t="str">
        <f t="shared" si="87"/>
        <v>UM</v>
      </c>
      <c r="E1355">
        <v>2009</v>
      </c>
      <c r="F1355">
        <v>31</v>
      </c>
      <c r="G1355" t="s">
        <v>141</v>
      </c>
      <c r="H1355">
        <v>4</v>
      </c>
      <c r="I1355" s="136">
        <f>VLOOKUP(A1355,[1]valid2020_stock!$A$2:$M$9919,13,FALSE)</f>
        <v>162.6846422796707</v>
      </c>
      <c r="K1355" s="130">
        <f>VLOOKUP(A1355,HC!$A$1:$F$200,6,FALSE)</f>
        <v>145.33631213375</v>
      </c>
      <c r="L1355" t="str">
        <f>HC!D$1</f>
        <v>[HoodCanalValidationRunInputs_GR-September22-2020 ahb.xlsx]forDAN'!$A$1</v>
      </c>
      <c r="M1355" t="s">
        <v>194</v>
      </c>
    </row>
    <row r="1356" spans="1:13" x14ac:dyDescent="0.3">
      <c r="A1356" t="str">
        <f t="shared" si="85"/>
        <v>2009-31-5-SkokR_nat_n_um</v>
      </c>
      <c r="B1356">
        <f>VLOOKUP(F1356,LookUpFlags!$A$5:$E$114,5,FALSE)</f>
        <v>2</v>
      </c>
      <c r="C1356">
        <f t="shared" si="86"/>
        <v>16</v>
      </c>
      <c r="D1356" t="str">
        <f t="shared" si="87"/>
        <v>UM</v>
      </c>
      <c r="E1356">
        <v>2009</v>
      </c>
      <c r="F1356">
        <v>31</v>
      </c>
      <c r="G1356" t="s">
        <v>141</v>
      </c>
      <c r="H1356">
        <v>5</v>
      </c>
      <c r="I1356" s="136">
        <f>VLOOKUP(A1356,[1]valid2020_stock!$A$2:$M$9919,13,FALSE)</f>
        <v>0.27250358840815858</v>
      </c>
      <c r="K1356" s="130">
        <f>VLOOKUP(A1356,HC!$A$1:$F$200,6,FALSE)</f>
        <v>0.24344440893425459</v>
      </c>
      <c r="L1356" t="str">
        <f>HC!D$1</f>
        <v>[HoodCanalValidationRunInputs_GR-September22-2020 ahb.xlsx]forDAN'!$A$1</v>
      </c>
      <c r="M1356" t="s">
        <v>194</v>
      </c>
    </row>
    <row r="1357" spans="1:13" x14ac:dyDescent="0.3">
      <c r="A1357" t="str">
        <f t="shared" si="85"/>
        <v>2010-31-3-SkokR_nat_n_um</v>
      </c>
      <c r="B1357">
        <f>VLOOKUP(F1357,LookUpFlags!$A$5:$E$114,5,FALSE)</f>
        <v>2</v>
      </c>
      <c r="C1357">
        <f t="shared" si="86"/>
        <v>16</v>
      </c>
      <c r="D1357" t="str">
        <f t="shared" si="87"/>
        <v>UM</v>
      </c>
      <c r="E1357">
        <v>2010</v>
      </c>
      <c r="F1357">
        <v>31</v>
      </c>
      <c r="G1357" t="s">
        <v>141</v>
      </c>
      <c r="H1357">
        <v>3</v>
      </c>
      <c r="I1357" s="136">
        <f>VLOOKUP(A1357,[1]valid2020_stock!$A$2:$M$9919,13,FALSE)</f>
        <v>254.03327147659709</v>
      </c>
      <c r="K1357" s="130">
        <f>VLOOKUP(A1357,HC!$A$1:$F$200,6,FALSE)</f>
        <v>231.78640774390578</v>
      </c>
      <c r="L1357" t="str">
        <f>HC!D$1</f>
        <v>[HoodCanalValidationRunInputs_GR-September22-2020 ahb.xlsx]forDAN'!$A$1</v>
      </c>
      <c r="M1357" t="s">
        <v>194</v>
      </c>
    </row>
    <row r="1358" spans="1:13" x14ac:dyDescent="0.3">
      <c r="A1358" t="str">
        <f t="shared" si="85"/>
        <v>2010-31-4-SkokR_nat_n_um</v>
      </c>
      <c r="B1358">
        <f>VLOOKUP(F1358,LookUpFlags!$A$5:$E$114,5,FALSE)</f>
        <v>2</v>
      </c>
      <c r="C1358">
        <f t="shared" si="86"/>
        <v>16</v>
      </c>
      <c r="D1358" t="str">
        <f t="shared" si="87"/>
        <v>UM</v>
      </c>
      <c r="E1358">
        <v>2010</v>
      </c>
      <c r="F1358">
        <v>31</v>
      </c>
      <c r="G1358" t="s">
        <v>141</v>
      </c>
      <c r="H1358">
        <v>4</v>
      </c>
      <c r="I1358" s="136">
        <f>VLOOKUP(A1358,[1]valid2020_stock!$A$2:$M$9919,13,FALSE)</f>
        <v>43.997194509104638</v>
      </c>
      <c r="K1358" s="130">
        <f>VLOOKUP(A1358,HC!$A$1:$F$200,6,FALSE)</f>
        <v>40.144157522353332</v>
      </c>
      <c r="L1358" t="str">
        <f>HC!D$1</f>
        <v>[HoodCanalValidationRunInputs_GR-September22-2020 ahb.xlsx]forDAN'!$A$1</v>
      </c>
      <c r="M1358" t="s">
        <v>194</v>
      </c>
    </row>
    <row r="1359" spans="1:13" x14ac:dyDescent="0.3">
      <c r="A1359" t="str">
        <f t="shared" si="85"/>
        <v>2010-31-5-SkokR_nat_n_um</v>
      </c>
      <c r="B1359">
        <f>VLOOKUP(F1359,LookUpFlags!$A$5:$E$114,5,FALSE)</f>
        <v>2</v>
      </c>
      <c r="C1359">
        <f t="shared" si="86"/>
        <v>16</v>
      </c>
      <c r="D1359" t="str">
        <f t="shared" si="87"/>
        <v>UM</v>
      </c>
      <c r="E1359">
        <v>2010</v>
      </c>
      <c r="F1359">
        <v>31</v>
      </c>
      <c r="G1359" t="s">
        <v>141</v>
      </c>
      <c r="H1359">
        <v>5</v>
      </c>
      <c r="I1359" s="136">
        <f>VLOOKUP(A1359,[1]valid2020_stock!$A$2:$M$9919,13,FALSE)</f>
        <v>1.865605420880762</v>
      </c>
      <c r="K1359" s="130">
        <f>VLOOKUP(A1359,HC!$A$1:$F$200,6,FALSE)</f>
        <v>1.7022257606651587</v>
      </c>
      <c r="L1359" t="str">
        <f>HC!D$1</f>
        <v>[HoodCanalValidationRunInputs_GR-September22-2020 ahb.xlsx]forDAN'!$A$1</v>
      </c>
      <c r="M1359" t="s">
        <v>194</v>
      </c>
    </row>
    <row r="1360" spans="1:13" x14ac:dyDescent="0.3">
      <c r="A1360" t="str">
        <f t="shared" si="85"/>
        <v>2011-31-3-SkokR_nat_n_um</v>
      </c>
      <c r="B1360">
        <f>VLOOKUP(F1360,LookUpFlags!$A$5:$E$114,5,FALSE)</f>
        <v>2</v>
      </c>
      <c r="C1360">
        <f t="shared" si="86"/>
        <v>16</v>
      </c>
      <c r="D1360" t="str">
        <f t="shared" si="87"/>
        <v>UM</v>
      </c>
      <c r="E1360">
        <v>2011</v>
      </c>
      <c r="F1360">
        <v>31</v>
      </c>
      <c r="G1360" t="s">
        <v>141</v>
      </c>
      <c r="H1360">
        <v>3</v>
      </c>
      <c r="I1360" s="136">
        <f>VLOOKUP(A1360,[1]valid2020_stock!$A$2:$M$9919,13,FALSE)</f>
        <v>25.046944773472759</v>
      </c>
      <c r="K1360" s="130">
        <f>VLOOKUP(A1360,HC!$A$1:$F$200,6,FALSE)</f>
        <v>22.34626228651808</v>
      </c>
      <c r="L1360" t="str">
        <f>HC!D$1</f>
        <v>[HoodCanalValidationRunInputs_GR-September22-2020 ahb.xlsx]forDAN'!$A$1</v>
      </c>
      <c r="M1360" t="s">
        <v>194</v>
      </c>
    </row>
    <row r="1361" spans="1:13" x14ac:dyDescent="0.3">
      <c r="A1361" t="str">
        <f t="shared" si="85"/>
        <v>2011-31-4-SkokR_nat_n_um</v>
      </c>
      <c r="B1361">
        <f>VLOOKUP(F1361,LookUpFlags!$A$5:$E$114,5,FALSE)</f>
        <v>2</v>
      </c>
      <c r="C1361">
        <f t="shared" si="86"/>
        <v>16</v>
      </c>
      <c r="D1361" t="str">
        <f t="shared" si="87"/>
        <v>UM</v>
      </c>
      <c r="E1361">
        <v>2011</v>
      </c>
      <c r="F1361">
        <v>31</v>
      </c>
      <c r="G1361" t="s">
        <v>141</v>
      </c>
      <c r="H1361">
        <v>4</v>
      </c>
      <c r="I1361" s="136">
        <f>VLOOKUP(A1361,[1]valid2020_stock!$A$2:$M$9919,13,FALSE)</f>
        <v>63.508359969101889</v>
      </c>
      <c r="K1361" s="130">
        <f>VLOOKUP(A1361,HC!$A$1:$F$200,6,FALSE)</f>
        <v>56.660582042693079</v>
      </c>
      <c r="L1361" t="str">
        <f>HC!D$1</f>
        <v>[HoodCanalValidationRunInputs_GR-September22-2020 ahb.xlsx]forDAN'!$A$1</v>
      </c>
      <c r="M1361" t="s">
        <v>194</v>
      </c>
    </row>
    <row r="1362" spans="1:13" x14ac:dyDescent="0.3">
      <c r="A1362" t="str">
        <f t="shared" si="85"/>
        <v>2011-31-5-SkokR_nat_n_um</v>
      </c>
      <c r="B1362">
        <f>VLOOKUP(F1362,LookUpFlags!$A$5:$E$114,5,FALSE)</f>
        <v>2</v>
      </c>
      <c r="C1362">
        <f t="shared" si="86"/>
        <v>16</v>
      </c>
      <c r="D1362" t="str">
        <f t="shared" si="87"/>
        <v>UM</v>
      </c>
      <c r="E1362">
        <v>2011</v>
      </c>
      <c r="F1362">
        <v>31</v>
      </c>
      <c r="G1362" t="s">
        <v>141</v>
      </c>
      <c r="H1362">
        <v>5</v>
      </c>
      <c r="I1362" s="136">
        <f>VLOOKUP(A1362,[1]valid2020_stock!$A$2:$M$9919,13,FALSE)</f>
        <v>9.899978171333107E-2</v>
      </c>
      <c r="K1362" s="130">
        <f>VLOOKUP(A1362,HC!$A$1:$F$200,6,FALSE)</f>
        <v>8.832514737754181E-2</v>
      </c>
      <c r="L1362" t="str">
        <f>HC!D$1</f>
        <v>[HoodCanalValidationRunInputs_GR-September22-2020 ahb.xlsx]forDAN'!$A$1</v>
      </c>
      <c r="M1362" t="s">
        <v>194</v>
      </c>
    </row>
    <row r="1363" spans="1:13" x14ac:dyDescent="0.3">
      <c r="A1363" t="str">
        <f t="shared" si="85"/>
        <v>2012-31-3-SkokR_nat_n_um</v>
      </c>
      <c r="B1363">
        <f>VLOOKUP(F1363,LookUpFlags!$A$5:$E$114,5,FALSE)</f>
        <v>2</v>
      </c>
      <c r="C1363">
        <f t="shared" si="86"/>
        <v>16</v>
      </c>
      <c r="D1363" t="str">
        <f t="shared" si="87"/>
        <v>UM</v>
      </c>
      <c r="E1363">
        <v>2012</v>
      </c>
      <c r="F1363">
        <v>31</v>
      </c>
      <c r="G1363" t="s">
        <v>141</v>
      </c>
      <c r="H1363">
        <v>3</v>
      </c>
      <c r="I1363" s="136">
        <f>VLOOKUP(A1363,[1]valid2020_stock!$A$2:$M$9919,13,FALSE)</f>
        <v>231.02239077149821</v>
      </c>
      <c r="K1363" s="130">
        <f>VLOOKUP(A1363,HC!$A$1:$F$200,6,FALSE)</f>
        <v>206.27001982300939</v>
      </c>
      <c r="L1363" t="str">
        <f>HC!D$1</f>
        <v>[HoodCanalValidationRunInputs_GR-September22-2020 ahb.xlsx]forDAN'!$A$1</v>
      </c>
      <c r="M1363" t="s">
        <v>194</v>
      </c>
    </row>
    <row r="1364" spans="1:13" x14ac:dyDescent="0.3">
      <c r="A1364" t="str">
        <f t="shared" si="85"/>
        <v>2012-31-4-SkokR_nat_n_um</v>
      </c>
      <c r="B1364">
        <f>VLOOKUP(F1364,LookUpFlags!$A$5:$E$114,5,FALSE)</f>
        <v>2</v>
      </c>
      <c r="C1364">
        <f t="shared" si="86"/>
        <v>16</v>
      </c>
      <c r="D1364" t="str">
        <f t="shared" si="87"/>
        <v>UM</v>
      </c>
      <c r="E1364">
        <v>2012</v>
      </c>
      <c r="F1364">
        <v>31</v>
      </c>
      <c r="G1364" t="s">
        <v>141</v>
      </c>
      <c r="H1364">
        <v>4</v>
      </c>
      <c r="I1364" s="136">
        <f>VLOOKUP(A1364,[1]valid2020_stock!$A$2:$M$9919,13,FALSE)</f>
        <v>23.98738233681074</v>
      </c>
      <c r="K1364" s="130">
        <f>VLOOKUP(A1364,HC!$A$1:$F$200,6,FALSE)</f>
        <v>21.417308571661128</v>
      </c>
      <c r="L1364" t="str">
        <f>HC!D$1</f>
        <v>[HoodCanalValidationRunInputs_GR-September22-2020 ahb.xlsx]forDAN'!$A$1</v>
      </c>
      <c r="M1364" t="s">
        <v>194</v>
      </c>
    </row>
    <row r="1365" spans="1:13" x14ac:dyDescent="0.3">
      <c r="A1365" t="str">
        <f t="shared" si="85"/>
        <v>2012-31-5-SkokR_nat_n_um</v>
      </c>
      <c r="B1365">
        <f>VLOOKUP(F1365,LookUpFlags!$A$5:$E$114,5,FALSE)</f>
        <v>2</v>
      </c>
      <c r="C1365">
        <f t="shared" si="86"/>
        <v>16</v>
      </c>
      <c r="D1365" t="str">
        <f t="shared" si="87"/>
        <v>UM</v>
      </c>
      <c r="E1365">
        <v>2012</v>
      </c>
      <c r="F1365">
        <v>31</v>
      </c>
      <c r="G1365" t="s">
        <v>141</v>
      </c>
      <c r="H1365">
        <v>5</v>
      </c>
      <c r="I1365" s="136">
        <f>VLOOKUP(A1365,[1]valid2020_stock!$A$2:$M$9919,13,FALSE)</f>
        <v>3.983144668474107</v>
      </c>
      <c r="K1365" s="130">
        <f>VLOOKUP(A1365,HC!$A$1:$F$200,6,FALSE)</f>
        <v>3.5563796521208513</v>
      </c>
      <c r="L1365" t="str">
        <f>HC!D$1</f>
        <v>[HoodCanalValidationRunInputs_GR-September22-2020 ahb.xlsx]forDAN'!$A$1</v>
      </c>
      <c r="M1365" t="s">
        <v>194</v>
      </c>
    </row>
    <row r="1366" spans="1:13" x14ac:dyDescent="0.3">
      <c r="A1366" t="str">
        <f t="shared" si="85"/>
        <v>2013-31-3-SkokR_nat_n_um</v>
      </c>
      <c r="B1366">
        <f>VLOOKUP(F1366,LookUpFlags!$A$5:$E$114,5,FALSE)</f>
        <v>2</v>
      </c>
      <c r="C1366">
        <f t="shared" si="86"/>
        <v>16</v>
      </c>
      <c r="D1366" t="str">
        <f t="shared" si="87"/>
        <v>UM</v>
      </c>
      <c r="E1366">
        <v>2013</v>
      </c>
      <c r="F1366">
        <v>31</v>
      </c>
      <c r="G1366" t="s">
        <v>141</v>
      </c>
      <c r="H1366">
        <v>3</v>
      </c>
      <c r="I1366" s="136">
        <f>VLOOKUP(A1366,[1]valid2020_stock!$A$2:$M$9919,13,FALSE)</f>
        <v>128.64012114776961</v>
      </c>
      <c r="K1366" s="130">
        <f>VLOOKUP(A1366,HC!$A$1:$F$200,6,FALSE)</f>
        <v>114.46745433532045</v>
      </c>
      <c r="L1366" t="str">
        <f>HC!D$1</f>
        <v>[HoodCanalValidationRunInputs_GR-September22-2020 ahb.xlsx]forDAN'!$A$1</v>
      </c>
      <c r="M1366" t="s">
        <v>194</v>
      </c>
    </row>
    <row r="1367" spans="1:13" x14ac:dyDescent="0.3">
      <c r="A1367" t="str">
        <f t="shared" si="85"/>
        <v>2013-31-4-SkokR_nat_n_um</v>
      </c>
      <c r="B1367">
        <f>VLOOKUP(F1367,LookUpFlags!$A$5:$E$114,5,FALSE)</f>
        <v>2</v>
      </c>
      <c r="C1367">
        <f t="shared" si="86"/>
        <v>16</v>
      </c>
      <c r="D1367" t="str">
        <f t="shared" si="87"/>
        <v>UM</v>
      </c>
      <c r="E1367">
        <v>2013</v>
      </c>
      <c r="F1367">
        <v>31</v>
      </c>
      <c r="G1367" t="s">
        <v>141</v>
      </c>
      <c r="H1367">
        <v>4</v>
      </c>
      <c r="I1367" s="136">
        <f>VLOOKUP(A1367,[1]valid2020_stock!$A$2:$M$9919,13,FALSE)</f>
        <v>136.2002384604026</v>
      </c>
      <c r="K1367" s="130">
        <f>VLOOKUP(A1367,HC!$A$1:$F$200,6,FALSE)</f>
        <v>121.19465091701053</v>
      </c>
      <c r="L1367" t="str">
        <f>HC!D$1</f>
        <v>[HoodCanalValidationRunInputs_GR-September22-2020 ahb.xlsx]forDAN'!$A$1</v>
      </c>
      <c r="M1367" t="s">
        <v>194</v>
      </c>
    </row>
    <row r="1368" spans="1:13" x14ac:dyDescent="0.3">
      <c r="A1368" t="str">
        <f t="shared" si="85"/>
        <v>2013-31-5-SkokR_nat_n_um</v>
      </c>
      <c r="B1368">
        <f>VLOOKUP(F1368,LookUpFlags!$A$5:$E$114,5,FALSE)</f>
        <v>2</v>
      </c>
      <c r="C1368">
        <f t="shared" si="86"/>
        <v>16</v>
      </c>
      <c r="D1368" t="str">
        <f t="shared" si="87"/>
        <v>UM</v>
      </c>
      <c r="E1368">
        <v>2013</v>
      </c>
      <c r="F1368">
        <v>31</v>
      </c>
      <c r="G1368" t="s">
        <v>141</v>
      </c>
      <c r="H1368">
        <v>5</v>
      </c>
      <c r="I1368" s="136">
        <f>VLOOKUP(A1368,[1]valid2020_stock!$A$2:$M$9919,13,FALSE)</f>
        <v>0.70876099805933679</v>
      </c>
      <c r="K1368" s="130">
        <f>VLOOKUP(A1368,HC!$A$1:$F$200,6,FALSE)</f>
        <v>0.63067467953344603</v>
      </c>
      <c r="L1368" t="str">
        <f>HC!D$1</f>
        <v>[HoodCanalValidationRunInputs_GR-September22-2020 ahb.xlsx]forDAN'!$A$1</v>
      </c>
      <c r="M1368" t="s">
        <v>194</v>
      </c>
    </row>
    <row r="1369" spans="1:13" x14ac:dyDescent="0.3">
      <c r="A1369" t="str">
        <f t="shared" si="85"/>
        <v>2007-32-3-HoodsportHat_F_h_m</v>
      </c>
      <c r="B1369">
        <f>VLOOKUP(F1369,LookUpFlags!$A$5:$E$114,5,FALSE)</f>
        <v>2</v>
      </c>
      <c r="C1369">
        <f t="shared" si="86"/>
        <v>16</v>
      </c>
      <c r="D1369" t="str">
        <f t="shared" si="87"/>
        <v>M</v>
      </c>
      <c r="E1369">
        <v>2007</v>
      </c>
      <c r="F1369">
        <v>32</v>
      </c>
      <c r="G1369" t="s">
        <v>137</v>
      </c>
      <c r="H1369">
        <v>3</v>
      </c>
      <c r="I1369" s="136">
        <f>VLOOKUP(A1369,[1]valid2020_stock!$A$2:$M$9919,13,FALSE)</f>
        <v>3279.7876770527209</v>
      </c>
      <c r="K1369" s="130">
        <f>VLOOKUP(A1369,HC!$A$1:$F$200,6,FALSE)</f>
        <v>3112.7607797542619</v>
      </c>
      <c r="L1369" t="str">
        <f>HC!D$1</f>
        <v>[HoodCanalValidationRunInputs_GR-September22-2020 ahb.xlsx]forDAN'!$A$1</v>
      </c>
      <c r="M1369" t="s">
        <v>194</v>
      </c>
    </row>
    <row r="1370" spans="1:13" x14ac:dyDescent="0.3">
      <c r="A1370" t="str">
        <f t="shared" si="85"/>
        <v>2007-32-3-SkokR_hat_h_m</v>
      </c>
      <c r="B1370">
        <f>VLOOKUP(F1370,LookUpFlags!$A$5:$E$114,5,FALSE)</f>
        <v>2</v>
      </c>
      <c r="C1370">
        <f t="shared" si="86"/>
        <v>16</v>
      </c>
      <c r="D1370" t="str">
        <f t="shared" si="87"/>
        <v>M</v>
      </c>
      <c r="E1370">
        <v>2007</v>
      </c>
      <c r="F1370">
        <v>32</v>
      </c>
      <c r="G1370" t="s">
        <v>142</v>
      </c>
      <c r="H1370">
        <v>3</v>
      </c>
      <c r="I1370" s="136">
        <f>VLOOKUP(A1370,[1]valid2020_stock!$A$2:$M$9919,13,FALSE)</f>
        <v>1104.603001134722</v>
      </c>
      <c r="K1370" s="130">
        <f>VLOOKUP(A1370,HC!$A$1:$F$200,6,FALSE)</f>
        <v>1048.3498438596469</v>
      </c>
      <c r="L1370" t="str">
        <f>HC!D$1</f>
        <v>[HoodCanalValidationRunInputs_GR-September22-2020 ahb.xlsx]forDAN'!$A$1</v>
      </c>
      <c r="M1370" t="s">
        <v>194</v>
      </c>
    </row>
    <row r="1371" spans="1:13" x14ac:dyDescent="0.3">
      <c r="A1371" t="str">
        <f t="shared" si="85"/>
        <v>2007-32-4-HoodsportHat_F_h_m</v>
      </c>
      <c r="B1371">
        <f>VLOOKUP(F1371,LookUpFlags!$A$5:$E$114,5,FALSE)</f>
        <v>2</v>
      </c>
      <c r="C1371">
        <f t="shared" si="86"/>
        <v>16</v>
      </c>
      <c r="D1371" t="str">
        <f t="shared" si="87"/>
        <v>M</v>
      </c>
      <c r="E1371">
        <v>2007</v>
      </c>
      <c r="F1371">
        <v>32</v>
      </c>
      <c r="G1371" t="s">
        <v>137</v>
      </c>
      <c r="H1371">
        <v>4</v>
      </c>
      <c r="I1371" s="136">
        <f>VLOOKUP(A1371,[1]valid2020_stock!$A$2:$M$9919,13,FALSE)</f>
        <v>2061.5112385138491</v>
      </c>
      <c r="K1371" s="130">
        <f>VLOOKUP(A1371,HC!$A$1:$F$200,6,FALSE)</f>
        <v>1956.5264468689538</v>
      </c>
      <c r="L1371" t="str">
        <f>HC!D$1</f>
        <v>[HoodCanalValidationRunInputs_GR-September22-2020 ahb.xlsx]forDAN'!$A$1</v>
      </c>
      <c r="M1371" t="s">
        <v>194</v>
      </c>
    </row>
    <row r="1372" spans="1:13" x14ac:dyDescent="0.3">
      <c r="A1372" t="str">
        <f t="shared" si="85"/>
        <v>2007-32-4-SkokR_hat_h_m</v>
      </c>
      <c r="B1372">
        <f>VLOOKUP(F1372,LookUpFlags!$A$5:$E$114,5,FALSE)</f>
        <v>2</v>
      </c>
      <c r="C1372">
        <f t="shared" si="86"/>
        <v>16</v>
      </c>
      <c r="D1372" t="str">
        <f t="shared" si="87"/>
        <v>M</v>
      </c>
      <c r="E1372">
        <v>2007</v>
      </c>
      <c r="F1372">
        <v>32</v>
      </c>
      <c r="G1372" t="s">
        <v>142</v>
      </c>
      <c r="H1372">
        <v>4</v>
      </c>
      <c r="I1372" s="136">
        <f>VLOOKUP(A1372,[1]valid2020_stock!$A$2:$M$9919,13,FALSE)</f>
        <v>1125.3411719369819</v>
      </c>
      <c r="K1372" s="130">
        <f>VLOOKUP(A1372,HC!$A$1:$F$200,6,FALSE)</f>
        <v>1068.0318998563714</v>
      </c>
      <c r="L1372" t="str">
        <f>HC!D$1</f>
        <v>[HoodCanalValidationRunInputs_GR-September22-2020 ahb.xlsx]forDAN'!$A$1</v>
      </c>
      <c r="M1372" t="s">
        <v>194</v>
      </c>
    </row>
    <row r="1373" spans="1:13" x14ac:dyDescent="0.3">
      <c r="A1373" t="str">
        <f t="shared" si="85"/>
        <v>2007-32-5-HoodsportHat_F_h_m</v>
      </c>
      <c r="B1373">
        <f>VLOOKUP(F1373,LookUpFlags!$A$5:$E$114,5,FALSE)</f>
        <v>2</v>
      </c>
      <c r="C1373">
        <f t="shared" si="86"/>
        <v>16</v>
      </c>
      <c r="D1373" t="str">
        <f t="shared" si="87"/>
        <v>M</v>
      </c>
      <c r="E1373">
        <v>2007</v>
      </c>
      <c r="F1373">
        <v>32</v>
      </c>
      <c r="G1373" t="s">
        <v>137</v>
      </c>
      <c r="H1373">
        <v>5</v>
      </c>
      <c r="I1373" s="136">
        <f>VLOOKUP(A1373,[1]valid2020_stock!$A$2:$M$9919,13,FALSE)</f>
        <v>15.466843171251449</v>
      </c>
      <c r="K1373" s="130">
        <f>VLOOKUP(A1373,HC!$A$1:$F$200,6,FALSE)</f>
        <v>14.67917668784742</v>
      </c>
      <c r="L1373" t="str">
        <f>HC!D$1</f>
        <v>[HoodCanalValidationRunInputs_GR-September22-2020 ahb.xlsx]forDAN'!$A$1</v>
      </c>
      <c r="M1373" t="s">
        <v>194</v>
      </c>
    </row>
    <row r="1374" spans="1:13" x14ac:dyDescent="0.3">
      <c r="A1374" t="str">
        <f t="shared" si="85"/>
        <v>2007-32-5-SkokR_hat_h_m</v>
      </c>
      <c r="B1374">
        <f>VLOOKUP(F1374,LookUpFlags!$A$5:$E$114,5,FALSE)</f>
        <v>2</v>
      </c>
      <c r="C1374">
        <f t="shared" si="86"/>
        <v>16</v>
      </c>
      <c r="D1374" t="str">
        <f t="shared" si="87"/>
        <v>M</v>
      </c>
      <c r="E1374">
        <v>2007</v>
      </c>
      <c r="F1374">
        <v>32</v>
      </c>
      <c r="G1374" t="s">
        <v>142</v>
      </c>
      <c r="H1374">
        <v>5</v>
      </c>
      <c r="I1374" s="136">
        <f>VLOOKUP(A1374,[1]valid2020_stock!$A$2:$M$9919,13,FALSE)</f>
        <v>32.933296939177943</v>
      </c>
      <c r="K1374" s="130">
        <f>VLOOKUP(A1374,HC!$A$1:$F$200,6,FALSE)</f>
        <v>31.256131540927889</v>
      </c>
      <c r="L1374" t="str">
        <f>HC!D$1</f>
        <v>[HoodCanalValidationRunInputs_GR-September22-2020 ahb.xlsx]forDAN'!$A$1</v>
      </c>
      <c r="M1374" t="s">
        <v>194</v>
      </c>
    </row>
    <row r="1375" spans="1:13" x14ac:dyDescent="0.3">
      <c r="A1375" t="str">
        <f t="shared" si="85"/>
        <v>2008-32-3-HoodsportHat_F_h_m</v>
      </c>
      <c r="B1375">
        <f>VLOOKUP(F1375,LookUpFlags!$A$5:$E$114,5,FALSE)</f>
        <v>2</v>
      </c>
      <c r="C1375">
        <f t="shared" si="86"/>
        <v>16</v>
      </c>
      <c r="D1375" t="str">
        <f t="shared" si="87"/>
        <v>M</v>
      </c>
      <c r="E1375">
        <v>2008</v>
      </c>
      <c r="F1375">
        <v>32</v>
      </c>
      <c r="G1375" t="s">
        <v>137</v>
      </c>
      <c r="H1375">
        <v>3</v>
      </c>
      <c r="I1375" s="136">
        <f>VLOOKUP(A1375,[1]valid2020_stock!$A$2:$M$9919,13,FALSE)</f>
        <v>7998.0990982315261</v>
      </c>
      <c r="K1375" s="130">
        <f>VLOOKUP(A1375,HC!$A$1:$F$200,6,FALSE)</f>
        <v>7114.2484097632005</v>
      </c>
      <c r="L1375" t="str">
        <f>HC!D$1</f>
        <v>[HoodCanalValidationRunInputs_GR-September22-2020 ahb.xlsx]forDAN'!$A$1</v>
      </c>
      <c r="M1375" t="s">
        <v>194</v>
      </c>
    </row>
    <row r="1376" spans="1:13" x14ac:dyDescent="0.3">
      <c r="A1376" t="str">
        <f t="shared" si="85"/>
        <v>2008-32-3-SkokR_hat_h_m</v>
      </c>
      <c r="B1376">
        <f>VLOOKUP(F1376,LookUpFlags!$A$5:$E$114,5,FALSE)</f>
        <v>2</v>
      </c>
      <c r="C1376">
        <f t="shared" si="86"/>
        <v>16</v>
      </c>
      <c r="D1376" t="str">
        <f t="shared" si="87"/>
        <v>M</v>
      </c>
      <c r="E1376">
        <v>2008</v>
      </c>
      <c r="F1376">
        <v>32</v>
      </c>
      <c r="G1376" t="s">
        <v>142</v>
      </c>
      <c r="H1376">
        <v>3</v>
      </c>
      <c r="I1376" s="136">
        <f>VLOOKUP(A1376,[1]valid2020_stock!$A$2:$M$9919,13,FALSE)</f>
        <v>14133.84282948594</v>
      </c>
      <c r="K1376" s="130">
        <f>VLOOKUP(A1376,HC!$A$1:$F$200,6,FALSE)</f>
        <v>12571.945863454799</v>
      </c>
      <c r="L1376" t="str">
        <f>HC!D$1</f>
        <v>[HoodCanalValidationRunInputs_GR-September22-2020 ahb.xlsx]forDAN'!$A$1</v>
      </c>
      <c r="M1376" t="s">
        <v>194</v>
      </c>
    </row>
    <row r="1377" spans="1:13" x14ac:dyDescent="0.3">
      <c r="A1377" t="str">
        <f t="shared" si="85"/>
        <v>2008-32-4-HoodsportHat_F_h_m</v>
      </c>
      <c r="B1377">
        <f>VLOOKUP(F1377,LookUpFlags!$A$5:$E$114,5,FALSE)</f>
        <v>2</v>
      </c>
      <c r="C1377">
        <f t="shared" si="86"/>
        <v>16</v>
      </c>
      <c r="D1377" t="str">
        <f t="shared" si="87"/>
        <v>M</v>
      </c>
      <c r="E1377">
        <v>2008</v>
      </c>
      <c r="F1377">
        <v>32</v>
      </c>
      <c r="G1377" t="s">
        <v>137</v>
      </c>
      <c r="H1377">
        <v>4</v>
      </c>
      <c r="I1377" s="136">
        <f>VLOOKUP(A1377,[1]valid2020_stock!$A$2:$M$9919,13,FALSE)</f>
        <v>657.56430163090442</v>
      </c>
      <c r="K1377" s="130">
        <f>VLOOKUP(A1377,HC!$A$1:$F$200,6,FALSE)</f>
        <v>584.89845271223123</v>
      </c>
      <c r="L1377" t="str">
        <f>HC!D$1</f>
        <v>[HoodCanalValidationRunInputs_GR-September22-2020 ahb.xlsx]forDAN'!$A$1</v>
      </c>
      <c r="M1377" t="s">
        <v>194</v>
      </c>
    </row>
    <row r="1378" spans="1:13" x14ac:dyDescent="0.3">
      <c r="A1378" t="str">
        <f t="shared" si="85"/>
        <v>2008-32-4-SkokR_hat_h_m</v>
      </c>
      <c r="B1378">
        <f>VLOOKUP(F1378,LookUpFlags!$A$5:$E$114,5,FALSE)</f>
        <v>2</v>
      </c>
      <c r="C1378">
        <f t="shared" si="86"/>
        <v>16</v>
      </c>
      <c r="D1378" t="str">
        <f t="shared" si="87"/>
        <v>M</v>
      </c>
      <c r="E1378">
        <v>2008</v>
      </c>
      <c r="F1378">
        <v>32</v>
      </c>
      <c r="G1378" t="s">
        <v>142</v>
      </c>
      <c r="H1378">
        <v>4</v>
      </c>
      <c r="I1378" s="136">
        <f>VLOOKUP(A1378,[1]valid2020_stock!$A$2:$M$9919,13,FALSE)</f>
        <v>273.4114646598257</v>
      </c>
      <c r="K1378" s="130">
        <f>VLOOKUP(A1378,HC!$A$1:$F$200,6,FALSE)</f>
        <v>243.19742150947852</v>
      </c>
      <c r="L1378" t="str">
        <f>HC!D$1</f>
        <v>[HoodCanalValidationRunInputs_GR-September22-2020 ahb.xlsx]forDAN'!$A$1</v>
      </c>
      <c r="M1378" t="s">
        <v>194</v>
      </c>
    </row>
    <row r="1379" spans="1:13" x14ac:dyDescent="0.3">
      <c r="A1379" t="str">
        <f t="shared" si="85"/>
        <v>2008-32-5-HoodsportHat_F_h_m</v>
      </c>
      <c r="B1379">
        <f>VLOOKUP(F1379,LookUpFlags!$A$5:$E$114,5,FALSE)</f>
        <v>2</v>
      </c>
      <c r="C1379">
        <f t="shared" si="86"/>
        <v>16</v>
      </c>
      <c r="D1379" t="str">
        <f t="shared" si="87"/>
        <v>M</v>
      </c>
      <c r="E1379">
        <v>2008</v>
      </c>
      <c r="F1379">
        <v>32</v>
      </c>
      <c r="G1379" t="s">
        <v>137</v>
      </c>
      <c r="H1379">
        <v>5</v>
      </c>
      <c r="I1379" s="136">
        <f>VLOOKUP(A1379,[1]valid2020_stock!$A$2:$M$9919,13,FALSE)</f>
        <v>0</v>
      </c>
      <c r="K1379" s="130">
        <f>VLOOKUP(A1379,HC!$A$1:$F$200,6,FALSE)</f>
        <v>0</v>
      </c>
      <c r="L1379" t="str">
        <f>HC!D$1</f>
        <v>[HoodCanalValidationRunInputs_GR-September22-2020 ahb.xlsx]forDAN'!$A$1</v>
      </c>
      <c r="M1379" t="s">
        <v>194</v>
      </c>
    </row>
    <row r="1380" spans="1:13" x14ac:dyDescent="0.3">
      <c r="A1380" t="str">
        <f t="shared" si="85"/>
        <v>2008-32-5-SkokR_hat_h_m</v>
      </c>
      <c r="B1380">
        <f>VLOOKUP(F1380,LookUpFlags!$A$5:$E$114,5,FALSE)</f>
        <v>2</v>
      </c>
      <c r="C1380">
        <f t="shared" si="86"/>
        <v>16</v>
      </c>
      <c r="D1380" t="str">
        <f t="shared" si="87"/>
        <v>M</v>
      </c>
      <c r="E1380">
        <v>2008</v>
      </c>
      <c r="F1380">
        <v>32</v>
      </c>
      <c r="G1380" t="s">
        <v>142</v>
      </c>
      <c r="H1380">
        <v>5</v>
      </c>
      <c r="I1380" s="136">
        <f>VLOOKUP(A1380,[1]valid2020_stock!$A$2:$M$9919,13,FALSE)</f>
        <v>13.122466762623191</v>
      </c>
      <c r="K1380" s="130">
        <f>VLOOKUP(A1380,HC!$A$1:$F$200,6,FALSE)</f>
        <v>11.672334532439679</v>
      </c>
      <c r="L1380" t="str">
        <f>HC!D$1</f>
        <v>[HoodCanalValidationRunInputs_GR-September22-2020 ahb.xlsx]forDAN'!$A$1</v>
      </c>
      <c r="M1380" t="s">
        <v>194</v>
      </c>
    </row>
    <row r="1381" spans="1:13" x14ac:dyDescent="0.3">
      <c r="A1381" t="str">
        <f t="shared" si="85"/>
        <v>2009-32-3-HoodsportHat_F_h_m</v>
      </c>
      <c r="B1381">
        <f>VLOOKUP(F1381,LookUpFlags!$A$5:$E$114,5,FALSE)</f>
        <v>2</v>
      </c>
      <c r="C1381">
        <f t="shared" si="86"/>
        <v>16</v>
      </c>
      <c r="D1381" t="str">
        <f t="shared" si="87"/>
        <v>M</v>
      </c>
      <c r="E1381">
        <v>2009</v>
      </c>
      <c r="F1381">
        <v>32</v>
      </c>
      <c r="G1381" t="s">
        <v>137</v>
      </c>
      <c r="H1381">
        <v>3</v>
      </c>
      <c r="I1381" s="136">
        <f>VLOOKUP(A1381,[1]valid2020_stock!$A$2:$M$9919,13,FALSE)</f>
        <v>7322.6917400639832</v>
      </c>
      <c r="K1381" s="130">
        <f>VLOOKUP(A1381,HC!$A$1:$F$200,6,FALSE)</f>
        <v>6541.816101876524</v>
      </c>
      <c r="L1381" t="str">
        <f>HC!D$1</f>
        <v>[HoodCanalValidationRunInputs_GR-September22-2020 ahb.xlsx]forDAN'!$A$1</v>
      </c>
      <c r="M1381" t="s">
        <v>194</v>
      </c>
    </row>
    <row r="1382" spans="1:13" x14ac:dyDescent="0.3">
      <c r="A1382" t="str">
        <f t="shared" si="85"/>
        <v>2009-32-3-SkokR_hat_h_m</v>
      </c>
      <c r="B1382">
        <f>VLOOKUP(F1382,LookUpFlags!$A$5:$E$114,5,FALSE)</f>
        <v>2</v>
      </c>
      <c r="C1382">
        <f t="shared" si="86"/>
        <v>16</v>
      </c>
      <c r="D1382" t="str">
        <f t="shared" si="87"/>
        <v>M</v>
      </c>
      <c r="E1382">
        <v>2009</v>
      </c>
      <c r="F1382">
        <v>32</v>
      </c>
      <c r="G1382" t="s">
        <v>142</v>
      </c>
      <c r="H1382">
        <v>3</v>
      </c>
      <c r="I1382" s="136">
        <f>VLOOKUP(A1382,[1]valid2020_stock!$A$2:$M$9919,13,FALSE)</f>
        <v>8829.3114873272098</v>
      </c>
      <c r="K1382" s="130">
        <f>VLOOKUP(A1382,HC!$A$1:$F$200,6,FALSE)</f>
        <v>7887.7732542344893</v>
      </c>
      <c r="L1382" t="str">
        <f>HC!D$1</f>
        <v>[HoodCanalValidationRunInputs_GR-September22-2020 ahb.xlsx]forDAN'!$A$1</v>
      </c>
      <c r="M1382" t="s">
        <v>194</v>
      </c>
    </row>
    <row r="1383" spans="1:13" x14ac:dyDescent="0.3">
      <c r="A1383" t="str">
        <f t="shared" si="85"/>
        <v>2009-32-4-HoodsportHat_F_h_m</v>
      </c>
      <c r="B1383">
        <f>VLOOKUP(F1383,LookUpFlags!$A$5:$E$114,5,FALSE)</f>
        <v>2</v>
      </c>
      <c r="C1383">
        <f t="shared" si="86"/>
        <v>16</v>
      </c>
      <c r="D1383" t="str">
        <f t="shared" si="87"/>
        <v>M</v>
      </c>
      <c r="E1383">
        <v>2009</v>
      </c>
      <c r="F1383">
        <v>32</v>
      </c>
      <c r="G1383" t="s">
        <v>137</v>
      </c>
      <c r="H1383">
        <v>4</v>
      </c>
      <c r="I1383" s="136">
        <f>VLOOKUP(A1383,[1]valid2020_stock!$A$2:$M$9919,13,FALSE)</f>
        <v>6804.3527567109559</v>
      </c>
      <c r="K1383" s="130">
        <f>VLOOKUP(A1383,HC!$A$1:$F$200,6,FALSE)</f>
        <v>6078.7516403511354</v>
      </c>
      <c r="L1383" t="str">
        <f>HC!D$1</f>
        <v>[HoodCanalValidationRunInputs_GR-September22-2020 ahb.xlsx]forDAN'!$A$1</v>
      </c>
      <c r="M1383" t="s">
        <v>194</v>
      </c>
    </row>
    <row r="1384" spans="1:13" x14ac:dyDescent="0.3">
      <c r="A1384" t="str">
        <f t="shared" si="85"/>
        <v>2009-32-4-SkokR_hat_h_m</v>
      </c>
      <c r="B1384">
        <f>VLOOKUP(F1384,LookUpFlags!$A$5:$E$114,5,FALSE)</f>
        <v>2</v>
      </c>
      <c r="C1384">
        <f t="shared" si="86"/>
        <v>16</v>
      </c>
      <c r="D1384" t="str">
        <f t="shared" si="87"/>
        <v>M</v>
      </c>
      <c r="E1384">
        <v>2009</v>
      </c>
      <c r="F1384">
        <v>32</v>
      </c>
      <c r="G1384" t="s">
        <v>142</v>
      </c>
      <c r="H1384">
        <v>4</v>
      </c>
      <c r="I1384" s="136">
        <f>VLOOKUP(A1384,[1]valid2020_stock!$A$2:$M$9919,13,FALSE)</f>
        <v>8381.2213020445943</v>
      </c>
      <c r="K1384" s="130">
        <f>VLOOKUP(A1384,HC!$A$1:$F$200,6,FALSE)</f>
        <v>7487.466414450867</v>
      </c>
      <c r="L1384" t="str">
        <f>HC!D$1</f>
        <v>[HoodCanalValidationRunInputs_GR-September22-2020 ahb.xlsx]forDAN'!$A$1</v>
      </c>
      <c r="M1384" t="s">
        <v>194</v>
      </c>
    </row>
    <row r="1385" spans="1:13" x14ac:dyDescent="0.3">
      <c r="A1385" t="str">
        <f t="shared" si="85"/>
        <v>2009-32-5-HoodsportHat_F_h_m</v>
      </c>
      <c r="B1385">
        <f>VLOOKUP(F1385,LookUpFlags!$A$5:$E$114,5,FALSE)</f>
        <v>2</v>
      </c>
      <c r="C1385">
        <f t="shared" si="86"/>
        <v>16</v>
      </c>
      <c r="D1385" t="str">
        <f t="shared" si="87"/>
        <v>M</v>
      </c>
      <c r="E1385">
        <v>2009</v>
      </c>
      <c r="F1385">
        <v>32</v>
      </c>
      <c r="G1385" t="s">
        <v>137</v>
      </c>
      <c r="H1385">
        <v>5</v>
      </c>
      <c r="I1385" s="136">
        <f>VLOOKUP(A1385,[1]valid2020_stock!$A$2:$M$9919,13,FALSE)</f>
        <v>0</v>
      </c>
      <c r="K1385" s="130">
        <f>VLOOKUP(A1385,HC!$A$1:$F$200,6,FALSE)</f>
        <v>0</v>
      </c>
      <c r="L1385" t="str">
        <f>HC!D$1</f>
        <v>[HoodCanalValidationRunInputs_GR-September22-2020 ahb.xlsx]forDAN'!$A$1</v>
      </c>
      <c r="M1385" t="s">
        <v>194</v>
      </c>
    </row>
    <row r="1386" spans="1:13" x14ac:dyDescent="0.3">
      <c r="A1386" t="str">
        <f t="shared" si="85"/>
        <v>2009-32-5-SkokR_hat_h_m</v>
      </c>
      <c r="B1386">
        <f>VLOOKUP(F1386,LookUpFlags!$A$5:$E$114,5,FALSE)</f>
        <v>2</v>
      </c>
      <c r="C1386">
        <f t="shared" si="86"/>
        <v>16</v>
      </c>
      <c r="D1386" t="str">
        <f t="shared" si="87"/>
        <v>M</v>
      </c>
      <c r="E1386">
        <v>2009</v>
      </c>
      <c r="F1386">
        <v>32</v>
      </c>
      <c r="G1386" t="s">
        <v>142</v>
      </c>
      <c r="H1386">
        <v>5</v>
      </c>
      <c r="I1386" s="136">
        <f>VLOOKUP(A1386,[1]valid2020_stock!$A$2:$M$9919,13,FALSE)</f>
        <v>2.8627470220992768</v>
      </c>
      <c r="K1386" s="130">
        <f>VLOOKUP(A1386,HC!$A$1:$F$200,6,FALSE)</f>
        <v>2.5574700164292983</v>
      </c>
      <c r="L1386" t="str">
        <f>HC!D$1</f>
        <v>[HoodCanalValidationRunInputs_GR-September22-2020 ahb.xlsx]forDAN'!$A$1</v>
      </c>
      <c r="M1386" t="s">
        <v>194</v>
      </c>
    </row>
    <row r="1387" spans="1:13" x14ac:dyDescent="0.3">
      <c r="A1387" t="str">
        <f t="shared" si="85"/>
        <v>2010-32-3-HoodsportHat_F_h_m</v>
      </c>
      <c r="B1387">
        <f>VLOOKUP(F1387,LookUpFlags!$A$5:$E$114,5,FALSE)</f>
        <v>2</v>
      </c>
      <c r="C1387">
        <f t="shared" si="86"/>
        <v>16</v>
      </c>
      <c r="D1387" t="str">
        <f t="shared" si="87"/>
        <v>M</v>
      </c>
      <c r="E1387">
        <v>2010</v>
      </c>
      <c r="F1387">
        <v>32</v>
      </c>
      <c r="G1387" t="s">
        <v>137</v>
      </c>
      <c r="H1387">
        <v>3</v>
      </c>
      <c r="I1387" s="136">
        <f>VLOOKUP(A1387,[1]valid2020_stock!$A$2:$M$9919,13,FALSE)</f>
        <v>3904.1624652306009</v>
      </c>
      <c r="K1387" s="130">
        <f>VLOOKUP(A1387,HC!$A$1:$F$200,6,FALSE)</f>
        <v>3562.2569744678499</v>
      </c>
      <c r="L1387" t="str">
        <f>HC!D$1</f>
        <v>[HoodCanalValidationRunInputs_GR-September22-2020 ahb.xlsx]forDAN'!$A$1</v>
      </c>
      <c r="M1387" t="s">
        <v>194</v>
      </c>
    </row>
    <row r="1388" spans="1:13" x14ac:dyDescent="0.3">
      <c r="A1388" t="str">
        <f t="shared" si="85"/>
        <v>2010-32-3-SkokR_hat_h_m</v>
      </c>
      <c r="B1388">
        <f>VLOOKUP(F1388,LookUpFlags!$A$5:$E$114,5,FALSE)</f>
        <v>2</v>
      </c>
      <c r="C1388">
        <f t="shared" si="86"/>
        <v>16</v>
      </c>
      <c r="D1388" t="str">
        <f t="shared" si="87"/>
        <v>M</v>
      </c>
      <c r="E1388">
        <v>2010</v>
      </c>
      <c r="F1388">
        <v>32</v>
      </c>
      <c r="G1388" t="s">
        <v>142</v>
      </c>
      <c r="H1388">
        <v>3</v>
      </c>
      <c r="I1388" s="136">
        <f>VLOOKUP(A1388,[1]valid2020_stock!$A$2:$M$9919,13,FALSE)</f>
        <v>25715.093608184168</v>
      </c>
      <c r="K1388" s="130">
        <f>VLOOKUP(A1388,HC!$A$1:$F$200,6,FALSE)</f>
        <v>23463.10440988194</v>
      </c>
      <c r="L1388" t="str">
        <f>HC!D$1</f>
        <v>[HoodCanalValidationRunInputs_GR-September22-2020 ahb.xlsx]forDAN'!$A$1</v>
      </c>
      <c r="M1388" t="s">
        <v>194</v>
      </c>
    </row>
    <row r="1389" spans="1:13" x14ac:dyDescent="0.3">
      <c r="A1389" t="str">
        <f t="shared" si="85"/>
        <v>2010-32-4-HoodsportHat_F_h_m</v>
      </c>
      <c r="B1389">
        <f>VLOOKUP(F1389,LookUpFlags!$A$5:$E$114,5,FALSE)</f>
        <v>2</v>
      </c>
      <c r="C1389">
        <f t="shared" si="86"/>
        <v>16</v>
      </c>
      <c r="D1389" t="str">
        <f t="shared" si="87"/>
        <v>M</v>
      </c>
      <c r="E1389">
        <v>2010</v>
      </c>
      <c r="F1389">
        <v>32</v>
      </c>
      <c r="G1389" t="s">
        <v>137</v>
      </c>
      <c r="H1389">
        <v>4</v>
      </c>
      <c r="I1389" s="136">
        <f>VLOOKUP(A1389,[1]valid2020_stock!$A$2:$M$9919,13,FALSE)</f>
        <v>6032.0637895524706</v>
      </c>
      <c r="K1389" s="130">
        <f>VLOOKUP(A1389,HC!$A$1:$F$200,6,FALSE)</f>
        <v>5503.8081781002602</v>
      </c>
      <c r="L1389" t="str">
        <f>HC!D$1</f>
        <v>[HoodCanalValidationRunInputs_GR-September22-2020 ahb.xlsx]forDAN'!$A$1</v>
      </c>
      <c r="M1389" t="s">
        <v>194</v>
      </c>
    </row>
    <row r="1390" spans="1:13" x14ac:dyDescent="0.3">
      <c r="A1390" t="str">
        <f t="shared" si="85"/>
        <v>2010-32-4-SkokR_hat_h_m</v>
      </c>
      <c r="B1390">
        <f>VLOOKUP(F1390,LookUpFlags!$A$5:$E$114,5,FALSE)</f>
        <v>2</v>
      </c>
      <c r="C1390">
        <f t="shared" si="86"/>
        <v>16</v>
      </c>
      <c r="D1390" t="str">
        <f t="shared" si="87"/>
        <v>M</v>
      </c>
      <c r="E1390">
        <v>2010</v>
      </c>
      <c r="F1390">
        <v>32</v>
      </c>
      <c r="G1390" t="s">
        <v>142</v>
      </c>
      <c r="H1390">
        <v>4</v>
      </c>
      <c r="I1390" s="136">
        <f>VLOOKUP(A1390,[1]valid2020_stock!$A$2:$M$9919,13,FALSE)</f>
        <v>3430.8453591286288</v>
      </c>
      <c r="K1390" s="130">
        <f>VLOOKUP(A1390,HC!$A$1:$F$200,6,FALSE)</f>
        <v>3130.3904275804107</v>
      </c>
      <c r="L1390" t="str">
        <f>HC!D$1</f>
        <v>[HoodCanalValidationRunInputs_GR-September22-2020 ahb.xlsx]forDAN'!$A$1</v>
      </c>
      <c r="M1390" t="s">
        <v>194</v>
      </c>
    </row>
    <row r="1391" spans="1:13" x14ac:dyDescent="0.3">
      <c r="A1391" t="str">
        <f t="shared" si="85"/>
        <v>2010-32-5-HoodsportHat_F_h_m</v>
      </c>
      <c r="B1391">
        <f>VLOOKUP(F1391,LookUpFlags!$A$5:$E$114,5,FALSE)</f>
        <v>2</v>
      </c>
      <c r="C1391">
        <f t="shared" si="86"/>
        <v>16</v>
      </c>
      <c r="D1391" t="str">
        <f t="shared" si="87"/>
        <v>M</v>
      </c>
      <c r="E1391">
        <v>2010</v>
      </c>
      <c r="F1391">
        <v>32</v>
      </c>
      <c r="G1391" t="s">
        <v>137</v>
      </c>
      <c r="H1391">
        <v>5</v>
      </c>
      <c r="I1391" s="136">
        <f>VLOOKUP(A1391,[1]valid2020_stock!$A$2:$M$9919,13,FALSE)</f>
        <v>559.6056404554655</v>
      </c>
      <c r="K1391" s="130">
        <f>VLOOKUP(A1391,HC!$A$1:$F$200,6,FALSE)</f>
        <v>510.59839681807023</v>
      </c>
      <c r="L1391" t="str">
        <f>HC!D$1</f>
        <v>[HoodCanalValidationRunInputs_GR-September22-2020 ahb.xlsx]forDAN'!$A$1</v>
      </c>
      <c r="M1391" t="s">
        <v>194</v>
      </c>
    </row>
    <row r="1392" spans="1:13" x14ac:dyDescent="0.3">
      <c r="A1392" t="str">
        <f t="shared" si="85"/>
        <v>2010-32-5-SkokR_hat_h_m</v>
      </c>
      <c r="B1392">
        <f>VLOOKUP(F1392,LookUpFlags!$A$5:$E$114,5,FALSE)</f>
        <v>2</v>
      </c>
      <c r="C1392">
        <f t="shared" si="86"/>
        <v>16</v>
      </c>
      <c r="D1392" t="str">
        <f t="shared" si="87"/>
        <v>M</v>
      </c>
      <c r="E1392">
        <v>2010</v>
      </c>
      <c r="F1392">
        <v>32</v>
      </c>
      <c r="G1392" t="s">
        <v>142</v>
      </c>
      <c r="H1392">
        <v>5</v>
      </c>
      <c r="I1392" s="136">
        <f>VLOOKUP(A1392,[1]valid2020_stock!$A$2:$M$9919,13,FALSE)</f>
        <v>101.3155724969604</v>
      </c>
      <c r="K1392" s="130">
        <f>VLOOKUP(A1392,HC!$A$1:$F$200,6,FALSE)</f>
        <v>92.442901125064438</v>
      </c>
      <c r="L1392" t="str">
        <f>HC!D$1</f>
        <v>[HoodCanalValidationRunInputs_GR-September22-2020 ahb.xlsx]forDAN'!$A$1</v>
      </c>
      <c r="M1392" t="s">
        <v>194</v>
      </c>
    </row>
    <row r="1393" spans="1:13" x14ac:dyDescent="0.3">
      <c r="A1393" t="str">
        <f t="shared" si="85"/>
        <v>2011-32-3-HoodsportHat_F_h_m</v>
      </c>
      <c r="B1393">
        <f>VLOOKUP(F1393,LookUpFlags!$A$5:$E$114,5,FALSE)</f>
        <v>2</v>
      </c>
      <c r="C1393">
        <f t="shared" si="86"/>
        <v>16</v>
      </c>
      <c r="D1393" t="str">
        <f t="shared" si="87"/>
        <v>M</v>
      </c>
      <c r="E1393">
        <v>2011</v>
      </c>
      <c r="F1393">
        <v>32</v>
      </c>
      <c r="G1393" t="s">
        <v>137</v>
      </c>
      <c r="H1393">
        <v>3</v>
      </c>
      <c r="I1393" s="136">
        <f>VLOOKUP(A1393,[1]valid2020_stock!$A$2:$M$9919,13,FALSE)</f>
        <v>11372.07868601243</v>
      </c>
      <c r="K1393" s="130">
        <f>VLOOKUP(A1393,HC!$A$1:$F$200,6,FALSE)</f>
        <v>10145.886269118861</v>
      </c>
      <c r="L1393" t="str">
        <f>HC!D$1</f>
        <v>[HoodCanalValidationRunInputs_GR-September22-2020 ahb.xlsx]forDAN'!$A$1</v>
      </c>
      <c r="M1393" t="s">
        <v>194</v>
      </c>
    </row>
    <row r="1394" spans="1:13" x14ac:dyDescent="0.3">
      <c r="A1394" t="str">
        <f t="shared" si="85"/>
        <v>2011-32-3-SkokR_hat_h_m</v>
      </c>
      <c r="B1394">
        <f>VLOOKUP(F1394,LookUpFlags!$A$5:$E$114,5,FALSE)</f>
        <v>2</v>
      </c>
      <c r="C1394">
        <f t="shared" si="86"/>
        <v>16</v>
      </c>
      <c r="D1394" t="str">
        <f t="shared" si="87"/>
        <v>M</v>
      </c>
      <c r="E1394">
        <v>2011</v>
      </c>
      <c r="F1394">
        <v>32</v>
      </c>
      <c r="G1394" t="s">
        <v>142</v>
      </c>
      <c r="H1394">
        <v>3</v>
      </c>
      <c r="I1394" s="136">
        <f>VLOOKUP(A1394,[1]valid2020_stock!$A$2:$M$9919,13,FALSE)</f>
        <v>12833.70383779489</v>
      </c>
      <c r="K1394" s="130">
        <f>VLOOKUP(A1394,HC!$A$1:$F$200,6,FALSE)</f>
        <v>11449.911941778735</v>
      </c>
      <c r="L1394" t="str">
        <f>HC!D$1</f>
        <v>[HoodCanalValidationRunInputs_GR-September22-2020 ahb.xlsx]forDAN'!$A$1</v>
      </c>
      <c r="M1394" t="s">
        <v>194</v>
      </c>
    </row>
    <row r="1395" spans="1:13" x14ac:dyDescent="0.3">
      <c r="A1395" t="str">
        <f t="shared" si="85"/>
        <v>2011-32-4-HoodsportHat_F_h_m</v>
      </c>
      <c r="B1395">
        <f>VLOOKUP(F1395,LookUpFlags!$A$5:$E$114,5,FALSE)</f>
        <v>2</v>
      </c>
      <c r="C1395">
        <f t="shared" si="86"/>
        <v>16</v>
      </c>
      <c r="D1395" t="str">
        <f t="shared" si="87"/>
        <v>M</v>
      </c>
      <c r="E1395">
        <v>2011</v>
      </c>
      <c r="F1395">
        <v>32</v>
      </c>
      <c r="G1395" t="s">
        <v>137</v>
      </c>
      <c r="H1395">
        <v>4</v>
      </c>
      <c r="I1395" s="136">
        <f>VLOOKUP(A1395,[1]valid2020_stock!$A$2:$M$9919,13,FALSE)</f>
        <v>9619.340603384313</v>
      </c>
      <c r="K1395" s="130">
        <f>VLOOKUP(A1395,HC!$A$1:$F$200,6,FALSE)</f>
        <v>8582.1368670177817</v>
      </c>
      <c r="L1395" t="str">
        <f>HC!D$1</f>
        <v>[HoodCanalValidationRunInputs_GR-September22-2020 ahb.xlsx]forDAN'!$A$1</v>
      </c>
      <c r="M1395" t="s">
        <v>194</v>
      </c>
    </row>
    <row r="1396" spans="1:13" x14ac:dyDescent="0.3">
      <c r="A1396" t="str">
        <f t="shared" si="85"/>
        <v>2011-32-4-SkokR_hat_h_m</v>
      </c>
      <c r="B1396">
        <f>VLOOKUP(F1396,LookUpFlags!$A$5:$E$114,5,FALSE)</f>
        <v>2</v>
      </c>
      <c r="C1396">
        <f t="shared" si="86"/>
        <v>16</v>
      </c>
      <c r="D1396" t="str">
        <f t="shared" si="87"/>
        <v>M</v>
      </c>
      <c r="E1396">
        <v>2011</v>
      </c>
      <c r="F1396">
        <v>32</v>
      </c>
      <c r="G1396" t="s">
        <v>142</v>
      </c>
      <c r="H1396">
        <v>4</v>
      </c>
      <c r="I1396" s="136">
        <f>VLOOKUP(A1396,[1]valid2020_stock!$A$2:$M$9919,13,FALSE)</f>
        <v>32343.718187944989</v>
      </c>
      <c r="K1396" s="130">
        <f>VLOOKUP(A1396,HC!$A$1:$F$200,6,FALSE)</f>
        <v>28856.262369952641</v>
      </c>
      <c r="L1396" t="str">
        <f>HC!D$1</f>
        <v>[HoodCanalValidationRunInputs_GR-September22-2020 ahb.xlsx]forDAN'!$A$1</v>
      </c>
      <c r="M1396" t="s">
        <v>194</v>
      </c>
    </row>
    <row r="1397" spans="1:13" x14ac:dyDescent="0.3">
      <c r="A1397" t="str">
        <f t="shared" si="85"/>
        <v>2011-32-5-HoodsportHat_F_h_m</v>
      </c>
      <c r="B1397">
        <f>VLOOKUP(F1397,LookUpFlags!$A$5:$E$114,5,FALSE)</f>
        <v>2</v>
      </c>
      <c r="C1397">
        <f t="shared" si="86"/>
        <v>16</v>
      </c>
      <c r="D1397" t="str">
        <f t="shared" si="87"/>
        <v>M</v>
      </c>
      <c r="E1397">
        <v>2011</v>
      </c>
      <c r="F1397">
        <v>32</v>
      </c>
      <c r="G1397" t="s">
        <v>137</v>
      </c>
      <c r="H1397">
        <v>5</v>
      </c>
      <c r="I1397" s="136">
        <f>VLOOKUP(A1397,[1]valid2020_stock!$A$2:$M$9919,13,FALSE)</f>
        <v>0</v>
      </c>
      <c r="K1397" s="130">
        <f>VLOOKUP(A1397,HC!$A$1:$F$200,6,FALSE)</f>
        <v>0</v>
      </c>
      <c r="L1397" t="str">
        <f>HC!D$1</f>
        <v>[HoodCanalValidationRunInputs_GR-September22-2020 ahb.xlsx]forDAN'!$A$1</v>
      </c>
      <c r="M1397" t="s">
        <v>194</v>
      </c>
    </row>
    <row r="1398" spans="1:13" x14ac:dyDescent="0.3">
      <c r="A1398" t="str">
        <f t="shared" si="85"/>
        <v>2011-32-5-SkokR_hat_h_m</v>
      </c>
      <c r="B1398">
        <f>VLOOKUP(F1398,LookUpFlags!$A$5:$E$114,5,FALSE)</f>
        <v>2</v>
      </c>
      <c r="C1398">
        <f t="shared" si="86"/>
        <v>16</v>
      </c>
      <c r="D1398" t="str">
        <f t="shared" si="87"/>
        <v>M</v>
      </c>
      <c r="E1398">
        <v>2011</v>
      </c>
      <c r="F1398">
        <v>32</v>
      </c>
      <c r="G1398" t="s">
        <v>142</v>
      </c>
      <c r="H1398">
        <v>5</v>
      </c>
      <c r="I1398" s="136">
        <f>VLOOKUP(A1398,[1]valid2020_stock!$A$2:$M$9919,13,FALSE)</f>
        <v>38.839348285011162</v>
      </c>
      <c r="K1398" s="130">
        <f>VLOOKUP(A1398,HC!$A$1:$F$200,6,FALSE)</f>
        <v>34.6515022755787</v>
      </c>
      <c r="L1398" t="str">
        <f>HC!D$1</f>
        <v>[HoodCanalValidationRunInputs_GR-September22-2020 ahb.xlsx]forDAN'!$A$1</v>
      </c>
      <c r="M1398" t="s">
        <v>194</v>
      </c>
    </row>
    <row r="1399" spans="1:13" x14ac:dyDescent="0.3">
      <c r="A1399" t="str">
        <f t="shared" si="85"/>
        <v>2012-32-3-HoodsportHat_F_h_m</v>
      </c>
      <c r="B1399">
        <f>VLOOKUP(F1399,LookUpFlags!$A$5:$E$114,5,FALSE)</f>
        <v>2</v>
      </c>
      <c r="C1399">
        <f t="shared" si="86"/>
        <v>16</v>
      </c>
      <c r="D1399" t="str">
        <f t="shared" si="87"/>
        <v>M</v>
      </c>
      <c r="E1399">
        <v>2012</v>
      </c>
      <c r="F1399">
        <v>32</v>
      </c>
      <c r="G1399" t="s">
        <v>137</v>
      </c>
      <c r="H1399">
        <v>3</v>
      </c>
      <c r="I1399" s="136">
        <f>VLOOKUP(A1399,[1]valid2020_stock!$A$2:$M$9919,13,FALSE)</f>
        <v>33206.731163970551</v>
      </c>
      <c r="K1399" s="130">
        <f>VLOOKUP(A1399,HC!$A$1:$F$200,6,FALSE)</f>
        <v>29648.871144374782</v>
      </c>
      <c r="L1399" t="str">
        <f>HC!D$1</f>
        <v>[HoodCanalValidationRunInputs_GR-September22-2020 ahb.xlsx]forDAN'!$A$1</v>
      </c>
      <c r="M1399" t="s">
        <v>194</v>
      </c>
    </row>
    <row r="1400" spans="1:13" x14ac:dyDescent="0.3">
      <c r="A1400" t="str">
        <f t="shared" si="85"/>
        <v>2012-32-3-SkokR_hat_h_m</v>
      </c>
      <c r="B1400">
        <f>VLOOKUP(F1400,LookUpFlags!$A$5:$E$114,5,FALSE)</f>
        <v>2</v>
      </c>
      <c r="C1400">
        <f t="shared" si="86"/>
        <v>16</v>
      </c>
      <c r="D1400" t="str">
        <f t="shared" si="87"/>
        <v>M</v>
      </c>
      <c r="E1400">
        <v>2012</v>
      </c>
      <c r="F1400">
        <v>32</v>
      </c>
      <c r="G1400" t="s">
        <v>142</v>
      </c>
      <c r="H1400">
        <v>3</v>
      </c>
      <c r="I1400" s="136">
        <f>VLOOKUP(A1400,[1]valid2020_stock!$A$2:$M$9919,13,FALSE)</f>
        <v>48644.316901762781</v>
      </c>
      <c r="K1400" s="130">
        <f>VLOOKUP(A1400,HC!$A$1:$F$200,6,FALSE)</f>
        <v>43432.431714065962</v>
      </c>
      <c r="L1400" t="str">
        <f>HC!D$1</f>
        <v>[HoodCanalValidationRunInputs_GR-September22-2020 ahb.xlsx]forDAN'!$A$1</v>
      </c>
      <c r="M1400" t="s">
        <v>194</v>
      </c>
    </row>
    <row r="1401" spans="1:13" x14ac:dyDescent="0.3">
      <c r="A1401" t="str">
        <f t="shared" si="85"/>
        <v>2012-32-4-HoodsportHat_F_h_m</v>
      </c>
      <c r="B1401">
        <f>VLOOKUP(F1401,LookUpFlags!$A$5:$E$114,5,FALSE)</f>
        <v>2</v>
      </c>
      <c r="C1401">
        <f t="shared" si="86"/>
        <v>16</v>
      </c>
      <c r="D1401" t="str">
        <f t="shared" si="87"/>
        <v>M</v>
      </c>
      <c r="E1401">
        <v>2012</v>
      </c>
      <c r="F1401">
        <v>32</v>
      </c>
      <c r="G1401" t="s">
        <v>137</v>
      </c>
      <c r="H1401">
        <v>4</v>
      </c>
      <c r="I1401" s="136">
        <f>VLOOKUP(A1401,[1]valid2020_stock!$A$2:$M$9919,13,FALSE)</f>
        <v>4492.4241279731114</v>
      </c>
      <c r="K1401" s="130">
        <f>VLOOKUP(A1401,HC!$A$1:$F$200,6,FALSE)</f>
        <v>4011.0935171081369</v>
      </c>
      <c r="L1401" t="str">
        <f>HC!D$1</f>
        <v>[HoodCanalValidationRunInputs_GR-September22-2020 ahb.xlsx]forDAN'!$A$1</v>
      </c>
      <c r="M1401" t="s">
        <v>194</v>
      </c>
    </row>
    <row r="1402" spans="1:13" x14ac:dyDescent="0.3">
      <c r="A1402" t="str">
        <f t="shared" si="85"/>
        <v>2012-32-4-SkokR_hat_h_m</v>
      </c>
      <c r="B1402">
        <f>VLOOKUP(F1402,LookUpFlags!$A$5:$E$114,5,FALSE)</f>
        <v>2</v>
      </c>
      <c r="C1402">
        <f t="shared" si="86"/>
        <v>16</v>
      </c>
      <c r="D1402" t="str">
        <f t="shared" si="87"/>
        <v>M</v>
      </c>
      <c r="E1402">
        <v>2012</v>
      </c>
      <c r="F1402">
        <v>32</v>
      </c>
      <c r="G1402" t="s">
        <v>142</v>
      </c>
      <c r="H1402">
        <v>4</v>
      </c>
      <c r="I1402" s="136">
        <f>VLOOKUP(A1402,[1]valid2020_stock!$A$2:$M$9919,13,FALSE)</f>
        <v>5028.1817978352992</v>
      </c>
      <c r="K1402" s="130">
        <f>VLOOKUP(A1402,HC!$A$1:$F$200,6,FALSE)</f>
        <v>4489.4486445646262</v>
      </c>
      <c r="L1402" t="str">
        <f>HC!D$1</f>
        <v>[HoodCanalValidationRunInputs_GR-September22-2020 ahb.xlsx]forDAN'!$A$1</v>
      </c>
      <c r="M1402" t="s">
        <v>194</v>
      </c>
    </row>
    <row r="1403" spans="1:13" x14ac:dyDescent="0.3">
      <c r="A1403" t="str">
        <f t="shared" si="85"/>
        <v>2012-32-5-HoodsportHat_F_h_m</v>
      </c>
      <c r="B1403">
        <f>VLOOKUP(F1403,LookUpFlags!$A$5:$E$114,5,FALSE)</f>
        <v>2</v>
      </c>
      <c r="C1403">
        <f t="shared" si="86"/>
        <v>16</v>
      </c>
      <c r="D1403" t="str">
        <f t="shared" si="87"/>
        <v>M</v>
      </c>
      <c r="E1403">
        <v>2012</v>
      </c>
      <c r="F1403">
        <v>32</v>
      </c>
      <c r="G1403" t="s">
        <v>137</v>
      </c>
      <c r="H1403">
        <v>5</v>
      </c>
      <c r="I1403" s="136">
        <f>VLOOKUP(A1403,[1]valid2020_stock!$A$2:$M$9919,13,FALSE)</f>
        <v>883.4628172496183</v>
      </c>
      <c r="K1403" s="130">
        <f>VLOOKUP(A1403,HC!$A$1:$F$200,6,FALSE)</f>
        <v>788.80619414597822</v>
      </c>
      <c r="L1403" t="str">
        <f>HC!D$1</f>
        <v>[HoodCanalValidationRunInputs_GR-September22-2020 ahb.xlsx]forDAN'!$A$1</v>
      </c>
      <c r="M1403" t="s">
        <v>194</v>
      </c>
    </row>
    <row r="1404" spans="1:13" x14ac:dyDescent="0.3">
      <c r="A1404" t="str">
        <f t="shared" si="85"/>
        <v>2012-32-5-SkokR_hat_h_m</v>
      </c>
      <c r="B1404">
        <f>VLOOKUP(F1404,LookUpFlags!$A$5:$E$114,5,FALSE)</f>
        <v>2</v>
      </c>
      <c r="C1404">
        <f t="shared" si="86"/>
        <v>16</v>
      </c>
      <c r="D1404" t="str">
        <f t="shared" si="87"/>
        <v>M</v>
      </c>
      <c r="E1404">
        <v>2012</v>
      </c>
      <c r="F1404">
        <v>32</v>
      </c>
      <c r="G1404" t="s">
        <v>142</v>
      </c>
      <c r="H1404">
        <v>5</v>
      </c>
      <c r="I1404" s="136">
        <f>VLOOKUP(A1404,[1]valid2020_stock!$A$2:$M$9919,13,FALSE)</f>
        <v>829.88131480739116</v>
      </c>
      <c r="K1404" s="130">
        <f>VLOOKUP(A1404,HC!$A$1:$F$200,6,FALSE)</f>
        <v>740.965560456768</v>
      </c>
      <c r="L1404" t="str">
        <f>HC!D$1</f>
        <v>[HoodCanalValidationRunInputs_GR-September22-2020 ahb.xlsx]forDAN'!$A$1</v>
      </c>
      <c r="M1404" t="s">
        <v>194</v>
      </c>
    </row>
    <row r="1405" spans="1:13" x14ac:dyDescent="0.3">
      <c r="A1405" t="str">
        <f t="shared" si="85"/>
        <v>2013-32-3-HoodsportHat_F_h_m</v>
      </c>
      <c r="B1405">
        <f>VLOOKUP(F1405,LookUpFlags!$A$5:$E$114,5,FALSE)</f>
        <v>2</v>
      </c>
      <c r="C1405">
        <f t="shared" si="86"/>
        <v>16</v>
      </c>
      <c r="D1405" t="str">
        <f t="shared" si="87"/>
        <v>M</v>
      </c>
      <c r="E1405">
        <v>2013</v>
      </c>
      <c r="F1405">
        <v>32</v>
      </c>
      <c r="G1405" t="s">
        <v>137</v>
      </c>
      <c r="H1405">
        <v>3</v>
      </c>
      <c r="I1405" s="136">
        <f>VLOOKUP(A1405,[1]valid2020_stock!$A$2:$M$9919,13,FALSE)</f>
        <v>10213.49115463467</v>
      </c>
      <c r="K1405" s="130">
        <f>VLOOKUP(A1405,HC!$A$1:$F$200,6,FALSE)</f>
        <v>9088.2402932781606</v>
      </c>
      <c r="L1405" t="str">
        <f>HC!D$1</f>
        <v>[HoodCanalValidationRunInputs_GR-September22-2020 ahb.xlsx]forDAN'!$A$1</v>
      </c>
      <c r="M1405" t="s">
        <v>194</v>
      </c>
    </row>
    <row r="1406" spans="1:13" x14ac:dyDescent="0.3">
      <c r="A1406" t="str">
        <f t="shared" si="85"/>
        <v>2013-32-3-SkokR_hat_h_m</v>
      </c>
      <c r="B1406">
        <f>VLOOKUP(F1406,LookUpFlags!$A$5:$E$114,5,FALSE)</f>
        <v>2</v>
      </c>
      <c r="C1406">
        <f t="shared" si="86"/>
        <v>16</v>
      </c>
      <c r="D1406" t="str">
        <f t="shared" si="87"/>
        <v>M</v>
      </c>
      <c r="E1406">
        <v>2013</v>
      </c>
      <c r="F1406">
        <v>32</v>
      </c>
      <c r="G1406" t="s">
        <v>142</v>
      </c>
      <c r="H1406">
        <v>3</v>
      </c>
      <c r="I1406" s="136">
        <f>VLOOKUP(A1406,[1]valid2020_stock!$A$2:$M$9919,13,FALSE)</f>
        <v>19009.671725321328</v>
      </c>
      <c r="K1406" s="130">
        <f>VLOOKUP(A1406,HC!$A$1:$F$200,6,FALSE)</f>
        <v>16915.319347749064</v>
      </c>
      <c r="L1406" t="str">
        <f>HC!D$1</f>
        <v>[HoodCanalValidationRunInputs_GR-September22-2020 ahb.xlsx]forDAN'!$A$1</v>
      </c>
      <c r="M1406" t="s">
        <v>194</v>
      </c>
    </row>
    <row r="1407" spans="1:13" x14ac:dyDescent="0.3">
      <c r="A1407" t="str">
        <f t="shared" si="85"/>
        <v>2013-32-4-HoodsportHat_F_h_m</v>
      </c>
      <c r="B1407">
        <f>VLOOKUP(F1407,LookUpFlags!$A$5:$E$114,5,FALSE)</f>
        <v>2</v>
      </c>
      <c r="C1407">
        <f t="shared" si="86"/>
        <v>16</v>
      </c>
      <c r="D1407" t="str">
        <f t="shared" si="87"/>
        <v>M</v>
      </c>
      <c r="E1407">
        <v>2013</v>
      </c>
      <c r="F1407">
        <v>32</v>
      </c>
      <c r="G1407" t="s">
        <v>137</v>
      </c>
      <c r="H1407">
        <v>4</v>
      </c>
      <c r="I1407" s="136">
        <f>VLOOKUP(A1407,[1]valid2020_stock!$A$2:$M$9919,13,FALSE)</f>
        <v>23454.158487844161</v>
      </c>
      <c r="K1407" s="130">
        <f>VLOOKUP(A1407,HC!$A$1:$F$200,6,FALSE)</f>
        <v>20870.143713536279</v>
      </c>
      <c r="L1407" t="str">
        <f>HC!D$1</f>
        <v>[HoodCanalValidationRunInputs_GR-September22-2020 ahb.xlsx]forDAN'!$A$1</v>
      </c>
      <c r="M1407" t="s">
        <v>194</v>
      </c>
    </row>
    <row r="1408" spans="1:13" x14ac:dyDescent="0.3">
      <c r="A1408" t="str">
        <f t="shared" si="85"/>
        <v>2013-32-4-SkokR_hat_h_m</v>
      </c>
      <c r="B1408">
        <f>VLOOKUP(F1408,LookUpFlags!$A$5:$E$114,5,FALSE)</f>
        <v>2</v>
      </c>
      <c r="C1408">
        <f t="shared" si="86"/>
        <v>16</v>
      </c>
      <c r="D1408" t="str">
        <f t="shared" si="87"/>
        <v>M</v>
      </c>
      <c r="E1408">
        <v>2013</v>
      </c>
      <c r="F1408">
        <v>32</v>
      </c>
      <c r="G1408" t="s">
        <v>142</v>
      </c>
      <c r="H1408">
        <v>4</v>
      </c>
      <c r="I1408" s="136">
        <f>VLOOKUP(A1408,[1]valid2020_stock!$A$2:$M$9919,13,FALSE)</f>
        <v>20172.11594368867</v>
      </c>
      <c r="K1408" s="130">
        <f>VLOOKUP(A1408,HC!$A$1:$F$200,6,FALSE)</f>
        <v>17949.693610584778</v>
      </c>
      <c r="L1408" t="str">
        <f>HC!D$1</f>
        <v>[HoodCanalValidationRunInputs_GR-September22-2020 ahb.xlsx]forDAN'!$A$1</v>
      </c>
      <c r="M1408" t="s">
        <v>194</v>
      </c>
    </row>
    <row r="1409" spans="1:13" x14ac:dyDescent="0.3">
      <c r="A1409" t="str">
        <f t="shared" si="85"/>
        <v>2013-32-5-HoodsportHat_F_h_m</v>
      </c>
      <c r="B1409">
        <f>VLOOKUP(F1409,LookUpFlags!$A$5:$E$114,5,FALSE)</f>
        <v>2</v>
      </c>
      <c r="C1409">
        <f t="shared" si="86"/>
        <v>16</v>
      </c>
      <c r="D1409" t="str">
        <f t="shared" si="87"/>
        <v>M</v>
      </c>
      <c r="E1409">
        <v>2013</v>
      </c>
      <c r="F1409">
        <v>32</v>
      </c>
      <c r="G1409" t="s">
        <v>137</v>
      </c>
      <c r="H1409">
        <v>5</v>
      </c>
      <c r="I1409" s="136">
        <f>VLOOKUP(A1409,[1]valid2020_stock!$A$2:$M$9919,13,FALSE)</f>
        <v>114.77025290380629</v>
      </c>
      <c r="K1409" s="130">
        <f>VLOOKUP(A1409,HC!$A$1:$F$200,6,FALSE)</f>
        <v>102.1256709501117</v>
      </c>
      <c r="L1409" t="str">
        <f>HC!D$1</f>
        <v>[HoodCanalValidationRunInputs_GR-September22-2020 ahb.xlsx]forDAN'!$A$1</v>
      </c>
      <c r="M1409" t="s">
        <v>194</v>
      </c>
    </row>
    <row r="1410" spans="1:13" x14ac:dyDescent="0.3">
      <c r="A1410" t="str">
        <f t="shared" si="85"/>
        <v>2013-32-5-SkokR_hat_h_m</v>
      </c>
      <c r="B1410">
        <f>VLOOKUP(F1410,LookUpFlags!$A$5:$E$114,5,FALSE)</f>
        <v>2</v>
      </c>
      <c r="C1410">
        <f t="shared" si="86"/>
        <v>16</v>
      </c>
      <c r="D1410" t="str">
        <f t="shared" si="87"/>
        <v>M</v>
      </c>
      <c r="E1410">
        <v>2013</v>
      </c>
      <c r="F1410">
        <v>32</v>
      </c>
      <c r="G1410" t="s">
        <v>142</v>
      </c>
      <c r="H1410">
        <v>5</v>
      </c>
      <c r="I1410" s="136">
        <f>VLOOKUP(A1410,[1]valid2020_stock!$A$2:$M$9919,13,FALSE)</f>
        <v>104.50172941353691</v>
      </c>
      <c r="K1410" s="130">
        <f>VLOOKUP(A1410,HC!$A$1:$F$200,6,FALSE)</f>
        <v>92.988461398175957</v>
      </c>
      <c r="L1410" t="str">
        <f>HC!D$1</f>
        <v>[HoodCanalValidationRunInputs_GR-September22-2020 ahb.xlsx]forDAN'!$A$1</v>
      </c>
      <c r="M1410" t="s">
        <v>194</v>
      </c>
    </row>
    <row r="1411" spans="1:13" x14ac:dyDescent="0.3">
      <c r="A1411" t="str">
        <f t="shared" si="85"/>
        <v>2007-33-3-HoodsportHat_Y_h_um</v>
      </c>
      <c r="B1411">
        <f>VLOOKUP(F1411,LookUpFlags!$A$5:$E$114,5,FALSE)</f>
        <v>2</v>
      </c>
      <c r="C1411">
        <f t="shared" si="86"/>
        <v>17</v>
      </c>
      <c r="D1411" t="str">
        <f t="shared" si="87"/>
        <v>UM</v>
      </c>
      <c r="E1411">
        <v>2007</v>
      </c>
      <c r="F1411">
        <v>33</v>
      </c>
      <c r="G1411" t="s">
        <v>140</v>
      </c>
      <c r="H1411">
        <v>3</v>
      </c>
      <c r="I1411" s="136">
        <f>VLOOKUP(A1411,[1]valid2020_stock!$A$2:$M$9919,13,FALSE)</f>
        <v>0</v>
      </c>
      <c r="K1411" s="130">
        <f>VLOOKUP(A1411,HC!$A$1:$F$200,6,FALSE)</f>
        <v>0</v>
      </c>
      <c r="L1411" t="str">
        <f>HC!D$1</f>
        <v>[HoodCanalValidationRunInputs_GR-September22-2020 ahb.xlsx]forDAN'!$A$1</v>
      </c>
      <c r="M1411" t="s">
        <v>194</v>
      </c>
    </row>
    <row r="1412" spans="1:13" x14ac:dyDescent="0.3">
      <c r="A1412" t="str">
        <f t="shared" ref="A1412:A1475" si="88">E1412&amp;"-"&amp;F1412&amp;"-"&amp;H1412&amp;"-"&amp;G1412</f>
        <v>2007-33-4-HoodsportHat_Y_h_um</v>
      </c>
      <c r="B1412">
        <f>VLOOKUP(F1412,LookUpFlags!$A$5:$E$114,5,FALSE)</f>
        <v>2</v>
      </c>
      <c r="C1412">
        <f t="shared" ref="C1412:C1475" si="89">IF(MOD(F1412,2)&lt;&gt;0,F1412/2+0.5,F1412/2)</f>
        <v>17</v>
      </c>
      <c r="D1412" t="str">
        <f t="shared" ref="D1412:D1475" si="90">IF(MOD(F1412,2)&lt;&gt;0,"UM","M")</f>
        <v>UM</v>
      </c>
      <c r="E1412">
        <v>2007</v>
      </c>
      <c r="F1412">
        <v>33</v>
      </c>
      <c r="G1412" t="s">
        <v>140</v>
      </c>
      <c r="H1412">
        <v>4</v>
      </c>
      <c r="I1412" s="136">
        <f>VLOOKUP(A1412,[1]valid2020_stock!$A$2:$M$9919,13,FALSE)</f>
        <v>1.886176729339931</v>
      </c>
      <c r="K1412" s="130">
        <f>VLOOKUP(A1412,HC!$A$1:$F$200,6,FALSE)</f>
        <v>1.7901210458996819</v>
      </c>
      <c r="L1412" t="str">
        <f>HC!D$1</f>
        <v>[HoodCanalValidationRunInputs_GR-September22-2020 ahb.xlsx]forDAN'!$A$1</v>
      </c>
      <c r="M1412" t="s">
        <v>194</v>
      </c>
    </row>
    <row r="1413" spans="1:13" x14ac:dyDescent="0.3">
      <c r="A1413" t="str">
        <f t="shared" si="88"/>
        <v>2007-33-5-HoodsportHat_Y_h_um</v>
      </c>
      <c r="B1413">
        <f>VLOOKUP(F1413,LookUpFlags!$A$5:$E$114,5,FALSE)</f>
        <v>2</v>
      </c>
      <c r="C1413">
        <f t="shared" si="89"/>
        <v>17</v>
      </c>
      <c r="D1413" t="str">
        <f t="shared" si="90"/>
        <v>UM</v>
      </c>
      <c r="E1413">
        <v>2007</v>
      </c>
      <c r="F1413">
        <v>33</v>
      </c>
      <c r="G1413" t="s">
        <v>140</v>
      </c>
      <c r="H1413">
        <v>5</v>
      </c>
      <c r="I1413" s="136">
        <f>VLOOKUP(A1413,[1]valid2020_stock!$A$2:$M$9919,13,FALSE)</f>
        <v>0</v>
      </c>
      <c r="K1413" s="130">
        <f>VLOOKUP(A1413,HC!$A$1:$F$200,6,FALSE)</f>
        <v>0</v>
      </c>
      <c r="L1413" t="str">
        <f>HC!D$1</f>
        <v>[HoodCanalValidationRunInputs_GR-September22-2020 ahb.xlsx]forDAN'!$A$1</v>
      </c>
      <c r="M1413" t="s">
        <v>194</v>
      </c>
    </row>
    <row r="1414" spans="1:13" x14ac:dyDescent="0.3">
      <c r="A1414" t="str">
        <f t="shared" si="88"/>
        <v>2008-33-3-HoodsportHat_Y_h_um</v>
      </c>
      <c r="B1414">
        <f>VLOOKUP(F1414,LookUpFlags!$A$5:$E$114,5,FALSE)</f>
        <v>2</v>
      </c>
      <c r="C1414">
        <f t="shared" si="89"/>
        <v>17</v>
      </c>
      <c r="D1414" t="str">
        <f t="shared" si="90"/>
        <v>UM</v>
      </c>
      <c r="E1414">
        <v>2008</v>
      </c>
      <c r="F1414">
        <v>33</v>
      </c>
      <c r="G1414" t="s">
        <v>140</v>
      </c>
      <c r="H1414">
        <v>3</v>
      </c>
      <c r="I1414" s="136">
        <f>VLOOKUP(A1414,[1]valid2020_stock!$A$2:$M$9919,13,FALSE)</f>
        <v>1.532876039749187E-2</v>
      </c>
      <c r="K1414" s="130">
        <f>VLOOKUP(A1414,HC!$A$1:$F$200,6,FALSE)</f>
        <v>1.3634815965910008E-2</v>
      </c>
      <c r="L1414" t="str">
        <f>HC!D$1</f>
        <v>[HoodCanalValidationRunInputs_GR-September22-2020 ahb.xlsx]forDAN'!$A$1</v>
      </c>
      <c r="M1414" t="s">
        <v>194</v>
      </c>
    </row>
    <row r="1415" spans="1:13" x14ac:dyDescent="0.3">
      <c r="A1415" t="str">
        <f t="shared" si="88"/>
        <v>2008-33-4-HoodsportHat_Y_h_um</v>
      </c>
      <c r="B1415">
        <f>VLOOKUP(F1415,LookUpFlags!$A$5:$E$114,5,FALSE)</f>
        <v>2</v>
      </c>
      <c r="C1415">
        <f t="shared" si="89"/>
        <v>17</v>
      </c>
      <c r="D1415" t="str">
        <f t="shared" si="90"/>
        <v>UM</v>
      </c>
      <c r="E1415">
        <v>2008</v>
      </c>
      <c r="F1415">
        <v>33</v>
      </c>
      <c r="G1415" t="s">
        <v>140</v>
      </c>
      <c r="H1415">
        <v>4</v>
      </c>
      <c r="I1415" s="136">
        <f>VLOOKUP(A1415,[1]valid2020_stock!$A$2:$M$9919,13,FALSE)</f>
        <v>0</v>
      </c>
      <c r="K1415" s="130">
        <f>VLOOKUP(A1415,HC!$A$1:$F$200,6,FALSE)</f>
        <v>0</v>
      </c>
      <c r="L1415" t="str">
        <f>HC!D$1</f>
        <v>[HoodCanalValidationRunInputs_GR-September22-2020 ahb.xlsx]forDAN'!$A$1</v>
      </c>
      <c r="M1415" t="s">
        <v>194</v>
      </c>
    </row>
    <row r="1416" spans="1:13" x14ac:dyDescent="0.3">
      <c r="A1416" t="str">
        <f t="shared" si="88"/>
        <v>2008-33-5-HoodsportHat_Y_h_um</v>
      </c>
      <c r="B1416">
        <f>VLOOKUP(F1416,LookUpFlags!$A$5:$E$114,5,FALSE)</f>
        <v>2</v>
      </c>
      <c r="C1416">
        <f t="shared" si="89"/>
        <v>17</v>
      </c>
      <c r="D1416" t="str">
        <f t="shared" si="90"/>
        <v>UM</v>
      </c>
      <c r="E1416">
        <v>2008</v>
      </c>
      <c r="F1416">
        <v>33</v>
      </c>
      <c r="G1416" t="s">
        <v>140</v>
      </c>
      <c r="H1416">
        <v>5</v>
      </c>
      <c r="I1416" s="136">
        <f>VLOOKUP(A1416,[1]valid2020_stock!$A$2:$M$9919,13,FALSE)</f>
        <v>0</v>
      </c>
      <c r="K1416" s="130">
        <f>VLOOKUP(A1416,HC!$A$1:$F$200,6,FALSE)</f>
        <v>0</v>
      </c>
      <c r="L1416" t="str">
        <f>HC!D$1</f>
        <v>[HoodCanalValidationRunInputs_GR-September22-2020 ahb.xlsx]forDAN'!$A$1</v>
      </c>
      <c r="M1416" t="s">
        <v>194</v>
      </c>
    </row>
    <row r="1417" spans="1:13" x14ac:dyDescent="0.3">
      <c r="A1417" t="str">
        <f t="shared" si="88"/>
        <v>2009-33-3-HoodsportHat_Y_h_um</v>
      </c>
      <c r="B1417">
        <f>VLOOKUP(F1417,LookUpFlags!$A$5:$E$114,5,FALSE)</f>
        <v>2</v>
      </c>
      <c r="C1417">
        <f t="shared" si="89"/>
        <v>17</v>
      </c>
      <c r="D1417" t="str">
        <f t="shared" si="90"/>
        <v>UM</v>
      </c>
      <c r="E1417">
        <v>2009</v>
      </c>
      <c r="F1417">
        <v>33</v>
      </c>
      <c r="G1417" t="s">
        <v>140</v>
      </c>
      <c r="H1417">
        <v>3</v>
      </c>
      <c r="I1417" s="136">
        <f>VLOOKUP(A1417,[1]valid2020_stock!$A$2:$M$9919,13,FALSE)</f>
        <v>1.227926429828448</v>
      </c>
      <c r="K1417" s="130">
        <f>VLOOKUP(A1417,HC!$A$1:$F$200,6,FALSE)</f>
        <v>1.0969830733993595</v>
      </c>
      <c r="L1417" t="str">
        <f>HC!D$1</f>
        <v>[HoodCanalValidationRunInputs_GR-September22-2020 ahb.xlsx]forDAN'!$A$1</v>
      </c>
      <c r="M1417" t="s">
        <v>194</v>
      </c>
    </row>
    <row r="1418" spans="1:13" x14ac:dyDescent="0.3">
      <c r="A1418" t="str">
        <f t="shared" si="88"/>
        <v>2009-33-4-HoodsportHat_Y_h_um</v>
      </c>
      <c r="B1418">
        <f>VLOOKUP(F1418,LookUpFlags!$A$5:$E$114,5,FALSE)</f>
        <v>2</v>
      </c>
      <c r="C1418">
        <f t="shared" si="89"/>
        <v>17</v>
      </c>
      <c r="D1418" t="str">
        <f t="shared" si="90"/>
        <v>UM</v>
      </c>
      <c r="E1418">
        <v>2009</v>
      </c>
      <c r="F1418">
        <v>33</v>
      </c>
      <c r="G1418" t="s">
        <v>140</v>
      </c>
      <c r="H1418">
        <v>4</v>
      </c>
      <c r="I1418" s="136">
        <f>VLOOKUP(A1418,[1]valid2020_stock!$A$2:$M$9919,13,FALSE)</f>
        <v>0.26688644105312109</v>
      </c>
      <c r="K1418" s="130">
        <f>VLOOKUP(A1418,HC!$A$1:$F$200,6,FALSE)</f>
        <v>0.23842626173945322</v>
      </c>
      <c r="L1418" t="str">
        <f>HC!D$1</f>
        <v>[HoodCanalValidationRunInputs_GR-September22-2020 ahb.xlsx]forDAN'!$A$1</v>
      </c>
      <c r="M1418" t="s">
        <v>194</v>
      </c>
    </row>
    <row r="1419" spans="1:13" x14ac:dyDescent="0.3">
      <c r="A1419" t="str">
        <f t="shared" si="88"/>
        <v>2009-33-5-HoodsportHat_Y_h_um</v>
      </c>
      <c r="B1419">
        <f>VLOOKUP(F1419,LookUpFlags!$A$5:$E$114,5,FALSE)</f>
        <v>2</v>
      </c>
      <c r="C1419">
        <f t="shared" si="89"/>
        <v>17</v>
      </c>
      <c r="D1419" t="str">
        <f t="shared" si="90"/>
        <v>UM</v>
      </c>
      <c r="E1419">
        <v>2009</v>
      </c>
      <c r="F1419">
        <v>33</v>
      </c>
      <c r="G1419" t="s">
        <v>140</v>
      </c>
      <c r="H1419">
        <v>5</v>
      </c>
      <c r="I1419" s="136">
        <f>VLOOKUP(A1419,[1]valid2020_stock!$A$2:$M$9919,13,FALSE)</f>
        <v>0</v>
      </c>
      <c r="K1419" s="130">
        <f>VLOOKUP(A1419,HC!$A$1:$F$200,6,FALSE)</f>
        <v>0</v>
      </c>
      <c r="L1419" t="str">
        <f>HC!D$1</f>
        <v>[HoodCanalValidationRunInputs_GR-September22-2020 ahb.xlsx]forDAN'!$A$1</v>
      </c>
      <c r="M1419" t="s">
        <v>194</v>
      </c>
    </row>
    <row r="1420" spans="1:13" x14ac:dyDescent="0.3">
      <c r="A1420" t="str">
        <f t="shared" si="88"/>
        <v>2010-33-3-HoodsportHat_Y_h_um</v>
      </c>
      <c r="B1420">
        <f>VLOOKUP(F1420,LookUpFlags!$A$5:$E$114,5,FALSE)</f>
        <v>2</v>
      </c>
      <c r="C1420">
        <f t="shared" si="89"/>
        <v>17</v>
      </c>
      <c r="D1420" t="str">
        <f t="shared" si="90"/>
        <v>UM</v>
      </c>
      <c r="E1420">
        <v>2010</v>
      </c>
      <c r="F1420">
        <v>33</v>
      </c>
      <c r="G1420" t="s">
        <v>140</v>
      </c>
      <c r="H1420">
        <v>3</v>
      </c>
      <c r="I1420" s="136">
        <f>VLOOKUP(A1420,[1]valid2020_stock!$A$2:$M$9919,13,FALSE)</f>
        <v>0.14666370455513661</v>
      </c>
      <c r="K1420" s="130">
        <f>VLOOKUP(A1420,HC!$A$1:$F$200,6,FALSE)</f>
        <v>0.13381968837251465</v>
      </c>
      <c r="L1420" t="str">
        <f>HC!D$1</f>
        <v>[HoodCanalValidationRunInputs_GR-September22-2020 ahb.xlsx]forDAN'!$A$1</v>
      </c>
      <c r="M1420" t="s">
        <v>194</v>
      </c>
    </row>
    <row r="1421" spans="1:13" x14ac:dyDescent="0.3">
      <c r="A1421" t="str">
        <f t="shared" si="88"/>
        <v>2010-33-4-HoodsportHat_Y_h_um</v>
      </c>
      <c r="B1421">
        <f>VLOOKUP(F1421,LookUpFlags!$A$5:$E$114,5,FALSE)</f>
        <v>2</v>
      </c>
      <c r="C1421">
        <f t="shared" si="89"/>
        <v>17</v>
      </c>
      <c r="D1421" t="str">
        <f t="shared" si="90"/>
        <v>UM</v>
      </c>
      <c r="E1421">
        <v>2010</v>
      </c>
      <c r="F1421">
        <v>33</v>
      </c>
      <c r="G1421" t="s">
        <v>140</v>
      </c>
      <c r="H1421">
        <v>4</v>
      </c>
      <c r="I1421" s="136">
        <f>VLOOKUP(A1421,[1]valid2020_stock!$A$2:$M$9919,13,FALSE)</f>
        <v>0.38227964265760622</v>
      </c>
      <c r="K1421" s="130">
        <f>VLOOKUP(A1421,HC!$A$1:$F$200,6,FALSE)</f>
        <v>0.34880165346133996</v>
      </c>
      <c r="L1421" t="str">
        <f>HC!D$1</f>
        <v>[HoodCanalValidationRunInputs_GR-September22-2020 ahb.xlsx]forDAN'!$A$1</v>
      </c>
      <c r="M1421" t="s">
        <v>194</v>
      </c>
    </row>
    <row r="1422" spans="1:13" x14ac:dyDescent="0.3">
      <c r="A1422" t="str">
        <f t="shared" si="88"/>
        <v>2010-33-5-HoodsportHat_Y_h_um</v>
      </c>
      <c r="B1422">
        <f>VLOOKUP(F1422,LookUpFlags!$A$5:$E$114,5,FALSE)</f>
        <v>2</v>
      </c>
      <c r="C1422">
        <f t="shared" si="89"/>
        <v>17</v>
      </c>
      <c r="D1422" t="str">
        <f t="shared" si="90"/>
        <v>UM</v>
      </c>
      <c r="E1422">
        <v>2010</v>
      </c>
      <c r="F1422">
        <v>33</v>
      </c>
      <c r="G1422" t="s">
        <v>140</v>
      </c>
      <c r="H1422">
        <v>5</v>
      </c>
      <c r="I1422" s="136">
        <f>VLOOKUP(A1422,[1]valid2020_stock!$A$2:$M$9919,13,FALSE)</f>
        <v>3.109047392919517E-3</v>
      </c>
      <c r="K1422" s="130">
        <f>VLOOKUP(A1422,HC!$A$1:$F$200,6,FALSE)</f>
        <v>2.8367737915651696E-3</v>
      </c>
      <c r="L1422" t="str">
        <f>HC!D$1</f>
        <v>[HoodCanalValidationRunInputs_GR-September22-2020 ahb.xlsx]forDAN'!$A$1</v>
      </c>
      <c r="M1422" t="s">
        <v>194</v>
      </c>
    </row>
    <row r="1423" spans="1:13" x14ac:dyDescent="0.3">
      <c r="A1423" t="str">
        <f t="shared" si="88"/>
        <v>2011-33-3-HoodsportHat_Y_h_um</v>
      </c>
      <c r="B1423">
        <f>VLOOKUP(F1423,LookUpFlags!$A$5:$E$114,5,FALSE)</f>
        <v>2</v>
      </c>
      <c r="C1423">
        <f t="shared" si="89"/>
        <v>17</v>
      </c>
      <c r="D1423" t="str">
        <f t="shared" si="90"/>
        <v>UM</v>
      </c>
      <c r="E1423">
        <v>2011</v>
      </c>
      <c r="F1423">
        <v>33</v>
      </c>
      <c r="G1423" t="s">
        <v>140</v>
      </c>
      <c r="H1423">
        <v>3</v>
      </c>
      <c r="I1423" s="136">
        <f>VLOOKUP(A1423,[1]valid2020_stock!$A$2:$M$9919,13,FALSE)</f>
        <v>0</v>
      </c>
      <c r="K1423" s="130">
        <f>VLOOKUP(A1423,HC!$A$1:$F$200,6,FALSE)</f>
        <v>0</v>
      </c>
      <c r="L1423" t="str">
        <f>HC!D$1</f>
        <v>[HoodCanalValidationRunInputs_GR-September22-2020 ahb.xlsx]forDAN'!$A$1</v>
      </c>
      <c r="M1423" t="s">
        <v>194</v>
      </c>
    </row>
    <row r="1424" spans="1:13" x14ac:dyDescent="0.3">
      <c r="A1424" t="str">
        <f t="shared" si="88"/>
        <v>2011-33-4-HoodsportHat_Y_h_um</v>
      </c>
      <c r="B1424">
        <f>VLOOKUP(F1424,LookUpFlags!$A$5:$E$114,5,FALSE)</f>
        <v>2</v>
      </c>
      <c r="C1424">
        <f t="shared" si="89"/>
        <v>17</v>
      </c>
      <c r="D1424" t="str">
        <f t="shared" si="90"/>
        <v>UM</v>
      </c>
      <c r="E1424">
        <v>2011</v>
      </c>
      <c r="F1424">
        <v>33</v>
      </c>
      <c r="G1424" t="s">
        <v>140</v>
      </c>
      <c r="H1424">
        <v>4</v>
      </c>
      <c r="I1424" s="136">
        <f>VLOOKUP(A1424,[1]valid2020_stock!$A$2:$M$9919,13,FALSE)</f>
        <v>0.16552893586099421</v>
      </c>
      <c r="K1424" s="130">
        <f>VLOOKUP(A1424,HC!$A$1:$F$200,6,FALSE)</f>
        <v>0.14768080698910502</v>
      </c>
      <c r="L1424" t="str">
        <f>HC!D$1</f>
        <v>[HoodCanalValidationRunInputs_GR-September22-2020 ahb.xlsx]forDAN'!$A$1</v>
      </c>
      <c r="M1424" t="s">
        <v>194</v>
      </c>
    </row>
    <row r="1425" spans="1:13" x14ac:dyDescent="0.3">
      <c r="A1425" t="str">
        <f t="shared" si="88"/>
        <v>2011-33-5-HoodsportHat_Y_h_um</v>
      </c>
      <c r="B1425">
        <f>VLOOKUP(F1425,LookUpFlags!$A$5:$E$114,5,FALSE)</f>
        <v>2</v>
      </c>
      <c r="C1425">
        <f t="shared" si="89"/>
        <v>17</v>
      </c>
      <c r="D1425" t="str">
        <f t="shared" si="90"/>
        <v>UM</v>
      </c>
      <c r="E1425">
        <v>2011</v>
      </c>
      <c r="F1425">
        <v>33</v>
      </c>
      <c r="G1425" t="s">
        <v>140</v>
      </c>
      <c r="H1425">
        <v>5</v>
      </c>
      <c r="I1425" s="136">
        <f>VLOOKUP(A1425,[1]valid2020_stock!$A$2:$M$9919,13,FALSE)</f>
        <v>0</v>
      </c>
      <c r="K1425" s="130">
        <f>VLOOKUP(A1425,HC!$A$1:$F$200,6,FALSE)</f>
        <v>0</v>
      </c>
      <c r="L1425" t="str">
        <f>HC!D$1</f>
        <v>[HoodCanalValidationRunInputs_GR-September22-2020 ahb.xlsx]forDAN'!$A$1</v>
      </c>
      <c r="M1425" t="s">
        <v>194</v>
      </c>
    </row>
    <row r="1426" spans="1:13" x14ac:dyDescent="0.3">
      <c r="A1426" t="str">
        <f t="shared" si="88"/>
        <v>2012-33-3-HoodsportHat_Y_h_um</v>
      </c>
      <c r="B1426">
        <f>VLOOKUP(F1426,LookUpFlags!$A$5:$E$114,5,FALSE)</f>
        <v>2</v>
      </c>
      <c r="C1426">
        <f t="shared" si="89"/>
        <v>17</v>
      </c>
      <c r="D1426" t="str">
        <f t="shared" si="90"/>
        <v>UM</v>
      </c>
      <c r="E1426">
        <v>2012</v>
      </c>
      <c r="F1426">
        <v>33</v>
      </c>
      <c r="G1426" t="s">
        <v>140</v>
      </c>
      <c r="H1426">
        <v>3</v>
      </c>
      <c r="I1426" s="136">
        <f>VLOOKUP(A1426,[1]valid2020_stock!$A$2:$M$9919,13,FALSE)</f>
        <v>0</v>
      </c>
      <c r="K1426" s="130">
        <f>VLOOKUP(A1426,HC!$A$1:$F$200,6,FALSE)</f>
        <v>0</v>
      </c>
      <c r="L1426" t="str">
        <f>HC!D$1</f>
        <v>[HoodCanalValidationRunInputs_GR-September22-2020 ahb.xlsx]forDAN'!$A$1</v>
      </c>
      <c r="M1426" t="s">
        <v>194</v>
      </c>
    </row>
    <row r="1427" spans="1:13" x14ac:dyDescent="0.3">
      <c r="A1427" t="str">
        <f t="shared" si="88"/>
        <v>2012-33-4-HoodsportHat_Y_h_um</v>
      </c>
      <c r="B1427">
        <f>VLOOKUP(F1427,LookUpFlags!$A$5:$E$114,5,FALSE)</f>
        <v>2</v>
      </c>
      <c r="C1427">
        <f t="shared" si="89"/>
        <v>17</v>
      </c>
      <c r="D1427" t="str">
        <f t="shared" si="90"/>
        <v>UM</v>
      </c>
      <c r="E1427">
        <v>2012</v>
      </c>
      <c r="F1427">
        <v>33</v>
      </c>
      <c r="G1427" t="s">
        <v>140</v>
      </c>
      <c r="H1427">
        <v>4</v>
      </c>
      <c r="I1427" s="136">
        <f>VLOOKUP(A1427,[1]valid2020_stock!$A$2:$M$9919,13,FALSE)</f>
        <v>0</v>
      </c>
      <c r="K1427" s="130">
        <f>VLOOKUP(A1427,HC!$A$1:$F$200,6,FALSE)</f>
        <v>0</v>
      </c>
      <c r="L1427" t="str">
        <f>HC!D$1</f>
        <v>[HoodCanalValidationRunInputs_GR-September22-2020 ahb.xlsx]forDAN'!$A$1</v>
      </c>
      <c r="M1427" t="s">
        <v>194</v>
      </c>
    </row>
    <row r="1428" spans="1:13" x14ac:dyDescent="0.3">
      <c r="A1428" t="str">
        <f t="shared" si="88"/>
        <v>2012-33-5-HoodsportHat_Y_h_um</v>
      </c>
      <c r="B1428">
        <f>VLOOKUP(F1428,LookUpFlags!$A$5:$E$114,5,FALSE)</f>
        <v>2</v>
      </c>
      <c r="C1428">
        <f t="shared" si="89"/>
        <v>17</v>
      </c>
      <c r="D1428" t="str">
        <f t="shared" si="90"/>
        <v>UM</v>
      </c>
      <c r="E1428">
        <v>2012</v>
      </c>
      <c r="F1428">
        <v>33</v>
      </c>
      <c r="G1428" t="s">
        <v>140</v>
      </c>
      <c r="H1428">
        <v>5</v>
      </c>
      <c r="I1428" s="136">
        <f>VLOOKUP(A1428,[1]valid2020_stock!$A$2:$M$9919,13,FALSE)</f>
        <v>6.2821851410945683E-3</v>
      </c>
      <c r="K1428" s="130">
        <f>VLOOKUP(A1428,HC!$A$1:$F$200,6,FALSE)</f>
        <v>5.6090946390866476E-3</v>
      </c>
      <c r="L1428" t="str">
        <f>HC!D$1</f>
        <v>[HoodCanalValidationRunInputs_GR-September22-2020 ahb.xlsx]forDAN'!$A$1</v>
      </c>
      <c r="M1428" t="s">
        <v>194</v>
      </c>
    </row>
    <row r="1429" spans="1:13" x14ac:dyDescent="0.3">
      <c r="A1429" t="str">
        <f t="shared" si="88"/>
        <v>2013-33-3-HoodsportHat_Y_h_um</v>
      </c>
      <c r="B1429">
        <f>VLOOKUP(F1429,LookUpFlags!$A$5:$E$114,5,FALSE)</f>
        <v>2</v>
      </c>
      <c r="C1429">
        <f t="shared" si="89"/>
        <v>17</v>
      </c>
      <c r="D1429" t="str">
        <f t="shared" si="90"/>
        <v>UM</v>
      </c>
      <c r="E1429">
        <v>2013</v>
      </c>
      <c r="F1429">
        <v>33</v>
      </c>
      <c r="G1429" t="s">
        <v>140</v>
      </c>
      <c r="H1429">
        <v>3</v>
      </c>
      <c r="I1429" s="136">
        <f>VLOOKUP(A1429,[1]valid2020_stock!$A$2:$M$9919,13,FALSE)</f>
        <v>0</v>
      </c>
      <c r="K1429" s="130">
        <f>VLOOKUP(A1429,HC!$A$1:$F$200,6,FALSE)</f>
        <v>0</v>
      </c>
      <c r="L1429" t="str">
        <f>HC!D$1</f>
        <v>[HoodCanalValidationRunInputs_GR-September22-2020 ahb.xlsx]forDAN'!$A$1</v>
      </c>
      <c r="M1429" t="s">
        <v>194</v>
      </c>
    </row>
    <row r="1430" spans="1:13" x14ac:dyDescent="0.3">
      <c r="A1430" t="str">
        <f t="shared" si="88"/>
        <v>2013-33-4-HoodsportHat_Y_h_um</v>
      </c>
      <c r="B1430">
        <f>VLOOKUP(F1430,LookUpFlags!$A$5:$E$114,5,FALSE)</f>
        <v>2</v>
      </c>
      <c r="C1430">
        <f t="shared" si="89"/>
        <v>17</v>
      </c>
      <c r="D1430" t="str">
        <f t="shared" si="90"/>
        <v>UM</v>
      </c>
      <c r="E1430">
        <v>2013</v>
      </c>
      <c r="F1430">
        <v>33</v>
      </c>
      <c r="G1430" t="s">
        <v>140</v>
      </c>
      <c r="H1430">
        <v>4</v>
      </c>
      <c r="I1430" s="136">
        <f>VLOOKUP(A1430,[1]valid2020_stock!$A$2:$M$9919,13,FALSE)</f>
        <v>0</v>
      </c>
      <c r="K1430" s="130">
        <f>VLOOKUP(A1430,HC!$A$1:$F$200,6,FALSE)</f>
        <v>0</v>
      </c>
      <c r="L1430" t="str">
        <f>HC!D$1</f>
        <v>[HoodCanalValidationRunInputs_GR-September22-2020 ahb.xlsx]forDAN'!$A$1</v>
      </c>
      <c r="M1430" t="s">
        <v>194</v>
      </c>
    </row>
    <row r="1431" spans="1:13" x14ac:dyDescent="0.3">
      <c r="A1431" t="str">
        <f t="shared" si="88"/>
        <v>2013-33-5-HoodsportHat_Y_h_um</v>
      </c>
      <c r="B1431">
        <f>VLOOKUP(F1431,LookUpFlags!$A$5:$E$114,5,FALSE)</f>
        <v>2</v>
      </c>
      <c r="C1431">
        <f t="shared" si="89"/>
        <v>17</v>
      </c>
      <c r="D1431" t="str">
        <f t="shared" si="90"/>
        <v>UM</v>
      </c>
      <c r="E1431">
        <v>2013</v>
      </c>
      <c r="F1431">
        <v>33</v>
      </c>
      <c r="G1431" t="s">
        <v>140</v>
      </c>
      <c r="H1431">
        <v>5</v>
      </c>
      <c r="I1431" s="136">
        <f>VLOOKUP(A1431,[1]valid2020_stock!$A$2:$M$9919,13,FALSE)</f>
        <v>0</v>
      </c>
      <c r="K1431" s="130">
        <f>VLOOKUP(A1431,HC!$A$1:$F$200,6,FALSE)</f>
        <v>0</v>
      </c>
      <c r="L1431" t="str">
        <f>HC!D$1</f>
        <v>[HoodCanalValidationRunInputs_GR-September22-2020 ahb.xlsx]forDAN'!$A$1</v>
      </c>
      <c r="M1431" t="s">
        <v>194</v>
      </c>
    </row>
    <row r="1432" spans="1:13" x14ac:dyDescent="0.3">
      <c r="A1432" t="str">
        <f t="shared" si="88"/>
        <v>2007-34-3-HoodsportHat_Y_h_m</v>
      </c>
      <c r="B1432">
        <f>VLOOKUP(F1432,LookUpFlags!$A$5:$E$114,5,FALSE)</f>
        <v>2</v>
      </c>
      <c r="C1432">
        <f t="shared" si="89"/>
        <v>17</v>
      </c>
      <c r="D1432" t="str">
        <f t="shared" si="90"/>
        <v>M</v>
      </c>
      <c r="E1432">
        <v>2007</v>
      </c>
      <c r="F1432">
        <v>34</v>
      </c>
      <c r="G1432" t="s">
        <v>139</v>
      </c>
      <c r="H1432">
        <v>3</v>
      </c>
      <c r="I1432" s="136">
        <f>VLOOKUP(A1432,[1]valid2020_stock!$A$2:$M$9919,13,FALSE)</f>
        <v>556.29824280078492</v>
      </c>
      <c r="K1432" s="130">
        <f>VLOOKUP(A1432,HC!$A$1:$F$200,6,FALSE)</f>
        <v>527.96812554420171</v>
      </c>
      <c r="L1432" t="str">
        <f>HC!D$1</f>
        <v>[HoodCanalValidationRunInputs_GR-September22-2020 ahb.xlsx]forDAN'!$A$1</v>
      </c>
      <c r="M1432" t="s">
        <v>194</v>
      </c>
    </row>
    <row r="1433" spans="1:13" x14ac:dyDescent="0.3">
      <c r="A1433" t="str">
        <f t="shared" si="88"/>
        <v>2007-34-4-HoodsportHat_Y_h_m</v>
      </c>
      <c r="B1433">
        <f>VLOOKUP(F1433,LookUpFlags!$A$5:$E$114,5,FALSE)</f>
        <v>2</v>
      </c>
      <c r="C1433">
        <f t="shared" si="89"/>
        <v>17</v>
      </c>
      <c r="D1433" t="str">
        <f t="shared" si="90"/>
        <v>M</v>
      </c>
      <c r="E1433">
        <v>2007</v>
      </c>
      <c r="F1433">
        <v>34</v>
      </c>
      <c r="G1433" t="s">
        <v>139</v>
      </c>
      <c r="H1433">
        <v>4</v>
      </c>
      <c r="I1433" s="136">
        <f>VLOOKUP(A1433,[1]valid2020_stock!$A$2:$M$9919,13,FALSE)</f>
        <v>216.53066841373439</v>
      </c>
      <c r="K1433" s="130">
        <f>VLOOKUP(A1433,HC!$A$1:$F$200,6,FALSE)</f>
        <v>205.50359920186165</v>
      </c>
      <c r="L1433" t="str">
        <f>HC!D$1</f>
        <v>[HoodCanalValidationRunInputs_GR-September22-2020 ahb.xlsx]forDAN'!$A$1</v>
      </c>
      <c r="M1433" t="s">
        <v>194</v>
      </c>
    </row>
    <row r="1434" spans="1:13" x14ac:dyDescent="0.3">
      <c r="A1434" t="str">
        <f t="shared" si="88"/>
        <v>2007-34-5-HoodsportHat_Y_h_m</v>
      </c>
      <c r="B1434">
        <f>VLOOKUP(F1434,LookUpFlags!$A$5:$E$114,5,FALSE)</f>
        <v>2</v>
      </c>
      <c r="C1434">
        <f t="shared" si="89"/>
        <v>17</v>
      </c>
      <c r="D1434" t="str">
        <f t="shared" si="90"/>
        <v>M</v>
      </c>
      <c r="E1434">
        <v>2007</v>
      </c>
      <c r="F1434">
        <v>34</v>
      </c>
      <c r="G1434" t="s">
        <v>139</v>
      </c>
      <c r="H1434">
        <v>5</v>
      </c>
      <c r="I1434" s="136">
        <f>VLOOKUP(A1434,[1]valid2020_stock!$A$2:$M$9919,13,FALSE)</f>
        <v>0</v>
      </c>
      <c r="K1434" s="130">
        <f>VLOOKUP(A1434,HC!$A$1:$F$200,6,FALSE)</f>
        <v>0</v>
      </c>
      <c r="L1434" t="str">
        <f>HC!D$1</f>
        <v>[HoodCanalValidationRunInputs_GR-September22-2020 ahb.xlsx]forDAN'!$A$1</v>
      </c>
      <c r="M1434" t="s">
        <v>194</v>
      </c>
    </row>
    <row r="1435" spans="1:13" x14ac:dyDescent="0.3">
      <c r="A1435" t="str">
        <f t="shared" si="88"/>
        <v>2008-34-3-HoodsportHat_Y_h_m</v>
      </c>
      <c r="B1435">
        <f>VLOOKUP(F1435,LookUpFlags!$A$5:$E$114,5,FALSE)</f>
        <v>2</v>
      </c>
      <c r="C1435">
        <f t="shared" si="89"/>
        <v>17</v>
      </c>
      <c r="D1435" t="str">
        <f t="shared" si="90"/>
        <v>M</v>
      </c>
      <c r="E1435">
        <v>2008</v>
      </c>
      <c r="F1435">
        <v>34</v>
      </c>
      <c r="G1435" t="s">
        <v>139</v>
      </c>
      <c r="H1435">
        <v>3</v>
      </c>
      <c r="I1435" s="136">
        <f>VLOOKUP(A1435,[1]valid2020_stock!$A$2:$M$9919,13,FALSE)</f>
        <v>8.5073956623377036</v>
      </c>
      <c r="K1435" s="130">
        <f>VLOOKUP(A1435,HC!$A$1:$F$200,6,FALSE)</f>
        <v>7.5672638359025663</v>
      </c>
      <c r="L1435" t="str">
        <f>HC!D$1</f>
        <v>[HoodCanalValidationRunInputs_GR-September22-2020 ahb.xlsx]forDAN'!$A$1</v>
      </c>
      <c r="M1435" t="s">
        <v>194</v>
      </c>
    </row>
    <row r="1436" spans="1:13" x14ac:dyDescent="0.3">
      <c r="A1436" t="str">
        <f t="shared" si="88"/>
        <v>2008-34-4-HoodsportHat_Y_h_m</v>
      </c>
      <c r="B1436">
        <f>VLOOKUP(F1436,LookUpFlags!$A$5:$E$114,5,FALSE)</f>
        <v>2</v>
      </c>
      <c r="C1436">
        <f t="shared" si="89"/>
        <v>17</v>
      </c>
      <c r="D1436" t="str">
        <f t="shared" si="90"/>
        <v>M</v>
      </c>
      <c r="E1436">
        <v>2008</v>
      </c>
      <c r="F1436">
        <v>34</v>
      </c>
      <c r="G1436" t="s">
        <v>139</v>
      </c>
      <c r="H1436">
        <v>4</v>
      </c>
      <c r="I1436" s="136">
        <f>VLOOKUP(A1436,[1]valid2020_stock!$A$2:$M$9919,13,FALSE)</f>
        <v>245.3195797002405</v>
      </c>
      <c r="K1436" s="130">
        <f>VLOOKUP(A1436,HC!$A$1:$F$200,6,FALSE)</f>
        <v>218.20990316963076</v>
      </c>
      <c r="L1436" t="str">
        <f>HC!D$1</f>
        <v>[HoodCanalValidationRunInputs_GR-September22-2020 ahb.xlsx]forDAN'!$A$1</v>
      </c>
      <c r="M1436" t="s">
        <v>194</v>
      </c>
    </row>
    <row r="1437" spans="1:13" x14ac:dyDescent="0.3">
      <c r="A1437" t="str">
        <f t="shared" si="88"/>
        <v>2008-34-5-HoodsportHat_Y_h_m</v>
      </c>
      <c r="B1437">
        <f>VLOOKUP(F1437,LookUpFlags!$A$5:$E$114,5,FALSE)</f>
        <v>2</v>
      </c>
      <c r="C1437">
        <f t="shared" si="89"/>
        <v>17</v>
      </c>
      <c r="D1437" t="str">
        <f t="shared" si="90"/>
        <v>M</v>
      </c>
      <c r="E1437">
        <v>2008</v>
      </c>
      <c r="F1437">
        <v>34</v>
      </c>
      <c r="G1437" t="s">
        <v>139</v>
      </c>
      <c r="H1437">
        <v>5</v>
      </c>
      <c r="I1437" s="136">
        <f>VLOOKUP(A1437,[1]valid2020_stock!$A$2:$M$9919,13,FALSE)</f>
        <v>0</v>
      </c>
      <c r="K1437" s="130">
        <f>VLOOKUP(A1437,HC!$A$1:$F$200,6,FALSE)</f>
        <v>0</v>
      </c>
      <c r="L1437" t="str">
        <f>HC!D$1</f>
        <v>[HoodCanalValidationRunInputs_GR-September22-2020 ahb.xlsx]forDAN'!$A$1</v>
      </c>
      <c r="M1437" t="s">
        <v>194</v>
      </c>
    </row>
    <row r="1438" spans="1:13" x14ac:dyDescent="0.3">
      <c r="A1438" t="str">
        <f t="shared" si="88"/>
        <v>2009-34-3-HoodsportHat_Y_h_m</v>
      </c>
      <c r="B1438">
        <f>VLOOKUP(F1438,LookUpFlags!$A$5:$E$114,5,FALSE)</f>
        <v>2</v>
      </c>
      <c r="C1438">
        <f t="shared" si="89"/>
        <v>17</v>
      </c>
      <c r="D1438" t="str">
        <f t="shared" si="90"/>
        <v>M</v>
      </c>
      <c r="E1438">
        <v>2009</v>
      </c>
      <c r="F1438">
        <v>34</v>
      </c>
      <c r="G1438" t="s">
        <v>139</v>
      </c>
      <c r="H1438">
        <v>3</v>
      </c>
      <c r="I1438" s="136">
        <f>VLOOKUP(A1438,[1]valid2020_stock!$A$2:$M$9919,13,FALSE)</f>
        <v>103.8250985561326</v>
      </c>
      <c r="K1438" s="130">
        <f>VLOOKUP(A1438,HC!$A$1:$F$200,6,FALSE)</f>
        <v>92.753419865724211</v>
      </c>
      <c r="L1438" t="str">
        <f>HC!D$1</f>
        <v>[HoodCanalValidationRunInputs_GR-September22-2020 ahb.xlsx]forDAN'!$A$1</v>
      </c>
      <c r="M1438" t="s">
        <v>194</v>
      </c>
    </row>
    <row r="1439" spans="1:13" x14ac:dyDescent="0.3">
      <c r="A1439" t="str">
        <f t="shared" si="88"/>
        <v>2009-34-4-HoodsportHat_Y_h_m</v>
      </c>
      <c r="B1439">
        <f>VLOOKUP(F1439,LookUpFlags!$A$5:$E$114,5,FALSE)</f>
        <v>2</v>
      </c>
      <c r="C1439">
        <f t="shared" si="89"/>
        <v>17</v>
      </c>
      <c r="D1439" t="str">
        <f t="shared" si="90"/>
        <v>M</v>
      </c>
      <c r="E1439">
        <v>2009</v>
      </c>
      <c r="F1439">
        <v>34</v>
      </c>
      <c r="G1439" t="s">
        <v>139</v>
      </c>
      <c r="H1439">
        <v>4</v>
      </c>
      <c r="I1439" s="136">
        <f>VLOOKUP(A1439,[1]valid2020_stock!$A$2:$M$9919,13,FALSE)</f>
        <v>148.12081943192069</v>
      </c>
      <c r="K1439" s="130">
        <f>VLOOKUP(A1439,HC!$A$1:$F$200,6,FALSE)</f>
        <v>132.32554311707474</v>
      </c>
      <c r="L1439" t="str">
        <f>HC!D$1</f>
        <v>[HoodCanalValidationRunInputs_GR-September22-2020 ahb.xlsx]forDAN'!$A$1</v>
      </c>
      <c r="M1439" t="s">
        <v>194</v>
      </c>
    </row>
    <row r="1440" spans="1:13" x14ac:dyDescent="0.3">
      <c r="A1440" t="str">
        <f t="shared" si="88"/>
        <v>2009-34-5-HoodsportHat_Y_h_m</v>
      </c>
      <c r="B1440">
        <f>VLOOKUP(F1440,LookUpFlags!$A$5:$E$114,5,FALSE)</f>
        <v>2</v>
      </c>
      <c r="C1440">
        <f t="shared" si="89"/>
        <v>17</v>
      </c>
      <c r="D1440" t="str">
        <f t="shared" si="90"/>
        <v>M</v>
      </c>
      <c r="E1440">
        <v>2009</v>
      </c>
      <c r="F1440">
        <v>34</v>
      </c>
      <c r="G1440" t="s">
        <v>139</v>
      </c>
      <c r="H1440">
        <v>5</v>
      </c>
      <c r="I1440" s="136">
        <f>VLOOKUP(A1440,[1]valid2020_stock!$A$2:$M$9919,13,FALSE)</f>
        <v>18.30607729686902</v>
      </c>
      <c r="K1440" s="130">
        <f>VLOOKUP(A1440,HC!$A$1:$F$200,6,FALSE)</f>
        <v>16.35395773491998</v>
      </c>
      <c r="L1440" t="str">
        <f>HC!D$1</f>
        <v>[HoodCanalValidationRunInputs_GR-September22-2020 ahb.xlsx]forDAN'!$A$1</v>
      </c>
      <c r="M1440" t="s">
        <v>194</v>
      </c>
    </row>
    <row r="1441" spans="1:13" x14ac:dyDescent="0.3">
      <c r="A1441" t="str">
        <f t="shared" si="88"/>
        <v>2010-34-3-HoodsportHat_Y_h_m</v>
      </c>
      <c r="B1441">
        <f>VLOOKUP(F1441,LookUpFlags!$A$5:$E$114,5,FALSE)</f>
        <v>2</v>
      </c>
      <c r="C1441">
        <f t="shared" si="89"/>
        <v>17</v>
      </c>
      <c r="D1441" t="str">
        <f t="shared" si="90"/>
        <v>M</v>
      </c>
      <c r="E1441">
        <v>2010</v>
      </c>
      <c r="F1441">
        <v>34</v>
      </c>
      <c r="G1441" t="s">
        <v>139</v>
      </c>
      <c r="H1441">
        <v>3</v>
      </c>
      <c r="I1441" s="136">
        <f>VLOOKUP(A1441,[1]valid2020_stock!$A$2:$M$9919,13,FALSE)</f>
        <v>98.855196441332595</v>
      </c>
      <c r="K1441" s="130">
        <f>VLOOKUP(A1441,HC!$A$1:$F$200,6,FALSE)</f>
        <v>90.197991533819689</v>
      </c>
      <c r="L1441" t="str">
        <f>HC!D$1</f>
        <v>[HoodCanalValidationRunInputs_GR-September22-2020 ahb.xlsx]forDAN'!$A$1</v>
      </c>
      <c r="M1441" t="s">
        <v>194</v>
      </c>
    </row>
    <row r="1442" spans="1:13" x14ac:dyDescent="0.3">
      <c r="A1442" t="str">
        <f t="shared" si="88"/>
        <v>2010-34-4-HoodsportHat_Y_h_m</v>
      </c>
      <c r="B1442">
        <f>VLOOKUP(F1442,LookUpFlags!$A$5:$E$114,5,FALSE)</f>
        <v>2</v>
      </c>
      <c r="C1442">
        <f t="shared" si="89"/>
        <v>17</v>
      </c>
      <c r="D1442" t="str">
        <f t="shared" si="90"/>
        <v>M</v>
      </c>
      <c r="E1442">
        <v>2010</v>
      </c>
      <c r="F1442">
        <v>34</v>
      </c>
      <c r="G1442" t="s">
        <v>139</v>
      </c>
      <c r="H1442">
        <v>4</v>
      </c>
      <c r="I1442" s="136">
        <f>VLOOKUP(A1442,[1]valid2020_stock!$A$2:$M$9919,13,FALSE)</f>
        <v>32.322963828113217</v>
      </c>
      <c r="K1442" s="130">
        <f>VLOOKUP(A1442,HC!$A$1:$F$200,6,FALSE)</f>
        <v>29.492292996922547</v>
      </c>
      <c r="L1442" t="str">
        <f>HC!D$1</f>
        <v>[HoodCanalValidationRunInputs_GR-September22-2020 ahb.xlsx]forDAN'!$A$1</v>
      </c>
      <c r="M1442" t="s">
        <v>194</v>
      </c>
    </row>
    <row r="1443" spans="1:13" x14ac:dyDescent="0.3">
      <c r="A1443" t="str">
        <f t="shared" si="88"/>
        <v>2010-34-5-HoodsportHat_Y_h_m</v>
      </c>
      <c r="B1443">
        <f>VLOOKUP(F1443,LookUpFlags!$A$5:$E$114,5,FALSE)</f>
        <v>2</v>
      </c>
      <c r="C1443">
        <f t="shared" si="89"/>
        <v>17</v>
      </c>
      <c r="D1443" t="str">
        <f t="shared" si="90"/>
        <v>M</v>
      </c>
      <c r="E1443">
        <v>2010</v>
      </c>
      <c r="F1443">
        <v>34</v>
      </c>
      <c r="G1443" t="s">
        <v>139</v>
      </c>
      <c r="H1443">
        <v>5</v>
      </c>
      <c r="I1443" s="136">
        <f>VLOOKUP(A1443,[1]valid2020_stock!$A$2:$M$9919,13,FALSE)</f>
        <v>1.725507843990675</v>
      </c>
      <c r="K1443" s="130">
        <f>VLOOKUP(A1443,HC!$A$1:$F$200,6,FALSE)</f>
        <v>1.5743971739126146</v>
      </c>
      <c r="L1443" t="str">
        <f>HC!D$1</f>
        <v>[HoodCanalValidationRunInputs_GR-September22-2020 ahb.xlsx]forDAN'!$A$1</v>
      </c>
      <c r="M1443" t="s">
        <v>194</v>
      </c>
    </row>
    <row r="1444" spans="1:13" x14ac:dyDescent="0.3">
      <c r="A1444" t="str">
        <f t="shared" si="88"/>
        <v>2011-34-3-HoodsportHat_Y_h_m</v>
      </c>
      <c r="B1444">
        <f>VLOOKUP(F1444,LookUpFlags!$A$5:$E$114,5,FALSE)</f>
        <v>2</v>
      </c>
      <c r="C1444">
        <f t="shared" si="89"/>
        <v>17</v>
      </c>
      <c r="D1444" t="str">
        <f t="shared" si="90"/>
        <v>M</v>
      </c>
      <c r="E1444">
        <v>2011</v>
      </c>
      <c r="F1444">
        <v>34</v>
      </c>
      <c r="G1444" t="s">
        <v>139</v>
      </c>
      <c r="H1444">
        <v>3</v>
      </c>
      <c r="I1444" s="136">
        <f>VLOOKUP(A1444,[1]valid2020_stock!$A$2:$M$9919,13,FALSE)</f>
        <v>64.744957921660273</v>
      </c>
      <c r="K1444" s="130">
        <f>VLOOKUP(A1444,HC!$A$1:$F$200,6,FALSE)</f>
        <v>57.763844034954396</v>
      </c>
      <c r="L1444" t="str">
        <f>HC!D$1</f>
        <v>[HoodCanalValidationRunInputs_GR-September22-2020 ahb.xlsx]forDAN'!$A$1</v>
      </c>
      <c r="M1444" t="s">
        <v>194</v>
      </c>
    </row>
    <row r="1445" spans="1:13" x14ac:dyDescent="0.3">
      <c r="A1445" t="str">
        <f t="shared" si="88"/>
        <v>2011-34-4-HoodsportHat_Y_h_m</v>
      </c>
      <c r="B1445">
        <f>VLOOKUP(F1445,LookUpFlags!$A$5:$E$114,5,FALSE)</f>
        <v>2</v>
      </c>
      <c r="C1445">
        <f t="shared" si="89"/>
        <v>17</v>
      </c>
      <c r="D1445" t="str">
        <f t="shared" si="90"/>
        <v>M</v>
      </c>
      <c r="E1445">
        <v>2011</v>
      </c>
      <c r="F1445">
        <v>34</v>
      </c>
      <c r="G1445" t="s">
        <v>139</v>
      </c>
      <c r="H1445">
        <v>4</v>
      </c>
      <c r="I1445" s="136">
        <f>VLOOKUP(A1445,[1]valid2020_stock!$A$2:$M$9919,13,FALSE)</f>
        <v>111.5708587949357</v>
      </c>
      <c r="K1445" s="130">
        <f>VLOOKUP(A1445,HC!$A$1:$F$200,6,FALSE)</f>
        <v>99.540750247680791</v>
      </c>
      <c r="L1445" t="str">
        <f>HC!D$1</f>
        <v>[HoodCanalValidationRunInputs_GR-September22-2020 ahb.xlsx]forDAN'!$A$1</v>
      </c>
      <c r="M1445" t="s">
        <v>194</v>
      </c>
    </row>
    <row r="1446" spans="1:13" x14ac:dyDescent="0.3">
      <c r="A1446" t="str">
        <f t="shared" si="88"/>
        <v>2011-34-5-HoodsportHat_Y_h_m</v>
      </c>
      <c r="B1446">
        <f>VLOOKUP(F1446,LookUpFlags!$A$5:$E$114,5,FALSE)</f>
        <v>2</v>
      </c>
      <c r="C1446">
        <f t="shared" si="89"/>
        <v>17</v>
      </c>
      <c r="D1446" t="str">
        <f t="shared" si="90"/>
        <v>M</v>
      </c>
      <c r="E1446">
        <v>2011</v>
      </c>
      <c r="F1446">
        <v>34</v>
      </c>
      <c r="G1446" t="s">
        <v>139</v>
      </c>
      <c r="H1446">
        <v>5</v>
      </c>
      <c r="I1446" s="136">
        <f>VLOOKUP(A1446,[1]valid2020_stock!$A$2:$M$9919,13,FALSE)</f>
        <v>0</v>
      </c>
      <c r="K1446" s="130">
        <f>VLOOKUP(A1446,HC!$A$1:$F$200,6,FALSE)</f>
        <v>0</v>
      </c>
      <c r="L1446" t="str">
        <f>HC!D$1</f>
        <v>[HoodCanalValidationRunInputs_GR-September22-2020 ahb.xlsx]forDAN'!$A$1</v>
      </c>
      <c r="M1446" t="s">
        <v>194</v>
      </c>
    </row>
    <row r="1447" spans="1:13" x14ac:dyDescent="0.3">
      <c r="A1447" t="str">
        <f t="shared" si="88"/>
        <v>2012-34-3-HoodsportHat_Y_h_m</v>
      </c>
      <c r="B1447">
        <f>VLOOKUP(F1447,LookUpFlags!$A$5:$E$114,5,FALSE)</f>
        <v>2</v>
      </c>
      <c r="C1447">
        <f t="shared" si="89"/>
        <v>17</v>
      </c>
      <c r="D1447" t="str">
        <f t="shared" si="90"/>
        <v>M</v>
      </c>
      <c r="E1447">
        <v>2012</v>
      </c>
      <c r="F1447">
        <v>34</v>
      </c>
      <c r="G1447" t="s">
        <v>139</v>
      </c>
      <c r="H1447">
        <v>3</v>
      </c>
      <c r="I1447" s="136">
        <f>VLOOKUP(A1447,[1]valid2020_stock!$A$2:$M$9919,13,FALSE)</f>
        <v>46.650460467238297</v>
      </c>
      <c r="K1447" s="130">
        <f>VLOOKUP(A1447,HC!$A$1:$F$200,6,FALSE)</f>
        <v>41.652202512471447</v>
      </c>
      <c r="L1447" t="str">
        <f>HC!D$1</f>
        <v>[HoodCanalValidationRunInputs_GR-September22-2020 ahb.xlsx]forDAN'!$A$1</v>
      </c>
      <c r="M1447" t="s">
        <v>194</v>
      </c>
    </row>
    <row r="1448" spans="1:13" x14ac:dyDescent="0.3">
      <c r="A1448" t="str">
        <f t="shared" si="88"/>
        <v>2012-34-4-HoodsportHat_Y_h_m</v>
      </c>
      <c r="B1448">
        <f>VLOOKUP(F1448,LookUpFlags!$A$5:$E$114,5,FALSE)</f>
        <v>2</v>
      </c>
      <c r="C1448">
        <f t="shared" si="89"/>
        <v>17</v>
      </c>
      <c r="D1448" t="str">
        <f t="shared" si="90"/>
        <v>M</v>
      </c>
      <c r="E1448">
        <v>2012</v>
      </c>
      <c r="F1448">
        <v>34</v>
      </c>
      <c r="G1448" t="s">
        <v>139</v>
      </c>
      <c r="H1448">
        <v>4</v>
      </c>
      <c r="I1448" s="136">
        <f>VLOOKUP(A1448,[1]valid2020_stock!$A$2:$M$9919,13,FALSE)</f>
        <v>43.814274771989879</v>
      </c>
      <c r="K1448" s="130">
        <f>VLOOKUP(A1448,HC!$A$1:$F$200,6,FALSE)</f>
        <v>39.119893511482601</v>
      </c>
      <c r="L1448" t="str">
        <f>HC!D$1</f>
        <v>[HoodCanalValidationRunInputs_GR-September22-2020 ahb.xlsx]forDAN'!$A$1</v>
      </c>
      <c r="M1448" t="s">
        <v>194</v>
      </c>
    </row>
    <row r="1449" spans="1:13" x14ac:dyDescent="0.3">
      <c r="A1449" t="str">
        <f t="shared" si="88"/>
        <v>2012-34-5-HoodsportHat_Y_h_m</v>
      </c>
      <c r="B1449">
        <f>VLOOKUP(F1449,LookUpFlags!$A$5:$E$114,5,FALSE)</f>
        <v>2</v>
      </c>
      <c r="C1449">
        <f t="shared" si="89"/>
        <v>17</v>
      </c>
      <c r="D1449" t="str">
        <f t="shared" si="90"/>
        <v>M</v>
      </c>
      <c r="E1449">
        <v>2012</v>
      </c>
      <c r="F1449">
        <v>34</v>
      </c>
      <c r="G1449" t="s">
        <v>139</v>
      </c>
      <c r="H1449">
        <v>5</v>
      </c>
      <c r="I1449" s="136">
        <f>VLOOKUP(A1449,[1]valid2020_stock!$A$2:$M$9919,13,FALSE)</f>
        <v>4.2343581057592594</v>
      </c>
      <c r="K1449" s="130">
        <f>VLOOKUP(A1449,HC!$A$1:$F$200,6,FALSE)</f>
        <v>3.7806773944979835</v>
      </c>
      <c r="L1449" t="str">
        <f>HC!D$1</f>
        <v>[HoodCanalValidationRunInputs_GR-September22-2020 ahb.xlsx]forDAN'!$A$1</v>
      </c>
      <c r="M1449" t="s">
        <v>194</v>
      </c>
    </row>
    <row r="1450" spans="1:13" x14ac:dyDescent="0.3">
      <c r="A1450" t="str">
        <f t="shared" si="88"/>
        <v>2013-34-3-HoodsportHat_Y_h_m</v>
      </c>
      <c r="B1450">
        <f>VLOOKUP(F1450,LookUpFlags!$A$5:$E$114,5,FALSE)</f>
        <v>2</v>
      </c>
      <c r="C1450">
        <f t="shared" si="89"/>
        <v>17</v>
      </c>
      <c r="D1450" t="str">
        <f t="shared" si="90"/>
        <v>M</v>
      </c>
      <c r="E1450">
        <v>2013</v>
      </c>
      <c r="F1450">
        <v>34</v>
      </c>
      <c r="G1450" t="s">
        <v>139</v>
      </c>
      <c r="H1450">
        <v>3</v>
      </c>
      <c r="I1450" s="136">
        <f>VLOOKUP(A1450,[1]valid2020_stock!$A$2:$M$9919,13,FALSE)</f>
        <v>146.4837493574606</v>
      </c>
      <c r="K1450" s="130">
        <f>VLOOKUP(A1450,HC!$A$1:$F$200,6,FALSE)</f>
        <v>130.34519666831306</v>
      </c>
      <c r="L1450" t="str">
        <f>HC!D$1</f>
        <v>[HoodCanalValidationRunInputs_GR-September22-2020 ahb.xlsx]forDAN'!$A$1</v>
      </c>
      <c r="M1450" t="s">
        <v>194</v>
      </c>
    </row>
    <row r="1451" spans="1:13" x14ac:dyDescent="0.3">
      <c r="A1451" t="str">
        <f t="shared" si="88"/>
        <v>2013-34-4-HoodsportHat_Y_h_m</v>
      </c>
      <c r="B1451">
        <f>VLOOKUP(F1451,LookUpFlags!$A$5:$E$114,5,FALSE)</f>
        <v>2</v>
      </c>
      <c r="C1451">
        <f t="shared" si="89"/>
        <v>17</v>
      </c>
      <c r="D1451" t="str">
        <f t="shared" si="90"/>
        <v>M</v>
      </c>
      <c r="E1451">
        <v>2013</v>
      </c>
      <c r="F1451">
        <v>34</v>
      </c>
      <c r="G1451" t="s">
        <v>139</v>
      </c>
      <c r="H1451">
        <v>4</v>
      </c>
      <c r="I1451" s="136">
        <f>VLOOKUP(A1451,[1]valid2020_stock!$A$2:$M$9919,13,FALSE)</f>
        <v>46.182848056707513</v>
      </c>
      <c r="K1451" s="130">
        <f>VLOOKUP(A1451,HC!$A$1:$F$200,6,FALSE)</f>
        <v>41.09474558822636</v>
      </c>
      <c r="L1451" t="str">
        <f>HC!D$1</f>
        <v>[HoodCanalValidationRunInputs_GR-September22-2020 ahb.xlsx]forDAN'!$A$1</v>
      </c>
      <c r="M1451" t="s">
        <v>194</v>
      </c>
    </row>
    <row r="1452" spans="1:13" x14ac:dyDescent="0.3">
      <c r="A1452" t="str">
        <f t="shared" si="88"/>
        <v>2013-34-5-HoodsportHat_Y_h_m</v>
      </c>
      <c r="B1452">
        <f>VLOOKUP(F1452,LookUpFlags!$A$5:$E$114,5,FALSE)</f>
        <v>2</v>
      </c>
      <c r="C1452">
        <f t="shared" si="89"/>
        <v>17</v>
      </c>
      <c r="D1452" t="str">
        <f t="shared" si="90"/>
        <v>M</v>
      </c>
      <c r="E1452">
        <v>2013</v>
      </c>
      <c r="F1452">
        <v>34</v>
      </c>
      <c r="G1452" t="s">
        <v>139</v>
      </c>
      <c r="H1452">
        <v>5</v>
      </c>
      <c r="I1452" s="136">
        <f>VLOOKUP(A1452,[1]valid2020_stock!$A$2:$M$9919,13,FALSE)</f>
        <v>0</v>
      </c>
      <c r="K1452" s="130">
        <f>VLOOKUP(A1452,HC!$A$1:$F$200,6,FALSE)</f>
        <v>0</v>
      </c>
      <c r="L1452" t="str">
        <f>HC!D$1</f>
        <v>[HoodCanalValidationRunInputs_GR-September22-2020 ahb.xlsx]forDAN'!$A$1</v>
      </c>
      <c r="M1452" t="s">
        <v>194</v>
      </c>
    </row>
    <row r="1453" spans="1:13" x14ac:dyDescent="0.3">
      <c r="A1453" t="str">
        <f t="shared" si="88"/>
        <v>2007-35-3-</v>
      </c>
      <c r="B1453">
        <f>VLOOKUP(F1453,LookUpFlags!$A$5:$E$114,5,FALSE)</f>
        <v>1</v>
      </c>
      <c r="C1453">
        <f t="shared" si="89"/>
        <v>18</v>
      </c>
      <c r="D1453" t="str">
        <f t="shared" si="90"/>
        <v>UM</v>
      </c>
      <c r="E1453">
        <v>2007</v>
      </c>
      <c r="F1453">
        <v>35</v>
      </c>
      <c r="H1453">
        <v>3</v>
      </c>
      <c r="I1453" s="136" t="e">
        <f>VLOOKUP(A1453,[1]valid2020_stock!$A$2:$M$9919,13,FALSE)</f>
        <v>#N/A</v>
      </c>
      <c r="K1453" s="136" t="e">
        <f t="shared" ref="K1453:K1516" si="91">I1453</f>
        <v>#N/A</v>
      </c>
    </row>
    <row r="1454" spans="1:13" x14ac:dyDescent="0.3">
      <c r="A1454" t="str">
        <f t="shared" si="88"/>
        <v>2007-35-4-</v>
      </c>
      <c r="B1454">
        <f>VLOOKUP(F1454,LookUpFlags!$A$5:$E$114,5,FALSE)</f>
        <v>1</v>
      </c>
      <c r="C1454">
        <f t="shared" si="89"/>
        <v>18</v>
      </c>
      <c r="D1454" t="str">
        <f t="shared" si="90"/>
        <v>UM</v>
      </c>
      <c r="E1454">
        <v>2007</v>
      </c>
      <c r="F1454">
        <v>35</v>
      </c>
      <c r="H1454">
        <v>4</v>
      </c>
      <c r="I1454" s="136" t="e">
        <f>VLOOKUP(A1454,[1]valid2020_stock!$A$2:$M$9919,13,FALSE)</f>
        <v>#N/A</v>
      </c>
      <c r="K1454" s="136" t="e">
        <f t="shared" si="91"/>
        <v>#N/A</v>
      </c>
    </row>
    <row r="1455" spans="1:13" x14ac:dyDescent="0.3">
      <c r="A1455" t="str">
        <f t="shared" si="88"/>
        <v>2007-35-5-</v>
      </c>
      <c r="B1455">
        <f>VLOOKUP(F1455,LookUpFlags!$A$5:$E$114,5,FALSE)</f>
        <v>1</v>
      </c>
      <c r="C1455">
        <f t="shared" si="89"/>
        <v>18</v>
      </c>
      <c r="D1455" t="str">
        <f t="shared" si="90"/>
        <v>UM</v>
      </c>
      <c r="E1455">
        <v>2007</v>
      </c>
      <c r="F1455">
        <v>35</v>
      </c>
      <c r="H1455">
        <v>5</v>
      </c>
      <c r="I1455" s="136" t="e">
        <f>VLOOKUP(A1455,[1]valid2020_stock!$A$2:$M$9919,13,FALSE)</f>
        <v>#N/A</v>
      </c>
      <c r="K1455" s="136" t="e">
        <f t="shared" si="91"/>
        <v>#N/A</v>
      </c>
    </row>
    <row r="1456" spans="1:13" x14ac:dyDescent="0.3">
      <c r="A1456" t="str">
        <f t="shared" si="88"/>
        <v>2008-35-3-</v>
      </c>
      <c r="B1456">
        <f>VLOOKUP(F1456,LookUpFlags!$A$5:$E$114,5,FALSE)</f>
        <v>1</v>
      </c>
      <c r="C1456">
        <f t="shared" si="89"/>
        <v>18</v>
      </c>
      <c r="D1456" t="str">
        <f t="shared" si="90"/>
        <v>UM</v>
      </c>
      <c r="E1456">
        <v>2008</v>
      </c>
      <c r="F1456">
        <v>35</v>
      </c>
      <c r="H1456">
        <v>3</v>
      </c>
      <c r="I1456" s="136" t="e">
        <f>VLOOKUP(A1456,[1]valid2020_stock!$A$2:$M$9919,13,FALSE)</f>
        <v>#N/A</v>
      </c>
      <c r="K1456" s="136" t="e">
        <f t="shared" si="91"/>
        <v>#N/A</v>
      </c>
    </row>
    <row r="1457" spans="1:11" x14ac:dyDescent="0.3">
      <c r="A1457" t="str">
        <f t="shared" si="88"/>
        <v>2008-35-4-</v>
      </c>
      <c r="B1457">
        <f>VLOOKUP(F1457,LookUpFlags!$A$5:$E$114,5,FALSE)</f>
        <v>1</v>
      </c>
      <c r="C1457">
        <f t="shared" si="89"/>
        <v>18</v>
      </c>
      <c r="D1457" t="str">
        <f t="shared" si="90"/>
        <v>UM</v>
      </c>
      <c r="E1457">
        <v>2008</v>
      </c>
      <c r="F1457">
        <v>35</v>
      </c>
      <c r="H1457">
        <v>4</v>
      </c>
      <c r="I1457" s="136" t="e">
        <f>VLOOKUP(A1457,[1]valid2020_stock!$A$2:$M$9919,13,FALSE)</f>
        <v>#N/A</v>
      </c>
      <c r="K1457" s="136" t="e">
        <f t="shared" si="91"/>
        <v>#N/A</v>
      </c>
    </row>
    <row r="1458" spans="1:11" x14ac:dyDescent="0.3">
      <c r="A1458" t="str">
        <f t="shared" si="88"/>
        <v>2008-35-5-</v>
      </c>
      <c r="B1458">
        <f>VLOOKUP(F1458,LookUpFlags!$A$5:$E$114,5,FALSE)</f>
        <v>1</v>
      </c>
      <c r="C1458">
        <f t="shared" si="89"/>
        <v>18</v>
      </c>
      <c r="D1458" t="str">
        <f t="shared" si="90"/>
        <v>UM</v>
      </c>
      <c r="E1458">
        <v>2008</v>
      </c>
      <c r="F1458">
        <v>35</v>
      </c>
      <c r="H1458">
        <v>5</v>
      </c>
      <c r="I1458" s="136" t="e">
        <f>VLOOKUP(A1458,[1]valid2020_stock!$A$2:$M$9919,13,FALSE)</f>
        <v>#N/A</v>
      </c>
      <c r="K1458" s="136" t="e">
        <f t="shared" si="91"/>
        <v>#N/A</v>
      </c>
    </row>
    <row r="1459" spans="1:11" x14ac:dyDescent="0.3">
      <c r="A1459" t="str">
        <f t="shared" si="88"/>
        <v>2009-35-3-</v>
      </c>
      <c r="B1459">
        <f>VLOOKUP(F1459,LookUpFlags!$A$5:$E$114,5,FALSE)</f>
        <v>1</v>
      </c>
      <c r="C1459">
        <f t="shared" si="89"/>
        <v>18</v>
      </c>
      <c r="D1459" t="str">
        <f t="shared" si="90"/>
        <v>UM</v>
      </c>
      <c r="E1459">
        <v>2009</v>
      </c>
      <c r="F1459">
        <v>35</v>
      </c>
      <c r="H1459">
        <v>3</v>
      </c>
      <c r="I1459" s="136" t="e">
        <f>VLOOKUP(A1459,[1]valid2020_stock!$A$2:$M$9919,13,FALSE)</f>
        <v>#N/A</v>
      </c>
      <c r="K1459" s="136" t="e">
        <f t="shared" si="91"/>
        <v>#N/A</v>
      </c>
    </row>
    <row r="1460" spans="1:11" x14ac:dyDescent="0.3">
      <c r="A1460" t="str">
        <f t="shared" si="88"/>
        <v>2009-35-4-</v>
      </c>
      <c r="B1460">
        <f>VLOOKUP(F1460,LookUpFlags!$A$5:$E$114,5,FALSE)</f>
        <v>1</v>
      </c>
      <c r="C1460">
        <f t="shared" si="89"/>
        <v>18</v>
      </c>
      <c r="D1460" t="str">
        <f t="shared" si="90"/>
        <v>UM</v>
      </c>
      <c r="E1460">
        <v>2009</v>
      </c>
      <c r="F1460">
        <v>35</v>
      </c>
      <c r="H1460">
        <v>4</v>
      </c>
      <c r="I1460" s="136" t="e">
        <f>VLOOKUP(A1460,[1]valid2020_stock!$A$2:$M$9919,13,FALSE)</f>
        <v>#N/A</v>
      </c>
      <c r="K1460" s="136" t="e">
        <f t="shared" si="91"/>
        <v>#N/A</v>
      </c>
    </row>
    <row r="1461" spans="1:11" x14ac:dyDescent="0.3">
      <c r="A1461" t="str">
        <f t="shared" si="88"/>
        <v>2009-35-5-</v>
      </c>
      <c r="B1461">
        <f>VLOOKUP(F1461,LookUpFlags!$A$5:$E$114,5,FALSE)</f>
        <v>1</v>
      </c>
      <c r="C1461">
        <f t="shared" si="89"/>
        <v>18</v>
      </c>
      <c r="D1461" t="str">
        <f t="shared" si="90"/>
        <v>UM</v>
      </c>
      <c r="E1461">
        <v>2009</v>
      </c>
      <c r="F1461">
        <v>35</v>
      </c>
      <c r="H1461">
        <v>5</v>
      </c>
      <c r="I1461" s="136" t="e">
        <f>VLOOKUP(A1461,[1]valid2020_stock!$A$2:$M$9919,13,FALSE)</f>
        <v>#N/A</v>
      </c>
      <c r="K1461" s="136" t="e">
        <f t="shared" si="91"/>
        <v>#N/A</v>
      </c>
    </row>
    <row r="1462" spans="1:11" x14ac:dyDescent="0.3">
      <c r="A1462" t="str">
        <f t="shared" si="88"/>
        <v>2010-35-3-</v>
      </c>
      <c r="B1462">
        <f>VLOOKUP(F1462,LookUpFlags!$A$5:$E$114,5,FALSE)</f>
        <v>1</v>
      </c>
      <c r="C1462">
        <f t="shared" si="89"/>
        <v>18</v>
      </c>
      <c r="D1462" t="str">
        <f t="shared" si="90"/>
        <v>UM</v>
      </c>
      <c r="E1462">
        <v>2010</v>
      </c>
      <c r="F1462">
        <v>35</v>
      </c>
      <c r="H1462">
        <v>3</v>
      </c>
      <c r="I1462" s="136" t="e">
        <f>VLOOKUP(A1462,[1]valid2020_stock!$A$2:$M$9919,13,FALSE)</f>
        <v>#N/A</v>
      </c>
      <c r="K1462" s="136" t="e">
        <f t="shared" si="91"/>
        <v>#N/A</v>
      </c>
    </row>
    <row r="1463" spans="1:11" x14ac:dyDescent="0.3">
      <c r="A1463" t="str">
        <f t="shared" si="88"/>
        <v>2010-35-4-</v>
      </c>
      <c r="B1463">
        <f>VLOOKUP(F1463,LookUpFlags!$A$5:$E$114,5,FALSE)</f>
        <v>1</v>
      </c>
      <c r="C1463">
        <f t="shared" si="89"/>
        <v>18</v>
      </c>
      <c r="D1463" t="str">
        <f t="shared" si="90"/>
        <v>UM</v>
      </c>
      <c r="E1463">
        <v>2010</v>
      </c>
      <c r="F1463">
        <v>35</v>
      </c>
      <c r="H1463">
        <v>4</v>
      </c>
      <c r="I1463" s="136" t="e">
        <f>VLOOKUP(A1463,[1]valid2020_stock!$A$2:$M$9919,13,FALSE)</f>
        <v>#N/A</v>
      </c>
      <c r="K1463" s="136" t="e">
        <f t="shared" si="91"/>
        <v>#N/A</v>
      </c>
    </row>
    <row r="1464" spans="1:11" x14ac:dyDescent="0.3">
      <c r="A1464" t="str">
        <f t="shared" si="88"/>
        <v>2010-35-5-</v>
      </c>
      <c r="B1464">
        <f>VLOOKUP(F1464,LookUpFlags!$A$5:$E$114,5,FALSE)</f>
        <v>1</v>
      </c>
      <c r="C1464">
        <f t="shared" si="89"/>
        <v>18</v>
      </c>
      <c r="D1464" t="str">
        <f t="shared" si="90"/>
        <v>UM</v>
      </c>
      <c r="E1464">
        <v>2010</v>
      </c>
      <c r="F1464">
        <v>35</v>
      </c>
      <c r="H1464">
        <v>5</v>
      </c>
      <c r="I1464" s="136" t="e">
        <f>VLOOKUP(A1464,[1]valid2020_stock!$A$2:$M$9919,13,FALSE)</f>
        <v>#N/A</v>
      </c>
      <c r="K1464" s="136" t="e">
        <f t="shared" si="91"/>
        <v>#N/A</v>
      </c>
    </row>
    <row r="1465" spans="1:11" x14ac:dyDescent="0.3">
      <c r="A1465" t="str">
        <f t="shared" si="88"/>
        <v>2011-35-3-</v>
      </c>
      <c r="B1465">
        <f>VLOOKUP(F1465,LookUpFlags!$A$5:$E$114,5,FALSE)</f>
        <v>1</v>
      </c>
      <c r="C1465">
        <f t="shared" si="89"/>
        <v>18</v>
      </c>
      <c r="D1465" t="str">
        <f t="shared" si="90"/>
        <v>UM</v>
      </c>
      <c r="E1465">
        <v>2011</v>
      </c>
      <c r="F1465">
        <v>35</v>
      </c>
      <c r="H1465">
        <v>3</v>
      </c>
      <c r="I1465" s="136" t="e">
        <f>VLOOKUP(A1465,[1]valid2020_stock!$A$2:$M$9919,13,FALSE)</f>
        <v>#N/A</v>
      </c>
      <c r="K1465" s="136" t="e">
        <f t="shared" si="91"/>
        <v>#N/A</v>
      </c>
    </row>
    <row r="1466" spans="1:11" x14ac:dyDescent="0.3">
      <c r="A1466" t="str">
        <f t="shared" si="88"/>
        <v>2011-35-4-</v>
      </c>
      <c r="B1466">
        <f>VLOOKUP(F1466,LookUpFlags!$A$5:$E$114,5,FALSE)</f>
        <v>1</v>
      </c>
      <c r="C1466">
        <f t="shared" si="89"/>
        <v>18</v>
      </c>
      <c r="D1466" t="str">
        <f t="shared" si="90"/>
        <v>UM</v>
      </c>
      <c r="E1466">
        <v>2011</v>
      </c>
      <c r="F1466">
        <v>35</v>
      </c>
      <c r="H1466">
        <v>4</v>
      </c>
      <c r="I1466" s="136" t="e">
        <f>VLOOKUP(A1466,[1]valid2020_stock!$A$2:$M$9919,13,FALSE)</f>
        <v>#N/A</v>
      </c>
      <c r="K1466" s="136" t="e">
        <f t="shared" si="91"/>
        <v>#N/A</v>
      </c>
    </row>
    <row r="1467" spans="1:11" x14ac:dyDescent="0.3">
      <c r="A1467" t="str">
        <f t="shared" si="88"/>
        <v>2011-35-5-</v>
      </c>
      <c r="B1467">
        <f>VLOOKUP(F1467,LookUpFlags!$A$5:$E$114,5,FALSE)</f>
        <v>1</v>
      </c>
      <c r="C1467">
        <f t="shared" si="89"/>
        <v>18</v>
      </c>
      <c r="D1467" t="str">
        <f t="shared" si="90"/>
        <v>UM</v>
      </c>
      <c r="E1467">
        <v>2011</v>
      </c>
      <c r="F1467">
        <v>35</v>
      </c>
      <c r="H1467">
        <v>5</v>
      </c>
      <c r="I1467" s="136" t="e">
        <f>VLOOKUP(A1467,[1]valid2020_stock!$A$2:$M$9919,13,FALSE)</f>
        <v>#N/A</v>
      </c>
      <c r="K1467" s="136" t="e">
        <f t="shared" si="91"/>
        <v>#N/A</v>
      </c>
    </row>
    <row r="1468" spans="1:11" x14ac:dyDescent="0.3">
      <c r="A1468" t="str">
        <f t="shared" si="88"/>
        <v>2012-35-3-</v>
      </c>
      <c r="B1468">
        <f>VLOOKUP(F1468,LookUpFlags!$A$5:$E$114,5,FALSE)</f>
        <v>1</v>
      </c>
      <c r="C1468">
        <f t="shared" si="89"/>
        <v>18</v>
      </c>
      <c r="D1468" t="str">
        <f t="shared" si="90"/>
        <v>UM</v>
      </c>
      <c r="E1468">
        <v>2012</v>
      </c>
      <c r="F1468">
        <v>35</v>
      </c>
      <c r="H1468">
        <v>3</v>
      </c>
      <c r="I1468" s="136" t="e">
        <f>VLOOKUP(A1468,[1]valid2020_stock!$A$2:$M$9919,13,FALSE)</f>
        <v>#N/A</v>
      </c>
      <c r="K1468" s="136" t="e">
        <f t="shared" si="91"/>
        <v>#N/A</v>
      </c>
    </row>
    <row r="1469" spans="1:11" x14ac:dyDescent="0.3">
      <c r="A1469" t="str">
        <f t="shared" si="88"/>
        <v>2012-35-4-</v>
      </c>
      <c r="B1469">
        <f>VLOOKUP(F1469,LookUpFlags!$A$5:$E$114,5,FALSE)</f>
        <v>1</v>
      </c>
      <c r="C1469">
        <f t="shared" si="89"/>
        <v>18</v>
      </c>
      <c r="D1469" t="str">
        <f t="shared" si="90"/>
        <v>UM</v>
      </c>
      <c r="E1469">
        <v>2012</v>
      </c>
      <c r="F1469">
        <v>35</v>
      </c>
      <c r="H1469">
        <v>4</v>
      </c>
      <c r="I1469" s="136" t="e">
        <f>VLOOKUP(A1469,[1]valid2020_stock!$A$2:$M$9919,13,FALSE)</f>
        <v>#N/A</v>
      </c>
      <c r="K1469" s="136" t="e">
        <f t="shared" si="91"/>
        <v>#N/A</v>
      </c>
    </row>
    <row r="1470" spans="1:11" x14ac:dyDescent="0.3">
      <c r="A1470" t="str">
        <f t="shared" si="88"/>
        <v>2012-35-5-</v>
      </c>
      <c r="B1470">
        <f>VLOOKUP(F1470,LookUpFlags!$A$5:$E$114,5,FALSE)</f>
        <v>1</v>
      </c>
      <c r="C1470">
        <f t="shared" si="89"/>
        <v>18</v>
      </c>
      <c r="D1470" t="str">
        <f t="shared" si="90"/>
        <v>UM</v>
      </c>
      <c r="E1470">
        <v>2012</v>
      </c>
      <c r="F1470">
        <v>35</v>
      </c>
      <c r="H1470">
        <v>5</v>
      </c>
      <c r="I1470" s="136" t="e">
        <f>VLOOKUP(A1470,[1]valid2020_stock!$A$2:$M$9919,13,FALSE)</f>
        <v>#N/A</v>
      </c>
      <c r="K1470" s="136" t="e">
        <f t="shared" si="91"/>
        <v>#N/A</v>
      </c>
    </row>
    <row r="1471" spans="1:11" x14ac:dyDescent="0.3">
      <c r="A1471" t="str">
        <f t="shared" si="88"/>
        <v>2013-35-3-</v>
      </c>
      <c r="B1471">
        <f>VLOOKUP(F1471,LookUpFlags!$A$5:$E$114,5,FALSE)</f>
        <v>1</v>
      </c>
      <c r="C1471">
        <f t="shared" si="89"/>
        <v>18</v>
      </c>
      <c r="D1471" t="str">
        <f t="shared" si="90"/>
        <v>UM</v>
      </c>
      <c r="E1471">
        <v>2013</v>
      </c>
      <c r="F1471">
        <v>35</v>
      </c>
      <c r="H1471">
        <v>3</v>
      </c>
      <c r="I1471" s="136" t="e">
        <f>VLOOKUP(A1471,[1]valid2020_stock!$A$2:$M$9919,13,FALSE)</f>
        <v>#N/A</v>
      </c>
      <c r="K1471" s="136" t="e">
        <f t="shared" si="91"/>
        <v>#N/A</v>
      </c>
    </row>
    <row r="1472" spans="1:11" x14ac:dyDescent="0.3">
      <c r="A1472" t="str">
        <f t="shared" si="88"/>
        <v>2013-35-4-</v>
      </c>
      <c r="B1472">
        <f>VLOOKUP(F1472,LookUpFlags!$A$5:$E$114,5,FALSE)</f>
        <v>1</v>
      </c>
      <c r="C1472">
        <f t="shared" si="89"/>
        <v>18</v>
      </c>
      <c r="D1472" t="str">
        <f t="shared" si="90"/>
        <v>UM</v>
      </c>
      <c r="E1472">
        <v>2013</v>
      </c>
      <c r="F1472">
        <v>35</v>
      </c>
      <c r="H1472">
        <v>4</v>
      </c>
      <c r="I1472" s="136" t="e">
        <f>VLOOKUP(A1472,[1]valid2020_stock!$A$2:$M$9919,13,FALSE)</f>
        <v>#N/A</v>
      </c>
      <c r="K1472" s="136" t="e">
        <f t="shared" si="91"/>
        <v>#N/A</v>
      </c>
    </row>
    <row r="1473" spans="1:11" x14ac:dyDescent="0.3">
      <c r="A1473" t="str">
        <f t="shared" si="88"/>
        <v>2013-35-5-</v>
      </c>
      <c r="B1473">
        <f>VLOOKUP(F1473,LookUpFlags!$A$5:$E$114,5,FALSE)</f>
        <v>1</v>
      </c>
      <c r="C1473">
        <f t="shared" si="89"/>
        <v>18</v>
      </c>
      <c r="D1473" t="str">
        <f t="shared" si="90"/>
        <v>UM</v>
      </c>
      <c r="E1473">
        <v>2013</v>
      </c>
      <c r="F1473">
        <v>35</v>
      </c>
      <c r="H1473">
        <v>5</v>
      </c>
      <c r="I1473" s="136" t="e">
        <f>VLOOKUP(A1473,[1]valid2020_stock!$A$2:$M$9919,13,FALSE)</f>
        <v>#N/A</v>
      </c>
      <c r="K1473" s="136" t="e">
        <f t="shared" si="91"/>
        <v>#N/A</v>
      </c>
    </row>
    <row r="1474" spans="1:11" x14ac:dyDescent="0.3">
      <c r="A1474" t="str">
        <f t="shared" si="88"/>
        <v>2007-36-3-</v>
      </c>
      <c r="B1474">
        <f>VLOOKUP(F1474,LookUpFlags!$A$5:$E$114,5,FALSE)</f>
        <v>1</v>
      </c>
      <c r="C1474">
        <f t="shared" si="89"/>
        <v>18</v>
      </c>
      <c r="D1474" t="str">
        <f t="shared" si="90"/>
        <v>M</v>
      </c>
      <c r="E1474">
        <v>2007</v>
      </c>
      <c r="F1474">
        <v>36</v>
      </c>
      <c r="H1474">
        <v>3</v>
      </c>
      <c r="I1474" s="136" t="e">
        <f>VLOOKUP(A1474,[1]valid2020_stock!$A$2:$M$9919,13,FALSE)</f>
        <v>#N/A</v>
      </c>
      <c r="K1474" s="136" t="e">
        <f t="shared" si="91"/>
        <v>#N/A</v>
      </c>
    </row>
    <row r="1475" spans="1:11" x14ac:dyDescent="0.3">
      <c r="A1475" t="str">
        <f t="shared" si="88"/>
        <v>2007-36-4-</v>
      </c>
      <c r="B1475">
        <f>VLOOKUP(F1475,LookUpFlags!$A$5:$E$114,5,FALSE)</f>
        <v>1</v>
      </c>
      <c r="C1475">
        <f t="shared" si="89"/>
        <v>18</v>
      </c>
      <c r="D1475" t="str">
        <f t="shared" si="90"/>
        <v>M</v>
      </c>
      <c r="E1475">
        <v>2007</v>
      </c>
      <c r="F1475">
        <v>36</v>
      </c>
      <c r="H1475">
        <v>4</v>
      </c>
      <c r="I1475" s="136" t="e">
        <f>VLOOKUP(A1475,[1]valid2020_stock!$A$2:$M$9919,13,FALSE)</f>
        <v>#N/A</v>
      </c>
      <c r="K1475" s="136" t="e">
        <f t="shared" si="91"/>
        <v>#N/A</v>
      </c>
    </row>
    <row r="1476" spans="1:11" x14ac:dyDescent="0.3">
      <c r="A1476" t="str">
        <f t="shared" ref="A1476:A1539" si="92">E1476&amp;"-"&amp;F1476&amp;"-"&amp;H1476&amp;"-"&amp;G1476</f>
        <v>2007-36-5-</v>
      </c>
      <c r="B1476">
        <f>VLOOKUP(F1476,LookUpFlags!$A$5:$E$114,5,FALSE)</f>
        <v>1</v>
      </c>
      <c r="C1476">
        <f t="shared" ref="C1476:C1539" si="93">IF(MOD(F1476,2)&lt;&gt;0,F1476/2+0.5,F1476/2)</f>
        <v>18</v>
      </c>
      <c r="D1476" t="str">
        <f t="shared" ref="D1476:D1539" si="94">IF(MOD(F1476,2)&lt;&gt;0,"UM","M")</f>
        <v>M</v>
      </c>
      <c r="E1476">
        <v>2007</v>
      </c>
      <c r="F1476">
        <v>36</v>
      </c>
      <c r="H1476">
        <v>5</v>
      </c>
      <c r="I1476" s="136" t="e">
        <f>VLOOKUP(A1476,[1]valid2020_stock!$A$2:$M$9919,13,FALSE)</f>
        <v>#N/A</v>
      </c>
      <c r="K1476" s="136" t="e">
        <f t="shared" si="91"/>
        <v>#N/A</v>
      </c>
    </row>
    <row r="1477" spans="1:11" x14ac:dyDescent="0.3">
      <c r="A1477" t="str">
        <f t="shared" si="92"/>
        <v>2008-36-3-</v>
      </c>
      <c r="B1477">
        <f>VLOOKUP(F1477,LookUpFlags!$A$5:$E$114,5,FALSE)</f>
        <v>1</v>
      </c>
      <c r="C1477">
        <f t="shared" si="93"/>
        <v>18</v>
      </c>
      <c r="D1477" t="str">
        <f t="shared" si="94"/>
        <v>M</v>
      </c>
      <c r="E1477">
        <v>2008</v>
      </c>
      <c r="F1477">
        <v>36</v>
      </c>
      <c r="H1477">
        <v>3</v>
      </c>
      <c r="I1477" s="136" t="e">
        <f>VLOOKUP(A1477,[1]valid2020_stock!$A$2:$M$9919,13,FALSE)</f>
        <v>#N/A</v>
      </c>
      <c r="K1477" s="136" t="e">
        <f t="shared" si="91"/>
        <v>#N/A</v>
      </c>
    </row>
    <row r="1478" spans="1:11" x14ac:dyDescent="0.3">
      <c r="A1478" t="str">
        <f t="shared" si="92"/>
        <v>2008-36-4-</v>
      </c>
      <c r="B1478">
        <f>VLOOKUP(F1478,LookUpFlags!$A$5:$E$114,5,FALSE)</f>
        <v>1</v>
      </c>
      <c r="C1478">
        <f t="shared" si="93"/>
        <v>18</v>
      </c>
      <c r="D1478" t="str">
        <f t="shared" si="94"/>
        <v>M</v>
      </c>
      <c r="E1478">
        <v>2008</v>
      </c>
      <c r="F1478">
        <v>36</v>
      </c>
      <c r="H1478">
        <v>4</v>
      </c>
      <c r="I1478" s="136" t="e">
        <f>VLOOKUP(A1478,[1]valid2020_stock!$A$2:$M$9919,13,FALSE)</f>
        <v>#N/A</v>
      </c>
      <c r="K1478" s="136" t="e">
        <f t="shared" si="91"/>
        <v>#N/A</v>
      </c>
    </row>
    <row r="1479" spans="1:11" x14ac:dyDescent="0.3">
      <c r="A1479" t="str">
        <f t="shared" si="92"/>
        <v>2008-36-5-</v>
      </c>
      <c r="B1479">
        <f>VLOOKUP(F1479,LookUpFlags!$A$5:$E$114,5,FALSE)</f>
        <v>1</v>
      </c>
      <c r="C1479">
        <f t="shared" si="93"/>
        <v>18</v>
      </c>
      <c r="D1479" t="str">
        <f t="shared" si="94"/>
        <v>M</v>
      </c>
      <c r="E1479">
        <v>2008</v>
      </c>
      <c r="F1479">
        <v>36</v>
      </c>
      <c r="H1479">
        <v>5</v>
      </c>
      <c r="I1479" s="136" t="e">
        <f>VLOOKUP(A1479,[1]valid2020_stock!$A$2:$M$9919,13,FALSE)</f>
        <v>#N/A</v>
      </c>
      <c r="K1479" s="136" t="e">
        <f t="shared" si="91"/>
        <v>#N/A</v>
      </c>
    </row>
    <row r="1480" spans="1:11" x14ac:dyDescent="0.3">
      <c r="A1480" t="str">
        <f t="shared" si="92"/>
        <v>2009-36-3-</v>
      </c>
      <c r="B1480">
        <f>VLOOKUP(F1480,LookUpFlags!$A$5:$E$114,5,FALSE)</f>
        <v>1</v>
      </c>
      <c r="C1480">
        <f t="shared" si="93"/>
        <v>18</v>
      </c>
      <c r="D1480" t="str">
        <f t="shared" si="94"/>
        <v>M</v>
      </c>
      <c r="E1480">
        <v>2009</v>
      </c>
      <c r="F1480">
        <v>36</v>
      </c>
      <c r="H1480">
        <v>3</v>
      </c>
      <c r="I1480" s="136" t="e">
        <f>VLOOKUP(A1480,[1]valid2020_stock!$A$2:$M$9919,13,FALSE)</f>
        <v>#N/A</v>
      </c>
      <c r="K1480" s="136" t="e">
        <f t="shared" si="91"/>
        <v>#N/A</v>
      </c>
    </row>
    <row r="1481" spans="1:11" x14ac:dyDescent="0.3">
      <c r="A1481" t="str">
        <f t="shared" si="92"/>
        <v>2009-36-4-</v>
      </c>
      <c r="B1481">
        <f>VLOOKUP(F1481,LookUpFlags!$A$5:$E$114,5,FALSE)</f>
        <v>1</v>
      </c>
      <c r="C1481">
        <f t="shared" si="93"/>
        <v>18</v>
      </c>
      <c r="D1481" t="str">
        <f t="shared" si="94"/>
        <v>M</v>
      </c>
      <c r="E1481">
        <v>2009</v>
      </c>
      <c r="F1481">
        <v>36</v>
      </c>
      <c r="H1481">
        <v>4</v>
      </c>
      <c r="I1481" s="136" t="e">
        <f>VLOOKUP(A1481,[1]valid2020_stock!$A$2:$M$9919,13,FALSE)</f>
        <v>#N/A</v>
      </c>
      <c r="K1481" s="136" t="e">
        <f t="shared" si="91"/>
        <v>#N/A</v>
      </c>
    </row>
    <row r="1482" spans="1:11" x14ac:dyDescent="0.3">
      <c r="A1482" t="str">
        <f t="shared" si="92"/>
        <v>2009-36-5-</v>
      </c>
      <c r="B1482">
        <f>VLOOKUP(F1482,LookUpFlags!$A$5:$E$114,5,FALSE)</f>
        <v>1</v>
      </c>
      <c r="C1482">
        <f t="shared" si="93"/>
        <v>18</v>
      </c>
      <c r="D1482" t="str">
        <f t="shared" si="94"/>
        <v>M</v>
      </c>
      <c r="E1482">
        <v>2009</v>
      </c>
      <c r="F1482">
        <v>36</v>
      </c>
      <c r="H1482">
        <v>5</v>
      </c>
      <c r="I1482" s="136" t="e">
        <f>VLOOKUP(A1482,[1]valid2020_stock!$A$2:$M$9919,13,FALSE)</f>
        <v>#N/A</v>
      </c>
      <c r="K1482" s="136" t="e">
        <f t="shared" si="91"/>
        <v>#N/A</v>
      </c>
    </row>
    <row r="1483" spans="1:11" x14ac:dyDescent="0.3">
      <c r="A1483" t="str">
        <f t="shared" si="92"/>
        <v>2010-36-3-</v>
      </c>
      <c r="B1483">
        <f>VLOOKUP(F1483,LookUpFlags!$A$5:$E$114,5,FALSE)</f>
        <v>1</v>
      </c>
      <c r="C1483">
        <f t="shared" si="93"/>
        <v>18</v>
      </c>
      <c r="D1483" t="str">
        <f t="shared" si="94"/>
        <v>M</v>
      </c>
      <c r="E1483">
        <v>2010</v>
      </c>
      <c r="F1483">
        <v>36</v>
      </c>
      <c r="H1483">
        <v>3</v>
      </c>
      <c r="I1483" s="136" t="e">
        <f>VLOOKUP(A1483,[1]valid2020_stock!$A$2:$M$9919,13,FALSE)</f>
        <v>#N/A</v>
      </c>
      <c r="K1483" s="136" t="e">
        <f t="shared" si="91"/>
        <v>#N/A</v>
      </c>
    </row>
    <row r="1484" spans="1:11" x14ac:dyDescent="0.3">
      <c r="A1484" t="str">
        <f t="shared" si="92"/>
        <v>2010-36-4-</v>
      </c>
      <c r="B1484">
        <f>VLOOKUP(F1484,LookUpFlags!$A$5:$E$114,5,FALSE)</f>
        <v>1</v>
      </c>
      <c r="C1484">
        <f t="shared" si="93"/>
        <v>18</v>
      </c>
      <c r="D1484" t="str">
        <f t="shared" si="94"/>
        <v>M</v>
      </c>
      <c r="E1484">
        <v>2010</v>
      </c>
      <c r="F1484">
        <v>36</v>
      </c>
      <c r="H1484">
        <v>4</v>
      </c>
      <c r="I1484" s="136" t="e">
        <f>VLOOKUP(A1484,[1]valid2020_stock!$A$2:$M$9919,13,FALSE)</f>
        <v>#N/A</v>
      </c>
      <c r="K1484" s="136" t="e">
        <f t="shared" si="91"/>
        <v>#N/A</v>
      </c>
    </row>
    <row r="1485" spans="1:11" x14ac:dyDescent="0.3">
      <c r="A1485" t="str">
        <f t="shared" si="92"/>
        <v>2010-36-5-</v>
      </c>
      <c r="B1485">
        <f>VLOOKUP(F1485,LookUpFlags!$A$5:$E$114,5,FALSE)</f>
        <v>1</v>
      </c>
      <c r="C1485">
        <f t="shared" si="93"/>
        <v>18</v>
      </c>
      <c r="D1485" t="str">
        <f t="shared" si="94"/>
        <v>M</v>
      </c>
      <c r="E1485">
        <v>2010</v>
      </c>
      <c r="F1485">
        <v>36</v>
      </c>
      <c r="H1485">
        <v>5</v>
      </c>
      <c r="I1485" s="136" t="e">
        <f>VLOOKUP(A1485,[1]valid2020_stock!$A$2:$M$9919,13,FALSE)</f>
        <v>#N/A</v>
      </c>
      <c r="K1485" s="136" t="e">
        <f t="shared" si="91"/>
        <v>#N/A</v>
      </c>
    </row>
    <row r="1486" spans="1:11" x14ac:dyDescent="0.3">
      <c r="A1486" t="str">
        <f t="shared" si="92"/>
        <v>2011-36-3-</v>
      </c>
      <c r="B1486">
        <f>VLOOKUP(F1486,LookUpFlags!$A$5:$E$114,5,FALSE)</f>
        <v>1</v>
      </c>
      <c r="C1486">
        <f t="shared" si="93"/>
        <v>18</v>
      </c>
      <c r="D1486" t="str">
        <f t="shared" si="94"/>
        <v>M</v>
      </c>
      <c r="E1486">
        <v>2011</v>
      </c>
      <c r="F1486">
        <v>36</v>
      </c>
      <c r="H1486">
        <v>3</v>
      </c>
      <c r="I1486" s="136" t="e">
        <f>VLOOKUP(A1486,[1]valid2020_stock!$A$2:$M$9919,13,FALSE)</f>
        <v>#N/A</v>
      </c>
      <c r="K1486" s="136" t="e">
        <f t="shared" si="91"/>
        <v>#N/A</v>
      </c>
    </row>
    <row r="1487" spans="1:11" x14ac:dyDescent="0.3">
      <c r="A1487" t="str">
        <f t="shared" si="92"/>
        <v>2011-36-4-</v>
      </c>
      <c r="B1487">
        <f>VLOOKUP(F1487,LookUpFlags!$A$5:$E$114,5,FALSE)</f>
        <v>1</v>
      </c>
      <c r="C1487">
        <f t="shared" si="93"/>
        <v>18</v>
      </c>
      <c r="D1487" t="str">
        <f t="shared" si="94"/>
        <v>M</v>
      </c>
      <c r="E1487">
        <v>2011</v>
      </c>
      <c r="F1487">
        <v>36</v>
      </c>
      <c r="H1487">
        <v>4</v>
      </c>
      <c r="I1487" s="136" t="e">
        <f>VLOOKUP(A1487,[1]valid2020_stock!$A$2:$M$9919,13,FALSE)</f>
        <v>#N/A</v>
      </c>
      <c r="K1487" s="136" t="e">
        <f t="shared" si="91"/>
        <v>#N/A</v>
      </c>
    </row>
    <row r="1488" spans="1:11" x14ac:dyDescent="0.3">
      <c r="A1488" t="str">
        <f t="shared" si="92"/>
        <v>2011-36-5-</v>
      </c>
      <c r="B1488">
        <f>VLOOKUP(F1488,LookUpFlags!$A$5:$E$114,5,FALSE)</f>
        <v>1</v>
      </c>
      <c r="C1488">
        <f t="shared" si="93"/>
        <v>18</v>
      </c>
      <c r="D1488" t="str">
        <f t="shared" si="94"/>
        <v>M</v>
      </c>
      <c r="E1488">
        <v>2011</v>
      </c>
      <c r="F1488">
        <v>36</v>
      </c>
      <c r="H1488">
        <v>5</v>
      </c>
      <c r="I1488" s="136" t="e">
        <f>VLOOKUP(A1488,[1]valid2020_stock!$A$2:$M$9919,13,FALSE)</f>
        <v>#N/A</v>
      </c>
      <c r="K1488" s="136" t="e">
        <f t="shared" si="91"/>
        <v>#N/A</v>
      </c>
    </row>
    <row r="1489" spans="1:11" x14ac:dyDescent="0.3">
      <c r="A1489" t="str">
        <f t="shared" si="92"/>
        <v>2012-36-3-</v>
      </c>
      <c r="B1489">
        <f>VLOOKUP(F1489,LookUpFlags!$A$5:$E$114,5,FALSE)</f>
        <v>1</v>
      </c>
      <c r="C1489">
        <f t="shared" si="93"/>
        <v>18</v>
      </c>
      <c r="D1489" t="str">
        <f t="shared" si="94"/>
        <v>M</v>
      </c>
      <c r="E1489">
        <v>2012</v>
      </c>
      <c r="F1489">
        <v>36</v>
      </c>
      <c r="H1489">
        <v>3</v>
      </c>
      <c r="I1489" s="136" t="e">
        <f>VLOOKUP(A1489,[1]valid2020_stock!$A$2:$M$9919,13,FALSE)</f>
        <v>#N/A</v>
      </c>
      <c r="K1489" s="136" t="e">
        <f t="shared" si="91"/>
        <v>#N/A</v>
      </c>
    </row>
    <row r="1490" spans="1:11" x14ac:dyDescent="0.3">
      <c r="A1490" t="str">
        <f t="shared" si="92"/>
        <v>2012-36-4-</v>
      </c>
      <c r="B1490">
        <f>VLOOKUP(F1490,LookUpFlags!$A$5:$E$114,5,FALSE)</f>
        <v>1</v>
      </c>
      <c r="C1490">
        <f t="shared" si="93"/>
        <v>18</v>
      </c>
      <c r="D1490" t="str">
        <f t="shared" si="94"/>
        <v>M</v>
      </c>
      <c r="E1490">
        <v>2012</v>
      </c>
      <c r="F1490">
        <v>36</v>
      </c>
      <c r="H1490">
        <v>4</v>
      </c>
      <c r="I1490" s="136" t="e">
        <f>VLOOKUP(A1490,[1]valid2020_stock!$A$2:$M$9919,13,FALSE)</f>
        <v>#N/A</v>
      </c>
      <c r="K1490" s="136" t="e">
        <f t="shared" si="91"/>
        <v>#N/A</v>
      </c>
    </row>
    <row r="1491" spans="1:11" x14ac:dyDescent="0.3">
      <c r="A1491" t="str">
        <f t="shared" si="92"/>
        <v>2012-36-5-</v>
      </c>
      <c r="B1491">
        <f>VLOOKUP(F1491,LookUpFlags!$A$5:$E$114,5,FALSE)</f>
        <v>1</v>
      </c>
      <c r="C1491">
        <f t="shared" si="93"/>
        <v>18</v>
      </c>
      <c r="D1491" t="str">
        <f t="shared" si="94"/>
        <v>M</v>
      </c>
      <c r="E1491">
        <v>2012</v>
      </c>
      <c r="F1491">
        <v>36</v>
      </c>
      <c r="H1491">
        <v>5</v>
      </c>
      <c r="I1491" s="136" t="e">
        <f>VLOOKUP(A1491,[1]valid2020_stock!$A$2:$M$9919,13,FALSE)</f>
        <v>#N/A</v>
      </c>
      <c r="K1491" s="136" t="e">
        <f t="shared" si="91"/>
        <v>#N/A</v>
      </c>
    </row>
    <row r="1492" spans="1:11" x14ac:dyDescent="0.3">
      <c r="A1492" t="str">
        <f t="shared" si="92"/>
        <v>2013-36-3-</v>
      </c>
      <c r="B1492">
        <f>VLOOKUP(F1492,LookUpFlags!$A$5:$E$114,5,FALSE)</f>
        <v>1</v>
      </c>
      <c r="C1492">
        <f t="shared" si="93"/>
        <v>18</v>
      </c>
      <c r="D1492" t="str">
        <f t="shared" si="94"/>
        <v>M</v>
      </c>
      <c r="E1492">
        <v>2013</v>
      </c>
      <c r="F1492">
        <v>36</v>
      </c>
      <c r="H1492">
        <v>3</v>
      </c>
      <c r="I1492" s="136" t="e">
        <f>VLOOKUP(A1492,[1]valid2020_stock!$A$2:$M$9919,13,FALSE)</f>
        <v>#N/A</v>
      </c>
      <c r="K1492" s="136" t="e">
        <f t="shared" si="91"/>
        <v>#N/A</v>
      </c>
    </row>
    <row r="1493" spans="1:11" x14ac:dyDescent="0.3">
      <c r="A1493" t="str">
        <f t="shared" si="92"/>
        <v>2013-36-4-</v>
      </c>
      <c r="B1493">
        <f>VLOOKUP(F1493,LookUpFlags!$A$5:$E$114,5,FALSE)</f>
        <v>1</v>
      </c>
      <c r="C1493">
        <f t="shared" si="93"/>
        <v>18</v>
      </c>
      <c r="D1493" t="str">
        <f t="shared" si="94"/>
        <v>M</v>
      </c>
      <c r="E1493">
        <v>2013</v>
      </c>
      <c r="F1493">
        <v>36</v>
      </c>
      <c r="H1493">
        <v>4</v>
      </c>
      <c r="I1493" s="136" t="e">
        <f>VLOOKUP(A1493,[1]valid2020_stock!$A$2:$M$9919,13,FALSE)</f>
        <v>#N/A</v>
      </c>
      <c r="K1493" s="136" t="e">
        <f t="shared" si="91"/>
        <v>#N/A</v>
      </c>
    </row>
    <row r="1494" spans="1:11" x14ac:dyDescent="0.3">
      <c r="A1494" t="str">
        <f t="shared" si="92"/>
        <v>2013-36-5-</v>
      </c>
      <c r="B1494">
        <f>VLOOKUP(F1494,LookUpFlags!$A$5:$E$114,5,FALSE)</f>
        <v>1</v>
      </c>
      <c r="C1494">
        <f t="shared" si="93"/>
        <v>18</v>
      </c>
      <c r="D1494" t="str">
        <f t="shared" si="94"/>
        <v>M</v>
      </c>
      <c r="E1494">
        <v>2013</v>
      </c>
      <c r="F1494">
        <v>36</v>
      </c>
      <c r="H1494">
        <v>5</v>
      </c>
      <c r="I1494" s="136" t="e">
        <f>VLOOKUP(A1494,[1]valid2020_stock!$A$2:$M$9919,13,FALSE)</f>
        <v>#N/A</v>
      </c>
      <c r="K1494" s="136" t="e">
        <f t="shared" si="91"/>
        <v>#N/A</v>
      </c>
    </row>
    <row r="1495" spans="1:11" x14ac:dyDescent="0.3">
      <c r="A1495" t="str">
        <f t="shared" si="92"/>
        <v>2007-37-3-</v>
      </c>
      <c r="B1495">
        <f>VLOOKUP(F1495,LookUpFlags!$A$5:$E$114,5,FALSE)</f>
        <v>1</v>
      </c>
      <c r="C1495">
        <f t="shared" si="93"/>
        <v>19</v>
      </c>
      <c r="D1495" t="str">
        <f t="shared" si="94"/>
        <v>UM</v>
      </c>
      <c r="E1495">
        <v>2007</v>
      </c>
      <c r="F1495">
        <v>37</v>
      </c>
      <c r="H1495">
        <v>3</v>
      </c>
      <c r="I1495" s="136">
        <f>VLOOKUP(A1495,[1]valid2020_stock!$A$2:$M$9919,13,FALSE)</f>
        <v>2319.265178257835</v>
      </c>
      <c r="K1495" s="136">
        <f t="shared" si="91"/>
        <v>2319.265178257835</v>
      </c>
    </row>
    <row r="1496" spans="1:11" x14ac:dyDescent="0.3">
      <c r="A1496" t="str">
        <f t="shared" si="92"/>
        <v>2007-37-4-</v>
      </c>
      <c r="B1496">
        <f>VLOOKUP(F1496,LookUpFlags!$A$5:$E$114,5,FALSE)</f>
        <v>1</v>
      </c>
      <c r="C1496">
        <f t="shared" si="93"/>
        <v>19</v>
      </c>
      <c r="D1496" t="str">
        <f t="shared" si="94"/>
        <v>UM</v>
      </c>
      <c r="E1496">
        <v>2007</v>
      </c>
      <c r="F1496">
        <v>37</v>
      </c>
      <c r="H1496">
        <v>4</v>
      </c>
      <c r="I1496" s="136">
        <f>VLOOKUP(A1496,[1]valid2020_stock!$A$2:$M$9919,13,FALSE)</f>
        <v>1775.9938604882891</v>
      </c>
      <c r="K1496" s="136">
        <f t="shared" si="91"/>
        <v>1775.9938604882891</v>
      </c>
    </row>
    <row r="1497" spans="1:11" x14ac:dyDescent="0.3">
      <c r="A1497" t="str">
        <f t="shared" si="92"/>
        <v>2007-37-5-</v>
      </c>
      <c r="B1497">
        <f>VLOOKUP(F1497,LookUpFlags!$A$5:$E$114,5,FALSE)</f>
        <v>1</v>
      </c>
      <c r="C1497">
        <f t="shared" si="93"/>
        <v>19</v>
      </c>
      <c r="D1497" t="str">
        <f t="shared" si="94"/>
        <v>UM</v>
      </c>
      <c r="E1497">
        <v>2007</v>
      </c>
      <c r="F1497">
        <v>37</v>
      </c>
      <c r="H1497">
        <v>5</v>
      </c>
      <c r="I1497" s="136">
        <f>VLOOKUP(A1497,[1]valid2020_stock!$A$2:$M$9919,13,FALSE)</f>
        <v>588.90192092859729</v>
      </c>
      <c r="K1497" s="136">
        <f t="shared" si="91"/>
        <v>588.90192092859729</v>
      </c>
    </row>
    <row r="1498" spans="1:11" x14ac:dyDescent="0.3">
      <c r="A1498" t="str">
        <f t="shared" si="92"/>
        <v>2008-37-3-</v>
      </c>
      <c r="B1498">
        <f>VLOOKUP(F1498,LookUpFlags!$A$5:$E$114,5,FALSE)</f>
        <v>1</v>
      </c>
      <c r="C1498">
        <f t="shared" si="93"/>
        <v>19</v>
      </c>
      <c r="D1498" t="str">
        <f t="shared" si="94"/>
        <v>UM</v>
      </c>
      <c r="E1498">
        <v>2008</v>
      </c>
      <c r="F1498">
        <v>37</v>
      </c>
      <c r="H1498">
        <v>3</v>
      </c>
      <c r="I1498" s="136">
        <f>VLOOKUP(A1498,[1]valid2020_stock!$A$2:$M$9919,13,FALSE)</f>
        <v>3232.4228952551498</v>
      </c>
      <c r="K1498" s="136">
        <f t="shared" si="91"/>
        <v>3232.4228952551498</v>
      </c>
    </row>
    <row r="1499" spans="1:11" x14ac:dyDescent="0.3">
      <c r="A1499" t="str">
        <f t="shared" si="92"/>
        <v>2008-37-4-</v>
      </c>
      <c r="B1499">
        <f>VLOOKUP(F1499,LookUpFlags!$A$5:$E$114,5,FALSE)</f>
        <v>1</v>
      </c>
      <c r="C1499">
        <f t="shared" si="93"/>
        <v>19</v>
      </c>
      <c r="D1499" t="str">
        <f t="shared" si="94"/>
        <v>UM</v>
      </c>
      <c r="E1499">
        <v>2008</v>
      </c>
      <c r="F1499">
        <v>37</v>
      </c>
      <c r="H1499">
        <v>4</v>
      </c>
      <c r="I1499" s="136">
        <f>VLOOKUP(A1499,[1]valid2020_stock!$A$2:$M$9919,13,FALSE)</f>
        <v>5607.971444858561</v>
      </c>
      <c r="K1499" s="136">
        <f t="shared" si="91"/>
        <v>5607.971444858561</v>
      </c>
    </row>
    <row r="1500" spans="1:11" x14ac:dyDescent="0.3">
      <c r="A1500" t="str">
        <f t="shared" si="92"/>
        <v>2008-37-5-</v>
      </c>
      <c r="B1500">
        <f>VLOOKUP(F1500,LookUpFlags!$A$5:$E$114,5,FALSE)</f>
        <v>1</v>
      </c>
      <c r="C1500">
        <f t="shared" si="93"/>
        <v>19</v>
      </c>
      <c r="D1500" t="str">
        <f t="shared" si="94"/>
        <v>UM</v>
      </c>
      <c r="E1500">
        <v>2008</v>
      </c>
      <c r="F1500">
        <v>37</v>
      </c>
      <c r="H1500">
        <v>5</v>
      </c>
      <c r="I1500" s="136">
        <f>VLOOKUP(A1500,[1]valid2020_stock!$A$2:$M$9919,13,FALSE)</f>
        <v>545.75</v>
      </c>
      <c r="K1500" s="136">
        <f t="shared" si="91"/>
        <v>545.75</v>
      </c>
    </row>
    <row r="1501" spans="1:11" x14ac:dyDescent="0.3">
      <c r="A1501" t="str">
        <f t="shared" si="92"/>
        <v>2009-37-3-</v>
      </c>
      <c r="B1501">
        <f>VLOOKUP(F1501,LookUpFlags!$A$5:$E$114,5,FALSE)</f>
        <v>1</v>
      </c>
      <c r="C1501">
        <f t="shared" si="93"/>
        <v>19</v>
      </c>
      <c r="D1501" t="str">
        <f t="shared" si="94"/>
        <v>UM</v>
      </c>
      <c r="E1501">
        <v>2009</v>
      </c>
      <c r="F1501">
        <v>37</v>
      </c>
      <c r="H1501">
        <v>3</v>
      </c>
      <c r="I1501" s="136">
        <f>VLOOKUP(A1501,[1]valid2020_stock!$A$2:$M$9919,13,FALSE)</f>
        <v>3631.3231045701909</v>
      </c>
      <c r="K1501" s="136">
        <f t="shared" si="91"/>
        <v>3631.3231045701909</v>
      </c>
    </row>
    <row r="1502" spans="1:11" x14ac:dyDescent="0.3">
      <c r="A1502" t="str">
        <f t="shared" si="92"/>
        <v>2009-37-4-</v>
      </c>
      <c r="B1502">
        <f>VLOOKUP(F1502,LookUpFlags!$A$5:$E$114,5,FALSE)</f>
        <v>1</v>
      </c>
      <c r="C1502">
        <f t="shared" si="93"/>
        <v>19</v>
      </c>
      <c r="D1502" t="str">
        <f t="shared" si="94"/>
        <v>UM</v>
      </c>
      <c r="E1502">
        <v>2009</v>
      </c>
      <c r="F1502">
        <v>37</v>
      </c>
      <c r="H1502">
        <v>4</v>
      </c>
      <c r="I1502" s="136">
        <f>VLOOKUP(A1502,[1]valid2020_stock!$A$2:$M$9919,13,FALSE)</f>
        <v>6261.6849659847167</v>
      </c>
      <c r="K1502" s="136">
        <f t="shared" si="91"/>
        <v>6261.6849659847167</v>
      </c>
    </row>
    <row r="1503" spans="1:11" x14ac:dyDescent="0.3">
      <c r="A1503" t="str">
        <f t="shared" si="92"/>
        <v>2009-37-5-</v>
      </c>
      <c r="B1503">
        <f>VLOOKUP(F1503,LookUpFlags!$A$5:$E$114,5,FALSE)</f>
        <v>1</v>
      </c>
      <c r="C1503">
        <f t="shared" si="93"/>
        <v>19</v>
      </c>
      <c r="D1503" t="str">
        <f t="shared" si="94"/>
        <v>UM</v>
      </c>
      <c r="E1503">
        <v>2009</v>
      </c>
      <c r="F1503">
        <v>37</v>
      </c>
      <c r="H1503">
        <v>5</v>
      </c>
      <c r="I1503" s="136">
        <f>VLOOKUP(A1503,[1]valid2020_stock!$A$2:$M$9919,13,FALSE)</f>
        <v>0</v>
      </c>
      <c r="K1503" s="136">
        <f t="shared" si="91"/>
        <v>0</v>
      </c>
    </row>
    <row r="1504" spans="1:11" x14ac:dyDescent="0.3">
      <c r="A1504" t="str">
        <f t="shared" si="92"/>
        <v>2010-37-3-</v>
      </c>
      <c r="B1504">
        <f>VLOOKUP(F1504,LookUpFlags!$A$5:$E$114,5,FALSE)</f>
        <v>1</v>
      </c>
      <c r="C1504">
        <f t="shared" si="93"/>
        <v>19</v>
      </c>
      <c r="D1504" t="str">
        <f t="shared" si="94"/>
        <v>UM</v>
      </c>
      <c r="E1504">
        <v>2010</v>
      </c>
      <c r="F1504">
        <v>37</v>
      </c>
      <c r="H1504">
        <v>3</v>
      </c>
      <c r="I1504" s="136">
        <f>VLOOKUP(A1504,[1]valid2020_stock!$A$2:$M$9919,13,FALSE)</f>
        <v>965.77581157526936</v>
      </c>
      <c r="K1504" s="136">
        <f t="shared" si="91"/>
        <v>965.77581157526936</v>
      </c>
    </row>
    <row r="1505" spans="1:11" x14ac:dyDescent="0.3">
      <c r="A1505" t="str">
        <f t="shared" si="92"/>
        <v>2010-37-4-</v>
      </c>
      <c r="B1505">
        <f>VLOOKUP(F1505,LookUpFlags!$A$5:$E$114,5,FALSE)</f>
        <v>1</v>
      </c>
      <c r="C1505">
        <f t="shared" si="93"/>
        <v>19</v>
      </c>
      <c r="D1505" t="str">
        <f t="shared" si="94"/>
        <v>UM</v>
      </c>
      <c r="E1505">
        <v>2010</v>
      </c>
      <c r="F1505">
        <v>37</v>
      </c>
      <c r="H1505">
        <v>4</v>
      </c>
      <c r="I1505" s="136">
        <f>VLOOKUP(A1505,[1]valid2020_stock!$A$2:$M$9919,13,FALSE)</f>
        <v>9.9202785689364497</v>
      </c>
      <c r="K1505" s="136">
        <f t="shared" si="91"/>
        <v>9.9202785689364497</v>
      </c>
    </row>
    <row r="1506" spans="1:11" x14ac:dyDescent="0.3">
      <c r="A1506" t="str">
        <f t="shared" si="92"/>
        <v>2010-37-5-</v>
      </c>
      <c r="B1506">
        <f>VLOOKUP(F1506,LookUpFlags!$A$5:$E$114,5,FALSE)</f>
        <v>1</v>
      </c>
      <c r="C1506">
        <f t="shared" si="93"/>
        <v>19</v>
      </c>
      <c r="D1506" t="str">
        <f t="shared" si="94"/>
        <v>UM</v>
      </c>
      <c r="E1506">
        <v>2010</v>
      </c>
      <c r="F1506">
        <v>37</v>
      </c>
      <c r="H1506">
        <v>5</v>
      </c>
      <c r="I1506" s="136">
        <f>VLOOKUP(A1506,[1]valid2020_stock!$A$2:$M$9919,13,FALSE)</f>
        <v>0</v>
      </c>
      <c r="K1506" s="136">
        <f t="shared" si="91"/>
        <v>0</v>
      </c>
    </row>
    <row r="1507" spans="1:11" x14ac:dyDescent="0.3">
      <c r="A1507" t="str">
        <f t="shared" si="92"/>
        <v>2011-37-3-</v>
      </c>
      <c r="B1507">
        <f>VLOOKUP(F1507,LookUpFlags!$A$5:$E$114,5,FALSE)</f>
        <v>1</v>
      </c>
      <c r="C1507">
        <f t="shared" si="93"/>
        <v>19</v>
      </c>
      <c r="D1507" t="str">
        <f t="shared" si="94"/>
        <v>UM</v>
      </c>
      <c r="E1507">
        <v>2011</v>
      </c>
      <c r="F1507">
        <v>37</v>
      </c>
      <c r="H1507">
        <v>3</v>
      </c>
      <c r="I1507" s="136">
        <f>VLOOKUP(A1507,[1]valid2020_stock!$A$2:$M$9919,13,FALSE)</f>
        <v>205.8940485358869</v>
      </c>
      <c r="K1507" s="136">
        <f t="shared" si="91"/>
        <v>205.8940485358869</v>
      </c>
    </row>
    <row r="1508" spans="1:11" x14ac:dyDescent="0.3">
      <c r="A1508" t="str">
        <f t="shared" si="92"/>
        <v>2011-37-4-</v>
      </c>
      <c r="B1508">
        <f>VLOOKUP(F1508,LookUpFlags!$A$5:$E$114,5,FALSE)</f>
        <v>1</v>
      </c>
      <c r="C1508">
        <f t="shared" si="93"/>
        <v>19</v>
      </c>
      <c r="D1508" t="str">
        <f t="shared" si="94"/>
        <v>UM</v>
      </c>
      <c r="E1508">
        <v>2011</v>
      </c>
      <c r="F1508">
        <v>37</v>
      </c>
      <c r="H1508">
        <v>4</v>
      </c>
      <c r="I1508" s="136">
        <f>VLOOKUP(A1508,[1]valid2020_stock!$A$2:$M$9919,13,FALSE)</f>
        <v>158.0269405953137</v>
      </c>
      <c r="K1508" s="136">
        <f t="shared" si="91"/>
        <v>158.0269405953137</v>
      </c>
    </row>
    <row r="1509" spans="1:11" x14ac:dyDescent="0.3">
      <c r="A1509" t="str">
        <f t="shared" si="92"/>
        <v>2011-37-5-</v>
      </c>
      <c r="B1509">
        <f>VLOOKUP(F1509,LookUpFlags!$A$5:$E$114,5,FALSE)</f>
        <v>1</v>
      </c>
      <c r="C1509">
        <f t="shared" si="93"/>
        <v>19</v>
      </c>
      <c r="D1509" t="str">
        <f t="shared" si="94"/>
        <v>UM</v>
      </c>
      <c r="E1509">
        <v>2011</v>
      </c>
      <c r="F1509">
        <v>37</v>
      </c>
      <c r="H1509">
        <v>5</v>
      </c>
      <c r="I1509" s="136">
        <f>VLOOKUP(A1509,[1]valid2020_stock!$A$2:$M$9919,13,FALSE)</f>
        <v>1.93194531147252</v>
      </c>
      <c r="K1509" s="136">
        <f t="shared" si="91"/>
        <v>1.93194531147252</v>
      </c>
    </row>
    <row r="1510" spans="1:11" x14ac:dyDescent="0.3">
      <c r="A1510" t="str">
        <f t="shared" si="92"/>
        <v>2012-37-3-</v>
      </c>
      <c r="B1510">
        <f>VLOOKUP(F1510,LookUpFlags!$A$5:$E$114,5,FALSE)</f>
        <v>1</v>
      </c>
      <c r="C1510">
        <f t="shared" si="93"/>
        <v>19</v>
      </c>
      <c r="D1510" t="str">
        <f t="shared" si="94"/>
        <v>UM</v>
      </c>
      <c r="E1510">
        <v>2012</v>
      </c>
      <c r="F1510">
        <v>37</v>
      </c>
      <c r="H1510">
        <v>3</v>
      </c>
      <c r="I1510" s="136">
        <f>VLOOKUP(A1510,[1]valid2020_stock!$A$2:$M$9919,13,FALSE)</f>
        <v>413.90449740279308</v>
      </c>
      <c r="K1510" s="136">
        <f t="shared" si="91"/>
        <v>413.90449740279308</v>
      </c>
    </row>
    <row r="1511" spans="1:11" x14ac:dyDescent="0.3">
      <c r="A1511" t="str">
        <f t="shared" si="92"/>
        <v>2012-37-4-</v>
      </c>
      <c r="B1511">
        <f>VLOOKUP(F1511,LookUpFlags!$A$5:$E$114,5,FALSE)</f>
        <v>1</v>
      </c>
      <c r="C1511">
        <f t="shared" si="93"/>
        <v>19</v>
      </c>
      <c r="D1511" t="str">
        <f t="shared" si="94"/>
        <v>UM</v>
      </c>
      <c r="E1511">
        <v>2012</v>
      </c>
      <c r="F1511">
        <v>37</v>
      </c>
      <c r="H1511">
        <v>4</v>
      </c>
      <c r="I1511" s="136">
        <f>VLOOKUP(A1511,[1]valid2020_stock!$A$2:$M$9919,13,FALSE)</f>
        <v>21.395197137401869</v>
      </c>
      <c r="K1511" s="136">
        <f t="shared" si="91"/>
        <v>21.395197137401869</v>
      </c>
    </row>
    <row r="1512" spans="1:11" x14ac:dyDescent="0.3">
      <c r="A1512" t="str">
        <f t="shared" si="92"/>
        <v>2012-37-5-</v>
      </c>
      <c r="B1512">
        <f>VLOOKUP(F1512,LookUpFlags!$A$5:$E$114,5,FALSE)</f>
        <v>1</v>
      </c>
      <c r="C1512">
        <f t="shared" si="93"/>
        <v>19</v>
      </c>
      <c r="D1512" t="str">
        <f t="shared" si="94"/>
        <v>UM</v>
      </c>
      <c r="E1512">
        <v>2012</v>
      </c>
      <c r="F1512">
        <v>37</v>
      </c>
      <c r="H1512">
        <v>5</v>
      </c>
      <c r="I1512" s="136">
        <f>VLOOKUP(A1512,[1]valid2020_stock!$A$2:$M$9919,13,FALSE)</f>
        <v>2.1089395828994828</v>
      </c>
      <c r="K1512" s="136">
        <f t="shared" si="91"/>
        <v>2.1089395828994828</v>
      </c>
    </row>
    <row r="1513" spans="1:11" x14ac:dyDescent="0.3">
      <c r="A1513" t="str">
        <f t="shared" si="92"/>
        <v>2013-37-3-</v>
      </c>
      <c r="B1513">
        <f>VLOOKUP(F1513,LookUpFlags!$A$5:$E$114,5,FALSE)</f>
        <v>1</v>
      </c>
      <c r="C1513">
        <f t="shared" si="93"/>
        <v>19</v>
      </c>
      <c r="D1513" t="str">
        <f t="shared" si="94"/>
        <v>UM</v>
      </c>
      <c r="E1513">
        <v>2013</v>
      </c>
      <c r="F1513">
        <v>37</v>
      </c>
      <c r="H1513">
        <v>3</v>
      </c>
      <c r="I1513" s="136">
        <f>VLOOKUP(A1513,[1]valid2020_stock!$A$2:$M$9919,13,FALSE)</f>
        <v>145.5272095237803</v>
      </c>
      <c r="K1513" s="136">
        <f t="shared" si="91"/>
        <v>145.5272095237803</v>
      </c>
    </row>
    <row r="1514" spans="1:11" x14ac:dyDescent="0.3">
      <c r="A1514" t="str">
        <f t="shared" si="92"/>
        <v>2013-37-4-</v>
      </c>
      <c r="B1514">
        <f>VLOOKUP(F1514,LookUpFlags!$A$5:$E$114,5,FALSE)</f>
        <v>1</v>
      </c>
      <c r="C1514">
        <f t="shared" si="93"/>
        <v>19</v>
      </c>
      <c r="D1514" t="str">
        <f t="shared" si="94"/>
        <v>UM</v>
      </c>
      <c r="E1514">
        <v>2013</v>
      </c>
      <c r="F1514">
        <v>37</v>
      </c>
      <c r="H1514">
        <v>4</v>
      </c>
      <c r="I1514" s="136">
        <f>VLOOKUP(A1514,[1]valid2020_stock!$A$2:$M$9919,13,FALSE)</f>
        <v>48.452325177951323</v>
      </c>
      <c r="K1514" s="136">
        <f t="shared" si="91"/>
        <v>48.452325177951323</v>
      </c>
    </row>
    <row r="1515" spans="1:11" x14ac:dyDescent="0.3">
      <c r="A1515" t="str">
        <f t="shared" si="92"/>
        <v>2013-37-5-</v>
      </c>
      <c r="B1515">
        <f>VLOOKUP(F1515,LookUpFlags!$A$5:$E$114,5,FALSE)</f>
        <v>1</v>
      </c>
      <c r="C1515">
        <f t="shared" si="93"/>
        <v>19</v>
      </c>
      <c r="D1515" t="str">
        <f t="shared" si="94"/>
        <v>UM</v>
      </c>
      <c r="E1515">
        <v>2013</v>
      </c>
      <c r="F1515">
        <v>37</v>
      </c>
      <c r="H1515">
        <v>5</v>
      </c>
      <c r="I1515" s="136">
        <f>VLOOKUP(A1515,[1]valid2020_stock!$A$2:$M$9919,13,FALSE)</f>
        <v>0</v>
      </c>
      <c r="K1515" s="136">
        <f t="shared" si="91"/>
        <v>0</v>
      </c>
    </row>
    <row r="1516" spans="1:11" x14ac:dyDescent="0.3">
      <c r="A1516" t="str">
        <f t="shared" si="92"/>
        <v>2007-38-3-</v>
      </c>
      <c r="B1516">
        <f>VLOOKUP(F1516,LookUpFlags!$A$5:$E$114,5,FALSE)</f>
        <v>1</v>
      </c>
      <c r="C1516">
        <f t="shared" si="93"/>
        <v>19</v>
      </c>
      <c r="D1516" t="str">
        <f t="shared" si="94"/>
        <v>M</v>
      </c>
      <c r="E1516">
        <v>2007</v>
      </c>
      <c r="F1516">
        <v>38</v>
      </c>
      <c r="H1516">
        <v>3</v>
      </c>
      <c r="I1516" s="136">
        <f>VLOOKUP(A1516,[1]valid2020_stock!$A$2:$M$9919,13,FALSE)</f>
        <v>23.75982174216551</v>
      </c>
      <c r="K1516" s="136">
        <f t="shared" si="91"/>
        <v>23.75982174216551</v>
      </c>
    </row>
    <row r="1517" spans="1:11" x14ac:dyDescent="0.3">
      <c r="A1517" t="str">
        <f t="shared" si="92"/>
        <v>2007-38-4-</v>
      </c>
      <c r="B1517">
        <f>VLOOKUP(F1517,LookUpFlags!$A$5:$E$114,5,FALSE)</f>
        <v>1</v>
      </c>
      <c r="C1517">
        <f t="shared" si="93"/>
        <v>19</v>
      </c>
      <c r="D1517" t="str">
        <f t="shared" si="94"/>
        <v>M</v>
      </c>
      <c r="E1517">
        <v>2007</v>
      </c>
      <c r="F1517">
        <v>38</v>
      </c>
      <c r="H1517">
        <v>4</v>
      </c>
      <c r="I1517" s="136">
        <f>VLOOKUP(A1517,[1]valid2020_stock!$A$2:$M$9919,13,FALSE)</f>
        <v>36.081139511711399</v>
      </c>
      <c r="K1517" s="136">
        <f t="shared" ref="K1517:K1580" si="95">I1517</f>
        <v>36.081139511711399</v>
      </c>
    </row>
    <row r="1518" spans="1:11" x14ac:dyDescent="0.3">
      <c r="A1518" t="str">
        <f t="shared" si="92"/>
        <v>2007-38-5-</v>
      </c>
      <c r="B1518">
        <f>VLOOKUP(F1518,LookUpFlags!$A$5:$E$114,5,FALSE)</f>
        <v>1</v>
      </c>
      <c r="C1518">
        <f t="shared" si="93"/>
        <v>19</v>
      </c>
      <c r="D1518" t="str">
        <f t="shared" si="94"/>
        <v>M</v>
      </c>
      <c r="E1518">
        <v>2007</v>
      </c>
      <c r="F1518">
        <v>38</v>
      </c>
      <c r="H1518">
        <v>5</v>
      </c>
      <c r="I1518" s="136">
        <f>VLOOKUP(A1518,[1]valid2020_stock!$A$2:$M$9919,13,FALSE)</f>
        <v>10.498079071402691</v>
      </c>
      <c r="K1518" s="136">
        <f t="shared" si="95"/>
        <v>10.498079071402691</v>
      </c>
    </row>
    <row r="1519" spans="1:11" x14ac:dyDescent="0.3">
      <c r="A1519" t="str">
        <f t="shared" si="92"/>
        <v>2008-38-3-</v>
      </c>
      <c r="B1519">
        <f>VLOOKUP(F1519,LookUpFlags!$A$5:$E$114,5,FALSE)</f>
        <v>1</v>
      </c>
      <c r="C1519">
        <f t="shared" si="93"/>
        <v>19</v>
      </c>
      <c r="D1519" t="str">
        <f t="shared" si="94"/>
        <v>M</v>
      </c>
      <c r="E1519">
        <v>2008</v>
      </c>
      <c r="F1519">
        <v>38</v>
      </c>
      <c r="H1519">
        <v>3</v>
      </c>
      <c r="I1519" s="136">
        <f>VLOOKUP(A1519,[1]valid2020_stock!$A$2:$M$9919,13,FALSE)</f>
        <v>7572.5021047448517</v>
      </c>
      <c r="K1519" s="136">
        <f t="shared" si="95"/>
        <v>7572.5021047448517</v>
      </c>
    </row>
    <row r="1520" spans="1:11" x14ac:dyDescent="0.3">
      <c r="A1520" t="str">
        <f t="shared" si="92"/>
        <v>2008-38-4-</v>
      </c>
      <c r="B1520">
        <f>VLOOKUP(F1520,LookUpFlags!$A$5:$E$114,5,FALSE)</f>
        <v>1</v>
      </c>
      <c r="C1520">
        <f t="shared" si="93"/>
        <v>19</v>
      </c>
      <c r="D1520" t="str">
        <f t="shared" si="94"/>
        <v>M</v>
      </c>
      <c r="E1520">
        <v>2008</v>
      </c>
      <c r="F1520">
        <v>38</v>
      </c>
      <c r="H1520">
        <v>4</v>
      </c>
      <c r="I1520" s="136">
        <f>VLOOKUP(A1520,[1]valid2020_stock!$A$2:$M$9919,13,FALSE)</f>
        <v>298.15355514143903</v>
      </c>
      <c r="K1520" s="136">
        <f t="shared" si="95"/>
        <v>298.15355514143903</v>
      </c>
    </row>
    <row r="1521" spans="1:11" x14ac:dyDescent="0.3">
      <c r="A1521" t="str">
        <f t="shared" si="92"/>
        <v>2008-38-5-</v>
      </c>
      <c r="B1521">
        <f>VLOOKUP(F1521,LookUpFlags!$A$5:$E$114,5,FALSE)</f>
        <v>1</v>
      </c>
      <c r="C1521">
        <f t="shared" si="93"/>
        <v>19</v>
      </c>
      <c r="D1521" t="str">
        <f t="shared" si="94"/>
        <v>M</v>
      </c>
      <c r="E1521">
        <v>2008</v>
      </c>
      <c r="F1521">
        <v>38</v>
      </c>
      <c r="H1521">
        <v>5</v>
      </c>
      <c r="I1521" s="136">
        <f>VLOOKUP(A1521,[1]valid2020_stock!$A$2:$M$9919,13,FALSE)</f>
        <v>0</v>
      </c>
      <c r="K1521" s="136">
        <f t="shared" si="95"/>
        <v>0</v>
      </c>
    </row>
    <row r="1522" spans="1:11" x14ac:dyDescent="0.3">
      <c r="A1522" t="str">
        <f t="shared" si="92"/>
        <v>2009-38-3-</v>
      </c>
      <c r="B1522">
        <f>VLOOKUP(F1522,LookUpFlags!$A$5:$E$114,5,FALSE)</f>
        <v>1</v>
      </c>
      <c r="C1522">
        <f t="shared" si="93"/>
        <v>19</v>
      </c>
      <c r="D1522" t="str">
        <f t="shared" si="94"/>
        <v>M</v>
      </c>
      <c r="E1522">
        <v>2009</v>
      </c>
      <c r="F1522">
        <v>38</v>
      </c>
      <c r="H1522">
        <v>3</v>
      </c>
      <c r="I1522" s="136">
        <f>VLOOKUP(A1522,[1]valid2020_stock!$A$2:$M$9919,13,FALSE)</f>
        <v>409.07689542980961</v>
      </c>
      <c r="K1522" s="136">
        <f t="shared" si="95"/>
        <v>409.07689542980961</v>
      </c>
    </row>
    <row r="1523" spans="1:11" x14ac:dyDescent="0.3">
      <c r="A1523" t="str">
        <f t="shared" si="92"/>
        <v>2009-38-4-</v>
      </c>
      <c r="B1523">
        <f>VLOOKUP(F1523,LookUpFlags!$A$5:$E$114,5,FALSE)</f>
        <v>1</v>
      </c>
      <c r="C1523">
        <f t="shared" si="93"/>
        <v>19</v>
      </c>
      <c r="D1523" t="str">
        <f t="shared" si="94"/>
        <v>M</v>
      </c>
      <c r="E1523">
        <v>2009</v>
      </c>
      <c r="F1523">
        <v>38</v>
      </c>
      <c r="H1523">
        <v>4</v>
      </c>
      <c r="I1523" s="136">
        <f>VLOOKUP(A1523,[1]valid2020_stock!$A$2:$M$9919,13,FALSE)</f>
        <v>256.79003401528371</v>
      </c>
      <c r="K1523" s="136">
        <f t="shared" si="95"/>
        <v>256.79003401528371</v>
      </c>
    </row>
    <row r="1524" spans="1:11" x14ac:dyDescent="0.3">
      <c r="A1524" t="str">
        <f t="shared" si="92"/>
        <v>2009-38-5-</v>
      </c>
      <c r="B1524">
        <f>VLOOKUP(F1524,LookUpFlags!$A$5:$E$114,5,FALSE)</f>
        <v>1</v>
      </c>
      <c r="C1524">
        <f t="shared" si="93"/>
        <v>19</v>
      </c>
      <c r="D1524" t="str">
        <f t="shared" si="94"/>
        <v>M</v>
      </c>
      <c r="E1524">
        <v>2009</v>
      </c>
      <c r="F1524">
        <v>38</v>
      </c>
      <c r="H1524">
        <v>5</v>
      </c>
      <c r="I1524" s="136">
        <f>VLOOKUP(A1524,[1]valid2020_stock!$A$2:$M$9919,13,FALSE)</f>
        <v>0</v>
      </c>
      <c r="K1524" s="136">
        <f t="shared" si="95"/>
        <v>0</v>
      </c>
    </row>
    <row r="1525" spans="1:11" x14ac:dyDescent="0.3">
      <c r="A1525" t="str">
        <f t="shared" si="92"/>
        <v>2010-38-3-</v>
      </c>
      <c r="B1525">
        <f>VLOOKUP(F1525,LookUpFlags!$A$5:$E$114,5,FALSE)</f>
        <v>1</v>
      </c>
      <c r="C1525">
        <f t="shared" si="93"/>
        <v>19</v>
      </c>
      <c r="D1525" t="str">
        <f t="shared" si="94"/>
        <v>M</v>
      </c>
      <c r="E1525">
        <v>2010</v>
      </c>
      <c r="F1525">
        <v>38</v>
      </c>
      <c r="H1525">
        <v>3</v>
      </c>
      <c r="I1525" s="136">
        <f>VLOOKUP(A1525,[1]valid2020_stock!$A$2:$M$9919,13,FALSE)</f>
        <v>15305.89918842473</v>
      </c>
      <c r="K1525" s="136">
        <f t="shared" si="95"/>
        <v>15305.89918842473</v>
      </c>
    </row>
    <row r="1526" spans="1:11" x14ac:dyDescent="0.3">
      <c r="A1526" t="str">
        <f t="shared" si="92"/>
        <v>2010-38-4-</v>
      </c>
      <c r="B1526">
        <f>VLOOKUP(F1526,LookUpFlags!$A$5:$E$114,5,FALSE)</f>
        <v>1</v>
      </c>
      <c r="C1526">
        <f t="shared" si="93"/>
        <v>19</v>
      </c>
      <c r="D1526" t="str">
        <f t="shared" si="94"/>
        <v>M</v>
      </c>
      <c r="E1526">
        <v>2010</v>
      </c>
      <c r="F1526">
        <v>38</v>
      </c>
      <c r="H1526">
        <v>4</v>
      </c>
      <c r="I1526" s="136">
        <f>VLOOKUP(A1526,[1]valid2020_stock!$A$2:$M$9919,13,FALSE)</f>
        <v>970.5797214310636</v>
      </c>
      <c r="K1526" s="136">
        <f t="shared" si="95"/>
        <v>970.5797214310636</v>
      </c>
    </row>
    <row r="1527" spans="1:11" x14ac:dyDescent="0.3">
      <c r="A1527" t="str">
        <f t="shared" si="92"/>
        <v>2010-38-5-</v>
      </c>
      <c r="B1527">
        <f>VLOOKUP(F1527,LookUpFlags!$A$5:$E$114,5,FALSE)</f>
        <v>1</v>
      </c>
      <c r="C1527">
        <f t="shared" si="93"/>
        <v>19</v>
      </c>
      <c r="D1527" t="str">
        <f t="shared" si="94"/>
        <v>M</v>
      </c>
      <c r="E1527">
        <v>2010</v>
      </c>
      <c r="F1527">
        <v>38</v>
      </c>
      <c r="H1527">
        <v>5</v>
      </c>
      <c r="I1527" s="136">
        <f>VLOOKUP(A1527,[1]valid2020_stock!$A$2:$M$9919,13,FALSE)</f>
        <v>0</v>
      </c>
      <c r="K1527" s="136">
        <f t="shared" si="95"/>
        <v>0</v>
      </c>
    </row>
    <row r="1528" spans="1:11" x14ac:dyDescent="0.3">
      <c r="A1528" t="str">
        <f t="shared" si="92"/>
        <v>2011-38-3-</v>
      </c>
      <c r="B1528">
        <f>VLOOKUP(F1528,LookUpFlags!$A$5:$E$114,5,FALSE)</f>
        <v>1</v>
      </c>
      <c r="C1528">
        <f t="shared" si="93"/>
        <v>19</v>
      </c>
      <c r="D1528" t="str">
        <f t="shared" si="94"/>
        <v>M</v>
      </c>
      <c r="E1528">
        <v>2011</v>
      </c>
      <c r="F1528">
        <v>38</v>
      </c>
      <c r="H1528">
        <v>3</v>
      </c>
      <c r="I1528" s="136">
        <f>VLOOKUP(A1528,[1]valid2020_stock!$A$2:$M$9919,13,FALSE)</f>
        <v>15526.505951464111</v>
      </c>
      <c r="K1528" s="136">
        <f t="shared" si="95"/>
        <v>15526.505951464111</v>
      </c>
    </row>
    <row r="1529" spans="1:11" x14ac:dyDescent="0.3">
      <c r="A1529" t="str">
        <f t="shared" si="92"/>
        <v>2011-38-4-</v>
      </c>
      <c r="B1529">
        <f>VLOOKUP(F1529,LookUpFlags!$A$5:$E$114,5,FALSE)</f>
        <v>1</v>
      </c>
      <c r="C1529">
        <f t="shared" si="93"/>
        <v>19</v>
      </c>
      <c r="D1529" t="str">
        <f t="shared" si="94"/>
        <v>M</v>
      </c>
      <c r="E1529">
        <v>2011</v>
      </c>
      <c r="F1529">
        <v>38</v>
      </c>
      <c r="H1529">
        <v>4</v>
      </c>
      <c r="I1529" s="136">
        <f>VLOOKUP(A1529,[1]valid2020_stock!$A$2:$M$9919,13,FALSE)</f>
        <v>6680.4980594046874</v>
      </c>
      <c r="K1529" s="136">
        <f t="shared" si="95"/>
        <v>6680.4980594046874</v>
      </c>
    </row>
    <row r="1530" spans="1:11" x14ac:dyDescent="0.3">
      <c r="A1530" t="str">
        <f t="shared" si="92"/>
        <v>2011-38-5-</v>
      </c>
      <c r="B1530">
        <f>VLOOKUP(F1530,LookUpFlags!$A$5:$E$114,5,FALSE)</f>
        <v>1</v>
      </c>
      <c r="C1530">
        <f t="shared" si="93"/>
        <v>19</v>
      </c>
      <c r="D1530" t="str">
        <f t="shared" si="94"/>
        <v>M</v>
      </c>
      <c r="E1530">
        <v>2011</v>
      </c>
      <c r="F1530">
        <v>38</v>
      </c>
      <c r="H1530">
        <v>5</v>
      </c>
      <c r="I1530" s="136">
        <f>VLOOKUP(A1530,[1]valid2020_stock!$A$2:$M$9919,13,FALSE)</f>
        <v>86.868054688527494</v>
      </c>
      <c r="K1530" s="136">
        <f t="shared" si="95"/>
        <v>86.868054688527494</v>
      </c>
    </row>
    <row r="1531" spans="1:11" x14ac:dyDescent="0.3">
      <c r="A1531" t="str">
        <f t="shared" si="92"/>
        <v>2012-38-3-</v>
      </c>
      <c r="B1531">
        <f>VLOOKUP(F1531,LookUpFlags!$A$5:$E$114,5,FALSE)</f>
        <v>1</v>
      </c>
      <c r="C1531">
        <f t="shared" si="93"/>
        <v>19</v>
      </c>
      <c r="D1531" t="str">
        <f t="shared" si="94"/>
        <v>M</v>
      </c>
      <c r="E1531">
        <v>2012</v>
      </c>
      <c r="F1531">
        <v>38</v>
      </c>
      <c r="H1531">
        <v>3</v>
      </c>
      <c r="I1531" s="136">
        <f>VLOOKUP(A1531,[1]valid2020_stock!$A$2:$M$9919,13,FALSE)</f>
        <v>24100.445502597209</v>
      </c>
      <c r="K1531" s="136">
        <f t="shared" si="95"/>
        <v>24100.445502597209</v>
      </c>
    </row>
    <row r="1532" spans="1:11" x14ac:dyDescent="0.3">
      <c r="A1532" t="str">
        <f t="shared" si="92"/>
        <v>2012-38-4-</v>
      </c>
      <c r="B1532">
        <f>VLOOKUP(F1532,LookUpFlags!$A$5:$E$114,5,FALSE)</f>
        <v>1</v>
      </c>
      <c r="C1532">
        <f t="shared" si="93"/>
        <v>19</v>
      </c>
      <c r="D1532" t="str">
        <f t="shared" si="94"/>
        <v>M</v>
      </c>
      <c r="E1532">
        <v>2012</v>
      </c>
      <c r="F1532">
        <v>38</v>
      </c>
      <c r="H1532">
        <v>4</v>
      </c>
      <c r="I1532" s="136">
        <f>VLOOKUP(A1532,[1]valid2020_stock!$A$2:$M$9919,13,FALSE)</f>
        <v>1527.0548028625981</v>
      </c>
      <c r="K1532" s="136">
        <f t="shared" si="95"/>
        <v>1527.0548028625981</v>
      </c>
    </row>
    <row r="1533" spans="1:11" x14ac:dyDescent="0.3">
      <c r="A1533" t="str">
        <f t="shared" si="92"/>
        <v>2012-38-5-</v>
      </c>
      <c r="B1533">
        <f>VLOOKUP(F1533,LookUpFlags!$A$5:$E$114,5,FALSE)</f>
        <v>1</v>
      </c>
      <c r="C1533">
        <f t="shared" si="93"/>
        <v>19</v>
      </c>
      <c r="D1533" t="str">
        <f t="shared" si="94"/>
        <v>M</v>
      </c>
      <c r="E1533">
        <v>2012</v>
      </c>
      <c r="F1533">
        <v>38</v>
      </c>
      <c r="H1533">
        <v>5</v>
      </c>
      <c r="I1533" s="136">
        <f>VLOOKUP(A1533,[1]valid2020_stock!$A$2:$M$9919,13,FALSE)</f>
        <v>81.141060417100519</v>
      </c>
      <c r="K1533" s="136">
        <f t="shared" si="95"/>
        <v>81.141060417100519</v>
      </c>
    </row>
    <row r="1534" spans="1:11" x14ac:dyDescent="0.3">
      <c r="A1534" t="str">
        <f t="shared" si="92"/>
        <v>2013-38-3-</v>
      </c>
      <c r="B1534">
        <f>VLOOKUP(F1534,LookUpFlags!$A$5:$E$114,5,FALSE)</f>
        <v>1</v>
      </c>
      <c r="C1534">
        <f t="shared" si="93"/>
        <v>19</v>
      </c>
      <c r="D1534" t="str">
        <f t="shared" si="94"/>
        <v>M</v>
      </c>
      <c r="E1534">
        <v>2013</v>
      </c>
      <c r="F1534">
        <v>38</v>
      </c>
      <c r="H1534">
        <v>3</v>
      </c>
      <c r="I1534" s="136">
        <f>VLOOKUP(A1534,[1]valid2020_stock!$A$2:$M$9919,13,FALSE)</f>
        <v>8473.62279047622</v>
      </c>
      <c r="K1534" s="136">
        <f t="shared" si="95"/>
        <v>8473.62279047622</v>
      </c>
    </row>
    <row r="1535" spans="1:11" x14ac:dyDescent="0.3">
      <c r="A1535" t="str">
        <f t="shared" si="92"/>
        <v>2013-38-4-</v>
      </c>
      <c r="B1535">
        <f>VLOOKUP(F1535,LookUpFlags!$A$5:$E$114,5,FALSE)</f>
        <v>1</v>
      </c>
      <c r="C1535">
        <f t="shared" si="93"/>
        <v>19</v>
      </c>
      <c r="D1535" t="str">
        <f t="shared" si="94"/>
        <v>M</v>
      </c>
      <c r="E1535">
        <v>2013</v>
      </c>
      <c r="F1535">
        <v>38</v>
      </c>
      <c r="H1535">
        <v>4</v>
      </c>
      <c r="I1535" s="136">
        <f>VLOOKUP(A1535,[1]valid2020_stock!$A$2:$M$9919,13,FALSE)</f>
        <v>3458.2226748220492</v>
      </c>
      <c r="K1535" s="136">
        <f t="shared" si="95"/>
        <v>3458.2226748220492</v>
      </c>
    </row>
    <row r="1536" spans="1:11" x14ac:dyDescent="0.3">
      <c r="A1536" t="str">
        <f t="shared" si="92"/>
        <v>2013-38-5-</v>
      </c>
      <c r="B1536">
        <f>VLOOKUP(F1536,LookUpFlags!$A$5:$E$114,5,FALSE)</f>
        <v>1</v>
      </c>
      <c r="C1536">
        <f t="shared" si="93"/>
        <v>19</v>
      </c>
      <c r="D1536" t="str">
        <f t="shared" si="94"/>
        <v>M</v>
      </c>
      <c r="E1536">
        <v>2013</v>
      </c>
      <c r="F1536">
        <v>38</v>
      </c>
      <c r="H1536">
        <v>5</v>
      </c>
      <c r="I1536" s="136">
        <f>VLOOKUP(A1536,[1]valid2020_stock!$A$2:$M$9919,13,FALSE)</f>
        <v>0</v>
      </c>
      <c r="K1536" s="136">
        <f t="shared" si="95"/>
        <v>0</v>
      </c>
    </row>
    <row r="1537" spans="1:11" x14ac:dyDescent="0.3">
      <c r="A1537" t="str">
        <f t="shared" si="92"/>
        <v>2007-39-3-</v>
      </c>
      <c r="B1537">
        <f>VLOOKUP(F1537,LookUpFlags!$A$5:$E$114,5,FALSE)</f>
        <v>1</v>
      </c>
      <c r="C1537">
        <f t="shared" si="93"/>
        <v>20</v>
      </c>
      <c r="D1537" t="str">
        <f t="shared" si="94"/>
        <v>UM</v>
      </c>
      <c r="E1537">
        <v>2007</v>
      </c>
      <c r="F1537">
        <v>39</v>
      </c>
      <c r="H1537">
        <v>3</v>
      </c>
      <c r="I1537" s="136">
        <f>VLOOKUP(A1537,[1]valid2020_stock!$A$2:$M$9919,13,FALSE)</f>
        <v>12475.14758873443</v>
      </c>
      <c r="K1537" s="136">
        <f t="shared" si="95"/>
        <v>12475.14758873443</v>
      </c>
    </row>
    <row r="1538" spans="1:11" x14ac:dyDescent="0.3">
      <c r="A1538" t="str">
        <f t="shared" si="92"/>
        <v>2007-39-4-</v>
      </c>
      <c r="B1538">
        <f>VLOOKUP(F1538,LookUpFlags!$A$5:$E$114,5,FALSE)</f>
        <v>1</v>
      </c>
      <c r="C1538">
        <f t="shared" si="93"/>
        <v>20</v>
      </c>
      <c r="D1538" t="str">
        <f t="shared" si="94"/>
        <v>UM</v>
      </c>
      <c r="E1538">
        <v>2007</v>
      </c>
      <c r="F1538">
        <v>39</v>
      </c>
      <c r="H1538">
        <v>4</v>
      </c>
      <c r="I1538" s="136">
        <f>VLOOKUP(A1538,[1]valid2020_stock!$A$2:$M$9919,13,FALSE)</f>
        <v>9553.2524213951074</v>
      </c>
      <c r="K1538" s="136">
        <f t="shared" si="95"/>
        <v>9553.2524213951074</v>
      </c>
    </row>
    <row r="1539" spans="1:11" x14ac:dyDescent="0.3">
      <c r="A1539" t="str">
        <f t="shared" si="92"/>
        <v>2007-39-5-</v>
      </c>
      <c r="B1539">
        <f>VLOOKUP(F1539,LookUpFlags!$A$5:$E$114,5,FALSE)</f>
        <v>1</v>
      </c>
      <c r="C1539">
        <f t="shared" si="93"/>
        <v>20</v>
      </c>
      <c r="D1539" t="str">
        <f t="shared" si="94"/>
        <v>UM</v>
      </c>
      <c r="E1539">
        <v>2007</v>
      </c>
      <c r="F1539">
        <v>39</v>
      </c>
      <c r="H1539">
        <v>5</v>
      </c>
      <c r="I1539" s="136">
        <f>VLOOKUP(A1539,[1]valid2020_stock!$A$2:$M$9919,13,FALSE)</f>
        <v>3194.26776547298</v>
      </c>
      <c r="K1539" s="136">
        <f t="shared" si="95"/>
        <v>3194.26776547298</v>
      </c>
    </row>
    <row r="1540" spans="1:11" x14ac:dyDescent="0.3">
      <c r="A1540" t="str">
        <f t="shared" ref="A1540:A1603" si="96">E1540&amp;"-"&amp;F1540&amp;"-"&amp;H1540&amp;"-"&amp;G1540</f>
        <v>2008-39-3-</v>
      </c>
      <c r="B1540">
        <f>VLOOKUP(F1540,LookUpFlags!$A$5:$E$114,5,FALSE)</f>
        <v>1</v>
      </c>
      <c r="C1540">
        <f t="shared" ref="C1540:C1603" si="97">IF(MOD(F1540,2)&lt;&gt;0,F1540/2+0.5,F1540/2)</f>
        <v>20</v>
      </c>
      <c r="D1540" t="str">
        <f t="shared" ref="D1540:D1603" si="98">IF(MOD(F1540,2)&lt;&gt;0,"UM","M")</f>
        <v>UM</v>
      </c>
      <c r="E1540">
        <v>2008</v>
      </c>
      <c r="F1540">
        <v>39</v>
      </c>
      <c r="H1540">
        <v>3</v>
      </c>
      <c r="I1540" s="136">
        <f>VLOOKUP(A1540,[1]valid2020_stock!$A$2:$M$9919,13,FALSE)</f>
        <v>7004.1098099884621</v>
      </c>
      <c r="K1540" s="136">
        <f t="shared" si="95"/>
        <v>7004.1098099884621</v>
      </c>
    </row>
    <row r="1541" spans="1:11" x14ac:dyDescent="0.3">
      <c r="A1541" t="str">
        <f t="shared" si="96"/>
        <v>2008-39-4-</v>
      </c>
      <c r="B1541">
        <f>VLOOKUP(F1541,LookUpFlags!$A$5:$E$114,5,FALSE)</f>
        <v>1</v>
      </c>
      <c r="C1541">
        <f t="shared" si="97"/>
        <v>20</v>
      </c>
      <c r="D1541" t="str">
        <f t="shared" si="98"/>
        <v>UM</v>
      </c>
      <c r="E1541">
        <v>2008</v>
      </c>
      <c r="F1541">
        <v>39</v>
      </c>
      <c r="H1541">
        <v>4</v>
      </c>
      <c r="I1541" s="136">
        <f>VLOOKUP(A1541,[1]valid2020_stock!$A$2:$M$9919,13,FALSE)</f>
        <v>12125.87760051887</v>
      </c>
      <c r="K1541" s="136">
        <f t="shared" si="95"/>
        <v>12125.87760051887</v>
      </c>
    </row>
    <row r="1542" spans="1:11" x14ac:dyDescent="0.3">
      <c r="A1542" t="str">
        <f t="shared" si="96"/>
        <v>2008-39-5-</v>
      </c>
      <c r="B1542">
        <f>VLOOKUP(F1542,LookUpFlags!$A$5:$E$114,5,FALSE)</f>
        <v>1</v>
      </c>
      <c r="C1542">
        <f t="shared" si="97"/>
        <v>20</v>
      </c>
      <c r="D1542" t="str">
        <f t="shared" si="98"/>
        <v>UM</v>
      </c>
      <c r="E1542">
        <v>2008</v>
      </c>
      <c r="F1542">
        <v>39</v>
      </c>
      <c r="H1542">
        <v>5</v>
      </c>
      <c r="I1542" s="136">
        <f>VLOOKUP(A1542,[1]valid2020_stock!$A$2:$M$9919,13,FALSE)</f>
        <v>1120.5314490767009</v>
      </c>
      <c r="K1542" s="136">
        <f t="shared" si="95"/>
        <v>1120.5314490767009</v>
      </c>
    </row>
    <row r="1543" spans="1:11" x14ac:dyDescent="0.3">
      <c r="A1543" t="str">
        <f t="shared" si="96"/>
        <v>2009-39-3-</v>
      </c>
      <c r="B1543">
        <f>VLOOKUP(F1543,LookUpFlags!$A$5:$E$114,5,FALSE)</f>
        <v>1</v>
      </c>
      <c r="C1543">
        <f t="shared" si="97"/>
        <v>20</v>
      </c>
      <c r="D1543" t="str">
        <f t="shared" si="98"/>
        <v>UM</v>
      </c>
      <c r="E1543">
        <v>2009</v>
      </c>
      <c r="F1543">
        <v>39</v>
      </c>
      <c r="H1543">
        <v>3</v>
      </c>
      <c r="I1543" s="136">
        <f>VLOOKUP(A1543,[1]valid2020_stock!$A$2:$M$9919,13,FALSE)</f>
        <v>468.12291155521871</v>
      </c>
      <c r="K1543" s="136">
        <f t="shared" si="95"/>
        <v>468.12291155521871</v>
      </c>
    </row>
    <row r="1544" spans="1:11" x14ac:dyDescent="0.3">
      <c r="A1544" t="str">
        <f t="shared" si="96"/>
        <v>2009-39-4-</v>
      </c>
      <c r="B1544">
        <f>VLOOKUP(F1544,LookUpFlags!$A$5:$E$114,5,FALSE)</f>
        <v>1</v>
      </c>
      <c r="C1544">
        <f t="shared" si="97"/>
        <v>20</v>
      </c>
      <c r="D1544" t="str">
        <f t="shared" si="98"/>
        <v>UM</v>
      </c>
      <c r="E1544">
        <v>2009</v>
      </c>
      <c r="F1544">
        <v>39</v>
      </c>
      <c r="H1544">
        <v>4</v>
      </c>
      <c r="I1544" s="136">
        <f>VLOOKUP(A1544,[1]valid2020_stock!$A$2:$M$9919,13,FALSE)</f>
        <v>16842.67506198573</v>
      </c>
      <c r="K1544" s="136">
        <f t="shared" si="95"/>
        <v>16842.67506198573</v>
      </c>
    </row>
    <row r="1545" spans="1:11" x14ac:dyDescent="0.3">
      <c r="A1545" t="str">
        <f t="shared" si="96"/>
        <v>2009-39-5-</v>
      </c>
      <c r="B1545">
        <f>VLOOKUP(F1545,LookUpFlags!$A$5:$E$114,5,FALSE)</f>
        <v>1</v>
      </c>
      <c r="C1545">
        <f t="shared" si="97"/>
        <v>20</v>
      </c>
      <c r="D1545" t="str">
        <f t="shared" si="98"/>
        <v>UM</v>
      </c>
      <c r="E1545">
        <v>2009</v>
      </c>
      <c r="F1545">
        <v>39</v>
      </c>
      <c r="H1545">
        <v>5</v>
      </c>
      <c r="I1545" s="136">
        <f>VLOOKUP(A1545,[1]valid2020_stock!$A$2:$M$9919,13,FALSE)</f>
        <v>1928.0848866062911</v>
      </c>
      <c r="K1545" s="136">
        <f t="shared" si="95"/>
        <v>1928.0848866062911</v>
      </c>
    </row>
    <row r="1546" spans="1:11" x14ac:dyDescent="0.3">
      <c r="A1546" t="str">
        <f t="shared" si="96"/>
        <v>2010-39-3-</v>
      </c>
      <c r="B1546">
        <f>VLOOKUP(F1546,LookUpFlags!$A$5:$E$114,5,FALSE)</f>
        <v>1</v>
      </c>
      <c r="C1546">
        <f t="shared" si="97"/>
        <v>20</v>
      </c>
      <c r="D1546" t="str">
        <f t="shared" si="98"/>
        <v>UM</v>
      </c>
      <c r="E1546">
        <v>2010</v>
      </c>
      <c r="F1546">
        <v>39</v>
      </c>
      <c r="H1546">
        <v>3</v>
      </c>
      <c r="I1546" s="136">
        <f>VLOOKUP(A1546,[1]valid2020_stock!$A$2:$M$9919,13,FALSE)</f>
        <v>490.93219796976791</v>
      </c>
      <c r="K1546" s="136">
        <f t="shared" si="95"/>
        <v>490.93219796976791</v>
      </c>
    </row>
    <row r="1547" spans="1:11" x14ac:dyDescent="0.3">
      <c r="A1547" t="str">
        <f t="shared" si="96"/>
        <v>2010-39-4-</v>
      </c>
      <c r="B1547">
        <f>VLOOKUP(F1547,LookUpFlags!$A$5:$E$114,5,FALSE)</f>
        <v>1</v>
      </c>
      <c r="C1547">
        <f t="shared" si="97"/>
        <v>20</v>
      </c>
      <c r="D1547" t="str">
        <f t="shared" si="98"/>
        <v>UM</v>
      </c>
      <c r="E1547">
        <v>2010</v>
      </c>
      <c r="F1547">
        <v>39</v>
      </c>
      <c r="H1547">
        <v>4</v>
      </c>
      <c r="I1547" s="136">
        <f>VLOOKUP(A1547,[1]valid2020_stock!$A$2:$M$9919,13,FALSE)</f>
        <v>715.34478327638237</v>
      </c>
      <c r="K1547" s="136">
        <f t="shared" si="95"/>
        <v>715.34478327638237</v>
      </c>
    </row>
    <row r="1548" spans="1:11" x14ac:dyDescent="0.3">
      <c r="A1548" t="str">
        <f t="shared" si="96"/>
        <v>2010-39-5-</v>
      </c>
      <c r="B1548">
        <f>VLOOKUP(F1548,LookUpFlags!$A$5:$E$114,5,FALSE)</f>
        <v>1</v>
      </c>
      <c r="C1548">
        <f t="shared" si="97"/>
        <v>20</v>
      </c>
      <c r="D1548" t="str">
        <f t="shared" si="98"/>
        <v>UM</v>
      </c>
      <c r="E1548">
        <v>2010</v>
      </c>
      <c r="F1548">
        <v>39</v>
      </c>
      <c r="H1548">
        <v>5</v>
      </c>
      <c r="I1548" s="136">
        <f>VLOOKUP(A1548,[1]valid2020_stock!$A$2:$M$9919,13,FALSE)</f>
        <v>2293.482166731274</v>
      </c>
      <c r="K1548" s="136">
        <f t="shared" si="95"/>
        <v>2293.482166731274</v>
      </c>
    </row>
    <row r="1549" spans="1:11" x14ac:dyDescent="0.3">
      <c r="A1549" t="str">
        <f t="shared" si="96"/>
        <v>2011-39-3-</v>
      </c>
      <c r="B1549">
        <f>VLOOKUP(F1549,LookUpFlags!$A$5:$E$114,5,FALSE)</f>
        <v>1</v>
      </c>
      <c r="C1549">
        <f t="shared" si="97"/>
        <v>20</v>
      </c>
      <c r="D1549" t="str">
        <f t="shared" si="98"/>
        <v>UM</v>
      </c>
      <c r="E1549">
        <v>2011</v>
      </c>
      <c r="F1549">
        <v>39</v>
      </c>
      <c r="H1549">
        <v>3</v>
      </c>
      <c r="I1549" s="136">
        <f>VLOOKUP(A1549,[1]valid2020_stock!$A$2:$M$9919,13,FALSE)</f>
        <v>351.57545207273222</v>
      </c>
      <c r="K1549" s="136">
        <f t="shared" si="95"/>
        <v>351.57545207273222</v>
      </c>
    </row>
    <row r="1550" spans="1:11" x14ac:dyDescent="0.3">
      <c r="A1550" t="str">
        <f t="shared" si="96"/>
        <v>2011-39-4-</v>
      </c>
      <c r="B1550">
        <f>VLOOKUP(F1550,LookUpFlags!$A$5:$E$114,5,FALSE)</f>
        <v>1</v>
      </c>
      <c r="C1550">
        <f t="shared" si="97"/>
        <v>20</v>
      </c>
      <c r="D1550" t="str">
        <f t="shared" si="98"/>
        <v>UM</v>
      </c>
      <c r="E1550">
        <v>2011</v>
      </c>
      <c r="F1550">
        <v>39</v>
      </c>
      <c r="H1550">
        <v>4</v>
      </c>
      <c r="I1550" s="136">
        <f>VLOOKUP(A1550,[1]valid2020_stock!$A$2:$M$9919,13,FALSE)</f>
        <v>1122.841924181726</v>
      </c>
      <c r="K1550" s="136">
        <f t="shared" si="95"/>
        <v>1122.841924181726</v>
      </c>
    </row>
    <row r="1551" spans="1:11" x14ac:dyDescent="0.3">
      <c r="A1551" t="str">
        <f t="shared" si="96"/>
        <v>2011-39-5-</v>
      </c>
      <c r="B1551">
        <f>VLOOKUP(F1551,LookUpFlags!$A$5:$E$114,5,FALSE)</f>
        <v>1</v>
      </c>
      <c r="C1551">
        <f t="shared" si="97"/>
        <v>20</v>
      </c>
      <c r="D1551" t="str">
        <f t="shared" si="98"/>
        <v>UM</v>
      </c>
      <c r="E1551">
        <v>2011</v>
      </c>
      <c r="F1551">
        <v>39</v>
      </c>
      <c r="H1551">
        <v>5</v>
      </c>
      <c r="I1551" s="136">
        <f>VLOOKUP(A1551,[1]valid2020_stock!$A$2:$M$9919,13,FALSE)</f>
        <v>50.665194044613933</v>
      </c>
      <c r="K1551" s="136">
        <f t="shared" si="95"/>
        <v>50.665194044613933</v>
      </c>
    </row>
    <row r="1552" spans="1:11" x14ac:dyDescent="0.3">
      <c r="A1552" t="str">
        <f t="shared" si="96"/>
        <v>2012-39-3-</v>
      </c>
      <c r="B1552">
        <f>VLOOKUP(F1552,LookUpFlags!$A$5:$E$114,5,FALSE)</f>
        <v>1</v>
      </c>
      <c r="C1552">
        <f t="shared" si="97"/>
        <v>20</v>
      </c>
      <c r="D1552" t="str">
        <f t="shared" si="98"/>
        <v>UM</v>
      </c>
      <c r="E1552">
        <v>2012</v>
      </c>
      <c r="F1552">
        <v>39</v>
      </c>
      <c r="H1552">
        <v>3</v>
      </c>
      <c r="I1552" s="136">
        <f>VLOOKUP(A1552,[1]valid2020_stock!$A$2:$M$9919,13,FALSE)</f>
        <v>290.55326262250122</v>
      </c>
      <c r="K1552" s="136">
        <f t="shared" si="95"/>
        <v>290.55326262250122</v>
      </c>
    </row>
    <row r="1553" spans="1:11" x14ac:dyDescent="0.3">
      <c r="A1553" t="str">
        <f t="shared" si="96"/>
        <v>2012-39-4-</v>
      </c>
      <c r="B1553">
        <f>VLOOKUP(F1553,LookUpFlags!$A$5:$E$114,5,FALSE)</f>
        <v>1</v>
      </c>
      <c r="C1553">
        <f t="shared" si="97"/>
        <v>20</v>
      </c>
      <c r="D1553" t="str">
        <f t="shared" si="98"/>
        <v>UM</v>
      </c>
      <c r="E1553">
        <v>2012</v>
      </c>
      <c r="F1553">
        <v>39</v>
      </c>
      <c r="H1553">
        <v>4</v>
      </c>
      <c r="I1553" s="136">
        <f>VLOOKUP(A1553,[1]valid2020_stock!$A$2:$M$9919,13,FALSE)</f>
        <v>362.49162331008182</v>
      </c>
      <c r="K1553" s="136">
        <f t="shared" si="95"/>
        <v>362.49162331008182</v>
      </c>
    </row>
    <row r="1554" spans="1:11" x14ac:dyDescent="0.3">
      <c r="A1554" t="str">
        <f t="shared" si="96"/>
        <v>2012-39-5-</v>
      </c>
      <c r="B1554">
        <f>VLOOKUP(F1554,LookUpFlags!$A$5:$E$114,5,FALSE)</f>
        <v>1</v>
      </c>
      <c r="C1554">
        <f t="shared" si="97"/>
        <v>20</v>
      </c>
      <c r="D1554" t="str">
        <f t="shared" si="98"/>
        <v>UM</v>
      </c>
      <c r="E1554">
        <v>2012</v>
      </c>
      <c r="F1554">
        <v>39</v>
      </c>
      <c r="H1554">
        <v>5</v>
      </c>
      <c r="I1554" s="136">
        <f>VLOOKUP(A1554,[1]valid2020_stock!$A$2:$M$9919,13,FALSE)</f>
        <v>172.8603194625328</v>
      </c>
      <c r="K1554" s="136">
        <f t="shared" si="95"/>
        <v>172.8603194625328</v>
      </c>
    </row>
    <row r="1555" spans="1:11" x14ac:dyDescent="0.3">
      <c r="A1555" t="str">
        <f t="shared" si="96"/>
        <v>2013-39-3-</v>
      </c>
      <c r="B1555">
        <f>VLOOKUP(F1555,LookUpFlags!$A$5:$E$114,5,FALSE)</f>
        <v>1</v>
      </c>
      <c r="C1555">
        <f t="shared" si="97"/>
        <v>20</v>
      </c>
      <c r="D1555" t="str">
        <f t="shared" si="98"/>
        <v>UM</v>
      </c>
      <c r="E1555">
        <v>2013</v>
      </c>
      <c r="F1555">
        <v>39</v>
      </c>
      <c r="H1555">
        <v>3</v>
      </c>
      <c r="I1555" s="136">
        <f>VLOOKUP(A1555,[1]valid2020_stock!$A$2:$M$9919,13,FALSE)</f>
        <v>611.55600020467773</v>
      </c>
      <c r="K1555" s="136">
        <f t="shared" si="95"/>
        <v>611.55600020467773</v>
      </c>
    </row>
    <row r="1556" spans="1:11" x14ac:dyDescent="0.3">
      <c r="A1556" t="str">
        <f t="shared" si="96"/>
        <v>2013-39-4-</v>
      </c>
      <c r="B1556">
        <f>VLOOKUP(F1556,LookUpFlags!$A$5:$E$114,5,FALSE)</f>
        <v>1</v>
      </c>
      <c r="C1556">
        <f t="shared" si="97"/>
        <v>20</v>
      </c>
      <c r="D1556" t="str">
        <f t="shared" si="98"/>
        <v>UM</v>
      </c>
      <c r="E1556">
        <v>2013</v>
      </c>
      <c r="F1556">
        <v>39</v>
      </c>
      <c r="H1556">
        <v>4</v>
      </c>
      <c r="I1556" s="136">
        <f>VLOOKUP(A1556,[1]valid2020_stock!$A$2:$M$9919,13,FALSE)</f>
        <v>554.18075280887194</v>
      </c>
      <c r="K1556" s="136">
        <f t="shared" si="95"/>
        <v>554.18075280887194</v>
      </c>
    </row>
    <row r="1557" spans="1:11" x14ac:dyDescent="0.3">
      <c r="A1557" t="str">
        <f t="shared" si="96"/>
        <v>2013-39-5-</v>
      </c>
      <c r="B1557">
        <f>VLOOKUP(F1557,LookUpFlags!$A$5:$E$114,5,FALSE)</f>
        <v>1</v>
      </c>
      <c r="C1557">
        <f t="shared" si="97"/>
        <v>20</v>
      </c>
      <c r="D1557" t="str">
        <f t="shared" si="98"/>
        <v>UM</v>
      </c>
      <c r="E1557">
        <v>2013</v>
      </c>
      <c r="F1557">
        <v>39</v>
      </c>
      <c r="H1557">
        <v>5</v>
      </c>
      <c r="I1557" s="136">
        <f>VLOOKUP(A1557,[1]valid2020_stock!$A$2:$M$9919,13,FALSE)</f>
        <v>90.000773063363383</v>
      </c>
      <c r="K1557" s="136">
        <f t="shared" si="95"/>
        <v>90.000773063363383</v>
      </c>
    </row>
    <row r="1558" spans="1:11" x14ac:dyDescent="0.3">
      <c r="A1558" t="str">
        <f t="shared" si="96"/>
        <v>2007-40-3-</v>
      </c>
      <c r="B1558">
        <f>VLOOKUP(F1558,LookUpFlags!$A$5:$E$114,5,FALSE)</f>
        <v>1</v>
      </c>
      <c r="C1558">
        <f t="shared" si="97"/>
        <v>20</v>
      </c>
      <c r="D1558" t="str">
        <f t="shared" si="98"/>
        <v>M</v>
      </c>
      <c r="E1558">
        <v>2007</v>
      </c>
      <c r="F1558">
        <v>40</v>
      </c>
      <c r="H1558">
        <v>3</v>
      </c>
      <c r="I1558" s="136">
        <f>VLOOKUP(A1558,[1]valid2020_stock!$A$2:$M$9919,13,FALSE)</f>
        <v>126.1274112655756</v>
      </c>
      <c r="K1558" s="136">
        <f t="shared" si="95"/>
        <v>126.1274112655756</v>
      </c>
    </row>
    <row r="1559" spans="1:11" x14ac:dyDescent="0.3">
      <c r="A1559" t="str">
        <f t="shared" si="96"/>
        <v>2007-40-4-</v>
      </c>
      <c r="B1559">
        <f>VLOOKUP(F1559,LookUpFlags!$A$5:$E$114,5,FALSE)</f>
        <v>1</v>
      </c>
      <c r="C1559">
        <f t="shared" si="97"/>
        <v>20</v>
      </c>
      <c r="D1559" t="str">
        <f t="shared" si="98"/>
        <v>M</v>
      </c>
      <c r="E1559">
        <v>2007</v>
      </c>
      <c r="F1559">
        <v>40</v>
      </c>
      <c r="H1559">
        <v>4</v>
      </c>
      <c r="I1559" s="136">
        <f>VLOOKUP(A1559,[1]valid2020_stock!$A$2:$M$9919,13,FALSE)</f>
        <v>194.39757860489229</v>
      </c>
      <c r="K1559" s="136">
        <f t="shared" si="95"/>
        <v>194.39757860489229</v>
      </c>
    </row>
    <row r="1560" spans="1:11" x14ac:dyDescent="0.3">
      <c r="A1560" t="str">
        <f t="shared" si="96"/>
        <v>2007-40-5-</v>
      </c>
      <c r="B1560">
        <f>VLOOKUP(F1560,LookUpFlags!$A$5:$E$114,5,FALSE)</f>
        <v>1</v>
      </c>
      <c r="C1560">
        <f t="shared" si="97"/>
        <v>20</v>
      </c>
      <c r="D1560" t="str">
        <f t="shared" si="98"/>
        <v>M</v>
      </c>
      <c r="E1560">
        <v>2007</v>
      </c>
      <c r="F1560">
        <v>40</v>
      </c>
      <c r="H1560">
        <v>5</v>
      </c>
      <c r="I1560" s="136">
        <f>VLOOKUP(A1560,[1]valid2020_stock!$A$2:$M$9919,13,FALSE)</f>
        <v>32.132234527020501</v>
      </c>
      <c r="K1560" s="136">
        <f t="shared" si="95"/>
        <v>32.132234527020501</v>
      </c>
    </row>
    <row r="1561" spans="1:11" x14ac:dyDescent="0.3">
      <c r="A1561" t="str">
        <f t="shared" si="96"/>
        <v>2008-40-3-</v>
      </c>
      <c r="B1561">
        <f>VLOOKUP(F1561,LookUpFlags!$A$5:$E$114,5,FALSE)</f>
        <v>1</v>
      </c>
      <c r="C1561">
        <f t="shared" si="97"/>
        <v>20</v>
      </c>
      <c r="D1561" t="str">
        <f t="shared" si="98"/>
        <v>M</v>
      </c>
      <c r="E1561">
        <v>2008</v>
      </c>
      <c r="F1561">
        <v>40</v>
      </c>
      <c r="H1561">
        <v>3</v>
      </c>
      <c r="I1561" s="136">
        <f>VLOOKUP(A1561,[1]valid2020_stock!$A$2:$M$9919,13,FALSE)</f>
        <v>16343.815190011541</v>
      </c>
      <c r="K1561" s="136">
        <f t="shared" si="95"/>
        <v>16343.815190011541</v>
      </c>
    </row>
    <row r="1562" spans="1:11" x14ac:dyDescent="0.3">
      <c r="A1562" t="str">
        <f t="shared" si="96"/>
        <v>2008-40-4-</v>
      </c>
      <c r="B1562">
        <f>VLOOKUP(F1562,LookUpFlags!$A$5:$E$114,5,FALSE)</f>
        <v>1</v>
      </c>
      <c r="C1562">
        <f t="shared" si="97"/>
        <v>20</v>
      </c>
      <c r="D1562" t="str">
        <f t="shared" si="98"/>
        <v>M</v>
      </c>
      <c r="E1562">
        <v>2008</v>
      </c>
      <c r="F1562">
        <v>40</v>
      </c>
      <c r="H1562">
        <v>4</v>
      </c>
      <c r="I1562" s="136">
        <f>VLOOKUP(A1562,[1]valid2020_stock!$A$2:$M$9919,13,FALSE)</f>
        <v>637.27239948113674</v>
      </c>
      <c r="K1562" s="136">
        <f t="shared" si="95"/>
        <v>637.27239948113674</v>
      </c>
    </row>
    <row r="1563" spans="1:11" x14ac:dyDescent="0.3">
      <c r="A1563" t="str">
        <f t="shared" si="96"/>
        <v>2008-40-5-</v>
      </c>
      <c r="B1563">
        <f>VLOOKUP(F1563,LookUpFlags!$A$5:$E$114,5,FALSE)</f>
        <v>1</v>
      </c>
      <c r="C1563">
        <f t="shared" si="97"/>
        <v>20</v>
      </c>
      <c r="D1563" t="str">
        <f t="shared" si="98"/>
        <v>M</v>
      </c>
      <c r="E1563">
        <v>2008</v>
      </c>
      <c r="F1563">
        <v>40</v>
      </c>
      <c r="H1563">
        <v>5</v>
      </c>
      <c r="I1563" s="136">
        <f>VLOOKUP(A1563,[1]valid2020_stock!$A$2:$M$9919,13,FALSE)</f>
        <v>58.84355092329929</v>
      </c>
      <c r="K1563" s="136">
        <f t="shared" si="95"/>
        <v>58.84355092329929</v>
      </c>
    </row>
    <row r="1564" spans="1:11" x14ac:dyDescent="0.3">
      <c r="A1564" t="str">
        <f t="shared" si="96"/>
        <v>2009-40-3-</v>
      </c>
      <c r="B1564">
        <f>VLOOKUP(F1564,LookUpFlags!$A$5:$E$114,5,FALSE)</f>
        <v>1</v>
      </c>
      <c r="C1564">
        <f t="shared" si="97"/>
        <v>20</v>
      </c>
      <c r="D1564" t="str">
        <f t="shared" si="98"/>
        <v>M</v>
      </c>
      <c r="E1564">
        <v>2009</v>
      </c>
      <c r="F1564">
        <v>40</v>
      </c>
      <c r="H1564">
        <v>3</v>
      </c>
      <c r="I1564" s="136">
        <f>VLOOKUP(A1564,[1]valid2020_stock!$A$2:$M$9919,13,FALSE)</f>
        <v>22953.80208844478</v>
      </c>
      <c r="K1564" s="136">
        <f t="shared" si="95"/>
        <v>22953.80208844478</v>
      </c>
    </row>
    <row r="1565" spans="1:11" x14ac:dyDescent="0.3">
      <c r="A1565" t="str">
        <f t="shared" si="96"/>
        <v>2009-40-4-</v>
      </c>
      <c r="B1565">
        <f>VLOOKUP(F1565,LookUpFlags!$A$5:$E$114,5,FALSE)</f>
        <v>1</v>
      </c>
      <c r="C1565">
        <f t="shared" si="97"/>
        <v>20</v>
      </c>
      <c r="D1565" t="str">
        <f t="shared" si="98"/>
        <v>M</v>
      </c>
      <c r="E1565">
        <v>2009</v>
      </c>
      <c r="F1565">
        <v>40</v>
      </c>
      <c r="H1565">
        <v>4</v>
      </c>
      <c r="I1565" s="136">
        <f>VLOOKUP(A1565,[1]valid2020_stock!$A$2:$M$9919,13,FALSE)</f>
        <v>18244.424938014268</v>
      </c>
      <c r="K1565" s="136">
        <f t="shared" si="95"/>
        <v>18244.424938014268</v>
      </c>
    </row>
    <row r="1566" spans="1:11" x14ac:dyDescent="0.3">
      <c r="A1566" t="str">
        <f t="shared" si="96"/>
        <v>2009-40-5-</v>
      </c>
      <c r="B1566">
        <f>VLOOKUP(F1566,LookUpFlags!$A$5:$E$114,5,FALSE)</f>
        <v>1</v>
      </c>
      <c r="C1566">
        <f t="shared" si="97"/>
        <v>20</v>
      </c>
      <c r="D1566" t="str">
        <f t="shared" si="98"/>
        <v>M</v>
      </c>
      <c r="E1566">
        <v>2009</v>
      </c>
      <c r="F1566">
        <v>40</v>
      </c>
      <c r="H1566">
        <v>5</v>
      </c>
      <c r="I1566" s="136">
        <f>VLOOKUP(A1566,[1]valid2020_stock!$A$2:$M$9919,13,FALSE)</f>
        <v>80.090113393709544</v>
      </c>
      <c r="K1566" s="136">
        <f t="shared" si="95"/>
        <v>80.090113393709544</v>
      </c>
    </row>
    <row r="1567" spans="1:11" x14ac:dyDescent="0.3">
      <c r="A1567" t="str">
        <f t="shared" si="96"/>
        <v>2010-40-3-</v>
      </c>
      <c r="B1567">
        <f>VLOOKUP(F1567,LookUpFlags!$A$5:$E$114,5,FALSE)</f>
        <v>1</v>
      </c>
      <c r="C1567">
        <f t="shared" si="97"/>
        <v>20</v>
      </c>
      <c r="D1567" t="str">
        <f t="shared" si="98"/>
        <v>M</v>
      </c>
      <c r="E1567">
        <v>2010</v>
      </c>
      <c r="F1567">
        <v>40</v>
      </c>
      <c r="H1567">
        <v>3</v>
      </c>
      <c r="I1567" s="136">
        <f>VLOOKUP(A1567,[1]valid2020_stock!$A$2:$M$9919,13,FALSE)</f>
        <v>48646.917802030242</v>
      </c>
      <c r="K1567" s="136">
        <f t="shared" si="95"/>
        <v>48646.917802030242</v>
      </c>
    </row>
    <row r="1568" spans="1:11" x14ac:dyDescent="0.3">
      <c r="A1568" t="str">
        <f t="shared" si="96"/>
        <v>2010-40-4-</v>
      </c>
      <c r="B1568">
        <f>VLOOKUP(F1568,LookUpFlags!$A$5:$E$114,5,FALSE)</f>
        <v>1</v>
      </c>
      <c r="C1568">
        <f t="shared" si="97"/>
        <v>20</v>
      </c>
      <c r="D1568" t="str">
        <f t="shared" si="98"/>
        <v>M</v>
      </c>
      <c r="E1568">
        <v>2010</v>
      </c>
      <c r="F1568">
        <v>40</v>
      </c>
      <c r="H1568">
        <v>4</v>
      </c>
      <c r="I1568" s="136">
        <f>VLOOKUP(A1568,[1]valid2020_stock!$A$2:$M$9919,13,FALSE)</f>
        <v>23280.080216723622</v>
      </c>
      <c r="K1568" s="136">
        <f t="shared" si="95"/>
        <v>23280.080216723622</v>
      </c>
    </row>
    <row r="1569" spans="1:11" x14ac:dyDescent="0.3">
      <c r="A1569" t="str">
        <f t="shared" si="96"/>
        <v>2010-40-5-</v>
      </c>
      <c r="B1569">
        <f>VLOOKUP(F1569,LookUpFlags!$A$5:$E$114,5,FALSE)</f>
        <v>1</v>
      </c>
      <c r="C1569">
        <f t="shared" si="97"/>
        <v>20</v>
      </c>
      <c r="D1569" t="str">
        <f t="shared" si="98"/>
        <v>M</v>
      </c>
      <c r="E1569">
        <v>2010</v>
      </c>
      <c r="F1569">
        <v>40</v>
      </c>
      <c r="H1569">
        <v>5</v>
      </c>
      <c r="I1569" s="136">
        <f>VLOOKUP(A1569,[1]valid2020_stock!$A$2:$M$9919,13,FALSE)</f>
        <v>2387.0178332687269</v>
      </c>
      <c r="K1569" s="136">
        <f t="shared" si="95"/>
        <v>2387.0178332687269</v>
      </c>
    </row>
    <row r="1570" spans="1:11" x14ac:dyDescent="0.3">
      <c r="A1570" t="str">
        <f t="shared" si="96"/>
        <v>2011-40-3-</v>
      </c>
      <c r="B1570">
        <f>VLOOKUP(F1570,LookUpFlags!$A$5:$E$114,5,FALSE)</f>
        <v>1</v>
      </c>
      <c r="C1570">
        <f t="shared" si="97"/>
        <v>20</v>
      </c>
      <c r="D1570" t="str">
        <f t="shared" si="98"/>
        <v>M</v>
      </c>
      <c r="E1570">
        <v>2011</v>
      </c>
      <c r="F1570">
        <v>40</v>
      </c>
      <c r="H1570">
        <v>3</v>
      </c>
      <c r="I1570" s="136">
        <f>VLOOKUP(A1570,[1]valid2020_stock!$A$2:$M$9919,13,FALSE)</f>
        <v>26055.32454792727</v>
      </c>
      <c r="K1570" s="136">
        <f t="shared" si="95"/>
        <v>26055.32454792727</v>
      </c>
    </row>
    <row r="1571" spans="1:11" x14ac:dyDescent="0.3">
      <c r="A1571" t="str">
        <f t="shared" si="96"/>
        <v>2011-40-4-</v>
      </c>
      <c r="B1571">
        <f>VLOOKUP(F1571,LookUpFlags!$A$5:$E$114,5,FALSE)</f>
        <v>1</v>
      </c>
      <c r="C1571">
        <f t="shared" si="97"/>
        <v>20</v>
      </c>
      <c r="D1571" t="str">
        <f t="shared" si="98"/>
        <v>M</v>
      </c>
      <c r="E1571">
        <v>2011</v>
      </c>
      <c r="F1571">
        <v>40</v>
      </c>
      <c r="H1571">
        <v>4</v>
      </c>
      <c r="I1571" s="136">
        <f>VLOOKUP(A1571,[1]valid2020_stock!$A$2:$M$9919,13,FALSE)</f>
        <v>47889.208075818278</v>
      </c>
      <c r="K1571" s="136">
        <f t="shared" si="95"/>
        <v>47889.208075818278</v>
      </c>
    </row>
    <row r="1572" spans="1:11" x14ac:dyDescent="0.3">
      <c r="A1572" t="str">
        <f t="shared" si="96"/>
        <v>2011-40-5-</v>
      </c>
      <c r="B1572">
        <f>VLOOKUP(F1572,LookUpFlags!$A$5:$E$114,5,FALSE)</f>
        <v>1</v>
      </c>
      <c r="C1572">
        <f t="shared" si="97"/>
        <v>20</v>
      </c>
      <c r="D1572" t="str">
        <f t="shared" si="98"/>
        <v>M</v>
      </c>
      <c r="E1572">
        <v>2011</v>
      </c>
      <c r="F1572">
        <v>40</v>
      </c>
      <c r="H1572">
        <v>5</v>
      </c>
      <c r="I1572" s="136">
        <f>VLOOKUP(A1572,[1]valid2020_stock!$A$2:$M$9919,13,FALSE)</f>
        <v>2504.1848059553859</v>
      </c>
      <c r="K1572" s="136">
        <f t="shared" si="95"/>
        <v>2504.1848059553859</v>
      </c>
    </row>
    <row r="1573" spans="1:11" x14ac:dyDescent="0.3">
      <c r="A1573" t="str">
        <f t="shared" si="96"/>
        <v>2012-40-3-</v>
      </c>
      <c r="B1573">
        <f>VLOOKUP(F1573,LookUpFlags!$A$5:$E$114,5,FALSE)</f>
        <v>1</v>
      </c>
      <c r="C1573">
        <f t="shared" si="97"/>
        <v>20</v>
      </c>
      <c r="D1573" t="str">
        <f t="shared" si="98"/>
        <v>M</v>
      </c>
      <c r="E1573">
        <v>2012</v>
      </c>
      <c r="F1573">
        <v>40</v>
      </c>
      <c r="H1573">
        <v>3</v>
      </c>
      <c r="I1573" s="136">
        <f>VLOOKUP(A1573,[1]valid2020_stock!$A$2:$M$9919,13,FALSE)</f>
        <v>16673.946737377501</v>
      </c>
      <c r="K1573" s="136">
        <f t="shared" si="95"/>
        <v>16673.946737377501</v>
      </c>
    </row>
    <row r="1574" spans="1:11" x14ac:dyDescent="0.3">
      <c r="A1574" t="str">
        <f t="shared" si="96"/>
        <v>2012-40-4-</v>
      </c>
      <c r="B1574">
        <f>VLOOKUP(F1574,LookUpFlags!$A$5:$E$114,5,FALSE)</f>
        <v>1</v>
      </c>
      <c r="C1574">
        <f t="shared" si="97"/>
        <v>20</v>
      </c>
      <c r="D1574" t="str">
        <f t="shared" si="98"/>
        <v>M</v>
      </c>
      <c r="E1574">
        <v>2012</v>
      </c>
      <c r="F1574">
        <v>40</v>
      </c>
      <c r="H1574">
        <v>4</v>
      </c>
      <c r="I1574" s="136">
        <f>VLOOKUP(A1574,[1]valid2020_stock!$A$2:$M$9919,13,FALSE)</f>
        <v>27297.78337668992</v>
      </c>
      <c r="K1574" s="136">
        <f t="shared" si="95"/>
        <v>27297.78337668992</v>
      </c>
    </row>
    <row r="1575" spans="1:11" x14ac:dyDescent="0.3">
      <c r="A1575" t="str">
        <f t="shared" si="96"/>
        <v>2012-40-5-</v>
      </c>
      <c r="B1575">
        <f>VLOOKUP(F1575,LookUpFlags!$A$5:$E$114,5,FALSE)</f>
        <v>1</v>
      </c>
      <c r="C1575">
        <f t="shared" si="97"/>
        <v>20</v>
      </c>
      <c r="D1575" t="str">
        <f t="shared" si="98"/>
        <v>M</v>
      </c>
      <c r="E1575">
        <v>2012</v>
      </c>
      <c r="F1575">
        <v>40</v>
      </c>
      <c r="H1575">
        <v>5</v>
      </c>
      <c r="I1575" s="136">
        <f>VLOOKUP(A1575,[1]valid2020_stock!$A$2:$M$9919,13,FALSE)</f>
        <v>7327.9646805374678</v>
      </c>
      <c r="K1575" s="136">
        <f t="shared" si="95"/>
        <v>7327.9646805374678</v>
      </c>
    </row>
    <row r="1576" spans="1:11" x14ac:dyDescent="0.3">
      <c r="A1576" t="str">
        <f t="shared" si="96"/>
        <v>2013-40-3-</v>
      </c>
      <c r="B1576">
        <f>VLOOKUP(F1576,LookUpFlags!$A$5:$E$114,5,FALSE)</f>
        <v>1</v>
      </c>
      <c r="C1576">
        <f t="shared" si="97"/>
        <v>20</v>
      </c>
      <c r="D1576" t="str">
        <f t="shared" si="98"/>
        <v>M</v>
      </c>
      <c r="E1576">
        <v>2013</v>
      </c>
      <c r="F1576">
        <v>40</v>
      </c>
      <c r="H1576">
        <v>3</v>
      </c>
      <c r="I1576" s="136">
        <f>VLOOKUP(A1576,[1]valid2020_stock!$A$2:$M$9919,13,FALSE)</f>
        <v>35095.293999795322</v>
      </c>
      <c r="K1576" s="136">
        <f t="shared" si="95"/>
        <v>35095.293999795322</v>
      </c>
    </row>
    <row r="1577" spans="1:11" x14ac:dyDescent="0.3">
      <c r="A1577" t="str">
        <f t="shared" si="96"/>
        <v>2013-40-4-</v>
      </c>
      <c r="B1577">
        <f>VLOOKUP(F1577,LookUpFlags!$A$5:$E$114,5,FALSE)</f>
        <v>1</v>
      </c>
      <c r="C1577">
        <f t="shared" si="97"/>
        <v>20</v>
      </c>
      <c r="D1577" t="str">
        <f t="shared" si="98"/>
        <v>M</v>
      </c>
      <c r="E1577">
        <v>2013</v>
      </c>
      <c r="F1577">
        <v>40</v>
      </c>
      <c r="H1577">
        <v>4</v>
      </c>
      <c r="I1577" s="136">
        <f>VLOOKUP(A1577,[1]valid2020_stock!$A$2:$M$9919,13,FALSE)</f>
        <v>41733.119247191127</v>
      </c>
      <c r="K1577" s="136">
        <f t="shared" si="95"/>
        <v>41733.119247191127</v>
      </c>
    </row>
    <row r="1578" spans="1:11" x14ac:dyDescent="0.3">
      <c r="A1578" t="str">
        <f t="shared" si="96"/>
        <v>2013-40-5-</v>
      </c>
      <c r="B1578">
        <f>VLOOKUP(F1578,LookUpFlags!$A$5:$E$114,5,FALSE)</f>
        <v>1</v>
      </c>
      <c r="C1578">
        <f t="shared" si="97"/>
        <v>20</v>
      </c>
      <c r="D1578" t="str">
        <f t="shared" si="98"/>
        <v>M</v>
      </c>
      <c r="E1578">
        <v>2013</v>
      </c>
      <c r="F1578">
        <v>40</v>
      </c>
      <c r="H1578">
        <v>5</v>
      </c>
      <c r="I1578" s="136">
        <f>VLOOKUP(A1578,[1]valid2020_stock!$A$2:$M$9919,13,FALSE)</f>
        <v>3815.349226936637</v>
      </c>
      <c r="K1578" s="136">
        <f t="shared" si="95"/>
        <v>3815.349226936637</v>
      </c>
    </row>
    <row r="1579" spans="1:11" x14ac:dyDescent="0.3">
      <c r="A1579" t="str">
        <f t="shared" si="96"/>
        <v>2007-41-3-</v>
      </c>
      <c r="B1579">
        <f>VLOOKUP(F1579,LookUpFlags!$A$5:$E$114,5,FALSE)</f>
        <v>1</v>
      </c>
      <c r="C1579">
        <f t="shared" si="97"/>
        <v>21</v>
      </c>
      <c r="D1579" t="str">
        <f t="shared" si="98"/>
        <v>UM</v>
      </c>
      <c r="E1579">
        <v>2007</v>
      </c>
      <c r="F1579">
        <v>41</v>
      </c>
      <c r="H1579">
        <v>3</v>
      </c>
      <c r="I1579" s="136">
        <f>VLOOKUP(A1579,[1]valid2020_stock!$A$2:$M$9919,13,FALSE)</f>
        <v>903.94645218605388</v>
      </c>
      <c r="K1579" s="136">
        <f t="shared" si="95"/>
        <v>903.94645218605388</v>
      </c>
    </row>
    <row r="1580" spans="1:11" x14ac:dyDescent="0.3">
      <c r="A1580" t="str">
        <f t="shared" si="96"/>
        <v>2007-41-4-</v>
      </c>
      <c r="B1580">
        <f>VLOOKUP(F1580,LookUpFlags!$A$5:$E$114,5,FALSE)</f>
        <v>1</v>
      </c>
      <c r="C1580">
        <f t="shared" si="97"/>
        <v>21</v>
      </c>
      <c r="D1580" t="str">
        <f t="shared" si="98"/>
        <v>UM</v>
      </c>
      <c r="E1580">
        <v>2007</v>
      </c>
      <c r="F1580">
        <v>41</v>
      </c>
      <c r="H1580">
        <v>4</v>
      </c>
      <c r="I1580" s="136">
        <f>VLOOKUP(A1580,[1]valid2020_stock!$A$2:$M$9919,13,FALSE)</f>
        <v>1909.6873547270809</v>
      </c>
      <c r="K1580" s="136">
        <f t="shared" si="95"/>
        <v>1909.6873547270809</v>
      </c>
    </row>
    <row r="1581" spans="1:11" x14ac:dyDescent="0.3">
      <c r="A1581" t="str">
        <f t="shared" si="96"/>
        <v>2007-41-5-</v>
      </c>
      <c r="B1581">
        <f>VLOOKUP(F1581,LookUpFlags!$A$5:$E$114,5,FALSE)</f>
        <v>1</v>
      </c>
      <c r="C1581">
        <f t="shared" si="97"/>
        <v>21</v>
      </c>
      <c r="D1581" t="str">
        <f t="shared" si="98"/>
        <v>UM</v>
      </c>
      <c r="E1581">
        <v>2007</v>
      </c>
      <c r="F1581">
        <v>41</v>
      </c>
      <c r="H1581">
        <v>5</v>
      </c>
      <c r="I1581" s="136">
        <f>VLOOKUP(A1581,[1]valid2020_stock!$A$2:$M$9919,13,FALSE)</f>
        <v>1972.1862474889069</v>
      </c>
      <c r="K1581" s="136">
        <f t="shared" ref="K1581:K1644" si="99">I1581</f>
        <v>1972.1862474889069</v>
      </c>
    </row>
    <row r="1582" spans="1:11" x14ac:dyDescent="0.3">
      <c r="A1582" t="str">
        <f t="shared" si="96"/>
        <v>2008-41-3-</v>
      </c>
      <c r="B1582">
        <f>VLOOKUP(F1582,LookUpFlags!$A$5:$E$114,5,FALSE)</f>
        <v>1</v>
      </c>
      <c r="C1582">
        <f t="shared" si="97"/>
        <v>21</v>
      </c>
      <c r="D1582" t="str">
        <f t="shared" si="98"/>
        <v>UM</v>
      </c>
      <c r="E1582">
        <v>2008</v>
      </c>
      <c r="F1582">
        <v>41</v>
      </c>
      <c r="H1582">
        <v>3</v>
      </c>
      <c r="I1582" s="136">
        <f>VLOOKUP(A1582,[1]valid2020_stock!$A$2:$M$9919,13,FALSE)</f>
        <v>1625.8008512764609</v>
      </c>
      <c r="K1582" s="136">
        <f t="shared" si="99"/>
        <v>1625.8008512764609</v>
      </c>
    </row>
    <row r="1583" spans="1:11" x14ac:dyDescent="0.3">
      <c r="A1583" t="str">
        <f t="shared" si="96"/>
        <v>2008-41-4-</v>
      </c>
      <c r="B1583">
        <f>VLOOKUP(F1583,LookUpFlags!$A$5:$E$114,5,FALSE)</f>
        <v>1</v>
      </c>
      <c r="C1583">
        <f t="shared" si="97"/>
        <v>21</v>
      </c>
      <c r="D1583" t="str">
        <f t="shared" si="98"/>
        <v>UM</v>
      </c>
      <c r="E1583">
        <v>2008</v>
      </c>
      <c r="F1583">
        <v>41</v>
      </c>
      <c r="H1583">
        <v>4</v>
      </c>
      <c r="I1583" s="136">
        <f>VLOOKUP(A1583,[1]valid2020_stock!$A$2:$M$9919,13,FALSE)</f>
        <v>4316.2847563615223</v>
      </c>
      <c r="K1583" s="136">
        <f t="shared" si="99"/>
        <v>4316.2847563615223</v>
      </c>
    </row>
    <row r="1584" spans="1:11" x14ac:dyDescent="0.3">
      <c r="A1584" t="str">
        <f t="shared" si="96"/>
        <v>2008-41-5-</v>
      </c>
      <c r="B1584">
        <f>VLOOKUP(F1584,LookUpFlags!$A$5:$E$114,5,FALSE)</f>
        <v>1</v>
      </c>
      <c r="C1584">
        <f t="shared" si="97"/>
        <v>21</v>
      </c>
      <c r="D1584" t="str">
        <f t="shared" si="98"/>
        <v>UM</v>
      </c>
      <c r="E1584">
        <v>2008</v>
      </c>
      <c r="F1584">
        <v>41</v>
      </c>
      <c r="H1584">
        <v>5</v>
      </c>
      <c r="I1584" s="136">
        <f>VLOOKUP(A1584,[1]valid2020_stock!$A$2:$M$9919,13,FALSE)</f>
        <v>1667.8400489686701</v>
      </c>
      <c r="K1584" s="136">
        <f t="shared" si="99"/>
        <v>1667.8400489686701</v>
      </c>
    </row>
    <row r="1585" spans="1:11" x14ac:dyDescent="0.3">
      <c r="A1585" t="str">
        <f t="shared" si="96"/>
        <v>2009-41-3-</v>
      </c>
      <c r="B1585">
        <f>VLOOKUP(F1585,LookUpFlags!$A$5:$E$114,5,FALSE)</f>
        <v>1</v>
      </c>
      <c r="C1585">
        <f t="shared" si="97"/>
        <v>21</v>
      </c>
      <c r="D1585" t="str">
        <f t="shared" si="98"/>
        <v>UM</v>
      </c>
      <c r="E1585">
        <v>2009</v>
      </c>
      <c r="F1585">
        <v>41</v>
      </c>
      <c r="H1585">
        <v>3</v>
      </c>
      <c r="I1585" s="136">
        <f>VLOOKUP(A1585,[1]valid2020_stock!$A$2:$M$9919,13,FALSE)</f>
        <v>1219.54593995645</v>
      </c>
      <c r="K1585" s="136">
        <f t="shared" si="99"/>
        <v>1219.54593995645</v>
      </c>
    </row>
    <row r="1586" spans="1:11" x14ac:dyDescent="0.3">
      <c r="A1586" t="str">
        <f t="shared" si="96"/>
        <v>2009-41-4-</v>
      </c>
      <c r="B1586">
        <f>VLOOKUP(F1586,LookUpFlags!$A$5:$E$114,5,FALSE)</f>
        <v>1</v>
      </c>
      <c r="C1586">
        <f t="shared" si="97"/>
        <v>21</v>
      </c>
      <c r="D1586" t="str">
        <f t="shared" si="98"/>
        <v>UM</v>
      </c>
      <c r="E1586">
        <v>2009</v>
      </c>
      <c r="F1586">
        <v>41</v>
      </c>
      <c r="H1586">
        <v>4</v>
      </c>
      <c r="I1586" s="136">
        <f>VLOOKUP(A1586,[1]valid2020_stock!$A$2:$M$9919,13,FALSE)</f>
        <v>5549.4792444320956</v>
      </c>
      <c r="K1586" s="136">
        <f t="shared" si="99"/>
        <v>5549.4792444320956</v>
      </c>
    </row>
    <row r="1587" spans="1:11" x14ac:dyDescent="0.3">
      <c r="A1587" t="str">
        <f t="shared" si="96"/>
        <v>2009-41-5-</v>
      </c>
      <c r="B1587">
        <f>VLOOKUP(F1587,LookUpFlags!$A$5:$E$114,5,FALSE)</f>
        <v>1</v>
      </c>
      <c r="C1587">
        <f t="shared" si="97"/>
        <v>21</v>
      </c>
      <c r="D1587" t="str">
        <f t="shared" si="98"/>
        <v>UM</v>
      </c>
      <c r="E1587">
        <v>2009</v>
      </c>
      <c r="F1587">
        <v>41</v>
      </c>
      <c r="H1587">
        <v>5</v>
      </c>
      <c r="I1587" s="136">
        <f>VLOOKUP(A1587,[1]valid2020_stock!$A$2:$M$9919,13,FALSE)</f>
        <v>794.67132166254078</v>
      </c>
      <c r="K1587" s="136">
        <f t="shared" si="99"/>
        <v>794.67132166254078</v>
      </c>
    </row>
    <row r="1588" spans="1:11" x14ac:dyDescent="0.3">
      <c r="A1588" t="str">
        <f t="shared" si="96"/>
        <v>2010-41-3-</v>
      </c>
      <c r="B1588">
        <f>VLOOKUP(F1588,LookUpFlags!$A$5:$E$114,5,FALSE)</f>
        <v>1</v>
      </c>
      <c r="C1588">
        <f t="shared" si="97"/>
        <v>21</v>
      </c>
      <c r="D1588" t="str">
        <f t="shared" si="98"/>
        <v>UM</v>
      </c>
      <c r="E1588">
        <v>2010</v>
      </c>
      <c r="F1588">
        <v>41</v>
      </c>
      <c r="H1588">
        <v>3</v>
      </c>
      <c r="I1588" s="136">
        <f>VLOOKUP(A1588,[1]valid2020_stock!$A$2:$M$9919,13,FALSE)</f>
        <v>2297.998677753083</v>
      </c>
      <c r="K1588" s="136">
        <f t="shared" si="99"/>
        <v>2297.998677753083</v>
      </c>
    </row>
    <row r="1589" spans="1:11" x14ac:dyDescent="0.3">
      <c r="A1589" t="str">
        <f t="shared" si="96"/>
        <v>2010-41-4-</v>
      </c>
      <c r="B1589">
        <f>VLOOKUP(F1589,LookUpFlags!$A$5:$E$114,5,FALSE)</f>
        <v>1</v>
      </c>
      <c r="C1589">
        <f t="shared" si="97"/>
        <v>21</v>
      </c>
      <c r="D1589" t="str">
        <f t="shared" si="98"/>
        <v>UM</v>
      </c>
      <c r="E1589">
        <v>2010</v>
      </c>
      <c r="F1589">
        <v>41</v>
      </c>
      <c r="H1589">
        <v>4</v>
      </c>
      <c r="I1589" s="136">
        <f>VLOOKUP(A1589,[1]valid2020_stock!$A$2:$M$9919,13,FALSE)</f>
        <v>4924.0496446376228</v>
      </c>
      <c r="K1589" s="136">
        <f t="shared" si="99"/>
        <v>4924.0496446376228</v>
      </c>
    </row>
    <row r="1590" spans="1:11" x14ac:dyDescent="0.3">
      <c r="A1590" t="str">
        <f t="shared" si="96"/>
        <v>2010-41-5-</v>
      </c>
      <c r="B1590">
        <f>VLOOKUP(F1590,LookUpFlags!$A$5:$E$114,5,FALSE)</f>
        <v>1</v>
      </c>
      <c r="C1590">
        <f t="shared" si="97"/>
        <v>21</v>
      </c>
      <c r="D1590" t="str">
        <f t="shared" si="98"/>
        <v>UM</v>
      </c>
      <c r="E1590">
        <v>2010</v>
      </c>
      <c r="F1590">
        <v>41</v>
      </c>
      <c r="H1590">
        <v>5</v>
      </c>
      <c r="I1590" s="136">
        <f>VLOOKUP(A1590,[1]valid2020_stock!$A$2:$M$9919,13,FALSE)</f>
        <v>3294.146854900745</v>
      </c>
      <c r="K1590" s="136">
        <f t="shared" si="99"/>
        <v>3294.146854900745</v>
      </c>
    </row>
    <row r="1591" spans="1:11" x14ac:dyDescent="0.3">
      <c r="A1591" t="str">
        <f t="shared" si="96"/>
        <v>2011-41-3-</v>
      </c>
      <c r="B1591">
        <f>VLOOKUP(F1591,LookUpFlags!$A$5:$E$114,5,FALSE)</f>
        <v>1</v>
      </c>
      <c r="C1591">
        <f t="shared" si="97"/>
        <v>21</v>
      </c>
      <c r="D1591" t="str">
        <f t="shared" si="98"/>
        <v>UM</v>
      </c>
      <c r="E1591">
        <v>2011</v>
      </c>
      <c r="F1591">
        <v>41</v>
      </c>
      <c r="H1591">
        <v>3</v>
      </c>
      <c r="I1591" s="136">
        <f>VLOOKUP(A1591,[1]valid2020_stock!$A$2:$M$9919,13,FALSE)</f>
        <v>2022.2174932972989</v>
      </c>
      <c r="K1591" s="136">
        <f t="shared" si="99"/>
        <v>2022.2174932972989</v>
      </c>
    </row>
    <row r="1592" spans="1:11" x14ac:dyDescent="0.3">
      <c r="A1592" t="str">
        <f t="shared" si="96"/>
        <v>2011-41-4-</v>
      </c>
      <c r="B1592">
        <f>VLOOKUP(F1592,LookUpFlags!$A$5:$E$114,5,FALSE)</f>
        <v>1</v>
      </c>
      <c r="C1592">
        <f t="shared" si="97"/>
        <v>21</v>
      </c>
      <c r="D1592" t="str">
        <f t="shared" si="98"/>
        <v>UM</v>
      </c>
      <c r="E1592">
        <v>2011</v>
      </c>
      <c r="F1592">
        <v>41</v>
      </c>
      <c r="H1592">
        <v>4</v>
      </c>
      <c r="I1592" s="136">
        <f>VLOOKUP(A1592,[1]valid2020_stock!$A$2:$M$9919,13,FALSE)</f>
        <v>10880.34987297587</v>
      </c>
      <c r="K1592" s="136">
        <f t="shared" si="99"/>
        <v>10880.34987297587</v>
      </c>
    </row>
    <row r="1593" spans="1:11" x14ac:dyDescent="0.3">
      <c r="A1593" t="str">
        <f t="shared" si="96"/>
        <v>2011-41-5-</v>
      </c>
      <c r="B1593">
        <f>VLOOKUP(F1593,LookUpFlags!$A$5:$E$114,5,FALSE)</f>
        <v>1</v>
      </c>
      <c r="C1593">
        <f t="shared" si="97"/>
        <v>21</v>
      </c>
      <c r="D1593" t="str">
        <f t="shared" si="98"/>
        <v>UM</v>
      </c>
      <c r="E1593">
        <v>2011</v>
      </c>
      <c r="F1593">
        <v>41</v>
      </c>
      <c r="H1593">
        <v>5</v>
      </c>
      <c r="I1593" s="136">
        <f>VLOOKUP(A1593,[1]valid2020_stock!$A$2:$M$9919,13,FALSE)</f>
        <v>2165.5778898490539</v>
      </c>
      <c r="K1593" s="136">
        <f t="shared" si="99"/>
        <v>2165.5778898490539</v>
      </c>
    </row>
    <row r="1594" spans="1:11" x14ac:dyDescent="0.3">
      <c r="A1594" t="str">
        <f t="shared" si="96"/>
        <v>2012-41-3-</v>
      </c>
      <c r="B1594">
        <f>VLOOKUP(F1594,LookUpFlags!$A$5:$E$114,5,FALSE)</f>
        <v>1</v>
      </c>
      <c r="C1594">
        <f t="shared" si="97"/>
        <v>21</v>
      </c>
      <c r="D1594" t="str">
        <f t="shared" si="98"/>
        <v>UM</v>
      </c>
      <c r="E1594">
        <v>2012</v>
      </c>
      <c r="F1594">
        <v>41</v>
      </c>
      <c r="H1594">
        <v>3</v>
      </c>
      <c r="I1594" s="136">
        <f>VLOOKUP(A1594,[1]valid2020_stock!$A$2:$M$9919,13,FALSE)</f>
        <v>1725.9397136629541</v>
      </c>
      <c r="K1594" s="136">
        <f t="shared" si="99"/>
        <v>1725.9397136629541</v>
      </c>
    </row>
    <row r="1595" spans="1:11" x14ac:dyDescent="0.3">
      <c r="A1595" t="str">
        <f t="shared" si="96"/>
        <v>2012-41-4-</v>
      </c>
      <c r="B1595">
        <f>VLOOKUP(F1595,LookUpFlags!$A$5:$E$114,5,FALSE)</f>
        <v>1</v>
      </c>
      <c r="C1595">
        <f t="shared" si="97"/>
        <v>21</v>
      </c>
      <c r="D1595" t="str">
        <f t="shared" si="98"/>
        <v>UM</v>
      </c>
      <c r="E1595">
        <v>2012</v>
      </c>
      <c r="F1595">
        <v>41</v>
      </c>
      <c r="H1595">
        <v>4</v>
      </c>
      <c r="I1595" s="136">
        <f>VLOOKUP(A1595,[1]valid2020_stock!$A$2:$M$9919,13,FALSE)</f>
        <v>5565.9991292612804</v>
      </c>
      <c r="K1595" s="136">
        <f t="shared" si="99"/>
        <v>5565.9991292612804</v>
      </c>
    </row>
    <row r="1596" spans="1:11" x14ac:dyDescent="0.3">
      <c r="A1596" t="str">
        <f t="shared" si="96"/>
        <v>2012-41-5-</v>
      </c>
      <c r="B1596">
        <f>VLOOKUP(F1596,LookUpFlags!$A$5:$E$114,5,FALSE)</f>
        <v>1</v>
      </c>
      <c r="C1596">
        <f t="shared" si="97"/>
        <v>21</v>
      </c>
      <c r="D1596" t="str">
        <f t="shared" si="98"/>
        <v>UM</v>
      </c>
      <c r="E1596">
        <v>2012</v>
      </c>
      <c r="F1596">
        <v>41</v>
      </c>
      <c r="H1596">
        <v>5</v>
      </c>
      <c r="I1596" s="136">
        <f>VLOOKUP(A1596,[1]valid2020_stock!$A$2:$M$9919,13,FALSE)</f>
        <v>4578.2284317651729</v>
      </c>
      <c r="K1596" s="136">
        <f t="shared" si="99"/>
        <v>4578.2284317651729</v>
      </c>
    </row>
    <row r="1597" spans="1:11" x14ac:dyDescent="0.3">
      <c r="A1597" t="str">
        <f t="shared" si="96"/>
        <v>2013-41-3-</v>
      </c>
      <c r="B1597">
        <f>VLOOKUP(F1597,LookUpFlags!$A$5:$E$114,5,FALSE)</f>
        <v>1</v>
      </c>
      <c r="C1597">
        <f t="shared" si="97"/>
        <v>21</v>
      </c>
      <c r="D1597" t="str">
        <f t="shared" si="98"/>
        <v>UM</v>
      </c>
      <c r="E1597">
        <v>2013</v>
      </c>
      <c r="F1597">
        <v>41</v>
      </c>
      <c r="H1597">
        <v>3</v>
      </c>
      <c r="I1597" s="136">
        <f>VLOOKUP(A1597,[1]valid2020_stock!$A$2:$M$9919,13,FALSE)</f>
        <v>9399.0697637863304</v>
      </c>
      <c r="K1597" s="136">
        <f t="shared" si="99"/>
        <v>9399.0697637863304</v>
      </c>
    </row>
    <row r="1598" spans="1:11" x14ac:dyDescent="0.3">
      <c r="A1598" t="str">
        <f t="shared" si="96"/>
        <v>2013-41-4-</v>
      </c>
      <c r="B1598">
        <f>VLOOKUP(F1598,LookUpFlags!$A$5:$E$114,5,FALSE)</f>
        <v>1</v>
      </c>
      <c r="C1598">
        <f t="shared" si="97"/>
        <v>21</v>
      </c>
      <c r="D1598" t="str">
        <f t="shared" si="98"/>
        <v>UM</v>
      </c>
      <c r="E1598">
        <v>2013</v>
      </c>
      <c r="F1598">
        <v>41</v>
      </c>
      <c r="H1598">
        <v>4</v>
      </c>
      <c r="I1598" s="136">
        <f>VLOOKUP(A1598,[1]valid2020_stock!$A$2:$M$9919,13,FALSE)</f>
        <v>12733.484889480989</v>
      </c>
      <c r="K1598" s="136">
        <f t="shared" si="99"/>
        <v>12733.484889480989</v>
      </c>
    </row>
    <row r="1599" spans="1:11" x14ac:dyDescent="0.3">
      <c r="A1599" t="str">
        <f t="shared" si="96"/>
        <v>2013-41-5-</v>
      </c>
      <c r="B1599">
        <f>VLOOKUP(F1599,LookUpFlags!$A$5:$E$114,5,FALSE)</f>
        <v>1</v>
      </c>
      <c r="C1599">
        <f t="shared" si="97"/>
        <v>21</v>
      </c>
      <c r="D1599" t="str">
        <f t="shared" si="98"/>
        <v>UM</v>
      </c>
      <c r="E1599">
        <v>2013</v>
      </c>
      <c r="F1599">
        <v>41</v>
      </c>
      <c r="H1599">
        <v>5</v>
      </c>
      <c r="I1599" s="136">
        <f>VLOOKUP(A1599,[1]valid2020_stock!$A$2:$M$9919,13,FALSE)</f>
        <v>3193.5887112848241</v>
      </c>
      <c r="K1599" s="136">
        <f t="shared" si="99"/>
        <v>3193.5887112848241</v>
      </c>
    </row>
    <row r="1600" spans="1:11" x14ac:dyDescent="0.3">
      <c r="A1600" t="str">
        <f t="shared" si="96"/>
        <v>2007-42-3-</v>
      </c>
      <c r="B1600">
        <f>VLOOKUP(F1600,LookUpFlags!$A$5:$E$114,5,FALSE)</f>
        <v>1</v>
      </c>
      <c r="C1600">
        <f t="shared" si="97"/>
        <v>21</v>
      </c>
      <c r="D1600" t="str">
        <f t="shared" si="98"/>
        <v>M</v>
      </c>
      <c r="E1600">
        <v>2007</v>
      </c>
      <c r="F1600">
        <v>42</v>
      </c>
      <c r="H1600">
        <v>3</v>
      </c>
      <c r="I1600" s="136">
        <f>VLOOKUP(A1600,[1]valid2020_stock!$A$2:$M$9919,13,FALSE)</f>
        <v>9.0535478139461247</v>
      </c>
      <c r="K1600" s="136">
        <f t="shared" si="99"/>
        <v>9.0535478139461247</v>
      </c>
    </row>
    <row r="1601" spans="1:11" x14ac:dyDescent="0.3">
      <c r="A1601" t="str">
        <f t="shared" si="96"/>
        <v>2007-42-4-</v>
      </c>
      <c r="B1601">
        <f>VLOOKUP(F1601,LookUpFlags!$A$5:$E$114,5,FALSE)</f>
        <v>1</v>
      </c>
      <c r="C1601">
        <f t="shared" si="97"/>
        <v>21</v>
      </c>
      <c r="D1601" t="str">
        <f t="shared" si="98"/>
        <v>M</v>
      </c>
      <c r="E1601">
        <v>2007</v>
      </c>
      <c r="F1601">
        <v>42</v>
      </c>
      <c r="H1601">
        <v>4</v>
      </c>
      <c r="I1601" s="136">
        <f>VLOOKUP(A1601,[1]valid2020_stock!$A$2:$M$9919,13,FALSE)</f>
        <v>39.312645272918871</v>
      </c>
      <c r="K1601" s="136">
        <f t="shared" si="99"/>
        <v>39.312645272918871</v>
      </c>
    </row>
    <row r="1602" spans="1:11" x14ac:dyDescent="0.3">
      <c r="A1602" t="str">
        <f t="shared" si="96"/>
        <v>2007-42-5-</v>
      </c>
      <c r="B1602">
        <f>VLOOKUP(F1602,LookUpFlags!$A$5:$E$114,5,FALSE)</f>
        <v>1</v>
      </c>
      <c r="C1602">
        <f t="shared" si="97"/>
        <v>21</v>
      </c>
      <c r="D1602" t="str">
        <f t="shared" si="98"/>
        <v>M</v>
      </c>
      <c r="E1602">
        <v>2007</v>
      </c>
      <c r="F1602">
        <v>42</v>
      </c>
      <c r="H1602">
        <v>5</v>
      </c>
      <c r="I1602" s="136">
        <f>VLOOKUP(A1602,[1]valid2020_stock!$A$2:$M$9919,13,FALSE)</f>
        <v>19.813752511093071</v>
      </c>
      <c r="K1602" s="136">
        <f t="shared" si="99"/>
        <v>19.813752511093071</v>
      </c>
    </row>
    <row r="1603" spans="1:11" x14ac:dyDescent="0.3">
      <c r="A1603" t="str">
        <f t="shared" si="96"/>
        <v>2008-42-3-</v>
      </c>
      <c r="B1603">
        <f>VLOOKUP(F1603,LookUpFlags!$A$5:$E$114,5,FALSE)</f>
        <v>1</v>
      </c>
      <c r="C1603">
        <f t="shared" si="97"/>
        <v>21</v>
      </c>
      <c r="D1603" t="str">
        <f t="shared" si="98"/>
        <v>M</v>
      </c>
      <c r="E1603">
        <v>2008</v>
      </c>
      <c r="F1603">
        <v>42</v>
      </c>
      <c r="H1603">
        <v>3</v>
      </c>
      <c r="I1603" s="136">
        <f>VLOOKUP(A1603,[1]valid2020_stock!$A$2:$M$9919,13,FALSE)</f>
        <v>50.199148723538663</v>
      </c>
      <c r="K1603" s="136">
        <f t="shared" si="99"/>
        <v>50.199148723538663</v>
      </c>
    </row>
    <row r="1604" spans="1:11" x14ac:dyDescent="0.3">
      <c r="A1604" t="str">
        <f t="shared" ref="A1604:A1667" si="100">E1604&amp;"-"&amp;F1604&amp;"-"&amp;H1604&amp;"-"&amp;G1604</f>
        <v>2008-42-4-</v>
      </c>
      <c r="B1604">
        <f>VLOOKUP(F1604,LookUpFlags!$A$5:$E$114,5,FALSE)</f>
        <v>1</v>
      </c>
      <c r="C1604">
        <f t="shared" ref="C1604:C1667" si="101">IF(MOD(F1604,2)&lt;&gt;0,F1604/2+0.5,F1604/2)</f>
        <v>21</v>
      </c>
      <c r="D1604" t="str">
        <f t="shared" ref="D1604:D1667" si="102">IF(MOD(F1604,2)&lt;&gt;0,"UM","M")</f>
        <v>M</v>
      </c>
      <c r="E1604">
        <v>2008</v>
      </c>
      <c r="F1604">
        <v>42</v>
      </c>
      <c r="H1604">
        <v>4</v>
      </c>
      <c r="I1604" s="136">
        <f>VLOOKUP(A1604,[1]valid2020_stock!$A$2:$M$9919,13,FALSE)</f>
        <v>87.715243638477659</v>
      </c>
      <c r="K1604" s="136">
        <f t="shared" si="99"/>
        <v>87.715243638477659</v>
      </c>
    </row>
    <row r="1605" spans="1:11" x14ac:dyDescent="0.3">
      <c r="A1605" t="str">
        <f t="shared" si="100"/>
        <v>2008-42-5-</v>
      </c>
      <c r="B1605">
        <f>VLOOKUP(F1605,LookUpFlags!$A$5:$E$114,5,FALSE)</f>
        <v>1</v>
      </c>
      <c r="C1605">
        <f t="shared" si="101"/>
        <v>21</v>
      </c>
      <c r="D1605" t="str">
        <f t="shared" si="102"/>
        <v>M</v>
      </c>
      <c r="E1605">
        <v>2008</v>
      </c>
      <c r="F1605">
        <v>42</v>
      </c>
      <c r="H1605">
        <v>5</v>
      </c>
      <c r="I1605" s="136">
        <f>VLOOKUP(A1605,[1]valid2020_stock!$A$2:$M$9919,13,FALSE)</f>
        <v>34.159951031329911</v>
      </c>
      <c r="K1605" s="136">
        <f t="shared" si="99"/>
        <v>34.159951031329911</v>
      </c>
    </row>
    <row r="1606" spans="1:11" x14ac:dyDescent="0.3">
      <c r="A1606" t="str">
        <f t="shared" si="100"/>
        <v>2009-42-3-</v>
      </c>
      <c r="B1606">
        <f>VLOOKUP(F1606,LookUpFlags!$A$5:$E$114,5,FALSE)</f>
        <v>1</v>
      </c>
      <c r="C1606">
        <f t="shared" si="101"/>
        <v>21</v>
      </c>
      <c r="D1606" t="str">
        <f t="shared" si="102"/>
        <v>M</v>
      </c>
      <c r="E1606">
        <v>2009</v>
      </c>
      <c r="F1606">
        <v>42</v>
      </c>
      <c r="H1606">
        <v>3</v>
      </c>
      <c r="I1606" s="136">
        <f>VLOOKUP(A1606,[1]valid2020_stock!$A$2:$M$9919,13,FALSE)</f>
        <v>135.45406004354979</v>
      </c>
      <c r="K1606" s="136">
        <f t="shared" si="99"/>
        <v>135.45406004354979</v>
      </c>
    </row>
    <row r="1607" spans="1:11" x14ac:dyDescent="0.3">
      <c r="A1607" t="str">
        <f t="shared" si="100"/>
        <v>2009-42-4-</v>
      </c>
      <c r="B1607">
        <f>VLOOKUP(F1607,LookUpFlags!$A$5:$E$114,5,FALSE)</f>
        <v>1</v>
      </c>
      <c r="C1607">
        <f t="shared" si="101"/>
        <v>21</v>
      </c>
      <c r="D1607" t="str">
        <f t="shared" si="102"/>
        <v>M</v>
      </c>
      <c r="E1607">
        <v>2009</v>
      </c>
      <c r="F1607">
        <v>42</v>
      </c>
      <c r="H1607">
        <v>4</v>
      </c>
      <c r="I1607" s="136">
        <f>VLOOKUP(A1607,[1]valid2020_stock!$A$2:$M$9919,13,FALSE)</f>
        <v>616.52075556790442</v>
      </c>
      <c r="K1607" s="136">
        <f t="shared" si="99"/>
        <v>616.52075556790442</v>
      </c>
    </row>
    <row r="1608" spans="1:11" x14ac:dyDescent="0.3">
      <c r="A1608" t="str">
        <f t="shared" si="100"/>
        <v>2009-42-5-</v>
      </c>
      <c r="B1608">
        <f>VLOOKUP(F1608,LookUpFlags!$A$5:$E$114,5,FALSE)</f>
        <v>1</v>
      </c>
      <c r="C1608">
        <f t="shared" si="101"/>
        <v>21</v>
      </c>
      <c r="D1608" t="str">
        <f t="shared" si="102"/>
        <v>M</v>
      </c>
      <c r="E1608">
        <v>2009</v>
      </c>
      <c r="F1608">
        <v>42</v>
      </c>
      <c r="H1608">
        <v>5</v>
      </c>
      <c r="I1608" s="136">
        <f>VLOOKUP(A1608,[1]valid2020_stock!$A$2:$M$9919,13,FALSE)</f>
        <v>88.328678337459223</v>
      </c>
      <c r="K1608" s="136">
        <f t="shared" si="99"/>
        <v>88.328678337459223</v>
      </c>
    </row>
    <row r="1609" spans="1:11" x14ac:dyDescent="0.3">
      <c r="A1609" t="str">
        <f t="shared" si="100"/>
        <v>2010-42-3-</v>
      </c>
      <c r="B1609">
        <f>VLOOKUP(F1609,LookUpFlags!$A$5:$E$114,5,FALSE)</f>
        <v>1</v>
      </c>
      <c r="C1609">
        <f t="shared" si="101"/>
        <v>21</v>
      </c>
      <c r="D1609" t="str">
        <f t="shared" si="102"/>
        <v>M</v>
      </c>
      <c r="E1609">
        <v>2010</v>
      </c>
      <c r="F1609">
        <v>42</v>
      </c>
      <c r="H1609">
        <v>3</v>
      </c>
      <c r="I1609" s="136">
        <f>VLOOKUP(A1609,[1]valid2020_stock!$A$2:$M$9919,13,FALSE)</f>
        <v>255.0013222469174</v>
      </c>
      <c r="K1609" s="136">
        <f t="shared" si="99"/>
        <v>255.0013222469174</v>
      </c>
    </row>
    <row r="1610" spans="1:11" x14ac:dyDescent="0.3">
      <c r="A1610" t="str">
        <f t="shared" si="100"/>
        <v>2010-42-4-</v>
      </c>
      <c r="B1610">
        <f>VLOOKUP(F1610,LookUpFlags!$A$5:$E$114,5,FALSE)</f>
        <v>1</v>
      </c>
      <c r="C1610">
        <f t="shared" si="101"/>
        <v>21</v>
      </c>
      <c r="D1610" t="str">
        <f t="shared" si="102"/>
        <v>M</v>
      </c>
      <c r="E1610">
        <v>2010</v>
      </c>
      <c r="F1610">
        <v>42</v>
      </c>
      <c r="H1610">
        <v>4</v>
      </c>
      <c r="I1610" s="136">
        <f>VLOOKUP(A1610,[1]valid2020_stock!$A$2:$M$9919,13,FALSE)</f>
        <v>546.95035536237719</v>
      </c>
      <c r="K1610" s="136">
        <f t="shared" si="99"/>
        <v>546.95035536237719</v>
      </c>
    </row>
    <row r="1611" spans="1:11" x14ac:dyDescent="0.3">
      <c r="A1611" t="str">
        <f t="shared" si="100"/>
        <v>2010-42-5-</v>
      </c>
      <c r="B1611">
        <f>VLOOKUP(F1611,LookUpFlags!$A$5:$E$114,5,FALSE)</f>
        <v>1</v>
      </c>
      <c r="C1611">
        <f t="shared" si="101"/>
        <v>21</v>
      </c>
      <c r="D1611" t="str">
        <f t="shared" si="102"/>
        <v>M</v>
      </c>
      <c r="E1611">
        <v>2010</v>
      </c>
      <c r="F1611">
        <v>42</v>
      </c>
      <c r="H1611">
        <v>5</v>
      </c>
      <c r="I1611" s="136">
        <f>VLOOKUP(A1611,[1]valid2020_stock!$A$2:$M$9919,13,FALSE)</f>
        <v>172.85314509925459</v>
      </c>
      <c r="K1611" s="136">
        <f t="shared" si="99"/>
        <v>172.85314509925459</v>
      </c>
    </row>
    <row r="1612" spans="1:11" x14ac:dyDescent="0.3">
      <c r="A1612" t="str">
        <f t="shared" si="100"/>
        <v>2011-42-3-</v>
      </c>
      <c r="B1612">
        <f>VLOOKUP(F1612,LookUpFlags!$A$5:$E$114,5,FALSE)</f>
        <v>1</v>
      </c>
      <c r="C1612">
        <f t="shared" si="101"/>
        <v>21</v>
      </c>
      <c r="D1612" t="str">
        <f t="shared" si="102"/>
        <v>M</v>
      </c>
      <c r="E1612">
        <v>2011</v>
      </c>
      <c r="F1612">
        <v>42</v>
      </c>
      <c r="H1612">
        <v>3</v>
      </c>
      <c r="I1612" s="136">
        <f>VLOOKUP(A1612,[1]valid2020_stock!$A$2:$M$9919,13,FALSE)</f>
        <v>41.782506702700857</v>
      </c>
      <c r="K1612" s="136">
        <f t="shared" si="99"/>
        <v>41.782506702700857</v>
      </c>
    </row>
    <row r="1613" spans="1:11" x14ac:dyDescent="0.3">
      <c r="A1613" t="str">
        <f t="shared" si="100"/>
        <v>2011-42-4-</v>
      </c>
      <c r="B1613">
        <f>VLOOKUP(F1613,LookUpFlags!$A$5:$E$114,5,FALSE)</f>
        <v>1</v>
      </c>
      <c r="C1613">
        <f t="shared" si="101"/>
        <v>21</v>
      </c>
      <c r="D1613" t="str">
        <f t="shared" si="102"/>
        <v>M</v>
      </c>
      <c r="E1613">
        <v>2011</v>
      </c>
      <c r="F1613">
        <v>42</v>
      </c>
      <c r="H1613">
        <v>4</v>
      </c>
      <c r="I1613" s="136">
        <f>VLOOKUP(A1613,[1]valid2020_stock!$A$2:$M$9919,13,FALSE)</f>
        <v>221.6501270241333</v>
      </c>
      <c r="K1613" s="136">
        <f t="shared" si="99"/>
        <v>221.6501270241333</v>
      </c>
    </row>
    <row r="1614" spans="1:11" x14ac:dyDescent="0.3">
      <c r="A1614" t="str">
        <f t="shared" si="100"/>
        <v>2011-42-5-</v>
      </c>
      <c r="B1614">
        <f>VLOOKUP(F1614,LookUpFlags!$A$5:$E$114,5,FALSE)</f>
        <v>1</v>
      </c>
      <c r="C1614">
        <f t="shared" si="101"/>
        <v>21</v>
      </c>
      <c r="D1614" t="str">
        <f t="shared" si="102"/>
        <v>M</v>
      </c>
      <c r="E1614">
        <v>2011</v>
      </c>
      <c r="F1614">
        <v>42</v>
      </c>
      <c r="H1614">
        <v>5</v>
      </c>
      <c r="I1614" s="136">
        <f>VLOOKUP(A1614,[1]valid2020_stock!$A$2:$M$9919,13,FALSE)</f>
        <v>44.422110150946082</v>
      </c>
      <c r="K1614" s="136">
        <f t="shared" si="99"/>
        <v>44.422110150946082</v>
      </c>
    </row>
    <row r="1615" spans="1:11" x14ac:dyDescent="0.3">
      <c r="A1615" t="str">
        <f t="shared" si="100"/>
        <v>2012-42-3-</v>
      </c>
      <c r="B1615">
        <f>VLOOKUP(F1615,LookUpFlags!$A$5:$E$114,5,FALSE)</f>
        <v>1</v>
      </c>
      <c r="C1615">
        <f t="shared" si="101"/>
        <v>21</v>
      </c>
      <c r="D1615" t="str">
        <f t="shared" si="102"/>
        <v>M</v>
      </c>
      <c r="E1615">
        <v>2012</v>
      </c>
      <c r="F1615">
        <v>42</v>
      </c>
      <c r="H1615">
        <v>3</v>
      </c>
      <c r="I1615" s="136">
        <f>VLOOKUP(A1615,[1]valid2020_stock!$A$2:$M$9919,13,FALSE)</f>
        <v>35.060286337046144</v>
      </c>
      <c r="K1615" s="136">
        <f t="shared" si="99"/>
        <v>35.060286337046144</v>
      </c>
    </row>
    <row r="1616" spans="1:11" x14ac:dyDescent="0.3">
      <c r="A1616" t="str">
        <f t="shared" si="100"/>
        <v>2012-42-4-</v>
      </c>
      <c r="B1616">
        <f>VLOOKUP(F1616,LookUpFlags!$A$5:$E$114,5,FALSE)</f>
        <v>1</v>
      </c>
      <c r="C1616">
        <f t="shared" si="101"/>
        <v>21</v>
      </c>
      <c r="D1616" t="str">
        <f t="shared" si="102"/>
        <v>M</v>
      </c>
      <c r="E1616">
        <v>2012</v>
      </c>
      <c r="F1616">
        <v>42</v>
      </c>
      <c r="H1616">
        <v>4</v>
      </c>
      <c r="I1616" s="136">
        <f>VLOOKUP(A1616,[1]valid2020_stock!$A$2:$M$9919,13,FALSE)</f>
        <v>113.0008707387196</v>
      </c>
      <c r="K1616" s="136">
        <f t="shared" si="99"/>
        <v>113.0008707387196</v>
      </c>
    </row>
    <row r="1617" spans="1:11" x14ac:dyDescent="0.3">
      <c r="A1617" t="str">
        <f t="shared" si="100"/>
        <v>2012-42-5-</v>
      </c>
      <c r="B1617">
        <f>VLOOKUP(F1617,LookUpFlags!$A$5:$E$114,5,FALSE)</f>
        <v>1</v>
      </c>
      <c r="C1617">
        <f t="shared" si="101"/>
        <v>21</v>
      </c>
      <c r="D1617" t="str">
        <f t="shared" si="102"/>
        <v>M</v>
      </c>
      <c r="E1617">
        <v>2012</v>
      </c>
      <c r="F1617">
        <v>42</v>
      </c>
      <c r="H1617">
        <v>5</v>
      </c>
      <c r="I1617" s="136">
        <f>VLOOKUP(A1617,[1]valid2020_stock!$A$2:$M$9919,13,FALSE)</f>
        <v>93.7715682348271</v>
      </c>
      <c r="K1617" s="136">
        <f t="shared" si="99"/>
        <v>93.7715682348271</v>
      </c>
    </row>
    <row r="1618" spans="1:11" x14ac:dyDescent="0.3">
      <c r="A1618" t="str">
        <f t="shared" si="100"/>
        <v>2013-42-3-</v>
      </c>
      <c r="B1618">
        <f>VLOOKUP(F1618,LookUpFlags!$A$5:$E$114,5,FALSE)</f>
        <v>1</v>
      </c>
      <c r="C1618">
        <f t="shared" si="101"/>
        <v>21</v>
      </c>
      <c r="D1618" t="str">
        <f t="shared" si="102"/>
        <v>M</v>
      </c>
      <c r="E1618">
        <v>2013</v>
      </c>
      <c r="F1618">
        <v>42</v>
      </c>
      <c r="H1618">
        <v>3</v>
      </c>
      <c r="I1618" s="136">
        <f>VLOOKUP(A1618,[1]valid2020_stock!$A$2:$M$9919,13,FALSE)</f>
        <v>190.93023621366959</v>
      </c>
      <c r="K1618" s="136">
        <f t="shared" si="99"/>
        <v>190.93023621366959</v>
      </c>
    </row>
    <row r="1619" spans="1:11" x14ac:dyDescent="0.3">
      <c r="A1619" t="str">
        <f t="shared" si="100"/>
        <v>2013-42-4-</v>
      </c>
      <c r="B1619">
        <f>VLOOKUP(F1619,LookUpFlags!$A$5:$E$114,5,FALSE)</f>
        <v>1</v>
      </c>
      <c r="C1619">
        <f t="shared" si="101"/>
        <v>21</v>
      </c>
      <c r="D1619" t="str">
        <f t="shared" si="102"/>
        <v>M</v>
      </c>
      <c r="E1619">
        <v>2013</v>
      </c>
      <c r="F1619">
        <v>42</v>
      </c>
      <c r="H1619">
        <v>4</v>
      </c>
      <c r="I1619" s="136">
        <f>VLOOKUP(A1619,[1]valid2020_stock!$A$2:$M$9919,13,FALSE)</f>
        <v>258.51511051900889</v>
      </c>
      <c r="K1619" s="136">
        <f t="shared" si="99"/>
        <v>258.51511051900889</v>
      </c>
    </row>
    <row r="1620" spans="1:11" x14ac:dyDescent="0.3">
      <c r="A1620" t="str">
        <f t="shared" si="100"/>
        <v>2013-42-5-</v>
      </c>
      <c r="B1620">
        <f>VLOOKUP(F1620,LookUpFlags!$A$5:$E$114,5,FALSE)</f>
        <v>1</v>
      </c>
      <c r="C1620">
        <f t="shared" si="101"/>
        <v>21</v>
      </c>
      <c r="D1620" t="str">
        <f t="shared" si="102"/>
        <v>M</v>
      </c>
      <c r="E1620">
        <v>2013</v>
      </c>
      <c r="F1620">
        <v>42</v>
      </c>
      <c r="H1620">
        <v>5</v>
      </c>
      <c r="I1620" s="136">
        <f>VLOOKUP(A1620,[1]valid2020_stock!$A$2:$M$9919,13,FALSE)</f>
        <v>65.411288715175942</v>
      </c>
      <c r="K1620" s="136">
        <f t="shared" si="99"/>
        <v>65.411288715175942</v>
      </c>
    </row>
    <row r="1621" spans="1:11" x14ac:dyDescent="0.3">
      <c r="A1621" t="str">
        <f t="shared" si="100"/>
        <v>2007-43-3-</v>
      </c>
      <c r="B1621">
        <f>VLOOKUP(F1621,LookUpFlags!$A$5:$E$114,5,FALSE)</f>
        <v>1</v>
      </c>
      <c r="C1621">
        <f t="shared" si="101"/>
        <v>22</v>
      </c>
      <c r="D1621" t="str">
        <f t="shared" si="102"/>
        <v>UM</v>
      </c>
      <c r="E1621">
        <v>2007</v>
      </c>
      <c r="F1621">
        <v>43</v>
      </c>
      <c r="H1621">
        <v>3</v>
      </c>
      <c r="I1621" s="136">
        <f>VLOOKUP(A1621,[1]valid2020_stock!$A$2:$M$9919,13,FALSE)</f>
        <v>8742.0654891888898</v>
      </c>
      <c r="K1621" s="136">
        <f t="shared" si="99"/>
        <v>8742.0654891888898</v>
      </c>
    </row>
    <row r="1622" spans="1:11" x14ac:dyDescent="0.3">
      <c r="A1622" t="str">
        <f t="shared" si="100"/>
        <v>2007-43-4-</v>
      </c>
      <c r="B1622">
        <f>VLOOKUP(F1622,LookUpFlags!$A$5:$E$114,5,FALSE)</f>
        <v>1</v>
      </c>
      <c r="C1622">
        <f t="shared" si="101"/>
        <v>22</v>
      </c>
      <c r="D1622" t="str">
        <f t="shared" si="102"/>
        <v>UM</v>
      </c>
      <c r="E1622">
        <v>2007</v>
      </c>
      <c r="F1622">
        <v>43</v>
      </c>
      <c r="H1622">
        <v>4</v>
      </c>
      <c r="I1622" s="136">
        <f>VLOOKUP(A1622,[1]valid2020_stock!$A$2:$M$9919,13,FALSE)</f>
        <v>5575.2861541542297</v>
      </c>
      <c r="K1622" s="136">
        <f t="shared" si="99"/>
        <v>5575.2861541542297</v>
      </c>
    </row>
    <row r="1623" spans="1:11" x14ac:dyDescent="0.3">
      <c r="A1623" t="str">
        <f t="shared" si="100"/>
        <v>2007-43-5-</v>
      </c>
      <c r="B1623">
        <f>VLOOKUP(F1623,LookUpFlags!$A$5:$E$114,5,FALSE)</f>
        <v>1</v>
      </c>
      <c r="C1623">
        <f t="shared" si="101"/>
        <v>22</v>
      </c>
      <c r="D1623" t="str">
        <f t="shared" si="102"/>
        <v>UM</v>
      </c>
      <c r="E1623">
        <v>2007</v>
      </c>
      <c r="F1623">
        <v>43</v>
      </c>
      <c r="H1623">
        <v>5</v>
      </c>
      <c r="I1623" s="136">
        <f>VLOOKUP(A1623,[1]valid2020_stock!$A$2:$M$9919,13,FALSE)</f>
        <v>83.299878659023932</v>
      </c>
      <c r="K1623" s="136">
        <f t="shared" si="99"/>
        <v>83.299878659023932</v>
      </c>
    </row>
    <row r="1624" spans="1:11" x14ac:dyDescent="0.3">
      <c r="A1624" t="str">
        <f t="shared" si="100"/>
        <v>2008-43-3-</v>
      </c>
      <c r="B1624">
        <f>VLOOKUP(F1624,LookUpFlags!$A$5:$E$114,5,FALSE)</f>
        <v>1</v>
      </c>
      <c r="C1624">
        <f t="shared" si="101"/>
        <v>22</v>
      </c>
      <c r="D1624" t="str">
        <f t="shared" si="102"/>
        <v>UM</v>
      </c>
      <c r="E1624">
        <v>2008</v>
      </c>
      <c r="F1624">
        <v>43</v>
      </c>
      <c r="H1624">
        <v>3</v>
      </c>
      <c r="I1624" s="136">
        <f>VLOOKUP(A1624,[1]valid2020_stock!$A$2:$M$9919,13,FALSE)</f>
        <v>5520.0749883044928</v>
      </c>
      <c r="K1624" s="136">
        <f t="shared" si="99"/>
        <v>5520.0749883044928</v>
      </c>
    </row>
    <row r="1625" spans="1:11" x14ac:dyDescent="0.3">
      <c r="A1625" t="str">
        <f t="shared" si="100"/>
        <v>2008-43-4-</v>
      </c>
      <c r="B1625">
        <f>VLOOKUP(F1625,LookUpFlags!$A$5:$E$114,5,FALSE)</f>
        <v>1</v>
      </c>
      <c r="C1625">
        <f t="shared" si="101"/>
        <v>22</v>
      </c>
      <c r="D1625" t="str">
        <f t="shared" si="102"/>
        <v>UM</v>
      </c>
      <c r="E1625">
        <v>2008</v>
      </c>
      <c r="F1625">
        <v>43</v>
      </c>
      <c r="H1625">
        <v>4</v>
      </c>
      <c r="I1625" s="136">
        <f>VLOOKUP(A1625,[1]valid2020_stock!$A$2:$M$9919,13,FALSE)</f>
        <v>77.946577190832002</v>
      </c>
      <c r="K1625" s="136">
        <f t="shared" si="99"/>
        <v>77.946577190832002</v>
      </c>
    </row>
    <row r="1626" spans="1:11" x14ac:dyDescent="0.3">
      <c r="A1626" t="str">
        <f t="shared" si="100"/>
        <v>2008-43-5-</v>
      </c>
      <c r="B1626">
        <f>VLOOKUP(F1626,LookUpFlags!$A$5:$E$114,5,FALSE)</f>
        <v>1</v>
      </c>
      <c r="C1626">
        <f t="shared" si="101"/>
        <v>22</v>
      </c>
      <c r="D1626" t="str">
        <f t="shared" si="102"/>
        <v>UM</v>
      </c>
      <c r="E1626">
        <v>2008</v>
      </c>
      <c r="F1626">
        <v>43</v>
      </c>
      <c r="H1626">
        <v>5</v>
      </c>
      <c r="I1626" s="136">
        <f>VLOOKUP(A1626,[1]valid2020_stock!$A$2:$M$9919,13,FALSE)</f>
        <v>39.355515312695957</v>
      </c>
      <c r="K1626" s="136">
        <f t="shared" si="99"/>
        <v>39.355515312695957</v>
      </c>
    </row>
    <row r="1627" spans="1:11" x14ac:dyDescent="0.3">
      <c r="A1627" t="str">
        <f t="shared" si="100"/>
        <v>2009-43-3-</v>
      </c>
      <c r="B1627">
        <f>VLOOKUP(F1627,LookUpFlags!$A$5:$E$114,5,FALSE)</f>
        <v>1</v>
      </c>
      <c r="C1627">
        <f t="shared" si="101"/>
        <v>22</v>
      </c>
      <c r="D1627" t="str">
        <f t="shared" si="102"/>
        <v>UM</v>
      </c>
      <c r="E1627">
        <v>2009</v>
      </c>
      <c r="F1627">
        <v>43</v>
      </c>
      <c r="H1627">
        <v>3</v>
      </c>
      <c r="I1627" s="136">
        <f>VLOOKUP(A1627,[1]valid2020_stock!$A$2:$M$9919,13,FALSE)</f>
        <v>4627.6537056905818</v>
      </c>
      <c r="K1627" s="136">
        <f t="shared" si="99"/>
        <v>4627.6537056905818</v>
      </c>
    </row>
    <row r="1628" spans="1:11" x14ac:dyDescent="0.3">
      <c r="A1628" t="str">
        <f t="shared" si="100"/>
        <v>2009-43-4-</v>
      </c>
      <c r="B1628">
        <f>VLOOKUP(F1628,LookUpFlags!$A$5:$E$114,5,FALSE)</f>
        <v>1</v>
      </c>
      <c r="C1628">
        <f t="shared" si="101"/>
        <v>22</v>
      </c>
      <c r="D1628" t="str">
        <f t="shared" si="102"/>
        <v>UM</v>
      </c>
      <c r="E1628">
        <v>2009</v>
      </c>
      <c r="F1628">
        <v>43</v>
      </c>
      <c r="H1628">
        <v>4</v>
      </c>
      <c r="I1628" s="136">
        <f>VLOOKUP(A1628,[1]valid2020_stock!$A$2:$M$9919,13,FALSE)</f>
        <v>2631.4585089276329</v>
      </c>
      <c r="K1628" s="136">
        <f t="shared" si="99"/>
        <v>2631.4585089276329</v>
      </c>
    </row>
    <row r="1629" spans="1:11" x14ac:dyDescent="0.3">
      <c r="A1629" t="str">
        <f t="shared" si="100"/>
        <v>2009-43-5-</v>
      </c>
      <c r="B1629">
        <f>VLOOKUP(F1629,LookUpFlags!$A$5:$E$114,5,FALSE)</f>
        <v>1</v>
      </c>
      <c r="C1629">
        <f t="shared" si="101"/>
        <v>22</v>
      </c>
      <c r="D1629" t="str">
        <f t="shared" si="102"/>
        <v>UM</v>
      </c>
      <c r="E1629">
        <v>2009</v>
      </c>
      <c r="F1629">
        <v>43</v>
      </c>
      <c r="H1629">
        <v>5</v>
      </c>
      <c r="I1629" s="136">
        <f>VLOOKUP(A1629,[1]valid2020_stock!$A$2:$M$9919,13,FALSE)</f>
        <v>45.994510666740432</v>
      </c>
      <c r="K1629" s="136">
        <f t="shared" si="99"/>
        <v>45.994510666740432</v>
      </c>
    </row>
    <row r="1630" spans="1:11" x14ac:dyDescent="0.3">
      <c r="A1630" t="str">
        <f t="shared" si="100"/>
        <v>2010-43-3-</v>
      </c>
      <c r="B1630">
        <f>VLOOKUP(F1630,LookUpFlags!$A$5:$E$114,5,FALSE)</f>
        <v>1</v>
      </c>
      <c r="C1630">
        <f t="shared" si="101"/>
        <v>22</v>
      </c>
      <c r="D1630" t="str">
        <f t="shared" si="102"/>
        <v>UM</v>
      </c>
      <c r="E1630">
        <v>2010</v>
      </c>
      <c r="F1630">
        <v>43</v>
      </c>
      <c r="H1630">
        <v>3</v>
      </c>
      <c r="I1630" s="136">
        <f>VLOOKUP(A1630,[1]valid2020_stock!$A$2:$M$9919,13,FALSE)</f>
        <v>9749.4714961184873</v>
      </c>
      <c r="K1630" s="136">
        <f t="shared" si="99"/>
        <v>9749.4714961184873</v>
      </c>
    </row>
    <row r="1631" spans="1:11" x14ac:dyDescent="0.3">
      <c r="A1631" t="str">
        <f t="shared" si="100"/>
        <v>2010-43-4-</v>
      </c>
      <c r="B1631">
        <f>VLOOKUP(F1631,LookUpFlags!$A$5:$E$114,5,FALSE)</f>
        <v>1</v>
      </c>
      <c r="C1631">
        <f t="shared" si="101"/>
        <v>22</v>
      </c>
      <c r="D1631" t="str">
        <f t="shared" si="102"/>
        <v>UM</v>
      </c>
      <c r="E1631">
        <v>2010</v>
      </c>
      <c r="F1631">
        <v>43</v>
      </c>
      <c r="H1631">
        <v>4</v>
      </c>
      <c r="I1631" s="136">
        <f>VLOOKUP(A1631,[1]valid2020_stock!$A$2:$M$9919,13,FALSE)</f>
        <v>431.86299653219231</v>
      </c>
      <c r="K1631" s="136">
        <f t="shared" si="99"/>
        <v>431.86299653219231</v>
      </c>
    </row>
    <row r="1632" spans="1:11" x14ac:dyDescent="0.3">
      <c r="A1632" t="str">
        <f t="shared" si="100"/>
        <v>2010-43-5-</v>
      </c>
      <c r="B1632">
        <f>VLOOKUP(F1632,LookUpFlags!$A$5:$E$114,5,FALSE)</f>
        <v>1</v>
      </c>
      <c r="C1632">
        <f t="shared" si="101"/>
        <v>22</v>
      </c>
      <c r="D1632" t="str">
        <f t="shared" si="102"/>
        <v>UM</v>
      </c>
      <c r="E1632">
        <v>2010</v>
      </c>
      <c r="F1632">
        <v>43</v>
      </c>
      <c r="H1632">
        <v>5</v>
      </c>
      <c r="I1632" s="136">
        <f>VLOOKUP(A1632,[1]valid2020_stock!$A$2:$M$9919,13,FALSE)</f>
        <v>2.0094490089521</v>
      </c>
      <c r="K1632" s="136">
        <f t="shared" si="99"/>
        <v>2.0094490089521</v>
      </c>
    </row>
    <row r="1633" spans="1:11" x14ac:dyDescent="0.3">
      <c r="A1633" t="str">
        <f t="shared" si="100"/>
        <v>2011-43-3-</v>
      </c>
      <c r="B1633">
        <f>VLOOKUP(F1633,LookUpFlags!$A$5:$E$114,5,FALSE)</f>
        <v>1</v>
      </c>
      <c r="C1633">
        <f t="shared" si="101"/>
        <v>22</v>
      </c>
      <c r="D1633" t="str">
        <f t="shared" si="102"/>
        <v>UM</v>
      </c>
      <c r="E1633">
        <v>2011</v>
      </c>
      <c r="F1633">
        <v>43</v>
      </c>
      <c r="H1633">
        <v>3</v>
      </c>
      <c r="I1633" s="136">
        <f>VLOOKUP(A1633,[1]valid2020_stock!$A$2:$M$9919,13,FALSE)</f>
        <v>4179.274248992604</v>
      </c>
      <c r="K1633" s="136">
        <f t="shared" si="99"/>
        <v>4179.274248992604</v>
      </c>
    </row>
    <row r="1634" spans="1:11" x14ac:dyDescent="0.3">
      <c r="A1634" t="str">
        <f t="shared" si="100"/>
        <v>2011-43-4-</v>
      </c>
      <c r="B1634">
        <f>VLOOKUP(F1634,LookUpFlags!$A$5:$E$114,5,FALSE)</f>
        <v>1</v>
      </c>
      <c r="C1634">
        <f t="shared" si="101"/>
        <v>22</v>
      </c>
      <c r="D1634" t="str">
        <f t="shared" si="102"/>
        <v>UM</v>
      </c>
      <c r="E1634">
        <v>2011</v>
      </c>
      <c r="F1634">
        <v>43</v>
      </c>
      <c r="H1634">
        <v>4</v>
      </c>
      <c r="I1634" s="136">
        <f>VLOOKUP(A1634,[1]valid2020_stock!$A$2:$M$9919,13,FALSE)</f>
        <v>1100.0699026202601</v>
      </c>
      <c r="K1634" s="136">
        <f t="shared" si="99"/>
        <v>1100.0699026202601</v>
      </c>
    </row>
    <row r="1635" spans="1:11" x14ac:dyDescent="0.3">
      <c r="A1635" t="str">
        <f t="shared" si="100"/>
        <v>2011-43-5-</v>
      </c>
      <c r="B1635">
        <f>VLOOKUP(F1635,LookUpFlags!$A$5:$E$114,5,FALSE)</f>
        <v>1</v>
      </c>
      <c r="C1635">
        <f t="shared" si="101"/>
        <v>22</v>
      </c>
      <c r="D1635" t="str">
        <f t="shared" si="102"/>
        <v>UM</v>
      </c>
      <c r="E1635">
        <v>2011</v>
      </c>
      <c r="F1635">
        <v>43</v>
      </c>
      <c r="H1635">
        <v>5</v>
      </c>
      <c r="I1635" s="136">
        <f>VLOOKUP(A1635,[1]valid2020_stock!$A$2:$M$9919,13,FALSE)</f>
        <v>2.9155110108767941</v>
      </c>
      <c r="K1635" s="136">
        <f t="shared" si="99"/>
        <v>2.9155110108767941</v>
      </c>
    </row>
    <row r="1636" spans="1:11" x14ac:dyDescent="0.3">
      <c r="A1636" t="str">
        <f t="shared" si="100"/>
        <v>2012-43-3-</v>
      </c>
      <c r="B1636">
        <f>VLOOKUP(F1636,LookUpFlags!$A$5:$E$114,5,FALSE)</f>
        <v>1</v>
      </c>
      <c r="C1636">
        <f t="shared" si="101"/>
        <v>22</v>
      </c>
      <c r="D1636" t="str">
        <f t="shared" si="102"/>
        <v>UM</v>
      </c>
      <c r="E1636">
        <v>2012</v>
      </c>
      <c r="F1636">
        <v>43</v>
      </c>
      <c r="H1636">
        <v>3</v>
      </c>
      <c r="I1636" s="136">
        <f>VLOOKUP(A1636,[1]valid2020_stock!$A$2:$M$9919,13,FALSE)</f>
        <v>3439.004764039114</v>
      </c>
      <c r="K1636" s="136">
        <f t="shared" si="99"/>
        <v>3439.004764039114</v>
      </c>
    </row>
    <row r="1637" spans="1:11" x14ac:dyDescent="0.3">
      <c r="A1637" t="str">
        <f t="shared" si="100"/>
        <v>2012-43-4-</v>
      </c>
      <c r="B1637">
        <f>VLOOKUP(F1637,LookUpFlags!$A$5:$E$114,5,FALSE)</f>
        <v>1</v>
      </c>
      <c r="C1637">
        <f t="shared" si="101"/>
        <v>22</v>
      </c>
      <c r="D1637" t="str">
        <f t="shared" si="102"/>
        <v>UM</v>
      </c>
      <c r="E1637">
        <v>2012</v>
      </c>
      <c r="F1637">
        <v>43</v>
      </c>
      <c r="H1637">
        <v>4</v>
      </c>
      <c r="I1637" s="136">
        <f>VLOOKUP(A1637,[1]valid2020_stock!$A$2:$M$9919,13,FALSE)</f>
        <v>1025.2930948986909</v>
      </c>
      <c r="K1637" s="136">
        <f t="shared" si="99"/>
        <v>1025.2930948986909</v>
      </c>
    </row>
    <row r="1638" spans="1:11" x14ac:dyDescent="0.3">
      <c r="A1638" t="str">
        <f t="shared" si="100"/>
        <v>2012-43-5-</v>
      </c>
      <c r="B1638">
        <f>VLOOKUP(F1638,LookUpFlags!$A$5:$E$114,5,FALSE)</f>
        <v>1</v>
      </c>
      <c r="C1638">
        <f t="shared" si="101"/>
        <v>22</v>
      </c>
      <c r="D1638" t="str">
        <f t="shared" si="102"/>
        <v>UM</v>
      </c>
      <c r="E1638">
        <v>2012</v>
      </c>
      <c r="F1638">
        <v>43</v>
      </c>
      <c r="H1638">
        <v>5</v>
      </c>
      <c r="I1638" s="136">
        <f>VLOOKUP(A1638,[1]valid2020_stock!$A$2:$M$9919,13,FALSE)</f>
        <v>5.0032033593844023</v>
      </c>
      <c r="K1638" s="136">
        <f t="shared" si="99"/>
        <v>5.0032033593844023</v>
      </c>
    </row>
    <row r="1639" spans="1:11" x14ac:dyDescent="0.3">
      <c r="A1639" t="str">
        <f t="shared" si="100"/>
        <v>2013-43-3-</v>
      </c>
      <c r="B1639">
        <f>VLOOKUP(F1639,LookUpFlags!$A$5:$E$114,5,FALSE)</f>
        <v>1</v>
      </c>
      <c r="C1639">
        <f t="shared" si="101"/>
        <v>22</v>
      </c>
      <c r="D1639" t="str">
        <f t="shared" si="102"/>
        <v>UM</v>
      </c>
      <c r="E1639">
        <v>2013</v>
      </c>
      <c r="F1639">
        <v>43</v>
      </c>
      <c r="H1639">
        <v>3</v>
      </c>
      <c r="I1639" s="136">
        <f>VLOOKUP(A1639,[1]valid2020_stock!$A$2:$M$9919,13,FALSE)</f>
        <v>5534.4781953216179</v>
      </c>
      <c r="K1639" s="136">
        <f t="shared" si="99"/>
        <v>5534.4781953216179</v>
      </c>
    </row>
    <row r="1640" spans="1:11" x14ac:dyDescent="0.3">
      <c r="A1640" t="str">
        <f t="shared" si="100"/>
        <v>2013-43-4-</v>
      </c>
      <c r="B1640">
        <f>VLOOKUP(F1640,LookUpFlags!$A$5:$E$114,5,FALSE)</f>
        <v>1</v>
      </c>
      <c r="C1640">
        <f t="shared" si="101"/>
        <v>22</v>
      </c>
      <c r="D1640" t="str">
        <f t="shared" si="102"/>
        <v>UM</v>
      </c>
      <c r="E1640">
        <v>2013</v>
      </c>
      <c r="F1640">
        <v>43</v>
      </c>
      <c r="H1640">
        <v>4</v>
      </c>
      <c r="I1640" s="136">
        <f>VLOOKUP(A1640,[1]valid2020_stock!$A$2:$M$9919,13,FALSE)</f>
        <v>1275.1880214629521</v>
      </c>
      <c r="K1640" s="136">
        <f t="shared" si="99"/>
        <v>1275.1880214629521</v>
      </c>
    </row>
    <row r="1641" spans="1:11" x14ac:dyDescent="0.3">
      <c r="A1641" t="str">
        <f t="shared" si="100"/>
        <v>2013-43-5-</v>
      </c>
      <c r="B1641">
        <f>VLOOKUP(F1641,LookUpFlags!$A$5:$E$114,5,FALSE)</f>
        <v>1</v>
      </c>
      <c r="C1641">
        <f t="shared" si="101"/>
        <v>22</v>
      </c>
      <c r="D1641" t="str">
        <f t="shared" si="102"/>
        <v>UM</v>
      </c>
      <c r="E1641">
        <v>2013</v>
      </c>
      <c r="F1641">
        <v>43</v>
      </c>
      <c r="H1641">
        <v>5</v>
      </c>
      <c r="I1641" s="136">
        <f>VLOOKUP(A1641,[1]valid2020_stock!$A$2:$M$9919,13,FALSE)</f>
        <v>10.00640671876881</v>
      </c>
      <c r="K1641" s="136">
        <f t="shared" si="99"/>
        <v>10.00640671876881</v>
      </c>
    </row>
    <row r="1642" spans="1:11" x14ac:dyDescent="0.3">
      <c r="A1642" t="str">
        <f t="shared" si="100"/>
        <v>2007-44-3-</v>
      </c>
      <c r="B1642">
        <f>VLOOKUP(F1642,LookUpFlags!$A$5:$E$114,5,FALSE)</f>
        <v>1</v>
      </c>
      <c r="C1642">
        <f t="shared" si="101"/>
        <v>22</v>
      </c>
      <c r="D1642" t="str">
        <f t="shared" si="102"/>
        <v>M</v>
      </c>
      <c r="E1642">
        <v>2007</v>
      </c>
      <c r="F1642">
        <v>44</v>
      </c>
      <c r="H1642">
        <v>3</v>
      </c>
      <c r="I1642" s="136">
        <f>VLOOKUP(A1642,[1]valid2020_stock!$A$2:$M$9919,13,FALSE)</f>
        <v>89.934510811110158</v>
      </c>
      <c r="K1642" s="136">
        <f t="shared" si="99"/>
        <v>89.934510811110158</v>
      </c>
    </row>
    <row r="1643" spans="1:11" x14ac:dyDescent="0.3">
      <c r="A1643" t="str">
        <f t="shared" si="100"/>
        <v>2007-44-4-</v>
      </c>
      <c r="B1643">
        <f>VLOOKUP(F1643,LookUpFlags!$A$5:$E$114,5,FALSE)</f>
        <v>1</v>
      </c>
      <c r="C1643">
        <f t="shared" si="101"/>
        <v>22</v>
      </c>
      <c r="D1643" t="str">
        <f t="shared" si="102"/>
        <v>M</v>
      </c>
      <c r="E1643">
        <v>2007</v>
      </c>
      <c r="F1643">
        <v>44</v>
      </c>
      <c r="H1643">
        <v>4</v>
      </c>
      <c r="I1643" s="136">
        <f>VLOOKUP(A1643,[1]valid2020_stock!$A$2:$M$9919,13,FALSE)</f>
        <v>56.713845845770273</v>
      </c>
      <c r="K1643" s="136">
        <f t="shared" si="99"/>
        <v>56.713845845770273</v>
      </c>
    </row>
    <row r="1644" spans="1:11" x14ac:dyDescent="0.3">
      <c r="A1644" t="str">
        <f t="shared" si="100"/>
        <v>2007-44-5-</v>
      </c>
      <c r="B1644">
        <f>VLOOKUP(F1644,LookUpFlags!$A$5:$E$114,5,FALSE)</f>
        <v>1</v>
      </c>
      <c r="C1644">
        <f t="shared" si="101"/>
        <v>22</v>
      </c>
      <c r="D1644" t="str">
        <f t="shared" si="102"/>
        <v>M</v>
      </c>
      <c r="E1644">
        <v>2007</v>
      </c>
      <c r="F1644">
        <v>44</v>
      </c>
      <c r="H1644">
        <v>5</v>
      </c>
      <c r="I1644" s="136">
        <f>VLOOKUP(A1644,[1]valid2020_stock!$A$2:$M$9919,13,FALSE)</f>
        <v>1.700121340976068</v>
      </c>
      <c r="K1644" s="136">
        <f t="shared" si="99"/>
        <v>1.700121340976068</v>
      </c>
    </row>
    <row r="1645" spans="1:11" x14ac:dyDescent="0.3">
      <c r="A1645" t="str">
        <f t="shared" si="100"/>
        <v>2008-44-3-</v>
      </c>
      <c r="B1645">
        <f>VLOOKUP(F1645,LookUpFlags!$A$5:$E$114,5,FALSE)</f>
        <v>1</v>
      </c>
      <c r="C1645">
        <f t="shared" si="101"/>
        <v>22</v>
      </c>
      <c r="D1645" t="str">
        <f t="shared" si="102"/>
        <v>M</v>
      </c>
      <c r="E1645">
        <v>2008</v>
      </c>
      <c r="F1645">
        <v>44</v>
      </c>
      <c r="H1645">
        <v>3</v>
      </c>
      <c r="I1645" s="136">
        <f>VLOOKUP(A1645,[1]valid2020_stock!$A$2:$M$9919,13,FALSE)</f>
        <v>86726.925011695508</v>
      </c>
      <c r="K1645" s="136">
        <f t="shared" ref="K1645:K1708" si="103">I1645</f>
        <v>86726.925011695508</v>
      </c>
    </row>
    <row r="1646" spans="1:11" x14ac:dyDescent="0.3">
      <c r="A1646" t="str">
        <f t="shared" si="100"/>
        <v>2008-44-4-</v>
      </c>
      <c r="B1646">
        <f>VLOOKUP(F1646,LookUpFlags!$A$5:$E$114,5,FALSE)</f>
        <v>1</v>
      </c>
      <c r="C1646">
        <f t="shared" si="101"/>
        <v>22</v>
      </c>
      <c r="D1646" t="str">
        <f t="shared" si="102"/>
        <v>M</v>
      </c>
      <c r="E1646">
        <v>2008</v>
      </c>
      <c r="F1646">
        <v>44</v>
      </c>
      <c r="H1646">
        <v>4</v>
      </c>
      <c r="I1646" s="136">
        <f>VLOOKUP(A1646,[1]valid2020_stock!$A$2:$M$9919,13,FALSE)</f>
        <v>1482.0534228091681</v>
      </c>
      <c r="K1646" s="136">
        <f t="shared" si="103"/>
        <v>1482.0534228091681</v>
      </c>
    </row>
    <row r="1647" spans="1:11" x14ac:dyDescent="0.3">
      <c r="A1647" t="str">
        <f t="shared" si="100"/>
        <v>2008-44-5-</v>
      </c>
      <c r="B1647">
        <f>VLOOKUP(F1647,LookUpFlags!$A$5:$E$114,5,FALSE)</f>
        <v>1</v>
      </c>
      <c r="C1647">
        <f t="shared" si="101"/>
        <v>22</v>
      </c>
      <c r="D1647" t="str">
        <f t="shared" si="102"/>
        <v>M</v>
      </c>
      <c r="E1647">
        <v>2008</v>
      </c>
      <c r="F1647">
        <v>44</v>
      </c>
      <c r="H1647">
        <v>5</v>
      </c>
      <c r="I1647" s="136">
        <f>VLOOKUP(A1647,[1]valid2020_stock!$A$2:$M$9919,13,FALSE)</f>
        <v>1.644484687304036</v>
      </c>
      <c r="K1647" s="136">
        <f t="shared" si="103"/>
        <v>1.644484687304036</v>
      </c>
    </row>
    <row r="1648" spans="1:11" x14ac:dyDescent="0.3">
      <c r="A1648" t="str">
        <f t="shared" si="100"/>
        <v>2009-44-3-</v>
      </c>
      <c r="B1648">
        <f>VLOOKUP(F1648,LookUpFlags!$A$5:$E$114,5,FALSE)</f>
        <v>1</v>
      </c>
      <c r="C1648">
        <f t="shared" si="101"/>
        <v>22</v>
      </c>
      <c r="D1648" t="str">
        <f t="shared" si="102"/>
        <v>M</v>
      </c>
      <c r="E1648">
        <v>2009</v>
      </c>
      <c r="F1648">
        <v>44</v>
      </c>
      <c r="H1648">
        <v>3</v>
      </c>
      <c r="I1648" s="136">
        <f>VLOOKUP(A1648,[1]valid2020_stock!$A$2:$M$9919,13,FALSE)</f>
        <v>26419.34629430942</v>
      </c>
      <c r="K1648" s="136">
        <f t="shared" si="103"/>
        <v>26419.34629430942</v>
      </c>
    </row>
    <row r="1649" spans="1:11" x14ac:dyDescent="0.3">
      <c r="A1649" t="str">
        <f t="shared" si="100"/>
        <v>2009-44-4-</v>
      </c>
      <c r="B1649">
        <f>VLOOKUP(F1649,LookUpFlags!$A$5:$E$114,5,FALSE)</f>
        <v>1</v>
      </c>
      <c r="C1649">
        <f t="shared" si="101"/>
        <v>22</v>
      </c>
      <c r="D1649" t="str">
        <f t="shared" si="102"/>
        <v>M</v>
      </c>
      <c r="E1649">
        <v>2009</v>
      </c>
      <c r="F1649">
        <v>44</v>
      </c>
      <c r="H1649">
        <v>4</v>
      </c>
      <c r="I1649" s="136">
        <f>VLOOKUP(A1649,[1]valid2020_stock!$A$2:$M$9919,13,FALSE)</f>
        <v>14982.54149107237</v>
      </c>
      <c r="K1649" s="136">
        <f t="shared" si="103"/>
        <v>14982.54149107237</v>
      </c>
    </row>
    <row r="1650" spans="1:11" x14ac:dyDescent="0.3">
      <c r="A1650" t="str">
        <f t="shared" si="100"/>
        <v>2009-44-5-</v>
      </c>
      <c r="B1650">
        <f>VLOOKUP(F1650,LookUpFlags!$A$5:$E$114,5,FALSE)</f>
        <v>1</v>
      </c>
      <c r="C1650">
        <f t="shared" si="101"/>
        <v>22</v>
      </c>
      <c r="D1650" t="str">
        <f t="shared" si="102"/>
        <v>M</v>
      </c>
      <c r="E1650">
        <v>2009</v>
      </c>
      <c r="F1650">
        <v>44</v>
      </c>
      <c r="H1650">
        <v>5</v>
      </c>
      <c r="I1650" s="136">
        <f>VLOOKUP(A1650,[1]valid2020_stock!$A$2:$M$9919,13,FALSE)</f>
        <v>259.00548933325962</v>
      </c>
      <c r="K1650" s="136">
        <f t="shared" si="103"/>
        <v>259.00548933325962</v>
      </c>
    </row>
    <row r="1651" spans="1:11" x14ac:dyDescent="0.3">
      <c r="A1651" t="str">
        <f t="shared" si="100"/>
        <v>2010-44-3-</v>
      </c>
      <c r="B1651">
        <f>VLOOKUP(F1651,LookUpFlags!$A$5:$E$114,5,FALSE)</f>
        <v>1</v>
      </c>
      <c r="C1651">
        <f t="shared" si="101"/>
        <v>22</v>
      </c>
      <c r="D1651" t="str">
        <f t="shared" si="102"/>
        <v>M</v>
      </c>
      <c r="E1651">
        <v>2010</v>
      </c>
      <c r="F1651">
        <v>44</v>
      </c>
      <c r="H1651">
        <v>3</v>
      </c>
      <c r="I1651" s="136">
        <f>VLOOKUP(A1651,[1]valid2020_stock!$A$2:$M$9919,13,FALSE)</f>
        <v>113362.52850388151</v>
      </c>
      <c r="K1651" s="136">
        <f t="shared" si="103"/>
        <v>113362.52850388151</v>
      </c>
    </row>
    <row r="1652" spans="1:11" x14ac:dyDescent="0.3">
      <c r="A1652" t="str">
        <f t="shared" si="100"/>
        <v>2010-44-4-</v>
      </c>
      <c r="B1652">
        <f>VLOOKUP(F1652,LookUpFlags!$A$5:$E$114,5,FALSE)</f>
        <v>1</v>
      </c>
      <c r="C1652">
        <f t="shared" si="101"/>
        <v>22</v>
      </c>
      <c r="D1652" t="str">
        <f t="shared" si="102"/>
        <v>M</v>
      </c>
      <c r="E1652">
        <v>2010</v>
      </c>
      <c r="F1652">
        <v>44</v>
      </c>
      <c r="H1652">
        <v>4</v>
      </c>
      <c r="I1652" s="136">
        <f>VLOOKUP(A1652,[1]valid2020_stock!$A$2:$M$9919,13,FALSE)</f>
        <v>4981.1370034678084</v>
      </c>
      <c r="K1652" s="136">
        <f t="shared" si="103"/>
        <v>4981.1370034678084</v>
      </c>
    </row>
    <row r="1653" spans="1:11" x14ac:dyDescent="0.3">
      <c r="A1653" t="str">
        <f t="shared" si="100"/>
        <v>2010-44-5-</v>
      </c>
      <c r="B1653">
        <f>VLOOKUP(F1653,LookUpFlags!$A$5:$E$114,5,FALSE)</f>
        <v>1</v>
      </c>
      <c r="C1653">
        <f t="shared" si="101"/>
        <v>22</v>
      </c>
      <c r="D1653" t="str">
        <f t="shared" si="102"/>
        <v>M</v>
      </c>
      <c r="E1653">
        <v>2010</v>
      </c>
      <c r="F1653">
        <v>44</v>
      </c>
      <c r="H1653">
        <v>5</v>
      </c>
      <c r="I1653" s="136">
        <f>VLOOKUP(A1653,[1]valid2020_stock!$A$2:$M$9919,13,FALSE)</f>
        <v>26.9905509910479</v>
      </c>
      <c r="K1653" s="136">
        <f t="shared" si="103"/>
        <v>26.9905509910479</v>
      </c>
    </row>
    <row r="1654" spans="1:11" x14ac:dyDescent="0.3">
      <c r="A1654" t="str">
        <f t="shared" si="100"/>
        <v>2011-44-3-</v>
      </c>
      <c r="B1654">
        <f>VLOOKUP(F1654,LookUpFlags!$A$5:$E$114,5,FALSE)</f>
        <v>1</v>
      </c>
      <c r="C1654">
        <f t="shared" si="101"/>
        <v>22</v>
      </c>
      <c r="D1654" t="str">
        <f t="shared" si="102"/>
        <v>M</v>
      </c>
      <c r="E1654">
        <v>2011</v>
      </c>
      <c r="F1654">
        <v>44</v>
      </c>
      <c r="H1654">
        <v>3</v>
      </c>
      <c r="I1654" s="136">
        <f>VLOOKUP(A1654,[1]valid2020_stock!$A$2:$M$9919,13,FALSE)</f>
        <v>51189.725751007398</v>
      </c>
      <c r="K1654" s="136">
        <f t="shared" si="103"/>
        <v>51189.725751007398</v>
      </c>
    </row>
    <row r="1655" spans="1:11" x14ac:dyDescent="0.3">
      <c r="A1655" t="str">
        <f t="shared" si="100"/>
        <v>2011-44-4-</v>
      </c>
      <c r="B1655">
        <f>VLOOKUP(F1655,LookUpFlags!$A$5:$E$114,5,FALSE)</f>
        <v>1</v>
      </c>
      <c r="C1655">
        <f t="shared" si="101"/>
        <v>22</v>
      </c>
      <c r="D1655" t="str">
        <f t="shared" si="102"/>
        <v>M</v>
      </c>
      <c r="E1655">
        <v>2011</v>
      </c>
      <c r="F1655">
        <v>44</v>
      </c>
      <c r="H1655">
        <v>4</v>
      </c>
      <c r="I1655" s="136">
        <f>VLOOKUP(A1655,[1]valid2020_stock!$A$2:$M$9919,13,FALSE)</f>
        <v>14027.93009737974</v>
      </c>
      <c r="K1655" s="136">
        <f t="shared" si="103"/>
        <v>14027.93009737974</v>
      </c>
    </row>
    <row r="1656" spans="1:11" x14ac:dyDescent="0.3">
      <c r="A1656" t="str">
        <f t="shared" si="100"/>
        <v>2011-44-5-</v>
      </c>
      <c r="B1656">
        <f>VLOOKUP(F1656,LookUpFlags!$A$5:$E$114,5,FALSE)</f>
        <v>1</v>
      </c>
      <c r="C1656">
        <f t="shared" si="101"/>
        <v>22</v>
      </c>
      <c r="D1656" t="str">
        <f t="shared" si="102"/>
        <v>M</v>
      </c>
      <c r="E1656">
        <v>2011</v>
      </c>
      <c r="F1656">
        <v>44</v>
      </c>
      <c r="H1656">
        <v>5</v>
      </c>
      <c r="I1656" s="136">
        <f>VLOOKUP(A1656,[1]valid2020_stock!$A$2:$M$9919,13,FALSE)</f>
        <v>31.084488989123209</v>
      </c>
      <c r="K1656" s="136">
        <f t="shared" si="103"/>
        <v>31.084488989123209</v>
      </c>
    </row>
    <row r="1657" spans="1:11" x14ac:dyDescent="0.3">
      <c r="A1657" t="str">
        <f t="shared" si="100"/>
        <v>2012-44-3-</v>
      </c>
      <c r="B1657">
        <f>VLOOKUP(F1657,LookUpFlags!$A$5:$E$114,5,FALSE)</f>
        <v>1</v>
      </c>
      <c r="C1657">
        <f t="shared" si="101"/>
        <v>22</v>
      </c>
      <c r="D1657" t="str">
        <f t="shared" si="102"/>
        <v>M</v>
      </c>
      <c r="E1657">
        <v>2012</v>
      </c>
      <c r="F1657">
        <v>44</v>
      </c>
      <c r="H1657">
        <v>3</v>
      </c>
      <c r="I1657" s="136">
        <f>VLOOKUP(A1657,[1]valid2020_stock!$A$2:$M$9919,13,FALSE)</f>
        <v>39839.995235960887</v>
      </c>
      <c r="K1657" s="136">
        <f t="shared" si="103"/>
        <v>39839.995235960887</v>
      </c>
    </row>
    <row r="1658" spans="1:11" x14ac:dyDescent="0.3">
      <c r="A1658" t="str">
        <f t="shared" si="100"/>
        <v>2012-44-4-</v>
      </c>
      <c r="B1658">
        <f>VLOOKUP(F1658,LookUpFlags!$A$5:$E$114,5,FALSE)</f>
        <v>1</v>
      </c>
      <c r="C1658">
        <f t="shared" si="101"/>
        <v>22</v>
      </c>
      <c r="D1658" t="str">
        <f t="shared" si="102"/>
        <v>M</v>
      </c>
      <c r="E1658">
        <v>2012</v>
      </c>
      <c r="F1658">
        <v>44</v>
      </c>
      <c r="H1658">
        <v>4</v>
      </c>
      <c r="I1658" s="136">
        <f>VLOOKUP(A1658,[1]valid2020_stock!$A$2:$M$9919,13,FALSE)</f>
        <v>12571.70690510131</v>
      </c>
      <c r="K1658" s="136">
        <f t="shared" si="103"/>
        <v>12571.70690510131</v>
      </c>
    </row>
    <row r="1659" spans="1:11" x14ac:dyDescent="0.3">
      <c r="A1659" t="str">
        <f t="shared" si="100"/>
        <v>2012-44-5-</v>
      </c>
      <c r="B1659">
        <f>VLOOKUP(F1659,LookUpFlags!$A$5:$E$114,5,FALSE)</f>
        <v>1</v>
      </c>
      <c r="C1659">
        <f t="shared" si="101"/>
        <v>22</v>
      </c>
      <c r="D1659" t="str">
        <f t="shared" si="102"/>
        <v>M</v>
      </c>
      <c r="E1659">
        <v>2012</v>
      </c>
      <c r="F1659">
        <v>44</v>
      </c>
      <c r="H1659">
        <v>5</v>
      </c>
      <c r="I1659" s="136">
        <f>VLOOKUP(A1659,[1]valid2020_stock!$A$2:$M$9919,13,FALSE)</f>
        <v>65.996796640615599</v>
      </c>
      <c r="K1659" s="136">
        <f t="shared" si="103"/>
        <v>65.996796640615599</v>
      </c>
    </row>
    <row r="1660" spans="1:11" x14ac:dyDescent="0.3">
      <c r="A1660" t="str">
        <f t="shared" si="100"/>
        <v>2013-44-3-</v>
      </c>
      <c r="B1660">
        <f>VLOOKUP(F1660,LookUpFlags!$A$5:$E$114,5,FALSE)</f>
        <v>1</v>
      </c>
      <c r="C1660">
        <f t="shared" si="101"/>
        <v>22</v>
      </c>
      <c r="D1660" t="str">
        <f t="shared" si="102"/>
        <v>M</v>
      </c>
      <c r="E1660">
        <v>2013</v>
      </c>
      <c r="F1660">
        <v>44</v>
      </c>
      <c r="H1660">
        <v>3</v>
      </c>
      <c r="I1660" s="136">
        <f>VLOOKUP(A1660,[1]valid2020_stock!$A$2:$M$9919,13,FALSE)</f>
        <v>64115.521804678392</v>
      </c>
      <c r="K1660" s="136">
        <f t="shared" si="103"/>
        <v>64115.521804678392</v>
      </c>
    </row>
    <row r="1661" spans="1:11" x14ac:dyDescent="0.3">
      <c r="A1661" t="str">
        <f t="shared" si="100"/>
        <v>2013-44-4-</v>
      </c>
      <c r="B1661">
        <f>VLOOKUP(F1661,LookUpFlags!$A$5:$E$114,5,FALSE)</f>
        <v>1</v>
      </c>
      <c r="C1661">
        <f t="shared" si="101"/>
        <v>22</v>
      </c>
      <c r="D1661" t="str">
        <f t="shared" si="102"/>
        <v>M</v>
      </c>
      <c r="E1661">
        <v>2013</v>
      </c>
      <c r="F1661">
        <v>44</v>
      </c>
      <c r="H1661">
        <v>4</v>
      </c>
      <c r="I1661" s="136">
        <f>VLOOKUP(A1661,[1]valid2020_stock!$A$2:$M$9919,13,FALSE)</f>
        <v>15635.811978537051</v>
      </c>
      <c r="K1661" s="136">
        <f t="shared" si="103"/>
        <v>15635.811978537051</v>
      </c>
    </row>
    <row r="1662" spans="1:11" x14ac:dyDescent="0.3">
      <c r="A1662" t="str">
        <f t="shared" si="100"/>
        <v>2013-44-5-</v>
      </c>
      <c r="B1662">
        <f>VLOOKUP(F1662,LookUpFlags!$A$5:$E$114,5,FALSE)</f>
        <v>1</v>
      </c>
      <c r="C1662">
        <f t="shared" si="101"/>
        <v>22</v>
      </c>
      <c r="D1662" t="str">
        <f t="shared" si="102"/>
        <v>M</v>
      </c>
      <c r="E1662">
        <v>2013</v>
      </c>
      <c r="F1662">
        <v>44</v>
      </c>
      <c r="H1662">
        <v>5</v>
      </c>
      <c r="I1662" s="136">
        <f>VLOOKUP(A1662,[1]valid2020_stock!$A$2:$M$9919,13,FALSE)</f>
        <v>131.9935932812312</v>
      </c>
      <c r="K1662" s="136">
        <f t="shared" si="103"/>
        <v>131.9935932812312</v>
      </c>
    </row>
    <row r="1663" spans="1:11" x14ac:dyDescent="0.3">
      <c r="A1663" t="str">
        <f t="shared" si="100"/>
        <v>2007-45-3-</v>
      </c>
      <c r="B1663">
        <f>VLOOKUP(F1663,LookUpFlags!$A$5:$E$114,5,FALSE)</f>
        <v>1</v>
      </c>
      <c r="C1663">
        <f t="shared" si="101"/>
        <v>23</v>
      </c>
      <c r="D1663" t="str">
        <f t="shared" si="102"/>
        <v>UM</v>
      </c>
      <c r="E1663">
        <v>2007</v>
      </c>
      <c r="F1663">
        <v>45</v>
      </c>
      <c r="H1663">
        <v>3</v>
      </c>
      <c r="I1663" s="136">
        <f>VLOOKUP(A1663,[1]valid2020_stock!$A$2:$M$9919,13,FALSE)</f>
        <v>2728.5334753777001</v>
      </c>
      <c r="K1663" s="136">
        <f t="shared" si="103"/>
        <v>2728.5334753777001</v>
      </c>
    </row>
    <row r="1664" spans="1:11" x14ac:dyDescent="0.3">
      <c r="A1664" t="str">
        <f t="shared" si="100"/>
        <v>2007-45-4-</v>
      </c>
      <c r="B1664">
        <f>VLOOKUP(F1664,LookUpFlags!$A$5:$E$114,5,FALSE)</f>
        <v>1</v>
      </c>
      <c r="C1664">
        <f t="shared" si="101"/>
        <v>23</v>
      </c>
      <c r="D1664" t="str">
        <f t="shared" si="102"/>
        <v>UM</v>
      </c>
      <c r="E1664">
        <v>2007</v>
      </c>
      <c r="F1664">
        <v>45</v>
      </c>
      <c r="H1664">
        <v>4</v>
      </c>
      <c r="I1664" s="136">
        <f>VLOOKUP(A1664,[1]valid2020_stock!$A$2:$M$9919,13,FALSE)</f>
        <v>10403.60064669659</v>
      </c>
      <c r="K1664" s="136">
        <f t="shared" si="103"/>
        <v>10403.60064669659</v>
      </c>
    </row>
    <row r="1665" spans="1:11" x14ac:dyDescent="0.3">
      <c r="A1665" t="str">
        <f t="shared" si="100"/>
        <v>2007-45-5-</v>
      </c>
      <c r="B1665">
        <f>VLOOKUP(F1665,LookUpFlags!$A$5:$E$114,5,FALSE)</f>
        <v>1</v>
      </c>
      <c r="C1665">
        <f t="shared" si="101"/>
        <v>23</v>
      </c>
      <c r="D1665" t="str">
        <f t="shared" si="102"/>
        <v>UM</v>
      </c>
      <c r="E1665">
        <v>2007</v>
      </c>
      <c r="F1665">
        <v>45</v>
      </c>
      <c r="H1665">
        <v>5</v>
      </c>
      <c r="I1665" s="136">
        <f>VLOOKUP(A1665,[1]valid2020_stock!$A$2:$M$9919,13,FALSE)</f>
        <v>17576.03071440283</v>
      </c>
      <c r="K1665" s="136">
        <f t="shared" si="103"/>
        <v>17576.03071440283</v>
      </c>
    </row>
    <row r="1666" spans="1:11" x14ac:dyDescent="0.3">
      <c r="A1666" t="str">
        <f t="shared" si="100"/>
        <v>2008-45-3-</v>
      </c>
      <c r="B1666">
        <f>VLOOKUP(F1666,LookUpFlags!$A$5:$E$114,5,FALSE)</f>
        <v>1</v>
      </c>
      <c r="C1666">
        <f t="shared" si="101"/>
        <v>23</v>
      </c>
      <c r="D1666" t="str">
        <f t="shared" si="102"/>
        <v>UM</v>
      </c>
      <c r="E1666">
        <v>2008</v>
      </c>
      <c r="F1666">
        <v>45</v>
      </c>
      <c r="H1666">
        <v>3</v>
      </c>
      <c r="I1666" s="136">
        <f>VLOOKUP(A1666,[1]valid2020_stock!$A$2:$M$9919,13,FALSE)</f>
        <v>4685.6395187382341</v>
      </c>
      <c r="K1666" s="136">
        <f t="shared" si="103"/>
        <v>4685.6395187382341</v>
      </c>
    </row>
    <row r="1667" spans="1:11" x14ac:dyDescent="0.3">
      <c r="A1667" t="str">
        <f t="shared" si="100"/>
        <v>2008-45-4-</v>
      </c>
      <c r="B1667">
        <f>VLOOKUP(F1667,LookUpFlags!$A$5:$E$114,5,FALSE)</f>
        <v>1</v>
      </c>
      <c r="C1667">
        <f t="shared" si="101"/>
        <v>23</v>
      </c>
      <c r="D1667" t="str">
        <f t="shared" si="102"/>
        <v>UM</v>
      </c>
      <c r="E1667">
        <v>2008</v>
      </c>
      <c r="F1667">
        <v>45</v>
      </c>
      <c r="H1667">
        <v>4</v>
      </c>
      <c r="I1667" s="136">
        <f>VLOOKUP(A1667,[1]valid2020_stock!$A$2:$M$9919,13,FALSE)</f>
        <v>9140.9628510637776</v>
      </c>
      <c r="K1667" s="136">
        <f t="shared" si="103"/>
        <v>9140.9628510637776</v>
      </c>
    </row>
    <row r="1668" spans="1:11" x14ac:dyDescent="0.3">
      <c r="A1668" t="str">
        <f t="shared" ref="A1668:A1731" si="104">E1668&amp;"-"&amp;F1668&amp;"-"&amp;H1668&amp;"-"&amp;G1668</f>
        <v>2008-45-5-</v>
      </c>
      <c r="B1668">
        <f>VLOOKUP(F1668,LookUpFlags!$A$5:$E$114,5,FALSE)</f>
        <v>1</v>
      </c>
      <c r="C1668">
        <f t="shared" ref="C1668:C1731" si="105">IF(MOD(F1668,2)&lt;&gt;0,F1668/2+0.5,F1668/2)</f>
        <v>23</v>
      </c>
      <c r="D1668" t="str">
        <f t="shared" ref="D1668:D1731" si="106">IF(MOD(F1668,2)&lt;&gt;0,"UM","M")</f>
        <v>UM</v>
      </c>
      <c r="E1668">
        <v>2008</v>
      </c>
      <c r="F1668">
        <v>45</v>
      </c>
      <c r="H1668">
        <v>5</v>
      </c>
      <c r="I1668" s="136">
        <f>VLOOKUP(A1668,[1]valid2020_stock!$A$2:$M$9919,13,FALSE)</f>
        <v>7383.584327022023</v>
      </c>
      <c r="K1668" s="136">
        <f t="shared" si="103"/>
        <v>7383.584327022023</v>
      </c>
    </row>
    <row r="1669" spans="1:11" x14ac:dyDescent="0.3">
      <c r="A1669" t="str">
        <f t="shared" si="104"/>
        <v>2009-45-3-</v>
      </c>
      <c r="B1669">
        <f>VLOOKUP(F1669,LookUpFlags!$A$5:$E$114,5,FALSE)</f>
        <v>1</v>
      </c>
      <c r="C1669">
        <f t="shared" si="105"/>
        <v>23</v>
      </c>
      <c r="D1669" t="str">
        <f t="shared" si="106"/>
        <v>UM</v>
      </c>
      <c r="E1669">
        <v>2009</v>
      </c>
      <c r="F1669">
        <v>45</v>
      </c>
      <c r="H1669">
        <v>3</v>
      </c>
      <c r="I1669" s="136">
        <f>VLOOKUP(A1669,[1]valid2020_stock!$A$2:$M$9919,13,FALSE)</f>
        <v>2987.6154775983068</v>
      </c>
      <c r="K1669" s="136">
        <f t="shared" si="103"/>
        <v>2987.6154775983068</v>
      </c>
    </row>
    <row r="1670" spans="1:11" x14ac:dyDescent="0.3">
      <c r="A1670" t="str">
        <f t="shared" si="104"/>
        <v>2009-45-4-</v>
      </c>
      <c r="B1670">
        <f>VLOOKUP(F1670,LookUpFlags!$A$5:$E$114,5,FALSE)</f>
        <v>1</v>
      </c>
      <c r="C1670">
        <f t="shared" si="105"/>
        <v>23</v>
      </c>
      <c r="D1670" t="str">
        <f t="shared" si="106"/>
        <v>UM</v>
      </c>
      <c r="E1670">
        <v>2009</v>
      </c>
      <c r="F1670">
        <v>45</v>
      </c>
      <c r="H1670">
        <v>4</v>
      </c>
      <c r="I1670" s="136">
        <f>VLOOKUP(A1670,[1]valid2020_stock!$A$2:$M$9919,13,FALSE)</f>
        <v>14613.17419265731</v>
      </c>
      <c r="K1670" s="136">
        <f t="shared" si="103"/>
        <v>14613.17419265731</v>
      </c>
    </row>
    <row r="1671" spans="1:11" x14ac:dyDescent="0.3">
      <c r="A1671" t="str">
        <f t="shared" si="104"/>
        <v>2009-45-5-</v>
      </c>
      <c r="B1671">
        <f>VLOOKUP(F1671,LookUpFlags!$A$5:$E$114,5,FALSE)</f>
        <v>1</v>
      </c>
      <c r="C1671">
        <f t="shared" si="105"/>
        <v>23</v>
      </c>
      <c r="D1671" t="str">
        <f t="shared" si="106"/>
        <v>UM</v>
      </c>
      <c r="E1671">
        <v>2009</v>
      </c>
      <c r="F1671">
        <v>45</v>
      </c>
      <c r="H1671">
        <v>5</v>
      </c>
      <c r="I1671" s="136">
        <f>VLOOKUP(A1671,[1]valid2020_stock!$A$2:$M$9919,13,FALSE)</f>
        <v>5611.3077733119626</v>
      </c>
      <c r="K1671" s="136">
        <f t="shared" si="103"/>
        <v>5611.3077733119626</v>
      </c>
    </row>
    <row r="1672" spans="1:11" x14ac:dyDescent="0.3">
      <c r="A1672" t="str">
        <f t="shared" si="104"/>
        <v>2010-45-3-</v>
      </c>
      <c r="B1672">
        <f>VLOOKUP(F1672,LookUpFlags!$A$5:$E$114,5,FALSE)</f>
        <v>1</v>
      </c>
      <c r="C1672">
        <f t="shared" si="105"/>
        <v>23</v>
      </c>
      <c r="D1672" t="str">
        <f t="shared" si="106"/>
        <v>UM</v>
      </c>
      <c r="E1672">
        <v>2010</v>
      </c>
      <c r="F1672">
        <v>45</v>
      </c>
      <c r="H1672">
        <v>3</v>
      </c>
      <c r="I1672" s="136">
        <f>VLOOKUP(A1672,[1]valid2020_stock!$A$2:$M$9919,13,FALSE)</f>
        <v>3973.501921678122</v>
      </c>
      <c r="K1672" s="136">
        <f t="shared" si="103"/>
        <v>3973.501921678122</v>
      </c>
    </row>
    <row r="1673" spans="1:11" x14ac:dyDescent="0.3">
      <c r="A1673" t="str">
        <f t="shared" si="104"/>
        <v>2010-45-4-</v>
      </c>
      <c r="B1673">
        <f>VLOOKUP(F1673,LookUpFlags!$A$5:$E$114,5,FALSE)</f>
        <v>1</v>
      </c>
      <c r="C1673">
        <f t="shared" si="105"/>
        <v>23</v>
      </c>
      <c r="D1673" t="str">
        <f t="shared" si="106"/>
        <v>UM</v>
      </c>
      <c r="E1673">
        <v>2010</v>
      </c>
      <c r="F1673">
        <v>45</v>
      </c>
      <c r="H1673">
        <v>4</v>
      </c>
      <c r="I1673" s="136">
        <f>VLOOKUP(A1673,[1]valid2020_stock!$A$2:$M$9919,13,FALSE)</f>
        <v>16405.931668459689</v>
      </c>
      <c r="K1673" s="136">
        <f t="shared" si="103"/>
        <v>16405.931668459689</v>
      </c>
    </row>
    <row r="1674" spans="1:11" x14ac:dyDescent="0.3">
      <c r="A1674" t="str">
        <f t="shared" si="104"/>
        <v>2010-45-5-</v>
      </c>
      <c r="B1674">
        <f>VLOOKUP(F1674,LookUpFlags!$A$5:$E$114,5,FALSE)</f>
        <v>1</v>
      </c>
      <c r="C1674">
        <f t="shared" si="105"/>
        <v>23</v>
      </c>
      <c r="D1674" t="str">
        <f t="shared" si="106"/>
        <v>UM</v>
      </c>
      <c r="E1674">
        <v>2010</v>
      </c>
      <c r="F1674">
        <v>45</v>
      </c>
      <c r="H1674">
        <v>5</v>
      </c>
      <c r="I1674" s="136">
        <f>VLOOKUP(A1674,[1]valid2020_stock!$A$2:$M$9919,13,FALSE)</f>
        <v>6252.2395931737046</v>
      </c>
      <c r="K1674" s="136">
        <f t="shared" si="103"/>
        <v>6252.2395931737046</v>
      </c>
    </row>
    <row r="1675" spans="1:11" x14ac:dyDescent="0.3">
      <c r="A1675" t="str">
        <f t="shared" si="104"/>
        <v>2011-45-3-</v>
      </c>
      <c r="B1675">
        <f>VLOOKUP(F1675,LookUpFlags!$A$5:$E$114,5,FALSE)</f>
        <v>1</v>
      </c>
      <c r="C1675">
        <f t="shared" si="105"/>
        <v>23</v>
      </c>
      <c r="D1675" t="str">
        <f t="shared" si="106"/>
        <v>UM</v>
      </c>
      <c r="E1675">
        <v>2011</v>
      </c>
      <c r="F1675">
        <v>45</v>
      </c>
      <c r="H1675">
        <v>3</v>
      </c>
      <c r="I1675" s="136">
        <f>VLOOKUP(A1675,[1]valid2020_stock!$A$2:$M$9919,13,FALSE)</f>
        <v>3147.9713208491398</v>
      </c>
      <c r="K1675" s="136">
        <f t="shared" si="103"/>
        <v>3147.9713208491398</v>
      </c>
    </row>
    <row r="1676" spans="1:11" x14ac:dyDescent="0.3">
      <c r="A1676" t="str">
        <f t="shared" si="104"/>
        <v>2011-45-4-</v>
      </c>
      <c r="B1676">
        <f>VLOOKUP(F1676,LookUpFlags!$A$5:$E$114,5,FALSE)</f>
        <v>1</v>
      </c>
      <c r="C1676">
        <f t="shared" si="105"/>
        <v>23</v>
      </c>
      <c r="D1676" t="str">
        <f t="shared" si="106"/>
        <v>UM</v>
      </c>
      <c r="E1676">
        <v>2011</v>
      </c>
      <c r="F1676">
        <v>45</v>
      </c>
      <c r="H1676">
        <v>4</v>
      </c>
      <c r="I1676" s="136">
        <f>VLOOKUP(A1676,[1]valid2020_stock!$A$2:$M$9919,13,FALSE)</f>
        <v>19986.299645346229</v>
      </c>
      <c r="K1676" s="136">
        <f t="shared" si="103"/>
        <v>19986.299645346229</v>
      </c>
    </row>
    <row r="1677" spans="1:11" x14ac:dyDescent="0.3">
      <c r="A1677" t="str">
        <f t="shared" si="104"/>
        <v>2011-45-5-</v>
      </c>
      <c r="B1677">
        <f>VLOOKUP(F1677,LookUpFlags!$A$5:$E$114,5,FALSE)</f>
        <v>1</v>
      </c>
      <c r="C1677">
        <f t="shared" si="105"/>
        <v>23</v>
      </c>
      <c r="D1677" t="str">
        <f t="shared" si="106"/>
        <v>UM</v>
      </c>
      <c r="E1677">
        <v>2011</v>
      </c>
      <c r="F1677">
        <v>45</v>
      </c>
      <c r="H1677">
        <v>5</v>
      </c>
      <c r="I1677" s="136">
        <f>VLOOKUP(A1677,[1]valid2020_stock!$A$2:$M$9919,13,FALSE)</f>
        <v>14034.96682700917</v>
      </c>
      <c r="K1677" s="136">
        <f t="shared" si="103"/>
        <v>14034.96682700917</v>
      </c>
    </row>
    <row r="1678" spans="1:11" x14ac:dyDescent="0.3">
      <c r="A1678" t="str">
        <f t="shared" si="104"/>
        <v>2012-45-3-</v>
      </c>
      <c r="B1678">
        <f>VLOOKUP(F1678,LookUpFlags!$A$5:$E$114,5,FALSE)</f>
        <v>1</v>
      </c>
      <c r="C1678">
        <f t="shared" si="105"/>
        <v>23</v>
      </c>
      <c r="D1678" t="str">
        <f t="shared" si="106"/>
        <v>UM</v>
      </c>
      <c r="E1678">
        <v>2012</v>
      </c>
      <c r="F1678">
        <v>45</v>
      </c>
      <c r="H1678">
        <v>3</v>
      </c>
      <c r="I1678" s="136">
        <f>VLOOKUP(A1678,[1]valid2020_stock!$A$2:$M$9919,13,FALSE)</f>
        <v>2256.3565705625788</v>
      </c>
      <c r="K1678" s="136">
        <f t="shared" si="103"/>
        <v>2256.3565705625788</v>
      </c>
    </row>
    <row r="1679" spans="1:11" x14ac:dyDescent="0.3">
      <c r="A1679" t="str">
        <f t="shared" si="104"/>
        <v>2012-45-4-</v>
      </c>
      <c r="B1679">
        <f>VLOOKUP(F1679,LookUpFlags!$A$5:$E$114,5,FALSE)</f>
        <v>1</v>
      </c>
      <c r="C1679">
        <f t="shared" si="105"/>
        <v>23</v>
      </c>
      <c r="D1679" t="str">
        <f t="shared" si="106"/>
        <v>UM</v>
      </c>
      <c r="E1679">
        <v>2012</v>
      </c>
      <c r="F1679">
        <v>45</v>
      </c>
      <c r="H1679">
        <v>4</v>
      </c>
      <c r="I1679" s="136">
        <f>VLOOKUP(A1679,[1]valid2020_stock!$A$2:$M$9919,13,FALSE)</f>
        <v>11664.779684334109</v>
      </c>
      <c r="K1679" s="136">
        <f t="shared" si="103"/>
        <v>11664.779684334109</v>
      </c>
    </row>
    <row r="1680" spans="1:11" x14ac:dyDescent="0.3">
      <c r="A1680" t="str">
        <f t="shared" si="104"/>
        <v>2012-45-5-</v>
      </c>
      <c r="B1680">
        <f>VLOOKUP(F1680,LookUpFlags!$A$5:$E$114,5,FALSE)</f>
        <v>1</v>
      </c>
      <c r="C1680">
        <f t="shared" si="105"/>
        <v>23</v>
      </c>
      <c r="D1680" t="str">
        <f t="shared" si="106"/>
        <v>UM</v>
      </c>
      <c r="E1680">
        <v>2012</v>
      </c>
      <c r="F1680">
        <v>45</v>
      </c>
      <c r="H1680">
        <v>5</v>
      </c>
      <c r="I1680" s="136">
        <f>VLOOKUP(A1680,[1]valid2020_stock!$A$2:$M$9919,13,FALSE)</f>
        <v>9400.6436375087287</v>
      </c>
      <c r="K1680" s="136">
        <f t="shared" si="103"/>
        <v>9400.6436375087287</v>
      </c>
    </row>
    <row r="1681" spans="1:11" x14ac:dyDescent="0.3">
      <c r="A1681" t="str">
        <f t="shared" si="104"/>
        <v>2013-45-3-</v>
      </c>
      <c r="B1681">
        <f>VLOOKUP(F1681,LookUpFlags!$A$5:$E$114,5,FALSE)</f>
        <v>1</v>
      </c>
      <c r="C1681">
        <f t="shared" si="105"/>
        <v>23</v>
      </c>
      <c r="D1681" t="str">
        <f t="shared" si="106"/>
        <v>UM</v>
      </c>
      <c r="E1681">
        <v>2013</v>
      </c>
      <c r="F1681">
        <v>45</v>
      </c>
      <c r="H1681">
        <v>3</v>
      </c>
      <c r="I1681" s="136">
        <f>VLOOKUP(A1681,[1]valid2020_stock!$A$2:$M$9919,13,FALSE)</f>
        <v>6551.372973106204</v>
      </c>
      <c r="K1681" s="136">
        <f t="shared" si="103"/>
        <v>6551.372973106204</v>
      </c>
    </row>
    <row r="1682" spans="1:11" x14ac:dyDescent="0.3">
      <c r="A1682" t="str">
        <f t="shared" si="104"/>
        <v>2013-45-4-</v>
      </c>
      <c r="B1682">
        <f>VLOOKUP(F1682,LookUpFlags!$A$5:$E$114,5,FALSE)</f>
        <v>1</v>
      </c>
      <c r="C1682">
        <f t="shared" si="105"/>
        <v>23</v>
      </c>
      <c r="D1682" t="str">
        <f t="shared" si="106"/>
        <v>UM</v>
      </c>
      <c r="E1682">
        <v>2013</v>
      </c>
      <c r="F1682">
        <v>45</v>
      </c>
      <c r="H1682">
        <v>4</v>
      </c>
      <c r="I1682" s="136">
        <f>VLOOKUP(A1682,[1]valid2020_stock!$A$2:$M$9919,13,FALSE)</f>
        <v>17001.01372667103</v>
      </c>
      <c r="K1682" s="136">
        <f t="shared" si="103"/>
        <v>17001.01372667103</v>
      </c>
    </row>
    <row r="1683" spans="1:11" x14ac:dyDescent="0.3">
      <c r="A1683" t="str">
        <f t="shared" si="104"/>
        <v>2013-45-5-</v>
      </c>
      <c r="B1683">
        <f>VLOOKUP(F1683,LookUpFlags!$A$5:$E$114,5,FALSE)</f>
        <v>1</v>
      </c>
      <c r="C1683">
        <f t="shared" si="105"/>
        <v>23</v>
      </c>
      <c r="D1683" t="str">
        <f t="shared" si="106"/>
        <v>UM</v>
      </c>
      <c r="E1683">
        <v>2013</v>
      </c>
      <c r="F1683">
        <v>45</v>
      </c>
      <c r="H1683">
        <v>5</v>
      </c>
      <c r="I1683" s="136">
        <f>VLOOKUP(A1683,[1]valid2020_stock!$A$2:$M$9919,13,FALSE)</f>
        <v>10988.568788133931</v>
      </c>
      <c r="K1683" s="136">
        <f t="shared" si="103"/>
        <v>10988.568788133931</v>
      </c>
    </row>
    <row r="1684" spans="1:11" x14ac:dyDescent="0.3">
      <c r="A1684" t="str">
        <f t="shared" si="104"/>
        <v>2007-46-3-</v>
      </c>
      <c r="B1684">
        <f>VLOOKUP(F1684,LookUpFlags!$A$5:$E$114,5,FALSE)</f>
        <v>1</v>
      </c>
      <c r="C1684">
        <f t="shared" si="105"/>
        <v>23</v>
      </c>
      <c r="D1684" t="str">
        <f t="shared" si="106"/>
        <v>M</v>
      </c>
      <c r="E1684">
        <v>2007</v>
      </c>
      <c r="F1684">
        <v>46</v>
      </c>
      <c r="H1684">
        <v>3</v>
      </c>
      <c r="I1684" s="136">
        <f>VLOOKUP(A1684,[1]valid2020_stock!$A$2:$M$9919,13,FALSE)</f>
        <v>577.18977363493423</v>
      </c>
      <c r="K1684" s="136">
        <f t="shared" si="103"/>
        <v>577.18977363493423</v>
      </c>
    </row>
    <row r="1685" spans="1:11" x14ac:dyDescent="0.3">
      <c r="A1685" t="str">
        <f t="shared" si="104"/>
        <v>2007-46-4-</v>
      </c>
      <c r="B1685">
        <f>VLOOKUP(F1685,LookUpFlags!$A$5:$E$114,5,FALSE)</f>
        <v>1</v>
      </c>
      <c r="C1685">
        <f t="shared" si="105"/>
        <v>23</v>
      </c>
      <c r="D1685" t="str">
        <f t="shared" si="106"/>
        <v>M</v>
      </c>
      <c r="E1685">
        <v>2007</v>
      </c>
      <c r="F1685">
        <v>46</v>
      </c>
      <c r="H1685">
        <v>4</v>
      </c>
      <c r="I1685" s="136">
        <f>VLOOKUP(A1685,[1]valid2020_stock!$A$2:$M$9919,13,FALSE)</f>
        <v>2110.1642821077239</v>
      </c>
      <c r="K1685" s="136">
        <f t="shared" si="103"/>
        <v>2110.1642821077239</v>
      </c>
    </row>
    <row r="1686" spans="1:11" x14ac:dyDescent="0.3">
      <c r="A1686" t="str">
        <f t="shared" si="104"/>
        <v>2007-46-5-</v>
      </c>
      <c r="B1686">
        <f>VLOOKUP(F1686,LookUpFlags!$A$5:$E$114,5,FALSE)</f>
        <v>1</v>
      </c>
      <c r="C1686">
        <f t="shared" si="105"/>
        <v>23</v>
      </c>
      <c r="D1686" t="str">
        <f t="shared" si="106"/>
        <v>M</v>
      </c>
      <c r="E1686">
        <v>2007</v>
      </c>
      <c r="F1686">
        <v>46</v>
      </c>
      <c r="H1686">
        <v>5</v>
      </c>
      <c r="I1686" s="136">
        <f>VLOOKUP(A1686,[1]valid2020_stock!$A$2:$M$9919,13,FALSE)</f>
        <v>3639.4811077802151</v>
      </c>
      <c r="K1686" s="136">
        <f t="shared" si="103"/>
        <v>3639.4811077802151</v>
      </c>
    </row>
    <row r="1687" spans="1:11" x14ac:dyDescent="0.3">
      <c r="A1687" t="str">
        <f t="shared" si="104"/>
        <v>2008-46-3-</v>
      </c>
      <c r="B1687">
        <f>VLOOKUP(F1687,LookUpFlags!$A$5:$E$114,5,FALSE)</f>
        <v>1</v>
      </c>
      <c r="C1687">
        <f t="shared" si="105"/>
        <v>23</v>
      </c>
      <c r="D1687" t="str">
        <f t="shared" si="106"/>
        <v>M</v>
      </c>
      <c r="E1687">
        <v>2008</v>
      </c>
      <c r="F1687">
        <v>46</v>
      </c>
      <c r="H1687">
        <v>3</v>
      </c>
      <c r="I1687" s="136">
        <f>VLOOKUP(A1687,[1]valid2020_stock!$A$2:$M$9919,13,FALSE)</f>
        <v>6285.6011769639272</v>
      </c>
      <c r="K1687" s="136">
        <f t="shared" si="103"/>
        <v>6285.6011769639272</v>
      </c>
    </row>
    <row r="1688" spans="1:11" x14ac:dyDescent="0.3">
      <c r="A1688" t="str">
        <f t="shared" si="104"/>
        <v>2008-46-4-</v>
      </c>
      <c r="B1688">
        <f>VLOOKUP(F1688,LookUpFlags!$A$5:$E$114,5,FALSE)</f>
        <v>1</v>
      </c>
      <c r="C1688">
        <f t="shared" si="105"/>
        <v>23</v>
      </c>
      <c r="D1688" t="str">
        <f t="shared" si="106"/>
        <v>M</v>
      </c>
      <c r="E1688">
        <v>2008</v>
      </c>
      <c r="F1688">
        <v>46</v>
      </c>
      <c r="H1688">
        <v>4</v>
      </c>
      <c r="I1688" s="136">
        <f>VLOOKUP(A1688,[1]valid2020_stock!$A$2:$M$9919,13,FALSE)</f>
        <v>15299.829436915939</v>
      </c>
      <c r="K1688" s="136">
        <f t="shared" si="103"/>
        <v>15299.829436915939</v>
      </c>
    </row>
    <row r="1689" spans="1:11" x14ac:dyDescent="0.3">
      <c r="A1689" t="str">
        <f t="shared" si="104"/>
        <v>2008-46-5-</v>
      </c>
      <c r="B1689">
        <f>VLOOKUP(F1689,LookUpFlags!$A$5:$E$114,5,FALSE)</f>
        <v>1</v>
      </c>
      <c r="C1689">
        <f t="shared" si="105"/>
        <v>23</v>
      </c>
      <c r="D1689" t="str">
        <f t="shared" si="106"/>
        <v>M</v>
      </c>
      <c r="E1689">
        <v>2008</v>
      </c>
      <c r="F1689">
        <v>46</v>
      </c>
      <c r="H1689">
        <v>5</v>
      </c>
      <c r="I1689" s="136">
        <f>VLOOKUP(A1689,[1]valid2020_stock!$A$2:$M$9919,13,FALSE)</f>
        <v>12736.382689296101</v>
      </c>
      <c r="K1689" s="136">
        <f t="shared" si="103"/>
        <v>12736.382689296101</v>
      </c>
    </row>
    <row r="1690" spans="1:11" x14ac:dyDescent="0.3">
      <c r="A1690" t="str">
        <f t="shared" si="104"/>
        <v>2009-46-3-</v>
      </c>
      <c r="B1690">
        <f>VLOOKUP(F1690,LookUpFlags!$A$5:$E$114,5,FALSE)</f>
        <v>1</v>
      </c>
      <c r="C1690">
        <f t="shared" si="105"/>
        <v>23</v>
      </c>
      <c r="D1690" t="str">
        <f t="shared" si="106"/>
        <v>M</v>
      </c>
      <c r="E1690">
        <v>2009</v>
      </c>
      <c r="F1690">
        <v>46</v>
      </c>
      <c r="H1690">
        <v>3</v>
      </c>
      <c r="I1690" s="136">
        <f>VLOOKUP(A1690,[1]valid2020_stock!$A$2:$M$9919,13,FALSE)</f>
        <v>4039.211281863888</v>
      </c>
      <c r="K1690" s="136">
        <f t="shared" si="103"/>
        <v>4039.211281863888</v>
      </c>
    </row>
    <row r="1691" spans="1:11" x14ac:dyDescent="0.3">
      <c r="A1691" t="str">
        <f t="shared" si="104"/>
        <v>2009-46-4-</v>
      </c>
      <c r="B1691">
        <f>VLOOKUP(F1691,LookUpFlags!$A$5:$E$114,5,FALSE)</f>
        <v>1</v>
      </c>
      <c r="C1691">
        <f t="shared" si="105"/>
        <v>23</v>
      </c>
      <c r="D1691" t="str">
        <f t="shared" si="106"/>
        <v>M</v>
      </c>
      <c r="E1691">
        <v>2009</v>
      </c>
      <c r="F1691">
        <v>46</v>
      </c>
      <c r="H1691">
        <v>4</v>
      </c>
      <c r="I1691" s="136">
        <f>VLOOKUP(A1691,[1]valid2020_stock!$A$2:$M$9919,13,FALSE)</f>
        <v>18068.166870325011</v>
      </c>
      <c r="K1691" s="136">
        <f t="shared" si="103"/>
        <v>18068.166870325011</v>
      </c>
    </row>
    <row r="1692" spans="1:11" x14ac:dyDescent="0.3">
      <c r="A1692" t="str">
        <f t="shared" si="104"/>
        <v>2009-46-5-</v>
      </c>
      <c r="B1692">
        <f>VLOOKUP(F1692,LookUpFlags!$A$5:$E$114,5,FALSE)</f>
        <v>1</v>
      </c>
      <c r="C1692">
        <f t="shared" si="105"/>
        <v>23</v>
      </c>
      <c r="D1692" t="str">
        <f t="shared" si="106"/>
        <v>M</v>
      </c>
      <c r="E1692">
        <v>2009</v>
      </c>
      <c r="F1692">
        <v>46</v>
      </c>
      <c r="H1692">
        <v>5</v>
      </c>
      <c r="I1692" s="136">
        <f>VLOOKUP(A1692,[1]valid2020_stock!$A$2:$M$9919,13,FALSE)</f>
        <v>8561.5244042435133</v>
      </c>
      <c r="K1692" s="136">
        <f t="shared" si="103"/>
        <v>8561.5244042435133</v>
      </c>
    </row>
    <row r="1693" spans="1:11" x14ac:dyDescent="0.3">
      <c r="A1693" t="str">
        <f t="shared" si="104"/>
        <v>2010-46-3-</v>
      </c>
      <c r="B1693">
        <f>VLOOKUP(F1693,LookUpFlags!$A$5:$E$114,5,FALSE)</f>
        <v>1</v>
      </c>
      <c r="C1693">
        <f t="shared" si="105"/>
        <v>23</v>
      </c>
      <c r="D1693" t="str">
        <f t="shared" si="106"/>
        <v>M</v>
      </c>
      <c r="E1693">
        <v>2010</v>
      </c>
      <c r="F1693">
        <v>46</v>
      </c>
      <c r="H1693">
        <v>3</v>
      </c>
      <c r="I1693" s="136">
        <f>VLOOKUP(A1693,[1]valid2020_stock!$A$2:$M$9919,13,FALSE)</f>
        <v>7494.135729997739</v>
      </c>
      <c r="K1693" s="136">
        <f t="shared" si="103"/>
        <v>7494.135729997739</v>
      </c>
    </row>
    <row r="1694" spans="1:11" x14ac:dyDescent="0.3">
      <c r="A1694" t="str">
        <f t="shared" si="104"/>
        <v>2010-46-4-</v>
      </c>
      <c r="B1694">
        <f>VLOOKUP(F1694,LookUpFlags!$A$5:$E$114,5,FALSE)</f>
        <v>1</v>
      </c>
      <c r="C1694">
        <f t="shared" si="105"/>
        <v>23</v>
      </c>
      <c r="D1694" t="str">
        <f t="shared" si="106"/>
        <v>M</v>
      </c>
      <c r="E1694">
        <v>2010</v>
      </c>
      <c r="F1694">
        <v>46</v>
      </c>
      <c r="H1694">
        <v>4</v>
      </c>
      <c r="I1694" s="136">
        <f>VLOOKUP(A1694,[1]valid2020_stock!$A$2:$M$9919,13,FALSE)</f>
        <v>28456.42876083903</v>
      </c>
      <c r="K1694" s="136">
        <f t="shared" si="103"/>
        <v>28456.42876083903</v>
      </c>
    </row>
    <row r="1695" spans="1:11" x14ac:dyDescent="0.3">
      <c r="A1695" t="str">
        <f t="shared" si="104"/>
        <v>2010-46-5-</v>
      </c>
      <c r="B1695">
        <f>VLOOKUP(F1695,LookUpFlags!$A$5:$E$114,5,FALSE)</f>
        <v>1</v>
      </c>
      <c r="C1695">
        <f t="shared" si="105"/>
        <v>23</v>
      </c>
      <c r="D1695" t="str">
        <f t="shared" si="106"/>
        <v>M</v>
      </c>
      <c r="E1695">
        <v>2010</v>
      </c>
      <c r="F1695">
        <v>46</v>
      </c>
      <c r="H1695">
        <v>5</v>
      </c>
      <c r="I1695" s="136">
        <f>VLOOKUP(A1695,[1]valid2020_stock!$A$2:$M$9919,13,FALSE)</f>
        <v>9781.7623258517142</v>
      </c>
      <c r="K1695" s="136">
        <f t="shared" si="103"/>
        <v>9781.7623258517142</v>
      </c>
    </row>
    <row r="1696" spans="1:11" x14ac:dyDescent="0.3">
      <c r="A1696" t="str">
        <f t="shared" si="104"/>
        <v>2011-46-3-</v>
      </c>
      <c r="B1696">
        <f>VLOOKUP(F1696,LookUpFlags!$A$5:$E$114,5,FALSE)</f>
        <v>1</v>
      </c>
      <c r="C1696">
        <f t="shared" si="105"/>
        <v>23</v>
      </c>
      <c r="D1696" t="str">
        <f t="shared" si="106"/>
        <v>M</v>
      </c>
      <c r="E1696">
        <v>2011</v>
      </c>
      <c r="F1696">
        <v>46</v>
      </c>
      <c r="H1696">
        <v>3</v>
      </c>
      <c r="I1696" s="136">
        <f>VLOOKUP(A1696,[1]valid2020_stock!$A$2:$M$9919,13,FALSE)</f>
        <v>4932.6366502080173</v>
      </c>
      <c r="K1696" s="136">
        <f t="shared" si="103"/>
        <v>4932.6366502080173</v>
      </c>
    </row>
    <row r="1697" spans="1:11" x14ac:dyDescent="0.3">
      <c r="A1697" t="str">
        <f t="shared" si="104"/>
        <v>2011-46-4-</v>
      </c>
      <c r="B1697">
        <f>VLOOKUP(F1697,LookUpFlags!$A$5:$E$114,5,FALSE)</f>
        <v>1</v>
      </c>
      <c r="C1697">
        <f t="shared" si="105"/>
        <v>23</v>
      </c>
      <c r="D1697" t="str">
        <f t="shared" si="106"/>
        <v>M</v>
      </c>
      <c r="E1697">
        <v>2011</v>
      </c>
      <c r="F1697">
        <v>46</v>
      </c>
      <c r="H1697">
        <v>4</v>
      </c>
      <c r="I1697" s="136">
        <f>VLOOKUP(A1697,[1]valid2020_stock!$A$2:$M$9919,13,FALSE)</f>
        <v>23188.062922683421</v>
      </c>
      <c r="K1697" s="136">
        <f t="shared" si="103"/>
        <v>23188.062922683421</v>
      </c>
    </row>
    <row r="1698" spans="1:11" x14ac:dyDescent="0.3">
      <c r="A1698" t="str">
        <f t="shared" si="104"/>
        <v>2011-46-5-</v>
      </c>
      <c r="B1698">
        <f>VLOOKUP(F1698,LookUpFlags!$A$5:$E$114,5,FALSE)</f>
        <v>1</v>
      </c>
      <c r="C1698">
        <f t="shared" si="105"/>
        <v>23</v>
      </c>
      <c r="D1698" t="str">
        <f t="shared" si="106"/>
        <v>M</v>
      </c>
      <c r="E1698">
        <v>2011</v>
      </c>
      <c r="F1698">
        <v>46</v>
      </c>
      <c r="H1698">
        <v>5</v>
      </c>
      <c r="I1698" s="136">
        <f>VLOOKUP(A1698,[1]valid2020_stock!$A$2:$M$9919,13,FALSE)</f>
        <v>15284.062633904019</v>
      </c>
      <c r="K1698" s="136">
        <f t="shared" si="103"/>
        <v>15284.062633904019</v>
      </c>
    </row>
    <row r="1699" spans="1:11" x14ac:dyDescent="0.3">
      <c r="A1699" t="str">
        <f t="shared" si="104"/>
        <v>2012-46-3-</v>
      </c>
      <c r="B1699">
        <f>VLOOKUP(F1699,LookUpFlags!$A$5:$E$114,5,FALSE)</f>
        <v>1</v>
      </c>
      <c r="C1699">
        <f t="shared" si="105"/>
        <v>23</v>
      </c>
      <c r="D1699" t="str">
        <f t="shared" si="106"/>
        <v>M</v>
      </c>
      <c r="E1699">
        <v>2012</v>
      </c>
      <c r="F1699">
        <v>46</v>
      </c>
      <c r="H1699">
        <v>3</v>
      </c>
      <c r="I1699" s="136">
        <f>VLOOKUP(A1699,[1]valid2020_stock!$A$2:$M$9919,13,FALSE)</f>
        <v>3690.415083524058</v>
      </c>
      <c r="K1699" s="136">
        <f t="shared" si="103"/>
        <v>3690.415083524058</v>
      </c>
    </row>
    <row r="1700" spans="1:11" x14ac:dyDescent="0.3">
      <c r="A1700" t="str">
        <f t="shared" si="104"/>
        <v>2012-46-4-</v>
      </c>
      <c r="B1700">
        <f>VLOOKUP(F1700,LookUpFlags!$A$5:$E$114,5,FALSE)</f>
        <v>1</v>
      </c>
      <c r="C1700">
        <f t="shared" si="105"/>
        <v>23</v>
      </c>
      <c r="D1700" t="str">
        <f t="shared" si="106"/>
        <v>M</v>
      </c>
      <c r="E1700">
        <v>2012</v>
      </c>
      <c r="F1700">
        <v>46</v>
      </c>
      <c r="H1700">
        <v>4</v>
      </c>
      <c r="I1700" s="136">
        <f>VLOOKUP(A1700,[1]valid2020_stock!$A$2:$M$9919,13,FALSE)</f>
        <v>19683.718422436192</v>
      </c>
      <c r="K1700" s="136">
        <f t="shared" si="103"/>
        <v>19683.718422436192</v>
      </c>
    </row>
    <row r="1701" spans="1:11" x14ac:dyDescent="0.3">
      <c r="A1701" t="str">
        <f t="shared" si="104"/>
        <v>2012-46-5-</v>
      </c>
      <c r="B1701">
        <f>VLOOKUP(F1701,LookUpFlags!$A$5:$E$114,5,FALSE)</f>
        <v>1</v>
      </c>
      <c r="C1701">
        <f t="shared" si="105"/>
        <v>23</v>
      </c>
      <c r="D1701" t="str">
        <f t="shared" si="106"/>
        <v>M</v>
      </c>
      <c r="E1701">
        <v>2012</v>
      </c>
      <c r="F1701">
        <v>46</v>
      </c>
      <c r="H1701">
        <v>5</v>
      </c>
      <c r="I1701" s="136">
        <f>VLOOKUP(A1701,[1]valid2020_stock!$A$2:$M$9919,13,FALSE)</f>
        <v>11604.08660163433</v>
      </c>
      <c r="K1701" s="136">
        <f t="shared" si="103"/>
        <v>11604.08660163433</v>
      </c>
    </row>
    <row r="1702" spans="1:11" x14ac:dyDescent="0.3">
      <c r="A1702" t="str">
        <f t="shared" si="104"/>
        <v>2013-46-3-</v>
      </c>
      <c r="B1702">
        <f>VLOOKUP(F1702,LookUpFlags!$A$5:$E$114,5,FALSE)</f>
        <v>1</v>
      </c>
      <c r="C1702">
        <f t="shared" si="105"/>
        <v>23</v>
      </c>
      <c r="D1702" t="str">
        <f t="shared" si="106"/>
        <v>M</v>
      </c>
      <c r="E1702">
        <v>2013</v>
      </c>
      <c r="F1702">
        <v>46</v>
      </c>
      <c r="H1702">
        <v>3</v>
      </c>
      <c r="I1702" s="136">
        <f>VLOOKUP(A1702,[1]valid2020_stock!$A$2:$M$9919,13,FALSE)</f>
        <v>6555.3745171067067</v>
      </c>
      <c r="K1702" s="136">
        <f t="shared" si="103"/>
        <v>6555.3745171067067</v>
      </c>
    </row>
    <row r="1703" spans="1:11" x14ac:dyDescent="0.3">
      <c r="A1703" t="str">
        <f t="shared" si="104"/>
        <v>2013-46-4-</v>
      </c>
      <c r="B1703">
        <f>VLOOKUP(F1703,LookUpFlags!$A$5:$E$114,5,FALSE)</f>
        <v>1</v>
      </c>
      <c r="C1703">
        <f t="shared" si="105"/>
        <v>23</v>
      </c>
      <c r="D1703" t="str">
        <f t="shared" si="106"/>
        <v>M</v>
      </c>
      <c r="E1703">
        <v>2013</v>
      </c>
      <c r="F1703">
        <v>46</v>
      </c>
      <c r="H1703">
        <v>4</v>
      </c>
      <c r="I1703" s="136">
        <f>VLOOKUP(A1703,[1]valid2020_stock!$A$2:$M$9919,13,FALSE)</f>
        <v>15955.3453963292</v>
      </c>
      <c r="K1703" s="136">
        <f t="shared" si="103"/>
        <v>15955.3453963292</v>
      </c>
    </row>
    <row r="1704" spans="1:11" x14ac:dyDescent="0.3">
      <c r="A1704" t="str">
        <f t="shared" si="104"/>
        <v>2013-46-5-</v>
      </c>
      <c r="B1704">
        <f>VLOOKUP(F1704,LookUpFlags!$A$5:$E$114,5,FALSE)</f>
        <v>1</v>
      </c>
      <c r="C1704">
        <f t="shared" si="105"/>
        <v>23</v>
      </c>
      <c r="D1704" t="str">
        <f t="shared" si="106"/>
        <v>M</v>
      </c>
      <c r="E1704">
        <v>2013</v>
      </c>
      <c r="F1704">
        <v>46</v>
      </c>
      <c r="H1704">
        <v>5</v>
      </c>
      <c r="I1704" s="136">
        <f>VLOOKUP(A1704,[1]valid2020_stock!$A$2:$M$9919,13,FALSE)</f>
        <v>10551.32459865294</v>
      </c>
      <c r="K1704" s="136">
        <f t="shared" si="103"/>
        <v>10551.32459865294</v>
      </c>
    </row>
    <row r="1705" spans="1:11" x14ac:dyDescent="0.3">
      <c r="A1705" t="str">
        <f t="shared" si="104"/>
        <v>2007-47-3-</v>
      </c>
      <c r="B1705">
        <f>VLOOKUP(F1705,LookUpFlags!$A$5:$E$114,5,FALSE)</f>
        <v>1</v>
      </c>
      <c r="C1705">
        <f t="shared" si="105"/>
        <v>24</v>
      </c>
      <c r="D1705" t="str">
        <f t="shared" si="106"/>
        <v>UM</v>
      </c>
      <c r="E1705">
        <v>2007</v>
      </c>
      <c r="F1705">
        <v>47</v>
      </c>
      <c r="H1705">
        <v>3</v>
      </c>
      <c r="I1705" s="136">
        <f>VLOOKUP(A1705,[1]valid2020_stock!$A$2:$M$9919,13,FALSE)</f>
        <v>20412.937560779988</v>
      </c>
      <c r="K1705" s="136">
        <f t="shared" si="103"/>
        <v>20412.937560779988</v>
      </c>
    </row>
    <row r="1706" spans="1:11" x14ac:dyDescent="0.3">
      <c r="A1706" t="str">
        <f t="shared" si="104"/>
        <v>2007-47-4-</v>
      </c>
      <c r="B1706">
        <f>VLOOKUP(F1706,LookUpFlags!$A$5:$E$114,5,FALSE)</f>
        <v>1</v>
      </c>
      <c r="C1706">
        <f t="shared" si="105"/>
        <v>24</v>
      </c>
      <c r="D1706" t="str">
        <f t="shared" si="106"/>
        <v>UM</v>
      </c>
      <c r="E1706">
        <v>2007</v>
      </c>
      <c r="F1706">
        <v>47</v>
      </c>
      <c r="H1706">
        <v>4</v>
      </c>
      <c r="I1706" s="136">
        <f>VLOOKUP(A1706,[1]valid2020_stock!$A$2:$M$9919,13,FALSE)</f>
        <v>64626.790596710707</v>
      </c>
      <c r="K1706" s="136">
        <f t="shared" si="103"/>
        <v>64626.790596710707</v>
      </c>
    </row>
    <row r="1707" spans="1:11" x14ac:dyDescent="0.3">
      <c r="A1707" t="str">
        <f t="shared" si="104"/>
        <v>2007-47-5-</v>
      </c>
      <c r="B1707">
        <f>VLOOKUP(F1707,LookUpFlags!$A$5:$E$114,5,FALSE)</f>
        <v>1</v>
      </c>
      <c r="C1707">
        <f t="shared" si="105"/>
        <v>24</v>
      </c>
      <c r="D1707" t="str">
        <f t="shared" si="106"/>
        <v>UM</v>
      </c>
      <c r="E1707">
        <v>2007</v>
      </c>
      <c r="F1707">
        <v>47</v>
      </c>
      <c r="H1707">
        <v>5</v>
      </c>
      <c r="I1707" s="136">
        <f>VLOOKUP(A1707,[1]valid2020_stock!$A$2:$M$9919,13,FALSE)</f>
        <v>42581.797920430443</v>
      </c>
      <c r="K1707" s="136">
        <f t="shared" si="103"/>
        <v>42581.797920430443</v>
      </c>
    </row>
    <row r="1708" spans="1:11" x14ac:dyDescent="0.3">
      <c r="A1708" t="str">
        <f t="shared" si="104"/>
        <v>2008-47-3-</v>
      </c>
      <c r="B1708">
        <f>VLOOKUP(F1708,LookUpFlags!$A$5:$E$114,5,FALSE)</f>
        <v>1</v>
      </c>
      <c r="C1708">
        <f t="shared" si="105"/>
        <v>24</v>
      </c>
      <c r="D1708" t="str">
        <f t="shared" si="106"/>
        <v>UM</v>
      </c>
      <c r="E1708">
        <v>2008</v>
      </c>
      <c r="F1708">
        <v>47</v>
      </c>
      <c r="H1708">
        <v>3</v>
      </c>
      <c r="I1708" s="136">
        <f>VLOOKUP(A1708,[1]valid2020_stock!$A$2:$M$9919,13,FALSE)</f>
        <v>91222.637127717724</v>
      </c>
      <c r="K1708" s="136">
        <f t="shared" si="103"/>
        <v>91222.637127717724</v>
      </c>
    </row>
    <row r="1709" spans="1:11" x14ac:dyDescent="0.3">
      <c r="A1709" t="str">
        <f t="shared" si="104"/>
        <v>2008-47-4-</v>
      </c>
      <c r="B1709">
        <f>VLOOKUP(F1709,LookUpFlags!$A$5:$E$114,5,FALSE)</f>
        <v>1</v>
      </c>
      <c r="C1709">
        <f t="shared" si="105"/>
        <v>24</v>
      </c>
      <c r="D1709" t="str">
        <f t="shared" si="106"/>
        <v>UM</v>
      </c>
      <c r="E1709">
        <v>2008</v>
      </c>
      <c r="F1709">
        <v>47</v>
      </c>
      <c r="H1709">
        <v>4</v>
      </c>
      <c r="I1709" s="136">
        <f>VLOOKUP(A1709,[1]valid2020_stock!$A$2:$M$9919,13,FALSE)</f>
        <v>75593.874488692221</v>
      </c>
      <c r="K1709" s="136">
        <f t="shared" ref="K1709:K1772" si="107">I1709</f>
        <v>75593.874488692221</v>
      </c>
    </row>
    <row r="1710" spans="1:11" x14ac:dyDescent="0.3">
      <c r="A1710" t="str">
        <f t="shared" si="104"/>
        <v>2008-47-5-</v>
      </c>
      <c r="B1710">
        <f>VLOOKUP(F1710,LookUpFlags!$A$5:$E$114,5,FALSE)</f>
        <v>1</v>
      </c>
      <c r="C1710">
        <f t="shared" si="105"/>
        <v>24</v>
      </c>
      <c r="D1710" t="str">
        <f t="shared" si="106"/>
        <v>UM</v>
      </c>
      <c r="E1710">
        <v>2008</v>
      </c>
      <c r="F1710">
        <v>47</v>
      </c>
      <c r="H1710">
        <v>5</v>
      </c>
      <c r="I1710" s="136">
        <f>VLOOKUP(A1710,[1]valid2020_stock!$A$2:$M$9919,13,FALSE)</f>
        <v>49275.775004473289</v>
      </c>
      <c r="K1710" s="136">
        <f t="shared" si="107"/>
        <v>49275.775004473289</v>
      </c>
    </row>
    <row r="1711" spans="1:11" x14ac:dyDescent="0.3">
      <c r="A1711" t="str">
        <f t="shared" si="104"/>
        <v>2009-47-3-</v>
      </c>
      <c r="B1711">
        <f>VLOOKUP(F1711,LookUpFlags!$A$5:$E$114,5,FALSE)</f>
        <v>1</v>
      </c>
      <c r="C1711">
        <f t="shared" si="105"/>
        <v>24</v>
      </c>
      <c r="D1711" t="str">
        <f t="shared" si="106"/>
        <v>UM</v>
      </c>
      <c r="E1711">
        <v>2009</v>
      </c>
      <c r="F1711">
        <v>47</v>
      </c>
      <c r="H1711">
        <v>3</v>
      </c>
      <c r="I1711" s="136">
        <f>VLOOKUP(A1711,[1]valid2020_stock!$A$2:$M$9919,13,FALSE)</f>
        <v>1930.700140720159</v>
      </c>
      <c r="K1711" s="136">
        <f t="shared" si="107"/>
        <v>1930.700140720159</v>
      </c>
    </row>
    <row r="1712" spans="1:11" x14ac:dyDescent="0.3">
      <c r="A1712" t="str">
        <f t="shared" si="104"/>
        <v>2009-47-4-</v>
      </c>
      <c r="B1712">
        <f>VLOOKUP(F1712,LookUpFlags!$A$5:$E$114,5,FALSE)</f>
        <v>1</v>
      </c>
      <c r="C1712">
        <f t="shared" si="105"/>
        <v>24</v>
      </c>
      <c r="D1712" t="str">
        <f t="shared" si="106"/>
        <v>UM</v>
      </c>
      <c r="E1712">
        <v>2009</v>
      </c>
      <c r="F1712">
        <v>47</v>
      </c>
      <c r="H1712">
        <v>4</v>
      </c>
      <c r="I1712" s="136">
        <f>VLOOKUP(A1712,[1]valid2020_stock!$A$2:$M$9919,13,FALSE)</f>
        <v>109694.8262532173</v>
      </c>
      <c r="K1712" s="136">
        <f t="shared" si="107"/>
        <v>109694.8262532173</v>
      </c>
    </row>
    <row r="1713" spans="1:11" x14ac:dyDescent="0.3">
      <c r="A1713" t="str">
        <f t="shared" si="104"/>
        <v>2009-47-5-</v>
      </c>
      <c r="B1713">
        <f>VLOOKUP(F1713,LookUpFlags!$A$5:$E$114,5,FALSE)</f>
        <v>1</v>
      </c>
      <c r="C1713">
        <f t="shared" si="105"/>
        <v>24</v>
      </c>
      <c r="D1713" t="str">
        <f t="shared" si="106"/>
        <v>UM</v>
      </c>
      <c r="E1713">
        <v>2009</v>
      </c>
      <c r="F1713">
        <v>47</v>
      </c>
      <c r="H1713">
        <v>5</v>
      </c>
      <c r="I1713" s="136">
        <f>VLOOKUP(A1713,[1]valid2020_stock!$A$2:$M$9919,13,FALSE)</f>
        <v>34513.404172443581</v>
      </c>
      <c r="K1713" s="136">
        <f t="shared" si="107"/>
        <v>34513.404172443581</v>
      </c>
    </row>
    <row r="1714" spans="1:11" x14ac:dyDescent="0.3">
      <c r="A1714" t="str">
        <f t="shared" si="104"/>
        <v>2010-47-3-</v>
      </c>
      <c r="B1714">
        <f>VLOOKUP(F1714,LookUpFlags!$A$5:$E$114,5,FALSE)</f>
        <v>1</v>
      </c>
      <c r="C1714">
        <f t="shared" si="105"/>
        <v>24</v>
      </c>
      <c r="D1714" t="str">
        <f t="shared" si="106"/>
        <v>UM</v>
      </c>
      <c r="E1714">
        <v>2010</v>
      </c>
      <c r="F1714">
        <v>47</v>
      </c>
      <c r="H1714">
        <v>3</v>
      </c>
      <c r="I1714" s="136">
        <f>VLOOKUP(A1714,[1]valid2020_stock!$A$2:$M$9919,13,FALSE)</f>
        <v>98777.392729384781</v>
      </c>
      <c r="K1714" s="136">
        <f t="shared" si="107"/>
        <v>98777.392729384781</v>
      </c>
    </row>
    <row r="1715" spans="1:11" x14ac:dyDescent="0.3">
      <c r="A1715" t="str">
        <f t="shared" si="104"/>
        <v>2010-47-4-</v>
      </c>
      <c r="B1715">
        <f>VLOOKUP(F1715,LookUpFlags!$A$5:$E$114,5,FALSE)</f>
        <v>1</v>
      </c>
      <c r="C1715">
        <f t="shared" si="105"/>
        <v>24</v>
      </c>
      <c r="D1715" t="str">
        <f t="shared" si="106"/>
        <v>UM</v>
      </c>
      <c r="E1715">
        <v>2010</v>
      </c>
      <c r="F1715">
        <v>47</v>
      </c>
      <c r="H1715">
        <v>4</v>
      </c>
      <c r="I1715" s="136">
        <f>VLOOKUP(A1715,[1]valid2020_stock!$A$2:$M$9919,13,FALSE)</f>
        <v>109671.5036716076</v>
      </c>
      <c r="K1715" s="136">
        <f t="shared" si="107"/>
        <v>109671.5036716076</v>
      </c>
    </row>
    <row r="1716" spans="1:11" x14ac:dyDescent="0.3">
      <c r="A1716" t="str">
        <f t="shared" si="104"/>
        <v>2010-47-5-</v>
      </c>
      <c r="B1716">
        <f>VLOOKUP(F1716,LookUpFlags!$A$5:$E$114,5,FALSE)</f>
        <v>1</v>
      </c>
      <c r="C1716">
        <f t="shared" si="105"/>
        <v>24</v>
      </c>
      <c r="D1716" t="str">
        <f t="shared" si="106"/>
        <v>UM</v>
      </c>
      <c r="E1716">
        <v>2010</v>
      </c>
      <c r="F1716">
        <v>47</v>
      </c>
      <c r="H1716">
        <v>5</v>
      </c>
      <c r="I1716" s="136">
        <f>VLOOKUP(A1716,[1]valid2020_stock!$A$2:$M$9919,13,FALSE)</f>
        <v>57982.357349808612</v>
      </c>
      <c r="K1716" s="136">
        <f t="shared" si="107"/>
        <v>57982.357349808612</v>
      </c>
    </row>
    <row r="1717" spans="1:11" x14ac:dyDescent="0.3">
      <c r="A1717" t="str">
        <f t="shared" si="104"/>
        <v>2011-47-3-</v>
      </c>
      <c r="B1717">
        <f>VLOOKUP(F1717,LookUpFlags!$A$5:$E$114,5,FALSE)</f>
        <v>1</v>
      </c>
      <c r="C1717">
        <f t="shared" si="105"/>
        <v>24</v>
      </c>
      <c r="D1717" t="str">
        <f t="shared" si="106"/>
        <v>UM</v>
      </c>
      <c r="E1717">
        <v>2011</v>
      </c>
      <c r="F1717">
        <v>47</v>
      </c>
      <c r="H1717">
        <v>3</v>
      </c>
      <c r="I1717" s="136">
        <f>VLOOKUP(A1717,[1]valid2020_stock!$A$2:$M$9919,13,FALSE)</f>
        <v>55900.463187528207</v>
      </c>
      <c r="K1717" s="136">
        <f t="shared" si="107"/>
        <v>55900.463187528207</v>
      </c>
    </row>
    <row r="1718" spans="1:11" x14ac:dyDescent="0.3">
      <c r="A1718" t="str">
        <f t="shared" si="104"/>
        <v>2011-47-4-</v>
      </c>
      <c r="B1718">
        <f>VLOOKUP(F1718,LookUpFlags!$A$5:$E$114,5,FALSE)</f>
        <v>1</v>
      </c>
      <c r="C1718">
        <f t="shared" si="105"/>
        <v>24</v>
      </c>
      <c r="D1718" t="str">
        <f t="shared" si="106"/>
        <v>UM</v>
      </c>
      <c r="E1718">
        <v>2011</v>
      </c>
      <c r="F1718">
        <v>47</v>
      </c>
      <c r="H1718">
        <v>4</v>
      </c>
      <c r="I1718" s="136">
        <f>VLOOKUP(A1718,[1]valid2020_stock!$A$2:$M$9919,13,FALSE)</f>
        <v>160758.60238475879</v>
      </c>
      <c r="K1718" s="136">
        <f t="shared" si="107"/>
        <v>160758.60238475879</v>
      </c>
    </row>
    <row r="1719" spans="1:11" x14ac:dyDescent="0.3">
      <c r="A1719" t="str">
        <f t="shared" si="104"/>
        <v>2011-47-5-</v>
      </c>
      <c r="B1719">
        <f>VLOOKUP(F1719,LookUpFlags!$A$5:$E$114,5,FALSE)</f>
        <v>1</v>
      </c>
      <c r="C1719">
        <f t="shared" si="105"/>
        <v>24</v>
      </c>
      <c r="D1719" t="str">
        <f t="shared" si="106"/>
        <v>UM</v>
      </c>
      <c r="E1719">
        <v>2011</v>
      </c>
      <c r="F1719">
        <v>47</v>
      </c>
      <c r="H1719">
        <v>5</v>
      </c>
      <c r="I1719" s="136">
        <f>VLOOKUP(A1719,[1]valid2020_stock!$A$2:$M$9919,13,FALSE)</f>
        <v>33426.112497433729</v>
      </c>
      <c r="K1719" s="136">
        <f t="shared" si="107"/>
        <v>33426.112497433729</v>
      </c>
    </row>
    <row r="1720" spans="1:11" x14ac:dyDescent="0.3">
      <c r="A1720" t="str">
        <f t="shared" si="104"/>
        <v>2012-47-3-</v>
      </c>
      <c r="B1720">
        <f>VLOOKUP(F1720,LookUpFlags!$A$5:$E$114,5,FALSE)</f>
        <v>1</v>
      </c>
      <c r="C1720">
        <f t="shared" si="105"/>
        <v>24</v>
      </c>
      <c r="D1720" t="str">
        <f t="shared" si="106"/>
        <v>UM</v>
      </c>
      <c r="E1720">
        <v>2012</v>
      </c>
      <c r="F1720">
        <v>47</v>
      </c>
      <c r="H1720">
        <v>3</v>
      </c>
      <c r="I1720" s="136">
        <f>VLOOKUP(A1720,[1]valid2020_stock!$A$2:$M$9919,13,FALSE)</f>
        <v>87663.525728598092</v>
      </c>
      <c r="K1720" s="136">
        <f t="shared" si="107"/>
        <v>87663.525728598092</v>
      </c>
    </row>
    <row r="1721" spans="1:11" x14ac:dyDescent="0.3">
      <c r="A1721" t="str">
        <f t="shared" si="104"/>
        <v>2012-47-4-</v>
      </c>
      <c r="B1721">
        <f>VLOOKUP(F1721,LookUpFlags!$A$5:$E$114,5,FALSE)</f>
        <v>1</v>
      </c>
      <c r="C1721">
        <f t="shared" si="105"/>
        <v>24</v>
      </c>
      <c r="D1721" t="str">
        <f t="shared" si="106"/>
        <v>UM</v>
      </c>
      <c r="E1721">
        <v>2012</v>
      </c>
      <c r="F1721">
        <v>47</v>
      </c>
      <c r="H1721">
        <v>4</v>
      </c>
      <c r="I1721" s="136">
        <f>VLOOKUP(A1721,[1]valid2020_stock!$A$2:$M$9919,13,FALSE)</f>
        <v>63538.474893456863</v>
      </c>
      <c r="K1721" s="136">
        <f t="shared" si="107"/>
        <v>63538.474893456863</v>
      </c>
    </row>
    <row r="1722" spans="1:11" x14ac:dyDescent="0.3">
      <c r="A1722" t="str">
        <f t="shared" si="104"/>
        <v>2012-47-5-</v>
      </c>
      <c r="B1722">
        <f>VLOOKUP(F1722,LookUpFlags!$A$5:$E$114,5,FALSE)</f>
        <v>1</v>
      </c>
      <c r="C1722">
        <f t="shared" si="105"/>
        <v>24</v>
      </c>
      <c r="D1722" t="str">
        <f t="shared" si="106"/>
        <v>UM</v>
      </c>
      <c r="E1722">
        <v>2012</v>
      </c>
      <c r="F1722">
        <v>47</v>
      </c>
      <c r="H1722">
        <v>5</v>
      </c>
      <c r="I1722" s="136">
        <f>VLOOKUP(A1722,[1]valid2020_stock!$A$2:$M$9919,13,FALSE)</f>
        <v>42351.232185698849</v>
      </c>
      <c r="K1722" s="136">
        <f t="shared" si="107"/>
        <v>42351.232185698849</v>
      </c>
    </row>
    <row r="1723" spans="1:11" x14ac:dyDescent="0.3">
      <c r="A1723" t="str">
        <f t="shared" si="104"/>
        <v>2013-47-3-</v>
      </c>
      <c r="B1723">
        <f>VLOOKUP(F1723,LookUpFlags!$A$5:$E$114,5,FALSE)</f>
        <v>1</v>
      </c>
      <c r="C1723">
        <f t="shared" si="105"/>
        <v>24</v>
      </c>
      <c r="D1723" t="str">
        <f t="shared" si="106"/>
        <v>UM</v>
      </c>
      <c r="E1723">
        <v>2013</v>
      </c>
      <c r="F1723">
        <v>47</v>
      </c>
      <c r="H1723">
        <v>3</v>
      </c>
      <c r="I1723" s="136">
        <f>VLOOKUP(A1723,[1]valid2020_stock!$A$2:$M$9919,13,FALSE)</f>
        <v>283624.4979578749</v>
      </c>
      <c r="K1723" s="136">
        <f t="shared" si="107"/>
        <v>283624.4979578749</v>
      </c>
    </row>
    <row r="1724" spans="1:11" x14ac:dyDescent="0.3">
      <c r="A1724" t="str">
        <f t="shared" si="104"/>
        <v>2013-47-4-</v>
      </c>
      <c r="B1724">
        <f>VLOOKUP(F1724,LookUpFlags!$A$5:$E$114,5,FALSE)</f>
        <v>1</v>
      </c>
      <c r="C1724">
        <f t="shared" si="105"/>
        <v>24</v>
      </c>
      <c r="D1724" t="str">
        <f t="shared" si="106"/>
        <v>UM</v>
      </c>
      <c r="E1724">
        <v>2013</v>
      </c>
      <c r="F1724">
        <v>47</v>
      </c>
      <c r="H1724">
        <v>4</v>
      </c>
      <c r="I1724" s="136">
        <f>VLOOKUP(A1724,[1]valid2020_stock!$A$2:$M$9919,13,FALSE)</f>
        <v>277464.17665468651</v>
      </c>
      <c r="K1724" s="136">
        <f t="shared" si="107"/>
        <v>277464.17665468651</v>
      </c>
    </row>
    <row r="1725" spans="1:11" x14ac:dyDescent="0.3">
      <c r="A1725" t="str">
        <f t="shared" si="104"/>
        <v>2013-47-5-</v>
      </c>
      <c r="B1725">
        <f>VLOOKUP(F1725,LookUpFlags!$A$5:$E$114,5,FALSE)</f>
        <v>1</v>
      </c>
      <c r="C1725">
        <f t="shared" si="105"/>
        <v>24</v>
      </c>
      <c r="D1725" t="str">
        <f t="shared" si="106"/>
        <v>UM</v>
      </c>
      <c r="E1725">
        <v>2013</v>
      </c>
      <c r="F1725">
        <v>47</v>
      </c>
      <c r="H1725">
        <v>5</v>
      </c>
      <c r="I1725" s="136">
        <f>VLOOKUP(A1725,[1]valid2020_stock!$A$2:$M$9919,13,FALSE)</f>
        <v>24916.57668438978</v>
      </c>
      <c r="K1725" s="136">
        <f t="shared" si="107"/>
        <v>24916.57668438978</v>
      </c>
    </row>
    <row r="1726" spans="1:11" x14ac:dyDescent="0.3">
      <c r="A1726" t="str">
        <f t="shared" si="104"/>
        <v>2007-48-3-</v>
      </c>
      <c r="B1726">
        <f>VLOOKUP(F1726,LookUpFlags!$A$5:$E$114,5,FALSE)</f>
        <v>1</v>
      </c>
      <c r="C1726">
        <f t="shared" si="105"/>
        <v>24</v>
      </c>
      <c r="D1726" t="str">
        <f t="shared" si="106"/>
        <v>M</v>
      </c>
      <c r="E1726">
        <v>2007</v>
      </c>
      <c r="F1726">
        <v>48</v>
      </c>
      <c r="H1726">
        <v>3</v>
      </c>
      <c r="I1726" s="136">
        <f>VLOOKUP(A1726,[1]valid2020_stock!$A$2:$M$9919,13,FALSE)</f>
        <v>631.60954150004545</v>
      </c>
      <c r="K1726" s="136">
        <f t="shared" si="107"/>
        <v>631.60954150004545</v>
      </c>
    </row>
    <row r="1727" spans="1:11" x14ac:dyDescent="0.3">
      <c r="A1727" t="str">
        <f t="shared" si="104"/>
        <v>2007-48-4-</v>
      </c>
      <c r="B1727">
        <f>VLOOKUP(F1727,LookUpFlags!$A$5:$E$114,5,FALSE)</f>
        <v>1</v>
      </c>
      <c r="C1727">
        <f t="shared" si="105"/>
        <v>24</v>
      </c>
      <c r="D1727" t="str">
        <f t="shared" si="106"/>
        <v>M</v>
      </c>
      <c r="E1727">
        <v>2007</v>
      </c>
      <c r="F1727">
        <v>48</v>
      </c>
      <c r="H1727">
        <v>4</v>
      </c>
      <c r="I1727" s="136">
        <f>VLOOKUP(A1727,[1]valid2020_stock!$A$2:$M$9919,13,FALSE)</f>
        <v>2000.0915706899909</v>
      </c>
      <c r="K1727" s="136">
        <f t="shared" si="107"/>
        <v>2000.0915706899909</v>
      </c>
    </row>
    <row r="1728" spans="1:11" x14ac:dyDescent="0.3">
      <c r="A1728" t="str">
        <f t="shared" si="104"/>
        <v>2007-48-5-</v>
      </c>
      <c r="B1728">
        <f>VLOOKUP(F1728,LookUpFlags!$A$5:$E$114,5,FALSE)</f>
        <v>1</v>
      </c>
      <c r="C1728">
        <f t="shared" si="105"/>
        <v>24</v>
      </c>
      <c r="D1728" t="str">
        <f t="shared" si="106"/>
        <v>M</v>
      </c>
      <c r="E1728">
        <v>2007</v>
      </c>
      <c r="F1728">
        <v>48</v>
      </c>
      <c r="H1728">
        <v>5</v>
      </c>
      <c r="I1728" s="136">
        <f>VLOOKUP(A1728,[1]valid2020_stock!$A$2:$M$9919,13,FALSE)</f>
        <v>1318.6077185137619</v>
      </c>
      <c r="K1728" s="136">
        <f t="shared" si="107"/>
        <v>1318.6077185137619</v>
      </c>
    </row>
    <row r="1729" spans="1:11" x14ac:dyDescent="0.3">
      <c r="A1729" t="str">
        <f t="shared" si="104"/>
        <v>2008-48-3-</v>
      </c>
      <c r="B1729">
        <f>VLOOKUP(F1729,LookUpFlags!$A$5:$E$114,5,FALSE)</f>
        <v>1</v>
      </c>
      <c r="C1729">
        <f t="shared" si="105"/>
        <v>24</v>
      </c>
      <c r="D1729" t="str">
        <f t="shared" si="106"/>
        <v>M</v>
      </c>
      <c r="E1729">
        <v>2008</v>
      </c>
      <c r="F1729">
        <v>48</v>
      </c>
      <c r="H1729">
        <v>3</v>
      </c>
      <c r="I1729" s="136">
        <f>VLOOKUP(A1729,[1]valid2020_stock!$A$2:$M$9919,13,FALSE)</f>
        <v>10143.520043734081</v>
      </c>
      <c r="K1729" s="136">
        <f t="shared" si="107"/>
        <v>10143.520043734081</v>
      </c>
    </row>
    <row r="1730" spans="1:11" x14ac:dyDescent="0.3">
      <c r="A1730" t="str">
        <f t="shared" si="104"/>
        <v>2008-48-4-</v>
      </c>
      <c r="B1730">
        <f>VLOOKUP(F1730,LookUpFlags!$A$5:$E$114,5,FALSE)</f>
        <v>1</v>
      </c>
      <c r="C1730">
        <f t="shared" si="105"/>
        <v>24</v>
      </c>
      <c r="D1730" t="str">
        <f t="shared" si="106"/>
        <v>M</v>
      </c>
      <c r="E1730">
        <v>2008</v>
      </c>
      <c r="F1730">
        <v>48</v>
      </c>
      <c r="H1730">
        <v>4</v>
      </c>
      <c r="I1730" s="136">
        <f>VLOOKUP(A1730,[1]valid2020_stock!$A$2:$M$9919,13,FALSE)</f>
        <v>8401.4024044521357</v>
      </c>
      <c r="K1730" s="136">
        <f t="shared" si="107"/>
        <v>8401.4024044521357</v>
      </c>
    </row>
    <row r="1731" spans="1:11" x14ac:dyDescent="0.3">
      <c r="A1731" t="str">
        <f t="shared" si="104"/>
        <v>2008-48-5-</v>
      </c>
      <c r="B1731">
        <f>VLOOKUP(F1731,LookUpFlags!$A$5:$E$114,5,FALSE)</f>
        <v>1</v>
      </c>
      <c r="C1731">
        <f t="shared" si="105"/>
        <v>24</v>
      </c>
      <c r="D1731" t="str">
        <f t="shared" si="106"/>
        <v>M</v>
      </c>
      <c r="E1731">
        <v>2008</v>
      </c>
      <c r="F1731">
        <v>48</v>
      </c>
      <c r="H1731">
        <v>5</v>
      </c>
      <c r="I1731" s="136">
        <f>VLOOKUP(A1731,[1]valid2020_stock!$A$2:$M$9919,13,FALSE)</f>
        <v>1526.258716494609</v>
      </c>
      <c r="K1731" s="136">
        <f t="shared" si="107"/>
        <v>1526.258716494609</v>
      </c>
    </row>
    <row r="1732" spans="1:11" x14ac:dyDescent="0.3">
      <c r="A1732" t="str">
        <f t="shared" ref="A1732:A1795" si="108">E1732&amp;"-"&amp;F1732&amp;"-"&amp;H1732&amp;"-"&amp;G1732</f>
        <v>2009-48-3-</v>
      </c>
      <c r="B1732">
        <f>VLOOKUP(F1732,LookUpFlags!$A$5:$E$114,5,FALSE)</f>
        <v>1</v>
      </c>
      <c r="C1732">
        <f t="shared" ref="C1732:C1795" si="109">IF(MOD(F1732,2)&lt;&gt;0,F1732/2+0.5,F1732/2)</f>
        <v>24</v>
      </c>
      <c r="D1732" t="str">
        <f t="shared" ref="D1732:D1795" si="110">IF(MOD(F1732,2)&lt;&gt;0,"UM","M")</f>
        <v>M</v>
      </c>
      <c r="E1732">
        <v>2009</v>
      </c>
      <c r="F1732">
        <v>48</v>
      </c>
      <c r="H1732">
        <v>3</v>
      </c>
      <c r="I1732" s="136">
        <f>VLOOKUP(A1732,[1]valid2020_stock!$A$2:$M$9919,13,FALSE)</f>
        <v>239.27052183551339</v>
      </c>
      <c r="K1732" s="136">
        <f t="shared" si="107"/>
        <v>239.27052183551339</v>
      </c>
    </row>
    <row r="1733" spans="1:11" x14ac:dyDescent="0.3">
      <c r="A1733" t="str">
        <f t="shared" si="108"/>
        <v>2009-48-4-</v>
      </c>
      <c r="B1733">
        <f>VLOOKUP(F1733,LookUpFlags!$A$5:$E$114,5,FALSE)</f>
        <v>1</v>
      </c>
      <c r="C1733">
        <f t="shared" si="109"/>
        <v>24</v>
      </c>
      <c r="D1733" t="str">
        <f t="shared" si="110"/>
        <v>M</v>
      </c>
      <c r="E1733">
        <v>2009</v>
      </c>
      <c r="F1733">
        <v>48</v>
      </c>
      <c r="H1733">
        <v>4</v>
      </c>
      <c r="I1733" s="136">
        <f>VLOOKUP(A1733,[1]valid2020_stock!$A$2:$M$9919,13,FALSE)</f>
        <v>49311.456892323542</v>
      </c>
      <c r="K1733" s="136">
        <f t="shared" si="107"/>
        <v>49311.456892323542</v>
      </c>
    </row>
    <row r="1734" spans="1:11" x14ac:dyDescent="0.3">
      <c r="A1734" t="str">
        <f t="shared" si="108"/>
        <v>2009-48-5-</v>
      </c>
      <c r="B1734">
        <f>VLOOKUP(F1734,LookUpFlags!$A$5:$E$114,5,FALSE)</f>
        <v>1</v>
      </c>
      <c r="C1734">
        <f t="shared" si="109"/>
        <v>24</v>
      </c>
      <c r="D1734" t="str">
        <f t="shared" si="110"/>
        <v>M</v>
      </c>
      <c r="E1734">
        <v>2009</v>
      </c>
      <c r="F1734">
        <v>48</v>
      </c>
      <c r="H1734">
        <v>5</v>
      </c>
      <c r="I1734" s="136">
        <f>VLOOKUP(A1734,[1]valid2020_stock!$A$2:$M$9919,13,FALSE)</f>
        <v>7090.5414224664419</v>
      </c>
      <c r="K1734" s="136">
        <f t="shared" si="107"/>
        <v>7090.5414224664419</v>
      </c>
    </row>
    <row r="1735" spans="1:11" x14ac:dyDescent="0.3">
      <c r="A1735" t="str">
        <f t="shared" si="108"/>
        <v>2010-48-3-</v>
      </c>
      <c r="B1735">
        <f>VLOOKUP(F1735,LookUpFlags!$A$5:$E$114,5,FALSE)</f>
        <v>1</v>
      </c>
      <c r="C1735">
        <f t="shared" si="109"/>
        <v>24</v>
      </c>
      <c r="D1735" t="str">
        <f t="shared" si="110"/>
        <v>M</v>
      </c>
      <c r="E1735">
        <v>2010</v>
      </c>
      <c r="F1735">
        <v>48</v>
      </c>
      <c r="H1735">
        <v>3</v>
      </c>
      <c r="I1735" s="136">
        <f>VLOOKUP(A1735,[1]valid2020_stock!$A$2:$M$9919,13,FALSE)</f>
        <v>29564.50182134518</v>
      </c>
      <c r="K1735" s="136">
        <f t="shared" si="107"/>
        <v>29564.50182134518</v>
      </c>
    </row>
    <row r="1736" spans="1:11" x14ac:dyDescent="0.3">
      <c r="A1736" t="str">
        <f t="shared" si="108"/>
        <v>2010-48-4-</v>
      </c>
      <c r="B1736">
        <f>VLOOKUP(F1736,LookUpFlags!$A$5:$E$114,5,FALSE)</f>
        <v>1</v>
      </c>
      <c r="C1736">
        <f t="shared" si="109"/>
        <v>24</v>
      </c>
      <c r="D1736" t="str">
        <f t="shared" si="110"/>
        <v>M</v>
      </c>
      <c r="E1736">
        <v>2010</v>
      </c>
      <c r="F1736">
        <v>48</v>
      </c>
      <c r="H1736">
        <v>4</v>
      </c>
      <c r="I1736" s="136">
        <f>VLOOKUP(A1736,[1]valid2020_stock!$A$2:$M$9919,13,FALSE)</f>
        <v>14959.18210143766</v>
      </c>
      <c r="K1736" s="136">
        <f t="shared" si="107"/>
        <v>14959.18210143766</v>
      </c>
    </row>
    <row r="1737" spans="1:11" x14ac:dyDescent="0.3">
      <c r="A1737" t="str">
        <f t="shared" si="108"/>
        <v>2010-48-5-</v>
      </c>
      <c r="B1737">
        <f>VLOOKUP(F1737,LookUpFlags!$A$5:$E$114,5,FALSE)</f>
        <v>1</v>
      </c>
      <c r="C1737">
        <f t="shared" si="109"/>
        <v>24</v>
      </c>
      <c r="D1737" t="str">
        <f t="shared" si="110"/>
        <v>M</v>
      </c>
      <c r="E1737">
        <v>2010</v>
      </c>
      <c r="F1737">
        <v>48</v>
      </c>
      <c r="H1737">
        <v>5</v>
      </c>
      <c r="I1737" s="136">
        <f>VLOOKUP(A1737,[1]valid2020_stock!$A$2:$M$9919,13,FALSE)</f>
        <v>21480.200669096081</v>
      </c>
      <c r="K1737" s="136">
        <f t="shared" si="107"/>
        <v>21480.200669096081</v>
      </c>
    </row>
    <row r="1738" spans="1:11" x14ac:dyDescent="0.3">
      <c r="A1738" t="str">
        <f t="shared" si="108"/>
        <v>2011-48-3-</v>
      </c>
      <c r="B1738">
        <f>VLOOKUP(F1738,LookUpFlags!$A$5:$E$114,5,FALSE)</f>
        <v>1</v>
      </c>
      <c r="C1738">
        <f t="shared" si="109"/>
        <v>24</v>
      </c>
      <c r="D1738" t="str">
        <f t="shared" si="110"/>
        <v>M</v>
      </c>
      <c r="E1738">
        <v>2011</v>
      </c>
      <c r="F1738">
        <v>48</v>
      </c>
      <c r="H1738">
        <v>3</v>
      </c>
      <c r="I1738" s="136">
        <f>VLOOKUP(A1738,[1]valid2020_stock!$A$2:$M$9919,13,FALSE)</f>
        <v>30160.467021067128</v>
      </c>
      <c r="K1738" s="136">
        <f t="shared" si="107"/>
        <v>30160.467021067128</v>
      </c>
    </row>
    <row r="1739" spans="1:11" x14ac:dyDescent="0.3">
      <c r="A1739" t="str">
        <f t="shared" si="108"/>
        <v>2011-48-4-</v>
      </c>
      <c r="B1739">
        <f>VLOOKUP(F1739,LookUpFlags!$A$5:$E$114,5,FALSE)</f>
        <v>1</v>
      </c>
      <c r="C1739">
        <f t="shared" si="109"/>
        <v>24</v>
      </c>
      <c r="D1739" t="str">
        <f t="shared" si="110"/>
        <v>M</v>
      </c>
      <c r="E1739">
        <v>2011</v>
      </c>
      <c r="F1739">
        <v>48</v>
      </c>
      <c r="H1739">
        <v>4</v>
      </c>
      <c r="I1739" s="136">
        <f>VLOOKUP(A1739,[1]valid2020_stock!$A$2:$M$9919,13,FALSE)</f>
        <v>68919.180037528015</v>
      </c>
      <c r="K1739" s="136">
        <f t="shared" si="107"/>
        <v>68919.180037528015</v>
      </c>
    </row>
    <row r="1740" spans="1:11" x14ac:dyDescent="0.3">
      <c r="A1740" t="str">
        <f t="shared" si="108"/>
        <v>2011-48-5-</v>
      </c>
      <c r="B1740">
        <f>VLOOKUP(F1740,LookUpFlags!$A$5:$E$114,5,FALSE)</f>
        <v>1</v>
      </c>
      <c r="C1740">
        <f t="shared" si="109"/>
        <v>24</v>
      </c>
      <c r="D1740" t="str">
        <f t="shared" si="110"/>
        <v>M</v>
      </c>
      <c r="E1740">
        <v>2011</v>
      </c>
      <c r="F1740">
        <v>48</v>
      </c>
      <c r="H1740">
        <v>5</v>
      </c>
      <c r="I1740" s="136">
        <f>VLOOKUP(A1740,[1]valid2020_stock!$A$2:$M$9919,13,FALSE)</f>
        <v>6859.9416712181192</v>
      </c>
      <c r="K1740" s="136">
        <f t="shared" si="107"/>
        <v>6859.9416712181192</v>
      </c>
    </row>
    <row r="1741" spans="1:11" x14ac:dyDescent="0.3">
      <c r="A1741" t="str">
        <f t="shared" si="108"/>
        <v>2012-48-3-</v>
      </c>
      <c r="B1741">
        <f>VLOOKUP(F1741,LookUpFlags!$A$5:$E$114,5,FALSE)</f>
        <v>1</v>
      </c>
      <c r="C1741">
        <f t="shared" si="109"/>
        <v>24</v>
      </c>
      <c r="D1741" t="str">
        <f t="shared" si="110"/>
        <v>M</v>
      </c>
      <c r="E1741">
        <v>2012</v>
      </c>
      <c r="F1741">
        <v>48</v>
      </c>
      <c r="H1741">
        <v>3</v>
      </c>
      <c r="I1741" s="136">
        <f>VLOOKUP(A1741,[1]valid2020_stock!$A$2:$M$9919,13,FALSE)</f>
        <v>58606.189921718244</v>
      </c>
      <c r="K1741" s="136">
        <f t="shared" si="107"/>
        <v>58606.189921718244</v>
      </c>
    </row>
    <row r="1742" spans="1:11" x14ac:dyDescent="0.3">
      <c r="A1742" t="str">
        <f t="shared" si="108"/>
        <v>2012-48-4-</v>
      </c>
      <c r="B1742">
        <f>VLOOKUP(F1742,LookUpFlags!$A$5:$E$114,5,FALSE)</f>
        <v>1</v>
      </c>
      <c r="C1742">
        <f t="shared" si="109"/>
        <v>24</v>
      </c>
      <c r="D1742" t="str">
        <f t="shared" si="110"/>
        <v>M</v>
      </c>
      <c r="E1742">
        <v>2012</v>
      </c>
      <c r="F1742">
        <v>48</v>
      </c>
      <c r="H1742">
        <v>4</v>
      </c>
      <c r="I1742" s="136">
        <f>VLOOKUP(A1742,[1]valid2020_stock!$A$2:$M$9919,13,FALSE)</f>
        <v>34227.516784632979</v>
      </c>
      <c r="K1742" s="136">
        <f t="shared" si="107"/>
        <v>34227.516784632979</v>
      </c>
    </row>
    <row r="1743" spans="1:11" x14ac:dyDescent="0.3">
      <c r="A1743" t="str">
        <f t="shared" si="108"/>
        <v>2012-48-5-</v>
      </c>
      <c r="B1743">
        <f>VLOOKUP(F1743,LookUpFlags!$A$5:$E$114,5,FALSE)</f>
        <v>1</v>
      </c>
      <c r="C1743">
        <f t="shared" si="109"/>
        <v>24</v>
      </c>
      <c r="D1743" t="str">
        <f t="shared" si="110"/>
        <v>M</v>
      </c>
      <c r="E1743">
        <v>2012</v>
      </c>
      <c r="F1743">
        <v>48</v>
      </c>
      <c r="H1743">
        <v>5</v>
      </c>
      <c r="I1743" s="136">
        <f>VLOOKUP(A1743,[1]valid2020_stock!$A$2:$M$9919,13,FALSE)</f>
        <v>18189.374935312979</v>
      </c>
      <c r="K1743" s="136">
        <f t="shared" si="107"/>
        <v>18189.374935312979</v>
      </c>
    </row>
    <row r="1744" spans="1:11" x14ac:dyDescent="0.3">
      <c r="A1744" t="str">
        <f t="shared" si="108"/>
        <v>2013-48-3-</v>
      </c>
      <c r="B1744">
        <f>VLOOKUP(F1744,LookUpFlags!$A$5:$E$114,5,FALSE)</f>
        <v>1</v>
      </c>
      <c r="C1744">
        <f t="shared" si="109"/>
        <v>24</v>
      </c>
      <c r="D1744" t="str">
        <f t="shared" si="110"/>
        <v>M</v>
      </c>
      <c r="E1744">
        <v>2013</v>
      </c>
      <c r="F1744">
        <v>48</v>
      </c>
      <c r="H1744">
        <v>3</v>
      </c>
      <c r="I1744" s="136">
        <f>VLOOKUP(A1744,[1]valid2020_stock!$A$2:$M$9919,13,FALSE)</f>
        <v>189613.08087507859</v>
      </c>
      <c r="K1744" s="136">
        <f t="shared" si="107"/>
        <v>189613.08087507859</v>
      </c>
    </row>
    <row r="1745" spans="1:11" x14ac:dyDescent="0.3">
      <c r="A1745" t="str">
        <f t="shared" si="108"/>
        <v>2013-48-4-</v>
      </c>
      <c r="B1745">
        <f>VLOOKUP(F1745,LookUpFlags!$A$5:$E$114,5,FALSE)</f>
        <v>1</v>
      </c>
      <c r="C1745">
        <f t="shared" si="109"/>
        <v>24</v>
      </c>
      <c r="D1745" t="str">
        <f t="shared" si="110"/>
        <v>M</v>
      </c>
      <c r="E1745">
        <v>2013</v>
      </c>
      <c r="F1745">
        <v>48</v>
      </c>
      <c r="H1745">
        <v>4</v>
      </c>
      <c r="I1745" s="136">
        <f>VLOOKUP(A1745,[1]valid2020_stock!$A$2:$M$9919,13,FALSE)</f>
        <v>149467.0714005545</v>
      </c>
      <c r="K1745" s="136">
        <f t="shared" si="107"/>
        <v>149467.0714005545</v>
      </c>
    </row>
    <row r="1746" spans="1:11" x14ac:dyDescent="0.3">
      <c r="A1746" t="str">
        <f t="shared" si="108"/>
        <v>2013-48-5-</v>
      </c>
      <c r="B1746">
        <f>VLOOKUP(F1746,LookUpFlags!$A$5:$E$114,5,FALSE)</f>
        <v>1</v>
      </c>
      <c r="C1746">
        <f t="shared" si="109"/>
        <v>24</v>
      </c>
      <c r="D1746" t="str">
        <f t="shared" si="110"/>
        <v>M</v>
      </c>
      <c r="E1746">
        <v>2013</v>
      </c>
      <c r="F1746">
        <v>48</v>
      </c>
      <c r="H1746">
        <v>5</v>
      </c>
      <c r="I1746" s="136">
        <f>VLOOKUP(A1746,[1]valid2020_stock!$A$2:$M$9919,13,FALSE)</f>
        <v>10701.387705311799</v>
      </c>
      <c r="K1746" s="136">
        <f t="shared" si="107"/>
        <v>10701.387705311799</v>
      </c>
    </row>
    <row r="1747" spans="1:11" x14ac:dyDescent="0.3">
      <c r="A1747" t="str">
        <f t="shared" si="108"/>
        <v>2007-49-3-</v>
      </c>
      <c r="B1747">
        <f>VLOOKUP(F1747,LookUpFlags!$A$5:$E$114,5,FALSE)</f>
        <v>1</v>
      </c>
      <c r="C1747">
        <f t="shared" si="109"/>
        <v>25</v>
      </c>
      <c r="D1747" t="str">
        <f t="shared" si="110"/>
        <v>UM</v>
      </c>
      <c r="E1747">
        <v>2007</v>
      </c>
      <c r="F1747">
        <v>49</v>
      </c>
      <c r="H1747">
        <v>3</v>
      </c>
      <c r="I1747" s="136">
        <f>VLOOKUP(A1747,[1]valid2020_stock!$A$2:$M$9919,13,FALSE)</f>
        <v>230.87383030041519</v>
      </c>
      <c r="K1747" s="136">
        <f t="shared" si="107"/>
        <v>230.87383030041519</v>
      </c>
    </row>
    <row r="1748" spans="1:11" x14ac:dyDescent="0.3">
      <c r="A1748" t="str">
        <f t="shared" si="108"/>
        <v>2007-49-4-</v>
      </c>
      <c r="B1748">
        <f>VLOOKUP(F1748,LookUpFlags!$A$5:$E$114,5,FALSE)</f>
        <v>1</v>
      </c>
      <c r="C1748">
        <f t="shared" si="109"/>
        <v>25</v>
      </c>
      <c r="D1748" t="str">
        <f t="shared" si="110"/>
        <v>UM</v>
      </c>
      <c r="E1748">
        <v>2007</v>
      </c>
      <c r="F1748">
        <v>49</v>
      </c>
      <c r="H1748">
        <v>4</v>
      </c>
      <c r="I1748" s="136">
        <f>VLOOKUP(A1748,[1]valid2020_stock!$A$2:$M$9919,13,FALSE)</f>
        <v>726.72310892062001</v>
      </c>
      <c r="K1748" s="136">
        <f t="shared" si="107"/>
        <v>726.72310892062001</v>
      </c>
    </row>
    <row r="1749" spans="1:11" x14ac:dyDescent="0.3">
      <c r="A1749" t="str">
        <f t="shared" si="108"/>
        <v>2007-49-5-</v>
      </c>
      <c r="B1749">
        <f>VLOOKUP(F1749,LookUpFlags!$A$5:$E$114,5,FALSE)</f>
        <v>1</v>
      </c>
      <c r="C1749">
        <f t="shared" si="109"/>
        <v>25</v>
      </c>
      <c r="D1749" t="str">
        <f t="shared" si="110"/>
        <v>UM</v>
      </c>
      <c r="E1749">
        <v>2007</v>
      </c>
      <c r="F1749">
        <v>49</v>
      </c>
      <c r="H1749">
        <v>5</v>
      </c>
      <c r="I1749" s="136">
        <f>VLOOKUP(A1749,[1]valid2020_stock!$A$2:$M$9919,13,FALSE)</f>
        <v>21.411311039200552</v>
      </c>
      <c r="K1749" s="136">
        <f t="shared" si="107"/>
        <v>21.411311039200552</v>
      </c>
    </row>
    <row r="1750" spans="1:11" x14ac:dyDescent="0.3">
      <c r="A1750" t="str">
        <f t="shared" si="108"/>
        <v>2008-49-3-</v>
      </c>
      <c r="B1750">
        <f>VLOOKUP(F1750,LookUpFlags!$A$5:$E$114,5,FALSE)</f>
        <v>1</v>
      </c>
      <c r="C1750">
        <f t="shared" si="109"/>
        <v>25</v>
      </c>
      <c r="D1750" t="str">
        <f t="shared" si="110"/>
        <v>UM</v>
      </c>
      <c r="E1750">
        <v>2008</v>
      </c>
      <c r="F1750">
        <v>49</v>
      </c>
      <c r="H1750">
        <v>3</v>
      </c>
      <c r="I1750" s="136">
        <f>VLOOKUP(A1750,[1]valid2020_stock!$A$2:$M$9919,13,FALSE)</f>
        <v>168.66676954561621</v>
      </c>
      <c r="K1750" s="136">
        <f t="shared" si="107"/>
        <v>168.66676954561621</v>
      </c>
    </row>
    <row r="1751" spans="1:11" x14ac:dyDescent="0.3">
      <c r="A1751" t="str">
        <f t="shared" si="108"/>
        <v>2008-49-4-</v>
      </c>
      <c r="B1751">
        <f>VLOOKUP(F1751,LookUpFlags!$A$5:$E$114,5,FALSE)</f>
        <v>1</v>
      </c>
      <c r="C1751">
        <f t="shared" si="109"/>
        <v>25</v>
      </c>
      <c r="D1751" t="str">
        <f t="shared" si="110"/>
        <v>UM</v>
      </c>
      <c r="E1751">
        <v>2008</v>
      </c>
      <c r="F1751">
        <v>49</v>
      </c>
      <c r="H1751">
        <v>4</v>
      </c>
      <c r="I1751" s="136">
        <f>VLOOKUP(A1751,[1]valid2020_stock!$A$2:$M$9919,13,FALSE)</f>
        <v>144.58784593853949</v>
      </c>
      <c r="K1751" s="136">
        <f t="shared" si="107"/>
        <v>144.58784593853949</v>
      </c>
    </row>
    <row r="1752" spans="1:11" x14ac:dyDescent="0.3">
      <c r="A1752" t="str">
        <f t="shared" si="108"/>
        <v>2008-49-5-</v>
      </c>
      <c r="B1752">
        <f>VLOOKUP(F1752,LookUpFlags!$A$5:$E$114,5,FALSE)</f>
        <v>1</v>
      </c>
      <c r="C1752">
        <f t="shared" si="109"/>
        <v>25</v>
      </c>
      <c r="D1752" t="str">
        <f t="shared" si="110"/>
        <v>UM</v>
      </c>
      <c r="E1752">
        <v>2008</v>
      </c>
      <c r="F1752">
        <v>49</v>
      </c>
      <c r="H1752">
        <v>5</v>
      </c>
      <c r="I1752" s="136">
        <f>VLOOKUP(A1752,[1]valid2020_stock!$A$2:$M$9919,13,FALSE)</f>
        <v>25.405099395693991</v>
      </c>
      <c r="K1752" s="136">
        <f t="shared" si="107"/>
        <v>25.405099395693991</v>
      </c>
    </row>
    <row r="1753" spans="1:11" x14ac:dyDescent="0.3">
      <c r="A1753" t="str">
        <f t="shared" si="108"/>
        <v>2009-49-3-</v>
      </c>
      <c r="B1753">
        <f>VLOOKUP(F1753,LookUpFlags!$A$5:$E$114,5,FALSE)</f>
        <v>1</v>
      </c>
      <c r="C1753">
        <f t="shared" si="109"/>
        <v>25</v>
      </c>
      <c r="D1753" t="str">
        <f t="shared" si="110"/>
        <v>UM</v>
      </c>
      <c r="E1753">
        <v>2009</v>
      </c>
      <c r="F1753">
        <v>49</v>
      </c>
      <c r="H1753">
        <v>3</v>
      </c>
      <c r="I1753" s="136">
        <f>VLOOKUP(A1753,[1]valid2020_stock!$A$2:$M$9919,13,FALSE)</f>
        <v>1369.6298200950271</v>
      </c>
      <c r="K1753" s="136">
        <f t="shared" si="107"/>
        <v>1369.6298200950271</v>
      </c>
    </row>
    <row r="1754" spans="1:11" x14ac:dyDescent="0.3">
      <c r="A1754" t="str">
        <f t="shared" si="108"/>
        <v>2009-49-4-</v>
      </c>
      <c r="B1754">
        <f>VLOOKUP(F1754,LookUpFlags!$A$5:$E$114,5,FALSE)</f>
        <v>1</v>
      </c>
      <c r="C1754">
        <f t="shared" si="109"/>
        <v>25</v>
      </c>
      <c r="D1754" t="str">
        <f t="shared" si="110"/>
        <v>UM</v>
      </c>
      <c r="E1754">
        <v>2009</v>
      </c>
      <c r="F1754">
        <v>49</v>
      </c>
      <c r="H1754">
        <v>4</v>
      </c>
      <c r="I1754" s="136">
        <f>VLOOKUP(A1754,[1]valid2020_stock!$A$2:$M$9919,13,FALSE)</f>
        <v>272.02372458128832</v>
      </c>
      <c r="K1754" s="136">
        <f t="shared" si="107"/>
        <v>272.02372458128832</v>
      </c>
    </row>
    <row r="1755" spans="1:11" x14ac:dyDescent="0.3">
      <c r="A1755" t="str">
        <f t="shared" si="108"/>
        <v>2009-49-5-</v>
      </c>
      <c r="B1755">
        <f>VLOOKUP(F1755,LookUpFlags!$A$5:$E$114,5,FALSE)</f>
        <v>1</v>
      </c>
      <c r="C1755">
        <f t="shared" si="109"/>
        <v>25</v>
      </c>
      <c r="D1755" t="str">
        <f t="shared" si="110"/>
        <v>UM</v>
      </c>
      <c r="E1755">
        <v>2009</v>
      </c>
      <c r="F1755">
        <v>49</v>
      </c>
      <c r="H1755">
        <v>5</v>
      </c>
      <c r="I1755" s="136">
        <f>VLOOKUP(A1755,[1]valid2020_stock!$A$2:$M$9919,13,FALSE)</f>
        <v>15.18660307980549</v>
      </c>
      <c r="K1755" s="136">
        <f t="shared" si="107"/>
        <v>15.18660307980549</v>
      </c>
    </row>
    <row r="1756" spans="1:11" x14ac:dyDescent="0.3">
      <c r="A1756" t="str">
        <f t="shared" si="108"/>
        <v>2010-49-3-</v>
      </c>
      <c r="B1756">
        <f>VLOOKUP(F1756,LookUpFlags!$A$5:$E$114,5,FALSE)</f>
        <v>1</v>
      </c>
      <c r="C1756">
        <f t="shared" si="109"/>
        <v>25</v>
      </c>
      <c r="D1756" t="str">
        <f t="shared" si="110"/>
        <v>UM</v>
      </c>
      <c r="E1756">
        <v>2010</v>
      </c>
      <c r="F1756">
        <v>49</v>
      </c>
      <c r="H1756">
        <v>3</v>
      </c>
      <c r="I1756" s="136">
        <f>VLOOKUP(A1756,[1]valid2020_stock!$A$2:$M$9919,13,FALSE)</f>
        <v>558.67704471798424</v>
      </c>
      <c r="K1756" s="136">
        <f t="shared" si="107"/>
        <v>558.67704471798424</v>
      </c>
    </row>
    <row r="1757" spans="1:11" x14ac:dyDescent="0.3">
      <c r="A1757" t="str">
        <f t="shared" si="108"/>
        <v>2010-49-4-</v>
      </c>
      <c r="B1757">
        <f>VLOOKUP(F1757,LookUpFlags!$A$5:$E$114,5,FALSE)</f>
        <v>1</v>
      </c>
      <c r="C1757">
        <f t="shared" si="109"/>
        <v>25</v>
      </c>
      <c r="D1757" t="str">
        <f t="shared" si="110"/>
        <v>UM</v>
      </c>
      <c r="E1757">
        <v>2010</v>
      </c>
      <c r="F1757">
        <v>49</v>
      </c>
      <c r="H1757">
        <v>4</v>
      </c>
      <c r="I1757" s="136">
        <f>VLOOKUP(A1757,[1]valid2020_stock!$A$2:$M$9919,13,FALSE)</f>
        <v>43.048253939255517</v>
      </c>
      <c r="K1757" s="136">
        <f t="shared" si="107"/>
        <v>43.048253939255517</v>
      </c>
    </row>
    <row r="1758" spans="1:11" x14ac:dyDescent="0.3">
      <c r="A1758" t="str">
        <f t="shared" si="108"/>
        <v>2010-49-5-</v>
      </c>
      <c r="B1758">
        <f>VLOOKUP(F1758,LookUpFlags!$A$5:$E$114,5,FALSE)</f>
        <v>1</v>
      </c>
      <c r="C1758">
        <f t="shared" si="109"/>
        <v>25</v>
      </c>
      <c r="D1758" t="str">
        <f t="shared" si="110"/>
        <v>UM</v>
      </c>
      <c r="E1758">
        <v>2010</v>
      </c>
      <c r="F1758">
        <v>49</v>
      </c>
      <c r="H1758">
        <v>5</v>
      </c>
      <c r="I1758" s="136">
        <f>VLOOKUP(A1758,[1]valid2020_stock!$A$2:$M$9919,13,FALSE)</f>
        <v>0</v>
      </c>
      <c r="K1758" s="136">
        <f t="shared" si="107"/>
        <v>0</v>
      </c>
    </row>
    <row r="1759" spans="1:11" x14ac:dyDescent="0.3">
      <c r="A1759" t="str">
        <f t="shared" si="108"/>
        <v>2011-49-3-</v>
      </c>
      <c r="B1759">
        <f>VLOOKUP(F1759,LookUpFlags!$A$5:$E$114,5,FALSE)</f>
        <v>1</v>
      </c>
      <c r="C1759">
        <f t="shared" si="109"/>
        <v>25</v>
      </c>
      <c r="D1759" t="str">
        <f t="shared" si="110"/>
        <v>UM</v>
      </c>
      <c r="E1759">
        <v>2011</v>
      </c>
      <c r="F1759">
        <v>49</v>
      </c>
      <c r="H1759">
        <v>3</v>
      </c>
      <c r="I1759" s="136">
        <f>VLOOKUP(A1759,[1]valid2020_stock!$A$2:$M$9919,13,FALSE)</f>
        <v>399.56412004648178</v>
      </c>
      <c r="K1759" s="136">
        <f t="shared" si="107"/>
        <v>399.56412004648178</v>
      </c>
    </row>
    <row r="1760" spans="1:11" x14ac:dyDescent="0.3">
      <c r="A1760" t="str">
        <f t="shared" si="108"/>
        <v>2011-49-4-</v>
      </c>
      <c r="B1760">
        <f>VLOOKUP(F1760,LookUpFlags!$A$5:$E$114,5,FALSE)</f>
        <v>1</v>
      </c>
      <c r="C1760">
        <f t="shared" si="109"/>
        <v>25</v>
      </c>
      <c r="D1760" t="str">
        <f t="shared" si="110"/>
        <v>UM</v>
      </c>
      <c r="E1760">
        <v>2011</v>
      </c>
      <c r="F1760">
        <v>49</v>
      </c>
      <c r="H1760">
        <v>4</v>
      </c>
      <c r="I1760" s="136">
        <f>VLOOKUP(A1760,[1]valid2020_stock!$A$2:$M$9919,13,FALSE)</f>
        <v>123.5954214258322</v>
      </c>
      <c r="K1760" s="136">
        <f t="shared" si="107"/>
        <v>123.5954214258322</v>
      </c>
    </row>
    <row r="1761" spans="1:11" x14ac:dyDescent="0.3">
      <c r="A1761" t="str">
        <f t="shared" si="108"/>
        <v>2011-49-5-</v>
      </c>
      <c r="B1761">
        <f>VLOOKUP(F1761,LookUpFlags!$A$5:$E$114,5,FALSE)</f>
        <v>1</v>
      </c>
      <c r="C1761">
        <f t="shared" si="109"/>
        <v>25</v>
      </c>
      <c r="D1761" t="str">
        <f t="shared" si="110"/>
        <v>UM</v>
      </c>
      <c r="E1761">
        <v>2011</v>
      </c>
      <c r="F1761">
        <v>49</v>
      </c>
      <c r="H1761">
        <v>5</v>
      </c>
      <c r="I1761" s="136">
        <f>VLOOKUP(A1761,[1]valid2020_stock!$A$2:$M$9919,13,FALSE)</f>
        <v>0.73736926238867273</v>
      </c>
      <c r="K1761" s="136">
        <f t="shared" si="107"/>
        <v>0.73736926238867273</v>
      </c>
    </row>
    <row r="1762" spans="1:11" x14ac:dyDescent="0.3">
      <c r="A1762" t="str">
        <f t="shared" si="108"/>
        <v>2012-49-3-</v>
      </c>
      <c r="B1762">
        <f>VLOOKUP(F1762,LookUpFlags!$A$5:$E$114,5,FALSE)</f>
        <v>1</v>
      </c>
      <c r="C1762">
        <f t="shared" si="109"/>
        <v>25</v>
      </c>
      <c r="D1762" t="str">
        <f t="shared" si="110"/>
        <v>UM</v>
      </c>
      <c r="E1762">
        <v>2012</v>
      </c>
      <c r="F1762">
        <v>49</v>
      </c>
      <c r="H1762">
        <v>3</v>
      </c>
      <c r="I1762" s="136">
        <f>VLOOKUP(A1762,[1]valid2020_stock!$A$2:$M$9919,13,FALSE)</f>
        <v>477.99948415807268</v>
      </c>
      <c r="K1762" s="136">
        <f t="shared" si="107"/>
        <v>477.99948415807268</v>
      </c>
    </row>
    <row r="1763" spans="1:11" x14ac:dyDescent="0.3">
      <c r="A1763" t="str">
        <f t="shared" si="108"/>
        <v>2012-49-4-</v>
      </c>
      <c r="B1763">
        <f>VLOOKUP(F1763,LookUpFlags!$A$5:$E$114,5,FALSE)</f>
        <v>1</v>
      </c>
      <c r="C1763">
        <f t="shared" si="109"/>
        <v>25</v>
      </c>
      <c r="D1763" t="str">
        <f t="shared" si="110"/>
        <v>UM</v>
      </c>
      <c r="E1763">
        <v>2012</v>
      </c>
      <c r="F1763">
        <v>49</v>
      </c>
      <c r="H1763">
        <v>4</v>
      </c>
      <c r="I1763" s="136">
        <f>VLOOKUP(A1763,[1]valid2020_stock!$A$2:$M$9919,13,FALSE)</f>
        <v>113.558636319871</v>
      </c>
      <c r="K1763" s="136">
        <f t="shared" si="107"/>
        <v>113.558636319871</v>
      </c>
    </row>
    <row r="1764" spans="1:11" x14ac:dyDescent="0.3">
      <c r="A1764" t="str">
        <f t="shared" si="108"/>
        <v>2012-49-5-</v>
      </c>
      <c r="B1764">
        <f>VLOOKUP(F1764,LookUpFlags!$A$5:$E$114,5,FALSE)</f>
        <v>1</v>
      </c>
      <c r="C1764">
        <f t="shared" si="109"/>
        <v>25</v>
      </c>
      <c r="D1764" t="str">
        <f t="shared" si="110"/>
        <v>UM</v>
      </c>
      <c r="E1764">
        <v>2012</v>
      </c>
      <c r="F1764">
        <v>49</v>
      </c>
      <c r="H1764">
        <v>5</v>
      </c>
      <c r="I1764" s="136">
        <f>VLOOKUP(A1764,[1]valid2020_stock!$A$2:$M$9919,13,FALSE)</f>
        <v>0.14435310439209259</v>
      </c>
      <c r="K1764" s="136">
        <f t="shared" si="107"/>
        <v>0.14435310439209259</v>
      </c>
    </row>
    <row r="1765" spans="1:11" x14ac:dyDescent="0.3">
      <c r="A1765" t="str">
        <f t="shared" si="108"/>
        <v>2013-49-3-</v>
      </c>
      <c r="B1765">
        <f>VLOOKUP(F1765,LookUpFlags!$A$5:$E$114,5,FALSE)</f>
        <v>1</v>
      </c>
      <c r="C1765">
        <f t="shared" si="109"/>
        <v>25</v>
      </c>
      <c r="D1765" t="str">
        <f t="shared" si="110"/>
        <v>UM</v>
      </c>
      <c r="E1765">
        <v>2013</v>
      </c>
      <c r="F1765">
        <v>49</v>
      </c>
      <c r="H1765">
        <v>3</v>
      </c>
      <c r="I1765" s="136">
        <f>VLOOKUP(A1765,[1]valid2020_stock!$A$2:$M$9919,13,FALSE)</f>
        <v>477.87207940372002</v>
      </c>
      <c r="K1765" s="136">
        <f t="shared" si="107"/>
        <v>477.87207940372002</v>
      </c>
    </row>
    <row r="1766" spans="1:11" x14ac:dyDescent="0.3">
      <c r="A1766" t="str">
        <f t="shared" si="108"/>
        <v>2013-49-4-</v>
      </c>
      <c r="B1766">
        <f>VLOOKUP(F1766,LookUpFlags!$A$5:$E$114,5,FALSE)</f>
        <v>1</v>
      </c>
      <c r="C1766">
        <f t="shared" si="109"/>
        <v>25</v>
      </c>
      <c r="D1766" t="str">
        <f t="shared" si="110"/>
        <v>UM</v>
      </c>
      <c r="E1766">
        <v>2013</v>
      </c>
      <c r="F1766">
        <v>49</v>
      </c>
      <c r="H1766">
        <v>4</v>
      </c>
      <c r="I1766" s="136">
        <f>VLOOKUP(A1766,[1]valid2020_stock!$A$2:$M$9919,13,FALSE)</f>
        <v>184.1850948228907</v>
      </c>
      <c r="K1766" s="136">
        <f t="shared" si="107"/>
        <v>184.1850948228907</v>
      </c>
    </row>
    <row r="1767" spans="1:11" x14ac:dyDescent="0.3">
      <c r="A1767" t="str">
        <f t="shared" si="108"/>
        <v>2013-49-5-</v>
      </c>
      <c r="B1767">
        <f>VLOOKUP(F1767,LookUpFlags!$A$5:$E$114,5,FALSE)</f>
        <v>1</v>
      </c>
      <c r="C1767">
        <f t="shared" si="109"/>
        <v>25</v>
      </c>
      <c r="D1767" t="str">
        <f t="shared" si="110"/>
        <v>UM</v>
      </c>
      <c r="E1767">
        <v>2013</v>
      </c>
      <c r="F1767">
        <v>49</v>
      </c>
      <c r="H1767">
        <v>5</v>
      </c>
      <c r="I1767" s="136">
        <f>VLOOKUP(A1767,[1]valid2020_stock!$A$2:$M$9919,13,FALSE)</f>
        <v>0.71285009604667149</v>
      </c>
      <c r="K1767" s="136">
        <f t="shared" si="107"/>
        <v>0.71285009604667149</v>
      </c>
    </row>
    <row r="1768" spans="1:11" x14ac:dyDescent="0.3">
      <c r="A1768" t="str">
        <f t="shared" si="108"/>
        <v>2007-50-3-</v>
      </c>
      <c r="B1768">
        <f>VLOOKUP(F1768,LookUpFlags!$A$5:$E$114,5,FALSE)</f>
        <v>1</v>
      </c>
      <c r="C1768">
        <f t="shared" si="109"/>
        <v>25</v>
      </c>
      <c r="D1768" t="str">
        <f t="shared" si="110"/>
        <v>M</v>
      </c>
      <c r="E1768">
        <v>2007</v>
      </c>
      <c r="F1768">
        <v>50</v>
      </c>
      <c r="H1768">
        <v>3</v>
      </c>
      <c r="I1768" s="136">
        <f>VLOOKUP(A1768,[1]valid2020_stock!$A$2:$M$9919,13,FALSE)</f>
        <v>4410.4862767946306</v>
      </c>
      <c r="K1768" s="136">
        <f t="shared" si="107"/>
        <v>4410.4862767946306</v>
      </c>
    </row>
    <row r="1769" spans="1:11" x14ac:dyDescent="0.3">
      <c r="A1769" t="str">
        <f t="shared" si="108"/>
        <v>2007-50-4-</v>
      </c>
      <c r="B1769">
        <f>VLOOKUP(F1769,LookUpFlags!$A$5:$E$114,5,FALSE)</f>
        <v>1</v>
      </c>
      <c r="C1769">
        <f t="shared" si="109"/>
        <v>25</v>
      </c>
      <c r="D1769" t="str">
        <f t="shared" si="110"/>
        <v>M</v>
      </c>
      <c r="E1769">
        <v>2007</v>
      </c>
      <c r="F1769">
        <v>50</v>
      </c>
      <c r="H1769">
        <v>4</v>
      </c>
      <c r="I1769" s="136">
        <f>VLOOKUP(A1769,[1]valid2020_stock!$A$2:$M$9919,13,FALSE)</f>
        <v>13790.91678398433</v>
      </c>
      <c r="K1769" s="136">
        <f t="shared" si="107"/>
        <v>13790.91678398433</v>
      </c>
    </row>
    <row r="1770" spans="1:11" x14ac:dyDescent="0.3">
      <c r="A1770" t="str">
        <f t="shared" si="108"/>
        <v>2007-50-5-</v>
      </c>
      <c r="B1770">
        <f>VLOOKUP(F1770,LookUpFlags!$A$5:$E$114,5,FALSE)</f>
        <v>1</v>
      </c>
      <c r="C1770">
        <f t="shared" si="109"/>
        <v>25</v>
      </c>
      <c r="D1770" t="str">
        <f t="shared" si="110"/>
        <v>M</v>
      </c>
      <c r="E1770">
        <v>2007</v>
      </c>
      <c r="F1770">
        <v>50</v>
      </c>
      <c r="H1770">
        <v>5</v>
      </c>
      <c r="I1770" s="136">
        <f>VLOOKUP(A1770,[1]valid2020_stock!$A$2:$M$9919,13,FALSE)</f>
        <v>406.58868896079952</v>
      </c>
      <c r="K1770" s="136">
        <f t="shared" si="107"/>
        <v>406.58868896079952</v>
      </c>
    </row>
    <row r="1771" spans="1:11" x14ac:dyDescent="0.3">
      <c r="A1771" t="str">
        <f t="shared" si="108"/>
        <v>2008-50-3-</v>
      </c>
      <c r="B1771">
        <f>VLOOKUP(F1771,LookUpFlags!$A$5:$E$114,5,FALSE)</f>
        <v>1</v>
      </c>
      <c r="C1771">
        <f t="shared" si="109"/>
        <v>25</v>
      </c>
      <c r="D1771" t="str">
        <f t="shared" si="110"/>
        <v>M</v>
      </c>
      <c r="E1771">
        <v>2008</v>
      </c>
      <c r="F1771">
        <v>50</v>
      </c>
      <c r="H1771">
        <v>3</v>
      </c>
      <c r="I1771" s="136">
        <f>VLOOKUP(A1771,[1]valid2020_stock!$A$2:$M$9919,13,FALSE)</f>
        <v>3212.8299191961059</v>
      </c>
      <c r="K1771" s="136">
        <f t="shared" si="107"/>
        <v>3212.8299191961059</v>
      </c>
    </row>
    <row r="1772" spans="1:11" x14ac:dyDescent="0.3">
      <c r="A1772" t="str">
        <f t="shared" si="108"/>
        <v>2008-50-4-</v>
      </c>
      <c r="B1772">
        <f>VLOOKUP(F1772,LookUpFlags!$A$5:$E$114,5,FALSE)</f>
        <v>1</v>
      </c>
      <c r="C1772">
        <f t="shared" si="109"/>
        <v>25</v>
      </c>
      <c r="D1772" t="str">
        <f t="shared" si="110"/>
        <v>M</v>
      </c>
      <c r="E1772">
        <v>2008</v>
      </c>
      <c r="F1772">
        <v>50</v>
      </c>
      <c r="H1772">
        <v>4</v>
      </c>
      <c r="I1772" s="136">
        <f>VLOOKUP(A1772,[1]valid2020_stock!$A$2:$M$9919,13,FALSE)</f>
        <v>2757.9154653197388</v>
      </c>
      <c r="K1772" s="136">
        <f t="shared" si="107"/>
        <v>2757.9154653197388</v>
      </c>
    </row>
    <row r="1773" spans="1:11" x14ac:dyDescent="0.3">
      <c r="A1773" t="str">
        <f t="shared" si="108"/>
        <v>2008-50-5-</v>
      </c>
      <c r="B1773">
        <f>VLOOKUP(F1773,LookUpFlags!$A$5:$E$114,5,FALSE)</f>
        <v>1</v>
      </c>
      <c r="C1773">
        <f t="shared" si="109"/>
        <v>25</v>
      </c>
      <c r="D1773" t="str">
        <f t="shared" si="110"/>
        <v>M</v>
      </c>
      <c r="E1773">
        <v>2008</v>
      </c>
      <c r="F1773">
        <v>50</v>
      </c>
      <c r="H1773">
        <v>5</v>
      </c>
      <c r="I1773" s="136">
        <f>VLOOKUP(A1773,[1]valid2020_stock!$A$2:$M$9919,13,FALSE)</f>
        <v>506.59490060430602</v>
      </c>
      <c r="K1773" s="136">
        <f t="shared" ref="K1773:K1836" si="111">I1773</f>
        <v>506.59490060430602</v>
      </c>
    </row>
    <row r="1774" spans="1:11" x14ac:dyDescent="0.3">
      <c r="A1774" t="str">
        <f t="shared" si="108"/>
        <v>2009-50-3-</v>
      </c>
      <c r="B1774">
        <f>VLOOKUP(F1774,LookUpFlags!$A$5:$E$114,5,FALSE)</f>
        <v>1</v>
      </c>
      <c r="C1774">
        <f t="shared" si="109"/>
        <v>25</v>
      </c>
      <c r="D1774" t="str">
        <f t="shared" si="110"/>
        <v>M</v>
      </c>
      <c r="E1774">
        <v>2009</v>
      </c>
      <c r="F1774">
        <v>50</v>
      </c>
      <c r="H1774">
        <v>3</v>
      </c>
      <c r="I1774" s="136">
        <f>VLOOKUP(A1774,[1]valid2020_stock!$A$2:$M$9919,13,FALSE)</f>
        <v>5153.1783844867523</v>
      </c>
      <c r="K1774" s="136">
        <f t="shared" si="111"/>
        <v>5153.1783844867523</v>
      </c>
    </row>
    <row r="1775" spans="1:11" x14ac:dyDescent="0.3">
      <c r="A1775" t="str">
        <f t="shared" si="108"/>
        <v>2009-50-4-</v>
      </c>
      <c r="B1775">
        <f>VLOOKUP(F1775,LookUpFlags!$A$5:$E$114,5,FALSE)</f>
        <v>1</v>
      </c>
      <c r="C1775">
        <f t="shared" si="109"/>
        <v>25</v>
      </c>
      <c r="D1775" t="str">
        <f t="shared" si="110"/>
        <v>M</v>
      </c>
      <c r="E1775">
        <v>2009</v>
      </c>
      <c r="F1775">
        <v>50</v>
      </c>
      <c r="H1775">
        <v>4</v>
      </c>
      <c r="I1775" s="136">
        <f>VLOOKUP(A1775,[1]valid2020_stock!$A$2:$M$9919,13,FALSE)</f>
        <v>1087.168070836932</v>
      </c>
      <c r="K1775" s="136">
        <f t="shared" si="111"/>
        <v>1087.168070836932</v>
      </c>
    </row>
    <row r="1776" spans="1:11" x14ac:dyDescent="0.3">
      <c r="A1776" t="str">
        <f t="shared" si="108"/>
        <v>2009-50-5-</v>
      </c>
      <c r="B1776">
        <f>VLOOKUP(F1776,LookUpFlags!$A$5:$E$114,5,FALSE)</f>
        <v>1</v>
      </c>
      <c r="C1776">
        <f t="shared" si="109"/>
        <v>25</v>
      </c>
      <c r="D1776" t="str">
        <f t="shared" si="110"/>
        <v>M</v>
      </c>
      <c r="E1776">
        <v>2009</v>
      </c>
      <c r="F1776">
        <v>50</v>
      </c>
      <c r="H1776">
        <v>5</v>
      </c>
      <c r="I1776" s="136">
        <f>VLOOKUP(A1776,[1]valid2020_stock!$A$2:$M$9919,13,FALSE)</f>
        <v>53.813396920194513</v>
      </c>
      <c r="K1776" s="136">
        <f t="shared" si="111"/>
        <v>53.813396920194513</v>
      </c>
    </row>
    <row r="1777" spans="1:11" x14ac:dyDescent="0.3">
      <c r="A1777" t="str">
        <f t="shared" si="108"/>
        <v>2010-50-3-</v>
      </c>
      <c r="B1777">
        <f>VLOOKUP(F1777,LookUpFlags!$A$5:$E$114,5,FALSE)</f>
        <v>1</v>
      </c>
      <c r="C1777">
        <f t="shared" si="109"/>
        <v>25</v>
      </c>
      <c r="D1777" t="str">
        <f t="shared" si="110"/>
        <v>M</v>
      </c>
      <c r="E1777">
        <v>2010</v>
      </c>
      <c r="F1777">
        <v>50</v>
      </c>
      <c r="H1777">
        <v>3</v>
      </c>
      <c r="I1777" s="136">
        <f>VLOOKUP(A1777,[1]valid2020_stock!$A$2:$M$9919,13,FALSE)</f>
        <v>9926.9974173961418</v>
      </c>
      <c r="K1777" s="136">
        <f t="shared" si="111"/>
        <v>9926.9974173961418</v>
      </c>
    </row>
    <row r="1778" spans="1:11" x14ac:dyDescent="0.3">
      <c r="A1778" t="str">
        <f t="shared" si="108"/>
        <v>2010-50-4-</v>
      </c>
      <c r="B1778">
        <f>VLOOKUP(F1778,LookUpFlags!$A$5:$E$114,5,FALSE)</f>
        <v>1</v>
      </c>
      <c r="C1778">
        <f t="shared" si="109"/>
        <v>25</v>
      </c>
      <c r="D1778" t="str">
        <f t="shared" si="110"/>
        <v>M</v>
      </c>
      <c r="E1778">
        <v>2010</v>
      </c>
      <c r="F1778">
        <v>50</v>
      </c>
      <c r="H1778">
        <v>4</v>
      </c>
      <c r="I1778" s="136">
        <f>VLOOKUP(A1778,[1]valid2020_stock!$A$2:$M$9919,13,FALSE)</f>
        <v>1462.277283946619</v>
      </c>
      <c r="K1778" s="136">
        <f t="shared" si="111"/>
        <v>1462.277283946619</v>
      </c>
    </row>
    <row r="1779" spans="1:11" x14ac:dyDescent="0.3">
      <c r="A1779" t="str">
        <f t="shared" si="108"/>
        <v>2010-50-5-</v>
      </c>
      <c r="B1779">
        <f>VLOOKUP(F1779,LookUpFlags!$A$5:$E$114,5,FALSE)</f>
        <v>1</v>
      </c>
      <c r="C1779">
        <f t="shared" si="109"/>
        <v>25</v>
      </c>
      <c r="D1779" t="str">
        <f t="shared" si="110"/>
        <v>M</v>
      </c>
      <c r="E1779">
        <v>2010</v>
      </c>
      <c r="F1779">
        <v>50</v>
      </c>
      <c r="H1779">
        <v>5</v>
      </c>
      <c r="I1779" s="136">
        <f>VLOOKUP(A1779,[1]valid2020_stock!$A$2:$M$9919,13,FALSE)</f>
        <v>0</v>
      </c>
      <c r="K1779" s="136">
        <f t="shared" si="111"/>
        <v>0</v>
      </c>
    </row>
    <row r="1780" spans="1:11" x14ac:dyDescent="0.3">
      <c r="A1780" t="str">
        <f t="shared" si="108"/>
        <v>2011-50-3-</v>
      </c>
      <c r="B1780">
        <f>VLOOKUP(F1780,LookUpFlags!$A$5:$E$114,5,FALSE)</f>
        <v>1</v>
      </c>
      <c r="C1780">
        <f t="shared" si="109"/>
        <v>25</v>
      </c>
      <c r="D1780" t="str">
        <f t="shared" si="110"/>
        <v>M</v>
      </c>
      <c r="E1780">
        <v>2011</v>
      </c>
      <c r="F1780">
        <v>50</v>
      </c>
      <c r="H1780">
        <v>3</v>
      </c>
      <c r="I1780" s="136">
        <f>VLOOKUP(A1780,[1]valid2020_stock!$A$2:$M$9919,13,FALSE)</f>
        <v>5503.6334206119873</v>
      </c>
      <c r="K1780" s="136">
        <f t="shared" si="111"/>
        <v>5503.6334206119873</v>
      </c>
    </row>
    <row r="1781" spans="1:11" x14ac:dyDescent="0.3">
      <c r="A1781" t="str">
        <f t="shared" si="108"/>
        <v>2011-50-4-</v>
      </c>
      <c r="B1781">
        <f>VLOOKUP(F1781,LookUpFlags!$A$5:$E$114,5,FALSE)</f>
        <v>1</v>
      </c>
      <c r="C1781">
        <f t="shared" si="109"/>
        <v>25</v>
      </c>
      <c r="D1781" t="str">
        <f t="shared" si="110"/>
        <v>M</v>
      </c>
      <c r="E1781">
        <v>2011</v>
      </c>
      <c r="F1781">
        <v>50</v>
      </c>
      <c r="H1781">
        <v>4</v>
      </c>
      <c r="I1781" s="136">
        <f>VLOOKUP(A1781,[1]valid2020_stock!$A$2:$M$9919,13,FALSE)</f>
        <v>1477.2070379156989</v>
      </c>
      <c r="K1781" s="136">
        <f t="shared" si="111"/>
        <v>1477.2070379156989</v>
      </c>
    </row>
    <row r="1782" spans="1:11" x14ac:dyDescent="0.3">
      <c r="A1782" t="str">
        <f t="shared" si="108"/>
        <v>2011-50-5-</v>
      </c>
      <c r="B1782">
        <f>VLOOKUP(F1782,LookUpFlags!$A$5:$E$114,5,FALSE)</f>
        <v>1</v>
      </c>
      <c r="C1782">
        <f t="shared" si="109"/>
        <v>25</v>
      </c>
      <c r="D1782" t="str">
        <f t="shared" si="110"/>
        <v>M</v>
      </c>
      <c r="E1782">
        <v>2011</v>
      </c>
      <c r="F1782">
        <v>50</v>
      </c>
      <c r="H1782">
        <v>5</v>
      </c>
      <c r="I1782" s="136">
        <f>VLOOKUP(A1782,[1]valid2020_stock!$A$2:$M$9919,13,FALSE)</f>
        <v>5.2626307376113273</v>
      </c>
      <c r="K1782" s="136">
        <f t="shared" si="111"/>
        <v>5.2626307376113273</v>
      </c>
    </row>
    <row r="1783" spans="1:11" x14ac:dyDescent="0.3">
      <c r="A1783" t="str">
        <f t="shared" si="108"/>
        <v>2012-50-3-</v>
      </c>
      <c r="B1783">
        <f>VLOOKUP(F1783,LookUpFlags!$A$5:$E$114,5,FALSE)</f>
        <v>1</v>
      </c>
      <c r="C1783">
        <f t="shared" si="109"/>
        <v>25</v>
      </c>
      <c r="D1783" t="str">
        <f t="shared" si="110"/>
        <v>M</v>
      </c>
      <c r="E1783">
        <v>2012</v>
      </c>
      <c r="F1783">
        <v>50</v>
      </c>
      <c r="H1783">
        <v>3</v>
      </c>
      <c r="I1783" s="136">
        <f>VLOOKUP(A1783,[1]valid2020_stock!$A$2:$M$9919,13,FALSE)</f>
        <v>13381.3923825086</v>
      </c>
      <c r="K1783" s="136">
        <f t="shared" si="111"/>
        <v>13381.3923825086</v>
      </c>
    </row>
    <row r="1784" spans="1:11" x14ac:dyDescent="0.3">
      <c r="A1784" t="str">
        <f t="shared" si="108"/>
        <v>2012-50-4-</v>
      </c>
      <c r="B1784">
        <f>VLOOKUP(F1784,LookUpFlags!$A$5:$E$114,5,FALSE)</f>
        <v>1</v>
      </c>
      <c r="C1784">
        <f t="shared" si="109"/>
        <v>25</v>
      </c>
      <c r="D1784" t="str">
        <f t="shared" si="110"/>
        <v>M</v>
      </c>
      <c r="E1784">
        <v>2012</v>
      </c>
      <c r="F1784">
        <v>50</v>
      </c>
      <c r="H1784">
        <v>4</v>
      </c>
      <c r="I1784" s="136">
        <f>VLOOKUP(A1784,[1]valid2020_stock!$A$2:$M$9919,13,FALSE)</f>
        <v>1026.9277970134619</v>
      </c>
      <c r="K1784" s="136">
        <f t="shared" si="111"/>
        <v>1026.9277970134619</v>
      </c>
    </row>
    <row r="1785" spans="1:11" x14ac:dyDescent="0.3">
      <c r="A1785" t="str">
        <f t="shared" si="108"/>
        <v>2012-50-5-</v>
      </c>
      <c r="B1785">
        <f>VLOOKUP(F1785,LookUpFlags!$A$5:$E$114,5,FALSE)</f>
        <v>1</v>
      </c>
      <c r="C1785">
        <f t="shared" si="109"/>
        <v>25</v>
      </c>
      <c r="D1785" t="str">
        <f t="shared" si="110"/>
        <v>M</v>
      </c>
      <c r="E1785">
        <v>2012</v>
      </c>
      <c r="F1785">
        <v>50</v>
      </c>
      <c r="H1785">
        <v>5</v>
      </c>
      <c r="I1785" s="136">
        <f>VLOOKUP(A1785,[1]valid2020_stock!$A$2:$M$9919,13,FALSE)</f>
        <v>0.85564689560790741</v>
      </c>
      <c r="K1785" s="136">
        <f t="shared" si="111"/>
        <v>0.85564689560790741</v>
      </c>
    </row>
    <row r="1786" spans="1:11" x14ac:dyDescent="0.3">
      <c r="A1786" t="str">
        <f t="shared" si="108"/>
        <v>2013-50-3-</v>
      </c>
      <c r="B1786">
        <f>VLOOKUP(F1786,LookUpFlags!$A$5:$E$114,5,FALSE)</f>
        <v>1</v>
      </c>
      <c r="C1786">
        <f t="shared" si="109"/>
        <v>25</v>
      </c>
      <c r="D1786" t="str">
        <f t="shared" si="110"/>
        <v>M</v>
      </c>
      <c r="E1786">
        <v>2013</v>
      </c>
      <c r="F1786">
        <v>50</v>
      </c>
      <c r="H1786">
        <v>3</v>
      </c>
      <c r="I1786" s="136">
        <f>VLOOKUP(A1786,[1]valid2020_stock!$A$2:$M$9919,13,FALSE)</f>
        <v>6606.2199783580127</v>
      </c>
      <c r="K1786" s="136">
        <f t="shared" si="111"/>
        <v>6606.2199783580127</v>
      </c>
    </row>
    <row r="1787" spans="1:11" x14ac:dyDescent="0.3">
      <c r="A1787" t="str">
        <f t="shared" si="108"/>
        <v>2013-50-4-</v>
      </c>
      <c r="B1787">
        <f>VLOOKUP(F1787,LookUpFlags!$A$5:$E$114,5,FALSE)</f>
        <v>1</v>
      </c>
      <c r="C1787">
        <f t="shared" si="109"/>
        <v>25</v>
      </c>
      <c r="D1787" t="str">
        <f t="shared" si="110"/>
        <v>M</v>
      </c>
      <c r="E1787">
        <v>2013</v>
      </c>
      <c r="F1787">
        <v>50</v>
      </c>
      <c r="H1787">
        <v>4</v>
      </c>
      <c r="I1787" s="136">
        <f>VLOOKUP(A1787,[1]valid2020_stock!$A$2:$M$9919,13,FALSE)</f>
        <v>3437.7228474153758</v>
      </c>
      <c r="K1787" s="136">
        <f t="shared" si="111"/>
        <v>3437.7228474153758</v>
      </c>
    </row>
    <row r="1788" spans="1:11" x14ac:dyDescent="0.3">
      <c r="A1788" t="str">
        <f t="shared" si="108"/>
        <v>2013-50-5-</v>
      </c>
      <c r="B1788">
        <f>VLOOKUP(F1788,LookUpFlags!$A$5:$E$114,5,FALSE)</f>
        <v>1</v>
      </c>
      <c r="C1788">
        <f t="shared" si="109"/>
        <v>25</v>
      </c>
      <c r="D1788" t="str">
        <f t="shared" si="110"/>
        <v>M</v>
      </c>
      <c r="E1788">
        <v>2013</v>
      </c>
      <c r="F1788">
        <v>50</v>
      </c>
      <c r="H1788">
        <v>5</v>
      </c>
      <c r="I1788" s="136">
        <f>VLOOKUP(A1788,[1]valid2020_stock!$A$2:$M$9919,13,FALSE)</f>
        <v>11.287149903953329</v>
      </c>
      <c r="K1788" s="136">
        <f t="shared" si="111"/>
        <v>11.287149903953329</v>
      </c>
    </row>
    <row r="1789" spans="1:11" x14ac:dyDescent="0.3">
      <c r="A1789" t="str">
        <f t="shared" si="108"/>
        <v>2007-51-3-</v>
      </c>
      <c r="B1789">
        <f>VLOOKUP(F1789,LookUpFlags!$A$5:$E$114,5,FALSE)</f>
        <v>1</v>
      </c>
      <c r="C1789">
        <f t="shared" si="109"/>
        <v>26</v>
      </c>
      <c r="D1789" t="str">
        <f t="shared" si="110"/>
        <v>UM</v>
      </c>
      <c r="E1789">
        <v>2007</v>
      </c>
      <c r="F1789">
        <v>51</v>
      </c>
      <c r="H1789">
        <v>3</v>
      </c>
      <c r="I1789" s="136">
        <f>VLOOKUP(A1789,[1]valid2020_stock!$A$2:$M$9919,13,FALSE)</f>
        <v>3548</v>
      </c>
      <c r="K1789" s="136">
        <f t="shared" si="111"/>
        <v>3548</v>
      </c>
    </row>
    <row r="1790" spans="1:11" x14ac:dyDescent="0.3">
      <c r="A1790" t="str">
        <f t="shared" si="108"/>
        <v>2007-51-4-</v>
      </c>
      <c r="B1790">
        <f>VLOOKUP(F1790,LookUpFlags!$A$5:$E$114,5,FALSE)</f>
        <v>1</v>
      </c>
      <c r="C1790">
        <f t="shared" si="109"/>
        <v>26</v>
      </c>
      <c r="D1790" t="str">
        <f t="shared" si="110"/>
        <v>UM</v>
      </c>
      <c r="E1790">
        <v>2007</v>
      </c>
      <c r="F1790">
        <v>51</v>
      </c>
      <c r="H1790">
        <v>4</v>
      </c>
      <c r="I1790" s="136">
        <f>VLOOKUP(A1790,[1]valid2020_stock!$A$2:$M$9919,13,FALSE)</f>
        <v>6175.5</v>
      </c>
      <c r="K1790" s="136">
        <f t="shared" si="111"/>
        <v>6175.5</v>
      </c>
    </row>
    <row r="1791" spans="1:11" x14ac:dyDescent="0.3">
      <c r="A1791" t="str">
        <f t="shared" si="108"/>
        <v>2007-51-5-</v>
      </c>
      <c r="B1791">
        <f>VLOOKUP(F1791,LookUpFlags!$A$5:$E$114,5,FALSE)</f>
        <v>1</v>
      </c>
      <c r="C1791">
        <f t="shared" si="109"/>
        <v>26</v>
      </c>
      <c r="D1791" t="str">
        <f t="shared" si="110"/>
        <v>UM</v>
      </c>
      <c r="E1791">
        <v>2007</v>
      </c>
      <c r="F1791">
        <v>51</v>
      </c>
      <c r="H1791">
        <v>5</v>
      </c>
      <c r="I1791" s="136">
        <f>VLOOKUP(A1791,[1]valid2020_stock!$A$2:$M$9919,13,FALSE)</f>
        <v>262.25</v>
      </c>
      <c r="K1791" s="136">
        <f t="shared" si="111"/>
        <v>262.25</v>
      </c>
    </row>
    <row r="1792" spans="1:11" x14ac:dyDescent="0.3">
      <c r="A1792" t="str">
        <f t="shared" si="108"/>
        <v>2008-51-3-</v>
      </c>
      <c r="B1792">
        <f>VLOOKUP(F1792,LookUpFlags!$A$5:$E$114,5,FALSE)</f>
        <v>1</v>
      </c>
      <c r="C1792">
        <f t="shared" si="109"/>
        <v>26</v>
      </c>
      <c r="D1792" t="str">
        <f t="shared" si="110"/>
        <v>UM</v>
      </c>
      <c r="E1792">
        <v>2008</v>
      </c>
      <c r="F1792">
        <v>51</v>
      </c>
      <c r="H1792">
        <v>3</v>
      </c>
      <c r="I1792" s="136">
        <f>VLOOKUP(A1792,[1]valid2020_stock!$A$2:$M$9919,13,FALSE)</f>
        <v>5983.2000000000007</v>
      </c>
      <c r="K1792" s="136">
        <f t="shared" si="111"/>
        <v>5983.2000000000007</v>
      </c>
    </row>
    <row r="1793" spans="1:11" x14ac:dyDescent="0.3">
      <c r="A1793" t="str">
        <f t="shared" si="108"/>
        <v>2008-51-4-</v>
      </c>
      <c r="B1793">
        <f>VLOOKUP(F1793,LookUpFlags!$A$5:$E$114,5,FALSE)</f>
        <v>1</v>
      </c>
      <c r="C1793">
        <f t="shared" si="109"/>
        <v>26</v>
      </c>
      <c r="D1793" t="str">
        <f t="shared" si="110"/>
        <v>UM</v>
      </c>
      <c r="E1793">
        <v>2008</v>
      </c>
      <c r="F1793">
        <v>51</v>
      </c>
      <c r="H1793">
        <v>4</v>
      </c>
      <c r="I1793" s="136">
        <f>VLOOKUP(A1793,[1]valid2020_stock!$A$2:$M$9919,13,FALSE)</f>
        <v>1139.1300000000001</v>
      </c>
      <c r="K1793" s="136">
        <f t="shared" si="111"/>
        <v>1139.1300000000001</v>
      </c>
    </row>
    <row r="1794" spans="1:11" x14ac:dyDescent="0.3">
      <c r="A1794" t="str">
        <f t="shared" si="108"/>
        <v>2008-51-5-</v>
      </c>
      <c r="B1794">
        <f>VLOOKUP(F1794,LookUpFlags!$A$5:$E$114,5,FALSE)</f>
        <v>1</v>
      </c>
      <c r="C1794">
        <f t="shared" si="109"/>
        <v>26</v>
      </c>
      <c r="D1794" t="str">
        <f t="shared" si="110"/>
        <v>UM</v>
      </c>
      <c r="E1794">
        <v>2008</v>
      </c>
      <c r="F1794">
        <v>51</v>
      </c>
      <c r="H1794">
        <v>5</v>
      </c>
      <c r="I1794" s="136">
        <f>VLOOKUP(A1794,[1]valid2020_stock!$A$2:$M$9919,13,FALSE)</f>
        <v>63.720000000000013</v>
      </c>
      <c r="K1794" s="136">
        <f t="shared" si="111"/>
        <v>63.720000000000013</v>
      </c>
    </row>
    <row r="1795" spans="1:11" x14ac:dyDescent="0.3">
      <c r="A1795" t="str">
        <f t="shared" si="108"/>
        <v>2009-51-3-</v>
      </c>
      <c r="B1795">
        <f>VLOOKUP(F1795,LookUpFlags!$A$5:$E$114,5,FALSE)</f>
        <v>1</v>
      </c>
      <c r="C1795">
        <f t="shared" si="109"/>
        <v>26</v>
      </c>
      <c r="D1795" t="str">
        <f t="shared" si="110"/>
        <v>UM</v>
      </c>
      <c r="E1795">
        <v>2009</v>
      </c>
      <c r="F1795">
        <v>51</v>
      </c>
      <c r="H1795">
        <v>3</v>
      </c>
      <c r="I1795" s="136">
        <f>VLOOKUP(A1795,[1]valid2020_stock!$A$2:$M$9919,13,FALSE)</f>
        <v>6335.81</v>
      </c>
      <c r="K1795" s="136">
        <f t="shared" si="111"/>
        <v>6335.81</v>
      </c>
    </row>
    <row r="1796" spans="1:11" x14ac:dyDescent="0.3">
      <c r="A1796" t="str">
        <f t="shared" ref="A1796:A1859" si="112">E1796&amp;"-"&amp;F1796&amp;"-"&amp;H1796&amp;"-"&amp;G1796</f>
        <v>2009-51-4-</v>
      </c>
      <c r="B1796">
        <f>VLOOKUP(F1796,LookUpFlags!$A$5:$E$114,5,FALSE)</f>
        <v>1</v>
      </c>
      <c r="C1796">
        <f t="shared" ref="C1796:C1859" si="113">IF(MOD(F1796,2)&lt;&gt;0,F1796/2+0.5,F1796/2)</f>
        <v>26</v>
      </c>
      <c r="D1796" t="str">
        <f t="shared" ref="D1796:D1859" si="114">IF(MOD(F1796,2)&lt;&gt;0,"UM","M")</f>
        <v>UM</v>
      </c>
      <c r="E1796">
        <v>2009</v>
      </c>
      <c r="F1796">
        <v>51</v>
      </c>
      <c r="H1796">
        <v>4</v>
      </c>
      <c r="I1796" s="136">
        <f>VLOOKUP(A1796,[1]valid2020_stock!$A$2:$M$9919,13,FALSE)</f>
        <v>1776.75</v>
      </c>
      <c r="K1796" s="136">
        <f t="shared" si="111"/>
        <v>1776.75</v>
      </c>
    </row>
    <row r="1797" spans="1:11" x14ac:dyDescent="0.3">
      <c r="A1797" t="str">
        <f t="shared" si="112"/>
        <v>2009-51-5-</v>
      </c>
      <c r="B1797">
        <f>VLOOKUP(F1797,LookUpFlags!$A$5:$E$114,5,FALSE)</f>
        <v>1</v>
      </c>
      <c r="C1797">
        <f t="shared" si="113"/>
        <v>26</v>
      </c>
      <c r="D1797" t="str">
        <f t="shared" si="114"/>
        <v>UM</v>
      </c>
      <c r="E1797">
        <v>2009</v>
      </c>
      <c r="F1797">
        <v>51</v>
      </c>
      <c r="H1797">
        <v>5</v>
      </c>
      <c r="I1797" s="136">
        <f>VLOOKUP(A1797,[1]valid2020_stock!$A$2:$M$9919,13,FALSE)</f>
        <v>36.799999999999997</v>
      </c>
      <c r="K1797" s="136">
        <f t="shared" si="111"/>
        <v>36.799999999999997</v>
      </c>
    </row>
    <row r="1798" spans="1:11" x14ac:dyDescent="0.3">
      <c r="A1798" t="str">
        <f t="shared" si="112"/>
        <v>2010-51-3-</v>
      </c>
      <c r="B1798">
        <f>VLOOKUP(F1798,LookUpFlags!$A$5:$E$114,5,FALSE)</f>
        <v>1</v>
      </c>
      <c r="C1798">
        <f t="shared" si="113"/>
        <v>26</v>
      </c>
      <c r="D1798" t="str">
        <f t="shared" si="114"/>
        <v>UM</v>
      </c>
      <c r="E1798">
        <v>2010</v>
      </c>
      <c r="F1798">
        <v>51</v>
      </c>
      <c r="H1798">
        <v>3</v>
      </c>
      <c r="I1798" s="136">
        <f>VLOOKUP(A1798,[1]valid2020_stock!$A$2:$M$9919,13,FALSE)</f>
        <v>13429.95</v>
      </c>
      <c r="K1798" s="136">
        <f t="shared" si="111"/>
        <v>13429.95</v>
      </c>
    </row>
    <row r="1799" spans="1:11" x14ac:dyDescent="0.3">
      <c r="A1799" t="str">
        <f t="shared" si="112"/>
        <v>2010-51-4-</v>
      </c>
      <c r="B1799">
        <f>VLOOKUP(F1799,LookUpFlags!$A$5:$E$114,5,FALSE)</f>
        <v>1</v>
      </c>
      <c r="C1799">
        <f t="shared" si="113"/>
        <v>26</v>
      </c>
      <c r="D1799" t="str">
        <f t="shared" si="114"/>
        <v>UM</v>
      </c>
      <c r="E1799">
        <v>2010</v>
      </c>
      <c r="F1799">
        <v>51</v>
      </c>
      <c r="H1799">
        <v>4</v>
      </c>
      <c r="I1799" s="136">
        <f>VLOOKUP(A1799,[1]valid2020_stock!$A$2:$M$9919,13,FALSE)</f>
        <v>2696.55</v>
      </c>
      <c r="K1799" s="136">
        <f t="shared" si="111"/>
        <v>2696.55</v>
      </c>
    </row>
    <row r="1800" spans="1:11" x14ac:dyDescent="0.3">
      <c r="A1800" t="str">
        <f t="shared" si="112"/>
        <v>2010-51-5-</v>
      </c>
      <c r="B1800">
        <f>VLOOKUP(F1800,LookUpFlags!$A$5:$E$114,5,FALSE)</f>
        <v>1</v>
      </c>
      <c r="C1800">
        <f t="shared" si="113"/>
        <v>26</v>
      </c>
      <c r="D1800" t="str">
        <f t="shared" si="114"/>
        <v>UM</v>
      </c>
      <c r="E1800">
        <v>2010</v>
      </c>
      <c r="F1800">
        <v>51</v>
      </c>
      <c r="H1800">
        <v>5</v>
      </c>
      <c r="I1800" s="136">
        <f>VLOOKUP(A1800,[1]valid2020_stock!$A$2:$M$9919,13,FALSE)</f>
        <v>24.75</v>
      </c>
      <c r="K1800" s="136">
        <f t="shared" si="111"/>
        <v>24.75</v>
      </c>
    </row>
    <row r="1801" spans="1:11" x14ac:dyDescent="0.3">
      <c r="A1801" t="str">
        <f t="shared" si="112"/>
        <v>2011-51-3-</v>
      </c>
      <c r="B1801">
        <f>VLOOKUP(F1801,LookUpFlags!$A$5:$E$114,5,FALSE)</f>
        <v>1</v>
      </c>
      <c r="C1801">
        <f t="shared" si="113"/>
        <v>26</v>
      </c>
      <c r="D1801" t="str">
        <f t="shared" si="114"/>
        <v>UM</v>
      </c>
      <c r="E1801">
        <v>2011</v>
      </c>
      <c r="F1801">
        <v>51</v>
      </c>
      <c r="H1801">
        <v>3</v>
      </c>
      <c r="I1801" s="136">
        <f>VLOOKUP(A1801,[1]valid2020_stock!$A$2:$M$9919,13,FALSE)</f>
        <v>11661.93</v>
      </c>
      <c r="K1801" s="136">
        <f t="shared" si="111"/>
        <v>11661.93</v>
      </c>
    </row>
    <row r="1802" spans="1:11" x14ac:dyDescent="0.3">
      <c r="A1802" t="str">
        <f t="shared" si="112"/>
        <v>2011-51-4-</v>
      </c>
      <c r="B1802">
        <f>VLOOKUP(F1802,LookUpFlags!$A$5:$E$114,5,FALSE)</f>
        <v>1</v>
      </c>
      <c r="C1802">
        <f t="shared" si="113"/>
        <v>26</v>
      </c>
      <c r="D1802" t="str">
        <f t="shared" si="114"/>
        <v>UM</v>
      </c>
      <c r="E1802">
        <v>2011</v>
      </c>
      <c r="F1802">
        <v>51</v>
      </c>
      <c r="H1802">
        <v>4</v>
      </c>
      <c r="I1802" s="136">
        <f>VLOOKUP(A1802,[1]valid2020_stock!$A$2:$M$9919,13,FALSE)</f>
        <v>4332.7199999999993</v>
      </c>
      <c r="K1802" s="136">
        <f t="shared" si="111"/>
        <v>4332.7199999999993</v>
      </c>
    </row>
    <row r="1803" spans="1:11" x14ac:dyDescent="0.3">
      <c r="A1803" t="str">
        <f t="shared" si="112"/>
        <v>2011-51-5-</v>
      </c>
      <c r="B1803">
        <f>VLOOKUP(F1803,LookUpFlags!$A$5:$E$114,5,FALSE)</f>
        <v>1</v>
      </c>
      <c r="C1803">
        <f t="shared" si="113"/>
        <v>26</v>
      </c>
      <c r="D1803" t="str">
        <f t="shared" si="114"/>
        <v>UM</v>
      </c>
      <c r="E1803">
        <v>2011</v>
      </c>
      <c r="F1803">
        <v>51</v>
      </c>
      <c r="H1803">
        <v>5</v>
      </c>
      <c r="I1803" s="136">
        <f>VLOOKUP(A1803,[1]valid2020_stock!$A$2:$M$9919,13,FALSE)</f>
        <v>80.639999999999986</v>
      </c>
      <c r="K1803" s="136">
        <f t="shared" si="111"/>
        <v>80.639999999999986</v>
      </c>
    </row>
    <row r="1804" spans="1:11" x14ac:dyDescent="0.3">
      <c r="A1804" t="str">
        <f t="shared" si="112"/>
        <v>2012-51-3-</v>
      </c>
      <c r="B1804">
        <f>VLOOKUP(F1804,LookUpFlags!$A$5:$E$114,5,FALSE)</f>
        <v>1</v>
      </c>
      <c r="C1804">
        <f t="shared" si="113"/>
        <v>26</v>
      </c>
      <c r="D1804" t="str">
        <f t="shared" si="114"/>
        <v>UM</v>
      </c>
      <c r="E1804">
        <v>2012</v>
      </c>
      <c r="F1804">
        <v>51</v>
      </c>
      <c r="H1804">
        <v>3</v>
      </c>
      <c r="I1804" s="136">
        <f>VLOOKUP(A1804,[1]valid2020_stock!$A$2:$M$9919,13,FALSE)</f>
        <v>7665.6600000000017</v>
      </c>
      <c r="K1804" s="136">
        <f t="shared" si="111"/>
        <v>7665.6600000000017</v>
      </c>
    </row>
    <row r="1805" spans="1:11" x14ac:dyDescent="0.3">
      <c r="A1805" t="str">
        <f t="shared" si="112"/>
        <v>2012-51-4-</v>
      </c>
      <c r="B1805">
        <f>VLOOKUP(F1805,LookUpFlags!$A$5:$E$114,5,FALSE)</f>
        <v>1</v>
      </c>
      <c r="C1805">
        <f t="shared" si="113"/>
        <v>26</v>
      </c>
      <c r="D1805" t="str">
        <f t="shared" si="114"/>
        <v>UM</v>
      </c>
      <c r="E1805">
        <v>2012</v>
      </c>
      <c r="F1805">
        <v>51</v>
      </c>
      <c r="H1805">
        <v>4</v>
      </c>
      <c r="I1805" s="136">
        <f>VLOOKUP(A1805,[1]valid2020_stock!$A$2:$M$9919,13,FALSE)</f>
        <v>3649.6800000000012</v>
      </c>
      <c r="K1805" s="136">
        <f t="shared" si="111"/>
        <v>3649.6800000000012</v>
      </c>
    </row>
    <row r="1806" spans="1:11" x14ac:dyDescent="0.3">
      <c r="A1806" t="str">
        <f t="shared" si="112"/>
        <v>2012-51-5-</v>
      </c>
      <c r="B1806">
        <f>VLOOKUP(F1806,LookUpFlags!$A$5:$E$114,5,FALSE)</f>
        <v>1</v>
      </c>
      <c r="C1806">
        <f t="shared" si="113"/>
        <v>26</v>
      </c>
      <c r="D1806" t="str">
        <f t="shared" si="114"/>
        <v>UM</v>
      </c>
      <c r="E1806">
        <v>2012</v>
      </c>
      <c r="F1806">
        <v>51</v>
      </c>
      <c r="H1806">
        <v>5</v>
      </c>
      <c r="I1806" s="136">
        <f>VLOOKUP(A1806,[1]valid2020_stock!$A$2:$M$9919,13,FALSE)</f>
        <v>31.320000000000011</v>
      </c>
      <c r="K1806" s="136">
        <f t="shared" si="111"/>
        <v>31.320000000000011</v>
      </c>
    </row>
    <row r="1807" spans="1:11" x14ac:dyDescent="0.3">
      <c r="A1807" t="str">
        <f t="shared" si="112"/>
        <v>2013-51-3-</v>
      </c>
      <c r="B1807">
        <f>VLOOKUP(F1807,LookUpFlags!$A$5:$E$114,5,FALSE)</f>
        <v>1</v>
      </c>
      <c r="C1807">
        <f t="shared" si="113"/>
        <v>26</v>
      </c>
      <c r="D1807" t="str">
        <f t="shared" si="114"/>
        <v>UM</v>
      </c>
      <c r="E1807">
        <v>2013</v>
      </c>
      <c r="F1807">
        <v>51</v>
      </c>
      <c r="H1807">
        <v>3</v>
      </c>
      <c r="I1807" s="136">
        <f>VLOOKUP(A1807,[1]valid2020_stock!$A$2:$M$9919,13,FALSE)</f>
        <v>7166.7199999999993</v>
      </c>
      <c r="K1807" s="136">
        <f t="shared" si="111"/>
        <v>7166.7199999999993</v>
      </c>
    </row>
    <row r="1808" spans="1:11" x14ac:dyDescent="0.3">
      <c r="A1808" t="str">
        <f t="shared" si="112"/>
        <v>2013-51-4-</v>
      </c>
      <c r="B1808">
        <f>VLOOKUP(F1808,LookUpFlags!$A$5:$E$114,5,FALSE)</f>
        <v>1</v>
      </c>
      <c r="C1808">
        <f t="shared" si="113"/>
        <v>26</v>
      </c>
      <c r="D1808" t="str">
        <f t="shared" si="114"/>
        <v>UM</v>
      </c>
      <c r="E1808">
        <v>2013</v>
      </c>
      <c r="F1808">
        <v>51</v>
      </c>
      <c r="H1808">
        <v>4</v>
      </c>
      <c r="I1808" s="136">
        <f>VLOOKUP(A1808,[1]valid2020_stock!$A$2:$M$9919,13,FALSE)</f>
        <v>2669.48</v>
      </c>
      <c r="K1808" s="136">
        <f t="shared" si="111"/>
        <v>2669.48</v>
      </c>
    </row>
    <row r="1809" spans="1:11" x14ac:dyDescent="0.3">
      <c r="A1809" t="str">
        <f t="shared" si="112"/>
        <v>2013-51-5-</v>
      </c>
      <c r="B1809">
        <f>VLOOKUP(F1809,LookUpFlags!$A$5:$E$114,5,FALSE)</f>
        <v>1</v>
      </c>
      <c r="C1809">
        <f t="shared" si="113"/>
        <v>26</v>
      </c>
      <c r="D1809" t="str">
        <f t="shared" si="114"/>
        <v>UM</v>
      </c>
      <c r="E1809">
        <v>2013</v>
      </c>
      <c r="F1809">
        <v>51</v>
      </c>
      <c r="H1809">
        <v>5</v>
      </c>
      <c r="I1809" s="136">
        <f>VLOOKUP(A1809,[1]valid2020_stock!$A$2:$M$9919,13,FALSE)</f>
        <v>37.4</v>
      </c>
      <c r="K1809" s="136">
        <f t="shared" si="111"/>
        <v>37.4</v>
      </c>
    </row>
    <row r="1810" spans="1:11" x14ac:dyDescent="0.3">
      <c r="A1810" t="str">
        <f t="shared" si="112"/>
        <v>2007-52-3-</v>
      </c>
      <c r="B1810">
        <f>VLOOKUP(F1810,LookUpFlags!$A$5:$E$114,5,FALSE)</f>
        <v>1</v>
      </c>
      <c r="C1810">
        <f t="shared" si="113"/>
        <v>26</v>
      </c>
      <c r="D1810" t="str">
        <f t="shared" si="114"/>
        <v>M</v>
      </c>
      <c r="E1810">
        <v>2007</v>
      </c>
      <c r="F1810">
        <v>52</v>
      </c>
      <c r="H1810">
        <v>3</v>
      </c>
      <c r="I1810" s="136">
        <f>VLOOKUP(A1810,[1]valid2020_stock!$A$2:$M$9919,13,FALSE)</f>
        <v>10644</v>
      </c>
      <c r="K1810" s="136">
        <f t="shared" si="111"/>
        <v>10644</v>
      </c>
    </row>
    <row r="1811" spans="1:11" x14ac:dyDescent="0.3">
      <c r="A1811" t="str">
        <f t="shared" si="112"/>
        <v>2007-52-4-</v>
      </c>
      <c r="B1811">
        <f>VLOOKUP(F1811,LookUpFlags!$A$5:$E$114,5,FALSE)</f>
        <v>1</v>
      </c>
      <c r="C1811">
        <f t="shared" si="113"/>
        <v>26</v>
      </c>
      <c r="D1811" t="str">
        <f t="shared" si="114"/>
        <v>M</v>
      </c>
      <c r="E1811">
        <v>2007</v>
      </c>
      <c r="F1811">
        <v>52</v>
      </c>
      <c r="H1811">
        <v>4</v>
      </c>
      <c r="I1811" s="136">
        <f>VLOOKUP(A1811,[1]valid2020_stock!$A$2:$M$9919,13,FALSE)</f>
        <v>18526.5</v>
      </c>
      <c r="K1811" s="136">
        <f t="shared" si="111"/>
        <v>18526.5</v>
      </c>
    </row>
    <row r="1812" spans="1:11" x14ac:dyDescent="0.3">
      <c r="A1812" t="str">
        <f t="shared" si="112"/>
        <v>2007-52-5-</v>
      </c>
      <c r="B1812">
        <f>VLOOKUP(F1812,LookUpFlags!$A$5:$E$114,5,FALSE)</f>
        <v>1</v>
      </c>
      <c r="C1812">
        <f t="shared" si="113"/>
        <v>26</v>
      </c>
      <c r="D1812" t="str">
        <f t="shared" si="114"/>
        <v>M</v>
      </c>
      <c r="E1812">
        <v>2007</v>
      </c>
      <c r="F1812">
        <v>52</v>
      </c>
      <c r="H1812">
        <v>5</v>
      </c>
      <c r="I1812" s="136">
        <f>VLOOKUP(A1812,[1]valid2020_stock!$A$2:$M$9919,13,FALSE)</f>
        <v>786.75</v>
      </c>
      <c r="K1812" s="136">
        <f t="shared" si="111"/>
        <v>786.75</v>
      </c>
    </row>
    <row r="1813" spans="1:11" x14ac:dyDescent="0.3">
      <c r="A1813" t="str">
        <f t="shared" si="112"/>
        <v>2008-52-3-</v>
      </c>
      <c r="B1813">
        <f>VLOOKUP(F1813,LookUpFlags!$A$5:$E$114,5,FALSE)</f>
        <v>1</v>
      </c>
      <c r="C1813">
        <f t="shared" si="113"/>
        <v>26</v>
      </c>
      <c r="D1813" t="str">
        <f t="shared" si="114"/>
        <v>M</v>
      </c>
      <c r="E1813">
        <v>2008</v>
      </c>
      <c r="F1813">
        <v>52</v>
      </c>
      <c r="H1813">
        <v>3</v>
      </c>
      <c r="I1813" s="136">
        <f>VLOOKUP(A1813,[1]valid2020_stock!$A$2:$M$9919,13,FALSE)</f>
        <v>16176.8</v>
      </c>
      <c r="K1813" s="136">
        <f t="shared" si="111"/>
        <v>16176.8</v>
      </c>
    </row>
    <row r="1814" spans="1:11" x14ac:dyDescent="0.3">
      <c r="A1814" t="str">
        <f t="shared" si="112"/>
        <v>2008-52-4-</v>
      </c>
      <c r="B1814">
        <f>VLOOKUP(F1814,LookUpFlags!$A$5:$E$114,5,FALSE)</f>
        <v>1</v>
      </c>
      <c r="C1814">
        <f t="shared" si="113"/>
        <v>26</v>
      </c>
      <c r="D1814" t="str">
        <f t="shared" si="114"/>
        <v>M</v>
      </c>
      <c r="E1814">
        <v>2008</v>
      </c>
      <c r="F1814">
        <v>52</v>
      </c>
      <c r="H1814">
        <v>4</v>
      </c>
      <c r="I1814" s="136">
        <f>VLOOKUP(A1814,[1]valid2020_stock!$A$2:$M$9919,13,FALSE)</f>
        <v>3079.87</v>
      </c>
      <c r="K1814" s="136">
        <f t="shared" si="111"/>
        <v>3079.87</v>
      </c>
    </row>
    <row r="1815" spans="1:11" x14ac:dyDescent="0.3">
      <c r="A1815" t="str">
        <f t="shared" si="112"/>
        <v>2008-52-5-</v>
      </c>
      <c r="B1815">
        <f>VLOOKUP(F1815,LookUpFlags!$A$5:$E$114,5,FALSE)</f>
        <v>1</v>
      </c>
      <c r="C1815">
        <f t="shared" si="113"/>
        <v>26</v>
      </c>
      <c r="D1815" t="str">
        <f t="shared" si="114"/>
        <v>M</v>
      </c>
      <c r="E1815">
        <v>2008</v>
      </c>
      <c r="F1815">
        <v>52</v>
      </c>
      <c r="H1815">
        <v>5</v>
      </c>
      <c r="I1815" s="136">
        <f>VLOOKUP(A1815,[1]valid2020_stock!$A$2:$M$9919,13,FALSE)</f>
        <v>172.28</v>
      </c>
      <c r="K1815" s="136">
        <f t="shared" si="111"/>
        <v>172.28</v>
      </c>
    </row>
    <row r="1816" spans="1:11" x14ac:dyDescent="0.3">
      <c r="A1816" t="str">
        <f t="shared" si="112"/>
        <v>2009-52-3-</v>
      </c>
      <c r="B1816">
        <f>VLOOKUP(F1816,LookUpFlags!$A$5:$E$114,5,FALSE)</f>
        <v>1</v>
      </c>
      <c r="C1816">
        <f t="shared" si="113"/>
        <v>26</v>
      </c>
      <c r="D1816" t="str">
        <f t="shared" si="114"/>
        <v>M</v>
      </c>
      <c r="E1816">
        <v>2009</v>
      </c>
      <c r="F1816">
        <v>52</v>
      </c>
      <c r="H1816">
        <v>3</v>
      </c>
      <c r="I1816" s="136">
        <f>VLOOKUP(A1816,[1]valid2020_stock!$A$2:$M$9919,13,FALSE)</f>
        <v>21211.19</v>
      </c>
      <c r="K1816" s="136">
        <f t="shared" si="111"/>
        <v>21211.19</v>
      </c>
    </row>
    <row r="1817" spans="1:11" x14ac:dyDescent="0.3">
      <c r="A1817" t="str">
        <f t="shared" si="112"/>
        <v>2009-52-4-</v>
      </c>
      <c r="B1817">
        <f>VLOOKUP(F1817,LookUpFlags!$A$5:$E$114,5,FALSE)</f>
        <v>1</v>
      </c>
      <c r="C1817">
        <f t="shared" si="113"/>
        <v>26</v>
      </c>
      <c r="D1817" t="str">
        <f t="shared" si="114"/>
        <v>M</v>
      </c>
      <c r="E1817">
        <v>2009</v>
      </c>
      <c r="F1817">
        <v>52</v>
      </c>
      <c r="H1817">
        <v>4</v>
      </c>
      <c r="I1817" s="136">
        <f>VLOOKUP(A1817,[1]valid2020_stock!$A$2:$M$9919,13,FALSE)</f>
        <v>5948.25</v>
      </c>
      <c r="K1817" s="136">
        <f t="shared" si="111"/>
        <v>5948.25</v>
      </c>
    </row>
    <row r="1818" spans="1:11" x14ac:dyDescent="0.3">
      <c r="A1818" t="str">
        <f t="shared" si="112"/>
        <v>2009-52-5-</v>
      </c>
      <c r="B1818">
        <f>VLOOKUP(F1818,LookUpFlags!$A$5:$E$114,5,FALSE)</f>
        <v>1</v>
      </c>
      <c r="C1818">
        <f t="shared" si="113"/>
        <v>26</v>
      </c>
      <c r="D1818" t="str">
        <f t="shared" si="114"/>
        <v>M</v>
      </c>
      <c r="E1818">
        <v>2009</v>
      </c>
      <c r="F1818">
        <v>52</v>
      </c>
      <c r="H1818">
        <v>5</v>
      </c>
      <c r="I1818" s="136">
        <f>VLOOKUP(A1818,[1]valid2020_stock!$A$2:$M$9919,13,FALSE)</f>
        <v>123.2</v>
      </c>
      <c r="K1818" s="136">
        <f t="shared" si="111"/>
        <v>123.2</v>
      </c>
    </row>
    <row r="1819" spans="1:11" x14ac:dyDescent="0.3">
      <c r="A1819" t="str">
        <f t="shared" si="112"/>
        <v>2010-52-3-</v>
      </c>
      <c r="B1819">
        <f>VLOOKUP(F1819,LookUpFlags!$A$5:$E$114,5,FALSE)</f>
        <v>1</v>
      </c>
      <c r="C1819">
        <f t="shared" si="113"/>
        <v>26</v>
      </c>
      <c r="D1819" t="str">
        <f t="shared" si="114"/>
        <v>M</v>
      </c>
      <c r="E1819">
        <v>2010</v>
      </c>
      <c r="F1819">
        <v>52</v>
      </c>
      <c r="H1819">
        <v>3</v>
      </c>
      <c r="I1819" s="136">
        <f>VLOOKUP(A1819,[1]valid2020_stock!$A$2:$M$9919,13,FALSE)</f>
        <v>76103.05</v>
      </c>
      <c r="K1819" s="136">
        <f t="shared" si="111"/>
        <v>76103.05</v>
      </c>
    </row>
    <row r="1820" spans="1:11" x14ac:dyDescent="0.3">
      <c r="A1820" t="str">
        <f t="shared" si="112"/>
        <v>2010-52-4-</v>
      </c>
      <c r="B1820">
        <f>VLOOKUP(F1820,LookUpFlags!$A$5:$E$114,5,FALSE)</f>
        <v>1</v>
      </c>
      <c r="C1820">
        <f t="shared" si="113"/>
        <v>26</v>
      </c>
      <c r="D1820" t="str">
        <f t="shared" si="114"/>
        <v>M</v>
      </c>
      <c r="E1820">
        <v>2010</v>
      </c>
      <c r="F1820">
        <v>52</v>
      </c>
      <c r="H1820">
        <v>4</v>
      </c>
      <c r="I1820" s="136">
        <f>VLOOKUP(A1820,[1]valid2020_stock!$A$2:$M$9919,13,FALSE)</f>
        <v>15280.45</v>
      </c>
      <c r="K1820" s="136">
        <f t="shared" si="111"/>
        <v>15280.45</v>
      </c>
    </row>
    <row r="1821" spans="1:11" x14ac:dyDescent="0.3">
      <c r="A1821" t="str">
        <f t="shared" si="112"/>
        <v>2010-52-5-</v>
      </c>
      <c r="B1821">
        <f>VLOOKUP(F1821,LookUpFlags!$A$5:$E$114,5,FALSE)</f>
        <v>1</v>
      </c>
      <c r="C1821">
        <f t="shared" si="113"/>
        <v>26</v>
      </c>
      <c r="D1821" t="str">
        <f t="shared" si="114"/>
        <v>M</v>
      </c>
      <c r="E1821">
        <v>2010</v>
      </c>
      <c r="F1821">
        <v>52</v>
      </c>
      <c r="H1821">
        <v>5</v>
      </c>
      <c r="I1821" s="136">
        <f>VLOOKUP(A1821,[1]valid2020_stock!$A$2:$M$9919,13,FALSE)</f>
        <v>140.25</v>
      </c>
      <c r="K1821" s="136">
        <f t="shared" si="111"/>
        <v>140.25</v>
      </c>
    </row>
    <row r="1822" spans="1:11" x14ac:dyDescent="0.3">
      <c r="A1822" t="str">
        <f t="shared" si="112"/>
        <v>2011-52-3-</v>
      </c>
      <c r="B1822">
        <f>VLOOKUP(F1822,LookUpFlags!$A$5:$E$114,5,FALSE)</f>
        <v>1</v>
      </c>
      <c r="C1822">
        <f t="shared" si="113"/>
        <v>26</v>
      </c>
      <c r="D1822" t="str">
        <f t="shared" si="114"/>
        <v>M</v>
      </c>
      <c r="E1822">
        <v>2011</v>
      </c>
      <c r="F1822">
        <v>52</v>
      </c>
      <c r="H1822">
        <v>3</v>
      </c>
      <c r="I1822" s="136">
        <f>VLOOKUP(A1822,[1]valid2020_stock!$A$2:$M$9919,13,FALSE)</f>
        <v>43871.07</v>
      </c>
      <c r="K1822" s="136">
        <f t="shared" si="111"/>
        <v>43871.07</v>
      </c>
    </row>
    <row r="1823" spans="1:11" x14ac:dyDescent="0.3">
      <c r="A1823" t="str">
        <f t="shared" si="112"/>
        <v>2011-52-4-</v>
      </c>
      <c r="B1823">
        <f>VLOOKUP(F1823,LookUpFlags!$A$5:$E$114,5,FALSE)</f>
        <v>1</v>
      </c>
      <c r="C1823">
        <f t="shared" si="113"/>
        <v>26</v>
      </c>
      <c r="D1823" t="str">
        <f t="shared" si="114"/>
        <v>M</v>
      </c>
      <c r="E1823">
        <v>2011</v>
      </c>
      <c r="F1823">
        <v>52</v>
      </c>
      <c r="H1823">
        <v>4</v>
      </c>
      <c r="I1823" s="136">
        <f>VLOOKUP(A1823,[1]valid2020_stock!$A$2:$M$9919,13,FALSE)</f>
        <v>16299.28</v>
      </c>
      <c r="K1823" s="136">
        <f t="shared" si="111"/>
        <v>16299.28</v>
      </c>
    </row>
    <row r="1824" spans="1:11" x14ac:dyDescent="0.3">
      <c r="A1824" t="str">
        <f t="shared" si="112"/>
        <v>2011-52-5-</v>
      </c>
      <c r="B1824">
        <f>VLOOKUP(F1824,LookUpFlags!$A$5:$E$114,5,FALSE)</f>
        <v>1</v>
      </c>
      <c r="C1824">
        <f t="shared" si="113"/>
        <v>26</v>
      </c>
      <c r="D1824" t="str">
        <f t="shared" si="114"/>
        <v>M</v>
      </c>
      <c r="E1824">
        <v>2011</v>
      </c>
      <c r="F1824">
        <v>52</v>
      </c>
      <c r="H1824">
        <v>5</v>
      </c>
      <c r="I1824" s="136">
        <f>VLOOKUP(A1824,[1]valid2020_stock!$A$2:$M$9919,13,FALSE)</f>
        <v>303.36</v>
      </c>
      <c r="K1824" s="136">
        <f t="shared" si="111"/>
        <v>303.36</v>
      </c>
    </row>
    <row r="1825" spans="1:11" x14ac:dyDescent="0.3">
      <c r="A1825" t="str">
        <f t="shared" si="112"/>
        <v>2012-52-3-</v>
      </c>
      <c r="B1825">
        <f>VLOOKUP(F1825,LookUpFlags!$A$5:$E$114,5,FALSE)</f>
        <v>1</v>
      </c>
      <c r="C1825">
        <f t="shared" si="113"/>
        <v>26</v>
      </c>
      <c r="D1825" t="str">
        <f t="shared" si="114"/>
        <v>M</v>
      </c>
      <c r="E1825">
        <v>2012</v>
      </c>
      <c r="F1825">
        <v>52</v>
      </c>
      <c r="H1825">
        <v>3</v>
      </c>
      <c r="I1825" s="136">
        <f>VLOOKUP(A1825,[1]valid2020_stock!$A$2:$M$9919,13,FALSE)</f>
        <v>34921.339999999997</v>
      </c>
      <c r="K1825" s="136">
        <f t="shared" si="111"/>
        <v>34921.339999999997</v>
      </c>
    </row>
    <row r="1826" spans="1:11" x14ac:dyDescent="0.3">
      <c r="A1826" t="str">
        <f t="shared" si="112"/>
        <v>2012-52-4-</v>
      </c>
      <c r="B1826">
        <f>VLOOKUP(F1826,LookUpFlags!$A$5:$E$114,5,FALSE)</f>
        <v>1</v>
      </c>
      <c r="C1826">
        <f t="shared" si="113"/>
        <v>26</v>
      </c>
      <c r="D1826" t="str">
        <f t="shared" si="114"/>
        <v>M</v>
      </c>
      <c r="E1826">
        <v>2012</v>
      </c>
      <c r="F1826">
        <v>52</v>
      </c>
      <c r="H1826">
        <v>4</v>
      </c>
      <c r="I1826" s="136">
        <f>VLOOKUP(A1826,[1]valid2020_stock!$A$2:$M$9919,13,FALSE)</f>
        <v>16626.32</v>
      </c>
      <c r="K1826" s="136">
        <f t="shared" si="111"/>
        <v>16626.32</v>
      </c>
    </row>
    <row r="1827" spans="1:11" x14ac:dyDescent="0.3">
      <c r="A1827" t="str">
        <f t="shared" si="112"/>
        <v>2012-52-5-</v>
      </c>
      <c r="B1827">
        <f>VLOOKUP(F1827,LookUpFlags!$A$5:$E$114,5,FALSE)</f>
        <v>1</v>
      </c>
      <c r="C1827">
        <f t="shared" si="113"/>
        <v>26</v>
      </c>
      <c r="D1827" t="str">
        <f t="shared" si="114"/>
        <v>M</v>
      </c>
      <c r="E1827">
        <v>2012</v>
      </c>
      <c r="F1827">
        <v>52</v>
      </c>
      <c r="H1827">
        <v>5</v>
      </c>
      <c r="I1827" s="136">
        <f>VLOOKUP(A1827,[1]valid2020_stock!$A$2:$M$9919,13,FALSE)</f>
        <v>142.68</v>
      </c>
      <c r="K1827" s="136">
        <f t="shared" si="111"/>
        <v>142.68</v>
      </c>
    </row>
    <row r="1828" spans="1:11" x14ac:dyDescent="0.3">
      <c r="A1828" t="str">
        <f t="shared" si="112"/>
        <v>2013-52-3-</v>
      </c>
      <c r="B1828">
        <f>VLOOKUP(F1828,LookUpFlags!$A$5:$E$114,5,FALSE)</f>
        <v>1</v>
      </c>
      <c r="C1828">
        <f t="shared" si="113"/>
        <v>26</v>
      </c>
      <c r="D1828" t="str">
        <f t="shared" si="114"/>
        <v>M</v>
      </c>
      <c r="E1828">
        <v>2013</v>
      </c>
      <c r="F1828">
        <v>52</v>
      </c>
      <c r="H1828">
        <v>3</v>
      </c>
      <c r="I1828" s="136">
        <f>VLOOKUP(A1828,[1]valid2020_stock!$A$2:$M$9919,13,FALSE)</f>
        <v>25409.279999999999</v>
      </c>
      <c r="K1828" s="136">
        <f t="shared" si="111"/>
        <v>25409.279999999999</v>
      </c>
    </row>
    <row r="1829" spans="1:11" x14ac:dyDescent="0.3">
      <c r="A1829" t="str">
        <f t="shared" si="112"/>
        <v>2013-52-4-</v>
      </c>
      <c r="B1829">
        <f>VLOOKUP(F1829,LookUpFlags!$A$5:$E$114,5,FALSE)</f>
        <v>1</v>
      </c>
      <c r="C1829">
        <f t="shared" si="113"/>
        <v>26</v>
      </c>
      <c r="D1829" t="str">
        <f t="shared" si="114"/>
        <v>M</v>
      </c>
      <c r="E1829">
        <v>2013</v>
      </c>
      <c r="F1829">
        <v>52</v>
      </c>
      <c r="H1829">
        <v>4</v>
      </c>
      <c r="I1829" s="136">
        <f>VLOOKUP(A1829,[1]valid2020_stock!$A$2:$M$9919,13,FALSE)</f>
        <v>9464.52</v>
      </c>
      <c r="K1829" s="136">
        <f t="shared" si="111"/>
        <v>9464.52</v>
      </c>
    </row>
    <row r="1830" spans="1:11" x14ac:dyDescent="0.3">
      <c r="A1830" t="str">
        <f t="shared" si="112"/>
        <v>2013-52-5-</v>
      </c>
      <c r="B1830">
        <f>VLOOKUP(F1830,LookUpFlags!$A$5:$E$114,5,FALSE)</f>
        <v>1</v>
      </c>
      <c r="C1830">
        <f t="shared" si="113"/>
        <v>26</v>
      </c>
      <c r="D1830" t="str">
        <f t="shared" si="114"/>
        <v>M</v>
      </c>
      <c r="E1830">
        <v>2013</v>
      </c>
      <c r="F1830">
        <v>52</v>
      </c>
      <c r="H1830">
        <v>5</v>
      </c>
      <c r="I1830" s="136">
        <f>VLOOKUP(A1830,[1]valid2020_stock!$A$2:$M$9919,13,FALSE)</f>
        <v>132.6</v>
      </c>
      <c r="K1830" s="136">
        <f t="shared" si="111"/>
        <v>132.6</v>
      </c>
    </row>
    <row r="1831" spans="1:11" x14ac:dyDescent="0.3">
      <c r="A1831" t="str">
        <f t="shared" si="112"/>
        <v>2007-53-3-</v>
      </c>
      <c r="B1831">
        <f>VLOOKUP(F1831,LookUpFlags!$A$5:$E$114,5,FALSE)</f>
        <v>1</v>
      </c>
      <c r="C1831">
        <f t="shared" si="113"/>
        <v>27</v>
      </c>
      <c r="D1831" t="str">
        <f t="shared" si="114"/>
        <v>UM</v>
      </c>
      <c r="E1831">
        <v>2007</v>
      </c>
      <c r="F1831">
        <v>53</v>
      </c>
      <c r="H1831">
        <v>3</v>
      </c>
      <c r="I1831" s="136">
        <f>VLOOKUP(A1831,[1]valid2020_stock!$A$2:$M$9919,13,FALSE)</f>
        <v>11824.58236606123</v>
      </c>
      <c r="K1831" s="136">
        <f t="shared" si="111"/>
        <v>11824.58236606123</v>
      </c>
    </row>
    <row r="1832" spans="1:11" x14ac:dyDescent="0.3">
      <c r="A1832" t="str">
        <f t="shared" si="112"/>
        <v>2007-53-4-</v>
      </c>
      <c r="B1832">
        <f>VLOOKUP(F1832,LookUpFlags!$A$5:$E$114,5,FALSE)</f>
        <v>1</v>
      </c>
      <c r="C1832">
        <f t="shared" si="113"/>
        <v>27</v>
      </c>
      <c r="D1832" t="str">
        <f t="shared" si="114"/>
        <v>UM</v>
      </c>
      <c r="E1832">
        <v>2007</v>
      </c>
      <c r="F1832">
        <v>53</v>
      </c>
      <c r="H1832">
        <v>4</v>
      </c>
      <c r="I1832" s="136">
        <f>VLOOKUP(A1832,[1]valid2020_stock!$A$2:$M$9919,13,FALSE)</f>
        <v>6644.1503887834333</v>
      </c>
      <c r="K1832" s="136">
        <f t="shared" si="111"/>
        <v>6644.1503887834333</v>
      </c>
    </row>
    <row r="1833" spans="1:11" x14ac:dyDescent="0.3">
      <c r="A1833" t="str">
        <f t="shared" si="112"/>
        <v>2007-53-5-</v>
      </c>
      <c r="B1833">
        <f>VLOOKUP(F1833,LookUpFlags!$A$5:$E$114,5,FALSE)</f>
        <v>1</v>
      </c>
      <c r="C1833">
        <f t="shared" si="113"/>
        <v>27</v>
      </c>
      <c r="D1833" t="str">
        <f t="shared" si="114"/>
        <v>UM</v>
      </c>
      <c r="E1833">
        <v>2007</v>
      </c>
      <c r="F1833">
        <v>53</v>
      </c>
      <c r="H1833">
        <v>5</v>
      </c>
      <c r="I1833" s="136">
        <f>VLOOKUP(A1833,[1]valid2020_stock!$A$2:$M$9919,13,FALSE)</f>
        <v>1909.337164674703</v>
      </c>
      <c r="K1833" s="136">
        <f t="shared" si="111"/>
        <v>1909.337164674703</v>
      </c>
    </row>
    <row r="1834" spans="1:11" x14ac:dyDescent="0.3">
      <c r="A1834" t="str">
        <f t="shared" si="112"/>
        <v>2008-53-3-</v>
      </c>
      <c r="B1834">
        <f>VLOOKUP(F1834,LookUpFlags!$A$5:$E$114,5,FALSE)</f>
        <v>1</v>
      </c>
      <c r="C1834">
        <f t="shared" si="113"/>
        <v>27</v>
      </c>
      <c r="D1834" t="str">
        <f t="shared" si="114"/>
        <v>UM</v>
      </c>
      <c r="E1834">
        <v>2008</v>
      </c>
      <c r="F1834">
        <v>53</v>
      </c>
      <c r="H1834">
        <v>3</v>
      </c>
      <c r="I1834" s="136">
        <f>VLOOKUP(A1834,[1]valid2020_stock!$A$2:$M$9919,13,FALSE)</f>
        <v>14767.99904617512</v>
      </c>
      <c r="K1834" s="136">
        <f t="shared" si="111"/>
        <v>14767.99904617512</v>
      </c>
    </row>
    <row r="1835" spans="1:11" x14ac:dyDescent="0.3">
      <c r="A1835" t="str">
        <f t="shared" si="112"/>
        <v>2008-53-4-</v>
      </c>
      <c r="B1835">
        <f>VLOOKUP(F1835,LookUpFlags!$A$5:$E$114,5,FALSE)</f>
        <v>1</v>
      </c>
      <c r="C1835">
        <f t="shared" si="113"/>
        <v>27</v>
      </c>
      <c r="D1835" t="str">
        <f t="shared" si="114"/>
        <v>UM</v>
      </c>
      <c r="E1835">
        <v>2008</v>
      </c>
      <c r="F1835">
        <v>53</v>
      </c>
      <c r="H1835">
        <v>4</v>
      </c>
      <c r="I1835" s="136">
        <f>VLOOKUP(A1835,[1]valid2020_stock!$A$2:$M$9919,13,FALSE)</f>
        <v>7408.0705308727956</v>
      </c>
      <c r="K1835" s="136">
        <f t="shared" si="111"/>
        <v>7408.0705308727956</v>
      </c>
    </row>
    <row r="1836" spans="1:11" x14ac:dyDescent="0.3">
      <c r="A1836" t="str">
        <f t="shared" si="112"/>
        <v>2008-53-5-</v>
      </c>
      <c r="B1836">
        <f>VLOOKUP(F1836,LookUpFlags!$A$5:$E$114,5,FALSE)</f>
        <v>1</v>
      </c>
      <c r="C1836">
        <f t="shared" si="113"/>
        <v>27</v>
      </c>
      <c r="D1836" t="str">
        <f t="shared" si="114"/>
        <v>UM</v>
      </c>
      <c r="E1836">
        <v>2008</v>
      </c>
      <c r="F1836">
        <v>53</v>
      </c>
      <c r="H1836">
        <v>5</v>
      </c>
      <c r="I1836" s="136">
        <f>VLOOKUP(A1836,[1]valid2020_stock!$A$2:$M$9919,13,FALSE)</f>
        <v>1670.514786852202</v>
      </c>
      <c r="K1836" s="136">
        <f t="shared" si="111"/>
        <v>1670.514786852202</v>
      </c>
    </row>
    <row r="1837" spans="1:11" x14ac:dyDescent="0.3">
      <c r="A1837" t="str">
        <f t="shared" si="112"/>
        <v>2009-53-3-</v>
      </c>
      <c r="B1837">
        <f>VLOOKUP(F1837,LookUpFlags!$A$5:$E$114,5,FALSE)</f>
        <v>1</v>
      </c>
      <c r="C1837">
        <f t="shared" si="113"/>
        <v>27</v>
      </c>
      <c r="D1837" t="str">
        <f t="shared" si="114"/>
        <v>UM</v>
      </c>
      <c r="E1837">
        <v>2009</v>
      </c>
      <c r="F1837">
        <v>53</v>
      </c>
      <c r="H1837">
        <v>3</v>
      </c>
      <c r="I1837" s="136">
        <f>VLOOKUP(A1837,[1]valid2020_stock!$A$2:$M$9919,13,FALSE)</f>
        <v>34122.302721381689</v>
      </c>
      <c r="K1837" s="136">
        <f t="shared" ref="K1837:K1900" si="115">I1837</f>
        <v>34122.302721381689</v>
      </c>
    </row>
    <row r="1838" spans="1:11" x14ac:dyDescent="0.3">
      <c r="A1838" t="str">
        <f t="shared" si="112"/>
        <v>2009-53-4-</v>
      </c>
      <c r="B1838">
        <f>VLOOKUP(F1838,LookUpFlags!$A$5:$E$114,5,FALSE)</f>
        <v>1</v>
      </c>
      <c r="C1838">
        <f t="shared" si="113"/>
        <v>27</v>
      </c>
      <c r="D1838" t="str">
        <f t="shared" si="114"/>
        <v>UM</v>
      </c>
      <c r="E1838">
        <v>2009</v>
      </c>
      <c r="F1838">
        <v>53</v>
      </c>
      <c r="H1838">
        <v>4</v>
      </c>
      <c r="I1838" s="136">
        <f>VLOOKUP(A1838,[1]valid2020_stock!$A$2:$M$9919,13,FALSE)</f>
        <v>17698.468664290951</v>
      </c>
      <c r="K1838" s="136">
        <f t="shared" si="115"/>
        <v>17698.468664290951</v>
      </c>
    </row>
    <row r="1839" spans="1:11" x14ac:dyDescent="0.3">
      <c r="A1839" t="str">
        <f t="shared" si="112"/>
        <v>2009-53-5-</v>
      </c>
      <c r="B1839">
        <f>VLOOKUP(F1839,LookUpFlags!$A$5:$E$114,5,FALSE)</f>
        <v>1</v>
      </c>
      <c r="C1839">
        <f t="shared" si="113"/>
        <v>27</v>
      </c>
      <c r="D1839" t="str">
        <f t="shared" si="114"/>
        <v>UM</v>
      </c>
      <c r="E1839">
        <v>2009</v>
      </c>
      <c r="F1839">
        <v>53</v>
      </c>
      <c r="H1839">
        <v>5</v>
      </c>
      <c r="I1839" s="136">
        <f>VLOOKUP(A1839,[1]valid2020_stock!$A$2:$M$9919,13,FALSE)</f>
        <v>2141.2377428046639</v>
      </c>
      <c r="K1839" s="136">
        <f t="shared" si="115"/>
        <v>2141.2377428046639</v>
      </c>
    </row>
    <row r="1840" spans="1:11" x14ac:dyDescent="0.3">
      <c r="A1840" t="str">
        <f t="shared" si="112"/>
        <v>2010-53-3-</v>
      </c>
      <c r="B1840">
        <f>VLOOKUP(F1840,LookUpFlags!$A$5:$E$114,5,FALSE)</f>
        <v>1</v>
      </c>
      <c r="C1840">
        <f t="shared" si="113"/>
        <v>27</v>
      </c>
      <c r="D1840" t="str">
        <f t="shared" si="114"/>
        <v>UM</v>
      </c>
      <c r="E1840">
        <v>2010</v>
      </c>
      <c r="F1840">
        <v>53</v>
      </c>
      <c r="H1840">
        <v>3</v>
      </c>
      <c r="I1840" s="136">
        <f>VLOOKUP(A1840,[1]valid2020_stock!$A$2:$M$9919,13,FALSE)</f>
        <v>35111.543805501562</v>
      </c>
      <c r="K1840" s="136">
        <f t="shared" si="115"/>
        <v>35111.543805501562</v>
      </c>
    </row>
    <row r="1841" spans="1:11" x14ac:dyDescent="0.3">
      <c r="A1841" t="str">
        <f t="shared" si="112"/>
        <v>2010-53-4-</v>
      </c>
      <c r="B1841">
        <f>VLOOKUP(F1841,LookUpFlags!$A$5:$E$114,5,FALSE)</f>
        <v>1</v>
      </c>
      <c r="C1841">
        <f t="shared" si="113"/>
        <v>27</v>
      </c>
      <c r="D1841" t="str">
        <f t="shared" si="114"/>
        <v>UM</v>
      </c>
      <c r="E1841">
        <v>2010</v>
      </c>
      <c r="F1841">
        <v>53</v>
      </c>
      <c r="H1841">
        <v>4</v>
      </c>
      <c r="I1841" s="136">
        <f>VLOOKUP(A1841,[1]valid2020_stock!$A$2:$M$9919,13,FALSE)</f>
        <v>11010.3479241363</v>
      </c>
      <c r="K1841" s="136">
        <f t="shared" si="115"/>
        <v>11010.3479241363</v>
      </c>
    </row>
    <row r="1842" spans="1:11" x14ac:dyDescent="0.3">
      <c r="A1842" t="str">
        <f t="shared" si="112"/>
        <v>2010-53-5-</v>
      </c>
      <c r="B1842">
        <f>VLOOKUP(F1842,LookUpFlags!$A$5:$E$114,5,FALSE)</f>
        <v>1</v>
      </c>
      <c r="C1842">
        <f t="shared" si="113"/>
        <v>27</v>
      </c>
      <c r="D1842" t="str">
        <f t="shared" si="114"/>
        <v>UM</v>
      </c>
      <c r="E1842">
        <v>2010</v>
      </c>
      <c r="F1842">
        <v>53</v>
      </c>
      <c r="H1842">
        <v>5</v>
      </c>
      <c r="I1842" s="136">
        <f>VLOOKUP(A1842,[1]valid2020_stock!$A$2:$M$9919,13,FALSE)</f>
        <v>1412.2395930483081</v>
      </c>
      <c r="K1842" s="136">
        <f t="shared" si="115"/>
        <v>1412.2395930483081</v>
      </c>
    </row>
    <row r="1843" spans="1:11" x14ac:dyDescent="0.3">
      <c r="A1843" t="str">
        <f t="shared" si="112"/>
        <v>2011-53-3-</v>
      </c>
      <c r="B1843">
        <f>VLOOKUP(F1843,LookUpFlags!$A$5:$E$114,5,FALSE)</f>
        <v>1</v>
      </c>
      <c r="C1843">
        <f t="shared" si="113"/>
        <v>27</v>
      </c>
      <c r="D1843" t="str">
        <f t="shared" si="114"/>
        <v>UM</v>
      </c>
      <c r="E1843">
        <v>2011</v>
      </c>
      <c r="F1843">
        <v>53</v>
      </c>
      <c r="H1843">
        <v>3</v>
      </c>
      <c r="I1843" s="136">
        <f>VLOOKUP(A1843,[1]valid2020_stock!$A$2:$M$9919,13,FALSE)</f>
        <v>13515.111490073799</v>
      </c>
      <c r="K1843" s="136">
        <f t="shared" si="115"/>
        <v>13515.111490073799</v>
      </c>
    </row>
    <row r="1844" spans="1:11" x14ac:dyDescent="0.3">
      <c r="A1844" t="str">
        <f t="shared" si="112"/>
        <v>2011-53-4-</v>
      </c>
      <c r="B1844">
        <f>VLOOKUP(F1844,LookUpFlags!$A$5:$E$114,5,FALSE)</f>
        <v>1</v>
      </c>
      <c r="C1844">
        <f t="shared" si="113"/>
        <v>27</v>
      </c>
      <c r="D1844" t="str">
        <f t="shared" si="114"/>
        <v>UM</v>
      </c>
      <c r="E1844">
        <v>2011</v>
      </c>
      <c r="F1844">
        <v>53</v>
      </c>
      <c r="H1844">
        <v>4</v>
      </c>
      <c r="I1844" s="136">
        <f>VLOOKUP(A1844,[1]valid2020_stock!$A$2:$M$9919,13,FALSE)</f>
        <v>22375.463627126232</v>
      </c>
      <c r="K1844" s="136">
        <f t="shared" si="115"/>
        <v>22375.463627126232</v>
      </c>
    </row>
    <row r="1845" spans="1:11" x14ac:dyDescent="0.3">
      <c r="A1845" t="str">
        <f t="shared" si="112"/>
        <v>2011-53-5-</v>
      </c>
      <c r="B1845">
        <f>VLOOKUP(F1845,LookUpFlags!$A$5:$E$114,5,FALSE)</f>
        <v>1</v>
      </c>
      <c r="C1845">
        <f t="shared" si="113"/>
        <v>27</v>
      </c>
      <c r="D1845" t="str">
        <f t="shared" si="114"/>
        <v>UM</v>
      </c>
      <c r="E1845">
        <v>2011</v>
      </c>
      <c r="F1845">
        <v>53</v>
      </c>
      <c r="H1845">
        <v>5</v>
      </c>
      <c r="I1845" s="136">
        <f>VLOOKUP(A1845,[1]valid2020_stock!$A$2:$M$9919,13,FALSE)</f>
        <v>1183.6878159583389</v>
      </c>
      <c r="K1845" s="136">
        <f t="shared" si="115"/>
        <v>1183.6878159583389</v>
      </c>
    </row>
    <row r="1846" spans="1:11" x14ac:dyDescent="0.3">
      <c r="A1846" t="str">
        <f t="shared" si="112"/>
        <v>2012-53-3-</v>
      </c>
      <c r="B1846">
        <f>VLOOKUP(F1846,LookUpFlags!$A$5:$E$114,5,FALSE)</f>
        <v>1</v>
      </c>
      <c r="C1846">
        <f t="shared" si="113"/>
        <v>27</v>
      </c>
      <c r="D1846" t="str">
        <f t="shared" si="114"/>
        <v>UM</v>
      </c>
      <c r="E1846">
        <v>2012</v>
      </c>
      <c r="F1846">
        <v>53</v>
      </c>
      <c r="H1846">
        <v>3</v>
      </c>
      <c r="I1846" s="136">
        <f>VLOOKUP(A1846,[1]valid2020_stock!$A$2:$M$9919,13,FALSE)</f>
        <v>30270.120990221822</v>
      </c>
      <c r="K1846" s="136">
        <f t="shared" si="115"/>
        <v>30270.120990221822</v>
      </c>
    </row>
    <row r="1847" spans="1:11" x14ac:dyDescent="0.3">
      <c r="A1847" t="str">
        <f t="shared" si="112"/>
        <v>2012-53-4-</v>
      </c>
      <c r="B1847">
        <f>VLOOKUP(F1847,LookUpFlags!$A$5:$E$114,5,FALSE)</f>
        <v>1</v>
      </c>
      <c r="C1847">
        <f t="shared" si="113"/>
        <v>27</v>
      </c>
      <c r="D1847" t="str">
        <f t="shared" si="114"/>
        <v>UM</v>
      </c>
      <c r="E1847">
        <v>2012</v>
      </c>
      <c r="F1847">
        <v>53</v>
      </c>
      <c r="H1847">
        <v>4</v>
      </c>
      <c r="I1847" s="136">
        <f>VLOOKUP(A1847,[1]valid2020_stock!$A$2:$M$9919,13,FALSE)</f>
        <v>7373.8772806997385</v>
      </c>
      <c r="K1847" s="136">
        <f t="shared" si="115"/>
        <v>7373.8772806997385</v>
      </c>
    </row>
    <row r="1848" spans="1:11" x14ac:dyDescent="0.3">
      <c r="A1848" t="str">
        <f t="shared" si="112"/>
        <v>2012-53-5-</v>
      </c>
      <c r="B1848">
        <f>VLOOKUP(F1848,LookUpFlags!$A$5:$E$114,5,FALSE)</f>
        <v>1</v>
      </c>
      <c r="C1848">
        <f t="shared" si="113"/>
        <v>27</v>
      </c>
      <c r="D1848" t="str">
        <f t="shared" si="114"/>
        <v>UM</v>
      </c>
      <c r="E1848">
        <v>2012</v>
      </c>
      <c r="F1848">
        <v>53</v>
      </c>
      <c r="H1848">
        <v>5</v>
      </c>
      <c r="I1848" s="136">
        <f>VLOOKUP(A1848,[1]valid2020_stock!$A$2:$M$9919,13,FALSE)</f>
        <v>2002.9941120247811</v>
      </c>
      <c r="K1848" s="136">
        <f t="shared" si="115"/>
        <v>2002.9941120247811</v>
      </c>
    </row>
    <row r="1849" spans="1:11" x14ac:dyDescent="0.3">
      <c r="A1849" t="str">
        <f t="shared" si="112"/>
        <v>2013-53-3-</v>
      </c>
      <c r="B1849">
        <f>VLOOKUP(F1849,LookUpFlags!$A$5:$E$114,5,FALSE)</f>
        <v>1</v>
      </c>
      <c r="C1849">
        <f t="shared" si="113"/>
        <v>27</v>
      </c>
      <c r="D1849" t="str">
        <f t="shared" si="114"/>
        <v>UM</v>
      </c>
      <c r="E1849">
        <v>2013</v>
      </c>
      <c r="F1849">
        <v>53</v>
      </c>
      <c r="H1849">
        <v>3</v>
      </c>
      <c r="I1849" s="136">
        <f>VLOOKUP(A1849,[1]valid2020_stock!$A$2:$M$9919,13,FALSE)</f>
        <v>49386.230497129487</v>
      </c>
      <c r="K1849" s="136">
        <f t="shared" si="115"/>
        <v>49386.230497129487</v>
      </c>
    </row>
    <row r="1850" spans="1:11" x14ac:dyDescent="0.3">
      <c r="A1850" t="str">
        <f t="shared" si="112"/>
        <v>2013-53-4-</v>
      </c>
      <c r="B1850">
        <f>VLOOKUP(F1850,LookUpFlags!$A$5:$E$114,5,FALSE)</f>
        <v>1</v>
      </c>
      <c r="C1850">
        <f t="shared" si="113"/>
        <v>27</v>
      </c>
      <c r="D1850" t="str">
        <f t="shared" si="114"/>
        <v>UM</v>
      </c>
      <c r="E1850">
        <v>2013</v>
      </c>
      <c r="F1850">
        <v>53</v>
      </c>
      <c r="H1850">
        <v>4</v>
      </c>
      <c r="I1850" s="136">
        <f>VLOOKUP(A1850,[1]valid2020_stock!$A$2:$M$9919,13,FALSE)</f>
        <v>19344.69083594099</v>
      </c>
      <c r="K1850" s="136">
        <f t="shared" si="115"/>
        <v>19344.69083594099</v>
      </c>
    </row>
    <row r="1851" spans="1:11" x14ac:dyDescent="0.3">
      <c r="A1851" t="str">
        <f t="shared" si="112"/>
        <v>2013-53-5-</v>
      </c>
      <c r="B1851">
        <f>VLOOKUP(F1851,LookUpFlags!$A$5:$E$114,5,FALSE)</f>
        <v>1</v>
      </c>
      <c r="C1851">
        <f t="shared" si="113"/>
        <v>27</v>
      </c>
      <c r="D1851" t="str">
        <f t="shared" si="114"/>
        <v>UM</v>
      </c>
      <c r="E1851">
        <v>2013</v>
      </c>
      <c r="F1851">
        <v>53</v>
      </c>
      <c r="H1851">
        <v>5</v>
      </c>
      <c r="I1851" s="136">
        <f>VLOOKUP(A1851,[1]valid2020_stock!$A$2:$M$9919,13,FALSE)</f>
        <v>967.32605445415629</v>
      </c>
      <c r="K1851" s="136">
        <f t="shared" si="115"/>
        <v>967.32605445415629</v>
      </c>
    </row>
    <row r="1852" spans="1:11" x14ac:dyDescent="0.3">
      <c r="A1852" t="str">
        <f t="shared" si="112"/>
        <v>2007-54-3-</v>
      </c>
      <c r="B1852">
        <f>VLOOKUP(F1852,LookUpFlags!$A$5:$E$114,5,FALSE)</f>
        <v>1</v>
      </c>
      <c r="C1852">
        <f t="shared" si="113"/>
        <v>27</v>
      </c>
      <c r="D1852" t="str">
        <f t="shared" si="114"/>
        <v>M</v>
      </c>
      <c r="E1852">
        <v>2007</v>
      </c>
      <c r="F1852">
        <v>54</v>
      </c>
      <c r="H1852">
        <v>3</v>
      </c>
      <c r="I1852" s="136">
        <f>VLOOKUP(A1852,[1]valid2020_stock!$A$2:$M$9919,13,FALSE)</f>
        <v>7541.8705316587384</v>
      </c>
      <c r="K1852" s="136">
        <f t="shared" si="115"/>
        <v>7541.8705316587384</v>
      </c>
    </row>
    <row r="1853" spans="1:11" x14ac:dyDescent="0.3">
      <c r="A1853" t="str">
        <f t="shared" si="112"/>
        <v>2007-54-4-</v>
      </c>
      <c r="B1853">
        <f>VLOOKUP(F1853,LookUpFlags!$A$5:$E$114,5,FALSE)</f>
        <v>1</v>
      </c>
      <c r="C1853">
        <f t="shared" si="113"/>
        <v>27</v>
      </c>
      <c r="D1853" t="str">
        <f t="shared" si="114"/>
        <v>M</v>
      </c>
      <c r="E1853">
        <v>2007</v>
      </c>
      <c r="F1853">
        <v>54</v>
      </c>
      <c r="H1853">
        <v>4</v>
      </c>
      <c r="I1853" s="136">
        <f>VLOOKUP(A1853,[1]valid2020_stock!$A$2:$M$9919,13,FALSE)</f>
        <v>2028.967443815862</v>
      </c>
      <c r="K1853" s="136">
        <f t="shared" si="115"/>
        <v>2028.967443815862</v>
      </c>
    </row>
    <row r="1854" spans="1:11" x14ac:dyDescent="0.3">
      <c r="A1854" t="str">
        <f t="shared" si="112"/>
        <v>2007-54-5-</v>
      </c>
      <c r="B1854">
        <f>VLOOKUP(F1854,LookUpFlags!$A$5:$E$114,5,FALSE)</f>
        <v>1</v>
      </c>
      <c r="C1854">
        <f t="shared" si="113"/>
        <v>27</v>
      </c>
      <c r="D1854" t="str">
        <f t="shared" si="114"/>
        <v>M</v>
      </c>
      <c r="E1854">
        <v>2007</v>
      </c>
      <c r="F1854">
        <v>54</v>
      </c>
      <c r="H1854">
        <v>5</v>
      </c>
      <c r="I1854" s="136">
        <f>VLOOKUP(A1854,[1]valid2020_stock!$A$2:$M$9919,13,FALSE)</f>
        <v>101.25719638109631</v>
      </c>
      <c r="K1854" s="136">
        <f t="shared" si="115"/>
        <v>101.25719638109631</v>
      </c>
    </row>
    <row r="1855" spans="1:11" x14ac:dyDescent="0.3">
      <c r="A1855" t="str">
        <f t="shared" si="112"/>
        <v>2008-54-3-</v>
      </c>
      <c r="B1855">
        <f>VLOOKUP(F1855,LookUpFlags!$A$5:$E$114,5,FALSE)</f>
        <v>1</v>
      </c>
      <c r="C1855">
        <f t="shared" si="113"/>
        <v>27</v>
      </c>
      <c r="D1855" t="str">
        <f t="shared" si="114"/>
        <v>M</v>
      </c>
      <c r="E1855">
        <v>2008</v>
      </c>
      <c r="F1855">
        <v>54</v>
      </c>
      <c r="H1855">
        <v>3</v>
      </c>
      <c r="I1855" s="136">
        <f>VLOOKUP(A1855,[1]valid2020_stock!$A$2:$M$9919,13,FALSE)</f>
        <v>10549.84378237308</v>
      </c>
      <c r="K1855" s="136">
        <f t="shared" si="115"/>
        <v>10549.84378237308</v>
      </c>
    </row>
    <row r="1856" spans="1:11" x14ac:dyDescent="0.3">
      <c r="A1856" t="str">
        <f t="shared" si="112"/>
        <v>2008-54-4-</v>
      </c>
      <c r="B1856">
        <f>VLOOKUP(F1856,LookUpFlags!$A$5:$E$114,5,FALSE)</f>
        <v>1</v>
      </c>
      <c r="C1856">
        <f t="shared" si="113"/>
        <v>27</v>
      </c>
      <c r="D1856" t="str">
        <f t="shared" si="114"/>
        <v>M</v>
      </c>
      <c r="E1856">
        <v>2008</v>
      </c>
      <c r="F1856">
        <v>54</v>
      </c>
      <c r="H1856">
        <v>4</v>
      </c>
      <c r="I1856" s="136">
        <f>VLOOKUP(A1856,[1]valid2020_stock!$A$2:$M$9919,13,FALSE)</f>
        <v>2888.6525759828419</v>
      </c>
      <c r="K1856" s="136">
        <f t="shared" si="115"/>
        <v>2888.6525759828419</v>
      </c>
    </row>
    <row r="1857" spans="1:11" x14ac:dyDescent="0.3">
      <c r="A1857" t="str">
        <f t="shared" si="112"/>
        <v>2008-54-5-</v>
      </c>
      <c r="B1857">
        <f>VLOOKUP(F1857,LookUpFlags!$A$5:$E$114,5,FALSE)</f>
        <v>1</v>
      </c>
      <c r="C1857">
        <f t="shared" si="113"/>
        <v>27</v>
      </c>
      <c r="D1857" t="str">
        <f t="shared" si="114"/>
        <v>M</v>
      </c>
      <c r="E1857">
        <v>2008</v>
      </c>
      <c r="F1857">
        <v>54</v>
      </c>
      <c r="H1857">
        <v>5</v>
      </c>
      <c r="I1857" s="136">
        <f>VLOOKUP(A1857,[1]valid2020_stock!$A$2:$M$9919,13,FALSE)</f>
        <v>144.45149217990351</v>
      </c>
      <c r="K1857" s="136">
        <f t="shared" si="115"/>
        <v>144.45149217990351</v>
      </c>
    </row>
    <row r="1858" spans="1:11" x14ac:dyDescent="0.3">
      <c r="A1858" t="str">
        <f t="shared" si="112"/>
        <v>2009-54-3-</v>
      </c>
      <c r="B1858">
        <f>VLOOKUP(F1858,LookUpFlags!$A$5:$E$114,5,FALSE)</f>
        <v>1</v>
      </c>
      <c r="C1858">
        <f t="shared" si="113"/>
        <v>27</v>
      </c>
      <c r="D1858" t="str">
        <f t="shared" si="114"/>
        <v>M</v>
      </c>
      <c r="E1858">
        <v>2009</v>
      </c>
      <c r="F1858">
        <v>54</v>
      </c>
      <c r="H1858">
        <v>3</v>
      </c>
      <c r="I1858" s="136">
        <f>VLOOKUP(A1858,[1]valid2020_stock!$A$2:$M$9919,13,FALSE)</f>
        <v>19623.726616062639</v>
      </c>
      <c r="K1858" s="136">
        <f t="shared" si="115"/>
        <v>19623.726616062639</v>
      </c>
    </row>
    <row r="1859" spans="1:11" x14ac:dyDescent="0.3">
      <c r="A1859" t="str">
        <f t="shared" si="112"/>
        <v>2009-54-4-</v>
      </c>
      <c r="B1859">
        <f>VLOOKUP(F1859,LookUpFlags!$A$5:$E$114,5,FALSE)</f>
        <v>1</v>
      </c>
      <c r="C1859">
        <f t="shared" si="113"/>
        <v>27</v>
      </c>
      <c r="D1859" t="str">
        <f t="shared" si="114"/>
        <v>M</v>
      </c>
      <c r="E1859">
        <v>2009</v>
      </c>
      <c r="F1859">
        <v>54</v>
      </c>
      <c r="H1859">
        <v>4</v>
      </c>
      <c r="I1859" s="136">
        <f>VLOOKUP(A1859,[1]valid2020_stock!$A$2:$M$9919,13,FALSE)</f>
        <v>8576.2481901681767</v>
      </c>
      <c r="K1859" s="136">
        <f t="shared" si="115"/>
        <v>8576.2481901681767</v>
      </c>
    </row>
    <row r="1860" spans="1:11" x14ac:dyDescent="0.3">
      <c r="A1860" t="str">
        <f t="shared" ref="A1860:A1923" si="116">E1860&amp;"-"&amp;F1860&amp;"-"&amp;H1860&amp;"-"&amp;G1860</f>
        <v>2009-54-5-</v>
      </c>
      <c r="B1860">
        <f>VLOOKUP(F1860,LookUpFlags!$A$5:$E$114,5,FALSE)</f>
        <v>1</v>
      </c>
      <c r="C1860">
        <f t="shared" ref="C1860:C1923" si="117">IF(MOD(F1860,2)&lt;&gt;0,F1860/2+0.5,F1860/2)</f>
        <v>27</v>
      </c>
      <c r="D1860" t="str">
        <f t="shared" ref="D1860:D1923" si="118">IF(MOD(F1860,2)&lt;&gt;0,"UM","M")</f>
        <v>M</v>
      </c>
      <c r="E1860">
        <v>2009</v>
      </c>
      <c r="F1860">
        <v>54</v>
      </c>
      <c r="H1860">
        <v>5</v>
      </c>
      <c r="I1860" s="136">
        <f>VLOOKUP(A1860,[1]valid2020_stock!$A$2:$M$9919,13,FALSE)</f>
        <v>172.8166622853102</v>
      </c>
      <c r="K1860" s="136">
        <f t="shared" si="115"/>
        <v>172.8166622853102</v>
      </c>
    </row>
    <row r="1861" spans="1:11" x14ac:dyDescent="0.3">
      <c r="A1861" t="str">
        <f t="shared" si="116"/>
        <v>2010-54-3-</v>
      </c>
      <c r="B1861">
        <f>VLOOKUP(F1861,LookUpFlags!$A$5:$E$114,5,FALSE)</f>
        <v>1</v>
      </c>
      <c r="C1861">
        <f t="shared" si="117"/>
        <v>27</v>
      </c>
      <c r="D1861" t="str">
        <f t="shared" si="118"/>
        <v>M</v>
      </c>
      <c r="E1861">
        <v>2010</v>
      </c>
      <c r="F1861">
        <v>54</v>
      </c>
      <c r="H1861">
        <v>3</v>
      </c>
      <c r="I1861" s="136">
        <f>VLOOKUP(A1861,[1]valid2020_stock!$A$2:$M$9919,13,FALSE)</f>
        <v>18242.56164376848</v>
      </c>
      <c r="K1861" s="136">
        <f t="shared" si="115"/>
        <v>18242.56164376848</v>
      </c>
    </row>
    <row r="1862" spans="1:11" x14ac:dyDescent="0.3">
      <c r="A1862" t="str">
        <f t="shared" si="116"/>
        <v>2010-54-4-</v>
      </c>
      <c r="B1862">
        <f>VLOOKUP(F1862,LookUpFlags!$A$5:$E$114,5,FALSE)</f>
        <v>1</v>
      </c>
      <c r="C1862">
        <f t="shared" si="117"/>
        <v>27</v>
      </c>
      <c r="D1862" t="str">
        <f t="shared" si="118"/>
        <v>M</v>
      </c>
      <c r="E1862">
        <v>2010</v>
      </c>
      <c r="F1862">
        <v>54</v>
      </c>
      <c r="H1862">
        <v>4</v>
      </c>
      <c r="I1862" s="136">
        <f>VLOOKUP(A1862,[1]valid2020_stock!$A$2:$M$9919,13,FALSE)</f>
        <v>5104.9663028184104</v>
      </c>
      <c r="K1862" s="136">
        <f t="shared" si="115"/>
        <v>5104.9663028184104</v>
      </c>
    </row>
    <row r="1863" spans="1:11" x14ac:dyDescent="0.3">
      <c r="A1863" t="str">
        <f t="shared" si="116"/>
        <v>2010-54-5-</v>
      </c>
      <c r="B1863">
        <f>VLOOKUP(F1863,LookUpFlags!$A$5:$E$114,5,FALSE)</f>
        <v>1</v>
      </c>
      <c r="C1863">
        <f t="shared" si="117"/>
        <v>27</v>
      </c>
      <c r="D1863" t="str">
        <f t="shared" si="118"/>
        <v>M</v>
      </c>
      <c r="E1863">
        <v>2010</v>
      </c>
      <c r="F1863">
        <v>54</v>
      </c>
      <c r="H1863">
        <v>5</v>
      </c>
      <c r="I1863" s="136">
        <f>VLOOKUP(A1863,[1]valid2020_stock!$A$2:$M$9919,13,FALSE)</f>
        <v>528.20238804700557</v>
      </c>
      <c r="K1863" s="136">
        <f t="shared" si="115"/>
        <v>528.20238804700557</v>
      </c>
    </row>
    <row r="1864" spans="1:11" x14ac:dyDescent="0.3">
      <c r="A1864" t="str">
        <f t="shared" si="116"/>
        <v>2011-54-3-</v>
      </c>
      <c r="B1864">
        <f>VLOOKUP(F1864,LookUpFlags!$A$5:$E$114,5,FALSE)</f>
        <v>1</v>
      </c>
      <c r="C1864">
        <f t="shared" si="117"/>
        <v>27</v>
      </c>
      <c r="D1864" t="str">
        <f t="shared" si="118"/>
        <v>M</v>
      </c>
      <c r="E1864">
        <v>2011</v>
      </c>
      <c r="F1864">
        <v>54</v>
      </c>
      <c r="H1864">
        <v>3</v>
      </c>
      <c r="I1864" s="136">
        <f>VLOOKUP(A1864,[1]valid2020_stock!$A$2:$M$9919,13,FALSE)</f>
        <v>8175.9583013308638</v>
      </c>
      <c r="K1864" s="136">
        <f t="shared" si="115"/>
        <v>8175.9583013308638</v>
      </c>
    </row>
    <row r="1865" spans="1:11" x14ac:dyDescent="0.3">
      <c r="A1865" t="str">
        <f t="shared" si="116"/>
        <v>2011-54-4-</v>
      </c>
      <c r="B1865">
        <f>VLOOKUP(F1865,LookUpFlags!$A$5:$E$114,5,FALSE)</f>
        <v>1</v>
      </c>
      <c r="C1865">
        <f t="shared" si="117"/>
        <v>27</v>
      </c>
      <c r="D1865" t="str">
        <f t="shared" si="118"/>
        <v>M</v>
      </c>
      <c r="E1865">
        <v>2011</v>
      </c>
      <c r="F1865">
        <v>54</v>
      </c>
      <c r="H1865">
        <v>4</v>
      </c>
      <c r="I1865" s="136">
        <f>VLOOKUP(A1865,[1]valid2020_stock!$A$2:$M$9919,13,FALSE)</f>
        <v>7760.7539505869408</v>
      </c>
      <c r="K1865" s="136">
        <f t="shared" si="115"/>
        <v>7760.7539505869408</v>
      </c>
    </row>
    <row r="1866" spans="1:11" x14ac:dyDescent="0.3">
      <c r="A1866" t="str">
        <f t="shared" si="116"/>
        <v>2011-54-5-</v>
      </c>
      <c r="B1866">
        <f>VLOOKUP(F1866,LookUpFlags!$A$5:$E$114,5,FALSE)</f>
        <v>1</v>
      </c>
      <c r="C1866">
        <f t="shared" si="117"/>
        <v>27</v>
      </c>
      <c r="D1866" t="str">
        <f t="shared" si="118"/>
        <v>M</v>
      </c>
      <c r="E1866">
        <v>2011</v>
      </c>
      <c r="F1866">
        <v>54</v>
      </c>
      <c r="H1866">
        <v>5</v>
      </c>
      <c r="I1866" s="136">
        <f>VLOOKUP(A1866,[1]valid2020_stock!$A$2:$M$9919,13,FALSE)</f>
        <v>252.25801538981071</v>
      </c>
      <c r="K1866" s="136">
        <f t="shared" si="115"/>
        <v>252.25801538981071</v>
      </c>
    </row>
    <row r="1867" spans="1:11" x14ac:dyDescent="0.3">
      <c r="A1867" t="str">
        <f t="shared" si="116"/>
        <v>2012-54-3-</v>
      </c>
      <c r="B1867">
        <f>VLOOKUP(F1867,LookUpFlags!$A$5:$E$114,5,FALSE)</f>
        <v>1</v>
      </c>
      <c r="C1867">
        <f t="shared" si="117"/>
        <v>27</v>
      </c>
      <c r="D1867" t="str">
        <f t="shared" si="118"/>
        <v>M</v>
      </c>
      <c r="E1867">
        <v>2012</v>
      </c>
      <c r="F1867">
        <v>54</v>
      </c>
      <c r="H1867">
        <v>3</v>
      </c>
      <c r="I1867" s="136">
        <f>VLOOKUP(A1867,[1]valid2020_stock!$A$2:$M$9919,13,FALSE)</f>
        <v>10778.16335946184</v>
      </c>
      <c r="K1867" s="136">
        <f t="shared" si="115"/>
        <v>10778.16335946184</v>
      </c>
    </row>
    <row r="1868" spans="1:11" x14ac:dyDescent="0.3">
      <c r="A1868" t="str">
        <f t="shared" si="116"/>
        <v>2012-54-4-</v>
      </c>
      <c r="B1868">
        <f>VLOOKUP(F1868,LookUpFlags!$A$5:$E$114,5,FALSE)</f>
        <v>1</v>
      </c>
      <c r="C1868">
        <f t="shared" si="117"/>
        <v>27</v>
      </c>
      <c r="D1868" t="str">
        <f t="shared" si="118"/>
        <v>M</v>
      </c>
      <c r="E1868">
        <v>2012</v>
      </c>
      <c r="F1868">
        <v>54</v>
      </c>
      <c r="H1868">
        <v>4</v>
      </c>
      <c r="I1868" s="136">
        <f>VLOOKUP(A1868,[1]valid2020_stock!$A$2:$M$9919,13,FALSE)</f>
        <v>3704.1310412104299</v>
      </c>
      <c r="K1868" s="136">
        <f t="shared" si="115"/>
        <v>3704.1310412104299</v>
      </c>
    </row>
    <row r="1869" spans="1:11" x14ac:dyDescent="0.3">
      <c r="A1869" t="str">
        <f t="shared" si="116"/>
        <v>2012-54-5-</v>
      </c>
      <c r="B1869">
        <f>VLOOKUP(F1869,LookUpFlags!$A$5:$E$114,5,FALSE)</f>
        <v>1</v>
      </c>
      <c r="C1869">
        <f t="shared" si="117"/>
        <v>27</v>
      </c>
      <c r="D1869" t="str">
        <f t="shared" si="118"/>
        <v>M</v>
      </c>
      <c r="E1869">
        <v>2012</v>
      </c>
      <c r="F1869">
        <v>54</v>
      </c>
      <c r="H1869">
        <v>5</v>
      </c>
      <c r="I1869" s="136">
        <f>VLOOKUP(A1869,[1]valid2020_stock!$A$2:$M$9919,13,FALSE)</f>
        <v>513.3987669633874</v>
      </c>
      <c r="K1869" s="136">
        <f t="shared" si="115"/>
        <v>513.3987669633874</v>
      </c>
    </row>
    <row r="1870" spans="1:11" x14ac:dyDescent="0.3">
      <c r="A1870" t="str">
        <f t="shared" si="116"/>
        <v>2013-54-3-</v>
      </c>
      <c r="B1870">
        <f>VLOOKUP(F1870,LookUpFlags!$A$5:$E$114,5,FALSE)</f>
        <v>1</v>
      </c>
      <c r="C1870">
        <f t="shared" si="117"/>
        <v>27</v>
      </c>
      <c r="D1870" t="str">
        <f t="shared" si="118"/>
        <v>M</v>
      </c>
      <c r="E1870">
        <v>2013</v>
      </c>
      <c r="F1870">
        <v>54</v>
      </c>
      <c r="H1870">
        <v>3</v>
      </c>
      <c r="I1870" s="136">
        <f>VLOOKUP(A1870,[1]valid2020_stock!$A$2:$M$9919,13,FALSE)</f>
        <v>13902.19066991705</v>
      </c>
      <c r="K1870" s="136">
        <f t="shared" si="115"/>
        <v>13902.19066991705</v>
      </c>
    </row>
    <row r="1871" spans="1:11" x14ac:dyDescent="0.3">
      <c r="A1871" t="str">
        <f t="shared" si="116"/>
        <v>2013-54-4-</v>
      </c>
      <c r="B1871">
        <f>VLOOKUP(F1871,LookUpFlags!$A$5:$E$114,5,FALSE)</f>
        <v>1</v>
      </c>
      <c r="C1871">
        <f t="shared" si="117"/>
        <v>27</v>
      </c>
      <c r="D1871" t="str">
        <f t="shared" si="118"/>
        <v>M</v>
      </c>
      <c r="E1871">
        <v>2013</v>
      </c>
      <c r="F1871">
        <v>54</v>
      </c>
      <c r="H1871">
        <v>4</v>
      </c>
      <c r="I1871" s="136">
        <f>VLOOKUP(A1871,[1]valid2020_stock!$A$2:$M$9919,13,FALSE)</f>
        <v>7996.0611088180103</v>
      </c>
      <c r="K1871" s="136">
        <f t="shared" si="115"/>
        <v>7996.0611088180103</v>
      </c>
    </row>
    <row r="1872" spans="1:11" x14ac:dyDescent="0.3">
      <c r="A1872" t="str">
        <f t="shared" si="116"/>
        <v>2013-54-5-</v>
      </c>
      <c r="B1872">
        <f>VLOOKUP(F1872,LookUpFlags!$A$5:$E$114,5,FALSE)</f>
        <v>1</v>
      </c>
      <c r="C1872">
        <f t="shared" si="117"/>
        <v>27</v>
      </c>
      <c r="D1872" t="str">
        <f t="shared" si="118"/>
        <v>M</v>
      </c>
      <c r="E1872">
        <v>2013</v>
      </c>
      <c r="F1872">
        <v>54</v>
      </c>
      <c r="H1872">
        <v>5</v>
      </c>
      <c r="I1872" s="136">
        <f>VLOOKUP(A1872,[1]valid2020_stock!$A$2:$M$9919,13,FALSE)</f>
        <v>458.70955584426662</v>
      </c>
      <c r="K1872" s="136">
        <f t="shared" si="115"/>
        <v>458.70955584426662</v>
      </c>
    </row>
    <row r="1873" spans="1:11" x14ac:dyDescent="0.3">
      <c r="A1873" t="str">
        <f t="shared" si="116"/>
        <v>2007-55-3-</v>
      </c>
      <c r="B1873">
        <f>VLOOKUP(F1873,LookUpFlags!$A$5:$E$114,5,FALSE)</f>
        <v>1</v>
      </c>
      <c r="C1873">
        <f t="shared" si="117"/>
        <v>28</v>
      </c>
      <c r="D1873" t="str">
        <f t="shared" si="118"/>
        <v>UM</v>
      </c>
      <c r="E1873">
        <v>2007</v>
      </c>
      <c r="F1873">
        <v>55</v>
      </c>
      <c r="H1873">
        <v>3</v>
      </c>
      <c r="I1873" s="136">
        <f>VLOOKUP(A1873,[1]valid2020_stock!$A$2:$M$9919,13,FALSE)</f>
        <v>3979.8990424127292</v>
      </c>
      <c r="K1873" s="136">
        <f t="shared" si="115"/>
        <v>3979.8990424127292</v>
      </c>
    </row>
    <row r="1874" spans="1:11" x14ac:dyDescent="0.3">
      <c r="A1874" t="str">
        <f t="shared" si="116"/>
        <v>2007-55-4-</v>
      </c>
      <c r="B1874">
        <f>VLOOKUP(F1874,LookUpFlags!$A$5:$E$114,5,FALSE)</f>
        <v>1</v>
      </c>
      <c r="C1874">
        <f t="shared" si="117"/>
        <v>28</v>
      </c>
      <c r="D1874" t="str">
        <f t="shared" si="118"/>
        <v>UM</v>
      </c>
      <c r="E1874">
        <v>2007</v>
      </c>
      <c r="F1874">
        <v>55</v>
      </c>
      <c r="H1874">
        <v>4</v>
      </c>
      <c r="I1874" s="136">
        <f>VLOOKUP(A1874,[1]valid2020_stock!$A$2:$M$9919,13,FALSE)</f>
        <v>11079.88266339202</v>
      </c>
      <c r="K1874" s="136">
        <f t="shared" si="115"/>
        <v>11079.88266339202</v>
      </c>
    </row>
    <row r="1875" spans="1:11" x14ac:dyDescent="0.3">
      <c r="A1875" t="str">
        <f t="shared" si="116"/>
        <v>2007-55-5-</v>
      </c>
      <c r="B1875">
        <f>VLOOKUP(F1875,LookUpFlags!$A$5:$E$114,5,FALSE)</f>
        <v>1</v>
      </c>
      <c r="C1875">
        <f t="shared" si="117"/>
        <v>28</v>
      </c>
      <c r="D1875" t="str">
        <f t="shared" si="118"/>
        <v>UM</v>
      </c>
      <c r="E1875">
        <v>2007</v>
      </c>
      <c r="F1875">
        <v>55</v>
      </c>
      <c r="H1875">
        <v>5</v>
      </c>
      <c r="I1875" s="136">
        <f>VLOOKUP(A1875,[1]valid2020_stock!$A$2:$M$9919,13,FALSE)</f>
        <v>37320.891509815228</v>
      </c>
      <c r="K1875" s="136">
        <f t="shared" si="115"/>
        <v>37320.891509815228</v>
      </c>
    </row>
    <row r="1876" spans="1:11" x14ac:dyDescent="0.3">
      <c r="A1876" t="str">
        <f t="shared" si="116"/>
        <v>2008-55-3-</v>
      </c>
      <c r="B1876">
        <f>VLOOKUP(F1876,LookUpFlags!$A$5:$E$114,5,FALSE)</f>
        <v>1</v>
      </c>
      <c r="C1876">
        <f t="shared" si="117"/>
        <v>28</v>
      </c>
      <c r="D1876" t="str">
        <f t="shared" si="118"/>
        <v>UM</v>
      </c>
      <c r="E1876">
        <v>2008</v>
      </c>
      <c r="F1876">
        <v>55</v>
      </c>
      <c r="H1876">
        <v>3</v>
      </c>
      <c r="I1876" s="136">
        <f>VLOOKUP(A1876,[1]valid2020_stock!$A$2:$M$9919,13,FALSE)</f>
        <v>4814.1074147515719</v>
      </c>
      <c r="K1876" s="136">
        <f t="shared" si="115"/>
        <v>4814.1074147515719</v>
      </c>
    </row>
    <row r="1877" spans="1:11" x14ac:dyDescent="0.3">
      <c r="A1877" t="str">
        <f t="shared" si="116"/>
        <v>2008-55-4-</v>
      </c>
      <c r="B1877">
        <f>VLOOKUP(F1877,LookUpFlags!$A$5:$E$114,5,FALSE)</f>
        <v>1</v>
      </c>
      <c r="C1877">
        <f t="shared" si="117"/>
        <v>28</v>
      </c>
      <c r="D1877" t="str">
        <f t="shared" si="118"/>
        <v>UM</v>
      </c>
      <c r="E1877">
        <v>2008</v>
      </c>
      <c r="F1877">
        <v>55</v>
      </c>
      <c r="H1877">
        <v>4</v>
      </c>
      <c r="I1877" s="136">
        <f>VLOOKUP(A1877,[1]valid2020_stock!$A$2:$M$9919,13,FALSE)</f>
        <v>10746.408506632481</v>
      </c>
      <c r="K1877" s="136">
        <f t="shared" si="115"/>
        <v>10746.408506632481</v>
      </c>
    </row>
    <row r="1878" spans="1:11" x14ac:dyDescent="0.3">
      <c r="A1878" t="str">
        <f t="shared" si="116"/>
        <v>2008-55-5-</v>
      </c>
      <c r="B1878">
        <f>VLOOKUP(F1878,LookUpFlags!$A$5:$E$114,5,FALSE)</f>
        <v>1</v>
      </c>
      <c r="C1878">
        <f t="shared" si="117"/>
        <v>28</v>
      </c>
      <c r="D1878" t="str">
        <f t="shared" si="118"/>
        <v>UM</v>
      </c>
      <c r="E1878">
        <v>2008</v>
      </c>
      <c r="F1878">
        <v>55</v>
      </c>
      <c r="H1878">
        <v>5</v>
      </c>
      <c r="I1878" s="136">
        <f>VLOOKUP(A1878,[1]valid2020_stock!$A$2:$M$9919,13,FALSE)</f>
        <v>17813.870354806499</v>
      </c>
      <c r="K1878" s="136">
        <f t="shared" si="115"/>
        <v>17813.870354806499</v>
      </c>
    </row>
    <row r="1879" spans="1:11" x14ac:dyDescent="0.3">
      <c r="A1879" t="str">
        <f t="shared" si="116"/>
        <v>2009-55-3-</v>
      </c>
      <c r="B1879">
        <f>VLOOKUP(F1879,LookUpFlags!$A$5:$E$114,5,FALSE)</f>
        <v>1</v>
      </c>
      <c r="C1879">
        <f t="shared" si="117"/>
        <v>28</v>
      </c>
      <c r="D1879" t="str">
        <f t="shared" si="118"/>
        <v>UM</v>
      </c>
      <c r="E1879">
        <v>2009</v>
      </c>
      <c r="F1879">
        <v>55</v>
      </c>
      <c r="H1879">
        <v>3</v>
      </c>
      <c r="I1879" s="136">
        <f>VLOOKUP(A1879,[1]valid2020_stock!$A$2:$M$9919,13,FALSE)</f>
        <v>11076.844739295509</v>
      </c>
      <c r="K1879" s="136">
        <f t="shared" si="115"/>
        <v>11076.844739295509</v>
      </c>
    </row>
    <row r="1880" spans="1:11" x14ac:dyDescent="0.3">
      <c r="A1880" t="str">
        <f t="shared" si="116"/>
        <v>2009-55-4-</v>
      </c>
      <c r="B1880">
        <f>VLOOKUP(F1880,LookUpFlags!$A$5:$E$114,5,FALSE)</f>
        <v>1</v>
      </c>
      <c r="C1880">
        <f t="shared" si="117"/>
        <v>28</v>
      </c>
      <c r="D1880" t="str">
        <f t="shared" si="118"/>
        <v>UM</v>
      </c>
      <c r="E1880">
        <v>2009</v>
      </c>
      <c r="F1880">
        <v>55</v>
      </c>
      <c r="H1880">
        <v>4</v>
      </c>
      <c r="I1880" s="136">
        <f>VLOOKUP(A1880,[1]valid2020_stock!$A$2:$M$9919,13,FALSE)</f>
        <v>17059.62780076827</v>
      </c>
      <c r="K1880" s="136">
        <f t="shared" si="115"/>
        <v>17059.62780076827</v>
      </c>
    </row>
    <row r="1881" spans="1:11" x14ac:dyDescent="0.3">
      <c r="A1881" t="str">
        <f t="shared" si="116"/>
        <v>2009-55-5-</v>
      </c>
      <c r="B1881">
        <f>VLOOKUP(F1881,LookUpFlags!$A$5:$E$114,5,FALSE)</f>
        <v>1</v>
      </c>
      <c r="C1881">
        <f t="shared" si="117"/>
        <v>28</v>
      </c>
      <c r="D1881" t="str">
        <f t="shared" si="118"/>
        <v>UM</v>
      </c>
      <c r="E1881">
        <v>2009</v>
      </c>
      <c r="F1881">
        <v>55</v>
      </c>
      <c r="H1881">
        <v>5</v>
      </c>
      <c r="I1881" s="136">
        <f>VLOOKUP(A1881,[1]valid2020_stock!$A$2:$M$9919,13,FALSE)</f>
        <v>8269.4425531518991</v>
      </c>
      <c r="K1881" s="136">
        <f t="shared" si="115"/>
        <v>8269.4425531518991</v>
      </c>
    </row>
    <row r="1882" spans="1:11" x14ac:dyDescent="0.3">
      <c r="A1882" t="str">
        <f t="shared" si="116"/>
        <v>2010-55-3-</v>
      </c>
      <c r="B1882">
        <f>VLOOKUP(F1882,LookUpFlags!$A$5:$E$114,5,FALSE)</f>
        <v>1</v>
      </c>
      <c r="C1882">
        <f t="shared" si="117"/>
        <v>28</v>
      </c>
      <c r="D1882" t="str">
        <f t="shared" si="118"/>
        <v>UM</v>
      </c>
      <c r="E1882">
        <v>2010</v>
      </c>
      <c r="F1882">
        <v>55</v>
      </c>
      <c r="H1882">
        <v>3</v>
      </c>
      <c r="I1882" s="136">
        <f>VLOOKUP(A1882,[1]valid2020_stock!$A$2:$M$9919,13,FALSE)</f>
        <v>17174.877696258081</v>
      </c>
      <c r="K1882" s="136">
        <f t="shared" si="115"/>
        <v>17174.877696258081</v>
      </c>
    </row>
    <row r="1883" spans="1:11" x14ac:dyDescent="0.3">
      <c r="A1883" t="str">
        <f t="shared" si="116"/>
        <v>2010-55-4-</v>
      </c>
      <c r="B1883">
        <f>VLOOKUP(F1883,LookUpFlags!$A$5:$E$114,5,FALSE)</f>
        <v>1</v>
      </c>
      <c r="C1883">
        <f t="shared" si="117"/>
        <v>28</v>
      </c>
      <c r="D1883" t="str">
        <f t="shared" si="118"/>
        <v>UM</v>
      </c>
      <c r="E1883">
        <v>2010</v>
      </c>
      <c r="F1883">
        <v>55</v>
      </c>
      <c r="H1883">
        <v>4</v>
      </c>
      <c r="I1883" s="136">
        <f>VLOOKUP(A1883,[1]valid2020_stock!$A$2:$M$9919,13,FALSE)</f>
        <v>34737.208470244899</v>
      </c>
      <c r="K1883" s="136">
        <f t="shared" si="115"/>
        <v>34737.208470244899</v>
      </c>
    </row>
    <row r="1884" spans="1:11" x14ac:dyDescent="0.3">
      <c r="A1884" t="str">
        <f t="shared" si="116"/>
        <v>2010-55-5-</v>
      </c>
      <c r="B1884">
        <f>VLOOKUP(F1884,LookUpFlags!$A$5:$E$114,5,FALSE)</f>
        <v>1</v>
      </c>
      <c r="C1884">
        <f t="shared" si="117"/>
        <v>28</v>
      </c>
      <c r="D1884" t="str">
        <f t="shared" si="118"/>
        <v>UM</v>
      </c>
      <c r="E1884">
        <v>2010</v>
      </c>
      <c r="F1884">
        <v>55</v>
      </c>
      <c r="H1884">
        <v>5</v>
      </c>
      <c r="I1884" s="136">
        <f>VLOOKUP(A1884,[1]valid2020_stock!$A$2:$M$9919,13,FALSE)</f>
        <v>18052.122304068031</v>
      </c>
      <c r="K1884" s="136">
        <f t="shared" si="115"/>
        <v>18052.122304068031</v>
      </c>
    </row>
    <row r="1885" spans="1:11" x14ac:dyDescent="0.3">
      <c r="A1885" t="str">
        <f t="shared" si="116"/>
        <v>2011-55-3-</v>
      </c>
      <c r="B1885">
        <f>VLOOKUP(F1885,LookUpFlags!$A$5:$E$114,5,FALSE)</f>
        <v>1</v>
      </c>
      <c r="C1885">
        <f t="shared" si="117"/>
        <v>28</v>
      </c>
      <c r="D1885" t="str">
        <f t="shared" si="118"/>
        <v>UM</v>
      </c>
      <c r="E1885">
        <v>2011</v>
      </c>
      <c r="F1885">
        <v>55</v>
      </c>
      <c r="H1885">
        <v>3</v>
      </c>
      <c r="I1885" s="136">
        <f>VLOOKUP(A1885,[1]valid2020_stock!$A$2:$M$9919,13,FALSE)</f>
        <v>16538.721125844131</v>
      </c>
      <c r="K1885" s="136">
        <f t="shared" si="115"/>
        <v>16538.721125844131</v>
      </c>
    </row>
    <row r="1886" spans="1:11" x14ac:dyDescent="0.3">
      <c r="A1886" t="str">
        <f t="shared" si="116"/>
        <v>2011-55-4-</v>
      </c>
      <c r="B1886">
        <f>VLOOKUP(F1886,LookUpFlags!$A$5:$E$114,5,FALSE)</f>
        <v>1</v>
      </c>
      <c r="C1886">
        <f t="shared" si="117"/>
        <v>28</v>
      </c>
      <c r="D1886" t="str">
        <f t="shared" si="118"/>
        <v>UM</v>
      </c>
      <c r="E1886">
        <v>2011</v>
      </c>
      <c r="F1886">
        <v>55</v>
      </c>
      <c r="H1886">
        <v>4</v>
      </c>
      <c r="I1886" s="136">
        <f>VLOOKUP(A1886,[1]valid2020_stock!$A$2:$M$9919,13,FALSE)</f>
        <v>57134.58228709222</v>
      </c>
      <c r="K1886" s="136">
        <f t="shared" si="115"/>
        <v>57134.58228709222</v>
      </c>
    </row>
    <row r="1887" spans="1:11" x14ac:dyDescent="0.3">
      <c r="A1887" t="str">
        <f t="shared" si="116"/>
        <v>2011-55-5-</v>
      </c>
      <c r="B1887">
        <f>VLOOKUP(F1887,LookUpFlags!$A$5:$E$114,5,FALSE)</f>
        <v>1</v>
      </c>
      <c r="C1887">
        <f t="shared" si="117"/>
        <v>28</v>
      </c>
      <c r="D1887" t="str">
        <f t="shared" si="118"/>
        <v>UM</v>
      </c>
      <c r="E1887">
        <v>2011</v>
      </c>
      <c r="F1887">
        <v>55</v>
      </c>
      <c r="H1887">
        <v>5</v>
      </c>
      <c r="I1887" s="136">
        <f>VLOOKUP(A1887,[1]valid2020_stock!$A$2:$M$9919,13,FALSE)</f>
        <v>29959.838501863062</v>
      </c>
      <c r="K1887" s="136">
        <f t="shared" si="115"/>
        <v>29959.838501863062</v>
      </c>
    </row>
    <row r="1888" spans="1:11" x14ac:dyDescent="0.3">
      <c r="A1888" t="str">
        <f t="shared" si="116"/>
        <v>2012-55-3-</v>
      </c>
      <c r="B1888">
        <f>VLOOKUP(F1888,LookUpFlags!$A$5:$E$114,5,FALSE)</f>
        <v>1</v>
      </c>
      <c r="C1888">
        <f t="shared" si="117"/>
        <v>28</v>
      </c>
      <c r="D1888" t="str">
        <f t="shared" si="118"/>
        <v>UM</v>
      </c>
      <c r="E1888">
        <v>2012</v>
      </c>
      <c r="F1888">
        <v>55</v>
      </c>
      <c r="H1888">
        <v>3</v>
      </c>
      <c r="I1888" s="136">
        <f>VLOOKUP(A1888,[1]valid2020_stock!$A$2:$M$9919,13,FALSE)</f>
        <v>22412.401871554321</v>
      </c>
      <c r="K1888" s="136">
        <f t="shared" si="115"/>
        <v>22412.401871554321</v>
      </c>
    </row>
    <row r="1889" spans="1:11" x14ac:dyDescent="0.3">
      <c r="A1889" t="str">
        <f t="shared" si="116"/>
        <v>2012-55-4-</v>
      </c>
      <c r="B1889">
        <f>VLOOKUP(F1889,LookUpFlags!$A$5:$E$114,5,FALSE)</f>
        <v>1</v>
      </c>
      <c r="C1889">
        <f t="shared" si="117"/>
        <v>28</v>
      </c>
      <c r="D1889" t="str">
        <f t="shared" si="118"/>
        <v>UM</v>
      </c>
      <c r="E1889">
        <v>2012</v>
      </c>
      <c r="F1889">
        <v>55</v>
      </c>
      <c r="H1889">
        <v>4</v>
      </c>
      <c r="I1889" s="136">
        <f>VLOOKUP(A1889,[1]valid2020_stock!$A$2:$M$9919,13,FALSE)</f>
        <v>35158.486799045757</v>
      </c>
      <c r="K1889" s="136">
        <f t="shared" si="115"/>
        <v>35158.486799045757</v>
      </c>
    </row>
    <row r="1890" spans="1:11" x14ac:dyDescent="0.3">
      <c r="A1890" t="str">
        <f t="shared" si="116"/>
        <v>2012-55-5-</v>
      </c>
      <c r="B1890">
        <f>VLOOKUP(F1890,LookUpFlags!$A$5:$E$114,5,FALSE)</f>
        <v>1</v>
      </c>
      <c r="C1890">
        <f t="shared" si="117"/>
        <v>28</v>
      </c>
      <c r="D1890" t="str">
        <f t="shared" si="118"/>
        <v>UM</v>
      </c>
      <c r="E1890">
        <v>2012</v>
      </c>
      <c r="F1890">
        <v>55</v>
      </c>
      <c r="H1890">
        <v>5</v>
      </c>
      <c r="I1890" s="136">
        <f>VLOOKUP(A1890,[1]valid2020_stock!$A$2:$M$9919,13,FALSE)</f>
        <v>39141.847187831059</v>
      </c>
      <c r="K1890" s="136">
        <f t="shared" si="115"/>
        <v>39141.847187831059</v>
      </c>
    </row>
    <row r="1891" spans="1:11" x14ac:dyDescent="0.3">
      <c r="A1891" t="str">
        <f t="shared" si="116"/>
        <v>2013-55-3-</v>
      </c>
      <c r="B1891">
        <f>VLOOKUP(F1891,LookUpFlags!$A$5:$E$114,5,FALSE)</f>
        <v>1</v>
      </c>
      <c r="C1891">
        <f t="shared" si="117"/>
        <v>28</v>
      </c>
      <c r="D1891" t="str">
        <f t="shared" si="118"/>
        <v>UM</v>
      </c>
      <c r="E1891">
        <v>2013</v>
      </c>
      <c r="F1891">
        <v>55</v>
      </c>
      <c r="H1891">
        <v>3</v>
      </c>
      <c r="I1891" s="136">
        <f>VLOOKUP(A1891,[1]valid2020_stock!$A$2:$M$9919,13,FALSE)</f>
        <v>30616.293217064271</v>
      </c>
      <c r="K1891" s="136">
        <f t="shared" si="115"/>
        <v>30616.293217064271</v>
      </c>
    </row>
    <row r="1892" spans="1:11" x14ac:dyDescent="0.3">
      <c r="A1892" t="str">
        <f t="shared" si="116"/>
        <v>2013-55-4-</v>
      </c>
      <c r="B1892">
        <f>VLOOKUP(F1892,LookUpFlags!$A$5:$E$114,5,FALSE)</f>
        <v>1</v>
      </c>
      <c r="C1892">
        <f t="shared" si="117"/>
        <v>28</v>
      </c>
      <c r="D1892" t="str">
        <f t="shared" si="118"/>
        <v>UM</v>
      </c>
      <c r="E1892">
        <v>2013</v>
      </c>
      <c r="F1892">
        <v>55</v>
      </c>
      <c r="H1892">
        <v>4</v>
      </c>
      <c r="I1892" s="136">
        <f>VLOOKUP(A1892,[1]valid2020_stock!$A$2:$M$9919,13,FALSE)</f>
        <v>81852.516979613501</v>
      </c>
      <c r="K1892" s="136">
        <f t="shared" si="115"/>
        <v>81852.516979613501</v>
      </c>
    </row>
    <row r="1893" spans="1:11" x14ac:dyDescent="0.3">
      <c r="A1893" t="str">
        <f t="shared" si="116"/>
        <v>2013-55-5-</v>
      </c>
      <c r="B1893">
        <f>VLOOKUP(F1893,LookUpFlags!$A$5:$E$114,5,FALSE)</f>
        <v>1</v>
      </c>
      <c r="C1893">
        <f t="shared" si="117"/>
        <v>28</v>
      </c>
      <c r="D1893" t="str">
        <f t="shared" si="118"/>
        <v>UM</v>
      </c>
      <c r="E1893">
        <v>2013</v>
      </c>
      <c r="F1893">
        <v>55</v>
      </c>
      <c r="H1893">
        <v>5</v>
      </c>
      <c r="I1893" s="136">
        <f>VLOOKUP(A1893,[1]valid2020_stock!$A$2:$M$9919,13,FALSE)</f>
        <v>32160.701655563571</v>
      </c>
      <c r="K1893" s="136">
        <f t="shared" si="115"/>
        <v>32160.701655563571</v>
      </c>
    </row>
    <row r="1894" spans="1:11" x14ac:dyDescent="0.3">
      <c r="A1894" t="str">
        <f t="shared" si="116"/>
        <v>2007-56-3-</v>
      </c>
      <c r="B1894">
        <f>VLOOKUP(F1894,LookUpFlags!$A$5:$E$114,5,FALSE)</f>
        <v>1</v>
      </c>
      <c r="C1894">
        <f t="shared" si="117"/>
        <v>28</v>
      </c>
      <c r="D1894" t="str">
        <f t="shared" si="118"/>
        <v>M</v>
      </c>
      <c r="E1894">
        <v>2007</v>
      </c>
      <c r="F1894">
        <v>56</v>
      </c>
      <c r="H1894">
        <v>3</v>
      </c>
      <c r="I1894" s="136">
        <f>VLOOKUP(A1894,[1]valid2020_stock!$A$2:$M$9919,13,FALSE)</f>
        <v>79.36569105420449</v>
      </c>
      <c r="K1894" s="136">
        <f t="shared" si="115"/>
        <v>79.36569105420449</v>
      </c>
    </row>
    <row r="1895" spans="1:11" x14ac:dyDescent="0.3">
      <c r="A1895" t="str">
        <f t="shared" si="116"/>
        <v>2007-56-4-</v>
      </c>
      <c r="B1895">
        <f>VLOOKUP(F1895,LookUpFlags!$A$5:$E$114,5,FALSE)</f>
        <v>1</v>
      </c>
      <c r="C1895">
        <f t="shared" si="117"/>
        <v>28</v>
      </c>
      <c r="D1895" t="str">
        <f t="shared" si="118"/>
        <v>M</v>
      </c>
      <c r="E1895">
        <v>2007</v>
      </c>
      <c r="F1895">
        <v>56</v>
      </c>
      <c r="H1895">
        <v>4</v>
      </c>
      <c r="I1895" s="136">
        <f>VLOOKUP(A1895,[1]valid2020_stock!$A$2:$M$9919,13,FALSE)</f>
        <v>222.36357215386849</v>
      </c>
      <c r="K1895" s="136">
        <f t="shared" si="115"/>
        <v>222.36357215386849</v>
      </c>
    </row>
    <row r="1896" spans="1:11" x14ac:dyDescent="0.3">
      <c r="A1896" t="str">
        <f t="shared" si="116"/>
        <v>2007-56-5-</v>
      </c>
      <c r="B1896">
        <f>VLOOKUP(F1896,LookUpFlags!$A$5:$E$114,5,FALSE)</f>
        <v>1</v>
      </c>
      <c r="C1896">
        <f t="shared" si="117"/>
        <v>28</v>
      </c>
      <c r="D1896" t="str">
        <f t="shared" si="118"/>
        <v>M</v>
      </c>
      <c r="E1896">
        <v>2007</v>
      </c>
      <c r="F1896">
        <v>56</v>
      </c>
      <c r="H1896">
        <v>5</v>
      </c>
      <c r="I1896" s="136">
        <f>VLOOKUP(A1896,[1]valid2020_stock!$A$2:$M$9919,13,FALSE)</f>
        <v>750.81626864320424</v>
      </c>
      <c r="K1896" s="136">
        <f t="shared" si="115"/>
        <v>750.81626864320424</v>
      </c>
    </row>
    <row r="1897" spans="1:11" x14ac:dyDescent="0.3">
      <c r="A1897" t="str">
        <f t="shared" si="116"/>
        <v>2008-56-3-</v>
      </c>
      <c r="B1897">
        <f>VLOOKUP(F1897,LookUpFlags!$A$5:$E$114,5,FALSE)</f>
        <v>1</v>
      </c>
      <c r="C1897">
        <f t="shared" si="117"/>
        <v>28</v>
      </c>
      <c r="D1897" t="str">
        <f t="shared" si="118"/>
        <v>M</v>
      </c>
      <c r="E1897">
        <v>2008</v>
      </c>
      <c r="F1897">
        <v>56</v>
      </c>
      <c r="H1897">
        <v>3</v>
      </c>
      <c r="I1897" s="136">
        <f>VLOOKUP(A1897,[1]valid2020_stock!$A$2:$M$9919,13,FALSE)</f>
        <v>96.001169303355709</v>
      </c>
      <c r="K1897" s="136">
        <f t="shared" si="115"/>
        <v>96.001169303355709</v>
      </c>
    </row>
    <row r="1898" spans="1:11" x14ac:dyDescent="0.3">
      <c r="A1898" t="str">
        <f t="shared" si="116"/>
        <v>2008-56-4-</v>
      </c>
      <c r="B1898">
        <f>VLOOKUP(F1898,LookUpFlags!$A$5:$E$114,5,FALSE)</f>
        <v>1</v>
      </c>
      <c r="C1898">
        <f t="shared" si="117"/>
        <v>28</v>
      </c>
      <c r="D1898" t="str">
        <f t="shared" si="118"/>
        <v>M</v>
      </c>
      <c r="E1898">
        <v>2008</v>
      </c>
      <c r="F1898">
        <v>56</v>
      </c>
      <c r="H1898">
        <v>4</v>
      </c>
      <c r="I1898" s="136">
        <f>VLOOKUP(A1898,[1]valid2020_stock!$A$2:$M$9919,13,FALSE)</f>
        <v>215.671036955544</v>
      </c>
      <c r="K1898" s="136">
        <f t="shared" si="115"/>
        <v>215.671036955544</v>
      </c>
    </row>
    <row r="1899" spans="1:11" x14ac:dyDescent="0.3">
      <c r="A1899" t="str">
        <f t="shared" si="116"/>
        <v>2008-56-5-</v>
      </c>
      <c r="B1899">
        <f>VLOOKUP(F1899,LookUpFlags!$A$5:$E$114,5,FALSE)</f>
        <v>1</v>
      </c>
      <c r="C1899">
        <f t="shared" si="117"/>
        <v>28</v>
      </c>
      <c r="D1899" t="str">
        <f t="shared" si="118"/>
        <v>M</v>
      </c>
      <c r="E1899">
        <v>2008</v>
      </c>
      <c r="F1899">
        <v>56</v>
      </c>
      <c r="H1899">
        <v>5</v>
      </c>
      <c r="I1899" s="136">
        <f>VLOOKUP(A1899,[1]valid2020_stock!$A$2:$M$9919,13,FALSE)</f>
        <v>358.37685352109111</v>
      </c>
      <c r="K1899" s="136">
        <f t="shared" si="115"/>
        <v>358.37685352109111</v>
      </c>
    </row>
    <row r="1900" spans="1:11" x14ac:dyDescent="0.3">
      <c r="A1900" t="str">
        <f t="shared" si="116"/>
        <v>2009-56-3-</v>
      </c>
      <c r="B1900">
        <f>VLOOKUP(F1900,LookUpFlags!$A$5:$E$114,5,FALSE)</f>
        <v>1</v>
      </c>
      <c r="C1900">
        <f t="shared" si="117"/>
        <v>28</v>
      </c>
      <c r="D1900" t="str">
        <f t="shared" si="118"/>
        <v>M</v>
      </c>
      <c r="E1900">
        <v>2009</v>
      </c>
      <c r="F1900">
        <v>56</v>
      </c>
      <c r="H1900">
        <v>3</v>
      </c>
      <c r="I1900" s="136">
        <f>VLOOKUP(A1900,[1]valid2020_stock!$A$2:$M$9919,13,FALSE)</f>
        <v>227.93631428398481</v>
      </c>
      <c r="K1900" s="136">
        <f t="shared" si="115"/>
        <v>227.93631428398481</v>
      </c>
    </row>
    <row r="1901" spans="1:11" x14ac:dyDescent="0.3">
      <c r="A1901" t="str">
        <f t="shared" si="116"/>
        <v>2009-56-4-</v>
      </c>
      <c r="B1901">
        <f>VLOOKUP(F1901,LookUpFlags!$A$5:$E$114,5,FALSE)</f>
        <v>1</v>
      </c>
      <c r="C1901">
        <f t="shared" si="117"/>
        <v>28</v>
      </c>
      <c r="D1901" t="str">
        <f t="shared" si="118"/>
        <v>M</v>
      </c>
      <c r="E1901">
        <v>2009</v>
      </c>
      <c r="F1901">
        <v>56</v>
      </c>
      <c r="H1901">
        <v>4</v>
      </c>
      <c r="I1901" s="136">
        <f>VLOOKUP(A1901,[1]valid2020_stock!$A$2:$M$9919,13,FALSE)</f>
        <v>349.11342445240012</v>
      </c>
      <c r="K1901" s="136">
        <f t="shared" ref="K1901:K1964" si="119">I1901</f>
        <v>349.11342445240012</v>
      </c>
    </row>
    <row r="1902" spans="1:11" x14ac:dyDescent="0.3">
      <c r="A1902" t="str">
        <f t="shared" si="116"/>
        <v>2009-56-5-</v>
      </c>
      <c r="B1902">
        <f>VLOOKUP(F1902,LookUpFlags!$A$5:$E$114,5,FALSE)</f>
        <v>1</v>
      </c>
      <c r="C1902">
        <f t="shared" si="117"/>
        <v>28</v>
      </c>
      <c r="D1902" t="str">
        <f t="shared" si="118"/>
        <v>M</v>
      </c>
      <c r="E1902">
        <v>2009</v>
      </c>
      <c r="F1902">
        <v>56</v>
      </c>
      <c r="H1902">
        <v>5</v>
      </c>
      <c r="I1902" s="136">
        <f>VLOOKUP(A1902,[1]valid2020_stock!$A$2:$M$9919,13,FALSE)</f>
        <v>168.797906514179</v>
      </c>
      <c r="K1902" s="136">
        <f t="shared" si="119"/>
        <v>168.797906514179</v>
      </c>
    </row>
    <row r="1903" spans="1:11" x14ac:dyDescent="0.3">
      <c r="A1903" t="str">
        <f t="shared" si="116"/>
        <v>2010-56-3-</v>
      </c>
      <c r="B1903">
        <f>VLOOKUP(F1903,LookUpFlags!$A$5:$E$114,5,FALSE)</f>
        <v>1</v>
      </c>
      <c r="C1903">
        <f t="shared" si="117"/>
        <v>28</v>
      </c>
      <c r="D1903" t="str">
        <f t="shared" si="118"/>
        <v>M</v>
      </c>
      <c r="E1903">
        <v>2010</v>
      </c>
      <c r="F1903">
        <v>56</v>
      </c>
      <c r="H1903">
        <v>3</v>
      </c>
      <c r="I1903" s="136">
        <f>VLOOKUP(A1903,[1]valid2020_stock!$A$2:$M$9919,13,FALSE)</f>
        <v>350.02778816318101</v>
      </c>
      <c r="K1903" s="136">
        <f t="shared" si="119"/>
        <v>350.02778816318101</v>
      </c>
    </row>
    <row r="1904" spans="1:11" x14ac:dyDescent="0.3">
      <c r="A1904" t="str">
        <f t="shared" si="116"/>
        <v>2010-56-4-</v>
      </c>
      <c r="B1904">
        <f>VLOOKUP(F1904,LookUpFlags!$A$5:$E$114,5,FALSE)</f>
        <v>1</v>
      </c>
      <c r="C1904">
        <f t="shared" si="117"/>
        <v>28</v>
      </c>
      <c r="D1904" t="str">
        <f t="shared" si="118"/>
        <v>M</v>
      </c>
      <c r="E1904">
        <v>2010</v>
      </c>
      <c r="F1904">
        <v>56</v>
      </c>
      <c r="H1904">
        <v>4</v>
      </c>
      <c r="I1904" s="136">
        <f>VLOOKUP(A1904,[1]valid2020_stock!$A$2:$M$9919,13,FALSE)</f>
        <v>709.49044127806701</v>
      </c>
      <c r="K1904" s="136">
        <f t="shared" si="119"/>
        <v>709.49044127806701</v>
      </c>
    </row>
    <row r="1905" spans="1:11" x14ac:dyDescent="0.3">
      <c r="A1905" t="str">
        <f t="shared" si="116"/>
        <v>2010-56-5-</v>
      </c>
      <c r="B1905">
        <f>VLOOKUP(F1905,LookUpFlags!$A$5:$E$114,5,FALSE)</f>
        <v>1</v>
      </c>
      <c r="C1905">
        <f t="shared" si="117"/>
        <v>28</v>
      </c>
      <c r="D1905" t="str">
        <f t="shared" si="118"/>
        <v>M</v>
      </c>
      <c r="E1905">
        <v>2010</v>
      </c>
      <c r="F1905">
        <v>56</v>
      </c>
      <c r="H1905">
        <v>5</v>
      </c>
      <c r="I1905" s="136">
        <f>VLOOKUP(A1905,[1]valid2020_stock!$A$2:$M$9919,13,FALSE)</f>
        <v>368.38942131068688</v>
      </c>
      <c r="K1905" s="136">
        <f t="shared" si="119"/>
        <v>368.38942131068688</v>
      </c>
    </row>
    <row r="1906" spans="1:11" x14ac:dyDescent="0.3">
      <c r="A1906" t="str">
        <f t="shared" si="116"/>
        <v>2011-56-3-</v>
      </c>
      <c r="B1906">
        <f>VLOOKUP(F1906,LookUpFlags!$A$5:$E$114,5,FALSE)</f>
        <v>1</v>
      </c>
      <c r="C1906">
        <f t="shared" si="117"/>
        <v>28</v>
      </c>
      <c r="D1906" t="str">
        <f t="shared" si="118"/>
        <v>M</v>
      </c>
      <c r="E1906">
        <v>2011</v>
      </c>
      <c r="F1906">
        <v>56</v>
      </c>
      <c r="H1906">
        <v>3</v>
      </c>
      <c r="I1906" s="136">
        <f>VLOOKUP(A1906,[1]valid2020_stock!$A$2:$M$9919,13,FALSE)</f>
        <v>383.5466113800212</v>
      </c>
      <c r="K1906" s="136">
        <f t="shared" si="119"/>
        <v>383.5466113800212</v>
      </c>
    </row>
    <row r="1907" spans="1:11" x14ac:dyDescent="0.3">
      <c r="A1907" t="str">
        <f t="shared" si="116"/>
        <v>2011-56-4-</v>
      </c>
      <c r="B1907">
        <f>VLOOKUP(F1907,LookUpFlags!$A$5:$E$114,5,FALSE)</f>
        <v>1</v>
      </c>
      <c r="C1907">
        <f t="shared" si="117"/>
        <v>28</v>
      </c>
      <c r="D1907" t="str">
        <f t="shared" si="118"/>
        <v>M</v>
      </c>
      <c r="E1907">
        <v>2011</v>
      </c>
      <c r="F1907">
        <v>56</v>
      </c>
      <c r="H1907">
        <v>4</v>
      </c>
      <c r="I1907" s="136">
        <f>VLOOKUP(A1907,[1]valid2020_stock!$A$2:$M$9919,13,FALSE)</f>
        <v>1325.111951656829</v>
      </c>
      <c r="K1907" s="136">
        <f t="shared" si="119"/>
        <v>1325.111951656829</v>
      </c>
    </row>
    <row r="1908" spans="1:11" x14ac:dyDescent="0.3">
      <c r="A1908" t="str">
        <f t="shared" si="116"/>
        <v>2011-56-5-</v>
      </c>
      <c r="B1908">
        <f>VLOOKUP(F1908,LookUpFlags!$A$5:$E$114,5,FALSE)</f>
        <v>1</v>
      </c>
      <c r="C1908">
        <f t="shared" si="117"/>
        <v>28</v>
      </c>
      <c r="D1908" t="str">
        <f t="shared" si="118"/>
        <v>M</v>
      </c>
      <c r="E1908">
        <v>2011</v>
      </c>
      <c r="F1908">
        <v>56</v>
      </c>
      <c r="H1908">
        <v>5</v>
      </c>
      <c r="I1908" s="136">
        <f>VLOOKUP(A1908,[1]valid2020_stock!$A$2:$M$9919,13,FALSE)</f>
        <v>694.21783645192045</v>
      </c>
      <c r="K1908" s="136">
        <f t="shared" si="119"/>
        <v>694.21783645192045</v>
      </c>
    </row>
    <row r="1909" spans="1:11" x14ac:dyDescent="0.3">
      <c r="A1909" t="str">
        <f t="shared" si="116"/>
        <v>2012-56-3-</v>
      </c>
      <c r="B1909">
        <f>VLOOKUP(F1909,LookUpFlags!$A$5:$E$114,5,FALSE)</f>
        <v>1</v>
      </c>
      <c r="C1909">
        <f t="shared" si="117"/>
        <v>28</v>
      </c>
      <c r="D1909" t="str">
        <f t="shared" si="118"/>
        <v>M</v>
      </c>
      <c r="E1909">
        <v>2012</v>
      </c>
      <c r="F1909">
        <v>56</v>
      </c>
      <c r="H1909">
        <v>3</v>
      </c>
      <c r="I1909" s="136">
        <f>VLOOKUP(A1909,[1]valid2020_stock!$A$2:$M$9919,13,FALSE)</f>
        <v>757.12988713561572</v>
      </c>
      <c r="K1909" s="136">
        <f t="shared" si="119"/>
        <v>757.12988713561572</v>
      </c>
    </row>
    <row r="1910" spans="1:11" x14ac:dyDescent="0.3">
      <c r="A1910" t="str">
        <f t="shared" si="116"/>
        <v>2012-56-4-</v>
      </c>
      <c r="B1910">
        <f>VLOOKUP(F1910,LookUpFlags!$A$5:$E$114,5,FALSE)</f>
        <v>1</v>
      </c>
      <c r="C1910">
        <f t="shared" si="117"/>
        <v>28</v>
      </c>
      <c r="D1910" t="str">
        <f t="shared" si="118"/>
        <v>M</v>
      </c>
      <c r="E1910">
        <v>2012</v>
      </c>
      <c r="F1910">
        <v>56</v>
      </c>
      <c r="H1910">
        <v>4</v>
      </c>
      <c r="I1910" s="136">
        <f>VLOOKUP(A1910,[1]valid2020_stock!$A$2:$M$9919,13,FALSE)</f>
        <v>1188.6644776042669</v>
      </c>
      <c r="K1910" s="136">
        <f t="shared" si="119"/>
        <v>1188.6644776042669</v>
      </c>
    </row>
    <row r="1911" spans="1:11" x14ac:dyDescent="0.3">
      <c r="A1911" t="str">
        <f t="shared" si="116"/>
        <v>2012-56-5-</v>
      </c>
      <c r="B1911">
        <f>VLOOKUP(F1911,LookUpFlags!$A$5:$E$114,5,FALSE)</f>
        <v>1</v>
      </c>
      <c r="C1911">
        <f t="shared" si="117"/>
        <v>28</v>
      </c>
      <c r="D1911" t="str">
        <f t="shared" si="118"/>
        <v>M</v>
      </c>
      <c r="E1911">
        <v>2012</v>
      </c>
      <c r="F1911">
        <v>56</v>
      </c>
      <c r="H1911">
        <v>5</v>
      </c>
      <c r="I1911" s="136">
        <f>VLOOKUP(A1911,[1]valid2020_stock!$A$2:$M$9919,13,FALSE)</f>
        <v>1322.365478107291</v>
      </c>
      <c r="K1911" s="136">
        <f t="shared" si="119"/>
        <v>1322.365478107291</v>
      </c>
    </row>
    <row r="1912" spans="1:11" x14ac:dyDescent="0.3">
      <c r="A1912" t="str">
        <f t="shared" si="116"/>
        <v>2013-56-3-</v>
      </c>
      <c r="B1912">
        <f>VLOOKUP(F1912,LookUpFlags!$A$5:$E$114,5,FALSE)</f>
        <v>1</v>
      </c>
      <c r="C1912">
        <f t="shared" si="117"/>
        <v>28</v>
      </c>
      <c r="D1912" t="str">
        <f t="shared" si="118"/>
        <v>M</v>
      </c>
      <c r="E1912">
        <v>2013</v>
      </c>
      <c r="F1912">
        <v>56</v>
      </c>
      <c r="H1912">
        <v>3</v>
      </c>
      <c r="I1912" s="136">
        <f>VLOOKUP(A1912,[1]valid2020_stock!$A$2:$M$9919,13,FALSE)</f>
        <v>1034.2715948426489</v>
      </c>
      <c r="K1912" s="136">
        <f t="shared" si="119"/>
        <v>1034.2715948426489</v>
      </c>
    </row>
    <row r="1913" spans="1:11" x14ac:dyDescent="0.3">
      <c r="A1913" t="str">
        <f t="shared" si="116"/>
        <v>2013-56-4-</v>
      </c>
      <c r="B1913">
        <f>VLOOKUP(F1913,LookUpFlags!$A$5:$E$114,5,FALSE)</f>
        <v>1</v>
      </c>
      <c r="C1913">
        <f t="shared" si="117"/>
        <v>28</v>
      </c>
      <c r="D1913" t="str">
        <f t="shared" si="118"/>
        <v>M</v>
      </c>
      <c r="E1913">
        <v>2013</v>
      </c>
      <c r="F1913">
        <v>56</v>
      </c>
      <c r="H1913">
        <v>4</v>
      </c>
      <c r="I1913" s="136">
        <f>VLOOKUP(A1913,[1]valid2020_stock!$A$2:$M$9919,13,FALSE)</f>
        <v>2767.3312532554119</v>
      </c>
      <c r="K1913" s="136">
        <f t="shared" si="119"/>
        <v>2767.3312532554119</v>
      </c>
    </row>
    <row r="1914" spans="1:11" x14ac:dyDescent="0.3">
      <c r="A1914" t="str">
        <f t="shared" si="116"/>
        <v>2013-56-5-</v>
      </c>
      <c r="B1914">
        <f>VLOOKUP(F1914,LookUpFlags!$A$5:$E$114,5,FALSE)</f>
        <v>1</v>
      </c>
      <c r="C1914">
        <f t="shared" si="117"/>
        <v>28</v>
      </c>
      <c r="D1914" t="str">
        <f t="shared" si="118"/>
        <v>M</v>
      </c>
      <c r="E1914">
        <v>2013</v>
      </c>
      <c r="F1914">
        <v>56</v>
      </c>
      <c r="H1914">
        <v>5</v>
      </c>
      <c r="I1914" s="136">
        <f>VLOOKUP(A1914,[1]valid2020_stock!$A$2:$M$9919,13,FALSE)</f>
        <v>1086.514936736228</v>
      </c>
      <c r="K1914" s="136">
        <f t="shared" si="119"/>
        <v>1086.514936736228</v>
      </c>
    </row>
    <row r="1915" spans="1:11" x14ac:dyDescent="0.3">
      <c r="A1915" t="str">
        <f t="shared" si="116"/>
        <v>2007-57-3-</v>
      </c>
      <c r="B1915">
        <f>VLOOKUP(F1915,LookUpFlags!$A$5:$E$114,5,FALSE)</f>
        <v>1</v>
      </c>
      <c r="C1915">
        <f t="shared" si="117"/>
        <v>29</v>
      </c>
      <c r="D1915" t="str">
        <f t="shared" si="118"/>
        <v>UM</v>
      </c>
      <c r="E1915">
        <v>2007</v>
      </c>
      <c r="F1915">
        <v>57</v>
      </c>
      <c r="H1915">
        <v>3</v>
      </c>
      <c r="I1915" s="136">
        <f>VLOOKUP(A1915,[1]valid2020_stock!$A$2:$M$9919,13,FALSE)</f>
        <v>7195.8072991962372</v>
      </c>
      <c r="K1915" s="136">
        <f t="shared" si="119"/>
        <v>7195.8072991962372</v>
      </c>
    </row>
    <row r="1916" spans="1:11" x14ac:dyDescent="0.3">
      <c r="A1916" t="str">
        <f t="shared" si="116"/>
        <v>2007-57-4-</v>
      </c>
      <c r="B1916">
        <f>VLOOKUP(F1916,LookUpFlags!$A$5:$E$114,5,FALSE)</f>
        <v>1</v>
      </c>
      <c r="C1916">
        <f t="shared" si="117"/>
        <v>29</v>
      </c>
      <c r="D1916" t="str">
        <f t="shared" si="118"/>
        <v>UM</v>
      </c>
      <c r="E1916">
        <v>2007</v>
      </c>
      <c r="F1916">
        <v>57</v>
      </c>
      <c r="H1916">
        <v>4</v>
      </c>
      <c r="I1916" s="136">
        <f>VLOOKUP(A1916,[1]valid2020_stock!$A$2:$M$9919,13,FALSE)</f>
        <v>96587.734818634752</v>
      </c>
      <c r="K1916" s="136">
        <f t="shared" si="119"/>
        <v>96587.734818634752</v>
      </c>
    </row>
    <row r="1917" spans="1:11" x14ac:dyDescent="0.3">
      <c r="A1917" t="str">
        <f t="shared" si="116"/>
        <v>2007-57-5-</v>
      </c>
      <c r="B1917">
        <f>VLOOKUP(F1917,LookUpFlags!$A$5:$E$114,5,FALSE)</f>
        <v>1</v>
      </c>
      <c r="C1917">
        <f t="shared" si="117"/>
        <v>29</v>
      </c>
      <c r="D1917" t="str">
        <f t="shared" si="118"/>
        <v>UM</v>
      </c>
      <c r="E1917">
        <v>2007</v>
      </c>
      <c r="F1917">
        <v>57</v>
      </c>
      <c r="H1917">
        <v>5</v>
      </c>
      <c r="I1917" s="136">
        <f>VLOOKUP(A1917,[1]valid2020_stock!$A$2:$M$9919,13,FALSE)</f>
        <v>15110.12991773666</v>
      </c>
      <c r="K1917" s="136">
        <f t="shared" si="119"/>
        <v>15110.12991773666</v>
      </c>
    </row>
    <row r="1918" spans="1:11" x14ac:dyDescent="0.3">
      <c r="A1918" t="str">
        <f t="shared" si="116"/>
        <v>2008-57-3-</v>
      </c>
      <c r="B1918">
        <f>VLOOKUP(F1918,LookUpFlags!$A$5:$E$114,5,FALSE)</f>
        <v>1</v>
      </c>
      <c r="C1918">
        <f t="shared" si="117"/>
        <v>29</v>
      </c>
      <c r="D1918" t="str">
        <f t="shared" si="118"/>
        <v>UM</v>
      </c>
      <c r="E1918">
        <v>2008</v>
      </c>
      <c r="F1918">
        <v>57</v>
      </c>
      <c r="H1918">
        <v>3</v>
      </c>
      <c r="I1918" s="136">
        <f>VLOOKUP(A1918,[1]valid2020_stock!$A$2:$M$9919,13,FALSE)</f>
        <v>39366.730065920921</v>
      </c>
      <c r="K1918" s="136">
        <f t="shared" si="119"/>
        <v>39366.730065920921</v>
      </c>
    </row>
    <row r="1919" spans="1:11" x14ac:dyDescent="0.3">
      <c r="A1919" t="str">
        <f t="shared" si="116"/>
        <v>2008-57-4-</v>
      </c>
      <c r="B1919">
        <f>VLOOKUP(F1919,LookUpFlags!$A$5:$E$114,5,FALSE)</f>
        <v>1</v>
      </c>
      <c r="C1919">
        <f t="shared" si="117"/>
        <v>29</v>
      </c>
      <c r="D1919" t="str">
        <f t="shared" si="118"/>
        <v>UM</v>
      </c>
      <c r="E1919">
        <v>2008</v>
      </c>
      <c r="F1919">
        <v>57</v>
      </c>
      <c r="H1919">
        <v>4</v>
      </c>
      <c r="I1919" s="136">
        <f>VLOOKUP(A1919,[1]valid2020_stock!$A$2:$M$9919,13,FALSE)</f>
        <v>24085.09250228653</v>
      </c>
      <c r="K1919" s="136">
        <f t="shared" si="119"/>
        <v>24085.09250228653</v>
      </c>
    </row>
    <row r="1920" spans="1:11" x14ac:dyDescent="0.3">
      <c r="A1920" t="str">
        <f t="shared" si="116"/>
        <v>2008-57-5-</v>
      </c>
      <c r="B1920">
        <f>VLOOKUP(F1920,LookUpFlags!$A$5:$E$114,5,FALSE)</f>
        <v>1</v>
      </c>
      <c r="C1920">
        <f t="shared" si="117"/>
        <v>29</v>
      </c>
      <c r="D1920" t="str">
        <f t="shared" si="118"/>
        <v>UM</v>
      </c>
      <c r="E1920">
        <v>2008</v>
      </c>
      <c r="F1920">
        <v>57</v>
      </c>
      <c r="H1920">
        <v>5</v>
      </c>
      <c r="I1920" s="136">
        <f>VLOOKUP(A1920,[1]valid2020_stock!$A$2:$M$9919,13,FALSE)</f>
        <v>33508.270261692553</v>
      </c>
      <c r="K1920" s="136">
        <f t="shared" si="119"/>
        <v>33508.270261692553</v>
      </c>
    </row>
    <row r="1921" spans="1:11" x14ac:dyDescent="0.3">
      <c r="A1921" t="str">
        <f t="shared" si="116"/>
        <v>2009-57-3-</v>
      </c>
      <c r="B1921">
        <f>VLOOKUP(F1921,LookUpFlags!$A$5:$E$114,5,FALSE)</f>
        <v>1</v>
      </c>
      <c r="C1921">
        <f t="shared" si="117"/>
        <v>29</v>
      </c>
      <c r="D1921" t="str">
        <f t="shared" si="118"/>
        <v>UM</v>
      </c>
      <c r="E1921">
        <v>2009</v>
      </c>
      <c r="F1921">
        <v>57</v>
      </c>
      <c r="H1921">
        <v>3</v>
      </c>
      <c r="I1921" s="136">
        <f>VLOOKUP(A1921,[1]valid2020_stock!$A$2:$M$9919,13,FALSE)</f>
        <v>24341.066552106418</v>
      </c>
      <c r="K1921" s="136">
        <f t="shared" si="119"/>
        <v>24341.066552106418</v>
      </c>
    </row>
    <row r="1922" spans="1:11" x14ac:dyDescent="0.3">
      <c r="A1922" t="str">
        <f t="shared" si="116"/>
        <v>2009-57-4-</v>
      </c>
      <c r="B1922">
        <f>VLOOKUP(F1922,LookUpFlags!$A$5:$E$114,5,FALSE)</f>
        <v>1</v>
      </c>
      <c r="C1922">
        <f t="shared" si="117"/>
        <v>29</v>
      </c>
      <c r="D1922" t="str">
        <f t="shared" si="118"/>
        <v>UM</v>
      </c>
      <c r="E1922">
        <v>2009</v>
      </c>
      <c r="F1922">
        <v>57</v>
      </c>
      <c r="H1922">
        <v>4</v>
      </c>
      <c r="I1922" s="136">
        <f>VLOOKUP(A1922,[1]valid2020_stock!$A$2:$M$9919,13,FALSE)</f>
        <v>52178.016736084814</v>
      </c>
      <c r="K1922" s="136">
        <f t="shared" si="119"/>
        <v>52178.016736084814</v>
      </c>
    </row>
    <row r="1923" spans="1:11" x14ac:dyDescent="0.3">
      <c r="A1923" t="str">
        <f t="shared" si="116"/>
        <v>2009-57-5-</v>
      </c>
      <c r="B1923">
        <f>VLOOKUP(F1923,LookUpFlags!$A$5:$E$114,5,FALSE)</f>
        <v>1</v>
      </c>
      <c r="C1923">
        <f t="shared" si="117"/>
        <v>29</v>
      </c>
      <c r="D1923" t="str">
        <f t="shared" si="118"/>
        <v>UM</v>
      </c>
      <c r="E1923">
        <v>2009</v>
      </c>
      <c r="F1923">
        <v>57</v>
      </c>
      <c r="H1923">
        <v>5</v>
      </c>
      <c r="I1923" s="136">
        <f>VLOOKUP(A1923,[1]valid2020_stock!$A$2:$M$9919,13,FALSE)</f>
        <v>13614.648923750001</v>
      </c>
      <c r="K1923" s="136">
        <f t="shared" si="119"/>
        <v>13614.648923750001</v>
      </c>
    </row>
    <row r="1924" spans="1:11" x14ac:dyDescent="0.3">
      <c r="A1924" t="str">
        <f t="shared" ref="A1924:A1987" si="120">E1924&amp;"-"&amp;F1924&amp;"-"&amp;H1924&amp;"-"&amp;G1924</f>
        <v>2010-57-3-</v>
      </c>
      <c r="B1924">
        <f>VLOOKUP(F1924,LookUpFlags!$A$5:$E$114,5,FALSE)</f>
        <v>1</v>
      </c>
      <c r="C1924">
        <f t="shared" ref="C1924:C1987" si="121">IF(MOD(F1924,2)&lt;&gt;0,F1924/2+0.5,F1924/2)</f>
        <v>29</v>
      </c>
      <c r="D1924" t="str">
        <f t="shared" ref="D1924:D1987" si="122">IF(MOD(F1924,2)&lt;&gt;0,"UM","M")</f>
        <v>UM</v>
      </c>
      <c r="E1924">
        <v>2010</v>
      </c>
      <c r="F1924">
        <v>57</v>
      </c>
      <c r="H1924">
        <v>3</v>
      </c>
      <c r="I1924" s="136">
        <f>VLOOKUP(A1924,[1]valid2020_stock!$A$2:$M$9919,13,FALSE)</f>
        <v>57415.039298432428</v>
      </c>
      <c r="K1924" s="136">
        <f t="shared" si="119"/>
        <v>57415.039298432428</v>
      </c>
    </row>
    <row r="1925" spans="1:11" x14ac:dyDescent="0.3">
      <c r="A1925" t="str">
        <f t="shared" si="120"/>
        <v>2010-57-4-</v>
      </c>
      <c r="B1925">
        <f>VLOOKUP(F1925,LookUpFlags!$A$5:$E$114,5,FALSE)</f>
        <v>1</v>
      </c>
      <c r="C1925">
        <f t="shared" si="121"/>
        <v>29</v>
      </c>
      <c r="D1925" t="str">
        <f t="shared" si="122"/>
        <v>UM</v>
      </c>
      <c r="E1925">
        <v>2010</v>
      </c>
      <c r="F1925">
        <v>57</v>
      </c>
      <c r="H1925">
        <v>4</v>
      </c>
      <c r="I1925" s="136">
        <f>VLOOKUP(A1925,[1]valid2020_stock!$A$2:$M$9919,13,FALSE)</f>
        <v>28028.71033786756</v>
      </c>
      <c r="K1925" s="136">
        <f t="shared" si="119"/>
        <v>28028.71033786756</v>
      </c>
    </row>
    <row r="1926" spans="1:11" x14ac:dyDescent="0.3">
      <c r="A1926" t="str">
        <f t="shared" si="120"/>
        <v>2010-57-5-</v>
      </c>
      <c r="B1926">
        <f>VLOOKUP(F1926,LookUpFlags!$A$5:$E$114,5,FALSE)</f>
        <v>1</v>
      </c>
      <c r="C1926">
        <f t="shared" si="121"/>
        <v>29</v>
      </c>
      <c r="D1926" t="str">
        <f t="shared" si="122"/>
        <v>UM</v>
      </c>
      <c r="E1926">
        <v>2010</v>
      </c>
      <c r="F1926">
        <v>57</v>
      </c>
      <c r="H1926">
        <v>5</v>
      </c>
      <c r="I1926" s="136">
        <f>VLOOKUP(A1926,[1]valid2020_stock!$A$2:$M$9919,13,FALSE)</f>
        <v>7732.761168187747</v>
      </c>
      <c r="K1926" s="136">
        <f t="shared" si="119"/>
        <v>7732.761168187747</v>
      </c>
    </row>
    <row r="1927" spans="1:11" x14ac:dyDescent="0.3">
      <c r="A1927" t="str">
        <f t="shared" si="120"/>
        <v>2011-57-3-</v>
      </c>
      <c r="B1927">
        <f>VLOOKUP(F1927,LookUpFlags!$A$5:$E$114,5,FALSE)</f>
        <v>1</v>
      </c>
      <c r="C1927">
        <f t="shared" si="121"/>
        <v>29</v>
      </c>
      <c r="D1927" t="str">
        <f t="shared" si="122"/>
        <v>UM</v>
      </c>
      <c r="E1927">
        <v>2011</v>
      </c>
      <c r="F1927">
        <v>57</v>
      </c>
      <c r="H1927">
        <v>3</v>
      </c>
      <c r="I1927" s="136">
        <f>VLOOKUP(A1927,[1]valid2020_stock!$A$2:$M$9919,13,FALSE)</f>
        <v>15380.94720054155</v>
      </c>
      <c r="K1927" s="136">
        <f t="shared" si="119"/>
        <v>15380.94720054155</v>
      </c>
    </row>
    <row r="1928" spans="1:11" x14ac:dyDescent="0.3">
      <c r="A1928" t="str">
        <f t="shared" si="120"/>
        <v>2011-57-4-</v>
      </c>
      <c r="B1928">
        <f>VLOOKUP(F1928,LookUpFlags!$A$5:$E$114,5,FALSE)</f>
        <v>1</v>
      </c>
      <c r="C1928">
        <f t="shared" si="121"/>
        <v>29</v>
      </c>
      <c r="D1928" t="str">
        <f t="shared" si="122"/>
        <v>UM</v>
      </c>
      <c r="E1928">
        <v>2011</v>
      </c>
      <c r="F1928">
        <v>57</v>
      </c>
      <c r="H1928">
        <v>4</v>
      </c>
      <c r="I1928" s="136">
        <f>VLOOKUP(A1928,[1]valid2020_stock!$A$2:$M$9919,13,FALSE)</f>
        <v>135370.2744416146</v>
      </c>
      <c r="K1928" s="136">
        <f t="shared" si="119"/>
        <v>135370.2744416146</v>
      </c>
    </row>
    <row r="1929" spans="1:11" x14ac:dyDescent="0.3">
      <c r="A1929" t="str">
        <f t="shared" si="120"/>
        <v>2011-57-5-</v>
      </c>
      <c r="B1929">
        <f>VLOOKUP(F1929,LookUpFlags!$A$5:$E$114,5,FALSE)</f>
        <v>1</v>
      </c>
      <c r="C1929">
        <f t="shared" si="121"/>
        <v>29</v>
      </c>
      <c r="D1929" t="str">
        <f t="shared" si="122"/>
        <v>UM</v>
      </c>
      <c r="E1929">
        <v>2011</v>
      </c>
      <c r="F1929">
        <v>57</v>
      </c>
      <c r="H1929">
        <v>5</v>
      </c>
      <c r="I1929" s="136">
        <f>VLOOKUP(A1929,[1]valid2020_stock!$A$2:$M$9919,13,FALSE)</f>
        <v>4543.1679276938212</v>
      </c>
      <c r="K1929" s="136">
        <f t="shared" si="119"/>
        <v>4543.1679276938212</v>
      </c>
    </row>
    <row r="1930" spans="1:11" x14ac:dyDescent="0.3">
      <c r="A1930" t="str">
        <f t="shared" si="120"/>
        <v>2012-57-3-</v>
      </c>
      <c r="B1930">
        <f>VLOOKUP(F1930,LookUpFlags!$A$5:$E$114,5,FALSE)</f>
        <v>1</v>
      </c>
      <c r="C1930">
        <f t="shared" si="121"/>
        <v>29</v>
      </c>
      <c r="D1930" t="str">
        <f t="shared" si="122"/>
        <v>UM</v>
      </c>
      <c r="E1930">
        <v>2012</v>
      </c>
      <c r="F1930">
        <v>57</v>
      </c>
      <c r="H1930">
        <v>3</v>
      </c>
      <c r="I1930" s="136">
        <f>VLOOKUP(A1930,[1]valid2020_stock!$A$2:$M$9919,13,FALSE)</f>
        <v>12389.50963043929</v>
      </c>
      <c r="K1930" s="136">
        <f t="shared" si="119"/>
        <v>12389.50963043929</v>
      </c>
    </row>
    <row r="1931" spans="1:11" x14ac:dyDescent="0.3">
      <c r="A1931" t="str">
        <f t="shared" si="120"/>
        <v>2012-57-4-</v>
      </c>
      <c r="B1931">
        <f>VLOOKUP(F1931,LookUpFlags!$A$5:$E$114,5,FALSE)</f>
        <v>1</v>
      </c>
      <c r="C1931">
        <f t="shared" si="121"/>
        <v>29</v>
      </c>
      <c r="D1931" t="str">
        <f t="shared" si="122"/>
        <v>UM</v>
      </c>
      <c r="E1931">
        <v>2012</v>
      </c>
      <c r="F1931">
        <v>57</v>
      </c>
      <c r="H1931">
        <v>4</v>
      </c>
      <c r="I1931" s="136">
        <f>VLOOKUP(A1931,[1]valid2020_stock!$A$2:$M$9919,13,FALSE)</f>
        <v>36711.426271613083</v>
      </c>
      <c r="K1931" s="136">
        <f t="shared" si="119"/>
        <v>36711.426271613083</v>
      </c>
    </row>
    <row r="1932" spans="1:11" x14ac:dyDescent="0.3">
      <c r="A1932" t="str">
        <f t="shared" si="120"/>
        <v>2012-57-5-</v>
      </c>
      <c r="B1932">
        <f>VLOOKUP(F1932,LookUpFlags!$A$5:$E$114,5,FALSE)</f>
        <v>1</v>
      </c>
      <c r="C1932">
        <f t="shared" si="121"/>
        <v>29</v>
      </c>
      <c r="D1932" t="str">
        <f t="shared" si="122"/>
        <v>UM</v>
      </c>
      <c r="E1932">
        <v>2012</v>
      </c>
      <c r="F1932">
        <v>57</v>
      </c>
      <c r="H1932">
        <v>5</v>
      </c>
      <c r="I1932" s="136">
        <f>VLOOKUP(A1932,[1]valid2020_stock!$A$2:$M$9919,13,FALSE)</f>
        <v>29661.499673637911</v>
      </c>
      <c r="K1932" s="136">
        <f t="shared" si="119"/>
        <v>29661.499673637911</v>
      </c>
    </row>
    <row r="1933" spans="1:11" x14ac:dyDescent="0.3">
      <c r="A1933" t="str">
        <f t="shared" si="120"/>
        <v>2013-57-3-</v>
      </c>
      <c r="B1933">
        <f>VLOOKUP(F1933,LookUpFlags!$A$5:$E$114,5,FALSE)</f>
        <v>1</v>
      </c>
      <c r="C1933">
        <f t="shared" si="121"/>
        <v>29</v>
      </c>
      <c r="D1933" t="str">
        <f t="shared" si="122"/>
        <v>UM</v>
      </c>
      <c r="E1933">
        <v>2013</v>
      </c>
      <c r="F1933">
        <v>57</v>
      </c>
      <c r="H1933">
        <v>3</v>
      </c>
      <c r="I1933" s="136">
        <f>VLOOKUP(A1933,[1]valid2020_stock!$A$2:$M$9919,13,FALSE)</f>
        <v>83321.029019851034</v>
      </c>
      <c r="K1933" s="136">
        <f t="shared" si="119"/>
        <v>83321.029019851034</v>
      </c>
    </row>
    <row r="1934" spans="1:11" x14ac:dyDescent="0.3">
      <c r="A1934" t="str">
        <f t="shared" si="120"/>
        <v>2013-57-4-</v>
      </c>
      <c r="B1934">
        <f>VLOOKUP(F1934,LookUpFlags!$A$5:$E$114,5,FALSE)</f>
        <v>1</v>
      </c>
      <c r="C1934">
        <f t="shared" si="121"/>
        <v>29</v>
      </c>
      <c r="D1934" t="str">
        <f t="shared" si="122"/>
        <v>UM</v>
      </c>
      <c r="E1934">
        <v>2013</v>
      </c>
      <c r="F1934">
        <v>57</v>
      </c>
      <c r="H1934">
        <v>4</v>
      </c>
      <c r="I1934" s="136">
        <f>VLOOKUP(A1934,[1]valid2020_stock!$A$2:$M$9919,13,FALSE)</f>
        <v>67502.005412459665</v>
      </c>
      <c r="K1934" s="136">
        <f t="shared" si="119"/>
        <v>67502.005412459665</v>
      </c>
    </row>
    <row r="1935" spans="1:11" x14ac:dyDescent="0.3">
      <c r="A1935" t="str">
        <f t="shared" si="120"/>
        <v>2013-57-5-</v>
      </c>
      <c r="B1935">
        <f>VLOOKUP(F1935,LookUpFlags!$A$5:$E$114,5,FALSE)</f>
        <v>1</v>
      </c>
      <c r="C1935">
        <f t="shared" si="121"/>
        <v>29</v>
      </c>
      <c r="D1935" t="str">
        <f t="shared" si="122"/>
        <v>UM</v>
      </c>
      <c r="E1935">
        <v>2013</v>
      </c>
      <c r="F1935">
        <v>57</v>
      </c>
      <c r="H1935">
        <v>5</v>
      </c>
      <c r="I1935" s="136">
        <f>VLOOKUP(A1935,[1]valid2020_stock!$A$2:$M$9919,13,FALSE)</f>
        <v>19664.05811222587</v>
      </c>
      <c r="K1935" s="136">
        <f t="shared" si="119"/>
        <v>19664.05811222587</v>
      </c>
    </row>
    <row r="1936" spans="1:11" x14ac:dyDescent="0.3">
      <c r="A1936" t="str">
        <f t="shared" si="120"/>
        <v>2007-58-3-</v>
      </c>
      <c r="B1936">
        <f>VLOOKUP(F1936,LookUpFlags!$A$5:$E$114,5,FALSE)</f>
        <v>1</v>
      </c>
      <c r="C1936">
        <f t="shared" si="121"/>
        <v>29</v>
      </c>
      <c r="D1936" t="str">
        <f t="shared" si="122"/>
        <v>M</v>
      </c>
      <c r="E1936">
        <v>2007</v>
      </c>
      <c r="F1936">
        <v>58</v>
      </c>
      <c r="H1936">
        <v>3</v>
      </c>
      <c r="I1936" s="136">
        <f>VLOOKUP(A1936,[1]valid2020_stock!$A$2:$M$9919,13,FALSE)</f>
        <v>95.192700803762975</v>
      </c>
      <c r="K1936" s="136">
        <f t="shared" si="119"/>
        <v>95.192700803762975</v>
      </c>
    </row>
    <row r="1937" spans="1:11" x14ac:dyDescent="0.3">
      <c r="A1937" t="str">
        <f t="shared" si="120"/>
        <v>2007-58-4-</v>
      </c>
      <c r="B1937">
        <f>VLOOKUP(F1937,LookUpFlags!$A$5:$E$114,5,FALSE)</f>
        <v>1</v>
      </c>
      <c r="C1937">
        <f t="shared" si="121"/>
        <v>29</v>
      </c>
      <c r="D1937" t="str">
        <f t="shared" si="122"/>
        <v>M</v>
      </c>
      <c r="E1937">
        <v>2007</v>
      </c>
      <c r="F1937">
        <v>58</v>
      </c>
      <c r="H1937">
        <v>4</v>
      </c>
      <c r="I1937" s="136">
        <f>VLOOKUP(A1937,[1]valid2020_stock!$A$2:$M$9919,13,FALSE)</f>
        <v>1352.2651813652481</v>
      </c>
      <c r="K1937" s="136">
        <f t="shared" si="119"/>
        <v>1352.2651813652481</v>
      </c>
    </row>
    <row r="1938" spans="1:11" x14ac:dyDescent="0.3">
      <c r="A1938" t="str">
        <f t="shared" si="120"/>
        <v>2007-58-5-</v>
      </c>
      <c r="B1938">
        <f>VLOOKUP(F1938,LookUpFlags!$A$5:$E$114,5,FALSE)</f>
        <v>1</v>
      </c>
      <c r="C1938">
        <f t="shared" si="121"/>
        <v>29</v>
      </c>
      <c r="D1938" t="str">
        <f t="shared" si="122"/>
        <v>M</v>
      </c>
      <c r="E1938">
        <v>2007</v>
      </c>
      <c r="F1938">
        <v>58</v>
      </c>
      <c r="H1938">
        <v>5</v>
      </c>
      <c r="I1938" s="136">
        <f>VLOOKUP(A1938,[1]valid2020_stock!$A$2:$M$9919,13,FALSE)</f>
        <v>462.87008226333847</v>
      </c>
      <c r="K1938" s="136">
        <f t="shared" si="119"/>
        <v>462.87008226333847</v>
      </c>
    </row>
    <row r="1939" spans="1:11" x14ac:dyDescent="0.3">
      <c r="A1939" t="str">
        <f t="shared" si="120"/>
        <v>2008-58-3-</v>
      </c>
      <c r="B1939">
        <f>VLOOKUP(F1939,LookUpFlags!$A$5:$E$114,5,FALSE)</f>
        <v>1</v>
      </c>
      <c r="C1939">
        <f t="shared" si="121"/>
        <v>29</v>
      </c>
      <c r="D1939" t="str">
        <f t="shared" si="122"/>
        <v>M</v>
      </c>
      <c r="E1939">
        <v>2008</v>
      </c>
      <c r="F1939">
        <v>58</v>
      </c>
      <c r="H1939">
        <v>3</v>
      </c>
      <c r="I1939" s="136">
        <f>VLOOKUP(A1939,[1]valid2020_stock!$A$2:$M$9919,13,FALSE)</f>
        <v>721.26993407907946</v>
      </c>
      <c r="K1939" s="136">
        <f t="shared" si="119"/>
        <v>721.26993407907946</v>
      </c>
    </row>
    <row r="1940" spans="1:11" x14ac:dyDescent="0.3">
      <c r="A1940" t="str">
        <f t="shared" si="120"/>
        <v>2008-58-4-</v>
      </c>
      <c r="B1940">
        <f>VLOOKUP(F1940,LookUpFlags!$A$5:$E$114,5,FALSE)</f>
        <v>1</v>
      </c>
      <c r="C1940">
        <f t="shared" si="121"/>
        <v>29</v>
      </c>
      <c r="D1940" t="str">
        <f t="shared" si="122"/>
        <v>M</v>
      </c>
      <c r="E1940">
        <v>2008</v>
      </c>
      <c r="F1940">
        <v>58</v>
      </c>
      <c r="H1940">
        <v>4</v>
      </c>
      <c r="I1940" s="136">
        <f>VLOOKUP(A1940,[1]valid2020_stock!$A$2:$M$9919,13,FALSE)</f>
        <v>337.90749771346918</v>
      </c>
      <c r="K1940" s="136">
        <f t="shared" si="119"/>
        <v>337.90749771346918</v>
      </c>
    </row>
    <row r="1941" spans="1:11" x14ac:dyDescent="0.3">
      <c r="A1941" t="str">
        <f t="shared" si="120"/>
        <v>2008-58-5-</v>
      </c>
      <c r="B1941">
        <f>VLOOKUP(F1941,LookUpFlags!$A$5:$E$114,5,FALSE)</f>
        <v>1</v>
      </c>
      <c r="C1941">
        <f t="shared" si="121"/>
        <v>29</v>
      </c>
      <c r="D1941" t="str">
        <f t="shared" si="122"/>
        <v>M</v>
      </c>
      <c r="E1941">
        <v>2008</v>
      </c>
      <c r="F1941">
        <v>58</v>
      </c>
      <c r="H1941">
        <v>5</v>
      </c>
      <c r="I1941" s="136">
        <f>VLOOKUP(A1941,[1]valid2020_stock!$A$2:$M$9919,13,FALSE)</f>
        <v>433.72973830744343</v>
      </c>
      <c r="K1941" s="136">
        <f t="shared" si="119"/>
        <v>433.72973830744343</v>
      </c>
    </row>
    <row r="1942" spans="1:11" x14ac:dyDescent="0.3">
      <c r="A1942" t="str">
        <f t="shared" si="120"/>
        <v>2009-58-3-</v>
      </c>
      <c r="B1942">
        <f>VLOOKUP(F1942,LookUpFlags!$A$5:$E$114,5,FALSE)</f>
        <v>1</v>
      </c>
      <c r="C1942">
        <f t="shared" si="121"/>
        <v>29</v>
      </c>
      <c r="D1942" t="str">
        <f t="shared" si="122"/>
        <v>M</v>
      </c>
      <c r="E1942">
        <v>2009</v>
      </c>
      <c r="F1942">
        <v>58</v>
      </c>
      <c r="H1942">
        <v>3</v>
      </c>
      <c r="I1942" s="136">
        <f>VLOOKUP(A1942,[1]valid2020_stock!$A$2:$M$9919,13,FALSE)</f>
        <v>506.93344789358258</v>
      </c>
      <c r="K1942" s="136">
        <f t="shared" si="119"/>
        <v>506.93344789358258</v>
      </c>
    </row>
    <row r="1943" spans="1:11" x14ac:dyDescent="0.3">
      <c r="A1943" t="str">
        <f t="shared" si="120"/>
        <v>2009-58-4-</v>
      </c>
      <c r="B1943">
        <f>VLOOKUP(F1943,LookUpFlags!$A$5:$E$114,5,FALSE)</f>
        <v>1</v>
      </c>
      <c r="C1943">
        <f t="shared" si="121"/>
        <v>29</v>
      </c>
      <c r="D1943" t="str">
        <f t="shared" si="122"/>
        <v>M</v>
      </c>
      <c r="E1943">
        <v>2009</v>
      </c>
      <c r="F1943">
        <v>58</v>
      </c>
      <c r="H1943">
        <v>4</v>
      </c>
      <c r="I1943" s="136">
        <f>VLOOKUP(A1943,[1]valid2020_stock!$A$2:$M$9919,13,FALSE)</f>
        <v>851.98326391518935</v>
      </c>
      <c r="K1943" s="136">
        <f t="shared" si="119"/>
        <v>851.98326391518935</v>
      </c>
    </row>
    <row r="1944" spans="1:11" x14ac:dyDescent="0.3">
      <c r="A1944" t="str">
        <f t="shared" si="120"/>
        <v>2009-58-5-</v>
      </c>
      <c r="B1944">
        <f>VLOOKUP(F1944,LookUpFlags!$A$5:$E$114,5,FALSE)</f>
        <v>1</v>
      </c>
      <c r="C1944">
        <f t="shared" si="121"/>
        <v>29</v>
      </c>
      <c r="D1944" t="str">
        <f t="shared" si="122"/>
        <v>M</v>
      </c>
      <c r="E1944">
        <v>2009</v>
      </c>
      <c r="F1944">
        <v>58</v>
      </c>
      <c r="H1944">
        <v>5</v>
      </c>
      <c r="I1944" s="136">
        <f>VLOOKUP(A1944,[1]valid2020_stock!$A$2:$M$9919,13,FALSE)</f>
        <v>151.35107625000529</v>
      </c>
      <c r="K1944" s="136">
        <f t="shared" si="119"/>
        <v>151.35107625000529</v>
      </c>
    </row>
    <row r="1945" spans="1:11" x14ac:dyDescent="0.3">
      <c r="A1945" t="str">
        <f t="shared" si="120"/>
        <v>2010-58-3-</v>
      </c>
      <c r="B1945">
        <f>VLOOKUP(F1945,LookUpFlags!$A$5:$E$114,5,FALSE)</f>
        <v>1</v>
      </c>
      <c r="C1945">
        <f t="shared" si="121"/>
        <v>29</v>
      </c>
      <c r="D1945" t="str">
        <f t="shared" si="122"/>
        <v>M</v>
      </c>
      <c r="E1945">
        <v>2010</v>
      </c>
      <c r="F1945">
        <v>58</v>
      </c>
      <c r="H1945">
        <v>3</v>
      </c>
      <c r="I1945" s="136">
        <f>VLOOKUP(A1945,[1]valid2020_stock!$A$2:$M$9919,13,FALSE)</f>
        <v>905.96070156756912</v>
      </c>
      <c r="K1945" s="136">
        <f t="shared" si="119"/>
        <v>905.96070156756912</v>
      </c>
    </row>
    <row r="1946" spans="1:11" x14ac:dyDescent="0.3">
      <c r="A1946" t="str">
        <f t="shared" si="120"/>
        <v>2010-58-4-</v>
      </c>
      <c r="B1946">
        <f>VLOOKUP(F1946,LookUpFlags!$A$5:$E$114,5,FALSE)</f>
        <v>1</v>
      </c>
      <c r="C1946">
        <f t="shared" si="121"/>
        <v>29</v>
      </c>
      <c r="D1946" t="str">
        <f t="shared" si="122"/>
        <v>M</v>
      </c>
      <c r="E1946">
        <v>2010</v>
      </c>
      <c r="F1946">
        <v>58</v>
      </c>
      <c r="H1946">
        <v>4</v>
      </c>
      <c r="I1946" s="136">
        <f>VLOOKUP(A1946,[1]valid2020_stock!$A$2:$M$9919,13,FALSE)</f>
        <v>475.28966213243513</v>
      </c>
      <c r="K1946" s="136">
        <f t="shared" si="119"/>
        <v>475.28966213243513</v>
      </c>
    </row>
    <row r="1947" spans="1:11" x14ac:dyDescent="0.3">
      <c r="A1947" t="str">
        <f t="shared" si="120"/>
        <v>2010-58-5-</v>
      </c>
      <c r="B1947">
        <f>VLOOKUP(F1947,LookUpFlags!$A$5:$E$114,5,FALSE)</f>
        <v>1</v>
      </c>
      <c r="C1947">
        <f t="shared" si="121"/>
        <v>29</v>
      </c>
      <c r="D1947" t="str">
        <f t="shared" si="122"/>
        <v>M</v>
      </c>
      <c r="E1947">
        <v>2010</v>
      </c>
      <c r="F1947">
        <v>58</v>
      </c>
      <c r="H1947">
        <v>5</v>
      </c>
      <c r="I1947" s="136">
        <f>VLOOKUP(A1947,[1]valid2020_stock!$A$2:$M$9919,13,FALSE)</f>
        <v>115.2388318122532</v>
      </c>
      <c r="K1947" s="136">
        <f t="shared" si="119"/>
        <v>115.2388318122532</v>
      </c>
    </row>
    <row r="1948" spans="1:11" x14ac:dyDescent="0.3">
      <c r="A1948" t="str">
        <f t="shared" si="120"/>
        <v>2011-58-3-</v>
      </c>
      <c r="B1948">
        <f>VLOOKUP(F1948,LookUpFlags!$A$5:$E$114,5,FALSE)</f>
        <v>1</v>
      </c>
      <c r="C1948">
        <f t="shared" si="121"/>
        <v>29</v>
      </c>
      <c r="D1948" t="str">
        <f t="shared" si="122"/>
        <v>M</v>
      </c>
      <c r="E1948">
        <v>2011</v>
      </c>
      <c r="F1948">
        <v>58</v>
      </c>
      <c r="H1948">
        <v>3</v>
      </c>
      <c r="I1948" s="136">
        <f>VLOOKUP(A1948,[1]valid2020_stock!$A$2:$M$9919,13,FALSE)</f>
        <v>605.05279945845348</v>
      </c>
      <c r="K1948" s="136">
        <f t="shared" si="119"/>
        <v>605.05279945845348</v>
      </c>
    </row>
    <row r="1949" spans="1:11" x14ac:dyDescent="0.3">
      <c r="A1949" t="str">
        <f t="shared" si="120"/>
        <v>2011-58-4-</v>
      </c>
      <c r="B1949">
        <f>VLOOKUP(F1949,LookUpFlags!$A$5:$E$114,5,FALSE)</f>
        <v>1</v>
      </c>
      <c r="C1949">
        <f t="shared" si="121"/>
        <v>29</v>
      </c>
      <c r="D1949" t="str">
        <f t="shared" si="122"/>
        <v>M</v>
      </c>
      <c r="E1949">
        <v>2011</v>
      </c>
      <c r="F1949">
        <v>58</v>
      </c>
      <c r="H1949">
        <v>4</v>
      </c>
      <c r="I1949" s="136">
        <f>VLOOKUP(A1949,[1]valid2020_stock!$A$2:$M$9919,13,FALSE)</f>
        <v>2147.7255583853812</v>
      </c>
      <c r="K1949" s="136">
        <f t="shared" si="119"/>
        <v>2147.7255583853812</v>
      </c>
    </row>
    <row r="1950" spans="1:11" x14ac:dyDescent="0.3">
      <c r="A1950" t="str">
        <f t="shared" si="120"/>
        <v>2011-58-5-</v>
      </c>
      <c r="B1950">
        <f>VLOOKUP(F1950,LookUpFlags!$A$5:$E$114,5,FALSE)</f>
        <v>1</v>
      </c>
      <c r="C1950">
        <f t="shared" si="121"/>
        <v>29</v>
      </c>
      <c r="D1950" t="str">
        <f t="shared" si="122"/>
        <v>M</v>
      </c>
      <c r="E1950">
        <v>2011</v>
      </c>
      <c r="F1950">
        <v>58</v>
      </c>
      <c r="H1950">
        <v>5</v>
      </c>
      <c r="I1950" s="136">
        <f>VLOOKUP(A1950,[1]valid2020_stock!$A$2:$M$9919,13,FALSE)</f>
        <v>75.832072306178418</v>
      </c>
      <c r="K1950" s="136">
        <f t="shared" si="119"/>
        <v>75.832072306178418</v>
      </c>
    </row>
    <row r="1951" spans="1:11" x14ac:dyDescent="0.3">
      <c r="A1951" t="str">
        <f t="shared" si="120"/>
        <v>2012-58-3-</v>
      </c>
      <c r="B1951">
        <f>VLOOKUP(F1951,LookUpFlags!$A$5:$E$114,5,FALSE)</f>
        <v>1</v>
      </c>
      <c r="C1951">
        <f t="shared" si="121"/>
        <v>29</v>
      </c>
      <c r="D1951" t="str">
        <f t="shared" si="122"/>
        <v>M</v>
      </c>
      <c r="E1951">
        <v>2012</v>
      </c>
      <c r="F1951">
        <v>58</v>
      </c>
      <c r="H1951">
        <v>3</v>
      </c>
      <c r="I1951" s="136">
        <f>VLOOKUP(A1951,[1]valid2020_stock!$A$2:$M$9919,13,FALSE)</f>
        <v>369.49036956070609</v>
      </c>
      <c r="K1951" s="136">
        <f t="shared" si="119"/>
        <v>369.49036956070609</v>
      </c>
    </row>
    <row r="1952" spans="1:11" x14ac:dyDescent="0.3">
      <c r="A1952" t="str">
        <f t="shared" si="120"/>
        <v>2012-58-4-</v>
      </c>
      <c r="B1952">
        <f>VLOOKUP(F1952,LookUpFlags!$A$5:$E$114,5,FALSE)</f>
        <v>1</v>
      </c>
      <c r="C1952">
        <f t="shared" si="121"/>
        <v>29</v>
      </c>
      <c r="D1952" t="str">
        <f t="shared" si="122"/>
        <v>M</v>
      </c>
      <c r="E1952">
        <v>2012</v>
      </c>
      <c r="F1952">
        <v>58</v>
      </c>
      <c r="H1952">
        <v>4</v>
      </c>
      <c r="I1952" s="136">
        <f>VLOOKUP(A1952,[1]valid2020_stock!$A$2:$M$9919,13,FALSE)</f>
        <v>1330.573728386925</v>
      </c>
      <c r="K1952" s="136">
        <f t="shared" si="119"/>
        <v>1330.573728386925</v>
      </c>
    </row>
    <row r="1953" spans="1:11" x14ac:dyDescent="0.3">
      <c r="A1953" t="str">
        <f t="shared" si="120"/>
        <v>2012-58-5-</v>
      </c>
      <c r="B1953">
        <f>VLOOKUP(F1953,LookUpFlags!$A$5:$E$114,5,FALSE)</f>
        <v>1</v>
      </c>
      <c r="C1953">
        <f t="shared" si="121"/>
        <v>29</v>
      </c>
      <c r="D1953" t="str">
        <f t="shared" si="122"/>
        <v>M</v>
      </c>
      <c r="E1953">
        <v>2012</v>
      </c>
      <c r="F1953">
        <v>58</v>
      </c>
      <c r="H1953">
        <v>5</v>
      </c>
      <c r="I1953" s="136">
        <f>VLOOKUP(A1953,[1]valid2020_stock!$A$2:$M$9919,13,FALSE)</f>
        <v>433.50032636208908</v>
      </c>
      <c r="K1953" s="136">
        <f t="shared" si="119"/>
        <v>433.50032636208908</v>
      </c>
    </row>
    <row r="1954" spans="1:11" x14ac:dyDescent="0.3">
      <c r="A1954" t="str">
        <f t="shared" si="120"/>
        <v>2013-58-3-</v>
      </c>
      <c r="B1954">
        <f>VLOOKUP(F1954,LookUpFlags!$A$5:$E$114,5,FALSE)</f>
        <v>1</v>
      </c>
      <c r="C1954">
        <f t="shared" si="121"/>
        <v>29</v>
      </c>
      <c r="D1954" t="str">
        <f t="shared" si="122"/>
        <v>M</v>
      </c>
      <c r="E1954">
        <v>2013</v>
      </c>
      <c r="F1954">
        <v>58</v>
      </c>
      <c r="H1954">
        <v>3</v>
      </c>
      <c r="I1954" s="136">
        <f>VLOOKUP(A1954,[1]valid2020_stock!$A$2:$M$9919,13,FALSE)</f>
        <v>2460.9709801489598</v>
      </c>
      <c r="K1954" s="136">
        <f t="shared" si="119"/>
        <v>2460.9709801489598</v>
      </c>
    </row>
    <row r="1955" spans="1:11" x14ac:dyDescent="0.3">
      <c r="A1955" t="str">
        <f t="shared" si="120"/>
        <v>2013-58-4-</v>
      </c>
      <c r="B1955">
        <f>VLOOKUP(F1955,LookUpFlags!$A$5:$E$114,5,FALSE)</f>
        <v>1</v>
      </c>
      <c r="C1955">
        <f t="shared" si="121"/>
        <v>29</v>
      </c>
      <c r="D1955" t="str">
        <f t="shared" si="122"/>
        <v>M</v>
      </c>
      <c r="E1955">
        <v>2013</v>
      </c>
      <c r="F1955">
        <v>58</v>
      </c>
      <c r="H1955">
        <v>4</v>
      </c>
      <c r="I1955" s="136">
        <f>VLOOKUP(A1955,[1]valid2020_stock!$A$2:$M$9919,13,FALSE)</f>
        <v>1875.9945875403409</v>
      </c>
      <c r="K1955" s="136">
        <f t="shared" si="119"/>
        <v>1875.9945875403409</v>
      </c>
    </row>
    <row r="1956" spans="1:11" x14ac:dyDescent="0.3">
      <c r="A1956" t="str">
        <f t="shared" si="120"/>
        <v>2013-58-5-</v>
      </c>
      <c r="B1956">
        <f>VLOOKUP(F1956,LookUpFlags!$A$5:$E$114,5,FALSE)</f>
        <v>1</v>
      </c>
      <c r="C1956">
        <f t="shared" si="121"/>
        <v>29</v>
      </c>
      <c r="D1956" t="str">
        <f t="shared" si="122"/>
        <v>M</v>
      </c>
      <c r="E1956">
        <v>2013</v>
      </c>
      <c r="F1956">
        <v>58</v>
      </c>
      <c r="H1956">
        <v>5</v>
      </c>
      <c r="I1956" s="136">
        <f>VLOOKUP(A1956,[1]valid2020_stock!$A$2:$M$9919,13,FALSE)</f>
        <v>615.94188777412376</v>
      </c>
      <c r="K1956" s="136">
        <f t="shared" si="119"/>
        <v>615.94188777412376</v>
      </c>
    </row>
    <row r="1957" spans="1:11" x14ac:dyDescent="0.3">
      <c r="A1957" t="str">
        <f t="shared" si="120"/>
        <v>2007-59-3-</v>
      </c>
      <c r="B1957">
        <f>VLOOKUP(F1957,LookUpFlags!$A$5:$E$114,5,FALSE)</f>
        <v>1</v>
      </c>
      <c r="C1957">
        <f t="shared" si="121"/>
        <v>30</v>
      </c>
      <c r="D1957" t="str">
        <f t="shared" si="122"/>
        <v>UM</v>
      </c>
      <c r="E1957">
        <v>2007</v>
      </c>
      <c r="F1957">
        <v>59</v>
      </c>
      <c r="H1957">
        <v>3</v>
      </c>
      <c r="I1957" s="136">
        <f>VLOOKUP(A1957,[1]valid2020_stock!$A$2:$M$9919,13,FALSE)</f>
        <v>25054.758548866139</v>
      </c>
      <c r="K1957" s="136">
        <f t="shared" si="119"/>
        <v>25054.758548866139</v>
      </c>
    </row>
    <row r="1958" spans="1:11" x14ac:dyDescent="0.3">
      <c r="A1958" t="str">
        <f t="shared" si="120"/>
        <v>2007-59-4-</v>
      </c>
      <c r="B1958">
        <f>VLOOKUP(F1958,LookUpFlags!$A$5:$E$114,5,FALSE)</f>
        <v>1</v>
      </c>
      <c r="C1958">
        <f t="shared" si="121"/>
        <v>30</v>
      </c>
      <c r="D1958" t="str">
        <f t="shared" si="122"/>
        <v>UM</v>
      </c>
      <c r="E1958">
        <v>2007</v>
      </c>
      <c r="F1958">
        <v>59</v>
      </c>
      <c r="H1958">
        <v>4</v>
      </c>
      <c r="I1958" s="136">
        <f>VLOOKUP(A1958,[1]valid2020_stock!$A$2:$M$9919,13,FALSE)</f>
        <v>86929.319625652934</v>
      </c>
      <c r="K1958" s="136">
        <f t="shared" si="119"/>
        <v>86929.319625652934</v>
      </c>
    </row>
    <row r="1959" spans="1:11" x14ac:dyDescent="0.3">
      <c r="A1959" t="str">
        <f t="shared" si="120"/>
        <v>2007-59-5-</v>
      </c>
      <c r="B1959">
        <f>VLOOKUP(F1959,LookUpFlags!$A$5:$E$114,5,FALSE)</f>
        <v>1</v>
      </c>
      <c r="C1959">
        <f t="shared" si="121"/>
        <v>30</v>
      </c>
      <c r="D1959" t="str">
        <f t="shared" si="122"/>
        <v>UM</v>
      </c>
      <c r="E1959">
        <v>2007</v>
      </c>
      <c r="F1959">
        <v>59</v>
      </c>
      <c r="H1959">
        <v>5</v>
      </c>
      <c r="I1959" s="136">
        <f>VLOOKUP(A1959,[1]valid2020_stock!$A$2:$M$9919,13,FALSE)</f>
        <v>2190.3780646233431</v>
      </c>
      <c r="K1959" s="136">
        <f t="shared" si="119"/>
        <v>2190.3780646233431</v>
      </c>
    </row>
    <row r="1960" spans="1:11" x14ac:dyDescent="0.3">
      <c r="A1960" t="str">
        <f t="shared" si="120"/>
        <v>2008-59-3-</v>
      </c>
      <c r="B1960">
        <f>VLOOKUP(F1960,LookUpFlags!$A$5:$E$114,5,FALSE)</f>
        <v>1</v>
      </c>
      <c r="C1960">
        <f t="shared" si="121"/>
        <v>30</v>
      </c>
      <c r="D1960" t="str">
        <f t="shared" si="122"/>
        <v>UM</v>
      </c>
      <c r="E1960">
        <v>2008</v>
      </c>
      <c r="F1960">
        <v>59</v>
      </c>
      <c r="H1960">
        <v>3</v>
      </c>
      <c r="I1960" s="136">
        <f>VLOOKUP(A1960,[1]valid2020_stock!$A$2:$M$9919,13,FALSE)</f>
        <v>71350.191573788994</v>
      </c>
      <c r="K1960" s="136">
        <f t="shared" si="119"/>
        <v>71350.191573788994</v>
      </c>
    </row>
    <row r="1961" spans="1:11" x14ac:dyDescent="0.3">
      <c r="A1961" t="str">
        <f t="shared" si="120"/>
        <v>2008-59-4-</v>
      </c>
      <c r="B1961">
        <f>VLOOKUP(F1961,LookUpFlags!$A$5:$E$114,5,FALSE)</f>
        <v>1</v>
      </c>
      <c r="C1961">
        <f t="shared" si="121"/>
        <v>30</v>
      </c>
      <c r="D1961" t="str">
        <f t="shared" si="122"/>
        <v>UM</v>
      </c>
      <c r="E1961">
        <v>2008</v>
      </c>
      <c r="F1961">
        <v>59</v>
      </c>
      <c r="H1961">
        <v>4</v>
      </c>
      <c r="I1961" s="136">
        <f>VLOOKUP(A1961,[1]valid2020_stock!$A$2:$M$9919,13,FALSE)</f>
        <v>20427.7380881389</v>
      </c>
      <c r="K1961" s="136">
        <f t="shared" si="119"/>
        <v>20427.7380881389</v>
      </c>
    </row>
    <row r="1962" spans="1:11" x14ac:dyDescent="0.3">
      <c r="A1962" t="str">
        <f t="shared" si="120"/>
        <v>2008-59-5-</v>
      </c>
      <c r="B1962">
        <f>VLOOKUP(F1962,LookUpFlags!$A$5:$E$114,5,FALSE)</f>
        <v>1</v>
      </c>
      <c r="C1962">
        <f t="shared" si="121"/>
        <v>30</v>
      </c>
      <c r="D1962" t="str">
        <f t="shared" si="122"/>
        <v>UM</v>
      </c>
      <c r="E1962">
        <v>2008</v>
      </c>
      <c r="F1962">
        <v>59</v>
      </c>
      <c r="H1962">
        <v>5</v>
      </c>
      <c r="I1962" s="136">
        <f>VLOOKUP(A1962,[1]valid2020_stock!$A$2:$M$9919,13,FALSE)</f>
        <v>2214.6067235816972</v>
      </c>
      <c r="K1962" s="136">
        <f t="shared" si="119"/>
        <v>2214.6067235816972</v>
      </c>
    </row>
    <row r="1963" spans="1:11" x14ac:dyDescent="0.3">
      <c r="A1963" t="str">
        <f t="shared" si="120"/>
        <v>2009-59-3-</v>
      </c>
      <c r="B1963">
        <f>VLOOKUP(F1963,LookUpFlags!$A$5:$E$114,5,FALSE)</f>
        <v>1</v>
      </c>
      <c r="C1963">
        <f t="shared" si="121"/>
        <v>30</v>
      </c>
      <c r="D1963" t="str">
        <f t="shared" si="122"/>
        <v>UM</v>
      </c>
      <c r="E1963">
        <v>2009</v>
      </c>
      <c r="F1963">
        <v>59</v>
      </c>
      <c r="H1963">
        <v>3</v>
      </c>
      <c r="I1963" s="136">
        <f>VLOOKUP(A1963,[1]valid2020_stock!$A$2:$M$9919,13,FALSE)</f>
        <v>17769.877231113998</v>
      </c>
      <c r="K1963" s="136">
        <f t="shared" si="119"/>
        <v>17769.877231113998</v>
      </c>
    </row>
    <row r="1964" spans="1:11" x14ac:dyDescent="0.3">
      <c r="A1964" t="str">
        <f t="shared" si="120"/>
        <v>2009-59-4-</v>
      </c>
      <c r="B1964">
        <f>VLOOKUP(F1964,LookUpFlags!$A$5:$E$114,5,FALSE)</f>
        <v>1</v>
      </c>
      <c r="C1964">
        <f t="shared" si="121"/>
        <v>30</v>
      </c>
      <c r="D1964" t="str">
        <f t="shared" si="122"/>
        <v>UM</v>
      </c>
      <c r="E1964">
        <v>2009</v>
      </c>
      <c r="F1964">
        <v>59</v>
      </c>
      <c r="H1964">
        <v>4</v>
      </c>
      <c r="I1964" s="136">
        <f>VLOOKUP(A1964,[1]valid2020_stock!$A$2:$M$9919,13,FALSE)</f>
        <v>79731.607148315932</v>
      </c>
      <c r="K1964" s="136">
        <f t="shared" si="119"/>
        <v>79731.607148315932</v>
      </c>
    </row>
    <row r="1965" spans="1:11" x14ac:dyDescent="0.3">
      <c r="A1965" t="str">
        <f t="shared" si="120"/>
        <v>2009-59-5-</v>
      </c>
      <c r="B1965">
        <f>VLOOKUP(F1965,LookUpFlags!$A$5:$E$114,5,FALSE)</f>
        <v>1</v>
      </c>
      <c r="C1965">
        <f t="shared" si="121"/>
        <v>30</v>
      </c>
      <c r="D1965" t="str">
        <f t="shared" si="122"/>
        <v>UM</v>
      </c>
      <c r="E1965">
        <v>2009</v>
      </c>
      <c r="F1965">
        <v>59</v>
      </c>
      <c r="H1965">
        <v>5</v>
      </c>
      <c r="I1965" s="136">
        <f>VLOOKUP(A1965,[1]valid2020_stock!$A$2:$M$9919,13,FALSE)</f>
        <v>1695.894862156526</v>
      </c>
      <c r="K1965" s="136">
        <f t="shared" ref="K1965:K2028" si="123">I1965</f>
        <v>1695.894862156526</v>
      </c>
    </row>
    <row r="1966" spans="1:11" x14ac:dyDescent="0.3">
      <c r="A1966" t="str">
        <f t="shared" si="120"/>
        <v>2010-59-3-</v>
      </c>
      <c r="B1966">
        <f>VLOOKUP(F1966,LookUpFlags!$A$5:$E$114,5,FALSE)</f>
        <v>1</v>
      </c>
      <c r="C1966">
        <f t="shared" si="121"/>
        <v>30</v>
      </c>
      <c r="D1966" t="str">
        <f t="shared" si="122"/>
        <v>UM</v>
      </c>
      <c r="E1966">
        <v>2010</v>
      </c>
      <c r="F1966">
        <v>59</v>
      </c>
      <c r="H1966">
        <v>3</v>
      </c>
      <c r="I1966" s="136">
        <f>VLOOKUP(A1966,[1]valid2020_stock!$A$2:$M$9919,13,FALSE)</f>
        <v>154699.9053208695</v>
      </c>
      <c r="K1966" s="136">
        <f t="shared" si="123"/>
        <v>154699.9053208695</v>
      </c>
    </row>
    <row r="1967" spans="1:11" x14ac:dyDescent="0.3">
      <c r="A1967" t="str">
        <f t="shared" si="120"/>
        <v>2010-59-4-</v>
      </c>
      <c r="B1967">
        <f>VLOOKUP(F1967,LookUpFlags!$A$5:$E$114,5,FALSE)</f>
        <v>1</v>
      </c>
      <c r="C1967">
        <f t="shared" si="121"/>
        <v>30</v>
      </c>
      <c r="D1967" t="str">
        <f t="shared" si="122"/>
        <v>UM</v>
      </c>
      <c r="E1967">
        <v>2010</v>
      </c>
      <c r="F1967">
        <v>59</v>
      </c>
      <c r="H1967">
        <v>4</v>
      </c>
      <c r="I1967" s="136">
        <f>VLOOKUP(A1967,[1]valid2020_stock!$A$2:$M$9919,13,FALSE)</f>
        <v>28259.782889582821</v>
      </c>
      <c r="K1967" s="136">
        <f t="shared" si="123"/>
        <v>28259.782889582821</v>
      </c>
    </row>
    <row r="1968" spans="1:11" x14ac:dyDescent="0.3">
      <c r="A1968" t="str">
        <f t="shared" si="120"/>
        <v>2010-59-5-</v>
      </c>
      <c r="B1968">
        <f>VLOOKUP(F1968,LookUpFlags!$A$5:$E$114,5,FALSE)</f>
        <v>1</v>
      </c>
      <c r="C1968">
        <f t="shared" si="121"/>
        <v>30</v>
      </c>
      <c r="D1968" t="str">
        <f t="shared" si="122"/>
        <v>UM</v>
      </c>
      <c r="E1968">
        <v>2010</v>
      </c>
      <c r="F1968">
        <v>59</v>
      </c>
      <c r="H1968">
        <v>5</v>
      </c>
      <c r="I1968" s="136">
        <f>VLOOKUP(A1968,[1]valid2020_stock!$A$2:$M$9919,13,FALSE)</f>
        <v>8259.2016506555901</v>
      </c>
      <c r="K1968" s="136">
        <f t="shared" si="123"/>
        <v>8259.2016506555901</v>
      </c>
    </row>
    <row r="1969" spans="1:11" x14ac:dyDescent="0.3">
      <c r="A1969" t="str">
        <f t="shared" si="120"/>
        <v>2011-59-3-</v>
      </c>
      <c r="B1969">
        <f>VLOOKUP(F1969,LookUpFlags!$A$5:$E$114,5,FALSE)</f>
        <v>1</v>
      </c>
      <c r="C1969">
        <f t="shared" si="121"/>
        <v>30</v>
      </c>
      <c r="D1969" t="str">
        <f t="shared" si="122"/>
        <v>UM</v>
      </c>
      <c r="E1969">
        <v>2011</v>
      </c>
      <c r="F1969">
        <v>59</v>
      </c>
      <c r="H1969">
        <v>3</v>
      </c>
      <c r="I1969" s="136">
        <f>VLOOKUP(A1969,[1]valid2020_stock!$A$2:$M$9919,13,FALSE)</f>
        <v>47118.109845007973</v>
      </c>
      <c r="K1969" s="136">
        <f t="shared" si="123"/>
        <v>47118.109845007973</v>
      </c>
    </row>
    <row r="1970" spans="1:11" x14ac:dyDescent="0.3">
      <c r="A1970" t="str">
        <f t="shared" si="120"/>
        <v>2011-59-4-</v>
      </c>
      <c r="B1970">
        <f>VLOOKUP(F1970,LookUpFlags!$A$5:$E$114,5,FALSE)</f>
        <v>1</v>
      </c>
      <c r="C1970">
        <f t="shared" si="121"/>
        <v>30</v>
      </c>
      <c r="D1970" t="str">
        <f t="shared" si="122"/>
        <v>UM</v>
      </c>
      <c r="E1970">
        <v>2011</v>
      </c>
      <c r="F1970">
        <v>59</v>
      </c>
      <c r="H1970">
        <v>4</v>
      </c>
      <c r="I1970" s="136">
        <f>VLOOKUP(A1970,[1]valid2020_stock!$A$2:$M$9919,13,FALSE)</f>
        <v>131509.12312352459</v>
      </c>
      <c r="K1970" s="136">
        <f t="shared" si="123"/>
        <v>131509.12312352459</v>
      </c>
    </row>
    <row r="1971" spans="1:11" x14ac:dyDescent="0.3">
      <c r="A1971" t="str">
        <f t="shared" si="120"/>
        <v>2011-59-5-</v>
      </c>
      <c r="B1971">
        <f>VLOOKUP(F1971,LookUpFlags!$A$5:$E$114,5,FALSE)</f>
        <v>1</v>
      </c>
      <c r="C1971">
        <f t="shared" si="121"/>
        <v>30</v>
      </c>
      <c r="D1971" t="str">
        <f t="shared" si="122"/>
        <v>UM</v>
      </c>
      <c r="E1971">
        <v>2011</v>
      </c>
      <c r="F1971">
        <v>59</v>
      </c>
      <c r="H1971">
        <v>5</v>
      </c>
      <c r="I1971" s="136">
        <f>VLOOKUP(A1971,[1]valid2020_stock!$A$2:$M$9919,13,FALSE)</f>
        <v>1380.4123744982719</v>
      </c>
      <c r="K1971" s="136">
        <f t="shared" si="123"/>
        <v>1380.4123744982719</v>
      </c>
    </row>
    <row r="1972" spans="1:11" x14ac:dyDescent="0.3">
      <c r="A1972" t="str">
        <f t="shared" si="120"/>
        <v>2012-59-3-</v>
      </c>
      <c r="B1972">
        <f>VLOOKUP(F1972,LookUpFlags!$A$5:$E$114,5,FALSE)</f>
        <v>1</v>
      </c>
      <c r="C1972">
        <f t="shared" si="121"/>
        <v>30</v>
      </c>
      <c r="D1972" t="str">
        <f t="shared" si="122"/>
        <v>UM</v>
      </c>
      <c r="E1972">
        <v>2012</v>
      </c>
      <c r="F1972">
        <v>59</v>
      </c>
      <c r="H1972">
        <v>3</v>
      </c>
      <c r="I1972" s="136">
        <f>VLOOKUP(A1972,[1]valid2020_stock!$A$2:$M$9919,13,FALSE)</f>
        <v>26265.660542550071</v>
      </c>
      <c r="K1972" s="136">
        <f t="shared" si="123"/>
        <v>26265.660542550071</v>
      </c>
    </row>
    <row r="1973" spans="1:11" x14ac:dyDescent="0.3">
      <c r="A1973" t="str">
        <f t="shared" si="120"/>
        <v>2012-59-4-</v>
      </c>
      <c r="B1973">
        <f>VLOOKUP(F1973,LookUpFlags!$A$5:$E$114,5,FALSE)</f>
        <v>1</v>
      </c>
      <c r="C1973">
        <f t="shared" si="121"/>
        <v>30</v>
      </c>
      <c r="D1973" t="str">
        <f t="shared" si="122"/>
        <v>UM</v>
      </c>
      <c r="E1973">
        <v>2012</v>
      </c>
      <c r="F1973">
        <v>59</v>
      </c>
      <c r="H1973">
        <v>4</v>
      </c>
      <c r="I1973" s="136">
        <f>VLOOKUP(A1973,[1]valid2020_stock!$A$2:$M$9919,13,FALSE)</f>
        <v>38338.606374623123</v>
      </c>
      <c r="K1973" s="136">
        <f t="shared" si="123"/>
        <v>38338.606374623123</v>
      </c>
    </row>
    <row r="1974" spans="1:11" x14ac:dyDescent="0.3">
      <c r="A1974" t="str">
        <f t="shared" si="120"/>
        <v>2012-59-5-</v>
      </c>
      <c r="B1974">
        <f>VLOOKUP(F1974,LookUpFlags!$A$5:$E$114,5,FALSE)</f>
        <v>1</v>
      </c>
      <c r="C1974">
        <f t="shared" si="121"/>
        <v>30</v>
      </c>
      <c r="D1974" t="str">
        <f t="shared" si="122"/>
        <v>UM</v>
      </c>
      <c r="E1974">
        <v>2012</v>
      </c>
      <c r="F1974">
        <v>59</v>
      </c>
      <c r="H1974">
        <v>5</v>
      </c>
      <c r="I1974" s="136">
        <f>VLOOKUP(A1974,[1]valid2020_stock!$A$2:$M$9919,13,FALSE)</f>
        <v>4420.074604816964</v>
      </c>
      <c r="K1974" s="136">
        <f t="shared" si="123"/>
        <v>4420.074604816964</v>
      </c>
    </row>
    <row r="1975" spans="1:11" x14ac:dyDescent="0.3">
      <c r="A1975" t="str">
        <f t="shared" si="120"/>
        <v>2013-59-3-</v>
      </c>
      <c r="B1975">
        <f>VLOOKUP(F1975,LookUpFlags!$A$5:$E$114,5,FALSE)</f>
        <v>1</v>
      </c>
      <c r="C1975">
        <f t="shared" si="121"/>
        <v>30</v>
      </c>
      <c r="D1975" t="str">
        <f t="shared" si="122"/>
        <v>UM</v>
      </c>
      <c r="E1975">
        <v>2013</v>
      </c>
      <c r="F1975">
        <v>59</v>
      </c>
      <c r="H1975">
        <v>3</v>
      </c>
      <c r="I1975" s="136">
        <f>VLOOKUP(A1975,[1]valid2020_stock!$A$2:$M$9919,13,FALSE)</f>
        <v>54033.690012926891</v>
      </c>
      <c r="K1975" s="136">
        <f t="shared" si="123"/>
        <v>54033.690012926891</v>
      </c>
    </row>
    <row r="1976" spans="1:11" x14ac:dyDescent="0.3">
      <c r="A1976" t="str">
        <f t="shared" si="120"/>
        <v>2013-59-4-</v>
      </c>
      <c r="B1976">
        <f>VLOOKUP(F1976,LookUpFlags!$A$5:$E$114,5,FALSE)</f>
        <v>1</v>
      </c>
      <c r="C1976">
        <f t="shared" si="121"/>
        <v>30</v>
      </c>
      <c r="D1976" t="str">
        <f t="shared" si="122"/>
        <v>UM</v>
      </c>
      <c r="E1976">
        <v>2013</v>
      </c>
      <c r="F1976">
        <v>59</v>
      </c>
      <c r="H1976">
        <v>4</v>
      </c>
      <c r="I1976" s="136">
        <f>VLOOKUP(A1976,[1]valid2020_stock!$A$2:$M$9919,13,FALSE)</f>
        <v>40140.971061059579</v>
      </c>
      <c r="K1976" s="136">
        <f t="shared" si="123"/>
        <v>40140.971061059579</v>
      </c>
    </row>
    <row r="1977" spans="1:11" x14ac:dyDescent="0.3">
      <c r="A1977" t="str">
        <f t="shared" si="120"/>
        <v>2013-59-5-</v>
      </c>
      <c r="B1977">
        <f>VLOOKUP(F1977,LookUpFlags!$A$5:$E$114,5,FALSE)</f>
        <v>1</v>
      </c>
      <c r="C1977">
        <f t="shared" si="121"/>
        <v>30</v>
      </c>
      <c r="D1977" t="str">
        <f t="shared" si="122"/>
        <v>UM</v>
      </c>
      <c r="E1977">
        <v>2013</v>
      </c>
      <c r="F1977">
        <v>59</v>
      </c>
      <c r="H1977">
        <v>5</v>
      </c>
      <c r="I1977" s="136">
        <f>VLOOKUP(A1977,[1]valid2020_stock!$A$2:$M$9919,13,FALSE)</f>
        <v>993.55963835663181</v>
      </c>
      <c r="K1977" s="136">
        <f t="shared" si="123"/>
        <v>993.55963835663181</v>
      </c>
    </row>
    <row r="1978" spans="1:11" x14ac:dyDescent="0.3">
      <c r="A1978" t="str">
        <f t="shared" si="120"/>
        <v>2007-60-3-</v>
      </c>
      <c r="B1978">
        <f>VLOOKUP(F1978,LookUpFlags!$A$5:$E$114,5,FALSE)</f>
        <v>1</v>
      </c>
      <c r="C1978">
        <f t="shared" si="121"/>
        <v>30</v>
      </c>
      <c r="D1978" t="str">
        <f t="shared" si="122"/>
        <v>M</v>
      </c>
      <c r="E1978">
        <v>2007</v>
      </c>
      <c r="F1978">
        <v>60</v>
      </c>
      <c r="H1978">
        <v>3</v>
      </c>
      <c r="I1978" s="136">
        <f>VLOOKUP(A1978,[1]valid2020_stock!$A$2:$M$9919,13,FALSE)</f>
        <v>182.7789816209596</v>
      </c>
      <c r="K1978" s="136">
        <f t="shared" si="123"/>
        <v>182.7789816209596</v>
      </c>
    </row>
    <row r="1979" spans="1:11" x14ac:dyDescent="0.3">
      <c r="A1979" t="str">
        <f t="shared" si="120"/>
        <v>2007-60-4-</v>
      </c>
      <c r="B1979">
        <f>VLOOKUP(F1979,LookUpFlags!$A$5:$E$114,5,FALSE)</f>
        <v>1</v>
      </c>
      <c r="C1979">
        <f t="shared" si="121"/>
        <v>30</v>
      </c>
      <c r="D1979" t="str">
        <f t="shared" si="122"/>
        <v>M</v>
      </c>
      <c r="E1979">
        <v>2007</v>
      </c>
      <c r="F1979">
        <v>60</v>
      </c>
      <c r="H1979">
        <v>4</v>
      </c>
      <c r="I1979" s="136">
        <f>VLOOKUP(A1979,[1]valid2020_stock!$A$2:$M$9919,13,FALSE)</f>
        <v>1114.629931183918</v>
      </c>
      <c r="K1979" s="136">
        <f t="shared" si="123"/>
        <v>1114.629931183918</v>
      </c>
    </row>
    <row r="1980" spans="1:11" x14ac:dyDescent="0.3">
      <c r="A1980" t="str">
        <f t="shared" si="120"/>
        <v>2007-60-5-</v>
      </c>
      <c r="B1980">
        <f>VLOOKUP(F1980,LookUpFlags!$A$5:$E$114,5,FALSE)</f>
        <v>1</v>
      </c>
      <c r="C1980">
        <f t="shared" si="121"/>
        <v>30</v>
      </c>
      <c r="D1980" t="str">
        <f t="shared" si="122"/>
        <v>M</v>
      </c>
      <c r="E1980">
        <v>2007</v>
      </c>
      <c r="F1980">
        <v>60</v>
      </c>
      <c r="H1980">
        <v>5</v>
      </c>
      <c r="I1980" s="136">
        <f>VLOOKUP(A1980,[1]valid2020_stock!$A$2:$M$9919,13,FALSE)</f>
        <v>8.5644161738423215</v>
      </c>
      <c r="K1980" s="136">
        <f t="shared" si="123"/>
        <v>8.5644161738423215</v>
      </c>
    </row>
    <row r="1981" spans="1:11" x14ac:dyDescent="0.3">
      <c r="A1981" t="str">
        <f t="shared" si="120"/>
        <v>2008-60-3-</v>
      </c>
      <c r="B1981">
        <f>VLOOKUP(F1981,LookUpFlags!$A$5:$E$114,5,FALSE)</f>
        <v>1</v>
      </c>
      <c r="C1981">
        <f t="shared" si="121"/>
        <v>30</v>
      </c>
      <c r="D1981" t="str">
        <f t="shared" si="122"/>
        <v>M</v>
      </c>
      <c r="E1981">
        <v>2008</v>
      </c>
      <c r="F1981">
        <v>60</v>
      </c>
      <c r="H1981">
        <v>3</v>
      </c>
      <c r="I1981" s="136">
        <f>VLOOKUP(A1981,[1]valid2020_stock!$A$2:$M$9919,13,FALSE)</f>
        <v>3885.4216573305212</v>
      </c>
      <c r="K1981" s="136">
        <f t="shared" si="123"/>
        <v>3885.4216573305212</v>
      </c>
    </row>
    <row r="1982" spans="1:11" x14ac:dyDescent="0.3">
      <c r="A1982" t="str">
        <f t="shared" si="120"/>
        <v>2008-60-4-</v>
      </c>
      <c r="B1982">
        <f>VLOOKUP(F1982,LookUpFlags!$A$5:$E$114,5,FALSE)</f>
        <v>1</v>
      </c>
      <c r="C1982">
        <f t="shared" si="121"/>
        <v>30</v>
      </c>
      <c r="D1982" t="str">
        <f t="shared" si="122"/>
        <v>M</v>
      </c>
      <c r="E1982">
        <v>2008</v>
      </c>
      <c r="F1982">
        <v>60</v>
      </c>
      <c r="H1982">
        <v>4</v>
      </c>
      <c r="I1982" s="136">
        <f>VLOOKUP(A1982,[1]valid2020_stock!$A$2:$M$9919,13,FALSE)</f>
        <v>101.4164749658357</v>
      </c>
      <c r="K1982" s="136">
        <f t="shared" si="123"/>
        <v>101.4164749658357</v>
      </c>
    </row>
    <row r="1983" spans="1:11" x14ac:dyDescent="0.3">
      <c r="A1983" t="str">
        <f t="shared" si="120"/>
        <v>2008-60-5-</v>
      </c>
      <c r="B1983">
        <f>VLOOKUP(F1983,LookUpFlags!$A$5:$E$114,5,FALSE)</f>
        <v>1</v>
      </c>
      <c r="C1983">
        <f t="shared" si="121"/>
        <v>30</v>
      </c>
      <c r="D1983" t="str">
        <f t="shared" si="122"/>
        <v>M</v>
      </c>
      <c r="E1983">
        <v>2008</v>
      </c>
      <c r="F1983">
        <v>60</v>
      </c>
      <c r="H1983">
        <v>5</v>
      </c>
      <c r="I1983" s="136">
        <f>VLOOKUP(A1983,[1]valid2020_stock!$A$2:$M$9919,13,FALSE)</f>
        <v>7.4318232713966523</v>
      </c>
      <c r="K1983" s="136">
        <f t="shared" si="123"/>
        <v>7.4318232713966523</v>
      </c>
    </row>
    <row r="1984" spans="1:11" x14ac:dyDescent="0.3">
      <c r="A1984" t="str">
        <f t="shared" si="120"/>
        <v>2009-60-3-</v>
      </c>
      <c r="B1984">
        <f>VLOOKUP(F1984,LookUpFlags!$A$5:$E$114,5,FALSE)</f>
        <v>1</v>
      </c>
      <c r="C1984">
        <f t="shared" si="121"/>
        <v>30</v>
      </c>
      <c r="D1984" t="str">
        <f t="shared" si="122"/>
        <v>M</v>
      </c>
      <c r="E1984">
        <v>2009</v>
      </c>
      <c r="F1984">
        <v>60</v>
      </c>
      <c r="H1984">
        <v>3</v>
      </c>
      <c r="I1984" s="136">
        <f>VLOOKUP(A1984,[1]valid2020_stock!$A$2:$M$9919,13,FALSE)</f>
        <v>730.98791622118404</v>
      </c>
      <c r="K1984" s="136">
        <f t="shared" si="123"/>
        <v>730.98791622118404</v>
      </c>
    </row>
    <row r="1985" spans="1:11" x14ac:dyDescent="0.3">
      <c r="A1985" t="str">
        <f t="shared" si="120"/>
        <v>2009-60-4-</v>
      </c>
      <c r="B1985">
        <f>VLOOKUP(F1985,LookUpFlags!$A$5:$E$114,5,FALSE)</f>
        <v>1</v>
      </c>
      <c r="C1985">
        <f t="shared" si="121"/>
        <v>30</v>
      </c>
      <c r="D1985" t="str">
        <f t="shared" si="122"/>
        <v>M</v>
      </c>
      <c r="E1985">
        <v>2009</v>
      </c>
      <c r="F1985">
        <v>60</v>
      </c>
      <c r="H1985">
        <v>4</v>
      </c>
      <c r="I1985" s="136">
        <f>VLOOKUP(A1985,[1]valid2020_stock!$A$2:$M$9919,13,FALSE)</f>
        <v>1530.3868948752261</v>
      </c>
      <c r="K1985" s="136">
        <f t="shared" si="123"/>
        <v>1530.3868948752261</v>
      </c>
    </row>
    <row r="1986" spans="1:11" x14ac:dyDescent="0.3">
      <c r="A1986" t="str">
        <f t="shared" si="120"/>
        <v>2009-60-5-</v>
      </c>
      <c r="B1986">
        <f>VLOOKUP(F1986,LookUpFlags!$A$5:$E$114,5,FALSE)</f>
        <v>1</v>
      </c>
      <c r="C1986">
        <f t="shared" si="121"/>
        <v>30</v>
      </c>
      <c r="D1986" t="str">
        <f t="shared" si="122"/>
        <v>M</v>
      </c>
      <c r="E1986">
        <v>2009</v>
      </c>
      <c r="F1986">
        <v>60</v>
      </c>
      <c r="H1986">
        <v>5</v>
      </c>
      <c r="I1986" s="136">
        <f>VLOOKUP(A1986,[1]valid2020_stock!$A$2:$M$9919,13,FALSE)</f>
        <v>0.61459339218949349</v>
      </c>
      <c r="K1986" s="136">
        <f t="shared" si="123"/>
        <v>0.61459339218949349</v>
      </c>
    </row>
    <row r="1987" spans="1:11" x14ac:dyDescent="0.3">
      <c r="A1987" t="str">
        <f t="shared" si="120"/>
        <v>2010-60-3-</v>
      </c>
      <c r="B1987">
        <f>VLOOKUP(F1987,LookUpFlags!$A$5:$E$114,5,FALSE)</f>
        <v>1</v>
      </c>
      <c r="C1987">
        <f t="shared" si="121"/>
        <v>30</v>
      </c>
      <c r="D1987" t="str">
        <f t="shared" si="122"/>
        <v>M</v>
      </c>
      <c r="E1987">
        <v>2010</v>
      </c>
      <c r="F1987">
        <v>60</v>
      </c>
      <c r="H1987">
        <v>3</v>
      </c>
      <c r="I1987" s="136">
        <f>VLOOKUP(A1987,[1]valid2020_stock!$A$2:$M$9919,13,FALSE)</f>
        <v>9278.4396923431559</v>
      </c>
      <c r="K1987" s="136">
        <f t="shared" si="123"/>
        <v>9278.4396923431559</v>
      </c>
    </row>
    <row r="1988" spans="1:11" x14ac:dyDescent="0.3">
      <c r="A1988" t="str">
        <f t="shared" ref="A1988:A2051" si="124">E1988&amp;"-"&amp;F1988&amp;"-"&amp;H1988&amp;"-"&amp;G1988</f>
        <v>2010-60-4-</v>
      </c>
      <c r="B1988">
        <f>VLOOKUP(F1988,LookUpFlags!$A$5:$E$114,5,FALSE)</f>
        <v>1</v>
      </c>
      <c r="C1988">
        <f t="shared" ref="C1988:C2051" si="125">IF(MOD(F1988,2)&lt;&gt;0,F1988/2+0.5,F1988/2)</f>
        <v>30</v>
      </c>
      <c r="D1988" t="str">
        <f t="shared" ref="D1988:D2051" si="126">IF(MOD(F1988,2)&lt;&gt;0,"UM","M")</f>
        <v>M</v>
      </c>
      <c r="E1988">
        <v>2010</v>
      </c>
      <c r="F1988">
        <v>60</v>
      </c>
      <c r="H1988">
        <v>4</v>
      </c>
      <c r="I1988" s="136">
        <f>VLOOKUP(A1988,[1]valid2020_stock!$A$2:$M$9919,13,FALSE)</f>
        <v>1923.0298634432879</v>
      </c>
      <c r="K1988" s="136">
        <f t="shared" si="123"/>
        <v>1923.0298634432879</v>
      </c>
    </row>
    <row r="1989" spans="1:11" x14ac:dyDescent="0.3">
      <c r="A1989" t="str">
        <f t="shared" si="124"/>
        <v>2010-60-5-</v>
      </c>
      <c r="B1989">
        <f>VLOOKUP(F1989,LookUpFlags!$A$5:$E$114,5,FALSE)</f>
        <v>1</v>
      </c>
      <c r="C1989">
        <f t="shared" si="125"/>
        <v>30</v>
      </c>
      <c r="D1989" t="str">
        <f t="shared" si="126"/>
        <v>M</v>
      </c>
      <c r="E1989">
        <v>2010</v>
      </c>
      <c r="F1989">
        <v>60</v>
      </c>
      <c r="H1989">
        <v>5</v>
      </c>
      <c r="I1989" s="136">
        <f>VLOOKUP(A1989,[1]valid2020_stock!$A$2:$M$9919,13,FALSE)</f>
        <v>74.245419984119295</v>
      </c>
      <c r="K1989" s="136">
        <f t="shared" si="123"/>
        <v>74.245419984119295</v>
      </c>
    </row>
    <row r="1990" spans="1:11" x14ac:dyDescent="0.3">
      <c r="A1990" t="str">
        <f t="shared" si="124"/>
        <v>2011-60-3-</v>
      </c>
      <c r="B1990">
        <f>VLOOKUP(F1990,LookUpFlags!$A$5:$E$114,5,FALSE)</f>
        <v>1</v>
      </c>
      <c r="C1990">
        <f t="shared" si="125"/>
        <v>30</v>
      </c>
      <c r="D1990" t="str">
        <f t="shared" si="126"/>
        <v>M</v>
      </c>
      <c r="E1990">
        <v>2011</v>
      </c>
      <c r="F1990">
        <v>60</v>
      </c>
      <c r="H1990">
        <v>3</v>
      </c>
      <c r="I1990" s="136">
        <f>VLOOKUP(A1990,[1]valid2020_stock!$A$2:$M$9919,13,FALSE)</f>
        <v>4217.32146933494</v>
      </c>
      <c r="K1990" s="136">
        <f t="shared" si="123"/>
        <v>4217.32146933494</v>
      </c>
    </row>
    <row r="1991" spans="1:11" x14ac:dyDescent="0.3">
      <c r="A1991" t="str">
        <f t="shared" si="124"/>
        <v>2011-60-4-</v>
      </c>
      <c r="B1991">
        <f>VLOOKUP(F1991,LookUpFlags!$A$5:$E$114,5,FALSE)</f>
        <v>1</v>
      </c>
      <c r="C1991">
        <f t="shared" si="125"/>
        <v>30</v>
      </c>
      <c r="D1991" t="str">
        <f t="shared" si="126"/>
        <v>M</v>
      </c>
      <c r="E1991">
        <v>2011</v>
      </c>
      <c r="F1991">
        <v>60</v>
      </c>
      <c r="H1991">
        <v>4</v>
      </c>
      <c r="I1991" s="136">
        <f>VLOOKUP(A1991,[1]valid2020_stock!$A$2:$M$9919,13,FALSE)</f>
        <v>3410.4196798997282</v>
      </c>
      <c r="K1991" s="136">
        <f t="shared" si="123"/>
        <v>3410.4196798997282</v>
      </c>
    </row>
    <row r="1992" spans="1:11" x14ac:dyDescent="0.3">
      <c r="A1992" t="str">
        <f t="shared" si="124"/>
        <v>2011-60-5-</v>
      </c>
      <c r="B1992">
        <f>VLOOKUP(F1992,LookUpFlags!$A$5:$E$114,5,FALSE)</f>
        <v>1</v>
      </c>
      <c r="C1992">
        <f t="shared" si="125"/>
        <v>30</v>
      </c>
      <c r="D1992" t="str">
        <f t="shared" si="126"/>
        <v>M</v>
      </c>
      <c r="E1992">
        <v>2011</v>
      </c>
      <c r="F1992">
        <v>60</v>
      </c>
      <c r="H1992">
        <v>5</v>
      </c>
      <c r="I1992" s="136">
        <f>VLOOKUP(A1992,[1]valid2020_stock!$A$2:$M$9919,13,FALSE)</f>
        <v>17.349132779476349</v>
      </c>
      <c r="K1992" s="136">
        <f t="shared" si="123"/>
        <v>17.349132779476349</v>
      </c>
    </row>
    <row r="1993" spans="1:11" x14ac:dyDescent="0.3">
      <c r="A1993" t="str">
        <f t="shared" si="124"/>
        <v>2012-60-3-</v>
      </c>
      <c r="B1993">
        <f>VLOOKUP(F1993,LookUpFlags!$A$5:$E$114,5,FALSE)</f>
        <v>1</v>
      </c>
      <c r="C1993">
        <f t="shared" si="125"/>
        <v>30</v>
      </c>
      <c r="D1993" t="str">
        <f t="shared" si="126"/>
        <v>M</v>
      </c>
      <c r="E1993">
        <v>2012</v>
      </c>
      <c r="F1993">
        <v>60</v>
      </c>
      <c r="H1993">
        <v>3</v>
      </c>
      <c r="I1993" s="136">
        <f>VLOOKUP(A1993,[1]valid2020_stock!$A$2:$M$9919,13,FALSE)</f>
        <v>2310.2876933910679</v>
      </c>
      <c r="K1993" s="136">
        <f t="shared" si="123"/>
        <v>2310.2876933910679</v>
      </c>
    </row>
    <row r="1994" spans="1:11" x14ac:dyDescent="0.3">
      <c r="A1994" t="str">
        <f t="shared" si="124"/>
        <v>2012-60-4-</v>
      </c>
      <c r="B1994">
        <f>VLOOKUP(F1994,LookUpFlags!$A$5:$E$114,5,FALSE)</f>
        <v>1</v>
      </c>
      <c r="C1994">
        <f t="shared" si="125"/>
        <v>30</v>
      </c>
      <c r="D1994" t="str">
        <f t="shared" si="126"/>
        <v>M</v>
      </c>
      <c r="E1994">
        <v>2012</v>
      </c>
      <c r="F1994">
        <v>60</v>
      </c>
      <c r="H1994">
        <v>4</v>
      </c>
      <c r="I1994" s="136">
        <f>VLOOKUP(A1994,[1]valid2020_stock!$A$2:$M$9919,13,FALSE)</f>
        <v>1564.919010097319</v>
      </c>
      <c r="K1994" s="136">
        <f t="shared" si="123"/>
        <v>1564.919010097319</v>
      </c>
    </row>
    <row r="1995" spans="1:11" x14ac:dyDescent="0.3">
      <c r="A1995" t="str">
        <f t="shared" si="124"/>
        <v>2012-60-5-</v>
      </c>
      <c r="B1995">
        <f>VLOOKUP(F1995,LookUpFlags!$A$5:$E$114,5,FALSE)</f>
        <v>1</v>
      </c>
      <c r="C1995">
        <f t="shared" si="125"/>
        <v>30</v>
      </c>
      <c r="D1995" t="str">
        <f t="shared" si="126"/>
        <v>M</v>
      </c>
      <c r="E1995">
        <v>2012</v>
      </c>
      <c r="F1995">
        <v>60</v>
      </c>
      <c r="H1995">
        <v>5</v>
      </c>
      <c r="I1995" s="136">
        <f>VLOOKUP(A1995,[1]valid2020_stock!$A$2:$M$9919,13,FALSE)</f>
        <v>63.136413925718422</v>
      </c>
      <c r="K1995" s="136">
        <f t="shared" si="123"/>
        <v>63.136413925718422</v>
      </c>
    </row>
    <row r="1996" spans="1:11" x14ac:dyDescent="0.3">
      <c r="A1996" t="str">
        <f t="shared" si="124"/>
        <v>2013-60-3-</v>
      </c>
      <c r="B1996">
        <f>VLOOKUP(F1996,LookUpFlags!$A$5:$E$114,5,FALSE)</f>
        <v>1</v>
      </c>
      <c r="C1996">
        <f t="shared" si="125"/>
        <v>30</v>
      </c>
      <c r="D1996" t="str">
        <f t="shared" si="126"/>
        <v>M</v>
      </c>
      <c r="E1996">
        <v>2013</v>
      </c>
      <c r="F1996">
        <v>60</v>
      </c>
      <c r="H1996">
        <v>3</v>
      </c>
      <c r="I1996" s="136">
        <f>VLOOKUP(A1996,[1]valid2020_stock!$A$2:$M$9919,13,FALSE)</f>
        <v>9871.2502919985454</v>
      </c>
      <c r="K1996" s="136">
        <f t="shared" si="123"/>
        <v>9871.2502919985454</v>
      </c>
    </row>
    <row r="1997" spans="1:11" x14ac:dyDescent="0.3">
      <c r="A1997" t="str">
        <f t="shared" si="124"/>
        <v>2013-60-4-</v>
      </c>
      <c r="B1997">
        <f>VLOOKUP(F1997,LookUpFlags!$A$5:$E$114,5,FALSE)</f>
        <v>1</v>
      </c>
      <c r="C1997">
        <f t="shared" si="125"/>
        <v>30</v>
      </c>
      <c r="D1997" t="str">
        <f t="shared" si="126"/>
        <v>M</v>
      </c>
      <c r="E1997">
        <v>2013</v>
      </c>
      <c r="F1997">
        <v>60</v>
      </c>
      <c r="H1997">
        <v>4</v>
      </c>
      <c r="I1997" s="136">
        <f>VLOOKUP(A1997,[1]valid2020_stock!$A$2:$M$9919,13,FALSE)</f>
        <v>2780.4315747159121</v>
      </c>
      <c r="K1997" s="136">
        <f t="shared" si="123"/>
        <v>2780.4315747159121</v>
      </c>
    </row>
    <row r="1998" spans="1:11" x14ac:dyDescent="0.3">
      <c r="A1998" t="str">
        <f t="shared" si="124"/>
        <v>2013-60-5-</v>
      </c>
      <c r="B1998">
        <f>VLOOKUP(F1998,LookUpFlags!$A$5:$E$114,5,FALSE)</f>
        <v>1</v>
      </c>
      <c r="C1998">
        <f t="shared" si="125"/>
        <v>30</v>
      </c>
      <c r="D1998" t="str">
        <f t="shared" si="126"/>
        <v>M</v>
      </c>
      <c r="E1998">
        <v>2013</v>
      </c>
      <c r="F1998">
        <v>60</v>
      </c>
      <c r="H1998">
        <v>5</v>
      </c>
      <c r="I1998" s="136">
        <f>VLOOKUP(A1998,[1]valid2020_stock!$A$2:$M$9919,13,FALSE)</f>
        <v>19.674288383213639</v>
      </c>
      <c r="K1998" s="136">
        <f t="shared" si="123"/>
        <v>19.674288383213639</v>
      </c>
    </row>
    <row r="1999" spans="1:11" x14ac:dyDescent="0.3">
      <c r="A1999" t="str">
        <f t="shared" si="124"/>
        <v>2007-61-3-</v>
      </c>
      <c r="B1999">
        <f>VLOOKUP(F1999,LookUpFlags!$A$5:$E$114,5,FALSE)</f>
        <v>1</v>
      </c>
      <c r="C1999">
        <f t="shared" si="125"/>
        <v>31</v>
      </c>
      <c r="D1999" t="str">
        <f t="shared" si="126"/>
        <v>UM</v>
      </c>
      <c r="E1999">
        <v>2007</v>
      </c>
      <c r="F1999">
        <v>61</v>
      </c>
      <c r="H1999">
        <v>3</v>
      </c>
      <c r="I1999" s="136">
        <f>VLOOKUP(A1999,[1]valid2020_stock!$A$2:$M$9919,13,FALSE)</f>
        <v>24516.569542169131</v>
      </c>
      <c r="K1999" s="136">
        <f t="shared" si="123"/>
        <v>24516.569542169131</v>
      </c>
    </row>
    <row r="2000" spans="1:11" x14ac:dyDescent="0.3">
      <c r="A2000" t="str">
        <f t="shared" si="124"/>
        <v>2007-61-4-</v>
      </c>
      <c r="B2000">
        <f>VLOOKUP(F2000,LookUpFlags!$A$5:$E$114,5,FALSE)</f>
        <v>1</v>
      </c>
      <c r="C2000">
        <f t="shared" si="125"/>
        <v>31</v>
      </c>
      <c r="D2000" t="str">
        <f t="shared" si="126"/>
        <v>UM</v>
      </c>
      <c r="E2000">
        <v>2007</v>
      </c>
      <c r="F2000">
        <v>61</v>
      </c>
      <c r="H2000">
        <v>4</v>
      </c>
      <c r="I2000" s="136">
        <f>VLOOKUP(A2000,[1]valid2020_stock!$A$2:$M$9919,13,FALSE)</f>
        <v>90984.24347808052</v>
      </c>
      <c r="K2000" s="136">
        <f t="shared" si="123"/>
        <v>90984.24347808052</v>
      </c>
    </row>
    <row r="2001" spans="1:11" x14ac:dyDescent="0.3">
      <c r="A2001" t="str">
        <f t="shared" si="124"/>
        <v>2007-61-5-</v>
      </c>
      <c r="B2001">
        <f>VLOOKUP(F2001,LookUpFlags!$A$5:$E$114,5,FALSE)</f>
        <v>1</v>
      </c>
      <c r="C2001">
        <f t="shared" si="125"/>
        <v>31</v>
      </c>
      <c r="D2001" t="str">
        <f t="shared" si="126"/>
        <v>UM</v>
      </c>
      <c r="E2001">
        <v>2007</v>
      </c>
      <c r="F2001">
        <v>61</v>
      </c>
      <c r="H2001">
        <v>5</v>
      </c>
      <c r="I2001" s="136">
        <f>VLOOKUP(A2001,[1]valid2020_stock!$A$2:$M$9919,13,FALSE)</f>
        <v>9452.5751374628508</v>
      </c>
      <c r="K2001" s="136">
        <f t="shared" si="123"/>
        <v>9452.5751374628508</v>
      </c>
    </row>
    <row r="2002" spans="1:11" x14ac:dyDescent="0.3">
      <c r="A2002" t="str">
        <f t="shared" si="124"/>
        <v>2008-61-3-</v>
      </c>
      <c r="B2002">
        <f>VLOOKUP(F2002,LookUpFlags!$A$5:$E$114,5,FALSE)</f>
        <v>1</v>
      </c>
      <c r="C2002">
        <f t="shared" si="125"/>
        <v>31</v>
      </c>
      <c r="D2002" t="str">
        <f t="shared" si="126"/>
        <v>UM</v>
      </c>
      <c r="E2002">
        <v>2008</v>
      </c>
      <c r="F2002">
        <v>61</v>
      </c>
      <c r="H2002">
        <v>3</v>
      </c>
      <c r="I2002" s="136">
        <f>VLOOKUP(A2002,[1]valid2020_stock!$A$2:$M$9919,13,FALSE)</f>
        <v>76819.385253277345</v>
      </c>
      <c r="K2002" s="136">
        <f t="shared" si="123"/>
        <v>76819.385253277345</v>
      </c>
    </row>
    <row r="2003" spans="1:11" x14ac:dyDescent="0.3">
      <c r="A2003" t="str">
        <f t="shared" si="124"/>
        <v>2008-61-4-</v>
      </c>
      <c r="B2003">
        <f>VLOOKUP(F2003,LookUpFlags!$A$5:$E$114,5,FALSE)</f>
        <v>1</v>
      </c>
      <c r="C2003">
        <f t="shared" si="125"/>
        <v>31</v>
      </c>
      <c r="D2003" t="str">
        <f t="shared" si="126"/>
        <v>UM</v>
      </c>
      <c r="E2003">
        <v>2008</v>
      </c>
      <c r="F2003">
        <v>61</v>
      </c>
      <c r="H2003">
        <v>4</v>
      </c>
      <c r="I2003" s="136">
        <f>VLOOKUP(A2003,[1]valid2020_stock!$A$2:$M$9919,13,FALSE)</f>
        <v>100730.251449508</v>
      </c>
      <c r="K2003" s="136">
        <f t="shared" si="123"/>
        <v>100730.251449508</v>
      </c>
    </row>
    <row r="2004" spans="1:11" x14ac:dyDescent="0.3">
      <c r="A2004" t="str">
        <f t="shared" si="124"/>
        <v>2008-61-5-</v>
      </c>
      <c r="B2004">
        <f>VLOOKUP(F2004,LookUpFlags!$A$5:$E$114,5,FALSE)</f>
        <v>1</v>
      </c>
      <c r="C2004">
        <f t="shared" si="125"/>
        <v>31</v>
      </c>
      <c r="D2004" t="str">
        <f t="shared" si="126"/>
        <v>UM</v>
      </c>
      <c r="E2004">
        <v>2008</v>
      </c>
      <c r="F2004">
        <v>61</v>
      </c>
      <c r="H2004">
        <v>5</v>
      </c>
      <c r="I2004" s="136">
        <f>VLOOKUP(A2004,[1]valid2020_stock!$A$2:$M$9919,13,FALSE)</f>
        <v>13471.551016104921</v>
      </c>
      <c r="K2004" s="136">
        <f t="shared" si="123"/>
        <v>13471.551016104921</v>
      </c>
    </row>
    <row r="2005" spans="1:11" x14ac:dyDescent="0.3">
      <c r="A2005" t="str">
        <f t="shared" si="124"/>
        <v>2009-61-3-</v>
      </c>
      <c r="B2005">
        <f>VLOOKUP(F2005,LookUpFlags!$A$5:$E$114,5,FALSE)</f>
        <v>1</v>
      </c>
      <c r="C2005">
        <f t="shared" si="125"/>
        <v>31</v>
      </c>
      <c r="D2005" t="str">
        <f t="shared" si="126"/>
        <v>UM</v>
      </c>
      <c r="E2005">
        <v>2009</v>
      </c>
      <c r="F2005">
        <v>61</v>
      </c>
      <c r="H2005">
        <v>3</v>
      </c>
      <c r="I2005" s="136">
        <f>VLOOKUP(A2005,[1]valid2020_stock!$A$2:$M$9919,13,FALSE)</f>
        <v>46044.542927418654</v>
      </c>
      <c r="K2005" s="136">
        <f t="shared" si="123"/>
        <v>46044.542927418654</v>
      </c>
    </row>
    <row r="2006" spans="1:11" x14ac:dyDescent="0.3">
      <c r="A2006" t="str">
        <f t="shared" si="124"/>
        <v>2009-61-4-</v>
      </c>
      <c r="B2006">
        <f>VLOOKUP(F2006,LookUpFlags!$A$5:$E$114,5,FALSE)</f>
        <v>1</v>
      </c>
      <c r="C2006">
        <f t="shared" si="125"/>
        <v>31</v>
      </c>
      <c r="D2006" t="str">
        <f t="shared" si="126"/>
        <v>UM</v>
      </c>
      <c r="E2006">
        <v>2009</v>
      </c>
      <c r="F2006">
        <v>61</v>
      </c>
      <c r="H2006">
        <v>4</v>
      </c>
      <c r="I2006" s="136">
        <f>VLOOKUP(A2006,[1]valid2020_stock!$A$2:$M$9919,13,FALSE)</f>
        <v>130834.3739690269</v>
      </c>
      <c r="K2006" s="136">
        <f t="shared" si="123"/>
        <v>130834.3739690269</v>
      </c>
    </row>
    <row r="2007" spans="1:11" x14ac:dyDescent="0.3">
      <c r="A2007" t="str">
        <f t="shared" si="124"/>
        <v>2009-61-5-</v>
      </c>
      <c r="B2007">
        <f>VLOOKUP(F2007,LookUpFlags!$A$5:$E$114,5,FALSE)</f>
        <v>1</v>
      </c>
      <c r="C2007">
        <f t="shared" si="125"/>
        <v>31</v>
      </c>
      <c r="D2007" t="str">
        <f t="shared" si="126"/>
        <v>UM</v>
      </c>
      <c r="E2007">
        <v>2009</v>
      </c>
      <c r="F2007">
        <v>61</v>
      </c>
      <c r="H2007">
        <v>5</v>
      </c>
      <c r="I2007" s="136">
        <f>VLOOKUP(A2007,[1]valid2020_stock!$A$2:$M$9919,13,FALSE)</f>
        <v>14355.615468633459</v>
      </c>
      <c r="K2007" s="136">
        <f t="shared" si="123"/>
        <v>14355.615468633459</v>
      </c>
    </row>
    <row r="2008" spans="1:11" x14ac:dyDescent="0.3">
      <c r="A2008" t="str">
        <f t="shared" si="124"/>
        <v>2010-61-3-</v>
      </c>
      <c r="B2008">
        <f>VLOOKUP(F2008,LookUpFlags!$A$5:$E$114,5,FALSE)</f>
        <v>1</v>
      </c>
      <c r="C2008">
        <f t="shared" si="125"/>
        <v>31</v>
      </c>
      <c r="D2008" t="str">
        <f t="shared" si="126"/>
        <v>UM</v>
      </c>
      <c r="E2008">
        <v>2010</v>
      </c>
      <c r="F2008">
        <v>61</v>
      </c>
      <c r="H2008">
        <v>3</v>
      </c>
      <c r="I2008" s="136">
        <f>VLOOKUP(A2008,[1]valid2020_stock!$A$2:$M$9919,13,FALSE)</f>
        <v>39968.728886307792</v>
      </c>
      <c r="K2008" s="136">
        <f t="shared" si="123"/>
        <v>39968.728886307792</v>
      </c>
    </row>
    <row r="2009" spans="1:11" x14ac:dyDescent="0.3">
      <c r="A2009" t="str">
        <f t="shared" si="124"/>
        <v>2010-61-4-</v>
      </c>
      <c r="B2009">
        <f>VLOOKUP(F2009,LookUpFlags!$A$5:$E$114,5,FALSE)</f>
        <v>1</v>
      </c>
      <c r="C2009">
        <f t="shared" si="125"/>
        <v>31</v>
      </c>
      <c r="D2009" t="str">
        <f t="shared" si="126"/>
        <v>UM</v>
      </c>
      <c r="E2009">
        <v>2010</v>
      </c>
      <c r="F2009">
        <v>61</v>
      </c>
      <c r="H2009">
        <v>4</v>
      </c>
      <c r="I2009" s="136">
        <f>VLOOKUP(A2009,[1]valid2020_stock!$A$2:$M$9919,13,FALSE)</f>
        <v>188575.24024835369</v>
      </c>
      <c r="K2009" s="136">
        <f t="shared" si="123"/>
        <v>188575.24024835369</v>
      </c>
    </row>
    <row r="2010" spans="1:11" x14ac:dyDescent="0.3">
      <c r="A2010" t="str">
        <f t="shared" si="124"/>
        <v>2010-61-5-</v>
      </c>
      <c r="B2010">
        <f>VLOOKUP(F2010,LookUpFlags!$A$5:$E$114,5,FALSE)</f>
        <v>1</v>
      </c>
      <c r="C2010">
        <f t="shared" si="125"/>
        <v>31</v>
      </c>
      <c r="D2010" t="str">
        <f t="shared" si="126"/>
        <v>UM</v>
      </c>
      <c r="E2010">
        <v>2010</v>
      </c>
      <c r="F2010">
        <v>61</v>
      </c>
      <c r="H2010">
        <v>5</v>
      </c>
      <c r="I2010" s="136">
        <f>VLOOKUP(A2010,[1]valid2020_stock!$A$2:$M$9919,13,FALSE)</f>
        <v>9944.7396566045081</v>
      </c>
      <c r="K2010" s="136">
        <f t="shared" si="123"/>
        <v>9944.7396566045081</v>
      </c>
    </row>
    <row r="2011" spans="1:11" x14ac:dyDescent="0.3">
      <c r="A2011" t="str">
        <f t="shared" si="124"/>
        <v>2011-61-3-</v>
      </c>
      <c r="B2011">
        <f>VLOOKUP(F2011,LookUpFlags!$A$5:$E$114,5,FALSE)</f>
        <v>1</v>
      </c>
      <c r="C2011">
        <f t="shared" si="125"/>
        <v>31</v>
      </c>
      <c r="D2011" t="str">
        <f t="shared" si="126"/>
        <v>UM</v>
      </c>
      <c r="E2011">
        <v>2011</v>
      </c>
      <c r="F2011">
        <v>61</v>
      </c>
      <c r="H2011">
        <v>3</v>
      </c>
      <c r="I2011" s="136">
        <f>VLOOKUP(A2011,[1]valid2020_stock!$A$2:$M$9919,13,FALSE)</f>
        <v>35715.204225353831</v>
      </c>
      <c r="K2011" s="136">
        <f t="shared" si="123"/>
        <v>35715.204225353831</v>
      </c>
    </row>
    <row r="2012" spans="1:11" x14ac:dyDescent="0.3">
      <c r="A2012" t="str">
        <f t="shared" si="124"/>
        <v>2011-61-4-</v>
      </c>
      <c r="B2012">
        <f>VLOOKUP(F2012,LookUpFlags!$A$5:$E$114,5,FALSE)</f>
        <v>1</v>
      </c>
      <c r="C2012">
        <f t="shared" si="125"/>
        <v>31</v>
      </c>
      <c r="D2012" t="str">
        <f t="shared" si="126"/>
        <v>UM</v>
      </c>
      <c r="E2012">
        <v>2011</v>
      </c>
      <c r="F2012">
        <v>61</v>
      </c>
      <c r="H2012">
        <v>4</v>
      </c>
      <c r="I2012" s="136">
        <f>VLOOKUP(A2012,[1]valid2020_stock!$A$2:$M$9919,13,FALSE)</f>
        <v>178887.86603075179</v>
      </c>
      <c r="K2012" s="136">
        <f t="shared" si="123"/>
        <v>178887.86603075179</v>
      </c>
    </row>
    <row r="2013" spans="1:11" x14ac:dyDescent="0.3">
      <c r="A2013" t="str">
        <f t="shared" si="124"/>
        <v>2011-61-5-</v>
      </c>
      <c r="B2013">
        <f>VLOOKUP(F2013,LookUpFlags!$A$5:$E$114,5,FALSE)</f>
        <v>1</v>
      </c>
      <c r="C2013">
        <f t="shared" si="125"/>
        <v>31</v>
      </c>
      <c r="D2013" t="str">
        <f t="shared" si="126"/>
        <v>UM</v>
      </c>
      <c r="E2013">
        <v>2011</v>
      </c>
      <c r="F2013">
        <v>61</v>
      </c>
      <c r="H2013">
        <v>5</v>
      </c>
      <c r="I2013" s="136">
        <f>VLOOKUP(A2013,[1]valid2020_stock!$A$2:$M$9919,13,FALSE)</f>
        <v>11850.245498727039</v>
      </c>
      <c r="K2013" s="136">
        <f t="shared" si="123"/>
        <v>11850.245498727039</v>
      </c>
    </row>
    <row r="2014" spans="1:11" x14ac:dyDescent="0.3">
      <c r="A2014" t="str">
        <f t="shared" si="124"/>
        <v>2012-61-3-</v>
      </c>
      <c r="B2014">
        <f>VLOOKUP(F2014,LookUpFlags!$A$5:$E$114,5,FALSE)</f>
        <v>1</v>
      </c>
      <c r="C2014">
        <f t="shared" si="125"/>
        <v>31</v>
      </c>
      <c r="D2014" t="str">
        <f t="shared" si="126"/>
        <v>UM</v>
      </c>
      <c r="E2014">
        <v>2012</v>
      </c>
      <c r="F2014">
        <v>61</v>
      </c>
      <c r="H2014">
        <v>3</v>
      </c>
      <c r="I2014" s="136">
        <f>VLOOKUP(A2014,[1]valid2020_stock!$A$2:$M$9919,13,FALSE)</f>
        <v>37933.649077372982</v>
      </c>
      <c r="K2014" s="136">
        <f t="shared" si="123"/>
        <v>37933.649077372982</v>
      </c>
    </row>
    <row r="2015" spans="1:11" x14ac:dyDescent="0.3">
      <c r="A2015" t="str">
        <f t="shared" si="124"/>
        <v>2012-61-4-</v>
      </c>
      <c r="B2015">
        <f>VLOOKUP(F2015,LookUpFlags!$A$5:$E$114,5,FALSE)</f>
        <v>1</v>
      </c>
      <c r="C2015">
        <f t="shared" si="125"/>
        <v>31</v>
      </c>
      <c r="D2015" t="str">
        <f t="shared" si="126"/>
        <v>UM</v>
      </c>
      <c r="E2015">
        <v>2012</v>
      </c>
      <c r="F2015">
        <v>61</v>
      </c>
      <c r="H2015">
        <v>4</v>
      </c>
      <c r="I2015" s="136">
        <f>VLOOKUP(A2015,[1]valid2020_stock!$A$2:$M$9919,13,FALSE)</f>
        <v>66885.561567456331</v>
      </c>
      <c r="K2015" s="136">
        <f t="shared" si="123"/>
        <v>66885.561567456331</v>
      </c>
    </row>
    <row r="2016" spans="1:11" x14ac:dyDescent="0.3">
      <c r="A2016" t="str">
        <f t="shared" si="124"/>
        <v>2012-61-5-</v>
      </c>
      <c r="B2016">
        <f>VLOOKUP(F2016,LookUpFlags!$A$5:$E$114,5,FALSE)</f>
        <v>1</v>
      </c>
      <c r="C2016">
        <f t="shared" si="125"/>
        <v>31</v>
      </c>
      <c r="D2016" t="str">
        <f t="shared" si="126"/>
        <v>UM</v>
      </c>
      <c r="E2016">
        <v>2012</v>
      </c>
      <c r="F2016">
        <v>61</v>
      </c>
      <c r="H2016">
        <v>5</v>
      </c>
      <c r="I2016" s="136">
        <f>VLOOKUP(A2016,[1]valid2020_stock!$A$2:$M$9919,13,FALSE)</f>
        <v>10272.60680651196</v>
      </c>
      <c r="K2016" s="136">
        <f t="shared" si="123"/>
        <v>10272.60680651196</v>
      </c>
    </row>
    <row r="2017" spans="1:11" x14ac:dyDescent="0.3">
      <c r="A2017" t="str">
        <f t="shared" si="124"/>
        <v>2013-61-3-</v>
      </c>
      <c r="B2017">
        <f>VLOOKUP(F2017,LookUpFlags!$A$5:$E$114,5,FALSE)</f>
        <v>1</v>
      </c>
      <c r="C2017">
        <f t="shared" si="125"/>
        <v>31</v>
      </c>
      <c r="D2017" t="str">
        <f t="shared" si="126"/>
        <v>UM</v>
      </c>
      <c r="E2017">
        <v>2013</v>
      </c>
      <c r="F2017">
        <v>61</v>
      </c>
      <c r="H2017">
        <v>3</v>
      </c>
      <c r="I2017" s="136">
        <f>VLOOKUP(A2017,[1]valid2020_stock!$A$2:$M$9919,13,FALSE)</f>
        <v>78521.958154243315</v>
      </c>
      <c r="K2017" s="136">
        <f t="shared" si="123"/>
        <v>78521.958154243315</v>
      </c>
    </row>
    <row r="2018" spans="1:11" x14ac:dyDescent="0.3">
      <c r="A2018" t="str">
        <f t="shared" si="124"/>
        <v>2013-61-4-</v>
      </c>
      <c r="B2018">
        <f>VLOOKUP(F2018,LookUpFlags!$A$5:$E$114,5,FALSE)</f>
        <v>1</v>
      </c>
      <c r="C2018">
        <f t="shared" si="125"/>
        <v>31</v>
      </c>
      <c r="D2018" t="str">
        <f t="shared" si="126"/>
        <v>UM</v>
      </c>
      <c r="E2018">
        <v>2013</v>
      </c>
      <c r="F2018">
        <v>61</v>
      </c>
      <c r="H2018">
        <v>4</v>
      </c>
      <c r="I2018" s="136">
        <f>VLOOKUP(A2018,[1]valid2020_stock!$A$2:$M$9919,13,FALSE)</f>
        <v>97874.836094959523</v>
      </c>
      <c r="K2018" s="136">
        <f t="shared" si="123"/>
        <v>97874.836094959523</v>
      </c>
    </row>
    <row r="2019" spans="1:11" x14ac:dyDescent="0.3">
      <c r="A2019" t="str">
        <f t="shared" si="124"/>
        <v>2013-61-5-</v>
      </c>
      <c r="B2019">
        <f>VLOOKUP(F2019,LookUpFlags!$A$5:$E$114,5,FALSE)</f>
        <v>1</v>
      </c>
      <c r="C2019">
        <f t="shared" si="125"/>
        <v>31</v>
      </c>
      <c r="D2019" t="str">
        <f t="shared" si="126"/>
        <v>UM</v>
      </c>
      <c r="E2019">
        <v>2013</v>
      </c>
      <c r="F2019">
        <v>61</v>
      </c>
      <c r="H2019">
        <v>5</v>
      </c>
      <c r="I2019" s="136">
        <f>VLOOKUP(A2019,[1]valid2020_stock!$A$2:$M$9919,13,FALSE)</f>
        <v>5104.7434601220612</v>
      </c>
      <c r="K2019" s="136">
        <f t="shared" si="123"/>
        <v>5104.7434601220612</v>
      </c>
    </row>
    <row r="2020" spans="1:11" x14ac:dyDescent="0.3">
      <c r="A2020" t="str">
        <f t="shared" si="124"/>
        <v>2007-62-3-</v>
      </c>
      <c r="B2020">
        <f>VLOOKUP(F2020,LookUpFlags!$A$5:$E$114,5,FALSE)</f>
        <v>1</v>
      </c>
      <c r="C2020">
        <f t="shared" si="125"/>
        <v>31</v>
      </c>
      <c r="D2020" t="str">
        <f t="shared" si="126"/>
        <v>M</v>
      </c>
      <c r="E2020">
        <v>2007</v>
      </c>
      <c r="F2020">
        <v>62</v>
      </c>
      <c r="H2020">
        <v>3</v>
      </c>
      <c r="I2020" s="136">
        <f>VLOOKUP(A2020,[1]valid2020_stock!$A$2:$M$9919,13,FALSE)</f>
        <v>499.91423430650678</v>
      </c>
      <c r="K2020" s="136">
        <f t="shared" si="123"/>
        <v>499.91423430650678</v>
      </c>
    </row>
    <row r="2021" spans="1:11" x14ac:dyDescent="0.3">
      <c r="A2021" t="str">
        <f t="shared" si="124"/>
        <v>2007-62-4-</v>
      </c>
      <c r="B2021">
        <f>VLOOKUP(F2021,LookUpFlags!$A$5:$E$114,5,FALSE)</f>
        <v>1</v>
      </c>
      <c r="C2021">
        <f t="shared" si="125"/>
        <v>31</v>
      </c>
      <c r="D2021" t="str">
        <f t="shared" si="126"/>
        <v>M</v>
      </c>
      <c r="E2021">
        <v>2007</v>
      </c>
      <c r="F2021">
        <v>62</v>
      </c>
      <c r="H2021">
        <v>4</v>
      </c>
      <c r="I2021" s="136">
        <f>VLOOKUP(A2021,[1]valid2020_stock!$A$2:$M$9919,13,FALSE)</f>
        <v>1866.4192992414901</v>
      </c>
      <c r="K2021" s="136">
        <f t="shared" si="123"/>
        <v>1866.4192992414901</v>
      </c>
    </row>
    <row r="2022" spans="1:11" x14ac:dyDescent="0.3">
      <c r="A2022" t="str">
        <f t="shared" si="124"/>
        <v>2007-62-5-</v>
      </c>
      <c r="B2022">
        <f>VLOOKUP(F2022,LookUpFlags!$A$5:$E$114,5,FALSE)</f>
        <v>1</v>
      </c>
      <c r="C2022">
        <f t="shared" si="125"/>
        <v>31</v>
      </c>
      <c r="D2022" t="str">
        <f t="shared" si="126"/>
        <v>M</v>
      </c>
      <c r="E2022">
        <v>2007</v>
      </c>
      <c r="F2022">
        <v>62</v>
      </c>
      <c r="H2022">
        <v>5</v>
      </c>
      <c r="I2022" s="136">
        <f>VLOOKUP(A2022,[1]valid2020_stock!$A$2:$M$9919,13,FALSE)</f>
        <v>193.16365433742789</v>
      </c>
      <c r="K2022" s="136">
        <f t="shared" si="123"/>
        <v>193.16365433742789</v>
      </c>
    </row>
    <row r="2023" spans="1:11" x14ac:dyDescent="0.3">
      <c r="A2023" t="str">
        <f t="shared" si="124"/>
        <v>2008-62-3-</v>
      </c>
      <c r="B2023">
        <f>VLOOKUP(F2023,LookUpFlags!$A$5:$E$114,5,FALSE)</f>
        <v>1</v>
      </c>
      <c r="C2023">
        <f t="shared" si="125"/>
        <v>31</v>
      </c>
      <c r="D2023" t="str">
        <f t="shared" si="126"/>
        <v>M</v>
      </c>
      <c r="E2023">
        <v>2008</v>
      </c>
      <c r="F2023">
        <v>62</v>
      </c>
      <c r="H2023">
        <v>3</v>
      </c>
      <c r="I2023" s="136">
        <f>VLOOKUP(A2023,[1]valid2020_stock!$A$2:$M$9919,13,FALSE)</f>
        <v>1568.009224544599</v>
      </c>
      <c r="K2023" s="136">
        <f t="shared" si="123"/>
        <v>1568.009224544599</v>
      </c>
    </row>
    <row r="2024" spans="1:11" x14ac:dyDescent="0.3">
      <c r="A2024" t="str">
        <f t="shared" si="124"/>
        <v>2008-62-4-</v>
      </c>
      <c r="B2024">
        <f>VLOOKUP(F2024,LookUpFlags!$A$5:$E$114,5,FALSE)</f>
        <v>1</v>
      </c>
      <c r="C2024">
        <f t="shared" si="125"/>
        <v>31</v>
      </c>
      <c r="D2024" t="str">
        <f t="shared" si="126"/>
        <v>M</v>
      </c>
      <c r="E2024">
        <v>2008</v>
      </c>
      <c r="F2024">
        <v>62</v>
      </c>
      <c r="H2024">
        <v>4</v>
      </c>
      <c r="I2024" s="136">
        <f>VLOOKUP(A2024,[1]valid2020_stock!$A$2:$M$9919,13,FALSE)</f>
        <v>2063.7800154110009</v>
      </c>
      <c r="K2024" s="136">
        <f t="shared" si="123"/>
        <v>2063.7800154110009</v>
      </c>
    </row>
    <row r="2025" spans="1:11" x14ac:dyDescent="0.3">
      <c r="A2025" t="str">
        <f t="shared" si="124"/>
        <v>2008-62-5-</v>
      </c>
      <c r="B2025">
        <f>VLOOKUP(F2025,LookUpFlags!$A$5:$E$114,5,FALSE)</f>
        <v>1</v>
      </c>
      <c r="C2025">
        <f t="shared" si="125"/>
        <v>31</v>
      </c>
      <c r="D2025" t="str">
        <f t="shared" si="126"/>
        <v>M</v>
      </c>
      <c r="E2025">
        <v>2008</v>
      </c>
      <c r="F2025">
        <v>62</v>
      </c>
      <c r="H2025">
        <v>5</v>
      </c>
      <c r="I2025" s="136">
        <f>VLOOKUP(A2025,[1]valid2020_stock!$A$2:$M$9919,13,FALSE)</f>
        <v>274.82849338597771</v>
      </c>
      <c r="K2025" s="136">
        <f t="shared" si="123"/>
        <v>274.82849338597771</v>
      </c>
    </row>
    <row r="2026" spans="1:11" x14ac:dyDescent="0.3">
      <c r="A2026" t="str">
        <f t="shared" si="124"/>
        <v>2009-62-3-</v>
      </c>
      <c r="B2026">
        <f>VLOOKUP(F2026,LookUpFlags!$A$5:$E$114,5,FALSE)</f>
        <v>1</v>
      </c>
      <c r="C2026">
        <f t="shared" si="125"/>
        <v>31</v>
      </c>
      <c r="D2026" t="str">
        <f t="shared" si="126"/>
        <v>M</v>
      </c>
      <c r="E2026">
        <v>2009</v>
      </c>
      <c r="F2026">
        <v>62</v>
      </c>
      <c r="H2026">
        <v>3</v>
      </c>
      <c r="I2026" s="136">
        <f>VLOOKUP(A2026,[1]valid2020_stock!$A$2:$M$9919,13,FALSE)</f>
        <v>939.24591610133939</v>
      </c>
      <c r="K2026" s="136">
        <f t="shared" si="123"/>
        <v>939.24591610133939</v>
      </c>
    </row>
    <row r="2027" spans="1:11" x14ac:dyDescent="0.3">
      <c r="A2027" t="str">
        <f t="shared" si="124"/>
        <v>2009-62-4-</v>
      </c>
      <c r="B2027">
        <f>VLOOKUP(F2027,LookUpFlags!$A$5:$E$114,5,FALSE)</f>
        <v>1</v>
      </c>
      <c r="C2027">
        <f t="shared" si="125"/>
        <v>31</v>
      </c>
      <c r="D2027" t="str">
        <f t="shared" si="126"/>
        <v>M</v>
      </c>
      <c r="E2027">
        <v>2009</v>
      </c>
      <c r="F2027">
        <v>62</v>
      </c>
      <c r="H2027">
        <v>4</v>
      </c>
      <c r="I2027" s="136">
        <f>VLOOKUP(A2027,[1]valid2020_stock!$A$2:$M$9919,13,FALSE)</f>
        <v>2699.907294418023</v>
      </c>
      <c r="K2027" s="136">
        <f t="shared" si="123"/>
        <v>2699.907294418023</v>
      </c>
    </row>
    <row r="2028" spans="1:11" x14ac:dyDescent="0.3">
      <c r="A2028" t="str">
        <f t="shared" si="124"/>
        <v>2009-62-5-</v>
      </c>
      <c r="B2028">
        <f>VLOOKUP(F2028,LookUpFlags!$A$5:$E$114,5,FALSE)</f>
        <v>1</v>
      </c>
      <c r="C2028">
        <f t="shared" si="125"/>
        <v>31</v>
      </c>
      <c r="D2028" t="str">
        <f t="shared" si="126"/>
        <v>M</v>
      </c>
      <c r="E2028">
        <v>2009</v>
      </c>
      <c r="F2028">
        <v>62</v>
      </c>
      <c r="H2028">
        <v>5</v>
      </c>
      <c r="I2028" s="136">
        <f>VLOOKUP(A2028,[1]valid2020_stock!$A$2:$M$9919,13,FALSE)</f>
        <v>293.09666625191312</v>
      </c>
      <c r="K2028" s="136">
        <f t="shared" si="123"/>
        <v>293.09666625191312</v>
      </c>
    </row>
    <row r="2029" spans="1:11" x14ac:dyDescent="0.3">
      <c r="A2029" t="str">
        <f t="shared" si="124"/>
        <v>2010-62-3-</v>
      </c>
      <c r="B2029">
        <f>VLOOKUP(F2029,LookUpFlags!$A$5:$E$114,5,FALSE)</f>
        <v>1</v>
      </c>
      <c r="C2029">
        <f t="shared" si="125"/>
        <v>31</v>
      </c>
      <c r="D2029" t="str">
        <f t="shared" si="126"/>
        <v>M</v>
      </c>
      <c r="E2029">
        <v>2010</v>
      </c>
      <c r="F2029">
        <v>62</v>
      </c>
      <c r="H2029">
        <v>3</v>
      </c>
      <c r="I2029" s="136">
        <f>VLOOKUP(A2029,[1]valid2020_stock!$A$2:$M$9919,13,FALSE)</f>
        <v>815.98227327357017</v>
      </c>
      <c r="K2029" s="136">
        <f t="shared" ref="K2029:K2092" si="127">I2029</f>
        <v>815.98227327357017</v>
      </c>
    </row>
    <row r="2030" spans="1:11" x14ac:dyDescent="0.3">
      <c r="A2030" t="str">
        <f t="shared" si="124"/>
        <v>2010-62-4-</v>
      </c>
      <c r="B2030">
        <f>VLOOKUP(F2030,LookUpFlags!$A$5:$E$114,5,FALSE)</f>
        <v>1</v>
      </c>
      <c r="C2030">
        <f t="shared" si="125"/>
        <v>31</v>
      </c>
      <c r="D2030" t="str">
        <f t="shared" si="126"/>
        <v>M</v>
      </c>
      <c r="E2030">
        <v>2010</v>
      </c>
      <c r="F2030">
        <v>62</v>
      </c>
      <c r="H2030">
        <v>4</v>
      </c>
      <c r="I2030" s="136">
        <f>VLOOKUP(A2030,[1]valid2020_stock!$A$2:$M$9919,13,FALSE)</f>
        <v>3869.8349250309111</v>
      </c>
      <c r="K2030" s="136">
        <f t="shared" si="127"/>
        <v>3869.8349250309111</v>
      </c>
    </row>
    <row r="2031" spans="1:11" x14ac:dyDescent="0.3">
      <c r="A2031" t="str">
        <f t="shared" si="124"/>
        <v>2010-62-5-</v>
      </c>
      <c r="B2031">
        <f>VLOOKUP(F2031,LookUpFlags!$A$5:$E$114,5,FALSE)</f>
        <v>1</v>
      </c>
      <c r="C2031">
        <f t="shared" si="125"/>
        <v>31</v>
      </c>
      <c r="D2031" t="str">
        <f t="shared" si="126"/>
        <v>M</v>
      </c>
      <c r="E2031">
        <v>2010</v>
      </c>
      <c r="F2031">
        <v>62</v>
      </c>
      <c r="H2031">
        <v>5</v>
      </c>
      <c r="I2031" s="136">
        <f>VLOOKUP(A2031,[1]valid2020_stock!$A$2:$M$9919,13,FALSE)</f>
        <v>202.9698637209749</v>
      </c>
      <c r="K2031" s="136">
        <f t="shared" si="127"/>
        <v>202.9698637209749</v>
      </c>
    </row>
    <row r="2032" spans="1:11" x14ac:dyDescent="0.3">
      <c r="A2032" t="str">
        <f t="shared" si="124"/>
        <v>2011-62-3-</v>
      </c>
      <c r="B2032">
        <f>VLOOKUP(F2032,LookUpFlags!$A$5:$E$114,5,FALSE)</f>
        <v>1</v>
      </c>
      <c r="C2032">
        <f t="shared" si="125"/>
        <v>31</v>
      </c>
      <c r="D2032" t="str">
        <f t="shared" si="126"/>
        <v>M</v>
      </c>
      <c r="E2032">
        <v>2011</v>
      </c>
      <c r="F2032">
        <v>62</v>
      </c>
      <c r="H2032">
        <v>3</v>
      </c>
      <c r="I2032" s="136">
        <f>VLOOKUP(A2032,[1]valid2020_stock!$A$2:$M$9919,13,FALSE)</f>
        <v>729.06682953520067</v>
      </c>
      <c r="K2032" s="136">
        <f t="shared" si="127"/>
        <v>729.06682953520067</v>
      </c>
    </row>
    <row r="2033" spans="1:11" x14ac:dyDescent="0.3">
      <c r="A2033" t="str">
        <f t="shared" si="124"/>
        <v>2011-62-4-</v>
      </c>
      <c r="B2033">
        <f>VLOOKUP(F2033,LookUpFlags!$A$5:$E$114,5,FALSE)</f>
        <v>1</v>
      </c>
      <c r="C2033">
        <f t="shared" si="125"/>
        <v>31</v>
      </c>
      <c r="D2033" t="str">
        <f t="shared" si="126"/>
        <v>M</v>
      </c>
      <c r="E2033">
        <v>2011</v>
      </c>
      <c r="F2033">
        <v>62</v>
      </c>
      <c r="H2033">
        <v>4</v>
      </c>
      <c r="I2033" s="136">
        <f>VLOOKUP(A2033,[1]valid2020_stock!$A$2:$M$9919,13,FALSE)</f>
        <v>3669.6259526535291</v>
      </c>
      <c r="K2033" s="136">
        <f t="shared" si="127"/>
        <v>3669.6259526535291</v>
      </c>
    </row>
    <row r="2034" spans="1:11" x14ac:dyDescent="0.3">
      <c r="A2034" t="str">
        <f t="shared" si="124"/>
        <v>2011-62-5-</v>
      </c>
      <c r="B2034">
        <f>VLOOKUP(F2034,LookUpFlags!$A$5:$E$114,5,FALSE)</f>
        <v>1</v>
      </c>
      <c r="C2034">
        <f t="shared" si="125"/>
        <v>31</v>
      </c>
      <c r="D2034" t="str">
        <f t="shared" si="126"/>
        <v>M</v>
      </c>
      <c r="E2034">
        <v>2011</v>
      </c>
      <c r="F2034">
        <v>62</v>
      </c>
      <c r="H2034">
        <v>5</v>
      </c>
      <c r="I2034" s="136">
        <f>VLOOKUP(A2034,[1]valid2020_stock!$A$2:$M$9919,13,FALSE)</f>
        <v>258.80553304792193</v>
      </c>
      <c r="K2034" s="136">
        <f t="shared" si="127"/>
        <v>258.80553304792193</v>
      </c>
    </row>
    <row r="2035" spans="1:11" x14ac:dyDescent="0.3">
      <c r="A2035" t="str">
        <f t="shared" si="124"/>
        <v>2012-62-3-</v>
      </c>
      <c r="B2035">
        <f>VLOOKUP(F2035,LookUpFlags!$A$5:$E$114,5,FALSE)</f>
        <v>1</v>
      </c>
      <c r="C2035">
        <f t="shared" si="125"/>
        <v>31</v>
      </c>
      <c r="D2035" t="str">
        <f t="shared" si="126"/>
        <v>M</v>
      </c>
      <c r="E2035">
        <v>2012</v>
      </c>
      <c r="F2035">
        <v>62</v>
      </c>
      <c r="H2035">
        <v>3</v>
      </c>
      <c r="I2035" s="136">
        <f>VLOOKUP(A2035,[1]valid2020_stock!$A$2:$M$9919,13,FALSE)</f>
        <v>774.24127375808166</v>
      </c>
      <c r="K2035" s="136">
        <f t="shared" si="127"/>
        <v>774.24127375808166</v>
      </c>
    </row>
    <row r="2036" spans="1:11" x14ac:dyDescent="0.3">
      <c r="A2036" t="str">
        <f t="shared" si="124"/>
        <v>2012-62-4-</v>
      </c>
      <c r="B2036">
        <f>VLOOKUP(F2036,LookUpFlags!$A$5:$E$114,5,FALSE)</f>
        <v>1</v>
      </c>
      <c r="C2036">
        <f t="shared" si="125"/>
        <v>31</v>
      </c>
      <c r="D2036" t="str">
        <f t="shared" si="126"/>
        <v>M</v>
      </c>
      <c r="E2036">
        <v>2012</v>
      </c>
      <c r="F2036">
        <v>62</v>
      </c>
      <c r="H2036">
        <v>4</v>
      </c>
      <c r="I2036" s="136">
        <f>VLOOKUP(A2036,[1]valid2020_stock!$A$2:$M$9919,13,FALSE)</f>
        <v>1372.0679900198741</v>
      </c>
      <c r="K2036" s="136">
        <f t="shared" si="127"/>
        <v>1372.0679900198741</v>
      </c>
    </row>
    <row r="2037" spans="1:11" x14ac:dyDescent="0.3">
      <c r="A2037" t="str">
        <f t="shared" si="124"/>
        <v>2012-62-5-</v>
      </c>
      <c r="B2037">
        <f>VLOOKUP(F2037,LookUpFlags!$A$5:$E$114,5,FALSE)</f>
        <v>1</v>
      </c>
      <c r="C2037">
        <f t="shared" si="125"/>
        <v>31</v>
      </c>
      <c r="D2037" t="str">
        <f t="shared" si="126"/>
        <v>M</v>
      </c>
      <c r="E2037">
        <v>2012</v>
      </c>
      <c r="F2037">
        <v>62</v>
      </c>
      <c r="H2037">
        <v>5</v>
      </c>
      <c r="I2037" s="136">
        <f>VLOOKUP(A2037,[1]valid2020_stock!$A$2:$M$9919,13,FALSE)</f>
        <v>224.27163409913561</v>
      </c>
      <c r="K2037" s="136">
        <f t="shared" si="127"/>
        <v>224.27163409913561</v>
      </c>
    </row>
    <row r="2038" spans="1:11" x14ac:dyDescent="0.3">
      <c r="A2038" t="str">
        <f t="shared" si="124"/>
        <v>2013-62-3-</v>
      </c>
      <c r="B2038">
        <f>VLOOKUP(F2038,LookUpFlags!$A$5:$E$114,5,FALSE)</f>
        <v>1</v>
      </c>
      <c r="C2038">
        <f t="shared" si="125"/>
        <v>31</v>
      </c>
      <c r="D2038" t="str">
        <f t="shared" si="126"/>
        <v>M</v>
      </c>
      <c r="E2038">
        <v>2013</v>
      </c>
      <c r="F2038">
        <v>62</v>
      </c>
      <c r="H2038">
        <v>3</v>
      </c>
      <c r="I2038" s="136">
        <f>VLOOKUP(A2038,[1]valid2020_stock!$A$2:$M$9919,13,FALSE)</f>
        <v>1602.665242548042</v>
      </c>
      <c r="K2038" s="136">
        <f t="shared" si="127"/>
        <v>1602.665242548042</v>
      </c>
    </row>
    <row r="2039" spans="1:11" x14ac:dyDescent="0.3">
      <c r="A2039" t="str">
        <f t="shared" si="124"/>
        <v>2013-62-4-</v>
      </c>
      <c r="B2039">
        <f>VLOOKUP(F2039,LookUpFlags!$A$5:$E$114,5,FALSE)</f>
        <v>1</v>
      </c>
      <c r="C2039">
        <f t="shared" si="125"/>
        <v>31</v>
      </c>
      <c r="D2039" t="str">
        <f t="shared" si="126"/>
        <v>M</v>
      </c>
      <c r="E2039">
        <v>2013</v>
      </c>
      <c r="F2039">
        <v>62</v>
      </c>
      <c r="H2039">
        <v>4</v>
      </c>
      <c r="I2039" s="136">
        <f>VLOOKUP(A2039,[1]valid2020_stock!$A$2:$M$9919,13,FALSE)</f>
        <v>2007.771580102519</v>
      </c>
      <c r="K2039" s="136">
        <f t="shared" si="127"/>
        <v>2007.771580102519</v>
      </c>
    </row>
    <row r="2040" spans="1:11" x14ac:dyDescent="0.3">
      <c r="A2040" t="str">
        <f t="shared" si="124"/>
        <v>2013-62-5-</v>
      </c>
      <c r="B2040">
        <f>VLOOKUP(F2040,LookUpFlags!$A$5:$E$114,5,FALSE)</f>
        <v>1</v>
      </c>
      <c r="C2040">
        <f t="shared" si="125"/>
        <v>31</v>
      </c>
      <c r="D2040" t="str">
        <f t="shared" si="126"/>
        <v>M</v>
      </c>
      <c r="E2040">
        <v>2013</v>
      </c>
      <c r="F2040">
        <v>62</v>
      </c>
      <c r="H2040">
        <v>5</v>
      </c>
      <c r="I2040" s="136">
        <f>VLOOKUP(A2040,[1]valid2020_stock!$A$2:$M$9919,13,FALSE)</f>
        <v>111.446800118224</v>
      </c>
      <c r="K2040" s="136">
        <f t="shared" si="127"/>
        <v>111.446800118224</v>
      </c>
    </row>
    <row r="2041" spans="1:11" x14ac:dyDescent="0.3">
      <c r="A2041" t="str">
        <f t="shared" si="124"/>
        <v>2007-63-3-</v>
      </c>
      <c r="B2041">
        <f>VLOOKUP(F2041,LookUpFlags!$A$5:$E$114,5,FALSE)</f>
        <v>1</v>
      </c>
      <c r="C2041">
        <f t="shared" si="125"/>
        <v>32</v>
      </c>
      <c r="D2041" t="str">
        <f t="shared" si="126"/>
        <v>UM</v>
      </c>
      <c r="E2041">
        <v>2007</v>
      </c>
      <c r="F2041">
        <v>63</v>
      </c>
      <c r="H2041">
        <v>3</v>
      </c>
      <c r="I2041" s="136">
        <f>VLOOKUP(A2041,[1]valid2020_stock!$A$2:$M$9919,13,FALSE)</f>
        <v>6273.395465575858</v>
      </c>
      <c r="K2041" s="136">
        <f t="shared" si="127"/>
        <v>6273.395465575858</v>
      </c>
    </row>
    <row r="2042" spans="1:11" x14ac:dyDescent="0.3">
      <c r="A2042" t="str">
        <f t="shared" si="124"/>
        <v>2007-63-4-</v>
      </c>
      <c r="B2042">
        <f>VLOOKUP(F2042,LookUpFlags!$A$5:$E$114,5,FALSE)</f>
        <v>1</v>
      </c>
      <c r="C2042">
        <f t="shared" si="125"/>
        <v>32</v>
      </c>
      <c r="D2042" t="str">
        <f t="shared" si="126"/>
        <v>UM</v>
      </c>
      <c r="E2042">
        <v>2007</v>
      </c>
      <c r="F2042">
        <v>63</v>
      </c>
      <c r="H2042">
        <v>4</v>
      </c>
      <c r="I2042" s="136">
        <f>VLOOKUP(A2042,[1]valid2020_stock!$A$2:$M$9919,13,FALSE)</f>
        <v>19020.651281542159</v>
      </c>
      <c r="K2042" s="136">
        <f t="shared" si="127"/>
        <v>19020.651281542159</v>
      </c>
    </row>
    <row r="2043" spans="1:11" x14ac:dyDescent="0.3">
      <c r="A2043" t="str">
        <f t="shared" si="124"/>
        <v>2007-63-5-</v>
      </c>
      <c r="B2043">
        <f>VLOOKUP(F2043,LookUpFlags!$A$5:$E$114,5,FALSE)</f>
        <v>1</v>
      </c>
      <c r="C2043">
        <f t="shared" si="125"/>
        <v>32</v>
      </c>
      <c r="D2043" t="str">
        <f t="shared" si="126"/>
        <v>UM</v>
      </c>
      <c r="E2043">
        <v>2007</v>
      </c>
      <c r="F2043">
        <v>63</v>
      </c>
      <c r="H2043">
        <v>5</v>
      </c>
      <c r="I2043" s="136">
        <f>VLOOKUP(A2043,[1]valid2020_stock!$A$2:$M$9919,13,FALSE)</f>
        <v>475.5857037345732</v>
      </c>
      <c r="K2043" s="136">
        <f t="shared" si="127"/>
        <v>475.5857037345732</v>
      </c>
    </row>
    <row r="2044" spans="1:11" x14ac:dyDescent="0.3">
      <c r="A2044" t="str">
        <f t="shared" si="124"/>
        <v>2008-63-3-</v>
      </c>
      <c r="B2044">
        <f>VLOOKUP(F2044,LookUpFlags!$A$5:$E$114,5,FALSE)</f>
        <v>1</v>
      </c>
      <c r="C2044">
        <f t="shared" si="125"/>
        <v>32</v>
      </c>
      <c r="D2044" t="str">
        <f t="shared" si="126"/>
        <v>UM</v>
      </c>
      <c r="E2044">
        <v>2008</v>
      </c>
      <c r="F2044">
        <v>63</v>
      </c>
      <c r="H2044">
        <v>3</v>
      </c>
      <c r="I2044" s="136">
        <f>VLOOKUP(A2044,[1]valid2020_stock!$A$2:$M$9919,13,FALSE)</f>
        <v>13714.562752776101</v>
      </c>
      <c r="K2044" s="136">
        <f t="shared" si="127"/>
        <v>13714.562752776101</v>
      </c>
    </row>
    <row r="2045" spans="1:11" x14ac:dyDescent="0.3">
      <c r="A2045" t="str">
        <f t="shared" si="124"/>
        <v>2008-63-4-</v>
      </c>
      <c r="B2045">
        <f>VLOOKUP(F2045,LookUpFlags!$A$5:$E$114,5,FALSE)</f>
        <v>1</v>
      </c>
      <c r="C2045">
        <f t="shared" si="125"/>
        <v>32</v>
      </c>
      <c r="D2045" t="str">
        <f t="shared" si="126"/>
        <v>UM</v>
      </c>
      <c r="E2045">
        <v>2008</v>
      </c>
      <c r="F2045">
        <v>63</v>
      </c>
      <c r="H2045">
        <v>4</v>
      </c>
      <c r="I2045" s="136">
        <f>VLOOKUP(A2045,[1]valid2020_stock!$A$2:$M$9919,13,FALSE)</f>
        <v>5212.5349480973437</v>
      </c>
      <c r="K2045" s="136">
        <f t="shared" si="127"/>
        <v>5212.5349480973437</v>
      </c>
    </row>
    <row r="2046" spans="1:11" x14ac:dyDescent="0.3">
      <c r="A2046" t="str">
        <f t="shared" si="124"/>
        <v>2008-63-5-</v>
      </c>
      <c r="B2046">
        <f>VLOOKUP(F2046,LookUpFlags!$A$5:$E$114,5,FALSE)</f>
        <v>1</v>
      </c>
      <c r="C2046">
        <f t="shared" si="125"/>
        <v>32</v>
      </c>
      <c r="D2046" t="str">
        <f t="shared" si="126"/>
        <v>UM</v>
      </c>
      <c r="E2046">
        <v>2008</v>
      </c>
      <c r="F2046">
        <v>63</v>
      </c>
      <c r="H2046">
        <v>5</v>
      </c>
      <c r="I2046" s="136">
        <f>VLOOKUP(A2046,[1]valid2020_stock!$A$2:$M$9919,13,FALSE)</f>
        <v>2065.0294602701069</v>
      </c>
      <c r="K2046" s="136">
        <f t="shared" si="127"/>
        <v>2065.0294602701069</v>
      </c>
    </row>
    <row r="2047" spans="1:11" x14ac:dyDescent="0.3">
      <c r="A2047" t="str">
        <f t="shared" si="124"/>
        <v>2009-63-3-</v>
      </c>
      <c r="B2047">
        <f>VLOOKUP(F2047,LookUpFlags!$A$5:$E$114,5,FALSE)</f>
        <v>1</v>
      </c>
      <c r="C2047">
        <f t="shared" si="125"/>
        <v>32</v>
      </c>
      <c r="D2047" t="str">
        <f t="shared" si="126"/>
        <v>UM</v>
      </c>
      <c r="E2047">
        <v>2009</v>
      </c>
      <c r="F2047">
        <v>63</v>
      </c>
      <c r="H2047">
        <v>3</v>
      </c>
      <c r="I2047" s="136">
        <f>VLOOKUP(A2047,[1]valid2020_stock!$A$2:$M$9919,13,FALSE)</f>
        <v>4925.5903223482919</v>
      </c>
      <c r="K2047" s="136">
        <f t="shared" si="127"/>
        <v>4925.5903223482919</v>
      </c>
    </row>
    <row r="2048" spans="1:11" x14ac:dyDescent="0.3">
      <c r="A2048" t="str">
        <f t="shared" si="124"/>
        <v>2009-63-4-</v>
      </c>
      <c r="B2048">
        <f>VLOOKUP(F2048,LookUpFlags!$A$5:$E$114,5,FALSE)</f>
        <v>1</v>
      </c>
      <c r="C2048">
        <f t="shared" si="125"/>
        <v>32</v>
      </c>
      <c r="D2048" t="str">
        <f t="shared" si="126"/>
        <v>UM</v>
      </c>
      <c r="E2048">
        <v>2009</v>
      </c>
      <c r="F2048">
        <v>63</v>
      </c>
      <c r="H2048">
        <v>4</v>
      </c>
      <c r="I2048" s="136">
        <f>VLOOKUP(A2048,[1]valid2020_stock!$A$2:$M$9919,13,FALSE)</f>
        <v>18583.68170502222</v>
      </c>
      <c r="K2048" s="136">
        <f t="shared" si="127"/>
        <v>18583.68170502222</v>
      </c>
    </row>
    <row r="2049" spans="1:11" x14ac:dyDescent="0.3">
      <c r="A2049" t="str">
        <f t="shared" si="124"/>
        <v>2009-63-5-</v>
      </c>
      <c r="B2049">
        <f>VLOOKUP(F2049,LookUpFlags!$A$5:$E$114,5,FALSE)</f>
        <v>1</v>
      </c>
      <c r="C2049">
        <f t="shared" si="125"/>
        <v>32</v>
      </c>
      <c r="D2049" t="str">
        <f t="shared" si="126"/>
        <v>UM</v>
      </c>
      <c r="E2049">
        <v>2009</v>
      </c>
      <c r="F2049">
        <v>63</v>
      </c>
      <c r="H2049">
        <v>5</v>
      </c>
      <c r="I2049" s="136">
        <f>VLOOKUP(A2049,[1]valid2020_stock!$A$2:$M$9919,13,FALSE)</f>
        <v>504.01704159424651</v>
      </c>
      <c r="K2049" s="136">
        <f t="shared" si="127"/>
        <v>504.01704159424651</v>
      </c>
    </row>
    <row r="2050" spans="1:11" x14ac:dyDescent="0.3">
      <c r="A2050" t="str">
        <f t="shared" si="124"/>
        <v>2010-63-3-</v>
      </c>
      <c r="B2050">
        <f>VLOOKUP(F2050,LookUpFlags!$A$5:$E$114,5,FALSE)</f>
        <v>1</v>
      </c>
      <c r="C2050">
        <f t="shared" si="125"/>
        <v>32</v>
      </c>
      <c r="D2050" t="str">
        <f t="shared" si="126"/>
        <v>UM</v>
      </c>
      <c r="E2050">
        <v>2010</v>
      </c>
      <c r="F2050">
        <v>63</v>
      </c>
      <c r="H2050">
        <v>3</v>
      </c>
      <c r="I2050" s="136">
        <f>VLOOKUP(A2050,[1]valid2020_stock!$A$2:$M$9919,13,FALSE)</f>
        <v>11787.01336383098</v>
      </c>
      <c r="K2050" s="136">
        <f t="shared" si="127"/>
        <v>11787.01336383098</v>
      </c>
    </row>
    <row r="2051" spans="1:11" x14ac:dyDescent="0.3">
      <c r="A2051" t="str">
        <f t="shared" si="124"/>
        <v>2010-63-4-</v>
      </c>
      <c r="B2051">
        <f>VLOOKUP(F2051,LookUpFlags!$A$5:$E$114,5,FALSE)</f>
        <v>1</v>
      </c>
      <c r="C2051">
        <f t="shared" si="125"/>
        <v>32</v>
      </c>
      <c r="D2051" t="str">
        <f t="shared" si="126"/>
        <v>UM</v>
      </c>
      <c r="E2051">
        <v>2010</v>
      </c>
      <c r="F2051">
        <v>63</v>
      </c>
      <c r="H2051">
        <v>4</v>
      </c>
      <c r="I2051" s="136">
        <f>VLOOKUP(A2051,[1]valid2020_stock!$A$2:$M$9919,13,FALSE)</f>
        <v>8911.2547117073973</v>
      </c>
      <c r="K2051" s="136">
        <f t="shared" si="127"/>
        <v>8911.2547117073973</v>
      </c>
    </row>
    <row r="2052" spans="1:11" x14ac:dyDescent="0.3">
      <c r="A2052" t="str">
        <f t="shared" ref="A2052:A2115" si="128">E2052&amp;"-"&amp;F2052&amp;"-"&amp;H2052&amp;"-"&amp;G2052</f>
        <v>2010-63-5-</v>
      </c>
      <c r="B2052">
        <f>VLOOKUP(F2052,LookUpFlags!$A$5:$E$114,5,FALSE)</f>
        <v>1</v>
      </c>
      <c r="C2052">
        <f t="shared" ref="C2052:C2115" si="129">IF(MOD(F2052,2)&lt;&gt;0,F2052/2+0.5,F2052/2)</f>
        <v>32</v>
      </c>
      <c r="D2052" t="str">
        <f t="shared" ref="D2052:D2115" si="130">IF(MOD(F2052,2)&lt;&gt;0,"UM","M")</f>
        <v>UM</v>
      </c>
      <c r="E2052">
        <v>2010</v>
      </c>
      <c r="F2052">
        <v>63</v>
      </c>
      <c r="H2052">
        <v>5</v>
      </c>
      <c r="I2052" s="136">
        <f>VLOOKUP(A2052,[1]valid2020_stock!$A$2:$M$9919,13,FALSE)</f>
        <v>1062.344043023377</v>
      </c>
      <c r="K2052" s="136">
        <f t="shared" si="127"/>
        <v>1062.344043023377</v>
      </c>
    </row>
    <row r="2053" spans="1:11" x14ac:dyDescent="0.3">
      <c r="A2053" t="str">
        <f t="shared" si="128"/>
        <v>2011-63-3-</v>
      </c>
      <c r="B2053">
        <f>VLOOKUP(F2053,LookUpFlags!$A$5:$E$114,5,FALSE)</f>
        <v>1</v>
      </c>
      <c r="C2053">
        <f t="shared" si="129"/>
        <v>32</v>
      </c>
      <c r="D2053" t="str">
        <f t="shared" si="130"/>
        <v>UM</v>
      </c>
      <c r="E2053">
        <v>2011</v>
      </c>
      <c r="F2053">
        <v>63</v>
      </c>
      <c r="H2053">
        <v>3</v>
      </c>
      <c r="I2053" s="136">
        <f>VLOOKUP(A2053,[1]valid2020_stock!$A$2:$M$9919,13,FALSE)</f>
        <v>12813.320429142759</v>
      </c>
      <c r="K2053" s="136">
        <f t="shared" si="127"/>
        <v>12813.320429142759</v>
      </c>
    </row>
    <row r="2054" spans="1:11" x14ac:dyDescent="0.3">
      <c r="A2054" t="str">
        <f t="shared" si="128"/>
        <v>2011-63-4-</v>
      </c>
      <c r="B2054">
        <f>VLOOKUP(F2054,LookUpFlags!$A$5:$E$114,5,FALSE)</f>
        <v>1</v>
      </c>
      <c r="C2054">
        <f t="shared" si="129"/>
        <v>32</v>
      </c>
      <c r="D2054" t="str">
        <f t="shared" si="130"/>
        <v>UM</v>
      </c>
      <c r="E2054">
        <v>2011</v>
      </c>
      <c r="F2054">
        <v>63</v>
      </c>
      <c r="H2054">
        <v>4</v>
      </c>
      <c r="I2054" s="136">
        <f>VLOOKUP(A2054,[1]valid2020_stock!$A$2:$M$9919,13,FALSE)</f>
        <v>10505.91745107868</v>
      </c>
      <c r="K2054" s="136">
        <f t="shared" si="127"/>
        <v>10505.91745107868</v>
      </c>
    </row>
    <row r="2055" spans="1:11" x14ac:dyDescent="0.3">
      <c r="A2055" t="str">
        <f t="shared" si="128"/>
        <v>2011-63-5-</v>
      </c>
      <c r="B2055">
        <f>VLOOKUP(F2055,LookUpFlags!$A$5:$E$114,5,FALSE)</f>
        <v>1</v>
      </c>
      <c r="C2055">
        <f t="shared" si="129"/>
        <v>32</v>
      </c>
      <c r="D2055" t="str">
        <f t="shared" si="130"/>
        <v>UM</v>
      </c>
      <c r="E2055">
        <v>2011</v>
      </c>
      <c r="F2055">
        <v>63</v>
      </c>
      <c r="H2055">
        <v>5</v>
      </c>
      <c r="I2055" s="136">
        <f>VLOOKUP(A2055,[1]valid2020_stock!$A$2:$M$9919,13,FALSE)</f>
        <v>809.42019459355652</v>
      </c>
      <c r="K2055" s="136">
        <f t="shared" si="127"/>
        <v>809.42019459355652</v>
      </c>
    </row>
    <row r="2056" spans="1:11" x14ac:dyDescent="0.3">
      <c r="A2056" t="str">
        <f t="shared" si="128"/>
        <v>2012-63-3-</v>
      </c>
      <c r="B2056">
        <f>VLOOKUP(F2056,LookUpFlags!$A$5:$E$114,5,FALSE)</f>
        <v>1</v>
      </c>
      <c r="C2056">
        <f t="shared" si="129"/>
        <v>32</v>
      </c>
      <c r="D2056" t="str">
        <f t="shared" si="130"/>
        <v>UM</v>
      </c>
      <c r="E2056">
        <v>2012</v>
      </c>
      <c r="F2056">
        <v>63</v>
      </c>
      <c r="H2056">
        <v>3</v>
      </c>
      <c r="I2056" s="136">
        <f>VLOOKUP(A2056,[1]valid2020_stock!$A$2:$M$9919,13,FALSE)</f>
        <v>7726.521967715822</v>
      </c>
      <c r="K2056" s="136">
        <f t="shared" si="127"/>
        <v>7726.521967715822</v>
      </c>
    </row>
    <row r="2057" spans="1:11" x14ac:dyDescent="0.3">
      <c r="A2057" t="str">
        <f t="shared" si="128"/>
        <v>2012-63-4-</v>
      </c>
      <c r="B2057">
        <f>VLOOKUP(F2057,LookUpFlags!$A$5:$E$114,5,FALSE)</f>
        <v>1</v>
      </c>
      <c r="C2057">
        <f t="shared" si="129"/>
        <v>32</v>
      </c>
      <c r="D2057" t="str">
        <f t="shared" si="130"/>
        <v>UM</v>
      </c>
      <c r="E2057">
        <v>2012</v>
      </c>
      <c r="F2057">
        <v>63</v>
      </c>
      <c r="H2057">
        <v>4</v>
      </c>
      <c r="I2057" s="136">
        <f>VLOOKUP(A2057,[1]valid2020_stock!$A$2:$M$9919,13,FALSE)</f>
        <v>9534.8860120373265</v>
      </c>
      <c r="K2057" s="136">
        <f t="shared" si="127"/>
        <v>9534.8860120373265</v>
      </c>
    </row>
    <row r="2058" spans="1:11" x14ac:dyDescent="0.3">
      <c r="A2058" t="str">
        <f t="shared" si="128"/>
        <v>2012-63-5-</v>
      </c>
      <c r="B2058">
        <f>VLOOKUP(F2058,LookUpFlags!$A$5:$E$114,5,FALSE)</f>
        <v>1</v>
      </c>
      <c r="C2058">
        <f t="shared" si="129"/>
        <v>32</v>
      </c>
      <c r="D2058" t="str">
        <f t="shared" si="130"/>
        <v>UM</v>
      </c>
      <c r="E2058">
        <v>2012</v>
      </c>
      <c r="F2058">
        <v>63</v>
      </c>
      <c r="H2058">
        <v>5</v>
      </c>
      <c r="I2058" s="136">
        <f>VLOOKUP(A2058,[1]valid2020_stock!$A$2:$M$9919,13,FALSE)</f>
        <v>568.32364466937202</v>
      </c>
      <c r="K2058" s="136">
        <f t="shared" si="127"/>
        <v>568.32364466937202</v>
      </c>
    </row>
    <row r="2059" spans="1:11" x14ac:dyDescent="0.3">
      <c r="A2059" t="str">
        <f t="shared" si="128"/>
        <v>2013-63-3-</v>
      </c>
      <c r="B2059">
        <f>VLOOKUP(F2059,LookUpFlags!$A$5:$E$114,5,FALSE)</f>
        <v>1</v>
      </c>
      <c r="C2059">
        <f t="shared" si="129"/>
        <v>32</v>
      </c>
      <c r="D2059" t="str">
        <f t="shared" si="130"/>
        <v>UM</v>
      </c>
      <c r="E2059">
        <v>2013</v>
      </c>
      <c r="F2059">
        <v>63</v>
      </c>
      <c r="H2059">
        <v>3</v>
      </c>
      <c r="I2059" s="136">
        <f>VLOOKUP(A2059,[1]valid2020_stock!$A$2:$M$9919,13,FALSE)</f>
        <v>8284.6046860765673</v>
      </c>
      <c r="K2059" s="136">
        <f t="shared" si="127"/>
        <v>8284.6046860765673</v>
      </c>
    </row>
    <row r="2060" spans="1:11" x14ac:dyDescent="0.3">
      <c r="A2060" t="str">
        <f t="shared" si="128"/>
        <v>2013-63-4-</v>
      </c>
      <c r="B2060">
        <f>VLOOKUP(F2060,LookUpFlags!$A$5:$E$114,5,FALSE)</f>
        <v>1</v>
      </c>
      <c r="C2060">
        <f t="shared" si="129"/>
        <v>32</v>
      </c>
      <c r="D2060" t="str">
        <f t="shared" si="130"/>
        <v>UM</v>
      </c>
      <c r="E2060">
        <v>2013</v>
      </c>
      <c r="F2060">
        <v>63</v>
      </c>
      <c r="H2060">
        <v>4</v>
      </c>
      <c r="I2060" s="136">
        <f>VLOOKUP(A2060,[1]valid2020_stock!$A$2:$M$9919,13,FALSE)</f>
        <v>6637.6882395408284</v>
      </c>
      <c r="K2060" s="136">
        <f t="shared" si="127"/>
        <v>6637.6882395408284</v>
      </c>
    </row>
    <row r="2061" spans="1:11" x14ac:dyDescent="0.3">
      <c r="A2061" t="str">
        <f t="shared" si="128"/>
        <v>2013-63-5-</v>
      </c>
      <c r="B2061">
        <f>VLOOKUP(F2061,LookUpFlags!$A$5:$E$114,5,FALSE)</f>
        <v>1</v>
      </c>
      <c r="C2061">
        <f t="shared" si="129"/>
        <v>32</v>
      </c>
      <c r="D2061" t="str">
        <f t="shared" si="130"/>
        <v>UM</v>
      </c>
      <c r="E2061">
        <v>2013</v>
      </c>
      <c r="F2061">
        <v>63</v>
      </c>
      <c r="H2061">
        <v>5</v>
      </c>
      <c r="I2061" s="136">
        <f>VLOOKUP(A2061,[1]valid2020_stock!$A$2:$M$9919,13,FALSE)</f>
        <v>641.31696590914021</v>
      </c>
      <c r="K2061" s="136">
        <f t="shared" si="127"/>
        <v>641.31696590914021</v>
      </c>
    </row>
    <row r="2062" spans="1:11" x14ac:dyDescent="0.3">
      <c r="A2062" t="str">
        <f t="shared" si="128"/>
        <v>2007-64-3-</v>
      </c>
      <c r="B2062">
        <f>VLOOKUP(F2062,LookUpFlags!$A$5:$E$114,5,FALSE)</f>
        <v>1</v>
      </c>
      <c r="C2062">
        <f t="shared" si="129"/>
        <v>32</v>
      </c>
      <c r="D2062" t="str">
        <f t="shared" si="130"/>
        <v>M</v>
      </c>
      <c r="E2062">
        <v>2007</v>
      </c>
      <c r="F2062">
        <v>64</v>
      </c>
      <c r="H2062">
        <v>3</v>
      </c>
      <c r="I2062" s="136">
        <f>VLOOKUP(A2062,[1]valid2020_stock!$A$2:$M$9919,13,FALSE)</f>
        <v>261.53613271951872</v>
      </c>
      <c r="K2062" s="136">
        <f t="shared" si="127"/>
        <v>261.53613271951872</v>
      </c>
    </row>
    <row r="2063" spans="1:11" x14ac:dyDescent="0.3">
      <c r="A2063" t="str">
        <f t="shared" si="128"/>
        <v>2007-64-4-</v>
      </c>
      <c r="B2063">
        <f>VLOOKUP(F2063,LookUpFlags!$A$5:$E$114,5,FALSE)</f>
        <v>1</v>
      </c>
      <c r="C2063">
        <f t="shared" si="129"/>
        <v>32</v>
      </c>
      <c r="D2063" t="str">
        <f t="shared" si="130"/>
        <v>M</v>
      </c>
      <c r="E2063">
        <v>2007</v>
      </c>
      <c r="F2063">
        <v>64</v>
      </c>
      <c r="H2063">
        <v>4</v>
      </c>
      <c r="I2063" s="136">
        <f>VLOOKUP(A2063,[1]valid2020_stock!$A$2:$M$9919,13,FALSE)</f>
        <v>793.23035498936588</v>
      </c>
      <c r="K2063" s="136">
        <f t="shared" si="127"/>
        <v>793.23035498936588</v>
      </c>
    </row>
    <row r="2064" spans="1:11" x14ac:dyDescent="0.3">
      <c r="A2064" t="str">
        <f t="shared" si="128"/>
        <v>2007-64-5-</v>
      </c>
      <c r="B2064">
        <f>VLOOKUP(F2064,LookUpFlags!$A$5:$E$114,5,FALSE)</f>
        <v>1</v>
      </c>
      <c r="C2064">
        <f t="shared" si="129"/>
        <v>32</v>
      </c>
      <c r="D2064" t="str">
        <f t="shared" si="130"/>
        <v>M</v>
      </c>
      <c r="E2064">
        <v>2007</v>
      </c>
      <c r="F2064">
        <v>64</v>
      </c>
      <c r="H2064">
        <v>5</v>
      </c>
      <c r="I2064" s="136">
        <f>VLOOKUP(A2064,[1]valid2020_stock!$A$2:$M$9919,13,FALSE)</f>
        <v>20.092298225008172</v>
      </c>
      <c r="K2064" s="136">
        <f t="shared" si="127"/>
        <v>20.092298225008172</v>
      </c>
    </row>
    <row r="2065" spans="1:11" x14ac:dyDescent="0.3">
      <c r="A2065" t="str">
        <f t="shared" si="128"/>
        <v>2008-64-3-</v>
      </c>
      <c r="B2065">
        <f>VLOOKUP(F2065,LookUpFlags!$A$5:$E$114,5,FALSE)</f>
        <v>1</v>
      </c>
      <c r="C2065">
        <f t="shared" si="129"/>
        <v>32</v>
      </c>
      <c r="D2065" t="str">
        <f t="shared" si="130"/>
        <v>M</v>
      </c>
      <c r="E2065">
        <v>2008</v>
      </c>
      <c r="F2065">
        <v>64</v>
      </c>
      <c r="H2065">
        <v>3</v>
      </c>
      <c r="I2065" s="136">
        <f>VLOOKUP(A2065,[1]valid2020_stock!$A$2:$M$9919,13,FALSE)</f>
        <v>1192.9066980141381</v>
      </c>
      <c r="K2065" s="136">
        <f t="shared" si="127"/>
        <v>1192.9066980141381</v>
      </c>
    </row>
    <row r="2066" spans="1:11" x14ac:dyDescent="0.3">
      <c r="A2066" t="str">
        <f t="shared" si="128"/>
        <v>2008-64-4-</v>
      </c>
      <c r="B2066">
        <f>VLOOKUP(F2066,LookUpFlags!$A$5:$E$114,5,FALSE)</f>
        <v>1</v>
      </c>
      <c r="C2066">
        <f t="shared" si="129"/>
        <v>32</v>
      </c>
      <c r="D2066" t="str">
        <f t="shared" si="130"/>
        <v>M</v>
      </c>
      <c r="E2066">
        <v>2008</v>
      </c>
      <c r="F2066">
        <v>64</v>
      </c>
      <c r="H2066">
        <v>4</v>
      </c>
      <c r="I2066" s="136">
        <f>VLOOKUP(A2066,[1]valid2020_stock!$A$2:$M$9919,13,FALSE)</f>
        <v>453.7384593514526</v>
      </c>
      <c r="K2066" s="136">
        <f t="shared" si="127"/>
        <v>453.7384593514526</v>
      </c>
    </row>
    <row r="2067" spans="1:11" x14ac:dyDescent="0.3">
      <c r="A2067" t="str">
        <f t="shared" si="128"/>
        <v>2008-64-5-</v>
      </c>
      <c r="B2067">
        <f>VLOOKUP(F2067,LookUpFlags!$A$5:$E$114,5,FALSE)</f>
        <v>1</v>
      </c>
      <c r="C2067">
        <f t="shared" si="129"/>
        <v>32</v>
      </c>
      <c r="D2067" t="str">
        <f t="shared" si="130"/>
        <v>M</v>
      </c>
      <c r="E2067">
        <v>2008</v>
      </c>
      <c r="F2067">
        <v>64</v>
      </c>
      <c r="H2067">
        <v>5</v>
      </c>
      <c r="I2067" s="136">
        <f>VLOOKUP(A2067,[1]valid2020_stock!$A$2:$M$9919,13,FALSE)</f>
        <v>180.05083845481249</v>
      </c>
      <c r="K2067" s="136">
        <f t="shared" si="127"/>
        <v>180.05083845481249</v>
      </c>
    </row>
    <row r="2068" spans="1:11" x14ac:dyDescent="0.3">
      <c r="A2068" t="str">
        <f t="shared" si="128"/>
        <v>2009-64-3-</v>
      </c>
      <c r="B2068">
        <f>VLOOKUP(F2068,LookUpFlags!$A$5:$E$114,5,FALSE)</f>
        <v>1</v>
      </c>
      <c r="C2068">
        <f t="shared" si="129"/>
        <v>32</v>
      </c>
      <c r="D2068" t="str">
        <f t="shared" si="130"/>
        <v>M</v>
      </c>
      <c r="E2068">
        <v>2009</v>
      </c>
      <c r="F2068">
        <v>64</v>
      </c>
      <c r="H2068">
        <v>3</v>
      </c>
      <c r="I2068" s="136">
        <f>VLOOKUP(A2068,[1]valid2020_stock!$A$2:$M$9919,13,FALSE)</f>
        <v>429.20449921781977</v>
      </c>
      <c r="K2068" s="136">
        <f t="shared" si="127"/>
        <v>429.20449921781977</v>
      </c>
    </row>
    <row r="2069" spans="1:11" x14ac:dyDescent="0.3">
      <c r="A2069" t="str">
        <f t="shared" si="128"/>
        <v>2009-64-4-</v>
      </c>
      <c r="B2069">
        <f>VLOOKUP(F2069,LookUpFlags!$A$5:$E$114,5,FALSE)</f>
        <v>1</v>
      </c>
      <c r="C2069">
        <f t="shared" si="129"/>
        <v>32</v>
      </c>
      <c r="D2069" t="str">
        <f t="shared" si="130"/>
        <v>M</v>
      </c>
      <c r="E2069">
        <v>2009</v>
      </c>
      <c r="F2069">
        <v>64</v>
      </c>
      <c r="H2069">
        <v>4</v>
      </c>
      <c r="I2069" s="136">
        <f>VLOOKUP(A2069,[1]valid2020_stock!$A$2:$M$9919,13,FALSE)</f>
        <v>1625.3872952707279</v>
      </c>
      <c r="K2069" s="136">
        <f t="shared" si="127"/>
        <v>1625.3872952707279</v>
      </c>
    </row>
    <row r="2070" spans="1:11" x14ac:dyDescent="0.3">
      <c r="A2070" t="str">
        <f t="shared" si="128"/>
        <v>2009-64-5-</v>
      </c>
      <c r="B2070">
        <f>VLOOKUP(F2070,LookUpFlags!$A$5:$E$114,5,FALSE)</f>
        <v>1</v>
      </c>
      <c r="C2070">
        <f t="shared" si="129"/>
        <v>32</v>
      </c>
      <c r="D2070" t="str">
        <f t="shared" si="130"/>
        <v>M</v>
      </c>
      <c r="E2070">
        <v>2009</v>
      </c>
      <c r="F2070">
        <v>64</v>
      </c>
      <c r="H2070">
        <v>5</v>
      </c>
      <c r="I2070" s="136">
        <f>VLOOKUP(A2070,[1]valid2020_stock!$A$2:$M$9919,13,FALSE)</f>
        <v>43.191312498038428</v>
      </c>
      <c r="K2070" s="136">
        <f t="shared" si="127"/>
        <v>43.191312498038428</v>
      </c>
    </row>
    <row r="2071" spans="1:11" x14ac:dyDescent="0.3">
      <c r="A2071" t="str">
        <f t="shared" si="128"/>
        <v>2010-64-3-</v>
      </c>
      <c r="B2071">
        <f>VLOOKUP(F2071,LookUpFlags!$A$5:$E$114,5,FALSE)</f>
        <v>1</v>
      </c>
      <c r="C2071">
        <f t="shared" si="129"/>
        <v>32</v>
      </c>
      <c r="D2071" t="str">
        <f t="shared" si="130"/>
        <v>M</v>
      </c>
      <c r="E2071">
        <v>2010</v>
      </c>
      <c r="F2071">
        <v>64</v>
      </c>
      <c r="H2071">
        <v>3</v>
      </c>
      <c r="I2071" s="136">
        <f>VLOOKUP(A2071,[1]valid2020_stock!$A$2:$M$9919,13,FALSE)</f>
        <v>1024.31505071472</v>
      </c>
      <c r="K2071" s="136">
        <f t="shared" si="127"/>
        <v>1024.31505071472</v>
      </c>
    </row>
    <row r="2072" spans="1:11" x14ac:dyDescent="0.3">
      <c r="A2072" t="str">
        <f t="shared" si="128"/>
        <v>2010-64-4-</v>
      </c>
      <c r="B2072">
        <f>VLOOKUP(F2072,LookUpFlags!$A$5:$E$114,5,FALSE)</f>
        <v>1</v>
      </c>
      <c r="C2072">
        <f t="shared" si="129"/>
        <v>32</v>
      </c>
      <c r="D2072" t="str">
        <f t="shared" si="130"/>
        <v>M</v>
      </c>
      <c r="E2072">
        <v>2010</v>
      </c>
      <c r="F2072">
        <v>64</v>
      </c>
      <c r="H2072">
        <v>4</v>
      </c>
      <c r="I2072" s="136">
        <f>VLOOKUP(A2072,[1]valid2020_stock!$A$2:$M$9919,13,FALSE)</f>
        <v>776.57227596946359</v>
      </c>
      <c r="K2072" s="136">
        <f t="shared" si="127"/>
        <v>776.57227596946359</v>
      </c>
    </row>
    <row r="2073" spans="1:11" x14ac:dyDescent="0.3">
      <c r="A2073" t="str">
        <f t="shared" si="128"/>
        <v>2010-64-5-</v>
      </c>
      <c r="B2073">
        <f>VLOOKUP(F2073,LookUpFlags!$A$5:$E$114,5,FALSE)</f>
        <v>1</v>
      </c>
      <c r="C2073">
        <f t="shared" si="129"/>
        <v>32</v>
      </c>
      <c r="D2073" t="str">
        <f t="shared" si="130"/>
        <v>M</v>
      </c>
      <c r="E2073">
        <v>2010</v>
      </c>
      <c r="F2073">
        <v>64</v>
      </c>
      <c r="H2073">
        <v>5</v>
      </c>
      <c r="I2073" s="136">
        <f>VLOOKUP(A2073,[1]valid2020_stock!$A$2:$M$9919,13,FALSE)</f>
        <v>91.932868160232601</v>
      </c>
      <c r="K2073" s="136">
        <f t="shared" si="127"/>
        <v>91.932868160232601</v>
      </c>
    </row>
    <row r="2074" spans="1:11" x14ac:dyDescent="0.3">
      <c r="A2074" t="str">
        <f t="shared" si="128"/>
        <v>2011-64-3-</v>
      </c>
      <c r="B2074">
        <f>VLOOKUP(F2074,LookUpFlags!$A$5:$E$114,5,FALSE)</f>
        <v>1</v>
      </c>
      <c r="C2074">
        <f t="shared" si="129"/>
        <v>32</v>
      </c>
      <c r="D2074" t="str">
        <f t="shared" si="130"/>
        <v>M</v>
      </c>
      <c r="E2074">
        <v>2011</v>
      </c>
      <c r="F2074">
        <v>64</v>
      </c>
      <c r="H2074">
        <v>3</v>
      </c>
      <c r="I2074" s="136">
        <f>VLOOKUP(A2074,[1]valid2020_stock!$A$2:$M$9919,13,FALSE)</f>
        <v>1088.3146938330669</v>
      </c>
      <c r="K2074" s="136">
        <f t="shared" si="127"/>
        <v>1088.3146938330669</v>
      </c>
    </row>
    <row r="2075" spans="1:11" x14ac:dyDescent="0.3">
      <c r="A2075" t="str">
        <f t="shared" si="128"/>
        <v>2011-64-4-</v>
      </c>
      <c r="B2075">
        <f>VLOOKUP(F2075,LookUpFlags!$A$5:$E$114,5,FALSE)</f>
        <v>1</v>
      </c>
      <c r="C2075">
        <f t="shared" si="129"/>
        <v>32</v>
      </c>
      <c r="D2075" t="str">
        <f t="shared" si="130"/>
        <v>M</v>
      </c>
      <c r="E2075">
        <v>2011</v>
      </c>
      <c r="F2075">
        <v>64</v>
      </c>
      <c r="H2075">
        <v>4</v>
      </c>
      <c r="I2075" s="136">
        <f>VLOOKUP(A2075,[1]valid2020_stock!$A$2:$M$9919,13,FALSE)</f>
        <v>899.24621579557424</v>
      </c>
      <c r="K2075" s="136">
        <f t="shared" si="127"/>
        <v>899.24621579557424</v>
      </c>
    </row>
    <row r="2076" spans="1:11" x14ac:dyDescent="0.3">
      <c r="A2076" t="str">
        <f t="shared" si="128"/>
        <v>2011-64-5-</v>
      </c>
      <c r="B2076">
        <f>VLOOKUP(F2076,LookUpFlags!$A$5:$E$114,5,FALSE)</f>
        <v>1</v>
      </c>
      <c r="C2076">
        <f t="shared" si="129"/>
        <v>32</v>
      </c>
      <c r="D2076" t="str">
        <f t="shared" si="130"/>
        <v>M</v>
      </c>
      <c r="E2076">
        <v>2011</v>
      </c>
      <c r="F2076">
        <v>64</v>
      </c>
      <c r="H2076">
        <v>5</v>
      </c>
      <c r="I2076" s="136">
        <f>VLOOKUP(A2076,[1]valid2020_stock!$A$2:$M$9919,13,FALSE)</f>
        <v>71.04009212907431</v>
      </c>
      <c r="K2076" s="136">
        <f t="shared" si="127"/>
        <v>71.04009212907431</v>
      </c>
    </row>
    <row r="2077" spans="1:11" x14ac:dyDescent="0.3">
      <c r="A2077" t="str">
        <f t="shared" si="128"/>
        <v>2012-64-3-</v>
      </c>
      <c r="B2077">
        <f>VLOOKUP(F2077,LookUpFlags!$A$5:$E$114,5,FALSE)</f>
        <v>1</v>
      </c>
      <c r="C2077">
        <f t="shared" si="129"/>
        <v>32</v>
      </c>
      <c r="D2077" t="str">
        <f t="shared" si="130"/>
        <v>M</v>
      </c>
      <c r="E2077">
        <v>2012</v>
      </c>
      <c r="F2077">
        <v>64</v>
      </c>
      <c r="H2077">
        <v>3</v>
      </c>
      <c r="I2077" s="136">
        <f>VLOOKUP(A2077,[1]valid2020_stock!$A$2:$M$9919,13,FALSE)</f>
        <v>656.4808146917203</v>
      </c>
      <c r="K2077" s="136">
        <f t="shared" si="127"/>
        <v>656.4808146917203</v>
      </c>
    </row>
    <row r="2078" spans="1:11" x14ac:dyDescent="0.3">
      <c r="A2078" t="str">
        <f t="shared" si="128"/>
        <v>2012-64-4-</v>
      </c>
      <c r="B2078">
        <f>VLOOKUP(F2078,LookUpFlags!$A$5:$E$114,5,FALSE)</f>
        <v>1</v>
      </c>
      <c r="C2078">
        <f t="shared" si="129"/>
        <v>32</v>
      </c>
      <c r="D2078" t="str">
        <f t="shared" si="130"/>
        <v>M</v>
      </c>
      <c r="E2078">
        <v>2012</v>
      </c>
      <c r="F2078">
        <v>64</v>
      </c>
      <c r="H2078">
        <v>4</v>
      </c>
      <c r="I2078" s="136">
        <f>VLOOKUP(A2078,[1]valid2020_stock!$A$2:$M$9919,13,FALSE)</f>
        <v>815.89307425471452</v>
      </c>
      <c r="K2078" s="136">
        <f t="shared" si="127"/>
        <v>815.89307425471452</v>
      </c>
    </row>
    <row r="2079" spans="1:11" x14ac:dyDescent="0.3">
      <c r="A2079" t="str">
        <f t="shared" si="128"/>
        <v>2012-64-5-</v>
      </c>
      <c r="B2079">
        <f>VLOOKUP(F2079,LookUpFlags!$A$5:$E$114,5,FALSE)</f>
        <v>1</v>
      </c>
      <c r="C2079">
        <f t="shared" si="129"/>
        <v>32</v>
      </c>
      <c r="D2079" t="str">
        <f t="shared" si="130"/>
        <v>M</v>
      </c>
      <c r="E2079">
        <v>2012</v>
      </c>
      <c r="F2079">
        <v>64</v>
      </c>
      <c r="H2079">
        <v>5</v>
      </c>
      <c r="I2079" s="136">
        <f>VLOOKUP(A2079,[1]valid2020_stock!$A$2:$M$9919,13,FALSE)</f>
        <v>49.548977823697101</v>
      </c>
      <c r="K2079" s="136">
        <f t="shared" si="127"/>
        <v>49.548977823697101</v>
      </c>
    </row>
    <row r="2080" spans="1:11" x14ac:dyDescent="0.3">
      <c r="A2080" t="str">
        <f t="shared" si="128"/>
        <v>2013-64-3-</v>
      </c>
      <c r="B2080">
        <f>VLOOKUP(F2080,LookUpFlags!$A$5:$E$114,5,FALSE)</f>
        <v>1</v>
      </c>
      <c r="C2080">
        <f t="shared" si="129"/>
        <v>32</v>
      </c>
      <c r="D2080" t="str">
        <f t="shared" si="130"/>
        <v>M</v>
      </c>
      <c r="E2080">
        <v>2013</v>
      </c>
      <c r="F2080">
        <v>64</v>
      </c>
      <c r="H2080">
        <v>3</v>
      </c>
      <c r="I2080" s="136">
        <f>VLOOKUP(A2080,[1]valid2020_stock!$A$2:$M$9919,13,FALSE)</f>
        <v>703.8980871909971</v>
      </c>
      <c r="K2080" s="136">
        <f t="shared" si="127"/>
        <v>703.8980871909971</v>
      </c>
    </row>
    <row r="2081" spans="1:11" x14ac:dyDescent="0.3">
      <c r="A2081" t="str">
        <f t="shared" si="128"/>
        <v>2013-64-4-</v>
      </c>
      <c r="B2081">
        <f>VLOOKUP(F2081,LookUpFlags!$A$5:$E$114,5,FALSE)</f>
        <v>1</v>
      </c>
      <c r="C2081">
        <f t="shared" si="129"/>
        <v>32</v>
      </c>
      <c r="D2081" t="str">
        <f t="shared" si="130"/>
        <v>M</v>
      </c>
      <c r="E2081">
        <v>2013</v>
      </c>
      <c r="F2081">
        <v>64</v>
      </c>
      <c r="H2081">
        <v>4</v>
      </c>
      <c r="I2081" s="136">
        <f>VLOOKUP(A2081,[1]valid2020_stock!$A$2:$M$9919,13,FALSE)</f>
        <v>567.98202483662044</v>
      </c>
      <c r="K2081" s="136">
        <f t="shared" si="127"/>
        <v>567.98202483662044</v>
      </c>
    </row>
    <row r="2082" spans="1:11" x14ac:dyDescent="0.3">
      <c r="A2082" t="str">
        <f t="shared" si="128"/>
        <v>2013-64-5-</v>
      </c>
      <c r="B2082">
        <f>VLOOKUP(F2082,LookUpFlags!$A$5:$E$114,5,FALSE)</f>
        <v>1</v>
      </c>
      <c r="C2082">
        <f t="shared" si="129"/>
        <v>32</v>
      </c>
      <c r="D2082" t="str">
        <f t="shared" si="130"/>
        <v>M</v>
      </c>
      <c r="E2082">
        <v>2013</v>
      </c>
      <c r="F2082">
        <v>64</v>
      </c>
      <c r="H2082">
        <v>5</v>
      </c>
      <c r="I2082" s="136">
        <f>VLOOKUP(A2082,[1]valid2020_stock!$A$2:$M$9919,13,FALSE)</f>
        <v>55.912859547272767</v>
      </c>
      <c r="K2082" s="136">
        <f t="shared" si="127"/>
        <v>55.912859547272767</v>
      </c>
    </row>
    <row r="2083" spans="1:11" x14ac:dyDescent="0.3">
      <c r="A2083" t="str">
        <f t="shared" si="128"/>
        <v>2007-65-3-</v>
      </c>
      <c r="B2083">
        <f>VLOOKUP(F2083,LookUpFlags!$A$5:$E$114,5,FALSE)</f>
        <v>1</v>
      </c>
      <c r="C2083">
        <f t="shared" si="129"/>
        <v>33</v>
      </c>
      <c r="D2083" t="str">
        <f t="shared" si="130"/>
        <v>UM</v>
      </c>
      <c r="E2083">
        <v>2007</v>
      </c>
      <c r="F2083">
        <v>65</v>
      </c>
      <c r="H2083">
        <v>3</v>
      </c>
      <c r="I2083" s="136">
        <f>VLOOKUP(A2083,[1]valid2020_stock!$A$2:$M$9919,13,FALSE)</f>
        <v>737</v>
      </c>
      <c r="K2083" s="136">
        <f t="shared" si="127"/>
        <v>737</v>
      </c>
    </row>
    <row r="2084" spans="1:11" x14ac:dyDescent="0.3">
      <c r="A2084" t="str">
        <f t="shared" si="128"/>
        <v>2007-65-4-</v>
      </c>
      <c r="B2084">
        <f>VLOOKUP(F2084,LookUpFlags!$A$5:$E$114,5,FALSE)</f>
        <v>1</v>
      </c>
      <c r="C2084">
        <f t="shared" si="129"/>
        <v>33</v>
      </c>
      <c r="D2084" t="str">
        <f t="shared" si="130"/>
        <v>UM</v>
      </c>
      <c r="E2084">
        <v>2007</v>
      </c>
      <c r="F2084">
        <v>65</v>
      </c>
      <c r="H2084">
        <v>4</v>
      </c>
      <c r="I2084" s="136">
        <f>VLOOKUP(A2084,[1]valid2020_stock!$A$2:$M$9919,13,FALSE)</f>
        <v>123</v>
      </c>
      <c r="K2084" s="136">
        <f t="shared" si="127"/>
        <v>123</v>
      </c>
    </row>
    <row r="2085" spans="1:11" x14ac:dyDescent="0.3">
      <c r="A2085" t="str">
        <f t="shared" si="128"/>
        <v>2007-65-5-</v>
      </c>
      <c r="B2085">
        <f>VLOOKUP(F2085,LookUpFlags!$A$5:$E$114,5,FALSE)</f>
        <v>1</v>
      </c>
      <c r="C2085">
        <f t="shared" si="129"/>
        <v>33</v>
      </c>
      <c r="D2085" t="str">
        <f t="shared" si="130"/>
        <v>UM</v>
      </c>
      <c r="E2085">
        <v>2007</v>
      </c>
      <c r="F2085">
        <v>65</v>
      </c>
      <c r="H2085">
        <v>5</v>
      </c>
      <c r="I2085" s="136">
        <f>VLOOKUP(A2085,[1]valid2020_stock!$A$2:$M$9919,13,FALSE)</f>
        <v>35</v>
      </c>
      <c r="K2085" s="136">
        <f t="shared" si="127"/>
        <v>35</v>
      </c>
    </row>
    <row r="2086" spans="1:11" x14ac:dyDescent="0.3">
      <c r="A2086" t="str">
        <f t="shared" si="128"/>
        <v>2008-65-3-</v>
      </c>
      <c r="B2086">
        <f>VLOOKUP(F2086,LookUpFlags!$A$5:$E$114,5,FALSE)</f>
        <v>1</v>
      </c>
      <c r="C2086">
        <f t="shared" si="129"/>
        <v>33</v>
      </c>
      <c r="D2086" t="str">
        <f t="shared" si="130"/>
        <v>UM</v>
      </c>
      <c r="E2086">
        <v>2008</v>
      </c>
      <c r="F2086">
        <v>65</v>
      </c>
      <c r="H2086">
        <v>3</v>
      </c>
      <c r="I2086" s="136">
        <f>VLOOKUP(A2086,[1]valid2020_stock!$A$2:$M$9919,13,FALSE)</f>
        <v>44</v>
      </c>
      <c r="K2086" s="136">
        <f t="shared" si="127"/>
        <v>44</v>
      </c>
    </row>
    <row r="2087" spans="1:11" x14ac:dyDescent="0.3">
      <c r="A2087" t="str">
        <f t="shared" si="128"/>
        <v>2008-65-4-</v>
      </c>
      <c r="B2087">
        <f>VLOOKUP(F2087,LookUpFlags!$A$5:$E$114,5,FALSE)</f>
        <v>1</v>
      </c>
      <c r="C2087">
        <f t="shared" si="129"/>
        <v>33</v>
      </c>
      <c r="D2087" t="str">
        <f t="shared" si="130"/>
        <v>UM</v>
      </c>
      <c r="E2087">
        <v>2008</v>
      </c>
      <c r="F2087">
        <v>65</v>
      </c>
      <c r="H2087">
        <v>4</v>
      </c>
      <c r="I2087" s="136">
        <f>VLOOKUP(A2087,[1]valid2020_stock!$A$2:$M$9919,13,FALSE)</f>
        <v>273</v>
      </c>
      <c r="K2087" s="136">
        <f t="shared" si="127"/>
        <v>273</v>
      </c>
    </row>
    <row r="2088" spans="1:11" x14ac:dyDescent="0.3">
      <c r="A2088" t="str">
        <f t="shared" si="128"/>
        <v>2008-65-5-</v>
      </c>
      <c r="B2088">
        <f>VLOOKUP(F2088,LookUpFlags!$A$5:$E$114,5,FALSE)</f>
        <v>1</v>
      </c>
      <c r="C2088">
        <f t="shared" si="129"/>
        <v>33</v>
      </c>
      <c r="D2088" t="str">
        <f t="shared" si="130"/>
        <v>UM</v>
      </c>
      <c r="E2088">
        <v>2008</v>
      </c>
      <c r="F2088">
        <v>65</v>
      </c>
      <c r="H2088">
        <v>5</v>
      </c>
      <c r="I2088" s="136">
        <f>VLOOKUP(A2088,[1]valid2020_stock!$A$2:$M$9919,13,FALSE)</f>
        <v>10</v>
      </c>
      <c r="K2088" s="136">
        <f t="shared" si="127"/>
        <v>10</v>
      </c>
    </row>
    <row r="2089" spans="1:11" x14ac:dyDescent="0.3">
      <c r="A2089" t="str">
        <f t="shared" si="128"/>
        <v>2009-65-3-</v>
      </c>
      <c r="B2089">
        <f>VLOOKUP(F2089,LookUpFlags!$A$5:$E$114,5,FALSE)</f>
        <v>1</v>
      </c>
      <c r="C2089">
        <f t="shared" si="129"/>
        <v>33</v>
      </c>
      <c r="D2089" t="str">
        <f t="shared" si="130"/>
        <v>UM</v>
      </c>
      <c r="E2089">
        <v>2009</v>
      </c>
      <c r="F2089">
        <v>65</v>
      </c>
      <c r="H2089">
        <v>3</v>
      </c>
      <c r="I2089" s="136">
        <f>VLOOKUP(A2089,[1]valid2020_stock!$A$2:$M$9919,13,FALSE)</f>
        <v>117</v>
      </c>
      <c r="K2089" s="136">
        <f t="shared" si="127"/>
        <v>117</v>
      </c>
    </row>
    <row r="2090" spans="1:11" x14ac:dyDescent="0.3">
      <c r="A2090" t="str">
        <f t="shared" si="128"/>
        <v>2009-65-4-</v>
      </c>
      <c r="B2090">
        <f>VLOOKUP(F2090,LookUpFlags!$A$5:$E$114,5,FALSE)</f>
        <v>1</v>
      </c>
      <c r="C2090">
        <f t="shared" si="129"/>
        <v>33</v>
      </c>
      <c r="D2090" t="str">
        <f t="shared" si="130"/>
        <v>UM</v>
      </c>
      <c r="E2090">
        <v>2009</v>
      </c>
      <c r="F2090">
        <v>65</v>
      </c>
      <c r="H2090">
        <v>4</v>
      </c>
      <c r="I2090" s="136">
        <f>VLOOKUP(A2090,[1]valid2020_stock!$A$2:$M$9919,13,FALSE)</f>
        <v>70</v>
      </c>
      <c r="K2090" s="136">
        <f t="shared" si="127"/>
        <v>70</v>
      </c>
    </row>
    <row r="2091" spans="1:11" x14ac:dyDescent="0.3">
      <c r="A2091" t="str">
        <f t="shared" si="128"/>
        <v>2009-65-5-</v>
      </c>
      <c r="B2091">
        <f>VLOOKUP(F2091,LookUpFlags!$A$5:$E$114,5,FALSE)</f>
        <v>1</v>
      </c>
      <c r="C2091">
        <f t="shared" si="129"/>
        <v>33</v>
      </c>
      <c r="D2091" t="str">
        <f t="shared" si="130"/>
        <v>UM</v>
      </c>
      <c r="E2091">
        <v>2009</v>
      </c>
      <c r="F2091">
        <v>65</v>
      </c>
      <c r="H2091">
        <v>5</v>
      </c>
      <c r="I2091" s="136">
        <f>VLOOKUP(A2091,[1]valid2020_stock!$A$2:$M$9919,13,FALSE)</f>
        <v>4</v>
      </c>
      <c r="K2091" s="136">
        <f t="shared" si="127"/>
        <v>4</v>
      </c>
    </row>
    <row r="2092" spans="1:11" x14ac:dyDescent="0.3">
      <c r="A2092" t="str">
        <f t="shared" si="128"/>
        <v>2010-65-3-</v>
      </c>
      <c r="B2092">
        <f>VLOOKUP(F2092,LookUpFlags!$A$5:$E$114,5,FALSE)</f>
        <v>1</v>
      </c>
      <c r="C2092">
        <f t="shared" si="129"/>
        <v>33</v>
      </c>
      <c r="D2092" t="str">
        <f t="shared" si="130"/>
        <v>UM</v>
      </c>
      <c r="E2092">
        <v>2010</v>
      </c>
      <c r="F2092">
        <v>65</v>
      </c>
      <c r="H2092">
        <v>3</v>
      </c>
      <c r="I2092" s="136">
        <f>VLOOKUP(A2092,[1]valid2020_stock!$A$2:$M$9919,13,FALSE)</f>
        <v>13</v>
      </c>
      <c r="K2092" s="136">
        <f t="shared" si="127"/>
        <v>13</v>
      </c>
    </row>
    <row r="2093" spans="1:11" x14ac:dyDescent="0.3">
      <c r="A2093" t="str">
        <f t="shared" si="128"/>
        <v>2010-65-4-</v>
      </c>
      <c r="B2093">
        <f>VLOOKUP(F2093,LookUpFlags!$A$5:$E$114,5,FALSE)</f>
        <v>1</v>
      </c>
      <c r="C2093">
        <f t="shared" si="129"/>
        <v>33</v>
      </c>
      <c r="D2093" t="str">
        <f t="shared" si="130"/>
        <v>UM</v>
      </c>
      <c r="E2093">
        <v>2010</v>
      </c>
      <c r="F2093">
        <v>65</v>
      </c>
      <c r="H2093">
        <v>4</v>
      </c>
      <c r="I2093" s="136">
        <f>VLOOKUP(A2093,[1]valid2020_stock!$A$2:$M$9919,13,FALSE)</f>
        <v>59</v>
      </c>
      <c r="K2093" s="136">
        <f t="shared" ref="K2093:K2156" si="131">I2093</f>
        <v>59</v>
      </c>
    </row>
    <row r="2094" spans="1:11" x14ac:dyDescent="0.3">
      <c r="A2094" t="str">
        <f t="shared" si="128"/>
        <v>2010-65-5-</v>
      </c>
      <c r="B2094">
        <f>VLOOKUP(F2094,LookUpFlags!$A$5:$E$114,5,FALSE)</f>
        <v>1</v>
      </c>
      <c r="C2094">
        <f t="shared" si="129"/>
        <v>33</v>
      </c>
      <c r="D2094" t="str">
        <f t="shared" si="130"/>
        <v>UM</v>
      </c>
      <c r="E2094">
        <v>2010</v>
      </c>
      <c r="F2094">
        <v>65</v>
      </c>
      <c r="H2094">
        <v>5</v>
      </c>
      <c r="I2094" s="136">
        <f>VLOOKUP(A2094,[1]valid2020_stock!$A$2:$M$9919,13,FALSE)</f>
        <v>13</v>
      </c>
      <c r="K2094" s="136">
        <f t="shared" si="131"/>
        <v>13</v>
      </c>
    </row>
    <row r="2095" spans="1:11" x14ac:dyDescent="0.3">
      <c r="A2095" t="str">
        <f t="shared" si="128"/>
        <v>2011-65-3-</v>
      </c>
      <c r="B2095">
        <f>VLOOKUP(F2095,LookUpFlags!$A$5:$E$114,5,FALSE)</f>
        <v>1</v>
      </c>
      <c r="C2095">
        <f t="shared" si="129"/>
        <v>33</v>
      </c>
      <c r="D2095" t="str">
        <f t="shared" si="130"/>
        <v>UM</v>
      </c>
      <c r="E2095">
        <v>2011</v>
      </c>
      <c r="F2095">
        <v>65</v>
      </c>
      <c r="H2095">
        <v>3</v>
      </c>
      <c r="I2095" s="136">
        <f>VLOOKUP(A2095,[1]valid2020_stock!$A$2:$M$9919,13,FALSE)</f>
        <v>185</v>
      </c>
      <c r="K2095" s="136">
        <f t="shared" si="131"/>
        <v>185</v>
      </c>
    </row>
    <row r="2096" spans="1:11" x14ac:dyDescent="0.3">
      <c r="A2096" t="str">
        <f t="shared" si="128"/>
        <v>2011-65-4-</v>
      </c>
      <c r="B2096">
        <f>VLOOKUP(F2096,LookUpFlags!$A$5:$E$114,5,FALSE)</f>
        <v>1</v>
      </c>
      <c r="C2096">
        <f t="shared" si="129"/>
        <v>33</v>
      </c>
      <c r="D2096" t="str">
        <f t="shared" si="130"/>
        <v>UM</v>
      </c>
      <c r="E2096">
        <v>2011</v>
      </c>
      <c r="F2096">
        <v>65</v>
      </c>
      <c r="H2096">
        <v>4</v>
      </c>
      <c r="I2096" s="136">
        <f>VLOOKUP(A2096,[1]valid2020_stock!$A$2:$M$9919,13,FALSE)</f>
        <v>54</v>
      </c>
      <c r="K2096" s="136">
        <f t="shared" si="131"/>
        <v>54</v>
      </c>
    </row>
    <row r="2097" spans="1:11" x14ac:dyDescent="0.3">
      <c r="A2097" t="str">
        <f t="shared" si="128"/>
        <v>2011-65-5-</v>
      </c>
      <c r="B2097">
        <f>VLOOKUP(F2097,LookUpFlags!$A$5:$E$114,5,FALSE)</f>
        <v>1</v>
      </c>
      <c r="C2097">
        <f t="shared" si="129"/>
        <v>33</v>
      </c>
      <c r="D2097" t="str">
        <f t="shared" si="130"/>
        <v>UM</v>
      </c>
      <c r="E2097">
        <v>2011</v>
      </c>
      <c r="F2097">
        <v>65</v>
      </c>
      <c r="H2097">
        <v>5</v>
      </c>
      <c r="I2097" s="136">
        <f>VLOOKUP(A2097,[1]valid2020_stock!$A$2:$M$9919,13,FALSE)</f>
        <v>0</v>
      </c>
      <c r="K2097" s="136">
        <f t="shared" si="131"/>
        <v>0</v>
      </c>
    </row>
    <row r="2098" spans="1:11" x14ac:dyDescent="0.3">
      <c r="A2098" t="str">
        <f t="shared" si="128"/>
        <v>2012-65-3-</v>
      </c>
      <c r="B2098">
        <f>VLOOKUP(F2098,LookUpFlags!$A$5:$E$114,5,FALSE)</f>
        <v>1</v>
      </c>
      <c r="C2098">
        <f t="shared" si="129"/>
        <v>33</v>
      </c>
      <c r="D2098" t="str">
        <f t="shared" si="130"/>
        <v>UM</v>
      </c>
      <c r="E2098">
        <v>2012</v>
      </c>
      <c r="F2098">
        <v>65</v>
      </c>
      <c r="H2098">
        <v>3</v>
      </c>
      <c r="I2098" s="136">
        <f>VLOOKUP(A2098,[1]valid2020_stock!$A$2:$M$9919,13,FALSE)</f>
        <v>47</v>
      </c>
      <c r="K2098" s="136">
        <f t="shared" si="131"/>
        <v>47</v>
      </c>
    </row>
    <row r="2099" spans="1:11" x14ac:dyDescent="0.3">
      <c r="A2099" t="str">
        <f t="shared" si="128"/>
        <v>2012-65-4-</v>
      </c>
      <c r="B2099">
        <f>VLOOKUP(F2099,LookUpFlags!$A$5:$E$114,5,FALSE)</f>
        <v>1</v>
      </c>
      <c r="C2099">
        <f t="shared" si="129"/>
        <v>33</v>
      </c>
      <c r="D2099" t="str">
        <f t="shared" si="130"/>
        <v>UM</v>
      </c>
      <c r="E2099">
        <v>2012</v>
      </c>
      <c r="F2099">
        <v>65</v>
      </c>
      <c r="H2099">
        <v>4</v>
      </c>
      <c r="I2099" s="136">
        <f>VLOOKUP(A2099,[1]valid2020_stock!$A$2:$M$9919,13,FALSE)</f>
        <v>70</v>
      </c>
      <c r="K2099" s="136">
        <f t="shared" si="131"/>
        <v>70</v>
      </c>
    </row>
    <row r="2100" spans="1:11" x14ac:dyDescent="0.3">
      <c r="A2100" t="str">
        <f t="shared" si="128"/>
        <v>2012-65-5-</v>
      </c>
      <c r="B2100">
        <f>VLOOKUP(F2100,LookUpFlags!$A$5:$E$114,5,FALSE)</f>
        <v>1</v>
      </c>
      <c r="C2100">
        <f t="shared" si="129"/>
        <v>33</v>
      </c>
      <c r="D2100" t="str">
        <f t="shared" si="130"/>
        <v>UM</v>
      </c>
      <c r="E2100">
        <v>2012</v>
      </c>
      <c r="F2100">
        <v>65</v>
      </c>
      <c r="H2100">
        <v>5</v>
      </c>
      <c r="I2100" s="136">
        <f>VLOOKUP(A2100,[1]valid2020_stock!$A$2:$M$9919,13,FALSE)</f>
        <v>2</v>
      </c>
      <c r="K2100" s="136">
        <f t="shared" si="131"/>
        <v>2</v>
      </c>
    </row>
    <row r="2101" spans="1:11" x14ac:dyDescent="0.3">
      <c r="A2101" t="str">
        <f t="shared" si="128"/>
        <v>2013-65-3-</v>
      </c>
      <c r="B2101">
        <f>VLOOKUP(F2101,LookUpFlags!$A$5:$E$114,5,FALSE)</f>
        <v>1</v>
      </c>
      <c r="C2101">
        <f t="shared" si="129"/>
        <v>33</v>
      </c>
      <c r="D2101" t="str">
        <f t="shared" si="130"/>
        <v>UM</v>
      </c>
      <c r="E2101">
        <v>2013</v>
      </c>
      <c r="F2101">
        <v>65</v>
      </c>
      <c r="H2101">
        <v>3</v>
      </c>
      <c r="I2101" s="136">
        <f>VLOOKUP(A2101,[1]valid2020_stock!$A$2:$M$9919,13,FALSE)</f>
        <v>53</v>
      </c>
      <c r="K2101" s="136">
        <f t="shared" si="131"/>
        <v>53</v>
      </c>
    </row>
    <row r="2102" spans="1:11" x14ac:dyDescent="0.3">
      <c r="A2102" t="str">
        <f t="shared" si="128"/>
        <v>2013-65-4-</v>
      </c>
      <c r="B2102">
        <f>VLOOKUP(F2102,LookUpFlags!$A$5:$E$114,5,FALSE)</f>
        <v>1</v>
      </c>
      <c r="C2102">
        <f t="shared" si="129"/>
        <v>33</v>
      </c>
      <c r="D2102" t="str">
        <f t="shared" si="130"/>
        <v>UM</v>
      </c>
      <c r="E2102">
        <v>2013</v>
      </c>
      <c r="F2102">
        <v>65</v>
      </c>
      <c r="H2102">
        <v>4</v>
      </c>
      <c r="I2102" s="136">
        <f>VLOOKUP(A2102,[1]valid2020_stock!$A$2:$M$9919,13,FALSE)</f>
        <v>53</v>
      </c>
      <c r="K2102" s="136">
        <f t="shared" si="131"/>
        <v>53</v>
      </c>
    </row>
    <row r="2103" spans="1:11" x14ac:dyDescent="0.3">
      <c r="A2103" t="str">
        <f t="shared" si="128"/>
        <v>2013-65-5-</v>
      </c>
      <c r="B2103">
        <f>VLOOKUP(F2103,LookUpFlags!$A$5:$E$114,5,FALSE)</f>
        <v>1</v>
      </c>
      <c r="C2103">
        <f t="shared" si="129"/>
        <v>33</v>
      </c>
      <c r="D2103" t="str">
        <f t="shared" si="130"/>
        <v>UM</v>
      </c>
      <c r="E2103">
        <v>2013</v>
      </c>
      <c r="F2103">
        <v>65</v>
      </c>
      <c r="H2103">
        <v>5</v>
      </c>
      <c r="I2103" s="136">
        <f>VLOOKUP(A2103,[1]valid2020_stock!$A$2:$M$9919,13,FALSE)</f>
        <v>4</v>
      </c>
      <c r="K2103" s="136">
        <f t="shared" si="131"/>
        <v>4</v>
      </c>
    </row>
    <row r="2104" spans="1:11" x14ac:dyDescent="0.3">
      <c r="A2104" t="str">
        <f t="shared" si="128"/>
        <v>2007-67-3-</v>
      </c>
      <c r="B2104">
        <f>VLOOKUP(F2104,LookUpFlags!$A$5:$E$114,5,FALSE)</f>
        <v>1</v>
      </c>
      <c r="C2104">
        <f t="shared" si="129"/>
        <v>34</v>
      </c>
      <c r="D2104" t="str">
        <f t="shared" si="130"/>
        <v>UM</v>
      </c>
      <c r="E2104">
        <v>2007</v>
      </c>
      <c r="F2104">
        <v>67</v>
      </c>
      <c r="H2104">
        <v>3</v>
      </c>
      <c r="I2104" s="136">
        <f>VLOOKUP(A2104,[1]valid2020_stock!$A$2:$M$9919,13,FALSE)</f>
        <v>1211.6999999999989</v>
      </c>
      <c r="K2104" s="136">
        <f t="shared" si="131"/>
        <v>1211.6999999999989</v>
      </c>
    </row>
    <row r="2105" spans="1:11" x14ac:dyDescent="0.3">
      <c r="A2105" t="str">
        <f t="shared" si="128"/>
        <v>2007-67-4-</v>
      </c>
      <c r="B2105">
        <f>VLOOKUP(F2105,LookUpFlags!$A$5:$E$114,5,FALSE)</f>
        <v>1</v>
      </c>
      <c r="C2105">
        <f t="shared" si="129"/>
        <v>34</v>
      </c>
      <c r="D2105" t="str">
        <f t="shared" si="130"/>
        <v>UM</v>
      </c>
      <c r="E2105">
        <v>2007</v>
      </c>
      <c r="F2105">
        <v>67</v>
      </c>
      <c r="H2105">
        <v>4</v>
      </c>
      <c r="I2105" s="136">
        <f>VLOOKUP(A2105,[1]valid2020_stock!$A$2:$M$9919,13,FALSE)</f>
        <v>937.27499999999964</v>
      </c>
      <c r="K2105" s="136">
        <f t="shared" si="131"/>
        <v>937.27499999999964</v>
      </c>
    </row>
    <row r="2106" spans="1:11" x14ac:dyDescent="0.3">
      <c r="A2106" t="str">
        <f t="shared" si="128"/>
        <v>2007-67-5-</v>
      </c>
      <c r="B2106">
        <f>VLOOKUP(F2106,LookUpFlags!$A$5:$E$114,5,FALSE)</f>
        <v>1</v>
      </c>
      <c r="C2106">
        <f t="shared" si="129"/>
        <v>34</v>
      </c>
      <c r="D2106" t="str">
        <f t="shared" si="130"/>
        <v>UM</v>
      </c>
      <c r="E2106">
        <v>2007</v>
      </c>
      <c r="F2106">
        <v>67</v>
      </c>
      <c r="H2106">
        <v>5</v>
      </c>
      <c r="I2106" s="136">
        <f>VLOOKUP(A2106,[1]valid2020_stock!$A$2:$M$9919,13,FALSE)</f>
        <v>310.19999999999982</v>
      </c>
      <c r="K2106" s="136">
        <f t="shared" si="131"/>
        <v>310.19999999999982</v>
      </c>
    </row>
    <row r="2107" spans="1:11" x14ac:dyDescent="0.3">
      <c r="A2107" t="str">
        <f t="shared" si="128"/>
        <v>2008-67-3-</v>
      </c>
      <c r="B2107">
        <f>VLOOKUP(F2107,LookUpFlags!$A$5:$E$114,5,FALSE)</f>
        <v>1</v>
      </c>
      <c r="C2107">
        <f t="shared" si="129"/>
        <v>34</v>
      </c>
      <c r="D2107" t="str">
        <f t="shared" si="130"/>
        <v>UM</v>
      </c>
      <c r="E2107">
        <v>2008</v>
      </c>
      <c r="F2107">
        <v>67</v>
      </c>
      <c r="H2107">
        <v>3</v>
      </c>
      <c r="I2107" s="136">
        <f>VLOOKUP(A2107,[1]valid2020_stock!$A$2:$M$9919,13,FALSE)</f>
        <v>2769.1499999999942</v>
      </c>
      <c r="K2107" s="136">
        <f t="shared" si="131"/>
        <v>2769.1499999999942</v>
      </c>
    </row>
    <row r="2108" spans="1:11" x14ac:dyDescent="0.3">
      <c r="A2108" t="str">
        <f t="shared" si="128"/>
        <v>2008-67-4-</v>
      </c>
      <c r="B2108">
        <f>VLOOKUP(F2108,LookUpFlags!$A$5:$E$114,5,FALSE)</f>
        <v>1</v>
      </c>
      <c r="C2108">
        <f t="shared" si="129"/>
        <v>34</v>
      </c>
      <c r="D2108" t="str">
        <f t="shared" si="130"/>
        <v>UM</v>
      </c>
      <c r="E2108">
        <v>2008</v>
      </c>
      <c r="F2108">
        <v>67</v>
      </c>
      <c r="H2108">
        <v>4</v>
      </c>
      <c r="I2108" s="136">
        <f>VLOOKUP(A2108,[1]valid2020_stock!$A$2:$M$9919,13,FALSE)</f>
        <v>1513.724999999999</v>
      </c>
      <c r="K2108" s="136">
        <f t="shared" si="131"/>
        <v>1513.724999999999</v>
      </c>
    </row>
    <row r="2109" spans="1:11" x14ac:dyDescent="0.3">
      <c r="A2109" t="str">
        <f t="shared" si="128"/>
        <v>2008-67-5-</v>
      </c>
      <c r="B2109">
        <f>VLOOKUP(F2109,LookUpFlags!$A$5:$E$114,5,FALSE)</f>
        <v>1</v>
      </c>
      <c r="C2109">
        <f t="shared" si="129"/>
        <v>34</v>
      </c>
      <c r="D2109" t="str">
        <f t="shared" si="130"/>
        <v>UM</v>
      </c>
      <c r="E2109">
        <v>2008</v>
      </c>
      <c r="F2109">
        <v>67</v>
      </c>
      <c r="H2109">
        <v>5</v>
      </c>
      <c r="I2109" s="136">
        <f>VLOOKUP(A2109,[1]valid2020_stock!$A$2:$M$9919,13,FALSE)</f>
        <v>139.875</v>
      </c>
      <c r="K2109" s="136">
        <f t="shared" si="131"/>
        <v>139.875</v>
      </c>
    </row>
    <row r="2110" spans="1:11" x14ac:dyDescent="0.3">
      <c r="A2110" t="str">
        <f t="shared" si="128"/>
        <v>2009-67-3-</v>
      </c>
      <c r="B2110">
        <f>VLOOKUP(F2110,LookUpFlags!$A$5:$E$114,5,FALSE)</f>
        <v>1</v>
      </c>
      <c r="C2110">
        <f t="shared" si="129"/>
        <v>34</v>
      </c>
      <c r="D2110" t="str">
        <f t="shared" si="130"/>
        <v>UM</v>
      </c>
      <c r="E2110">
        <v>2009</v>
      </c>
      <c r="F2110">
        <v>67</v>
      </c>
      <c r="H2110">
        <v>3</v>
      </c>
      <c r="I2110" s="136">
        <f>VLOOKUP(A2110,[1]valid2020_stock!$A$2:$M$9919,13,FALSE)</f>
        <v>2226.6749999999961</v>
      </c>
      <c r="K2110" s="136">
        <f t="shared" si="131"/>
        <v>2226.6749999999961</v>
      </c>
    </row>
    <row r="2111" spans="1:11" x14ac:dyDescent="0.3">
      <c r="A2111" t="str">
        <f t="shared" si="128"/>
        <v>2009-67-4-</v>
      </c>
      <c r="B2111">
        <f>VLOOKUP(F2111,LookUpFlags!$A$5:$E$114,5,FALSE)</f>
        <v>1</v>
      </c>
      <c r="C2111">
        <f t="shared" si="129"/>
        <v>34</v>
      </c>
      <c r="D2111" t="str">
        <f t="shared" si="130"/>
        <v>UM</v>
      </c>
      <c r="E2111">
        <v>2009</v>
      </c>
      <c r="F2111">
        <v>67</v>
      </c>
      <c r="H2111">
        <v>4</v>
      </c>
      <c r="I2111" s="136">
        <f>VLOOKUP(A2111,[1]valid2020_stock!$A$2:$M$9919,13,FALSE)</f>
        <v>3373.4250000000029</v>
      </c>
      <c r="K2111" s="136">
        <f t="shared" si="131"/>
        <v>3373.4250000000029</v>
      </c>
    </row>
    <row r="2112" spans="1:11" x14ac:dyDescent="0.3">
      <c r="A2112" t="str">
        <f t="shared" si="128"/>
        <v>2009-67-5-</v>
      </c>
      <c r="B2112">
        <f>VLOOKUP(F2112,LookUpFlags!$A$5:$E$114,5,FALSE)</f>
        <v>1</v>
      </c>
      <c r="C2112">
        <f t="shared" si="129"/>
        <v>34</v>
      </c>
      <c r="D2112" t="str">
        <f t="shared" si="130"/>
        <v>UM</v>
      </c>
      <c r="E2112">
        <v>2009</v>
      </c>
      <c r="F2112">
        <v>67</v>
      </c>
      <c r="H2112">
        <v>5</v>
      </c>
      <c r="I2112" s="136">
        <f>VLOOKUP(A2112,[1]valid2020_stock!$A$2:$M$9919,13,FALSE)</f>
        <v>162.82499999999979</v>
      </c>
      <c r="K2112" s="136">
        <f t="shared" si="131"/>
        <v>162.82499999999979</v>
      </c>
    </row>
    <row r="2113" spans="1:11" x14ac:dyDescent="0.3">
      <c r="A2113" t="str">
        <f t="shared" si="128"/>
        <v>2010-67-3-</v>
      </c>
      <c r="B2113">
        <f>VLOOKUP(F2113,LookUpFlags!$A$5:$E$114,5,FALSE)</f>
        <v>1</v>
      </c>
      <c r="C2113">
        <f t="shared" si="129"/>
        <v>34</v>
      </c>
      <c r="D2113" t="str">
        <f t="shared" si="130"/>
        <v>UM</v>
      </c>
      <c r="E2113">
        <v>2010</v>
      </c>
      <c r="F2113">
        <v>67</v>
      </c>
      <c r="H2113">
        <v>3</v>
      </c>
      <c r="I2113" s="136">
        <f>VLOOKUP(A2113,[1]valid2020_stock!$A$2:$M$9919,13,FALSE)</f>
        <v>5303.4749999999913</v>
      </c>
      <c r="K2113" s="136">
        <f t="shared" si="131"/>
        <v>5303.4749999999913</v>
      </c>
    </row>
    <row r="2114" spans="1:11" x14ac:dyDescent="0.3">
      <c r="A2114" t="str">
        <f t="shared" si="128"/>
        <v>2010-67-4-</v>
      </c>
      <c r="B2114">
        <f>VLOOKUP(F2114,LookUpFlags!$A$5:$E$114,5,FALSE)</f>
        <v>1</v>
      </c>
      <c r="C2114">
        <f t="shared" si="129"/>
        <v>34</v>
      </c>
      <c r="D2114" t="str">
        <f t="shared" si="130"/>
        <v>UM</v>
      </c>
      <c r="E2114">
        <v>2010</v>
      </c>
      <c r="F2114">
        <v>67</v>
      </c>
      <c r="H2114">
        <v>4</v>
      </c>
      <c r="I2114" s="136">
        <f>VLOOKUP(A2114,[1]valid2020_stock!$A$2:$M$9919,13,FALSE)</f>
        <v>2025.0749999999971</v>
      </c>
      <c r="K2114" s="136">
        <f t="shared" si="131"/>
        <v>2025.0749999999971</v>
      </c>
    </row>
    <row r="2115" spans="1:11" x14ac:dyDescent="0.3">
      <c r="A2115" t="str">
        <f t="shared" si="128"/>
        <v>2010-67-5-</v>
      </c>
      <c r="B2115">
        <f>VLOOKUP(F2115,LookUpFlags!$A$5:$E$114,5,FALSE)</f>
        <v>1</v>
      </c>
      <c r="C2115">
        <f t="shared" si="129"/>
        <v>34</v>
      </c>
      <c r="D2115" t="str">
        <f t="shared" si="130"/>
        <v>UM</v>
      </c>
      <c r="E2115">
        <v>2010</v>
      </c>
      <c r="F2115">
        <v>67</v>
      </c>
      <c r="H2115">
        <v>5</v>
      </c>
      <c r="I2115" s="136">
        <f>VLOOKUP(A2115,[1]valid2020_stock!$A$2:$M$9919,13,FALSE)</f>
        <v>379.5</v>
      </c>
      <c r="K2115" s="136">
        <f t="shared" si="131"/>
        <v>379.5</v>
      </c>
    </row>
    <row r="2116" spans="1:11" x14ac:dyDescent="0.3">
      <c r="A2116" t="str">
        <f t="shared" ref="A2116:A2179" si="132">E2116&amp;"-"&amp;F2116&amp;"-"&amp;H2116&amp;"-"&amp;G2116</f>
        <v>2011-67-3-</v>
      </c>
      <c r="B2116">
        <f>VLOOKUP(F2116,LookUpFlags!$A$5:$E$114,5,FALSE)</f>
        <v>1</v>
      </c>
      <c r="C2116">
        <f t="shared" ref="C2116:C2179" si="133">IF(MOD(F2116,2)&lt;&gt;0,F2116/2+0.5,F2116/2)</f>
        <v>34</v>
      </c>
      <c r="D2116" t="str">
        <f t="shared" ref="D2116:D2179" si="134">IF(MOD(F2116,2)&lt;&gt;0,"UM","M")</f>
        <v>UM</v>
      </c>
      <c r="E2116">
        <v>2011</v>
      </c>
      <c r="F2116">
        <v>67</v>
      </c>
      <c r="H2116">
        <v>3</v>
      </c>
      <c r="I2116" s="136">
        <f>VLOOKUP(A2116,[1]valid2020_stock!$A$2:$M$9919,13,FALSE)</f>
        <v>3416.6999999999971</v>
      </c>
      <c r="K2116" s="136">
        <f t="shared" si="131"/>
        <v>3416.6999999999971</v>
      </c>
    </row>
    <row r="2117" spans="1:11" x14ac:dyDescent="0.3">
      <c r="A2117" t="str">
        <f t="shared" si="132"/>
        <v>2011-67-4-</v>
      </c>
      <c r="B2117">
        <f>VLOOKUP(F2117,LookUpFlags!$A$5:$E$114,5,FALSE)</f>
        <v>1</v>
      </c>
      <c r="C2117">
        <f t="shared" si="133"/>
        <v>34</v>
      </c>
      <c r="D2117" t="str">
        <f t="shared" si="134"/>
        <v>UM</v>
      </c>
      <c r="E2117">
        <v>2011</v>
      </c>
      <c r="F2117">
        <v>67</v>
      </c>
      <c r="H2117">
        <v>4</v>
      </c>
      <c r="I2117" s="136">
        <f>VLOOKUP(A2117,[1]valid2020_stock!$A$2:$M$9919,13,FALSE)</f>
        <v>4528.4249999999956</v>
      </c>
      <c r="K2117" s="136">
        <f t="shared" si="131"/>
        <v>4528.4249999999956</v>
      </c>
    </row>
    <row r="2118" spans="1:11" x14ac:dyDescent="0.3">
      <c r="A2118" t="str">
        <f t="shared" si="132"/>
        <v>2011-67-5-</v>
      </c>
      <c r="B2118">
        <f>VLOOKUP(F2118,LookUpFlags!$A$5:$E$114,5,FALSE)</f>
        <v>1</v>
      </c>
      <c r="C2118">
        <f t="shared" si="133"/>
        <v>34</v>
      </c>
      <c r="D2118" t="str">
        <f t="shared" si="134"/>
        <v>UM</v>
      </c>
      <c r="E2118">
        <v>2011</v>
      </c>
      <c r="F2118">
        <v>67</v>
      </c>
      <c r="H2118">
        <v>5</v>
      </c>
      <c r="I2118" s="136">
        <f>VLOOKUP(A2118,[1]valid2020_stock!$A$2:$M$9919,13,FALSE)</f>
        <v>214.34999999999991</v>
      </c>
      <c r="K2118" s="136">
        <f t="shared" si="131"/>
        <v>214.34999999999991</v>
      </c>
    </row>
    <row r="2119" spans="1:11" x14ac:dyDescent="0.3">
      <c r="A2119" t="str">
        <f t="shared" si="132"/>
        <v>2012-67-3-</v>
      </c>
      <c r="B2119">
        <f>VLOOKUP(F2119,LookUpFlags!$A$5:$E$114,5,FALSE)</f>
        <v>1</v>
      </c>
      <c r="C2119">
        <f t="shared" si="133"/>
        <v>34</v>
      </c>
      <c r="D2119" t="str">
        <f t="shared" si="134"/>
        <v>UM</v>
      </c>
      <c r="E2119">
        <v>2012</v>
      </c>
      <c r="F2119">
        <v>67</v>
      </c>
      <c r="H2119">
        <v>3</v>
      </c>
      <c r="I2119" s="136">
        <f>VLOOKUP(A2119,[1]valid2020_stock!$A$2:$M$9919,13,FALSE)</f>
        <v>3363.1499999999942</v>
      </c>
      <c r="K2119" s="136">
        <f t="shared" si="131"/>
        <v>3363.1499999999942</v>
      </c>
    </row>
    <row r="2120" spans="1:11" x14ac:dyDescent="0.3">
      <c r="A2120" t="str">
        <f t="shared" si="132"/>
        <v>2012-67-4-</v>
      </c>
      <c r="B2120">
        <f>VLOOKUP(F2120,LookUpFlags!$A$5:$E$114,5,FALSE)</f>
        <v>1</v>
      </c>
      <c r="C2120">
        <f t="shared" si="133"/>
        <v>34</v>
      </c>
      <c r="D2120" t="str">
        <f t="shared" si="134"/>
        <v>UM</v>
      </c>
      <c r="E2120">
        <v>2012</v>
      </c>
      <c r="F2120">
        <v>67</v>
      </c>
      <c r="H2120">
        <v>4</v>
      </c>
      <c r="I2120" s="136">
        <f>VLOOKUP(A2120,[1]valid2020_stock!$A$2:$M$9919,13,FALSE)</f>
        <v>2368.2749999999978</v>
      </c>
      <c r="K2120" s="136">
        <f t="shared" si="131"/>
        <v>2368.2749999999978</v>
      </c>
    </row>
    <row r="2121" spans="1:11" x14ac:dyDescent="0.3">
      <c r="A2121" t="str">
        <f t="shared" si="132"/>
        <v>2012-67-5-</v>
      </c>
      <c r="B2121">
        <f>VLOOKUP(F2121,LookUpFlags!$A$5:$E$114,5,FALSE)</f>
        <v>1</v>
      </c>
      <c r="C2121">
        <f t="shared" si="133"/>
        <v>34</v>
      </c>
      <c r="D2121" t="str">
        <f t="shared" si="134"/>
        <v>UM</v>
      </c>
      <c r="E2121">
        <v>2012</v>
      </c>
      <c r="F2121">
        <v>67</v>
      </c>
      <c r="H2121">
        <v>5</v>
      </c>
      <c r="I2121" s="136">
        <f>VLOOKUP(A2121,[1]valid2020_stock!$A$2:$M$9919,13,FALSE)</f>
        <v>614.92499999999927</v>
      </c>
      <c r="K2121" s="136">
        <f t="shared" si="131"/>
        <v>614.92499999999927</v>
      </c>
    </row>
    <row r="2122" spans="1:11" x14ac:dyDescent="0.3">
      <c r="A2122" t="str">
        <f t="shared" si="132"/>
        <v>2013-67-3-</v>
      </c>
      <c r="B2122">
        <f>VLOOKUP(F2122,LookUpFlags!$A$5:$E$114,5,FALSE)</f>
        <v>1</v>
      </c>
      <c r="C2122">
        <f t="shared" si="133"/>
        <v>34</v>
      </c>
      <c r="D2122" t="str">
        <f t="shared" si="134"/>
        <v>UM</v>
      </c>
      <c r="E2122">
        <v>2013</v>
      </c>
      <c r="F2122">
        <v>67</v>
      </c>
      <c r="H2122">
        <v>3</v>
      </c>
      <c r="I2122" s="136">
        <f>VLOOKUP(A2122,[1]valid2020_stock!$A$2:$M$9919,13,FALSE)</f>
        <v>3594</v>
      </c>
      <c r="K2122" s="136">
        <f t="shared" si="131"/>
        <v>3594</v>
      </c>
    </row>
    <row r="2123" spans="1:11" x14ac:dyDescent="0.3">
      <c r="A2123" t="str">
        <f t="shared" si="132"/>
        <v>2013-67-4-</v>
      </c>
      <c r="B2123">
        <f>VLOOKUP(F2123,LookUpFlags!$A$5:$E$114,5,FALSE)</f>
        <v>1</v>
      </c>
      <c r="C2123">
        <f t="shared" si="133"/>
        <v>34</v>
      </c>
      <c r="D2123" t="str">
        <f t="shared" si="134"/>
        <v>UM</v>
      </c>
      <c r="E2123">
        <v>2013</v>
      </c>
      <c r="F2123">
        <v>67</v>
      </c>
      <c r="H2123">
        <v>4</v>
      </c>
      <c r="I2123" s="136">
        <f>VLOOKUP(A2123,[1]valid2020_stock!$A$2:$M$9919,13,FALSE)</f>
        <v>3713.0249999999942</v>
      </c>
      <c r="K2123" s="136">
        <f t="shared" si="131"/>
        <v>3713.0249999999942</v>
      </c>
    </row>
    <row r="2124" spans="1:11" x14ac:dyDescent="0.3">
      <c r="A2124" t="str">
        <f t="shared" si="132"/>
        <v>2013-67-5-</v>
      </c>
      <c r="B2124">
        <f>VLOOKUP(F2124,LookUpFlags!$A$5:$E$114,5,FALSE)</f>
        <v>1</v>
      </c>
      <c r="C2124">
        <f t="shared" si="133"/>
        <v>34</v>
      </c>
      <c r="D2124" t="str">
        <f t="shared" si="134"/>
        <v>UM</v>
      </c>
      <c r="E2124">
        <v>2013</v>
      </c>
      <c r="F2124">
        <v>67</v>
      </c>
      <c r="H2124">
        <v>5</v>
      </c>
      <c r="I2124" s="136">
        <f>VLOOKUP(A2124,[1]valid2020_stock!$A$2:$M$9919,13,FALSE)</f>
        <v>316.64999999999958</v>
      </c>
      <c r="K2124" s="136">
        <f t="shared" si="131"/>
        <v>316.64999999999958</v>
      </c>
    </row>
    <row r="2125" spans="1:11" x14ac:dyDescent="0.3">
      <c r="A2125" t="str">
        <f t="shared" si="132"/>
        <v>2007-68-3-</v>
      </c>
      <c r="B2125">
        <f>VLOOKUP(F2125,LookUpFlags!$A$5:$E$114,5,FALSE)</f>
        <v>1</v>
      </c>
      <c r="C2125">
        <f t="shared" si="133"/>
        <v>34</v>
      </c>
      <c r="D2125" t="str">
        <f t="shared" si="134"/>
        <v>M</v>
      </c>
      <c r="E2125">
        <v>2007</v>
      </c>
      <c r="F2125">
        <v>68</v>
      </c>
      <c r="H2125">
        <v>3</v>
      </c>
      <c r="I2125" s="136">
        <f>VLOOKUP(A2125,[1]valid2020_stock!$A$2:$M$9919,13,FALSE)</f>
        <v>0</v>
      </c>
      <c r="K2125" s="136">
        <f t="shared" si="131"/>
        <v>0</v>
      </c>
    </row>
    <row r="2126" spans="1:11" x14ac:dyDescent="0.3">
      <c r="A2126" t="str">
        <f t="shared" si="132"/>
        <v>2007-68-4-</v>
      </c>
      <c r="B2126">
        <f>VLOOKUP(F2126,LookUpFlags!$A$5:$E$114,5,FALSE)</f>
        <v>1</v>
      </c>
      <c r="C2126">
        <f t="shared" si="133"/>
        <v>34</v>
      </c>
      <c r="D2126" t="str">
        <f t="shared" si="134"/>
        <v>M</v>
      </c>
      <c r="E2126">
        <v>2007</v>
      </c>
      <c r="F2126">
        <v>68</v>
      </c>
      <c r="H2126">
        <v>4</v>
      </c>
      <c r="I2126" s="136">
        <f>VLOOKUP(A2126,[1]valid2020_stock!$A$2:$M$9919,13,FALSE)</f>
        <v>0</v>
      </c>
      <c r="K2126" s="136">
        <f t="shared" si="131"/>
        <v>0</v>
      </c>
    </row>
    <row r="2127" spans="1:11" x14ac:dyDescent="0.3">
      <c r="A2127" t="str">
        <f t="shared" si="132"/>
        <v>2007-68-5-</v>
      </c>
      <c r="B2127">
        <f>VLOOKUP(F2127,LookUpFlags!$A$5:$E$114,5,FALSE)</f>
        <v>1</v>
      </c>
      <c r="C2127">
        <f t="shared" si="133"/>
        <v>34</v>
      </c>
      <c r="D2127" t="str">
        <f t="shared" si="134"/>
        <v>M</v>
      </c>
      <c r="E2127">
        <v>2007</v>
      </c>
      <c r="F2127">
        <v>68</v>
      </c>
      <c r="H2127">
        <v>5</v>
      </c>
      <c r="I2127" s="136">
        <f>VLOOKUP(A2127,[1]valid2020_stock!$A$2:$M$9919,13,FALSE)</f>
        <v>0</v>
      </c>
      <c r="K2127" s="136">
        <f t="shared" si="131"/>
        <v>0</v>
      </c>
    </row>
    <row r="2128" spans="1:11" x14ac:dyDescent="0.3">
      <c r="A2128" t="str">
        <f t="shared" si="132"/>
        <v>2008-68-3-</v>
      </c>
      <c r="B2128">
        <f>VLOOKUP(F2128,LookUpFlags!$A$5:$E$114,5,FALSE)</f>
        <v>1</v>
      </c>
      <c r="C2128">
        <f t="shared" si="133"/>
        <v>34</v>
      </c>
      <c r="D2128" t="str">
        <f t="shared" si="134"/>
        <v>M</v>
      </c>
      <c r="E2128">
        <v>2008</v>
      </c>
      <c r="F2128">
        <v>68</v>
      </c>
      <c r="H2128">
        <v>3</v>
      </c>
      <c r="I2128" s="136">
        <f>VLOOKUP(A2128,[1]valid2020_stock!$A$2:$M$9919,13,FALSE)</f>
        <v>0</v>
      </c>
      <c r="K2128" s="136">
        <f t="shared" si="131"/>
        <v>0</v>
      </c>
    </row>
    <row r="2129" spans="1:11" x14ac:dyDescent="0.3">
      <c r="A2129" t="str">
        <f t="shared" si="132"/>
        <v>2008-68-4-</v>
      </c>
      <c r="B2129">
        <f>VLOOKUP(F2129,LookUpFlags!$A$5:$E$114,5,FALSE)</f>
        <v>1</v>
      </c>
      <c r="C2129">
        <f t="shared" si="133"/>
        <v>34</v>
      </c>
      <c r="D2129" t="str">
        <f t="shared" si="134"/>
        <v>M</v>
      </c>
      <c r="E2129">
        <v>2008</v>
      </c>
      <c r="F2129">
        <v>68</v>
      </c>
      <c r="H2129">
        <v>4</v>
      </c>
      <c r="I2129" s="136">
        <f>VLOOKUP(A2129,[1]valid2020_stock!$A$2:$M$9919,13,FALSE)</f>
        <v>0</v>
      </c>
      <c r="K2129" s="136">
        <f t="shared" si="131"/>
        <v>0</v>
      </c>
    </row>
    <row r="2130" spans="1:11" x14ac:dyDescent="0.3">
      <c r="A2130" t="str">
        <f t="shared" si="132"/>
        <v>2008-68-5-</v>
      </c>
      <c r="B2130">
        <f>VLOOKUP(F2130,LookUpFlags!$A$5:$E$114,5,FALSE)</f>
        <v>1</v>
      </c>
      <c r="C2130">
        <f t="shared" si="133"/>
        <v>34</v>
      </c>
      <c r="D2130" t="str">
        <f t="shared" si="134"/>
        <v>M</v>
      </c>
      <c r="E2130">
        <v>2008</v>
      </c>
      <c r="F2130">
        <v>68</v>
      </c>
      <c r="H2130">
        <v>5</v>
      </c>
      <c r="I2130" s="136">
        <f>VLOOKUP(A2130,[1]valid2020_stock!$A$2:$M$9919,13,FALSE)</f>
        <v>0</v>
      </c>
      <c r="K2130" s="136">
        <f t="shared" si="131"/>
        <v>0</v>
      </c>
    </row>
    <row r="2131" spans="1:11" x14ac:dyDescent="0.3">
      <c r="A2131" t="str">
        <f t="shared" si="132"/>
        <v>2009-68-3-</v>
      </c>
      <c r="B2131">
        <f>VLOOKUP(F2131,LookUpFlags!$A$5:$E$114,5,FALSE)</f>
        <v>1</v>
      </c>
      <c r="C2131">
        <f t="shared" si="133"/>
        <v>34</v>
      </c>
      <c r="D2131" t="str">
        <f t="shared" si="134"/>
        <v>M</v>
      </c>
      <c r="E2131">
        <v>2009</v>
      </c>
      <c r="F2131">
        <v>68</v>
      </c>
      <c r="H2131">
        <v>3</v>
      </c>
      <c r="I2131" s="136">
        <f>VLOOKUP(A2131,[1]valid2020_stock!$A$2:$M$9919,13,FALSE)</f>
        <v>0</v>
      </c>
      <c r="K2131" s="136">
        <f t="shared" si="131"/>
        <v>0</v>
      </c>
    </row>
    <row r="2132" spans="1:11" x14ac:dyDescent="0.3">
      <c r="A2132" t="str">
        <f t="shared" si="132"/>
        <v>2009-68-4-</v>
      </c>
      <c r="B2132">
        <f>VLOOKUP(F2132,LookUpFlags!$A$5:$E$114,5,FALSE)</f>
        <v>1</v>
      </c>
      <c r="C2132">
        <f t="shared" si="133"/>
        <v>34</v>
      </c>
      <c r="D2132" t="str">
        <f t="shared" si="134"/>
        <v>M</v>
      </c>
      <c r="E2132">
        <v>2009</v>
      </c>
      <c r="F2132">
        <v>68</v>
      </c>
      <c r="H2132">
        <v>4</v>
      </c>
      <c r="I2132" s="136">
        <f>VLOOKUP(A2132,[1]valid2020_stock!$A$2:$M$9919,13,FALSE)</f>
        <v>0</v>
      </c>
      <c r="K2132" s="136">
        <f t="shared" si="131"/>
        <v>0</v>
      </c>
    </row>
    <row r="2133" spans="1:11" x14ac:dyDescent="0.3">
      <c r="A2133" t="str">
        <f t="shared" si="132"/>
        <v>2009-68-5-</v>
      </c>
      <c r="B2133">
        <f>VLOOKUP(F2133,LookUpFlags!$A$5:$E$114,5,FALSE)</f>
        <v>1</v>
      </c>
      <c r="C2133">
        <f t="shared" si="133"/>
        <v>34</v>
      </c>
      <c r="D2133" t="str">
        <f t="shared" si="134"/>
        <v>M</v>
      </c>
      <c r="E2133">
        <v>2009</v>
      </c>
      <c r="F2133">
        <v>68</v>
      </c>
      <c r="H2133">
        <v>5</v>
      </c>
      <c r="I2133" s="136">
        <f>VLOOKUP(A2133,[1]valid2020_stock!$A$2:$M$9919,13,FALSE)</f>
        <v>0</v>
      </c>
      <c r="K2133" s="136">
        <f t="shared" si="131"/>
        <v>0</v>
      </c>
    </row>
    <row r="2134" spans="1:11" x14ac:dyDescent="0.3">
      <c r="A2134" t="str">
        <f t="shared" si="132"/>
        <v>2010-68-3-</v>
      </c>
      <c r="B2134">
        <f>VLOOKUP(F2134,LookUpFlags!$A$5:$E$114,5,FALSE)</f>
        <v>1</v>
      </c>
      <c r="C2134">
        <f t="shared" si="133"/>
        <v>34</v>
      </c>
      <c r="D2134" t="str">
        <f t="shared" si="134"/>
        <v>M</v>
      </c>
      <c r="E2134">
        <v>2010</v>
      </c>
      <c r="F2134">
        <v>68</v>
      </c>
      <c r="H2134">
        <v>3</v>
      </c>
      <c r="I2134" s="136">
        <f>VLOOKUP(A2134,[1]valid2020_stock!$A$2:$M$9919,13,FALSE)</f>
        <v>0</v>
      </c>
      <c r="K2134" s="136">
        <f t="shared" si="131"/>
        <v>0</v>
      </c>
    </row>
    <row r="2135" spans="1:11" x14ac:dyDescent="0.3">
      <c r="A2135" t="str">
        <f t="shared" si="132"/>
        <v>2010-68-4-</v>
      </c>
      <c r="B2135">
        <f>VLOOKUP(F2135,LookUpFlags!$A$5:$E$114,5,FALSE)</f>
        <v>1</v>
      </c>
      <c r="C2135">
        <f t="shared" si="133"/>
        <v>34</v>
      </c>
      <c r="D2135" t="str">
        <f t="shared" si="134"/>
        <v>M</v>
      </c>
      <c r="E2135">
        <v>2010</v>
      </c>
      <c r="F2135">
        <v>68</v>
      </c>
      <c r="H2135">
        <v>4</v>
      </c>
      <c r="I2135" s="136">
        <f>VLOOKUP(A2135,[1]valid2020_stock!$A$2:$M$9919,13,FALSE)</f>
        <v>0</v>
      </c>
      <c r="K2135" s="136">
        <f t="shared" si="131"/>
        <v>0</v>
      </c>
    </row>
    <row r="2136" spans="1:11" x14ac:dyDescent="0.3">
      <c r="A2136" t="str">
        <f t="shared" si="132"/>
        <v>2010-68-5-</v>
      </c>
      <c r="B2136">
        <f>VLOOKUP(F2136,LookUpFlags!$A$5:$E$114,5,FALSE)</f>
        <v>1</v>
      </c>
      <c r="C2136">
        <f t="shared" si="133"/>
        <v>34</v>
      </c>
      <c r="D2136" t="str">
        <f t="shared" si="134"/>
        <v>M</v>
      </c>
      <c r="E2136">
        <v>2010</v>
      </c>
      <c r="F2136">
        <v>68</v>
      </c>
      <c r="H2136">
        <v>5</v>
      </c>
      <c r="I2136" s="136">
        <f>VLOOKUP(A2136,[1]valid2020_stock!$A$2:$M$9919,13,FALSE)</f>
        <v>0</v>
      </c>
      <c r="K2136" s="136">
        <f t="shared" si="131"/>
        <v>0</v>
      </c>
    </row>
    <row r="2137" spans="1:11" x14ac:dyDescent="0.3">
      <c r="A2137" t="str">
        <f t="shared" si="132"/>
        <v>2011-68-3-</v>
      </c>
      <c r="B2137">
        <f>VLOOKUP(F2137,LookUpFlags!$A$5:$E$114,5,FALSE)</f>
        <v>1</v>
      </c>
      <c r="C2137">
        <f t="shared" si="133"/>
        <v>34</v>
      </c>
      <c r="D2137" t="str">
        <f t="shared" si="134"/>
        <v>M</v>
      </c>
      <c r="E2137">
        <v>2011</v>
      </c>
      <c r="F2137">
        <v>68</v>
      </c>
      <c r="H2137">
        <v>3</v>
      </c>
      <c r="I2137" s="136">
        <f>VLOOKUP(A2137,[1]valid2020_stock!$A$2:$M$9919,13,FALSE)</f>
        <v>0</v>
      </c>
      <c r="K2137" s="136">
        <f t="shared" si="131"/>
        <v>0</v>
      </c>
    </row>
    <row r="2138" spans="1:11" x14ac:dyDescent="0.3">
      <c r="A2138" t="str">
        <f t="shared" si="132"/>
        <v>2011-68-4-</v>
      </c>
      <c r="B2138">
        <f>VLOOKUP(F2138,LookUpFlags!$A$5:$E$114,5,FALSE)</f>
        <v>1</v>
      </c>
      <c r="C2138">
        <f t="shared" si="133"/>
        <v>34</v>
      </c>
      <c r="D2138" t="str">
        <f t="shared" si="134"/>
        <v>M</v>
      </c>
      <c r="E2138">
        <v>2011</v>
      </c>
      <c r="F2138">
        <v>68</v>
      </c>
      <c r="H2138">
        <v>4</v>
      </c>
      <c r="I2138" s="136">
        <f>VLOOKUP(A2138,[1]valid2020_stock!$A$2:$M$9919,13,FALSE)</f>
        <v>0</v>
      </c>
      <c r="K2138" s="136">
        <f t="shared" si="131"/>
        <v>0</v>
      </c>
    </row>
    <row r="2139" spans="1:11" x14ac:dyDescent="0.3">
      <c r="A2139" t="str">
        <f t="shared" si="132"/>
        <v>2011-68-5-</v>
      </c>
      <c r="B2139">
        <f>VLOOKUP(F2139,LookUpFlags!$A$5:$E$114,5,FALSE)</f>
        <v>1</v>
      </c>
      <c r="C2139">
        <f t="shared" si="133"/>
        <v>34</v>
      </c>
      <c r="D2139" t="str">
        <f t="shared" si="134"/>
        <v>M</v>
      </c>
      <c r="E2139">
        <v>2011</v>
      </c>
      <c r="F2139">
        <v>68</v>
      </c>
      <c r="H2139">
        <v>5</v>
      </c>
      <c r="I2139" s="136">
        <f>VLOOKUP(A2139,[1]valid2020_stock!$A$2:$M$9919,13,FALSE)</f>
        <v>0</v>
      </c>
      <c r="K2139" s="136">
        <f t="shared" si="131"/>
        <v>0</v>
      </c>
    </row>
    <row r="2140" spans="1:11" x14ac:dyDescent="0.3">
      <c r="A2140" t="str">
        <f t="shared" si="132"/>
        <v>2012-68-3-</v>
      </c>
      <c r="B2140">
        <f>VLOOKUP(F2140,LookUpFlags!$A$5:$E$114,5,FALSE)</f>
        <v>1</v>
      </c>
      <c r="C2140">
        <f t="shared" si="133"/>
        <v>34</v>
      </c>
      <c r="D2140" t="str">
        <f t="shared" si="134"/>
        <v>M</v>
      </c>
      <c r="E2140">
        <v>2012</v>
      </c>
      <c r="F2140">
        <v>68</v>
      </c>
      <c r="H2140">
        <v>3</v>
      </c>
      <c r="I2140" s="136">
        <f>VLOOKUP(A2140,[1]valid2020_stock!$A$2:$M$9919,13,FALSE)</f>
        <v>0</v>
      </c>
      <c r="K2140" s="136">
        <f t="shared" si="131"/>
        <v>0</v>
      </c>
    </row>
    <row r="2141" spans="1:11" x14ac:dyDescent="0.3">
      <c r="A2141" t="str">
        <f t="shared" si="132"/>
        <v>2012-68-4-</v>
      </c>
      <c r="B2141">
        <f>VLOOKUP(F2141,LookUpFlags!$A$5:$E$114,5,FALSE)</f>
        <v>1</v>
      </c>
      <c r="C2141">
        <f t="shared" si="133"/>
        <v>34</v>
      </c>
      <c r="D2141" t="str">
        <f t="shared" si="134"/>
        <v>M</v>
      </c>
      <c r="E2141">
        <v>2012</v>
      </c>
      <c r="F2141">
        <v>68</v>
      </c>
      <c r="H2141">
        <v>4</v>
      </c>
      <c r="I2141" s="136">
        <f>VLOOKUP(A2141,[1]valid2020_stock!$A$2:$M$9919,13,FALSE)</f>
        <v>0</v>
      </c>
      <c r="K2141" s="136">
        <f t="shared" si="131"/>
        <v>0</v>
      </c>
    </row>
    <row r="2142" spans="1:11" x14ac:dyDescent="0.3">
      <c r="A2142" t="str">
        <f t="shared" si="132"/>
        <v>2012-68-5-</v>
      </c>
      <c r="B2142">
        <f>VLOOKUP(F2142,LookUpFlags!$A$5:$E$114,5,FALSE)</f>
        <v>1</v>
      </c>
      <c r="C2142">
        <f t="shared" si="133"/>
        <v>34</v>
      </c>
      <c r="D2142" t="str">
        <f t="shared" si="134"/>
        <v>M</v>
      </c>
      <c r="E2142">
        <v>2012</v>
      </c>
      <c r="F2142">
        <v>68</v>
      </c>
      <c r="H2142">
        <v>5</v>
      </c>
      <c r="I2142" s="136">
        <f>VLOOKUP(A2142,[1]valid2020_stock!$A$2:$M$9919,13,FALSE)</f>
        <v>0</v>
      </c>
      <c r="K2142" s="136">
        <f t="shared" si="131"/>
        <v>0</v>
      </c>
    </row>
    <row r="2143" spans="1:11" x14ac:dyDescent="0.3">
      <c r="A2143" t="str">
        <f t="shared" si="132"/>
        <v>2013-68-3-</v>
      </c>
      <c r="B2143">
        <f>VLOOKUP(F2143,LookUpFlags!$A$5:$E$114,5,FALSE)</f>
        <v>1</v>
      </c>
      <c r="C2143">
        <f t="shared" si="133"/>
        <v>34</v>
      </c>
      <c r="D2143" t="str">
        <f t="shared" si="134"/>
        <v>M</v>
      </c>
      <c r="E2143">
        <v>2013</v>
      </c>
      <c r="F2143">
        <v>68</v>
      </c>
      <c r="H2143">
        <v>3</v>
      </c>
      <c r="I2143" s="136">
        <f>VLOOKUP(A2143,[1]valid2020_stock!$A$2:$M$9919,13,FALSE)</f>
        <v>0</v>
      </c>
      <c r="K2143" s="136">
        <f t="shared" si="131"/>
        <v>0</v>
      </c>
    </row>
    <row r="2144" spans="1:11" x14ac:dyDescent="0.3">
      <c r="A2144" t="str">
        <f t="shared" si="132"/>
        <v>2013-68-4-</v>
      </c>
      <c r="B2144">
        <f>VLOOKUP(F2144,LookUpFlags!$A$5:$E$114,5,FALSE)</f>
        <v>1</v>
      </c>
      <c r="C2144">
        <f t="shared" si="133"/>
        <v>34</v>
      </c>
      <c r="D2144" t="str">
        <f t="shared" si="134"/>
        <v>M</v>
      </c>
      <c r="E2144">
        <v>2013</v>
      </c>
      <c r="F2144">
        <v>68</v>
      </c>
      <c r="H2144">
        <v>4</v>
      </c>
      <c r="I2144" s="136">
        <f>VLOOKUP(A2144,[1]valid2020_stock!$A$2:$M$9919,13,FALSE)</f>
        <v>0</v>
      </c>
      <c r="K2144" s="136">
        <f t="shared" si="131"/>
        <v>0</v>
      </c>
    </row>
    <row r="2145" spans="1:11" x14ac:dyDescent="0.3">
      <c r="A2145" t="str">
        <f t="shared" si="132"/>
        <v>2013-68-5-</v>
      </c>
      <c r="B2145">
        <f>VLOOKUP(F2145,LookUpFlags!$A$5:$E$114,5,FALSE)</f>
        <v>1</v>
      </c>
      <c r="C2145">
        <f t="shared" si="133"/>
        <v>34</v>
      </c>
      <c r="D2145" t="str">
        <f t="shared" si="134"/>
        <v>M</v>
      </c>
      <c r="E2145">
        <v>2013</v>
      </c>
      <c r="F2145">
        <v>68</v>
      </c>
      <c r="H2145">
        <v>5</v>
      </c>
      <c r="I2145" s="136">
        <f>VLOOKUP(A2145,[1]valid2020_stock!$A$2:$M$9919,13,FALSE)</f>
        <v>0</v>
      </c>
      <c r="K2145" s="136">
        <f t="shared" si="131"/>
        <v>0</v>
      </c>
    </row>
    <row r="2146" spans="1:11" x14ac:dyDescent="0.3">
      <c r="A2146" t="str">
        <f t="shared" si="132"/>
        <v>2007-69-3-</v>
      </c>
      <c r="B2146">
        <f>VLOOKUP(F2146,LookUpFlags!$A$5:$E$114,5,FALSE)</f>
        <v>1</v>
      </c>
      <c r="C2146">
        <f t="shared" si="133"/>
        <v>35</v>
      </c>
      <c r="D2146" t="str">
        <f t="shared" si="134"/>
        <v>UM</v>
      </c>
      <c r="E2146">
        <v>2007</v>
      </c>
      <c r="F2146">
        <v>69</v>
      </c>
      <c r="H2146">
        <v>3</v>
      </c>
      <c r="I2146" s="136">
        <f>VLOOKUP(A2146,[1]valid2020_stock!$A$2:$M$9919,13,FALSE)</f>
        <v>31276.170173280829</v>
      </c>
      <c r="K2146" s="136">
        <f t="shared" si="131"/>
        <v>31276.170173280829</v>
      </c>
    </row>
    <row r="2147" spans="1:11" x14ac:dyDescent="0.3">
      <c r="A2147" t="str">
        <f t="shared" si="132"/>
        <v>2007-69-4-</v>
      </c>
      <c r="B2147">
        <f>VLOOKUP(F2147,LookUpFlags!$A$5:$E$114,5,FALSE)</f>
        <v>1</v>
      </c>
      <c r="C2147">
        <f t="shared" si="133"/>
        <v>35</v>
      </c>
      <c r="D2147" t="str">
        <f t="shared" si="134"/>
        <v>UM</v>
      </c>
      <c r="E2147">
        <v>2007</v>
      </c>
      <c r="F2147">
        <v>69</v>
      </c>
      <c r="H2147">
        <v>4</v>
      </c>
      <c r="I2147" s="136">
        <f>VLOOKUP(A2147,[1]valid2020_stock!$A$2:$M$9919,13,FALSE)</f>
        <v>71771.579826719171</v>
      </c>
      <c r="K2147" s="136">
        <f t="shared" si="131"/>
        <v>71771.579826719171</v>
      </c>
    </row>
    <row r="2148" spans="1:11" x14ac:dyDescent="0.3">
      <c r="A2148" t="str">
        <f t="shared" si="132"/>
        <v>2007-69-5-</v>
      </c>
      <c r="B2148">
        <f>VLOOKUP(F2148,LookUpFlags!$A$5:$E$114,5,FALSE)</f>
        <v>1</v>
      </c>
      <c r="C2148">
        <f t="shared" si="133"/>
        <v>35</v>
      </c>
      <c r="D2148" t="str">
        <f t="shared" si="134"/>
        <v>UM</v>
      </c>
      <c r="E2148">
        <v>2007</v>
      </c>
      <c r="F2148">
        <v>69</v>
      </c>
      <c r="H2148">
        <v>5</v>
      </c>
      <c r="I2148" s="136">
        <f>VLOOKUP(A2148,[1]valid2020_stock!$A$2:$M$9919,13,FALSE)</f>
        <v>0</v>
      </c>
      <c r="K2148" s="136">
        <f t="shared" si="131"/>
        <v>0</v>
      </c>
    </row>
    <row r="2149" spans="1:11" x14ac:dyDescent="0.3">
      <c r="A2149" t="str">
        <f t="shared" si="132"/>
        <v>2008-69-3-</v>
      </c>
      <c r="B2149">
        <f>VLOOKUP(F2149,LookUpFlags!$A$5:$E$114,5,FALSE)</f>
        <v>1</v>
      </c>
      <c r="C2149">
        <f t="shared" si="133"/>
        <v>35</v>
      </c>
      <c r="D2149" t="str">
        <f t="shared" si="134"/>
        <v>UM</v>
      </c>
      <c r="E2149">
        <v>2008</v>
      </c>
      <c r="F2149">
        <v>69</v>
      </c>
      <c r="H2149">
        <v>3</v>
      </c>
      <c r="I2149" s="136">
        <f>VLOOKUP(A2149,[1]valid2020_stock!$A$2:$M$9919,13,FALSE)</f>
        <v>60819.633687559217</v>
      </c>
      <c r="K2149" s="136">
        <f t="shared" si="131"/>
        <v>60819.633687559217</v>
      </c>
    </row>
    <row r="2150" spans="1:11" x14ac:dyDescent="0.3">
      <c r="A2150" t="str">
        <f t="shared" si="132"/>
        <v>2008-69-4-</v>
      </c>
      <c r="B2150">
        <f>VLOOKUP(F2150,LookUpFlags!$A$5:$E$114,5,FALSE)</f>
        <v>1</v>
      </c>
      <c r="C2150">
        <f t="shared" si="133"/>
        <v>35</v>
      </c>
      <c r="D2150" t="str">
        <f t="shared" si="134"/>
        <v>UM</v>
      </c>
      <c r="E2150">
        <v>2008</v>
      </c>
      <c r="F2150">
        <v>69</v>
      </c>
      <c r="H2150">
        <v>4</v>
      </c>
      <c r="I2150" s="136">
        <f>VLOOKUP(A2150,[1]valid2020_stock!$A$2:$M$9919,13,FALSE)</f>
        <v>2478.5659976986658</v>
      </c>
      <c r="K2150" s="136">
        <f t="shared" si="131"/>
        <v>2478.5659976986658</v>
      </c>
    </row>
    <row r="2151" spans="1:11" x14ac:dyDescent="0.3">
      <c r="A2151" t="str">
        <f t="shared" si="132"/>
        <v>2008-69-5-</v>
      </c>
      <c r="B2151">
        <f>VLOOKUP(F2151,LookUpFlags!$A$5:$E$114,5,FALSE)</f>
        <v>1</v>
      </c>
      <c r="C2151">
        <f t="shared" si="133"/>
        <v>35</v>
      </c>
      <c r="D2151" t="str">
        <f t="shared" si="134"/>
        <v>UM</v>
      </c>
      <c r="E2151">
        <v>2008</v>
      </c>
      <c r="F2151">
        <v>69</v>
      </c>
      <c r="H2151">
        <v>5</v>
      </c>
      <c r="I2151" s="136">
        <f>VLOOKUP(A2151,[1]valid2020_stock!$A$2:$M$9919,13,FALSE)</f>
        <v>565.27531474211605</v>
      </c>
      <c r="K2151" s="136">
        <f t="shared" si="131"/>
        <v>565.27531474211605</v>
      </c>
    </row>
    <row r="2152" spans="1:11" x14ac:dyDescent="0.3">
      <c r="A2152" t="str">
        <f t="shared" si="132"/>
        <v>2009-69-3-</v>
      </c>
      <c r="B2152">
        <f>VLOOKUP(F2152,LookUpFlags!$A$5:$E$114,5,FALSE)</f>
        <v>1</v>
      </c>
      <c r="C2152">
        <f t="shared" si="133"/>
        <v>35</v>
      </c>
      <c r="D2152" t="str">
        <f t="shared" si="134"/>
        <v>UM</v>
      </c>
      <c r="E2152">
        <v>2009</v>
      </c>
      <c r="F2152">
        <v>69</v>
      </c>
      <c r="H2152">
        <v>3</v>
      </c>
      <c r="I2152" s="136">
        <f>VLOOKUP(A2152,[1]valid2020_stock!$A$2:$M$9919,13,FALSE)</f>
        <v>27715.31498811625</v>
      </c>
      <c r="K2152" s="136">
        <f t="shared" si="131"/>
        <v>27715.31498811625</v>
      </c>
    </row>
    <row r="2153" spans="1:11" x14ac:dyDescent="0.3">
      <c r="A2153" t="str">
        <f t="shared" si="132"/>
        <v>2009-69-4-</v>
      </c>
      <c r="B2153">
        <f>VLOOKUP(F2153,LookUpFlags!$A$5:$E$114,5,FALSE)</f>
        <v>1</v>
      </c>
      <c r="C2153">
        <f t="shared" si="133"/>
        <v>35</v>
      </c>
      <c r="D2153" t="str">
        <f t="shared" si="134"/>
        <v>UM</v>
      </c>
      <c r="E2153">
        <v>2009</v>
      </c>
      <c r="F2153">
        <v>69</v>
      </c>
      <c r="H2153">
        <v>4</v>
      </c>
      <c r="I2153" s="136">
        <f>VLOOKUP(A2153,[1]valid2020_stock!$A$2:$M$9919,13,FALSE)</f>
        <v>4757.1073202424122</v>
      </c>
      <c r="K2153" s="136">
        <f t="shared" si="131"/>
        <v>4757.1073202424122</v>
      </c>
    </row>
    <row r="2154" spans="1:11" x14ac:dyDescent="0.3">
      <c r="A2154" t="str">
        <f t="shared" si="132"/>
        <v>2009-69-5-</v>
      </c>
      <c r="B2154">
        <f>VLOOKUP(F2154,LookUpFlags!$A$5:$E$114,5,FALSE)</f>
        <v>1</v>
      </c>
      <c r="C2154">
        <f t="shared" si="133"/>
        <v>35</v>
      </c>
      <c r="D2154" t="str">
        <f t="shared" si="134"/>
        <v>UM</v>
      </c>
      <c r="E2154">
        <v>2009</v>
      </c>
      <c r="F2154">
        <v>69</v>
      </c>
      <c r="H2154">
        <v>5</v>
      </c>
      <c r="I2154" s="136">
        <f>VLOOKUP(A2154,[1]valid2020_stock!$A$2:$M$9919,13,FALSE)</f>
        <v>0</v>
      </c>
      <c r="K2154" s="136">
        <f t="shared" si="131"/>
        <v>0</v>
      </c>
    </row>
    <row r="2155" spans="1:11" x14ac:dyDescent="0.3">
      <c r="A2155" t="str">
        <f t="shared" si="132"/>
        <v>2010-69-3-</v>
      </c>
      <c r="B2155">
        <f>VLOOKUP(F2155,LookUpFlags!$A$5:$E$114,5,FALSE)</f>
        <v>1</v>
      </c>
      <c r="C2155">
        <f t="shared" si="133"/>
        <v>35</v>
      </c>
      <c r="D2155" t="str">
        <f t="shared" si="134"/>
        <v>UM</v>
      </c>
      <c r="E2155">
        <v>2010</v>
      </c>
      <c r="F2155">
        <v>69</v>
      </c>
      <c r="H2155">
        <v>3</v>
      </c>
      <c r="I2155" s="136">
        <f>VLOOKUP(A2155,[1]valid2020_stock!$A$2:$M$9919,13,FALSE)</f>
        <v>94398.15926430434</v>
      </c>
      <c r="K2155" s="136">
        <f t="shared" si="131"/>
        <v>94398.15926430434</v>
      </c>
    </row>
    <row r="2156" spans="1:11" x14ac:dyDescent="0.3">
      <c r="A2156" t="str">
        <f t="shared" si="132"/>
        <v>2010-69-4-</v>
      </c>
      <c r="B2156">
        <f>VLOOKUP(F2156,LookUpFlags!$A$5:$E$114,5,FALSE)</f>
        <v>1</v>
      </c>
      <c r="C2156">
        <f t="shared" si="133"/>
        <v>35</v>
      </c>
      <c r="D2156" t="str">
        <f t="shared" si="134"/>
        <v>UM</v>
      </c>
      <c r="E2156">
        <v>2010</v>
      </c>
      <c r="F2156">
        <v>69</v>
      </c>
      <c r="H2156">
        <v>4</v>
      </c>
      <c r="I2156" s="136">
        <f>VLOOKUP(A2156,[1]valid2020_stock!$A$2:$M$9919,13,FALSE)</f>
        <v>3358.9359285622841</v>
      </c>
      <c r="K2156" s="136">
        <f t="shared" si="131"/>
        <v>3358.9359285622841</v>
      </c>
    </row>
    <row r="2157" spans="1:11" x14ac:dyDescent="0.3">
      <c r="A2157" t="str">
        <f t="shared" si="132"/>
        <v>2010-69-5-</v>
      </c>
      <c r="B2157">
        <f>VLOOKUP(F2157,LookUpFlags!$A$5:$E$114,5,FALSE)</f>
        <v>1</v>
      </c>
      <c r="C2157">
        <f t="shared" si="133"/>
        <v>35</v>
      </c>
      <c r="D2157" t="str">
        <f t="shared" si="134"/>
        <v>UM</v>
      </c>
      <c r="E2157">
        <v>2010</v>
      </c>
      <c r="F2157">
        <v>69</v>
      </c>
      <c r="H2157">
        <v>5</v>
      </c>
      <c r="I2157" s="136">
        <f>VLOOKUP(A2157,[1]valid2020_stock!$A$2:$M$9919,13,FALSE)</f>
        <v>16.315177863687659</v>
      </c>
      <c r="K2157" s="136">
        <f t="shared" ref="K2157:K2220" si="135">I2157</f>
        <v>16.315177863687659</v>
      </c>
    </row>
    <row r="2158" spans="1:11" x14ac:dyDescent="0.3">
      <c r="A2158" t="str">
        <f t="shared" si="132"/>
        <v>2011-69-3-</v>
      </c>
      <c r="B2158">
        <f>VLOOKUP(F2158,LookUpFlags!$A$5:$E$114,5,FALSE)</f>
        <v>1</v>
      </c>
      <c r="C2158">
        <f t="shared" si="133"/>
        <v>35</v>
      </c>
      <c r="D2158" t="str">
        <f t="shared" si="134"/>
        <v>UM</v>
      </c>
      <c r="E2158">
        <v>2011</v>
      </c>
      <c r="F2158">
        <v>69</v>
      </c>
      <c r="H2158">
        <v>3</v>
      </c>
      <c r="I2158" s="136">
        <f>VLOOKUP(A2158,[1]valid2020_stock!$A$2:$M$9919,13,FALSE)</f>
        <v>92274.420053384747</v>
      </c>
      <c r="K2158" s="136">
        <f t="shared" si="135"/>
        <v>92274.420053384747</v>
      </c>
    </row>
    <row r="2159" spans="1:11" x14ac:dyDescent="0.3">
      <c r="A2159" t="str">
        <f t="shared" si="132"/>
        <v>2011-69-4-</v>
      </c>
      <c r="B2159">
        <f>VLOOKUP(F2159,LookUpFlags!$A$5:$E$114,5,FALSE)</f>
        <v>1</v>
      </c>
      <c r="C2159">
        <f t="shared" si="133"/>
        <v>35</v>
      </c>
      <c r="D2159" t="str">
        <f t="shared" si="134"/>
        <v>UM</v>
      </c>
      <c r="E2159">
        <v>2011</v>
      </c>
      <c r="F2159">
        <v>69</v>
      </c>
      <c r="H2159">
        <v>4</v>
      </c>
      <c r="I2159" s="136">
        <f>VLOOKUP(A2159,[1]valid2020_stock!$A$2:$M$9919,13,FALSE)</f>
        <v>13610.10679590455</v>
      </c>
      <c r="K2159" s="136">
        <f t="shared" si="135"/>
        <v>13610.10679590455</v>
      </c>
    </row>
    <row r="2160" spans="1:11" x14ac:dyDescent="0.3">
      <c r="A2160" t="str">
        <f t="shared" si="132"/>
        <v>2011-69-5-</v>
      </c>
      <c r="B2160">
        <f>VLOOKUP(F2160,LookUpFlags!$A$5:$E$114,5,FALSE)</f>
        <v>1</v>
      </c>
      <c r="C2160">
        <f t="shared" si="133"/>
        <v>35</v>
      </c>
      <c r="D2160" t="str">
        <f t="shared" si="134"/>
        <v>UM</v>
      </c>
      <c r="E2160">
        <v>2011</v>
      </c>
      <c r="F2160">
        <v>69</v>
      </c>
      <c r="H2160">
        <v>5</v>
      </c>
      <c r="I2160" s="136">
        <f>VLOOKUP(A2160,[1]valid2020_stock!$A$2:$M$9919,13,FALSE)</f>
        <v>3.5631507107177072</v>
      </c>
      <c r="K2160" s="136">
        <f t="shared" si="135"/>
        <v>3.5631507107177072</v>
      </c>
    </row>
    <row r="2161" spans="1:11" x14ac:dyDescent="0.3">
      <c r="A2161" t="str">
        <f t="shared" si="132"/>
        <v>2012-69-3-</v>
      </c>
      <c r="B2161">
        <f>VLOOKUP(F2161,LookUpFlags!$A$5:$E$114,5,FALSE)</f>
        <v>1</v>
      </c>
      <c r="C2161">
        <f t="shared" si="133"/>
        <v>35</v>
      </c>
      <c r="D2161" t="str">
        <f t="shared" si="134"/>
        <v>UM</v>
      </c>
      <c r="E2161">
        <v>2012</v>
      </c>
      <c r="F2161">
        <v>69</v>
      </c>
      <c r="H2161">
        <v>3</v>
      </c>
      <c r="I2161" s="136">
        <f>VLOOKUP(A2161,[1]valid2020_stock!$A$2:$M$9919,13,FALSE)</f>
        <v>264711.5217160575</v>
      </c>
      <c r="K2161" s="136">
        <f t="shared" si="135"/>
        <v>264711.5217160575</v>
      </c>
    </row>
    <row r="2162" spans="1:11" x14ac:dyDescent="0.3">
      <c r="A2162" t="str">
        <f t="shared" si="132"/>
        <v>2012-69-4-</v>
      </c>
      <c r="B2162">
        <f>VLOOKUP(F2162,LookUpFlags!$A$5:$E$114,5,FALSE)</f>
        <v>1</v>
      </c>
      <c r="C2162">
        <f t="shared" si="133"/>
        <v>35</v>
      </c>
      <c r="D2162" t="str">
        <f t="shared" si="134"/>
        <v>UM</v>
      </c>
      <c r="E2162">
        <v>2012</v>
      </c>
      <c r="F2162">
        <v>69</v>
      </c>
      <c r="H2162">
        <v>4</v>
      </c>
      <c r="I2162" s="136">
        <f>VLOOKUP(A2162,[1]valid2020_stock!$A$2:$M$9919,13,FALSE)</f>
        <v>5720.2398691511498</v>
      </c>
      <c r="K2162" s="136">
        <f t="shared" si="135"/>
        <v>5720.2398691511498</v>
      </c>
    </row>
    <row r="2163" spans="1:11" x14ac:dyDescent="0.3">
      <c r="A2163" t="str">
        <f t="shared" si="132"/>
        <v>2012-69-5-</v>
      </c>
      <c r="B2163">
        <f>VLOOKUP(F2163,LookUpFlags!$A$5:$E$114,5,FALSE)</f>
        <v>1</v>
      </c>
      <c r="C2163">
        <f t="shared" si="133"/>
        <v>35</v>
      </c>
      <c r="D2163" t="str">
        <f t="shared" si="134"/>
        <v>UM</v>
      </c>
      <c r="E2163">
        <v>2012</v>
      </c>
      <c r="F2163">
        <v>69</v>
      </c>
      <c r="H2163">
        <v>5</v>
      </c>
      <c r="I2163" s="136">
        <f>VLOOKUP(A2163,[1]valid2020_stock!$A$2:$M$9919,13,FALSE)</f>
        <v>13.79841479132242</v>
      </c>
      <c r="K2163" s="136">
        <f t="shared" si="135"/>
        <v>13.79841479132242</v>
      </c>
    </row>
    <row r="2164" spans="1:11" x14ac:dyDescent="0.3">
      <c r="A2164" t="str">
        <f t="shared" si="132"/>
        <v>2013-69-3-</v>
      </c>
      <c r="B2164">
        <f>VLOOKUP(F2164,LookUpFlags!$A$5:$E$114,5,FALSE)</f>
        <v>1</v>
      </c>
      <c r="C2164">
        <f t="shared" si="133"/>
        <v>35</v>
      </c>
      <c r="D2164" t="str">
        <f t="shared" si="134"/>
        <v>UM</v>
      </c>
      <c r="E2164">
        <v>2013</v>
      </c>
      <c r="F2164">
        <v>69</v>
      </c>
      <c r="H2164">
        <v>3</v>
      </c>
      <c r="I2164" s="136">
        <f>VLOOKUP(A2164,[1]valid2020_stock!$A$2:$M$9919,13,FALSE)</f>
        <v>296977.65658904117</v>
      </c>
      <c r="K2164" s="136">
        <f t="shared" si="135"/>
        <v>296977.65658904117</v>
      </c>
    </row>
    <row r="2165" spans="1:11" x14ac:dyDescent="0.3">
      <c r="A2165" t="str">
        <f t="shared" si="132"/>
        <v>2013-69-4-</v>
      </c>
      <c r="B2165">
        <f>VLOOKUP(F2165,LookUpFlags!$A$5:$E$114,5,FALSE)</f>
        <v>1</v>
      </c>
      <c r="C2165">
        <f t="shared" si="133"/>
        <v>35</v>
      </c>
      <c r="D2165" t="str">
        <f t="shared" si="134"/>
        <v>UM</v>
      </c>
      <c r="E2165">
        <v>2013</v>
      </c>
      <c r="F2165">
        <v>69</v>
      </c>
      <c r="H2165">
        <v>4</v>
      </c>
      <c r="I2165" s="136">
        <f>VLOOKUP(A2165,[1]valid2020_stock!$A$2:$M$9919,13,FALSE)</f>
        <v>60594.943410958869</v>
      </c>
      <c r="K2165" s="136">
        <f t="shared" si="135"/>
        <v>60594.943410958869</v>
      </c>
    </row>
    <row r="2166" spans="1:11" x14ac:dyDescent="0.3">
      <c r="A2166" t="str">
        <f t="shared" si="132"/>
        <v>2013-69-5-</v>
      </c>
      <c r="B2166">
        <f>VLOOKUP(F2166,LookUpFlags!$A$5:$E$114,5,FALSE)</f>
        <v>1</v>
      </c>
      <c r="C2166">
        <f t="shared" si="133"/>
        <v>35</v>
      </c>
      <c r="D2166" t="str">
        <f t="shared" si="134"/>
        <v>UM</v>
      </c>
      <c r="E2166">
        <v>2013</v>
      </c>
      <c r="F2166">
        <v>69</v>
      </c>
      <c r="H2166">
        <v>5</v>
      </c>
      <c r="I2166" s="136">
        <f>VLOOKUP(A2166,[1]valid2020_stock!$A$2:$M$9919,13,FALSE)</f>
        <v>0</v>
      </c>
      <c r="K2166" s="136">
        <f t="shared" si="135"/>
        <v>0</v>
      </c>
    </row>
    <row r="2167" spans="1:11" x14ac:dyDescent="0.3">
      <c r="A2167" t="str">
        <f t="shared" si="132"/>
        <v>2007-70-3-</v>
      </c>
      <c r="B2167">
        <f>VLOOKUP(F2167,LookUpFlags!$A$5:$E$114,5,FALSE)</f>
        <v>1</v>
      </c>
      <c r="C2167">
        <f t="shared" si="133"/>
        <v>35</v>
      </c>
      <c r="D2167" t="str">
        <f t="shared" si="134"/>
        <v>M</v>
      </c>
      <c r="E2167">
        <v>2007</v>
      </c>
      <c r="F2167">
        <v>70</v>
      </c>
      <c r="H2167">
        <v>3</v>
      </c>
      <c r="I2167" s="136">
        <f>VLOOKUP(A2167,[1]valid2020_stock!$A$2:$M$9919,13,FALSE)</f>
        <v>801.95308136617678</v>
      </c>
      <c r="K2167" s="136">
        <f t="shared" si="135"/>
        <v>801.95308136617678</v>
      </c>
    </row>
    <row r="2168" spans="1:11" x14ac:dyDescent="0.3">
      <c r="A2168" t="str">
        <f t="shared" si="132"/>
        <v>2007-70-4-</v>
      </c>
      <c r="B2168">
        <f>VLOOKUP(F2168,LookUpFlags!$A$5:$E$114,5,FALSE)</f>
        <v>1</v>
      </c>
      <c r="C2168">
        <f t="shared" si="133"/>
        <v>35</v>
      </c>
      <c r="D2168" t="str">
        <f t="shared" si="134"/>
        <v>M</v>
      </c>
      <c r="E2168">
        <v>2007</v>
      </c>
      <c r="F2168">
        <v>70</v>
      </c>
      <c r="H2168">
        <v>4</v>
      </c>
      <c r="I2168" s="136">
        <f>VLOOKUP(A2168,[1]valid2020_stock!$A$2:$M$9919,13,FALSE)</f>
        <v>1840.296918633831</v>
      </c>
      <c r="K2168" s="136">
        <f t="shared" si="135"/>
        <v>1840.296918633831</v>
      </c>
    </row>
    <row r="2169" spans="1:11" x14ac:dyDescent="0.3">
      <c r="A2169" t="str">
        <f t="shared" si="132"/>
        <v>2007-70-5-</v>
      </c>
      <c r="B2169">
        <f>VLOOKUP(F2169,LookUpFlags!$A$5:$E$114,5,FALSE)</f>
        <v>1</v>
      </c>
      <c r="C2169">
        <f t="shared" si="133"/>
        <v>35</v>
      </c>
      <c r="D2169" t="str">
        <f t="shared" si="134"/>
        <v>M</v>
      </c>
      <c r="E2169">
        <v>2007</v>
      </c>
      <c r="F2169">
        <v>70</v>
      </c>
      <c r="H2169">
        <v>5</v>
      </c>
      <c r="I2169" s="136">
        <f>VLOOKUP(A2169,[1]valid2020_stock!$A$2:$M$9919,13,FALSE)</f>
        <v>0</v>
      </c>
      <c r="K2169" s="136">
        <f t="shared" si="135"/>
        <v>0</v>
      </c>
    </row>
    <row r="2170" spans="1:11" x14ac:dyDescent="0.3">
      <c r="A2170" t="str">
        <f t="shared" si="132"/>
        <v>2008-70-3-</v>
      </c>
      <c r="B2170">
        <f>VLOOKUP(F2170,LookUpFlags!$A$5:$E$114,5,FALSE)</f>
        <v>1</v>
      </c>
      <c r="C2170">
        <f t="shared" si="133"/>
        <v>35</v>
      </c>
      <c r="D2170" t="str">
        <f t="shared" si="134"/>
        <v>M</v>
      </c>
      <c r="E2170">
        <v>2008</v>
      </c>
      <c r="F2170">
        <v>70</v>
      </c>
      <c r="H2170">
        <v>3</v>
      </c>
      <c r="I2170" s="136">
        <f>VLOOKUP(A2170,[1]valid2020_stock!$A$2:$M$9919,13,FALSE)</f>
        <v>1559.477786860494</v>
      </c>
      <c r="K2170" s="136">
        <f t="shared" si="135"/>
        <v>1559.477786860494</v>
      </c>
    </row>
    <row r="2171" spans="1:11" x14ac:dyDescent="0.3">
      <c r="A2171" t="str">
        <f t="shared" si="132"/>
        <v>2008-70-4-</v>
      </c>
      <c r="B2171">
        <f>VLOOKUP(F2171,LookUpFlags!$A$5:$E$114,5,FALSE)</f>
        <v>1</v>
      </c>
      <c r="C2171">
        <f t="shared" si="133"/>
        <v>35</v>
      </c>
      <c r="D2171" t="str">
        <f t="shared" si="134"/>
        <v>M</v>
      </c>
      <c r="E2171">
        <v>2008</v>
      </c>
      <c r="F2171">
        <v>70</v>
      </c>
      <c r="H2171">
        <v>4</v>
      </c>
      <c r="I2171" s="136">
        <f>VLOOKUP(A2171,[1]valid2020_stock!$A$2:$M$9919,13,FALSE)</f>
        <v>63.552974299965634</v>
      </c>
      <c r="K2171" s="136">
        <f t="shared" si="135"/>
        <v>63.552974299965634</v>
      </c>
    </row>
    <row r="2172" spans="1:11" x14ac:dyDescent="0.3">
      <c r="A2172" t="str">
        <f t="shared" si="132"/>
        <v>2008-70-5-</v>
      </c>
      <c r="B2172">
        <f>VLOOKUP(F2172,LookUpFlags!$A$5:$E$114,5,FALSE)</f>
        <v>1</v>
      </c>
      <c r="C2172">
        <f t="shared" si="133"/>
        <v>35</v>
      </c>
      <c r="D2172" t="str">
        <f t="shared" si="134"/>
        <v>M</v>
      </c>
      <c r="E2172">
        <v>2008</v>
      </c>
      <c r="F2172">
        <v>70</v>
      </c>
      <c r="H2172">
        <v>5</v>
      </c>
      <c r="I2172" s="136">
        <f>VLOOKUP(A2172,[1]valid2020_stock!$A$2:$M$9919,13,FALSE)</f>
        <v>14.494238839541479</v>
      </c>
      <c r="K2172" s="136">
        <f t="shared" si="135"/>
        <v>14.494238839541479</v>
      </c>
    </row>
    <row r="2173" spans="1:11" x14ac:dyDescent="0.3">
      <c r="A2173" t="str">
        <f t="shared" si="132"/>
        <v>2009-70-3-</v>
      </c>
      <c r="B2173">
        <f>VLOOKUP(F2173,LookUpFlags!$A$5:$E$114,5,FALSE)</f>
        <v>1</v>
      </c>
      <c r="C2173">
        <f t="shared" si="133"/>
        <v>35</v>
      </c>
      <c r="D2173" t="str">
        <f t="shared" si="134"/>
        <v>M</v>
      </c>
      <c r="E2173">
        <v>2009</v>
      </c>
      <c r="F2173">
        <v>70</v>
      </c>
      <c r="H2173">
        <v>3</v>
      </c>
      <c r="I2173" s="136">
        <f>VLOOKUP(A2173,[1]valid2020_stock!$A$2:$M$9919,13,FALSE)</f>
        <v>8278.600580865892</v>
      </c>
      <c r="K2173" s="136">
        <f t="shared" si="135"/>
        <v>8278.600580865892</v>
      </c>
    </row>
    <row r="2174" spans="1:11" x14ac:dyDescent="0.3">
      <c r="A2174" t="str">
        <f t="shared" si="132"/>
        <v>2009-70-4-</v>
      </c>
      <c r="B2174">
        <f>VLOOKUP(F2174,LookUpFlags!$A$5:$E$114,5,FALSE)</f>
        <v>1</v>
      </c>
      <c r="C2174">
        <f t="shared" si="133"/>
        <v>35</v>
      </c>
      <c r="D2174" t="str">
        <f t="shared" si="134"/>
        <v>M</v>
      </c>
      <c r="E2174">
        <v>2009</v>
      </c>
      <c r="F2174">
        <v>70</v>
      </c>
      <c r="H2174">
        <v>4</v>
      </c>
      <c r="I2174" s="136">
        <f>VLOOKUP(A2174,[1]valid2020_stock!$A$2:$M$9919,13,FALSE)</f>
        <v>121.9771107754468</v>
      </c>
      <c r="K2174" s="136">
        <f t="shared" si="135"/>
        <v>121.9771107754468</v>
      </c>
    </row>
    <row r="2175" spans="1:11" x14ac:dyDescent="0.3">
      <c r="A2175" t="str">
        <f t="shared" si="132"/>
        <v>2009-70-5-</v>
      </c>
      <c r="B2175">
        <f>VLOOKUP(F2175,LookUpFlags!$A$5:$E$114,5,FALSE)</f>
        <v>1</v>
      </c>
      <c r="C2175">
        <f t="shared" si="133"/>
        <v>35</v>
      </c>
      <c r="D2175" t="str">
        <f t="shared" si="134"/>
        <v>M</v>
      </c>
      <c r="E2175">
        <v>2009</v>
      </c>
      <c r="F2175">
        <v>70</v>
      </c>
      <c r="H2175">
        <v>5</v>
      </c>
      <c r="I2175" s="136">
        <f>VLOOKUP(A2175,[1]valid2020_stock!$A$2:$M$9919,13,FALSE)</f>
        <v>0</v>
      </c>
      <c r="K2175" s="136">
        <f t="shared" si="135"/>
        <v>0</v>
      </c>
    </row>
    <row r="2176" spans="1:11" x14ac:dyDescent="0.3">
      <c r="A2176" t="str">
        <f t="shared" si="132"/>
        <v>2010-70-3-</v>
      </c>
      <c r="B2176">
        <f>VLOOKUP(F2176,LookUpFlags!$A$5:$E$114,5,FALSE)</f>
        <v>1</v>
      </c>
      <c r="C2176">
        <f t="shared" si="133"/>
        <v>35</v>
      </c>
      <c r="D2176" t="str">
        <f t="shared" si="134"/>
        <v>M</v>
      </c>
      <c r="E2176">
        <v>2010</v>
      </c>
      <c r="F2176">
        <v>70</v>
      </c>
      <c r="H2176">
        <v>3</v>
      </c>
      <c r="I2176" s="136">
        <f>VLOOKUP(A2176,[1]valid2020_stock!$A$2:$M$9919,13,FALSE)</f>
        <v>28196.85276725973</v>
      </c>
      <c r="K2176" s="136">
        <f t="shared" si="135"/>
        <v>28196.85276725973</v>
      </c>
    </row>
    <row r="2177" spans="1:11" x14ac:dyDescent="0.3">
      <c r="A2177" t="str">
        <f t="shared" si="132"/>
        <v>2010-70-4-</v>
      </c>
      <c r="B2177">
        <f>VLOOKUP(F2177,LookUpFlags!$A$5:$E$114,5,FALSE)</f>
        <v>1</v>
      </c>
      <c r="C2177">
        <f t="shared" si="133"/>
        <v>35</v>
      </c>
      <c r="D2177" t="str">
        <f t="shared" si="134"/>
        <v>M</v>
      </c>
      <c r="E2177">
        <v>2010</v>
      </c>
      <c r="F2177">
        <v>70</v>
      </c>
      <c r="H2177">
        <v>4</v>
      </c>
      <c r="I2177" s="136">
        <f>VLOOKUP(A2177,[1]valid2020_stock!$A$2:$M$9919,13,FALSE)</f>
        <v>1003.318524116007</v>
      </c>
      <c r="K2177" s="136">
        <f t="shared" si="135"/>
        <v>1003.318524116007</v>
      </c>
    </row>
    <row r="2178" spans="1:11" x14ac:dyDescent="0.3">
      <c r="A2178" t="str">
        <f t="shared" si="132"/>
        <v>2010-70-5-</v>
      </c>
      <c r="B2178">
        <f>VLOOKUP(F2178,LookUpFlags!$A$5:$E$114,5,FALSE)</f>
        <v>1</v>
      </c>
      <c r="C2178">
        <f t="shared" si="133"/>
        <v>35</v>
      </c>
      <c r="D2178" t="str">
        <f t="shared" si="134"/>
        <v>M</v>
      </c>
      <c r="E2178">
        <v>2010</v>
      </c>
      <c r="F2178">
        <v>70</v>
      </c>
      <c r="H2178">
        <v>5</v>
      </c>
      <c r="I2178" s="136">
        <f>VLOOKUP(A2178,[1]valid2020_stock!$A$2:$M$9919,13,FALSE)</f>
        <v>0.41833789394070919</v>
      </c>
      <c r="K2178" s="136">
        <f t="shared" si="135"/>
        <v>0.41833789394070919</v>
      </c>
    </row>
    <row r="2179" spans="1:11" x14ac:dyDescent="0.3">
      <c r="A2179" t="str">
        <f t="shared" si="132"/>
        <v>2011-70-3-</v>
      </c>
      <c r="B2179">
        <f>VLOOKUP(F2179,LookUpFlags!$A$5:$E$114,5,FALSE)</f>
        <v>1</v>
      </c>
      <c r="C2179">
        <f t="shared" si="133"/>
        <v>35</v>
      </c>
      <c r="D2179" t="str">
        <f t="shared" si="134"/>
        <v>M</v>
      </c>
      <c r="E2179">
        <v>2011</v>
      </c>
      <c r="F2179">
        <v>70</v>
      </c>
      <c r="H2179">
        <v>3</v>
      </c>
      <c r="I2179" s="136">
        <f>VLOOKUP(A2179,[1]valid2020_stock!$A$2:$M$9919,13,FALSE)</f>
        <v>27562.489106855181</v>
      </c>
      <c r="K2179" s="136">
        <f t="shared" si="135"/>
        <v>27562.489106855181</v>
      </c>
    </row>
    <row r="2180" spans="1:11" x14ac:dyDescent="0.3">
      <c r="A2180" t="str">
        <f t="shared" ref="A2180:A2243" si="136">E2180&amp;"-"&amp;F2180&amp;"-"&amp;H2180&amp;"-"&amp;G2180</f>
        <v>2011-70-4-</v>
      </c>
      <c r="B2180">
        <f>VLOOKUP(F2180,LookUpFlags!$A$5:$E$114,5,FALSE)</f>
        <v>1</v>
      </c>
      <c r="C2180">
        <f t="shared" ref="C2180:C2243" si="137">IF(MOD(F2180,2)&lt;&gt;0,F2180/2+0.5,F2180/2)</f>
        <v>35</v>
      </c>
      <c r="D2180" t="str">
        <f t="shared" ref="D2180:D2243" si="138">IF(MOD(F2180,2)&lt;&gt;0,"UM","M")</f>
        <v>M</v>
      </c>
      <c r="E2180">
        <v>2011</v>
      </c>
      <c r="F2180">
        <v>70</v>
      </c>
      <c r="H2180">
        <v>4</v>
      </c>
      <c r="I2180" s="136">
        <f>VLOOKUP(A2180,[1]valid2020_stock!$A$2:$M$9919,13,FALSE)</f>
        <v>4065.3565754000588</v>
      </c>
      <c r="K2180" s="136">
        <f t="shared" si="135"/>
        <v>4065.3565754000588</v>
      </c>
    </row>
    <row r="2181" spans="1:11" x14ac:dyDescent="0.3">
      <c r="A2181" t="str">
        <f t="shared" si="136"/>
        <v>2011-70-5-</v>
      </c>
      <c r="B2181">
        <f>VLOOKUP(F2181,LookUpFlags!$A$5:$E$114,5,FALSE)</f>
        <v>1</v>
      </c>
      <c r="C2181">
        <f t="shared" si="137"/>
        <v>35</v>
      </c>
      <c r="D2181" t="str">
        <f t="shared" si="138"/>
        <v>M</v>
      </c>
      <c r="E2181">
        <v>2011</v>
      </c>
      <c r="F2181">
        <v>70</v>
      </c>
      <c r="H2181">
        <v>5</v>
      </c>
      <c r="I2181" s="136">
        <f>VLOOKUP(A2181,[1]valid2020_stock!$A$2:$M$9919,13,FALSE)</f>
        <v>1.0643177447598351</v>
      </c>
      <c r="K2181" s="136">
        <f t="shared" si="135"/>
        <v>1.0643177447598351</v>
      </c>
    </row>
    <row r="2182" spans="1:11" x14ac:dyDescent="0.3">
      <c r="A2182" t="str">
        <f t="shared" si="136"/>
        <v>2012-70-3-</v>
      </c>
      <c r="B2182">
        <f>VLOOKUP(F2182,LookUpFlags!$A$5:$E$114,5,FALSE)</f>
        <v>1</v>
      </c>
      <c r="C2182">
        <f t="shared" si="137"/>
        <v>35</v>
      </c>
      <c r="D2182" t="str">
        <f t="shared" si="138"/>
        <v>M</v>
      </c>
      <c r="E2182">
        <v>2012</v>
      </c>
      <c r="F2182">
        <v>70</v>
      </c>
      <c r="H2182">
        <v>3</v>
      </c>
      <c r="I2182" s="136">
        <f>VLOOKUP(A2182,[1]valid2020_stock!$A$2:$M$9919,13,FALSE)</f>
        <v>79069.675317783433</v>
      </c>
      <c r="K2182" s="136">
        <f t="shared" si="135"/>
        <v>79069.675317783433</v>
      </c>
    </row>
    <row r="2183" spans="1:11" x14ac:dyDescent="0.3">
      <c r="A2183" t="str">
        <f t="shared" si="136"/>
        <v>2012-70-4-</v>
      </c>
      <c r="B2183">
        <f>VLOOKUP(F2183,LookUpFlags!$A$5:$E$114,5,FALSE)</f>
        <v>1</v>
      </c>
      <c r="C2183">
        <f t="shared" si="137"/>
        <v>35</v>
      </c>
      <c r="D2183" t="str">
        <f t="shared" si="138"/>
        <v>M</v>
      </c>
      <c r="E2183">
        <v>2012</v>
      </c>
      <c r="F2183">
        <v>70</v>
      </c>
      <c r="H2183">
        <v>4</v>
      </c>
      <c r="I2183" s="136">
        <f>VLOOKUP(A2183,[1]valid2020_stock!$A$2:$M$9919,13,FALSE)</f>
        <v>1708.6430777983951</v>
      </c>
      <c r="K2183" s="136">
        <f t="shared" si="135"/>
        <v>1708.6430777983951</v>
      </c>
    </row>
    <row r="2184" spans="1:11" x14ac:dyDescent="0.3">
      <c r="A2184" t="str">
        <f t="shared" si="136"/>
        <v>2012-70-5-</v>
      </c>
      <c r="B2184">
        <f>VLOOKUP(F2184,LookUpFlags!$A$5:$E$114,5,FALSE)</f>
        <v>1</v>
      </c>
      <c r="C2184">
        <f t="shared" si="137"/>
        <v>35</v>
      </c>
      <c r="D2184" t="str">
        <f t="shared" si="138"/>
        <v>M</v>
      </c>
      <c r="E2184">
        <v>2012</v>
      </c>
      <c r="F2184">
        <v>70</v>
      </c>
      <c r="H2184">
        <v>5</v>
      </c>
      <c r="I2184" s="136">
        <f>VLOOKUP(A2184,[1]valid2020_stock!$A$2:$M$9919,13,FALSE)</f>
        <v>4.121604418187216</v>
      </c>
      <c r="K2184" s="136">
        <f t="shared" si="135"/>
        <v>4.121604418187216</v>
      </c>
    </row>
    <row r="2185" spans="1:11" x14ac:dyDescent="0.3">
      <c r="A2185" t="str">
        <f t="shared" si="136"/>
        <v>2013-70-3-</v>
      </c>
      <c r="B2185">
        <f>VLOOKUP(F2185,LookUpFlags!$A$5:$E$114,5,FALSE)</f>
        <v>1</v>
      </c>
      <c r="C2185">
        <f t="shared" si="137"/>
        <v>35</v>
      </c>
      <c r="D2185" t="str">
        <f t="shared" si="138"/>
        <v>M</v>
      </c>
      <c r="E2185">
        <v>2013</v>
      </c>
      <c r="F2185">
        <v>70</v>
      </c>
      <c r="H2185">
        <v>3</v>
      </c>
      <c r="I2185" s="136">
        <f>VLOOKUP(A2185,[1]valid2020_stock!$A$2:$M$9919,13,FALSE)</f>
        <v>88707.611708414857</v>
      </c>
      <c r="K2185" s="136">
        <f t="shared" si="135"/>
        <v>88707.611708414857</v>
      </c>
    </row>
    <row r="2186" spans="1:11" x14ac:dyDescent="0.3">
      <c r="A2186" t="str">
        <f t="shared" si="136"/>
        <v>2013-70-4-</v>
      </c>
      <c r="B2186">
        <f>VLOOKUP(F2186,LookUpFlags!$A$5:$E$114,5,FALSE)</f>
        <v>1</v>
      </c>
      <c r="C2186">
        <f t="shared" si="137"/>
        <v>35</v>
      </c>
      <c r="D2186" t="str">
        <f t="shared" si="138"/>
        <v>M</v>
      </c>
      <c r="E2186">
        <v>2013</v>
      </c>
      <c r="F2186">
        <v>70</v>
      </c>
      <c r="H2186">
        <v>4</v>
      </c>
      <c r="I2186" s="136">
        <f>VLOOKUP(A2186,[1]valid2020_stock!$A$2:$M$9919,13,FALSE)</f>
        <v>18099.788291585119</v>
      </c>
      <c r="K2186" s="136">
        <f t="shared" si="135"/>
        <v>18099.788291585119</v>
      </c>
    </row>
    <row r="2187" spans="1:11" x14ac:dyDescent="0.3">
      <c r="A2187" t="str">
        <f t="shared" si="136"/>
        <v>2013-70-5-</v>
      </c>
      <c r="B2187">
        <f>VLOOKUP(F2187,LookUpFlags!$A$5:$E$114,5,FALSE)</f>
        <v>1</v>
      </c>
      <c r="C2187">
        <f t="shared" si="137"/>
        <v>35</v>
      </c>
      <c r="D2187" t="str">
        <f t="shared" si="138"/>
        <v>M</v>
      </c>
      <c r="E2187">
        <v>2013</v>
      </c>
      <c r="F2187">
        <v>70</v>
      </c>
      <c r="H2187">
        <v>5</v>
      </c>
      <c r="I2187" s="136">
        <f>VLOOKUP(A2187,[1]valid2020_stock!$A$2:$M$9919,13,FALSE)</f>
        <v>0</v>
      </c>
      <c r="K2187" s="136">
        <f t="shared" si="135"/>
        <v>0</v>
      </c>
    </row>
    <row r="2188" spans="1:11" x14ac:dyDescent="0.3">
      <c r="A2188" t="str">
        <f t="shared" si="136"/>
        <v>2007-71-3-</v>
      </c>
      <c r="B2188">
        <f>VLOOKUP(F2188,LookUpFlags!$A$5:$E$114,5,FALSE)</f>
        <v>1</v>
      </c>
      <c r="C2188">
        <f t="shared" si="137"/>
        <v>36</v>
      </c>
      <c r="D2188" t="str">
        <f t="shared" si="138"/>
        <v>UM</v>
      </c>
      <c r="E2188">
        <v>2007</v>
      </c>
      <c r="F2188">
        <v>71</v>
      </c>
      <c r="H2188">
        <v>3</v>
      </c>
      <c r="I2188" s="136">
        <f>VLOOKUP(A2188,[1]valid2020_stock!$A$2:$M$9919,13,FALSE)</f>
        <v>1400.202794044561</v>
      </c>
      <c r="K2188" s="136">
        <f t="shared" si="135"/>
        <v>1400.202794044561</v>
      </c>
    </row>
    <row r="2189" spans="1:11" x14ac:dyDescent="0.3">
      <c r="A2189" t="str">
        <f t="shared" si="136"/>
        <v>2007-71-4-</v>
      </c>
      <c r="B2189">
        <f>VLOOKUP(F2189,LookUpFlags!$A$5:$E$114,5,FALSE)</f>
        <v>1</v>
      </c>
      <c r="C2189">
        <f t="shared" si="137"/>
        <v>36</v>
      </c>
      <c r="D2189" t="str">
        <f t="shared" si="138"/>
        <v>UM</v>
      </c>
      <c r="E2189">
        <v>2007</v>
      </c>
      <c r="F2189">
        <v>71</v>
      </c>
      <c r="H2189">
        <v>4</v>
      </c>
      <c r="I2189" s="136">
        <f>VLOOKUP(A2189,[1]valid2020_stock!$A$2:$M$9919,13,FALSE)</f>
        <v>10792.26875140889</v>
      </c>
      <c r="K2189" s="136">
        <f t="shared" si="135"/>
        <v>10792.26875140889</v>
      </c>
    </row>
    <row r="2190" spans="1:11" x14ac:dyDescent="0.3">
      <c r="A2190" t="str">
        <f t="shared" si="136"/>
        <v>2007-71-5-</v>
      </c>
      <c r="B2190">
        <f>VLOOKUP(F2190,LookUpFlags!$A$5:$E$114,5,FALSE)</f>
        <v>1</v>
      </c>
      <c r="C2190">
        <f t="shared" si="137"/>
        <v>36</v>
      </c>
      <c r="D2190" t="str">
        <f t="shared" si="138"/>
        <v>UM</v>
      </c>
      <c r="E2190">
        <v>2007</v>
      </c>
      <c r="F2190">
        <v>71</v>
      </c>
      <c r="H2190">
        <v>5</v>
      </c>
      <c r="I2190" s="136">
        <f>VLOOKUP(A2190,[1]valid2020_stock!$A$2:$M$9919,13,FALSE)</f>
        <v>16036.086128982261</v>
      </c>
      <c r="K2190" s="136">
        <f t="shared" si="135"/>
        <v>16036.086128982261</v>
      </c>
    </row>
    <row r="2191" spans="1:11" x14ac:dyDescent="0.3">
      <c r="A2191" t="str">
        <f t="shared" si="136"/>
        <v>2008-71-3-</v>
      </c>
      <c r="B2191">
        <f>VLOOKUP(F2191,LookUpFlags!$A$5:$E$114,5,FALSE)</f>
        <v>1</v>
      </c>
      <c r="C2191">
        <f t="shared" si="137"/>
        <v>36</v>
      </c>
      <c r="D2191" t="str">
        <f t="shared" si="138"/>
        <v>UM</v>
      </c>
      <c r="E2191">
        <v>2008</v>
      </c>
      <c r="F2191">
        <v>71</v>
      </c>
      <c r="H2191">
        <v>3</v>
      </c>
      <c r="I2191" s="136">
        <f>VLOOKUP(A2191,[1]valid2020_stock!$A$2:$M$9919,13,FALSE)</f>
        <v>4598.5448053304744</v>
      </c>
      <c r="K2191" s="136">
        <f t="shared" si="135"/>
        <v>4598.5448053304744</v>
      </c>
    </row>
    <row r="2192" spans="1:11" x14ac:dyDescent="0.3">
      <c r="A2192" t="str">
        <f t="shared" si="136"/>
        <v>2008-71-4-</v>
      </c>
      <c r="B2192">
        <f>VLOOKUP(F2192,LookUpFlags!$A$5:$E$114,5,FALSE)</f>
        <v>1</v>
      </c>
      <c r="C2192">
        <f t="shared" si="137"/>
        <v>36</v>
      </c>
      <c r="D2192" t="str">
        <f t="shared" si="138"/>
        <v>UM</v>
      </c>
      <c r="E2192">
        <v>2008</v>
      </c>
      <c r="F2192">
        <v>71</v>
      </c>
      <c r="H2192">
        <v>4</v>
      </c>
      <c r="I2192" s="136">
        <f>VLOOKUP(A2192,[1]valid2020_stock!$A$2:$M$9919,13,FALSE)</f>
        <v>9250.8059477765564</v>
      </c>
      <c r="K2192" s="136">
        <f t="shared" si="135"/>
        <v>9250.8059477765564</v>
      </c>
    </row>
    <row r="2193" spans="1:11" x14ac:dyDescent="0.3">
      <c r="A2193" t="str">
        <f t="shared" si="136"/>
        <v>2008-71-5-</v>
      </c>
      <c r="B2193">
        <f>VLOOKUP(F2193,LookUpFlags!$A$5:$E$114,5,FALSE)</f>
        <v>1</v>
      </c>
      <c r="C2193">
        <f t="shared" si="137"/>
        <v>36</v>
      </c>
      <c r="D2193" t="str">
        <f t="shared" si="138"/>
        <v>UM</v>
      </c>
      <c r="E2193">
        <v>2008</v>
      </c>
      <c r="F2193">
        <v>71</v>
      </c>
      <c r="H2193">
        <v>5</v>
      </c>
      <c r="I2193" s="136">
        <f>VLOOKUP(A2193,[1]valid2020_stock!$A$2:$M$9919,13,FALSE)</f>
        <v>20866.629833442119</v>
      </c>
      <c r="K2193" s="136">
        <f t="shared" si="135"/>
        <v>20866.629833442119</v>
      </c>
    </row>
    <row r="2194" spans="1:11" x14ac:dyDescent="0.3">
      <c r="A2194" t="str">
        <f t="shared" si="136"/>
        <v>2009-71-3-</v>
      </c>
      <c r="B2194">
        <f>VLOOKUP(F2194,LookUpFlags!$A$5:$E$114,5,FALSE)</f>
        <v>1</v>
      </c>
      <c r="C2194">
        <f t="shared" si="137"/>
        <v>36</v>
      </c>
      <c r="D2194" t="str">
        <f t="shared" si="138"/>
        <v>UM</v>
      </c>
      <c r="E2194">
        <v>2009</v>
      </c>
      <c r="F2194">
        <v>71</v>
      </c>
      <c r="H2194">
        <v>3</v>
      </c>
      <c r="I2194" s="136">
        <f>VLOOKUP(A2194,[1]valid2020_stock!$A$2:$M$9919,13,FALSE)</f>
        <v>3977.3001800220459</v>
      </c>
      <c r="K2194" s="136">
        <f t="shared" si="135"/>
        <v>3977.3001800220459</v>
      </c>
    </row>
    <row r="2195" spans="1:11" x14ac:dyDescent="0.3">
      <c r="A2195" t="str">
        <f t="shared" si="136"/>
        <v>2009-71-4-</v>
      </c>
      <c r="B2195">
        <f>VLOOKUP(F2195,LookUpFlags!$A$5:$E$114,5,FALSE)</f>
        <v>1</v>
      </c>
      <c r="C2195">
        <f t="shared" si="137"/>
        <v>36</v>
      </c>
      <c r="D2195" t="str">
        <f t="shared" si="138"/>
        <v>UM</v>
      </c>
      <c r="E2195">
        <v>2009</v>
      </c>
      <c r="F2195">
        <v>71</v>
      </c>
      <c r="H2195">
        <v>4</v>
      </c>
      <c r="I2195" s="136">
        <f>VLOOKUP(A2195,[1]valid2020_stock!$A$2:$M$9919,13,FALSE)</f>
        <v>15449.40499741285</v>
      </c>
      <c r="K2195" s="136">
        <f t="shared" si="135"/>
        <v>15449.40499741285</v>
      </c>
    </row>
    <row r="2196" spans="1:11" x14ac:dyDescent="0.3">
      <c r="A2196" t="str">
        <f t="shared" si="136"/>
        <v>2009-71-5-</v>
      </c>
      <c r="B2196">
        <f>VLOOKUP(F2196,LookUpFlags!$A$5:$E$114,5,FALSE)</f>
        <v>1</v>
      </c>
      <c r="C2196">
        <f t="shared" si="137"/>
        <v>36</v>
      </c>
      <c r="D2196" t="str">
        <f t="shared" si="138"/>
        <v>UM</v>
      </c>
      <c r="E2196">
        <v>2009</v>
      </c>
      <c r="F2196">
        <v>71</v>
      </c>
      <c r="H2196">
        <v>5</v>
      </c>
      <c r="I2196" s="136">
        <f>VLOOKUP(A2196,[1]valid2020_stock!$A$2:$M$9919,13,FALSE)</f>
        <v>10828.67732670566</v>
      </c>
      <c r="K2196" s="136">
        <f t="shared" si="135"/>
        <v>10828.67732670566</v>
      </c>
    </row>
    <row r="2197" spans="1:11" x14ac:dyDescent="0.3">
      <c r="A2197" t="str">
        <f t="shared" si="136"/>
        <v>2010-71-3-</v>
      </c>
      <c r="B2197">
        <f>VLOOKUP(F2197,LookUpFlags!$A$5:$E$114,5,FALSE)</f>
        <v>1</v>
      </c>
      <c r="C2197">
        <f t="shared" si="137"/>
        <v>36</v>
      </c>
      <c r="D2197" t="str">
        <f t="shared" si="138"/>
        <v>UM</v>
      </c>
      <c r="E2197">
        <v>2010</v>
      </c>
      <c r="F2197">
        <v>71</v>
      </c>
      <c r="H2197">
        <v>3</v>
      </c>
      <c r="I2197" s="136">
        <f>VLOOKUP(A2197,[1]valid2020_stock!$A$2:$M$9919,13,FALSE)</f>
        <v>6225.5874811369922</v>
      </c>
      <c r="K2197" s="136">
        <f t="shared" si="135"/>
        <v>6225.5874811369922</v>
      </c>
    </row>
    <row r="2198" spans="1:11" x14ac:dyDescent="0.3">
      <c r="A2198" t="str">
        <f t="shared" si="136"/>
        <v>2010-71-4-</v>
      </c>
      <c r="B2198">
        <f>VLOOKUP(F2198,LookUpFlags!$A$5:$E$114,5,FALSE)</f>
        <v>1</v>
      </c>
      <c r="C2198">
        <f t="shared" si="137"/>
        <v>36</v>
      </c>
      <c r="D2198" t="str">
        <f t="shared" si="138"/>
        <v>UM</v>
      </c>
      <c r="E2198">
        <v>2010</v>
      </c>
      <c r="F2198">
        <v>71</v>
      </c>
      <c r="H2198">
        <v>4</v>
      </c>
      <c r="I2198" s="136">
        <f>VLOOKUP(A2198,[1]valid2020_stock!$A$2:$M$9919,13,FALSE)</f>
        <v>13629.62752728685</v>
      </c>
      <c r="K2198" s="136">
        <f t="shared" si="135"/>
        <v>13629.62752728685</v>
      </c>
    </row>
    <row r="2199" spans="1:11" x14ac:dyDescent="0.3">
      <c r="A2199" t="str">
        <f t="shared" si="136"/>
        <v>2010-71-5-</v>
      </c>
      <c r="B2199">
        <f>VLOOKUP(F2199,LookUpFlags!$A$5:$E$114,5,FALSE)</f>
        <v>1</v>
      </c>
      <c r="C2199">
        <f t="shared" si="137"/>
        <v>36</v>
      </c>
      <c r="D2199" t="str">
        <f t="shared" si="138"/>
        <v>UM</v>
      </c>
      <c r="E2199">
        <v>2010</v>
      </c>
      <c r="F2199">
        <v>71</v>
      </c>
      <c r="H2199">
        <v>5</v>
      </c>
      <c r="I2199" s="136">
        <f>VLOOKUP(A2199,[1]valid2020_stock!$A$2:$M$9919,13,FALSE)</f>
        <v>22562.011692977059</v>
      </c>
      <c r="K2199" s="136">
        <f t="shared" si="135"/>
        <v>22562.011692977059</v>
      </c>
    </row>
    <row r="2200" spans="1:11" x14ac:dyDescent="0.3">
      <c r="A2200" t="str">
        <f t="shared" si="136"/>
        <v>2011-71-3-</v>
      </c>
      <c r="B2200">
        <f>VLOOKUP(F2200,LookUpFlags!$A$5:$E$114,5,FALSE)</f>
        <v>1</v>
      </c>
      <c r="C2200">
        <f t="shared" si="137"/>
        <v>36</v>
      </c>
      <c r="D2200" t="str">
        <f t="shared" si="138"/>
        <v>UM</v>
      </c>
      <c r="E2200">
        <v>2011</v>
      </c>
      <c r="F2200">
        <v>71</v>
      </c>
      <c r="H2200">
        <v>3</v>
      </c>
      <c r="I2200" s="136">
        <f>VLOOKUP(A2200,[1]valid2020_stock!$A$2:$M$9919,13,FALSE)</f>
        <v>5853.6744430534818</v>
      </c>
      <c r="K2200" s="136">
        <f t="shared" si="135"/>
        <v>5853.6744430534818</v>
      </c>
    </row>
    <row r="2201" spans="1:11" x14ac:dyDescent="0.3">
      <c r="A2201" t="str">
        <f t="shared" si="136"/>
        <v>2011-71-4-</v>
      </c>
      <c r="B2201">
        <f>VLOOKUP(F2201,LookUpFlags!$A$5:$E$114,5,FALSE)</f>
        <v>1</v>
      </c>
      <c r="C2201">
        <f t="shared" si="137"/>
        <v>36</v>
      </c>
      <c r="D2201" t="str">
        <f t="shared" si="138"/>
        <v>UM</v>
      </c>
      <c r="E2201">
        <v>2011</v>
      </c>
      <c r="F2201">
        <v>71</v>
      </c>
      <c r="H2201">
        <v>4</v>
      </c>
      <c r="I2201" s="136">
        <f>VLOOKUP(A2201,[1]valid2020_stock!$A$2:$M$9919,13,FALSE)</f>
        <v>27065.19862860534</v>
      </c>
      <c r="K2201" s="136">
        <f t="shared" si="135"/>
        <v>27065.19862860534</v>
      </c>
    </row>
    <row r="2202" spans="1:11" x14ac:dyDescent="0.3">
      <c r="A2202" t="str">
        <f t="shared" si="136"/>
        <v>2011-71-5-</v>
      </c>
      <c r="B2202">
        <f>VLOOKUP(F2202,LookUpFlags!$A$5:$E$114,5,FALSE)</f>
        <v>1</v>
      </c>
      <c r="C2202">
        <f t="shared" si="137"/>
        <v>36</v>
      </c>
      <c r="D2202" t="str">
        <f t="shared" si="138"/>
        <v>UM</v>
      </c>
      <c r="E2202">
        <v>2011</v>
      </c>
      <c r="F2202">
        <v>71</v>
      </c>
      <c r="H2202">
        <v>5</v>
      </c>
      <c r="I2202" s="136">
        <f>VLOOKUP(A2202,[1]valid2020_stock!$A$2:$M$9919,13,FALSE)</f>
        <v>18671.55872350838</v>
      </c>
      <c r="K2202" s="136">
        <f t="shared" si="135"/>
        <v>18671.55872350838</v>
      </c>
    </row>
    <row r="2203" spans="1:11" x14ac:dyDescent="0.3">
      <c r="A2203" t="str">
        <f t="shared" si="136"/>
        <v>2012-71-3-</v>
      </c>
      <c r="B2203">
        <f>VLOOKUP(F2203,LookUpFlags!$A$5:$E$114,5,FALSE)</f>
        <v>1</v>
      </c>
      <c r="C2203">
        <f t="shared" si="137"/>
        <v>36</v>
      </c>
      <c r="D2203" t="str">
        <f t="shared" si="138"/>
        <v>UM</v>
      </c>
      <c r="E2203">
        <v>2012</v>
      </c>
      <c r="F2203">
        <v>71</v>
      </c>
      <c r="H2203">
        <v>3</v>
      </c>
      <c r="I2203" s="136">
        <f>VLOOKUP(A2203,[1]valid2020_stock!$A$2:$M$9919,13,FALSE)</f>
        <v>4912.3546222574423</v>
      </c>
      <c r="K2203" s="136">
        <f t="shared" si="135"/>
        <v>4912.3546222574423</v>
      </c>
    </row>
    <row r="2204" spans="1:11" x14ac:dyDescent="0.3">
      <c r="A2204" t="str">
        <f t="shared" si="136"/>
        <v>2012-71-4-</v>
      </c>
      <c r="B2204">
        <f>VLOOKUP(F2204,LookUpFlags!$A$5:$E$114,5,FALSE)</f>
        <v>1</v>
      </c>
      <c r="C2204">
        <f t="shared" si="137"/>
        <v>36</v>
      </c>
      <c r="D2204" t="str">
        <f t="shared" si="138"/>
        <v>UM</v>
      </c>
      <c r="E2204">
        <v>2012</v>
      </c>
      <c r="F2204">
        <v>71</v>
      </c>
      <c r="H2204">
        <v>4</v>
      </c>
      <c r="I2204" s="136">
        <f>VLOOKUP(A2204,[1]valid2020_stock!$A$2:$M$9919,13,FALSE)</f>
        <v>15548.690253975001</v>
      </c>
      <c r="K2204" s="136">
        <f t="shared" si="135"/>
        <v>15548.690253975001</v>
      </c>
    </row>
    <row r="2205" spans="1:11" x14ac:dyDescent="0.3">
      <c r="A2205" t="str">
        <f t="shared" si="136"/>
        <v>2012-71-5-</v>
      </c>
      <c r="B2205">
        <f>VLOOKUP(F2205,LookUpFlags!$A$5:$E$114,5,FALSE)</f>
        <v>1</v>
      </c>
      <c r="C2205">
        <f t="shared" si="137"/>
        <v>36</v>
      </c>
      <c r="D2205" t="str">
        <f t="shared" si="138"/>
        <v>UM</v>
      </c>
      <c r="E2205">
        <v>2012</v>
      </c>
      <c r="F2205">
        <v>71</v>
      </c>
      <c r="H2205">
        <v>5</v>
      </c>
      <c r="I2205" s="136">
        <f>VLOOKUP(A2205,[1]valid2020_stock!$A$2:$M$9919,13,FALSE)</f>
        <v>23940.29924627117</v>
      </c>
      <c r="K2205" s="136">
        <f t="shared" si="135"/>
        <v>23940.29924627117</v>
      </c>
    </row>
    <row r="2206" spans="1:11" x14ac:dyDescent="0.3">
      <c r="A2206" t="str">
        <f t="shared" si="136"/>
        <v>2013-71-3-</v>
      </c>
      <c r="B2206">
        <f>VLOOKUP(F2206,LookUpFlags!$A$5:$E$114,5,FALSE)</f>
        <v>1</v>
      </c>
      <c r="C2206">
        <f t="shared" si="137"/>
        <v>36</v>
      </c>
      <c r="D2206" t="str">
        <f t="shared" si="138"/>
        <v>UM</v>
      </c>
      <c r="E2206">
        <v>2013</v>
      </c>
      <c r="F2206">
        <v>71</v>
      </c>
      <c r="H2206">
        <v>3</v>
      </c>
      <c r="I2206" s="136">
        <f>VLOOKUP(A2206,[1]valid2020_stock!$A$2:$M$9919,13,FALSE)</f>
        <v>10358.515898116741</v>
      </c>
      <c r="K2206" s="136">
        <f t="shared" si="135"/>
        <v>10358.515898116741</v>
      </c>
    </row>
    <row r="2207" spans="1:11" x14ac:dyDescent="0.3">
      <c r="A2207" t="str">
        <f t="shared" si="136"/>
        <v>2013-71-4-</v>
      </c>
      <c r="B2207">
        <f>VLOOKUP(F2207,LookUpFlags!$A$5:$E$114,5,FALSE)</f>
        <v>1</v>
      </c>
      <c r="C2207">
        <f t="shared" si="137"/>
        <v>36</v>
      </c>
      <c r="D2207" t="str">
        <f t="shared" si="138"/>
        <v>UM</v>
      </c>
      <c r="E2207">
        <v>2013</v>
      </c>
      <c r="F2207">
        <v>71</v>
      </c>
      <c r="H2207">
        <v>4</v>
      </c>
      <c r="I2207" s="136">
        <f>VLOOKUP(A2207,[1]valid2020_stock!$A$2:$M$9919,13,FALSE)</f>
        <v>14838.607198532191</v>
      </c>
      <c r="K2207" s="136">
        <f t="shared" si="135"/>
        <v>14838.607198532191</v>
      </c>
    </row>
    <row r="2208" spans="1:11" x14ac:dyDescent="0.3">
      <c r="A2208" t="str">
        <f t="shared" si="136"/>
        <v>2013-71-5-</v>
      </c>
      <c r="B2208">
        <f>VLOOKUP(F2208,LookUpFlags!$A$5:$E$114,5,FALSE)</f>
        <v>1</v>
      </c>
      <c r="C2208">
        <f t="shared" si="137"/>
        <v>36</v>
      </c>
      <c r="D2208" t="str">
        <f t="shared" si="138"/>
        <v>UM</v>
      </c>
      <c r="E2208">
        <v>2013</v>
      </c>
      <c r="F2208">
        <v>71</v>
      </c>
      <c r="H2208">
        <v>5</v>
      </c>
      <c r="I2208" s="136">
        <f>VLOOKUP(A2208,[1]valid2020_stock!$A$2:$M$9919,13,FALSE)</f>
        <v>14488.942329811471</v>
      </c>
      <c r="K2208" s="136">
        <f t="shared" si="135"/>
        <v>14488.942329811471</v>
      </c>
    </row>
    <row r="2209" spans="1:11" x14ac:dyDescent="0.3">
      <c r="A2209" t="str">
        <f t="shared" si="136"/>
        <v>2007-72-3-</v>
      </c>
      <c r="B2209">
        <f>VLOOKUP(F2209,LookUpFlags!$A$5:$E$114,5,FALSE)</f>
        <v>1</v>
      </c>
      <c r="C2209">
        <f t="shared" si="137"/>
        <v>36</v>
      </c>
      <c r="D2209" t="str">
        <f t="shared" si="138"/>
        <v>M</v>
      </c>
      <c r="E2209">
        <v>2007</v>
      </c>
      <c r="F2209">
        <v>72</v>
      </c>
      <c r="H2209">
        <v>3</v>
      </c>
      <c r="I2209" s="136">
        <f>VLOOKUP(A2209,[1]valid2020_stock!$A$2:$M$9919,13,FALSE)</f>
        <v>390.13998864189568</v>
      </c>
      <c r="K2209" s="136">
        <f t="shared" si="135"/>
        <v>390.13998864189568</v>
      </c>
    </row>
    <row r="2210" spans="1:11" x14ac:dyDescent="0.3">
      <c r="A2210" t="str">
        <f t="shared" si="136"/>
        <v>2007-72-4-</v>
      </c>
      <c r="B2210">
        <f>VLOOKUP(F2210,LookUpFlags!$A$5:$E$114,5,FALSE)</f>
        <v>1</v>
      </c>
      <c r="C2210">
        <f t="shared" si="137"/>
        <v>36</v>
      </c>
      <c r="D2210" t="str">
        <f t="shared" si="138"/>
        <v>M</v>
      </c>
      <c r="E2210">
        <v>2007</v>
      </c>
      <c r="F2210">
        <v>72</v>
      </c>
      <c r="H2210">
        <v>4</v>
      </c>
      <c r="I2210" s="136">
        <f>VLOOKUP(A2210,[1]valid2020_stock!$A$2:$M$9919,13,FALSE)</f>
        <v>736.64258494656701</v>
      </c>
      <c r="K2210" s="136">
        <f t="shared" si="135"/>
        <v>736.64258494656701</v>
      </c>
    </row>
    <row r="2211" spans="1:11" x14ac:dyDescent="0.3">
      <c r="A2211" t="str">
        <f t="shared" si="136"/>
        <v>2007-72-5-</v>
      </c>
      <c r="B2211">
        <f>VLOOKUP(F2211,LookUpFlags!$A$5:$E$114,5,FALSE)</f>
        <v>1</v>
      </c>
      <c r="C2211">
        <f t="shared" si="137"/>
        <v>36</v>
      </c>
      <c r="D2211" t="str">
        <f t="shared" si="138"/>
        <v>M</v>
      </c>
      <c r="E2211">
        <v>2007</v>
      </c>
      <c r="F2211">
        <v>72</v>
      </c>
      <c r="H2211">
        <v>5</v>
      </c>
      <c r="I2211" s="136">
        <f>VLOOKUP(A2211,[1]valid2020_stock!$A$2:$M$9919,13,FALSE)</f>
        <v>96.324798947118168</v>
      </c>
      <c r="K2211" s="136">
        <f t="shared" si="135"/>
        <v>96.324798947118168</v>
      </c>
    </row>
    <row r="2212" spans="1:11" x14ac:dyDescent="0.3">
      <c r="A2212" t="str">
        <f t="shared" si="136"/>
        <v>2008-72-3-</v>
      </c>
      <c r="B2212">
        <f>VLOOKUP(F2212,LookUpFlags!$A$5:$E$114,5,FALSE)</f>
        <v>1</v>
      </c>
      <c r="C2212">
        <f t="shared" si="137"/>
        <v>36</v>
      </c>
      <c r="D2212" t="str">
        <f t="shared" si="138"/>
        <v>M</v>
      </c>
      <c r="E2212">
        <v>2008</v>
      </c>
      <c r="F2212">
        <v>72</v>
      </c>
      <c r="H2212">
        <v>3</v>
      </c>
      <c r="I2212" s="136">
        <f>VLOOKUP(A2212,[1]valid2020_stock!$A$2:$M$9919,13,FALSE)</f>
        <v>397.77246519193261</v>
      </c>
      <c r="K2212" s="136">
        <f t="shared" si="135"/>
        <v>397.77246519193261</v>
      </c>
    </row>
    <row r="2213" spans="1:11" x14ac:dyDescent="0.3">
      <c r="A2213" t="str">
        <f t="shared" si="136"/>
        <v>2008-72-4-</v>
      </c>
      <c r="B2213">
        <f>VLOOKUP(F2213,LookUpFlags!$A$5:$E$114,5,FALSE)</f>
        <v>1</v>
      </c>
      <c r="C2213">
        <f t="shared" si="137"/>
        <v>36</v>
      </c>
      <c r="D2213" t="str">
        <f t="shared" si="138"/>
        <v>M</v>
      </c>
      <c r="E2213">
        <v>2008</v>
      </c>
      <c r="F2213">
        <v>72</v>
      </c>
      <c r="H2213">
        <v>4</v>
      </c>
      <c r="I2213" s="136">
        <f>VLOOKUP(A2213,[1]valid2020_stock!$A$2:$M$9919,13,FALSE)</f>
        <v>1455.115777432178</v>
      </c>
      <c r="K2213" s="136">
        <f t="shared" si="135"/>
        <v>1455.115777432178</v>
      </c>
    </row>
    <row r="2214" spans="1:11" x14ac:dyDescent="0.3">
      <c r="A2214" t="str">
        <f t="shared" si="136"/>
        <v>2008-72-5-</v>
      </c>
      <c r="B2214">
        <f>VLOOKUP(F2214,LookUpFlags!$A$5:$E$114,5,FALSE)</f>
        <v>1</v>
      </c>
      <c r="C2214">
        <f t="shared" si="137"/>
        <v>36</v>
      </c>
      <c r="D2214" t="str">
        <f t="shared" si="138"/>
        <v>M</v>
      </c>
      <c r="E2214">
        <v>2008</v>
      </c>
      <c r="F2214">
        <v>72</v>
      </c>
      <c r="H2214">
        <v>5</v>
      </c>
      <c r="I2214" s="136">
        <f>VLOOKUP(A2214,[1]valid2020_stock!$A$2:$M$9919,13,FALSE)</f>
        <v>654.2745642682429</v>
      </c>
      <c r="K2214" s="136">
        <f t="shared" si="135"/>
        <v>654.2745642682429</v>
      </c>
    </row>
    <row r="2215" spans="1:11" x14ac:dyDescent="0.3">
      <c r="A2215" t="str">
        <f t="shared" si="136"/>
        <v>2009-72-3-</v>
      </c>
      <c r="B2215">
        <f>VLOOKUP(F2215,LookUpFlags!$A$5:$E$114,5,FALSE)</f>
        <v>1</v>
      </c>
      <c r="C2215">
        <f t="shared" si="137"/>
        <v>36</v>
      </c>
      <c r="D2215" t="str">
        <f t="shared" si="138"/>
        <v>M</v>
      </c>
      <c r="E2215">
        <v>2009</v>
      </c>
      <c r="F2215">
        <v>72</v>
      </c>
      <c r="H2215">
        <v>3</v>
      </c>
      <c r="I2215" s="136">
        <f>VLOOKUP(A2215,[1]valid2020_stock!$A$2:$M$9919,13,FALSE)</f>
        <v>433.51673522310608</v>
      </c>
      <c r="K2215" s="136">
        <f t="shared" si="135"/>
        <v>433.51673522310608</v>
      </c>
    </row>
    <row r="2216" spans="1:11" x14ac:dyDescent="0.3">
      <c r="A2216" t="str">
        <f t="shared" si="136"/>
        <v>2009-72-4-</v>
      </c>
      <c r="B2216">
        <f>VLOOKUP(F2216,LookUpFlags!$A$5:$E$114,5,FALSE)</f>
        <v>1</v>
      </c>
      <c r="C2216">
        <f t="shared" si="137"/>
        <v>36</v>
      </c>
      <c r="D2216" t="str">
        <f t="shared" si="138"/>
        <v>M</v>
      </c>
      <c r="E2216">
        <v>2009</v>
      </c>
      <c r="F2216">
        <v>72</v>
      </c>
      <c r="H2216">
        <v>4</v>
      </c>
      <c r="I2216" s="136">
        <f>VLOOKUP(A2216,[1]valid2020_stock!$A$2:$M$9919,13,FALSE)</f>
        <v>2578.7124920242582</v>
      </c>
      <c r="K2216" s="136">
        <f t="shared" si="135"/>
        <v>2578.7124920242582</v>
      </c>
    </row>
    <row r="2217" spans="1:11" x14ac:dyDescent="0.3">
      <c r="A2217" t="str">
        <f t="shared" si="136"/>
        <v>2009-72-5-</v>
      </c>
      <c r="B2217">
        <f>VLOOKUP(F2217,LookUpFlags!$A$5:$E$114,5,FALSE)</f>
        <v>1</v>
      </c>
      <c r="C2217">
        <f t="shared" si="137"/>
        <v>36</v>
      </c>
      <c r="D2217" t="str">
        <f t="shared" si="138"/>
        <v>M</v>
      </c>
      <c r="E2217">
        <v>2009</v>
      </c>
      <c r="F2217">
        <v>72</v>
      </c>
      <c r="H2217">
        <v>5</v>
      </c>
      <c r="I2217" s="136">
        <f>VLOOKUP(A2217,[1]valid2020_stock!$A$2:$M$9919,13,FALSE)</f>
        <v>2264.0355122877231</v>
      </c>
      <c r="K2217" s="136">
        <f t="shared" si="135"/>
        <v>2264.0355122877231</v>
      </c>
    </row>
    <row r="2218" spans="1:11" x14ac:dyDescent="0.3">
      <c r="A2218" t="str">
        <f t="shared" si="136"/>
        <v>2010-72-3-</v>
      </c>
      <c r="B2218">
        <f>VLOOKUP(F2218,LookUpFlags!$A$5:$E$114,5,FALSE)</f>
        <v>1</v>
      </c>
      <c r="C2218">
        <f t="shared" si="137"/>
        <v>36</v>
      </c>
      <c r="D2218" t="str">
        <f t="shared" si="138"/>
        <v>M</v>
      </c>
      <c r="E2218">
        <v>2010</v>
      </c>
      <c r="F2218">
        <v>72</v>
      </c>
      <c r="H2218">
        <v>3</v>
      </c>
      <c r="I2218" s="136">
        <f>VLOOKUP(A2218,[1]valid2020_stock!$A$2:$M$9919,13,FALSE)</f>
        <v>868.69894302315925</v>
      </c>
      <c r="K2218" s="136">
        <f t="shared" si="135"/>
        <v>868.69894302315925</v>
      </c>
    </row>
    <row r="2219" spans="1:11" x14ac:dyDescent="0.3">
      <c r="A2219" t="str">
        <f t="shared" si="136"/>
        <v>2010-72-4-</v>
      </c>
      <c r="B2219">
        <f>VLOOKUP(F2219,LookUpFlags!$A$5:$E$114,5,FALSE)</f>
        <v>1</v>
      </c>
      <c r="C2219">
        <f t="shared" si="137"/>
        <v>36</v>
      </c>
      <c r="D2219" t="str">
        <f t="shared" si="138"/>
        <v>M</v>
      </c>
      <c r="E2219">
        <v>2010</v>
      </c>
      <c r="F2219">
        <v>72</v>
      </c>
      <c r="H2219">
        <v>4</v>
      </c>
      <c r="I2219" s="136">
        <f>VLOOKUP(A2219,[1]valid2020_stock!$A$2:$M$9919,13,FALSE)</f>
        <v>1258.6991863576579</v>
      </c>
      <c r="K2219" s="136">
        <f t="shared" si="135"/>
        <v>1258.6991863576579</v>
      </c>
    </row>
    <row r="2220" spans="1:11" x14ac:dyDescent="0.3">
      <c r="A2220" t="str">
        <f t="shared" si="136"/>
        <v>2010-72-5-</v>
      </c>
      <c r="B2220">
        <f>VLOOKUP(F2220,LookUpFlags!$A$5:$E$114,5,FALSE)</f>
        <v>1</v>
      </c>
      <c r="C2220">
        <f t="shared" si="137"/>
        <v>36</v>
      </c>
      <c r="D2220" t="str">
        <f t="shared" si="138"/>
        <v>M</v>
      </c>
      <c r="E2220">
        <v>2010</v>
      </c>
      <c r="F2220">
        <v>72</v>
      </c>
      <c r="H2220">
        <v>5</v>
      </c>
      <c r="I2220" s="136">
        <f>VLOOKUP(A2220,[1]valid2020_stock!$A$2:$M$9919,13,FALSE)</f>
        <v>1849.813387073443</v>
      </c>
      <c r="K2220" s="136">
        <f t="shared" si="135"/>
        <v>1849.813387073443</v>
      </c>
    </row>
    <row r="2221" spans="1:11" x14ac:dyDescent="0.3">
      <c r="A2221" t="str">
        <f t="shared" si="136"/>
        <v>2011-72-3-</v>
      </c>
      <c r="B2221">
        <f>VLOOKUP(F2221,LookUpFlags!$A$5:$E$114,5,FALSE)</f>
        <v>1</v>
      </c>
      <c r="C2221">
        <f t="shared" si="137"/>
        <v>36</v>
      </c>
      <c r="D2221" t="str">
        <f t="shared" si="138"/>
        <v>M</v>
      </c>
      <c r="E2221">
        <v>2011</v>
      </c>
      <c r="F2221">
        <v>72</v>
      </c>
      <c r="H2221">
        <v>3</v>
      </c>
      <c r="I2221" s="136">
        <f>VLOOKUP(A2221,[1]valid2020_stock!$A$2:$M$9919,13,FALSE)</f>
        <v>1027.8080773529659</v>
      </c>
      <c r="K2221" s="136">
        <f t="shared" ref="K2221:K2284" si="139">I2221</f>
        <v>1027.8080773529659</v>
      </c>
    </row>
    <row r="2222" spans="1:11" x14ac:dyDescent="0.3">
      <c r="A2222" t="str">
        <f t="shared" si="136"/>
        <v>2011-72-4-</v>
      </c>
      <c r="B2222">
        <f>VLOOKUP(F2222,LookUpFlags!$A$5:$E$114,5,FALSE)</f>
        <v>1</v>
      </c>
      <c r="C2222">
        <f t="shared" si="137"/>
        <v>36</v>
      </c>
      <c r="D2222" t="str">
        <f t="shared" si="138"/>
        <v>M</v>
      </c>
      <c r="E2222">
        <v>2011</v>
      </c>
      <c r="F2222">
        <v>72</v>
      </c>
      <c r="H2222">
        <v>4</v>
      </c>
      <c r="I2222" s="136">
        <f>VLOOKUP(A2222,[1]valid2020_stock!$A$2:$M$9919,13,FALSE)</f>
        <v>4927.9059150351413</v>
      </c>
      <c r="K2222" s="136">
        <f t="shared" si="139"/>
        <v>4927.9059150351413</v>
      </c>
    </row>
    <row r="2223" spans="1:11" x14ac:dyDescent="0.3">
      <c r="A2223" t="str">
        <f t="shared" si="136"/>
        <v>2011-72-5-</v>
      </c>
      <c r="B2223">
        <f>VLOOKUP(F2223,LookUpFlags!$A$5:$E$114,5,FALSE)</f>
        <v>1</v>
      </c>
      <c r="C2223">
        <f t="shared" si="137"/>
        <v>36</v>
      </c>
      <c r="D2223" t="str">
        <f t="shared" si="138"/>
        <v>M</v>
      </c>
      <c r="E2223">
        <v>2011</v>
      </c>
      <c r="F2223">
        <v>72</v>
      </c>
      <c r="H2223">
        <v>5</v>
      </c>
      <c r="I2223" s="136">
        <f>VLOOKUP(A2223,[1]valid2020_stock!$A$2:$M$9919,13,FALSE)</f>
        <v>1776.755312723405</v>
      </c>
      <c r="K2223" s="136">
        <f t="shared" si="139"/>
        <v>1776.755312723405</v>
      </c>
    </row>
    <row r="2224" spans="1:11" x14ac:dyDescent="0.3">
      <c r="A2224" t="str">
        <f t="shared" si="136"/>
        <v>2012-72-3-</v>
      </c>
      <c r="B2224">
        <f>VLOOKUP(F2224,LookUpFlags!$A$5:$E$114,5,FALSE)</f>
        <v>1</v>
      </c>
      <c r="C2224">
        <f t="shared" si="137"/>
        <v>36</v>
      </c>
      <c r="D2224" t="str">
        <f t="shared" si="138"/>
        <v>M</v>
      </c>
      <c r="E2224">
        <v>2012</v>
      </c>
      <c r="F2224">
        <v>72</v>
      </c>
      <c r="H2224">
        <v>3</v>
      </c>
      <c r="I2224" s="136">
        <f>VLOOKUP(A2224,[1]valid2020_stock!$A$2:$M$9919,13,FALSE)</f>
        <v>402.55534634092049</v>
      </c>
      <c r="K2224" s="136">
        <f t="shared" si="139"/>
        <v>402.55534634092049</v>
      </c>
    </row>
    <row r="2225" spans="1:11" x14ac:dyDescent="0.3">
      <c r="A2225" t="str">
        <f t="shared" si="136"/>
        <v>2012-72-4-</v>
      </c>
      <c r="B2225">
        <f>VLOOKUP(F2225,LookUpFlags!$A$5:$E$114,5,FALSE)</f>
        <v>1</v>
      </c>
      <c r="C2225">
        <f t="shared" si="137"/>
        <v>36</v>
      </c>
      <c r="D2225" t="str">
        <f t="shared" si="138"/>
        <v>M</v>
      </c>
      <c r="E2225">
        <v>2012</v>
      </c>
      <c r="F2225">
        <v>72</v>
      </c>
      <c r="H2225">
        <v>4</v>
      </c>
      <c r="I2225" s="136">
        <f>VLOOKUP(A2225,[1]valid2020_stock!$A$2:$M$9919,13,FALSE)</f>
        <v>2229.3002179534419</v>
      </c>
      <c r="K2225" s="136">
        <f t="shared" si="139"/>
        <v>2229.3002179534419</v>
      </c>
    </row>
    <row r="2226" spans="1:11" x14ac:dyDescent="0.3">
      <c r="A2226" t="str">
        <f t="shared" si="136"/>
        <v>2012-72-5-</v>
      </c>
      <c r="B2226">
        <f>VLOOKUP(F2226,LookUpFlags!$A$5:$E$114,5,FALSE)</f>
        <v>1</v>
      </c>
      <c r="C2226">
        <f t="shared" si="137"/>
        <v>36</v>
      </c>
      <c r="D2226" t="str">
        <f t="shared" si="138"/>
        <v>M</v>
      </c>
      <c r="E2226">
        <v>2012</v>
      </c>
      <c r="F2226">
        <v>72</v>
      </c>
      <c r="H2226">
        <v>5</v>
      </c>
      <c r="I2226" s="136">
        <f>VLOOKUP(A2226,[1]valid2020_stock!$A$2:$M$9919,13,FALSE)</f>
        <v>1993.3748536672931</v>
      </c>
      <c r="K2226" s="136">
        <f t="shared" si="139"/>
        <v>1993.3748536672931</v>
      </c>
    </row>
    <row r="2227" spans="1:11" x14ac:dyDescent="0.3">
      <c r="A2227" t="str">
        <f t="shared" si="136"/>
        <v>2013-72-3-</v>
      </c>
      <c r="B2227">
        <f>VLOOKUP(F2227,LookUpFlags!$A$5:$E$114,5,FALSE)</f>
        <v>1</v>
      </c>
      <c r="C2227">
        <f t="shared" si="137"/>
        <v>36</v>
      </c>
      <c r="D2227" t="str">
        <f t="shared" si="138"/>
        <v>M</v>
      </c>
      <c r="E2227">
        <v>2013</v>
      </c>
      <c r="F2227">
        <v>72</v>
      </c>
      <c r="H2227">
        <v>3</v>
      </c>
      <c r="I2227" s="136">
        <f>VLOOKUP(A2227,[1]valid2020_stock!$A$2:$M$9919,13,FALSE)</f>
        <v>1044.317891322979</v>
      </c>
      <c r="K2227" s="136">
        <f t="shared" si="139"/>
        <v>1044.317891322979</v>
      </c>
    </row>
    <row r="2228" spans="1:11" x14ac:dyDescent="0.3">
      <c r="A2228" t="str">
        <f t="shared" si="136"/>
        <v>2013-72-4-</v>
      </c>
      <c r="B2228">
        <f>VLOOKUP(F2228,LookUpFlags!$A$5:$E$114,5,FALSE)</f>
        <v>1</v>
      </c>
      <c r="C2228">
        <f t="shared" si="137"/>
        <v>36</v>
      </c>
      <c r="D2228" t="str">
        <f t="shared" si="138"/>
        <v>M</v>
      </c>
      <c r="E2228">
        <v>2013</v>
      </c>
      <c r="F2228">
        <v>72</v>
      </c>
      <c r="H2228">
        <v>4</v>
      </c>
      <c r="I2228" s="136">
        <f>VLOOKUP(A2228,[1]valid2020_stock!$A$2:$M$9919,13,FALSE)</f>
        <v>2233.8529939020468</v>
      </c>
      <c r="K2228" s="136">
        <f t="shared" si="139"/>
        <v>2233.8529939020468</v>
      </c>
    </row>
    <row r="2229" spans="1:11" x14ac:dyDescent="0.3">
      <c r="A2229" t="str">
        <f t="shared" si="136"/>
        <v>2013-72-5-</v>
      </c>
      <c r="B2229">
        <f>VLOOKUP(F2229,LookUpFlags!$A$5:$E$114,5,FALSE)</f>
        <v>1</v>
      </c>
      <c r="C2229">
        <f t="shared" si="137"/>
        <v>36</v>
      </c>
      <c r="D2229" t="str">
        <f t="shared" si="138"/>
        <v>M</v>
      </c>
      <c r="E2229">
        <v>2013</v>
      </c>
      <c r="F2229">
        <v>72</v>
      </c>
      <c r="H2229">
        <v>5</v>
      </c>
      <c r="I2229" s="136">
        <f>VLOOKUP(A2229,[1]valid2020_stock!$A$2:$M$9919,13,FALSE)</f>
        <v>3340.018708346654</v>
      </c>
      <c r="K2229" s="136">
        <f t="shared" si="139"/>
        <v>3340.018708346654</v>
      </c>
    </row>
    <row r="2230" spans="1:11" x14ac:dyDescent="0.3">
      <c r="A2230" t="str">
        <f t="shared" si="136"/>
        <v>2007-73-3-</v>
      </c>
      <c r="B2230">
        <f>VLOOKUP(F2230,LookUpFlags!$A$5:$E$114,5,FALSE)</f>
        <v>1</v>
      </c>
      <c r="C2230">
        <f t="shared" si="137"/>
        <v>37</v>
      </c>
      <c r="D2230" t="str">
        <f t="shared" si="138"/>
        <v>UM</v>
      </c>
      <c r="E2230">
        <v>2007</v>
      </c>
      <c r="F2230">
        <v>73</v>
      </c>
      <c r="H2230">
        <v>3</v>
      </c>
      <c r="I2230" s="136">
        <f>VLOOKUP(A2230,[1]valid2020_stock!$A$2:$M$9919,13,FALSE)</f>
        <v>1445.672918453472</v>
      </c>
      <c r="K2230" s="136">
        <f t="shared" si="139"/>
        <v>1445.672918453472</v>
      </c>
    </row>
    <row r="2231" spans="1:11" x14ac:dyDescent="0.3">
      <c r="A2231" t="str">
        <f t="shared" si="136"/>
        <v>2007-73-4-</v>
      </c>
      <c r="B2231">
        <f>VLOOKUP(F2231,LookUpFlags!$A$5:$E$114,5,FALSE)</f>
        <v>1</v>
      </c>
      <c r="C2231">
        <f t="shared" si="137"/>
        <v>37</v>
      </c>
      <c r="D2231" t="str">
        <f t="shared" si="138"/>
        <v>UM</v>
      </c>
      <c r="E2231">
        <v>2007</v>
      </c>
      <c r="F2231">
        <v>73</v>
      </c>
      <c r="H2231">
        <v>4</v>
      </c>
      <c r="I2231" s="136">
        <f>VLOOKUP(A2231,[1]valid2020_stock!$A$2:$M$9919,13,FALSE)</f>
        <v>8585.5136174566942</v>
      </c>
      <c r="K2231" s="136">
        <f t="shared" si="139"/>
        <v>8585.5136174566942</v>
      </c>
    </row>
    <row r="2232" spans="1:11" x14ac:dyDescent="0.3">
      <c r="A2232" t="str">
        <f t="shared" si="136"/>
        <v>2007-73-5-</v>
      </c>
      <c r="B2232">
        <f>VLOOKUP(F2232,LookUpFlags!$A$5:$E$114,5,FALSE)</f>
        <v>1</v>
      </c>
      <c r="C2232">
        <f t="shared" si="137"/>
        <v>37</v>
      </c>
      <c r="D2232" t="str">
        <f t="shared" si="138"/>
        <v>UM</v>
      </c>
      <c r="E2232">
        <v>2007</v>
      </c>
      <c r="F2232">
        <v>73</v>
      </c>
      <c r="H2232">
        <v>5</v>
      </c>
      <c r="I2232" s="136">
        <f>VLOOKUP(A2232,[1]valid2020_stock!$A$2:$M$9919,13,FALSE)</f>
        <v>9787.1476745476757</v>
      </c>
      <c r="K2232" s="136">
        <f t="shared" si="139"/>
        <v>9787.1476745476757</v>
      </c>
    </row>
    <row r="2233" spans="1:11" x14ac:dyDescent="0.3">
      <c r="A2233" t="str">
        <f t="shared" si="136"/>
        <v>2008-73-3-</v>
      </c>
      <c r="B2233">
        <f>VLOOKUP(F2233,LookUpFlags!$A$5:$E$114,5,FALSE)</f>
        <v>1</v>
      </c>
      <c r="C2233">
        <f t="shared" si="137"/>
        <v>37</v>
      </c>
      <c r="D2233" t="str">
        <f t="shared" si="138"/>
        <v>UM</v>
      </c>
      <c r="E2233">
        <v>2008</v>
      </c>
      <c r="F2233">
        <v>73</v>
      </c>
      <c r="H2233">
        <v>3</v>
      </c>
      <c r="I2233" s="136">
        <f>VLOOKUP(A2233,[1]valid2020_stock!$A$2:$M$9919,13,FALSE)</f>
        <v>3987.2559755835518</v>
      </c>
      <c r="K2233" s="136">
        <f t="shared" si="139"/>
        <v>3987.2559755835518</v>
      </c>
    </row>
    <row r="2234" spans="1:11" x14ac:dyDescent="0.3">
      <c r="A2234" t="str">
        <f t="shared" si="136"/>
        <v>2008-73-4-</v>
      </c>
      <c r="B2234">
        <f>VLOOKUP(F2234,LookUpFlags!$A$5:$E$114,5,FALSE)</f>
        <v>1</v>
      </c>
      <c r="C2234">
        <f t="shared" si="137"/>
        <v>37</v>
      </c>
      <c r="D2234" t="str">
        <f t="shared" si="138"/>
        <v>UM</v>
      </c>
      <c r="E2234">
        <v>2008</v>
      </c>
      <c r="F2234">
        <v>73</v>
      </c>
      <c r="H2234">
        <v>4</v>
      </c>
      <c r="I2234" s="136">
        <f>VLOOKUP(A2234,[1]valid2020_stock!$A$2:$M$9919,13,FALSE)</f>
        <v>6047.0127603808423</v>
      </c>
      <c r="K2234" s="136">
        <f t="shared" si="139"/>
        <v>6047.0127603808423</v>
      </c>
    </row>
    <row r="2235" spans="1:11" x14ac:dyDescent="0.3">
      <c r="A2235" t="str">
        <f t="shared" si="136"/>
        <v>2008-73-5-</v>
      </c>
      <c r="B2235">
        <f>VLOOKUP(F2235,LookUpFlags!$A$5:$E$114,5,FALSE)</f>
        <v>1</v>
      </c>
      <c r="C2235">
        <f t="shared" si="137"/>
        <v>37</v>
      </c>
      <c r="D2235" t="str">
        <f t="shared" si="138"/>
        <v>UM</v>
      </c>
      <c r="E2235">
        <v>2008</v>
      </c>
      <c r="F2235">
        <v>73</v>
      </c>
      <c r="H2235">
        <v>5</v>
      </c>
      <c r="I2235" s="136">
        <f>VLOOKUP(A2235,[1]valid2020_stock!$A$2:$M$9919,13,FALSE)</f>
        <v>5219.1740018028349</v>
      </c>
      <c r="K2235" s="136">
        <f t="shared" si="139"/>
        <v>5219.1740018028349</v>
      </c>
    </row>
    <row r="2236" spans="1:11" x14ac:dyDescent="0.3">
      <c r="A2236" t="str">
        <f t="shared" si="136"/>
        <v>2009-73-3-</v>
      </c>
      <c r="B2236">
        <f>VLOOKUP(F2236,LookUpFlags!$A$5:$E$114,5,FALSE)</f>
        <v>1</v>
      </c>
      <c r="C2236">
        <f t="shared" si="137"/>
        <v>37</v>
      </c>
      <c r="D2236" t="str">
        <f t="shared" si="138"/>
        <v>UM</v>
      </c>
      <c r="E2236">
        <v>2009</v>
      </c>
      <c r="F2236">
        <v>73</v>
      </c>
      <c r="H2236">
        <v>3</v>
      </c>
      <c r="I2236" s="136">
        <f>VLOOKUP(A2236,[1]valid2020_stock!$A$2:$M$9919,13,FALSE)</f>
        <v>22.209088998104399</v>
      </c>
      <c r="K2236" s="136">
        <f t="shared" si="139"/>
        <v>22.209088998104399</v>
      </c>
    </row>
    <row r="2237" spans="1:11" x14ac:dyDescent="0.3">
      <c r="A2237" t="str">
        <f t="shared" si="136"/>
        <v>2009-73-4-</v>
      </c>
      <c r="B2237">
        <f>VLOOKUP(F2237,LookUpFlags!$A$5:$E$114,5,FALSE)</f>
        <v>1</v>
      </c>
      <c r="C2237">
        <f t="shared" si="137"/>
        <v>37</v>
      </c>
      <c r="D2237" t="str">
        <f t="shared" si="138"/>
        <v>UM</v>
      </c>
      <c r="E2237">
        <v>2009</v>
      </c>
      <c r="F2237">
        <v>73</v>
      </c>
      <c r="H2237">
        <v>4</v>
      </c>
      <c r="I2237" s="136">
        <f>VLOOKUP(A2237,[1]valid2020_stock!$A$2:$M$9919,13,FALSE)</f>
        <v>9395.9409777864876</v>
      </c>
      <c r="K2237" s="136">
        <f t="shared" si="139"/>
        <v>9395.9409777864876</v>
      </c>
    </row>
    <row r="2238" spans="1:11" x14ac:dyDescent="0.3">
      <c r="A2238" t="str">
        <f t="shared" si="136"/>
        <v>2009-73-5-</v>
      </c>
      <c r="B2238">
        <f>VLOOKUP(F2238,LookUpFlags!$A$5:$E$114,5,FALSE)</f>
        <v>1</v>
      </c>
      <c r="C2238">
        <f t="shared" si="137"/>
        <v>37</v>
      </c>
      <c r="D2238" t="str">
        <f t="shared" si="138"/>
        <v>UM</v>
      </c>
      <c r="E2238">
        <v>2009</v>
      </c>
      <c r="F2238">
        <v>73</v>
      </c>
      <c r="H2238">
        <v>5</v>
      </c>
      <c r="I2238" s="136">
        <f>VLOOKUP(A2238,[1]valid2020_stock!$A$2:$M$9919,13,FALSE)</f>
        <v>4196.9920622812006</v>
      </c>
      <c r="K2238" s="136">
        <f t="shared" si="139"/>
        <v>4196.9920622812006</v>
      </c>
    </row>
    <row r="2239" spans="1:11" x14ac:dyDescent="0.3">
      <c r="A2239" t="str">
        <f t="shared" si="136"/>
        <v>2010-73-3-</v>
      </c>
      <c r="B2239">
        <f>VLOOKUP(F2239,LookUpFlags!$A$5:$E$114,5,FALSE)</f>
        <v>1</v>
      </c>
      <c r="C2239">
        <f t="shared" si="137"/>
        <v>37</v>
      </c>
      <c r="D2239" t="str">
        <f t="shared" si="138"/>
        <v>UM</v>
      </c>
      <c r="E2239">
        <v>2010</v>
      </c>
      <c r="F2239">
        <v>73</v>
      </c>
      <c r="H2239">
        <v>3</v>
      </c>
      <c r="I2239" s="136">
        <f>VLOOKUP(A2239,[1]valid2020_stock!$A$2:$M$9919,13,FALSE)</f>
        <v>191.28562826329721</v>
      </c>
      <c r="K2239" s="136">
        <f t="shared" si="139"/>
        <v>191.28562826329721</v>
      </c>
    </row>
    <row r="2240" spans="1:11" x14ac:dyDescent="0.3">
      <c r="A2240" t="str">
        <f t="shared" si="136"/>
        <v>2010-73-4-</v>
      </c>
      <c r="B2240">
        <f>VLOOKUP(F2240,LookUpFlags!$A$5:$E$114,5,FALSE)</f>
        <v>1</v>
      </c>
      <c r="C2240">
        <f t="shared" si="137"/>
        <v>37</v>
      </c>
      <c r="D2240" t="str">
        <f t="shared" si="138"/>
        <v>UM</v>
      </c>
      <c r="E2240">
        <v>2010</v>
      </c>
      <c r="F2240">
        <v>73</v>
      </c>
      <c r="H2240">
        <v>4</v>
      </c>
      <c r="I2240" s="136">
        <f>VLOOKUP(A2240,[1]valid2020_stock!$A$2:$M$9919,13,FALSE)</f>
        <v>60.640334130455827</v>
      </c>
      <c r="K2240" s="136">
        <f t="shared" si="139"/>
        <v>60.640334130455827</v>
      </c>
    </row>
    <row r="2241" spans="1:11" x14ac:dyDescent="0.3">
      <c r="A2241" t="str">
        <f t="shared" si="136"/>
        <v>2010-73-5-</v>
      </c>
      <c r="B2241">
        <f>VLOOKUP(F2241,LookUpFlags!$A$5:$E$114,5,FALSE)</f>
        <v>1</v>
      </c>
      <c r="C2241">
        <f t="shared" si="137"/>
        <v>37</v>
      </c>
      <c r="D2241" t="str">
        <f t="shared" si="138"/>
        <v>UM</v>
      </c>
      <c r="E2241">
        <v>2010</v>
      </c>
      <c r="F2241">
        <v>73</v>
      </c>
      <c r="H2241">
        <v>5</v>
      </c>
      <c r="I2241" s="136">
        <f>VLOOKUP(A2241,[1]valid2020_stock!$A$2:$M$9919,13,FALSE)</f>
        <v>4654.0118428987098</v>
      </c>
      <c r="K2241" s="136">
        <f t="shared" si="139"/>
        <v>4654.0118428987098</v>
      </c>
    </row>
    <row r="2242" spans="1:11" x14ac:dyDescent="0.3">
      <c r="A2242" t="str">
        <f t="shared" si="136"/>
        <v>2011-73-3-</v>
      </c>
      <c r="B2242">
        <f>VLOOKUP(F2242,LookUpFlags!$A$5:$E$114,5,FALSE)</f>
        <v>1</v>
      </c>
      <c r="C2242">
        <f t="shared" si="137"/>
        <v>37</v>
      </c>
      <c r="D2242" t="str">
        <f t="shared" si="138"/>
        <v>UM</v>
      </c>
      <c r="E2242">
        <v>2011</v>
      </c>
      <c r="F2242">
        <v>73</v>
      </c>
      <c r="H2242">
        <v>3</v>
      </c>
      <c r="I2242" s="136">
        <f>VLOOKUP(A2242,[1]valid2020_stock!$A$2:$M$9919,13,FALSE)</f>
        <v>266.9541578736987</v>
      </c>
      <c r="K2242" s="136">
        <f t="shared" si="139"/>
        <v>266.9541578736987</v>
      </c>
    </row>
    <row r="2243" spans="1:11" x14ac:dyDescent="0.3">
      <c r="A2243" t="str">
        <f t="shared" si="136"/>
        <v>2011-73-4-</v>
      </c>
      <c r="B2243">
        <f>VLOOKUP(F2243,LookUpFlags!$A$5:$E$114,5,FALSE)</f>
        <v>1</v>
      </c>
      <c r="C2243">
        <f t="shared" si="137"/>
        <v>37</v>
      </c>
      <c r="D2243" t="str">
        <f t="shared" si="138"/>
        <v>UM</v>
      </c>
      <c r="E2243">
        <v>2011</v>
      </c>
      <c r="F2243">
        <v>73</v>
      </c>
      <c r="H2243">
        <v>4</v>
      </c>
      <c r="I2243" s="136">
        <f>VLOOKUP(A2243,[1]valid2020_stock!$A$2:$M$9919,13,FALSE)</f>
        <v>1296.404654726846</v>
      </c>
      <c r="K2243" s="136">
        <f t="shared" si="139"/>
        <v>1296.404654726846</v>
      </c>
    </row>
    <row r="2244" spans="1:11" x14ac:dyDescent="0.3">
      <c r="A2244" t="str">
        <f t="shared" ref="A2244:A2307" si="140">E2244&amp;"-"&amp;F2244&amp;"-"&amp;H2244&amp;"-"&amp;G2244</f>
        <v>2011-73-5-</v>
      </c>
      <c r="B2244">
        <f>VLOOKUP(F2244,LookUpFlags!$A$5:$E$114,5,FALSE)</f>
        <v>1</v>
      </c>
      <c r="C2244">
        <f t="shared" ref="C2244:C2307" si="141">IF(MOD(F2244,2)&lt;&gt;0,F2244/2+0.5,F2244/2)</f>
        <v>37</v>
      </c>
      <c r="D2244" t="str">
        <f t="shared" ref="D2244:D2307" si="142">IF(MOD(F2244,2)&lt;&gt;0,"UM","M")</f>
        <v>UM</v>
      </c>
      <c r="E2244">
        <v>2011</v>
      </c>
      <c r="F2244">
        <v>73</v>
      </c>
      <c r="H2244">
        <v>5</v>
      </c>
      <c r="I2244" s="136">
        <f>VLOOKUP(A2244,[1]valid2020_stock!$A$2:$M$9919,13,FALSE)</f>
        <v>29.0514058271492</v>
      </c>
      <c r="K2244" s="136">
        <f t="shared" si="139"/>
        <v>29.0514058271492</v>
      </c>
    </row>
    <row r="2245" spans="1:11" x14ac:dyDescent="0.3">
      <c r="A2245" t="str">
        <f t="shared" si="140"/>
        <v>2012-73-3-</v>
      </c>
      <c r="B2245">
        <f>VLOOKUP(F2245,LookUpFlags!$A$5:$E$114,5,FALSE)</f>
        <v>1</v>
      </c>
      <c r="C2245">
        <f t="shared" si="141"/>
        <v>37</v>
      </c>
      <c r="D2245" t="str">
        <f t="shared" si="142"/>
        <v>UM</v>
      </c>
      <c r="E2245">
        <v>2012</v>
      </c>
      <c r="F2245">
        <v>73</v>
      </c>
      <c r="H2245">
        <v>3</v>
      </c>
      <c r="I2245" s="136">
        <f>VLOOKUP(A2245,[1]valid2020_stock!$A$2:$M$9919,13,FALSE)</f>
        <v>273.41082541291922</v>
      </c>
      <c r="K2245" s="136">
        <f t="shared" si="139"/>
        <v>273.41082541291922</v>
      </c>
    </row>
    <row r="2246" spans="1:11" x14ac:dyDescent="0.3">
      <c r="A2246" t="str">
        <f t="shared" si="140"/>
        <v>2012-73-4-</v>
      </c>
      <c r="B2246">
        <f>VLOOKUP(F2246,LookUpFlags!$A$5:$E$114,5,FALSE)</f>
        <v>1</v>
      </c>
      <c r="C2246">
        <f t="shared" si="141"/>
        <v>37</v>
      </c>
      <c r="D2246" t="str">
        <f t="shared" si="142"/>
        <v>UM</v>
      </c>
      <c r="E2246">
        <v>2012</v>
      </c>
      <c r="F2246">
        <v>73</v>
      </c>
      <c r="H2246">
        <v>4</v>
      </c>
      <c r="I2246" s="136">
        <f>VLOOKUP(A2246,[1]valid2020_stock!$A$2:$M$9919,13,FALSE)</f>
        <v>437.63863131830618</v>
      </c>
      <c r="K2246" s="136">
        <f t="shared" si="139"/>
        <v>437.63863131830618</v>
      </c>
    </row>
    <row r="2247" spans="1:11" x14ac:dyDescent="0.3">
      <c r="A2247" t="str">
        <f t="shared" si="140"/>
        <v>2012-73-5-</v>
      </c>
      <c r="B2247">
        <f>VLOOKUP(F2247,LookUpFlags!$A$5:$E$114,5,FALSE)</f>
        <v>1</v>
      </c>
      <c r="C2247">
        <f t="shared" si="141"/>
        <v>37</v>
      </c>
      <c r="D2247" t="str">
        <f t="shared" si="142"/>
        <v>UM</v>
      </c>
      <c r="E2247">
        <v>2012</v>
      </c>
      <c r="F2247">
        <v>73</v>
      </c>
      <c r="H2247">
        <v>5</v>
      </c>
      <c r="I2247" s="136">
        <f>VLOOKUP(A2247,[1]valid2020_stock!$A$2:$M$9919,13,FALSE)</f>
        <v>545.30068030935911</v>
      </c>
      <c r="K2247" s="136">
        <f t="shared" si="139"/>
        <v>545.30068030935911</v>
      </c>
    </row>
    <row r="2248" spans="1:11" x14ac:dyDescent="0.3">
      <c r="A2248" t="str">
        <f t="shared" si="140"/>
        <v>2013-73-3-</v>
      </c>
      <c r="B2248">
        <f>VLOOKUP(F2248,LookUpFlags!$A$5:$E$114,5,FALSE)</f>
        <v>1</v>
      </c>
      <c r="C2248">
        <f t="shared" si="141"/>
        <v>37</v>
      </c>
      <c r="D2248" t="str">
        <f t="shared" si="142"/>
        <v>UM</v>
      </c>
      <c r="E2248">
        <v>2013</v>
      </c>
      <c r="F2248">
        <v>73</v>
      </c>
      <c r="H2248">
        <v>3</v>
      </c>
      <c r="I2248" s="136">
        <f>VLOOKUP(A2248,[1]valid2020_stock!$A$2:$M$9919,13,FALSE)</f>
        <v>451.36564598198032</v>
      </c>
      <c r="K2248" s="136">
        <f t="shared" si="139"/>
        <v>451.36564598198032</v>
      </c>
    </row>
    <row r="2249" spans="1:11" x14ac:dyDescent="0.3">
      <c r="A2249" t="str">
        <f t="shared" si="140"/>
        <v>2013-73-4-</v>
      </c>
      <c r="B2249">
        <f>VLOOKUP(F2249,LookUpFlags!$A$5:$E$114,5,FALSE)</f>
        <v>1</v>
      </c>
      <c r="C2249">
        <f t="shared" si="141"/>
        <v>37</v>
      </c>
      <c r="D2249" t="str">
        <f t="shared" si="142"/>
        <v>UM</v>
      </c>
      <c r="E2249">
        <v>2013</v>
      </c>
      <c r="F2249">
        <v>73</v>
      </c>
      <c r="H2249">
        <v>4</v>
      </c>
      <c r="I2249" s="136">
        <f>VLOOKUP(A2249,[1]valid2020_stock!$A$2:$M$9919,13,FALSE)</f>
        <v>983.51683258918786</v>
      </c>
      <c r="K2249" s="136">
        <f t="shared" si="139"/>
        <v>983.51683258918786</v>
      </c>
    </row>
    <row r="2250" spans="1:11" x14ac:dyDescent="0.3">
      <c r="A2250" t="str">
        <f t="shared" si="140"/>
        <v>2013-73-5-</v>
      </c>
      <c r="B2250">
        <f>VLOOKUP(F2250,LookUpFlags!$A$5:$E$114,5,FALSE)</f>
        <v>1</v>
      </c>
      <c r="C2250">
        <f t="shared" si="141"/>
        <v>37</v>
      </c>
      <c r="D2250" t="str">
        <f t="shared" si="142"/>
        <v>UM</v>
      </c>
      <c r="E2250">
        <v>2013</v>
      </c>
      <c r="F2250">
        <v>73</v>
      </c>
      <c r="H2250">
        <v>5</v>
      </c>
      <c r="I2250" s="136">
        <f>VLOOKUP(A2250,[1]valid2020_stock!$A$2:$M$9919,13,FALSE)</f>
        <v>156.7419854613299</v>
      </c>
      <c r="K2250" s="136">
        <f t="shared" si="139"/>
        <v>156.7419854613299</v>
      </c>
    </row>
    <row r="2251" spans="1:11" x14ac:dyDescent="0.3">
      <c r="A2251" t="str">
        <f t="shared" si="140"/>
        <v>2007-74-3-</v>
      </c>
      <c r="B2251">
        <f>VLOOKUP(F2251,LookUpFlags!$A$5:$E$114,5,FALSE)</f>
        <v>1</v>
      </c>
      <c r="C2251">
        <f t="shared" si="141"/>
        <v>37</v>
      </c>
      <c r="D2251" t="str">
        <f t="shared" si="142"/>
        <v>M</v>
      </c>
      <c r="E2251">
        <v>2007</v>
      </c>
      <c r="F2251">
        <v>74</v>
      </c>
      <c r="H2251">
        <v>3</v>
      </c>
      <c r="I2251" s="136">
        <f>VLOOKUP(A2251,[1]valid2020_stock!$A$2:$M$9919,13,FALSE)</f>
        <v>94.647072666519009</v>
      </c>
      <c r="K2251" s="136">
        <f t="shared" si="139"/>
        <v>94.647072666519009</v>
      </c>
    </row>
    <row r="2252" spans="1:11" x14ac:dyDescent="0.3">
      <c r="A2252" t="str">
        <f t="shared" si="140"/>
        <v>2007-74-4-</v>
      </c>
      <c r="B2252">
        <f>VLOOKUP(F2252,LookUpFlags!$A$5:$E$114,5,FALSE)</f>
        <v>1</v>
      </c>
      <c r="C2252">
        <f t="shared" si="141"/>
        <v>37</v>
      </c>
      <c r="D2252" t="str">
        <f t="shared" si="142"/>
        <v>M</v>
      </c>
      <c r="E2252">
        <v>2007</v>
      </c>
      <c r="F2252">
        <v>74</v>
      </c>
      <c r="H2252">
        <v>4</v>
      </c>
      <c r="I2252" s="136">
        <f>VLOOKUP(A2252,[1]valid2020_stock!$A$2:$M$9919,13,FALSE)</f>
        <v>728.9744722313942</v>
      </c>
      <c r="K2252" s="136">
        <f t="shared" si="139"/>
        <v>728.9744722313942</v>
      </c>
    </row>
    <row r="2253" spans="1:11" x14ac:dyDescent="0.3">
      <c r="A2253" t="str">
        <f t="shared" si="140"/>
        <v>2007-74-5-</v>
      </c>
      <c r="B2253">
        <f>VLOOKUP(F2253,LookUpFlags!$A$5:$E$114,5,FALSE)</f>
        <v>1</v>
      </c>
      <c r="C2253">
        <f t="shared" si="141"/>
        <v>37</v>
      </c>
      <c r="D2253" t="str">
        <f t="shared" si="142"/>
        <v>M</v>
      </c>
      <c r="E2253">
        <v>2007</v>
      </c>
      <c r="F2253">
        <v>74</v>
      </c>
      <c r="H2253">
        <v>5</v>
      </c>
      <c r="I2253" s="136">
        <f>VLOOKUP(A2253,[1]valid2020_stock!$A$2:$M$9919,13,FALSE)</f>
        <v>0</v>
      </c>
      <c r="K2253" s="136">
        <f t="shared" si="139"/>
        <v>0</v>
      </c>
    </row>
    <row r="2254" spans="1:11" x14ac:dyDescent="0.3">
      <c r="A2254" t="str">
        <f t="shared" si="140"/>
        <v>2008-74-3-</v>
      </c>
      <c r="B2254">
        <f>VLOOKUP(F2254,LookUpFlags!$A$5:$E$114,5,FALSE)</f>
        <v>1</v>
      </c>
      <c r="C2254">
        <f t="shared" si="141"/>
        <v>37</v>
      </c>
      <c r="D2254" t="str">
        <f t="shared" si="142"/>
        <v>M</v>
      </c>
      <c r="E2254">
        <v>2008</v>
      </c>
      <c r="F2254">
        <v>74</v>
      </c>
      <c r="H2254">
        <v>3</v>
      </c>
      <c r="I2254" s="136">
        <f>VLOOKUP(A2254,[1]valid2020_stock!$A$2:$M$9919,13,FALSE)</f>
        <v>3606.5867633296029</v>
      </c>
      <c r="K2254" s="136">
        <f t="shared" si="139"/>
        <v>3606.5867633296029</v>
      </c>
    </row>
    <row r="2255" spans="1:11" x14ac:dyDescent="0.3">
      <c r="A2255" t="str">
        <f t="shared" si="140"/>
        <v>2008-74-4-</v>
      </c>
      <c r="B2255">
        <f>VLOOKUP(F2255,LookUpFlags!$A$5:$E$114,5,FALSE)</f>
        <v>1</v>
      </c>
      <c r="C2255">
        <f t="shared" si="141"/>
        <v>37</v>
      </c>
      <c r="D2255" t="str">
        <f t="shared" si="142"/>
        <v>M</v>
      </c>
      <c r="E2255">
        <v>2008</v>
      </c>
      <c r="F2255">
        <v>74</v>
      </c>
      <c r="H2255">
        <v>4</v>
      </c>
      <c r="I2255" s="136">
        <f>VLOOKUP(A2255,[1]valid2020_stock!$A$2:$M$9919,13,FALSE)</f>
        <v>552.56973377897771</v>
      </c>
      <c r="K2255" s="136">
        <f t="shared" si="139"/>
        <v>552.56973377897771</v>
      </c>
    </row>
    <row r="2256" spans="1:11" x14ac:dyDescent="0.3">
      <c r="A2256" t="str">
        <f t="shared" si="140"/>
        <v>2008-74-5-</v>
      </c>
      <c r="B2256">
        <f>VLOOKUP(F2256,LookUpFlags!$A$5:$E$114,5,FALSE)</f>
        <v>1</v>
      </c>
      <c r="C2256">
        <f t="shared" si="141"/>
        <v>37</v>
      </c>
      <c r="D2256" t="str">
        <f t="shared" si="142"/>
        <v>M</v>
      </c>
      <c r="E2256">
        <v>2008</v>
      </c>
      <c r="F2256">
        <v>74</v>
      </c>
      <c r="H2256">
        <v>5</v>
      </c>
      <c r="I2256" s="136">
        <f>VLOOKUP(A2256,[1]valid2020_stock!$A$2:$M$9919,13,FALSE)</f>
        <v>530.24393524906077</v>
      </c>
      <c r="K2256" s="136">
        <f t="shared" si="139"/>
        <v>530.24393524906077</v>
      </c>
    </row>
    <row r="2257" spans="1:11" x14ac:dyDescent="0.3">
      <c r="A2257" t="str">
        <f t="shared" si="140"/>
        <v>2009-74-3-</v>
      </c>
      <c r="B2257">
        <f>VLOOKUP(F2257,LookUpFlags!$A$5:$E$114,5,FALSE)</f>
        <v>1</v>
      </c>
      <c r="C2257">
        <f t="shared" si="141"/>
        <v>37</v>
      </c>
      <c r="D2257" t="str">
        <f t="shared" si="142"/>
        <v>M</v>
      </c>
      <c r="E2257">
        <v>2009</v>
      </c>
      <c r="F2257">
        <v>74</v>
      </c>
      <c r="H2257">
        <v>3</v>
      </c>
      <c r="I2257" s="136">
        <f>VLOOKUP(A2257,[1]valid2020_stock!$A$2:$M$9919,13,FALSE)</f>
        <v>6702.1993829581497</v>
      </c>
      <c r="K2257" s="136">
        <f t="shared" si="139"/>
        <v>6702.1993829581497</v>
      </c>
    </row>
    <row r="2258" spans="1:11" x14ac:dyDescent="0.3">
      <c r="A2258" t="str">
        <f t="shared" si="140"/>
        <v>2009-74-4-</v>
      </c>
      <c r="B2258">
        <f>VLOOKUP(F2258,LookUpFlags!$A$5:$E$114,5,FALSE)</f>
        <v>1</v>
      </c>
      <c r="C2258">
        <f t="shared" si="141"/>
        <v>37</v>
      </c>
      <c r="D2258" t="str">
        <f t="shared" si="142"/>
        <v>M</v>
      </c>
      <c r="E2258">
        <v>2009</v>
      </c>
      <c r="F2258">
        <v>74</v>
      </c>
      <c r="H2258">
        <v>4</v>
      </c>
      <c r="I2258" s="136">
        <f>VLOOKUP(A2258,[1]valid2020_stock!$A$2:$M$9919,13,FALSE)</f>
        <v>8498.8966264076862</v>
      </c>
      <c r="K2258" s="136">
        <f t="shared" si="139"/>
        <v>8498.8966264076862</v>
      </c>
    </row>
    <row r="2259" spans="1:11" x14ac:dyDescent="0.3">
      <c r="A2259" t="str">
        <f t="shared" si="140"/>
        <v>2009-74-5-</v>
      </c>
      <c r="B2259">
        <f>VLOOKUP(F2259,LookUpFlags!$A$5:$E$114,5,FALSE)</f>
        <v>1</v>
      </c>
      <c r="C2259">
        <f t="shared" si="141"/>
        <v>37</v>
      </c>
      <c r="D2259" t="str">
        <f t="shared" si="142"/>
        <v>M</v>
      </c>
      <c r="E2259">
        <v>2009</v>
      </c>
      <c r="F2259">
        <v>74</v>
      </c>
      <c r="H2259">
        <v>5</v>
      </c>
      <c r="I2259" s="136">
        <f>VLOOKUP(A2259,[1]valid2020_stock!$A$2:$M$9919,13,FALSE)</f>
        <v>383.51676743958888</v>
      </c>
      <c r="K2259" s="136">
        <f t="shared" si="139"/>
        <v>383.51676743958888</v>
      </c>
    </row>
    <row r="2260" spans="1:11" x14ac:dyDescent="0.3">
      <c r="A2260" t="str">
        <f t="shared" si="140"/>
        <v>2010-74-3-</v>
      </c>
      <c r="B2260">
        <f>VLOOKUP(F2260,LookUpFlags!$A$5:$E$114,5,FALSE)</f>
        <v>1</v>
      </c>
      <c r="C2260">
        <f t="shared" si="141"/>
        <v>37</v>
      </c>
      <c r="D2260" t="str">
        <f t="shared" si="142"/>
        <v>M</v>
      </c>
      <c r="E2260">
        <v>2010</v>
      </c>
      <c r="F2260">
        <v>74</v>
      </c>
      <c r="H2260">
        <v>3</v>
      </c>
      <c r="I2260" s="136">
        <f>VLOOKUP(A2260,[1]valid2020_stock!$A$2:$M$9919,13,FALSE)</f>
        <v>4873.6848328303486</v>
      </c>
      <c r="K2260" s="136">
        <f t="shared" si="139"/>
        <v>4873.6848328303486</v>
      </c>
    </row>
    <row r="2261" spans="1:11" x14ac:dyDescent="0.3">
      <c r="A2261" t="str">
        <f t="shared" si="140"/>
        <v>2010-74-4-</v>
      </c>
      <c r="B2261">
        <f>VLOOKUP(F2261,LookUpFlags!$A$5:$E$114,5,FALSE)</f>
        <v>1</v>
      </c>
      <c r="C2261">
        <f t="shared" si="141"/>
        <v>37</v>
      </c>
      <c r="D2261" t="str">
        <f t="shared" si="142"/>
        <v>M</v>
      </c>
      <c r="E2261">
        <v>2010</v>
      </c>
      <c r="F2261">
        <v>74</v>
      </c>
      <c r="H2261">
        <v>4</v>
      </c>
      <c r="I2261" s="136">
        <f>VLOOKUP(A2261,[1]valid2020_stock!$A$2:$M$9919,13,FALSE)</f>
        <v>18299.877587334009</v>
      </c>
      <c r="K2261" s="136">
        <f t="shared" si="139"/>
        <v>18299.877587334009</v>
      </c>
    </row>
    <row r="2262" spans="1:11" x14ac:dyDescent="0.3">
      <c r="A2262" t="str">
        <f t="shared" si="140"/>
        <v>2010-74-5-</v>
      </c>
      <c r="B2262">
        <f>VLOOKUP(F2262,LookUpFlags!$A$5:$E$114,5,FALSE)</f>
        <v>1</v>
      </c>
      <c r="C2262">
        <f t="shared" si="141"/>
        <v>37</v>
      </c>
      <c r="D2262" t="str">
        <f t="shared" si="142"/>
        <v>M</v>
      </c>
      <c r="E2262">
        <v>2010</v>
      </c>
      <c r="F2262">
        <v>74</v>
      </c>
      <c r="H2262">
        <v>5</v>
      </c>
      <c r="I2262" s="136">
        <f>VLOOKUP(A2262,[1]valid2020_stock!$A$2:$M$9919,13,FALSE)</f>
        <v>4209.6864640151734</v>
      </c>
      <c r="K2262" s="136">
        <f t="shared" si="139"/>
        <v>4209.6864640151734</v>
      </c>
    </row>
    <row r="2263" spans="1:11" x14ac:dyDescent="0.3">
      <c r="A2263" t="str">
        <f t="shared" si="140"/>
        <v>2011-74-3-</v>
      </c>
      <c r="B2263">
        <f>VLOOKUP(F2263,LookUpFlags!$A$5:$E$114,5,FALSE)</f>
        <v>1</v>
      </c>
      <c r="C2263">
        <f t="shared" si="141"/>
        <v>37</v>
      </c>
      <c r="D2263" t="str">
        <f t="shared" si="142"/>
        <v>M</v>
      </c>
      <c r="E2263">
        <v>2011</v>
      </c>
      <c r="F2263">
        <v>74</v>
      </c>
      <c r="H2263">
        <v>3</v>
      </c>
      <c r="I2263" s="136">
        <f>VLOOKUP(A2263,[1]valid2020_stock!$A$2:$M$9919,13,FALSE)</f>
        <v>6058.128951851505</v>
      </c>
      <c r="K2263" s="136">
        <f t="shared" si="139"/>
        <v>6058.128951851505</v>
      </c>
    </row>
    <row r="2264" spans="1:11" x14ac:dyDescent="0.3">
      <c r="A2264" t="str">
        <f t="shared" si="140"/>
        <v>2011-74-4-</v>
      </c>
      <c r="B2264">
        <f>VLOOKUP(F2264,LookUpFlags!$A$5:$E$114,5,FALSE)</f>
        <v>1</v>
      </c>
      <c r="C2264">
        <f t="shared" si="141"/>
        <v>37</v>
      </c>
      <c r="D2264" t="str">
        <f t="shared" si="142"/>
        <v>M</v>
      </c>
      <c r="E2264">
        <v>2011</v>
      </c>
      <c r="F2264">
        <v>74</v>
      </c>
      <c r="H2264">
        <v>4</v>
      </c>
      <c r="I2264" s="136">
        <f>VLOOKUP(A2264,[1]valid2020_stock!$A$2:$M$9919,13,FALSE)</f>
        <v>33030.540560297843</v>
      </c>
      <c r="K2264" s="136">
        <f t="shared" si="139"/>
        <v>33030.540560297843</v>
      </c>
    </row>
    <row r="2265" spans="1:11" x14ac:dyDescent="0.3">
      <c r="A2265" t="str">
        <f t="shared" si="140"/>
        <v>2011-74-5-</v>
      </c>
      <c r="B2265">
        <f>VLOOKUP(F2265,LookUpFlags!$A$5:$E$114,5,FALSE)</f>
        <v>1</v>
      </c>
      <c r="C2265">
        <f t="shared" si="141"/>
        <v>37</v>
      </c>
      <c r="D2265" t="str">
        <f t="shared" si="142"/>
        <v>M</v>
      </c>
      <c r="E2265">
        <v>2011</v>
      </c>
      <c r="F2265">
        <v>74</v>
      </c>
      <c r="H2265">
        <v>5</v>
      </c>
      <c r="I2265" s="136">
        <f>VLOOKUP(A2265,[1]valid2020_stock!$A$2:$M$9919,13,FALSE)</f>
        <v>8767.0554260647514</v>
      </c>
      <c r="K2265" s="136">
        <f t="shared" si="139"/>
        <v>8767.0554260647514</v>
      </c>
    </row>
    <row r="2266" spans="1:11" x14ac:dyDescent="0.3">
      <c r="A2266" t="str">
        <f t="shared" si="140"/>
        <v>2012-74-3-</v>
      </c>
      <c r="B2266">
        <f>VLOOKUP(F2266,LookUpFlags!$A$5:$E$114,5,FALSE)</f>
        <v>1</v>
      </c>
      <c r="C2266">
        <f t="shared" si="141"/>
        <v>37</v>
      </c>
      <c r="D2266" t="str">
        <f t="shared" si="142"/>
        <v>M</v>
      </c>
      <c r="E2266">
        <v>2012</v>
      </c>
      <c r="F2266">
        <v>74</v>
      </c>
      <c r="H2266">
        <v>3</v>
      </c>
      <c r="I2266" s="136">
        <f>VLOOKUP(A2266,[1]valid2020_stock!$A$2:$M$9919,13,FALSE)</f>
        <v>5071.715884565464</v>
      </c>
      <c r="K2266" s="136">
        <f t="shared" si="139"/>
        <v>5071.715884565464</v>
      </c>
    </row>
    <row r="2267" spans="1:11" x14ac:dyDescent="0.3">
      <c r="A2267" t="str">
        <f t="shared" si="140"/>
        <v>2012-74-4-</v>
      </c>
      <c r="B2267">
        <f>VLOOKUP(F2267,LookUpFlags!$A$5:$E$114,5,FALSE)</f>
        <v>1</v>
      </c>
      <c r="C2267">
        <f t="shared" si="141"/>
        <v>37</v>
      </c>
      <c r="D2267" t="str">
        <f t="shared" si="142"/>
        <v>M</v>
      </c>
      <c r="E2267">
        <v>2012</v>
      </c>
      <c r="F2267">
        <v>74</v>
      </c>
      <c r="H2267">
        <v>4</v>
      </c>
      <c r="I2267" s="136">
        <f>VLOOKUP(A2267,[1]valid2020_stock!$A$2:$M$9919,13,FALSE)</f>
        <v>9931.5600998897589</v>
      </c>
      <c r="K2267" s="136">
        <f t="shared" si="139"/>
        <v>9931.5600998897589</v>
      </c>
    </row>
    <row r="2268" spans="1:11" x14ac:dyDescent="0.3">
      <c r="A2268" t="str">
        <f t="shared" si="140"/>
        <v>2012-74-5-</v>
      </c>
      <c r="B2268">
        <f>VLOOKUP(F2268,LookUpFlags!$A$5:$E$114,5,FALSE)</f>
        <v>1</v>
      </c>
      <c r="C2268">
        <f t="shared" si="141"/>
        <v>37</v>
      </c>
      <c r="D2268" t="str">
        <f t="shared" si="142"/>
        <v>M</v>
      </c>
      <c r="E2268">
        <v>2012</v>
      </c>
      <c r="F2268">
        <v>74</v>
      </c>
      <c r="H2268">
        <v>5</v>
      </c>
      <c r="I2268" s="136">
        <f>VLOOKUP(A2268,[1]valid2020_stock!$A$2:$M$9919,13,FALSE)</f>
        <v>13893.483159632249</v>
      </c>
      <c r="K2268" s="136">
        <f t="shared" si="139"/>
        <v>13893.483159632249</v>
      </c>
    </row>
    <row r="2269" spans="1:11" x14ac:dyDescent="0.3">
      <c r="A2269" t="str">
        <f t="shared" si="140"/>
        <v>2013-74-3-</v>
      </c>
      <c r="B2269">
        <f>VLOOKUP(F2269,LookUpFlags!$A$5:$E$114,5,FALSE)</f>
        <v>1</v>
      </c>
      <c r="C2269">
        <f t="shared" si="141"/>
        <v>37</v>
      </c>
      <c r="D2269" t="str">
        <f t="shared" si="142"/>
        <v>M</v>
      </c>
      <c r="E2269">
        <v>2013</v>
      </c>
      <c r="F2269">
        <v>74</v>
      </c>
      <c r="H2269">
        <v>3</v>
      </c>
      <c r="I2269" s="136">
        <f>VLOOKUP(A2269,[1]valid2020_stock!$A$2:$M$9919,13,FALSE)</f>
        <v>11348.65278097571</v>
      </c>
      <c r="K2269" s="136">
        <f t="shared" si="139"/>
        <v>11348.65278097571</v>
      </c>
    </row>
    <row r="2270" spans="1:11" x14ac:dyDescent="0.3">
      <c r="A2270" t="str">
        <f t="shared" si="140"/>
        <v>2013-74-4-</v>
      </c>
      <c r="B2270">
        <f>VLOOKUP(F2270,LookUpFlags!$A$5:$E$114,5,FALSE)</f>
        <v>1</v>
      </c>
      <c r="C2270">
        <f t="shared" si="141"/>
        <v>37</v>
      </c>
      <c r="D2270" t="str">
        <f t="shared" si="142"/>
        <v>M</v>
      </c>
      <c r="E2270">
        <v>2013</v>
      </c>
      <c r="F2270">
        <v>74</v>
      </c>
      <c r="H2270">
        <v>4</v>
      </c>
      <c r="I2270" s="136">
        <f>VLOOKUP(A2270,[1]valid2020_stock!$A$2:$M$9919,13,FALSE)</f>
        <v>18244.039661000192</v>
      </c>
      <c r="K2270" s="136">
        <f t="shared" si="139"/>
        <v>18244.039661000192</v>
      </c>
    </row>
    <row r="2271" spans="1:11" x14ac:dyDescent="0.3">
      <c r="A2271" t="str">
        <f t="shared" si="140"/>
        <v>2013-74-5-</v>
      </c>
      <c r="B2271">
        <f>VLOOKUP(F2271,LookUpFlags!$A$5:$E$114,5,FALSE)</f>
        <v>1</v>
      </c>
      <c r="C2271">
        <f t="shared" si="141"/>
        <v>37</v>
      </c>
      <c r="D2271" t="str">
        <f t="shared" si="142"/>
        <v>M</v>
      </c>
      <c r="E2271">
        <v>2013</v>
      </c>
      <c r="F2271">
        <v>74</v>
      </c>
      <c r="H2271">
        <v>5</v>
      </c>
      <c r="I2271" s="136">
        <f>VLOOKUP(A2271,[1]valid2020_stock!$A$2:$M$9919,13,FALSE)</f>
        <v>3557.0270478545149</v>
      </c>
      <c r="K2271" s="136">
        <f t="shared" si="139"/>
        <v>3557.0270478545149</v>
      </c>
    </row>
    <row r="2272" spans="1:11" x14ac:dyDescent="0.3">
      <c r="A2272" t="str">
        <f t="shared" si="140"/>
        <v>2007-75-3-</v>
      </c>
      <c r="B2272">
        <f>VLOOKUP(F2272,LookUpFlags!$A$5:$E$114,5,FALSE)</f>
        <v>1</v>
      </c>
      <c r="C2272">
        <f t="shared" si="141"/>
        <v>38</v>
      </c>
      <c r="D2272" t="str">
        <f t="shared" si="142"/>
        <v>UM</v>
      </c>
      <c r="E2272">
        <v>2007</v>
      </c>
      <c r="F2272">
        <v>75</v>
      </c>
      <c r="H2272">
        <v>3</v>
      </c>
      <c r="I2272" s="136">
        <f>VLOOKUP(A2272,[1]valid2020_stock!$A$2:$M$9919,13,FALSE)</f>
        <v>18.615725609527029</v>
      </c>
      <c r="K2272" s="136">
        <f t="shared" si="139"/>
        <v>18.615725609527029</v>
      </c>
    </row>
    <row r="2273" spans="1:11" x14ac:dyDescent="0.3">
      <c r="A2273" t="str">
        <f t="shared" si="140"/>
        <v>2007-75-4-</v>
      </c>
      <c r="B2273">
        <f>VLOOKUP(F2273,LookUpFlags!$A$5:$E$114,5,FALSE)</f>
        <v>1</v>
      </c>
      <c r="C2273">
        <f t="shared" si="141"/>
        <v>38</v>
      </c>
      <c r="D2273" t="str">
        <f t="shared" si="142"/>
        <v>UM</v>
      </c>
      <c r="E2273">
        <v>2007</v>
      </c>
      <c r="F2273">
        <v>75</v>
      </c>
      <c r="H2273">
        <v>4</v>
      </c>
      <c r="I2273" s="136">
        <f>VLOOKUP(A2273,[1]valid2020_stock!$A$2:$M$9919,13,FALSE)</f>
        <v>220.25635035959311</v>
      </c>
      <c r="K2273" s="136">
        <f t="shared" si="139"/>
        <v>220.25635035959311</v>
      </c>
    </row>
    <row r="2274" spans="1:11" x14ac:dyDescent="0.3">
      <c r="A2274" t="str">
        <f t="shared" si="140"/>
        <v>2007-75-5-</v>
      </c>
      <c r="B2274">
        <f>VLOOKUP(F2274,LookUpFlags!$A$5:$E$114,5,FALSE)</f>
        <v>1</v>
      </c>
      <c r="C2274">
        <f t="shared" si="141"/>
        <v>38</v>
      </c>
      <c r="D2274" t="str">
        <f t="shared" si="142"/>
        <v>UM</v>
      </c>
      <c r="E2274">
        <v>2007</v>
      </c>
      <c r="F2274">
        <v>75</v>
      </c>
      <c r="H2274">
        <v>5</v>
      </c>
      <c r="I2274" s="136">
        <f>VLOOKUP(A2274,[1]valid2020_stock!$A$2:$M$9919,13,FALSE)</f>
        <v>108.00344775899759</v>
      </c>
      <c r="K2274" s="136">
        <f t="shared" si="139"/>
        <v>108.00344775899759</v>
      </c>
    </row>
    <row r="2275" spans="1:11" x14ac:dyDescent="0.3">
      <c r="A2275" t="str">
        <f t="shared" si="140"/>
        <v>2008-75-3-</v>
      </c>
      <c r="B2275">
        <f>VLOOKUP(F2275,LookUpFlags!$A$5:$E$114,5,FALSE)</f>
        <v>1</v>
      </c>
      <c r="C2275">
        <f t="shared" si="141"/>
        <v>38</v>
      </c>
      <c r="D2275" t="str">
        <f t="shared" si="142"/>
        <v>UM</v>
      </c>
      <c r="E2275">
        <v>2008</v>
      </c>
      <c r="F2275">
        <v>75</v>
      </c>
      <c r="H2275">
        <v>3</v>
      </c>
      <c r="I2275" s="136">
        <f>VLOOKUP(A2275,[1]valid2020_stock!$A$2:$M$9919,13,FALSE)</f>
        <v>22</v>
      </c>
      <c r="K2275" s="136">
        <f t="shared" si="139"/>
        <v>22</v>
      </c>
    </row>
    <row r="2276" spans="1:11" x14ac:dyDescent="0.3">
      <c r="A2276" t="str">
        <f t="shared" si="140"/>
        <v>2008-75-4-</v>
      </c>
      <c r="B2276">
        <f>VLOOKUP(F2276,LookUpFlags!$A$5:$E$114,5,FALSE)</f>
        <v>1</v>
      </c>
      <c r="C2276">
        <f t="shared" si="141"/>
        <v>38</v>
      </c>
      <c r="D2276" t="str">
        <f t="shared" si="142"/>
        <v>UM</v>
      </c>
      <c r="E2276">
        <v>2008</v>
      </c>
      <c r="F2276">
        <v>75</v>
      </c>
      <c r="H2276">
        <v>4</v>
      </c>
      <c r="I2276" s="136">
        <f>VLOOKUP(A2276,[1]valid2020_stock!$A$2:$M$9919,13,FALSE)</f>
        <v>36.662459145722977</v>
      </c>
      <c r="K2276" s="136">
        <f t="shared" si="139"/>
        <v>36.662459145722977</v>
      </c>
    </row>
    <row r="2277" spans="1:11" x14ac:dyDescent="0.3">
      <c r="A2277" t="str">
        <f t="shared" si="140"/>
        <v>2008-75-5-</v>
      </c>
      <c r="B2277">
        <f>VLOOKUP(F2277,LookUpFlags!$A$5:$E$114,5,FALSE)</f>
        <v>1</v>
      </c>
      <c r="C2277">
        <f t="shared" si="141"/>
        <v>38</v>
      </c>
      <c r="D2277" t="str">
        <f t="shared" si="142"/>
        <v>UM</v>
      </c>
      <c r="E2277">
        <v>2008</v>
      </c>
      <c r="F2277">
        <v>75</v>
      </c>
      <c r="H2277">
        <v>5</v>
      </c>
      <c r="I2277" s="136">
        <f>VLOOKUP(A2277,[1]valid2020_stock!$A$2:$M$9919,13,FALSE)</f>
        <v>207.69688107369049</v>
      </c>
      <c r="K2277" s="136">
        <f t="shared" si="139"/>
        <v>207.69688107369049</v>
      </c>
    </row>
    <row r="2278" spans="1:11" x14ac:dyDescent="0.3">
      <c r="A2278" t="str">
        <f t="shared" si="140"/>
        <v>2009-75-3-</v>
      </c>
      <c r="B2278">
        <f>VLOOKUP(F2278,LookUpFlags!$A$5:$E$114,5,FALSE)</f>
        <v>1</v>
      </c>
      <c r="C2278">
        <f t="shared" si="141"/>
        <v>38</v>
      </c>
      <c r="D2278" t="str">
        <f t="shared" si="142"/>
        <v>UM</v>
      </c>
      <c r="E2278">
        <v>2009</v>
      </c>
      <c r="F2278">
        <v>75</v>
      </c>
      <c r="H2278">
        <v>3</v>
      </c>
      <c r="I2278" s="136">
        <f>VLOOKUP(A2278,[1]valid2020_stock!$A$2:$M$9919,13,FALSE)</f>
        <v>16.105962498161048</v>
      </c>
      <c r="K2278" s="136">
        <f t="shared" si="139"/>
        <v>16.105962498161048</v>
      </c>
    </row>
    <row r="2279" spans="1:11" x14ac:dyDescent="0.3">
      <c r="A2279" t="str">
        <f t="shared" si="140"/>
        <v>2009-75-4-</v>
      </c>
      <c r="B2279">
        <f>VLOOKUP(F2279,LookUpFlags!$A$5:$E$114,5,FALSE)</f>
        <v>1</v>
      </c>
      <c r="C2279">
        <f t="shared" si="141"/>
        <v>38</v>
      </c>
      <c r="D2279" t="str">
        <f t="shared" si="142"/>
        <v>UM</v>
      </c>
      <c r="E2279">
        <v>2009</v>
      </c>
      <c r="F2279">
        <v>75</v>
      </c>
      <c r="H2279">
        <v>4</v>
      </c>
      <c r="I2279" s="136">
        <f>VLOOKUP(A2279,[1]valid2020_stock!$A$2:$M$9919,13,FALSE)</f>
        <v>17.421596429193201</v>
      </c>
      <c r="K2279" s="136">
        <f t="shared" si="139"/>
        <v>17.421596429193201</v>
      </c>
    </row>
    <row r="2280" spans="1:11" x14ac:dyDescent="0.3">
      <c r="A2280" t="str">
        <f t="shared" si="140"/>
        <v>2009-75-5-</v>
      </c>
      <c r="B2280">
        <f>VLOOKUP(F2280,LookUpFlags!$A$5:$E$114,5,FALSE)</f>
        <v>1</v>
      </c>
      <c r="C2280">
        <f t="shared" si="141"/>
        <v>38</v>
      </c>
      <c r="D2280" t="str">
        <f t="shared" si="142"/>
        <v>UM</v>
      </c>
      <c r="E2280">
        <v>2009</v>
      </c>
      <c r="F2280">
        <v>75</v>
      </c>
      <c r="H2280">
        <v>5</v>
      </c>
      <c r="I2280" s="136">
        <f>VLOOKUP(A2280,[1]valid2020_stock!$A$2:$M$9919,13,FALSE)</f>
        <v>24.228582021599411</v>
      </c>
      <c r="K2280" s="136">
        <f t="shared" si="139"/>
        <v>24.228582021599411</v>
      </c>
    </row>
    <row r="2281" spans="1:11" x14ac:dyDescent="0.3">
      <c r="A2281" t="str">
        <f t="shared" si="140"/>
        <v>2010-75-3-</v>
      </c>
      <c r="B2281">
        <f>VLOOKUP(F2281,LookUpFlags!$A$5:$E$114,5,FALSE)</f>
        <v>1</v>
      </c>
      <c r="C2281">
        <f t="shared" si="141"/>
        <v>38</v>
      </c>
      <c r="D2281" t="str">
        <f t="shared" si="142"/>
        <v>UM</v>
      </c>
      <c r="E2281">
        <v>2010</v>
      </c>
      <c r="F2281">
        <v>75</v>
      </c>
      <c r="H2281">
        <v>3</v>
      </c>
      <c r="I2281" s="136">
        <f>VLOOKUP(A2281,[1]valid2020_stock!$A$2:$M$9919,13,FALSE)</f>
        <v>315.03110100875762</v>
      </c>
      <c r="K2281" s="136">
        <f t="shared" si="139"/>
        <v>315.03110100875762</v>
      </c>
    </row>
    <row r="2282" spans="1:11" x14ac:dyDescent="0.3">
      <c r="A2282" t="str">
        <f t="shared" si="140"/>
        <v>2010-75-4-</v>
      </c>
      <c r="B2282">
        <f>VLOOKUP(F2282,LookUpFlags!$A$5:$E$114,5,FALSE)</f>
        <v>1</v>
      </c>
      <c r="C2282">
        <f t="shared" si="141"/>
        <v>38</v>
      </c>
      <c r="D2282" t="str">
        <f t="shared" si="142"/>
        <v>UM</v>
      </c>
      <c r="E2282">
        <v>2010</v>
      </c>
      <c r="F2282">
        <v>75</v>
      </c>
      <c r="H2282">
        <v>4</v>
      </c>
      <c r="I2282" s="136">
        <f>VLOOKUP(A2282,[1]valid2020_stock!$A$2:$M$9919,13,FALSE)</f>
        <v>44.419239138754932</v>
      </c>
      <c r="K2282" s="136">
        <f t="shared" si="139"/>
        <v>44.419239138754932</v>
      </c>
    </row>
    <row r="2283" spans="1:11" x14ac:dyDescent="0.3">
      <c r="A2283" t="str">
        <f t="shared" si="140"/>
        <v>2010-75-5-</v>
      </c>
      <c r="B2283">
        <f>VLOOKUP(F2283,LookUpFlags!$A$5:$E$114,5,FALSE)</f>
        <v>1</v>
      </c>
      <c r="C2283">
        <f t="shared" si="141"/>
        <v>38</v>
      </c>
      <c r="D2283" t="str">
        <f t="shared" si="142"/>
        <v>UM</v>
      </c>
      <c r="E2283">
        <v>2010</v>
      </c>
      <c r="F2283">
        <v>75</v>
      </c>
      <c r="H2283">
        <v>5</v>
      </c>
      <c r="I2283" s="136">
        <f>VLOOKUP(A2283,[1]valid2020_stock!$A$2:$M$9919,13,FALSE)</f>
        <v>11.675009041818999</v>
      </c>
      <c r="K2283" s="136">
        <f t="shared" si="139"/>
        <v>11.675009041818999</v>
      </c>
    </row>
    <row r="2284" spans="1:11" x14ac:dyDescent="0.3">
      <c r="A2284" t="str">
        <f t="shared" si="140"/>
        <v>2011-75-3-</v>
      </c>
      <c r="B2284">
        <f>VLOOKUP(F2284,LookUpFlags!$A$5:$E$114,5,FALSE)</f>
        <v>1</v>
      </c>
      <c r="C2284">
        <f t="shared" si="141"/>
        <v>38</v>
      </c>
      <c r="D2284" t="str">
        <f t="shared" si="142"/>
        <v>UM</v>
      </c>
      <c r="E2284">
        <v>2011</v>
      </c>
      <c r="F2284">
        <v>75</v>
      </c>
      <c r="H2284">
        <v>3</v>
      </c>
      <c r="I2284" s="136">
        <f>VLOOKUP(A2284,[1]valid2020_stock!$A$2:$M$9919,13,FALSE)</f>
        <v>64.490896937750193</v>
      </c>
      <c r="K2284" s="136">
        <f t="shared" si="139"/>
        <v>64.490896937750193</v>
      </c>
    </row>
    <row r="2285" spans="1:11" x14ac:dyDescent="0.3">
      <c r="A2285" t="str">
        <f t="shared" si="140"/>
        <v>2011-75-4-</v>
      </c>
      <c r="B2285">
        <f>VLOOKUP(F2285,LookUpFlags!$A$5:$E$114,5,FALSE)</f>
        <v>1</v>
      </c>
      <c r="C2285">
        <f t="shared" si="141"/>
        <v>38</v>
      </c>
      <c r="D2285" t="str">
        <f t="shared" si="142"/>
        <v>UM</v>
      </c>
      <c r="E2285">
        <v>2011</v>
      </c>
      <c r="F2285">
        <v>75</v>
      </c>
      <c r="H2285">
        <v>4</v>
      </c>
      <c r="I2285" s="136">
        <f>VLOOKUP(A2285,[1]valid2020_stock!$A$2:$M$9919,13,FALSE)</f>
        <v>1009.9248190833561</v>
      </c>
      <c r="K2285" s="136">
        <f t="shared" ref="K2285:K2348" si="143">I2285</f>
        <v>1009.9248190833561</v>
      </c>
    </row>
    <row r="2286" spans="1:11" x14ac:dyDescent="0.3">
      <c r="A2286" t="str">
        <f t="shared" si="140"/>
        <v>2011-75-5-</v>
      </c>
      <c r="B2286">
        <f>VLOOKUP(F2286,LookUpFlags!$A$5:$E$114,5,FALSE)</f>
        <v>1</v>
      </c>
      <c r="C2286">
        <f t="shared" si="141"/>
        <v>38</v>
      </c>
      <c r="D2286" t="str">
        <f t="shared" si="142"/>
        <v>UM</v>
      </c>
      <c r="E2286">
        <v>2011</v>
      </c>
      <c r="F2286">
        <v>75</v>
      </c>
      <c r="H2286">
        <v>5</v>
      </c>
      <c r="I2286" s="136">
        <f>VLOOKUP(A2286,[1]valid2020_stock!$A$2:$M$9919,13,FALSE)</f>
        <v>63.304902006641193</v>
      </c>
      <c r="K2286" s="136">
        <f t="shared" si="143"/>
        <v>63.304902006641193</v>
      </c>
    </row>
    <row r="2287" spans="1:11" x14ac:dyDescent="0.3">
      <c r="A2287" t="str">
        <f t="shared" si="140"/>
        <v>2012-75-3-</v>
      </c>
      <c r="B2287">
        <f>VLOOKUP(F2287,LookUpFlags!$A$5:$E$114,5,FALSE)</f>
        <v>1</v>
      </c>
      <c r="C2287">
        <f t="shared" si="141"/>
        <v>38</v>
      </c>
      <c r="D2287" t="str">
        <f t="shared" si="142"/>
        <v>UM</v>
      </c>
      <c r="E2287">
        <v>2012</v>
      </c>
      <c r="F2287">
        <v>75</v>
      </c>
      <c r="H2287">
        <v>3</v>
      </c>
      <c r="I2287" s="136">
        <f>VLOOKUP(A2287,[1]valid2020_stock!$A$2:$M$9919,13,FALSE)</f>
        <v>23.174360989989559</v>
      </c>
      <c r="K2287" s="136">
        <f t="shared" si="143"/>
        <v>23.174360989989559</v>
      </c>
    </row>
    <row r="2288" spans="1:11" x14ac:dyDescent="0.3">
      <c r="A2288" t="str">
        <f t="shared" si="140"/>
        <v>2012-75-4-</v>
      </c>
      <c r="B2288">
        <f>VLOOKUP(F2288,LookUpFlags!$A$5:$E$114,5,FALSE)</f>
        <v>1</v>
      </c>
      <c r="C2288">
        <f t="shared" si="141"/>
        <v>38</v>
      </c>
      <c r="D2288" t="str">
        <f t="shared" si="142"/>
        <v>UM</v>
      </c>
      <c r="E2288">
        <v>2012</v>
      </c>
      <c r="F2288">
        <v>75</v>
      </c>
      <c r="H2288">
        <v>4</v>
      </c>
      <c r="I2288" s="136">
        <f>VLOOKUP(A2288,[1]valid2020_stock!$A$2:$M$9919,13,FALSE)</f>
        <v>49.108265870646761</v>
      </c>
      <c r="K2288" s="136">
        <f t="shared" si="143"/>
        <v>49.108265870646761</v>
      </c>
    </row>
    <row r="2289" spans="1:11" x14ac:dyDescent="0.3">
      <c r="A2289" t="str">
        <f t="shared" si="140"/>
        <v>2012-75-5-</v>
      </c>
      <c r="B2289">
        <f>VLOOKUP(F2289,LookUpFlags!$A$5:$E$114,5,FALSE)</f>
        <v>1</v>
      </c>
      <c r="C2289">
        <f t="shared" si="141"/>
        <v>38</v>
      </c>
      <c r="D2289" t="str">
        <f t="shared" si="142"/>
        <v>UM</v>
      </c>
      <c r="E2289">
        <v>2012</v>
      </c>
      <c r="F2289">
        <v>75</v>
      </c>
      <c r="H2289">
        <v>5</v>
      </c>
      <c r="I2289" s="136">
        <f>VLOOKUP(A2289,[1]valid2020_stock!$A$2:$M$9919,13,FALSE)</f>
        <v>175.02449640596501</v>
      </c>
      <c r="K2289" s="136">
        <f t="shared" si="143"/>
        <v>175.02449640596501</v>
      </c>
    </row>
    <row r="2290" spans="1:11" x14ac:dyDescent="0.3">
      <c r="A2290" t="str">
        <f t="shared" si="140"/>
        <v>2013-75-3-</v>
      </c>
      <c r="B2290">
        <f>VLOOKUP(F2290,LookUpFlags!$A$5:$E$114,5,FALSE)</f>
        <v>1</v>
      </c>
      <c r="C2290">
        <f t="shared" si="141"/>
        <v>38</v>
      </c>
      <c r="D2290" t="str">
        <f t="shared" si="142"/>
        <v>UM</v>
      </c>
      <c r="E2290">
        <v>2013</v>
      </c>
      <c r="F2290">
        <v>75</v>
      </c>
      <c r="H2290">
        <v>3</v>
      </c>
      <c r="I2290" s="136">
        <f>VLOOKUP(A2290,[1]valid2020_stock!$A$2:$M$9919,13,FALSE)</f>
        <v>141.162369057212</v>
      </c>
      <c r="K2290" s="136">
        <f t="shared" si="143"/>
        <v>141.162369057212</v>
      </c>
    </row>
    <row r="2291" spans="1:11" x14ac:dyDescent="0.3">
      <c r="A2291" t="str">
        <f t="shared" si="140"/>
        <v>2013-75-4-</v>
      </c>
      <c r="B2291">
        <f>VLOOKUP(F2291,LookUpFlags!$A$5:$E$114,5,FALSE)</f>
        <v>1</v>
      </c>
      <c r="C2291">
        <f t="shared" si="141"/>
        <v>38</v>
      </c>
      <c r="D2291" t="str">
        <f t="shared" si="142"/>
        <v>UM</v>
      </c>
      <c r="E2291">
        <v>2013</v>
      </c>
      <c r="F2291">
        <v>75</v>
      </c>
      <c r="H2291">
        <v>4</v>
      </c>
      <c r="I2291" s="136">
        <f>VLOOKUP(A2291,[1]valid2020_stock!$A$2:$M$9919,13,FALSE)</f>
        <v>274.65914585012081</v>
      </c>
      <c r="K2291" s="136">
        <f t="shared" si="143"/>
        <v>274.65914585012081</v>
      </c>
    </row>
    <row r="2292" spans="1:11" x14ac:dyDescent="0.3">
      <c r="A2292" t="str">
        <f t="shared" si="140"/>
        <v>2013-75-5-</v>
      </c>
      <c r="B2292">
        <f>VLOOKUP(F2292,LookUpFlags!$A$5:$E$114,5,FALSE)</f>
        <v>1</v>
      </c>
      <c r="C2292">
        <f t="shared" si="141"/>
        <v>38</v>
      </c>
      <c r="D2292" t="str">
        <f t="shared" si="142"/>
        <v>UM</v>
      </c>
      <c r="E2292">
        <v>2013</v>
      </c>
      <c r="F2292">
        <v>75</v>
      </c>
      <c r="H2292">
        <v>5</v>
      </c>
      <c r="I2292" s="136">
        <f>VLOOKUP(A2292,[1]valid2020_stock!$A$2:$M$9919,13,FALSE)</f>
        <v>155.3460918614021</v>
      </c>
      <c r="K2292" s="136">
        <f t="shared" si="143"/>
        <v>155.3460918614021</v>
      </c>
    </row>
    <row r="2293" spans="1:11" x14ac:dyDescent="0.3">
      <c r="A2293" t="str">
        <f t="shared" si="140"/>
        <v>2007-76-3-</v>
      </c>
      <c r="B2293">
        <f>VLOOKUP(F2293,LookUpFlags!$A$5:$E$114,5,FALSE)</f>
        <v>1</v>
      </c>
      <c r="C2293">
        <f t="shared" si="141"/>
        <v>38</v>
      </c>
      <c r="D2293" t="str">
        <f t="shared" si="142"/>
        <v>M</v>
      </c>
      <c r="E2293">
        <v>2007</v>
      </c>
      <c r="F2293">
        <v>76</v>
      </c>
      <c r="H2293">
        <v>3</v>
      </c>
      <c r="I2293" s="136">
        <f>VLOOKUP(A2293,[1]valid2020_stock!$A$2:$M$9919,13,FALSE)</f>
        <v>9.3842743904729709</v>
      </c>
      <c r="K2293" s="136">
        <f t="shared" si="143"/>
        <v>9.3842743904729709</v>
      </c>
    </row>
    <row r="2294" spans="1:11" x14ac:dyDescent="0.3">
      <c r="A2294" t="str">
        <f t="shared" si="140"/>
        <v>2007-76-4-</v>
      </c>
      <c r="B2294">
        <f>VLOOKUP(F2294,LookUpFlags!$A$5:$E$114,5,FALSE)</f>
        <v>1</v>
      </c>
      <c r="C2294">
        <f t="shared" si="141"/>
        <v>38</v>
      </c>
      <c r="D2294" t="str">
        <f t="shared" si="142"/>
        <v>M</v>
      </c>
      <c r="E2294">
        <v>2007</v>
      </c>
      <c r="F2294">
        <v>76</v>
      </c>
      <c r="H2294">
        <v>4</v>
      </c>
      <c r="I2294" s="136">
        <f>VLOOKUP(A2294,[1]valid2020_stock!$A$2:$M$9919,13,FALSE)</f>
        <v>110.7436496404069</v>
      </c>
      <c r="K2294" s="136">
        <f t="shared" si="143"/>
        <v>110.7436496404069</v>
      </c>
    </row>
    <row r="2295" spans="1:11" x14ac:dyDescent="0.3">
      <c r="A2295" t="str">
        <f t="shared" si="140"/>
        <v>2007-76-5-</v>
      </c>
      <c r="B2295">
        <f>VLOOKUP(F2295,LookUpFlags!$A$5:$E$114,5,FALSE)</f>
        <v>1</v>
      </c>
      <c r="C2295">
        <f t="shared" si="141"/>
        <v>38</v>
      </c>
      <c r="D2295" t="str">
        <f t="shared" si="142"/>
        <v>M</v>
      </c>
      <c r="E2295">
        <v>2007</v>
      </c>
      <c r="F2295">
        <v>76</v>
      </c>
      <c r="H2295">
        <v>5</v>
      </c>
      <c r="I2295" s="136">
        <f>VLOOKUP(A2295,[1]valid2020_stock!$A$2:$M$9919,13,FALSE)</f>
        <v>99.996552241002448</v>
      </c>
      <c r="K2295" s="136">
        <f t="shared" si="143"/>
        <v>99.996552241002448</v>
      </c>
    </row>
    <row r="2296" spans="1:11" x14ac:dyDescent="0.3">
      <c r="A2296" t="str">
        <f t="shared" si="140"/>
        <v>2008-76-3-</v>
      </c>
      <c r="B2296">
        <f>VLOOKUP(F2296,LookUpFlags!$A$5:$E$114,5,FALSE)</f>
        <v>1</v>
      </c>
      <c r="C2296">
        <f t="shared" si="141"/>
        <v>38</v>
      </c>
      <c r="D2296" t="str">
        <f t="shared" si="142"/>
        <v>M</v>
      </c>
      <c r="E2296">
        <v>2008</v>
      </c>
      <c r="F2296">
        <v>76</v>
      </c>
      <c r="H2296">
        <v>3</v>
      </c>
      <c r="I2296" s="136">
        <f>VLOOKUP(A2296,[1]valid2020_stock!$A$2:$M$9919,13,FALSE)</f>
        <v>0</v>
      </c>
      <c r="K2296" s="136">
        <f t="shared" si="143"/>
        <v>0</v>
      </c>
    </row>
    <row r="2297" spans="1:11" x14ac:dyDescent="0.3">
      <c r="A2297" t="str">
        <f t="shared" si="140"/>
        <v>2008-76-4-</v>
      </c>
      <c r="B2297">
        <f>VLOOKUP(F2297,LookUpFlags!$A$5:$E$114,5,FALSE)</f>
        <v>1</v>
      </c>
      <c r="C2297">
        <f t="shared" si="141"/>
        <v>38</v>
      </c>
      <c r="D2297" t="str">
        <f t="shared" si="142"/>
        <v>M</v>
      </c>
      <c r="E2297">
        <v>2008</v>
      </c>
      <c r="F2297">
        <v>76</v>
      </c>
      <c r="H2297">
        <v>4</v>
      </c>
      <c r="I2297" s="136">
        <f>VLOOKUP(A2297,[1]valid2020_stock!$A$2:$M$9919,13,FALSE)</f>
        <v>25.33754085427702</v>
      </c>
      <c r="K2297" s="136">
        <f t="shared" si="143"/>
        <v>25.33754085427702</v>
      </c>
    </row>
    <row r="2298" spans="1:11" x14ac:dyDescent="0.3">
      <c r="A2298" t="str">
        <f t="shared" si="140"/>
        <v>2008-76-5-</v>
      </c>
      <c r="B2298">
        <f>VLOOKUP(F2298,LookUpFlags!$A$5:$E$114,5,FALSE)</f>
        <v>1</v>
      </c>
      <c r="C2298">
        <f t="shared" si="141"/>
        <v>38</v>
      </c>
      <c r="D2298" t="str">
        <f t="shared" si="142"/>
        <v>M</v>
      </c>
      <c r="E2298">
        <v>2008</v>
      </c>
      <c r="F2298">
        <v>76</v>
      </c>
      <c r="H2298">
        <v>5</v>
      </c>
      <c r="I2298" s="136">
        <f>VLOOKUP(A2298,[1]valid2020_stock!$A$2:$M$9919,13,FALSE)</f>
        <v>186.30311892630951</v>
      </c>
      <c r="K2298" s="136">
        <f t="shared" si="143"/>
        <v>186.30311892630951</v>
      </c>
    </row>
    <row r="2299" spans="1:11" x14ac:dyDescent="0.3">
      <c r="A2299" t="str">
        <f t="shared" si="140"/>
        <v>2009-76-3-</v>
      </c>
      <c r="B2299">
        <f>VLOOKUP(F2299,LookUpFlags!$A$5:$E$114,5,FALSE)</f>
        <v>1</v>
      </c>
      <c r="C2299">
        <f t="shared" si="141"/>
        <v>38</v>
      </c>
      <c r="D2299" t="str">
        <f t="shared" si="142"/>
        <v>M</v>
      </c>
      <c r="E2299">
        <v>2009</v>
      </c>
      <c r="F2299">
        <v>76</v>
      </c>
      <c r="H2299">
        <v>3</v>
      </c>
      <c r="I2299" s="136">
        <f>VLOOKUP(A2299,[1]valid2020_stock!$A$2:$M$9919,13,FALSE)</f>
        <v>146.01715994911751</v>
      </c>
      <c r="K2299" s="136">
        <f t="shared" si="143"/>
        <v>146.01715994911751</v>
      </c>
    </row>
    <row r="2300" spans="1:11" x14ac:dyDescent="0.3">
      <c r="A2300" t="str">
        <f t="shared" si="140"/>
        <v>2009-76-4-</v>
      </c>
      <c r="B2300">
        <f>VLOOKUP(F2300,LookUpFlags!$A$5:$E$114,5,FALSE)</f>
        <v>1</v>
      </c>
      <c r="C2300">
        <f t="shared" si="141"/>
        <v>38</v>
      </c>
      <c r="D2300" t="str">
        <f t="shared" si="142"/>
        <v>M</v>
      </c>
      <c r="E2300">
        <v>2009</v>
      </c>
      <c r="F2300">
        <v>76</v>
      </c>
      <c r="H2300">
        <v>4</v>
      </c>
      <c r="I2300" s="136">
        <f>VLOOKUP(A2300,[1]valid2020_stock!$A$2:$M$9919,13,FALSE)</f>
        <v>110.8091195831432</v>
      </c>
      <c r="K2300" s="136">
        <f t="shared" si="143"/>
        <v>110.8091195831432</v>
      </c>
    </row>
    <row r="2301" spans="1:11" x14ac:dyDescent="0.3">
      <c r="A2301" t="str">
        <f t="shared" si="140"/>
        <v>2009-76-5-</v>
      </c>
      <c r="B2301">
        <f>VLOOKUP(F2301,LookUpFlags!$A$5:$E$114,5,FALSE)</f>
        <v>1</v>
      </c>
      <c r="C2301">
        <f t="shared" si="141"/>
        <v>38</v>
      </c>
      <c r="D2301" t="str">
        <f t="shared" si="142"/>
        <v>M</v>
      </c>
      <c r="E2301">
        <v>2009</v>
      </c>
      <c r="F2301">
        <v>76</v>
      </c>
      <c r="H2301">
        <v>5</v>
      </c>
      <c r="I2301" s="136">
        <f>VLOOKUP(A2301,[1]valid2020_stock!$A$2:$M$9919,13,FALSE)</f>
        <v>17.616579268723171</v>
      </c>
      <c r="K2301" s="136">
        <f t="shared" si="143"/>
        <v>17.616579268723171</v>
      </c>
    </row>
    <row r="2302" spans="1:11" x14ac:dyDescent="0.3">
      <c r="A2302" t="str">
        <f t="shared" si="140"/>
        <v>2010-76-3-</v>
      </c>
      <c r="B2302">
        <f>VLOOKUP(F2302,LookUpFlags!$A$5:$E$114,5,FALSE)</f>
        <v>1</v>
      </c>
      <c r="C2302">
        <f t="shared" si="141"/>
        <v>38</v>
      </c>
      <c r="D2302" t="str">
        <f t="shared" si="142"/>
        <v>M</v>
      </c>
      <c r="E2302">
        <v>2010</v>
      </c>
      <c r="F2302">
        <v>76</v>
      </c>
      <c r="H2302">
        <v>3</v>
      </c>
      <c r="I2302" s="136">
        <f>VLOOKUP(A2302,[1]valid2020_stock!$A$2:$M$9919,13,FALSE)</f>
        <v>316.96889899124238</v>
      </c>
      <c r="K2302" s="136">
        <f t="shared" si="143"/>
        <v>316.96889899124238</v>
      </c>
    </row>
    <row r="2303" spans="1:11" x14ac:dyDescent="0.3">
      <c r="A2303" t="str">
        <f t="shared" si="140"/>
        <v>2010-76-4-</v>
      </c>
      <c r="B2303">
        <f>VLOOKUP(F2303,LookUpFlags!$A$5:$E$114,5,FALSE)</f>
        <v>1</v>
      </c>
      <c r="C2303">
        <f t="shared" si="141"/>
        <v>38</v>
      </c>
      <c r="D2303" t="str">
        <f t="shared" si="142"/>
        <v>M</v>
      </c>
      <c r="E2303">
        <v>2010</v>
      </c>
      <c r="F2303">
        <v>76</v>
      </c>
      <c r="H2303">
        <v>4</v>
      </c>
      <c r="I2303" s="136">
        <f>VLOOKUP(A2303,[1]valid2020_stock!$A$2:$M$9919,13,FALSE)</f>
        <v>57.580760861245068</v>
      </c>
      <c r="K2303" s="136">
        <f t="shared" si="143"/>
        <v>57.580760861245068</v>
      </c>
    </row>
    <row r="2304" spans="1:11" x14ac:dyDescent="0.3">
      <c r="A2304" t="str">
        <f t="shared" si="140"/>
        <v>2010-76-5-</v>
      </c>
      <c r="B2304">
        <f>VLOOKUP(F2304,LookUpFlags!$A$5:$E$114,5,FALSE)</f>
        <v>1</v>
      </c>
      <c r="C2304">
        <f t="shared" si="141"/>
        <v>38</v>
      </c>
      <c r="D2304" t="str">
        <f t="shared" si="142"/>
        <v>M</v>
      </c>
      <c r="E2304">
        <v>2010</v>
      </c>
      <c r="F2304">
        <v>76</v>
      </c>
      <c r="H2304">
        <v>5</v>
      </c>
      <c r="I2304" s="136">
        <f>VLOOKUP(A2304,[1]valid2020_stock!$A$2:$M$9919,13,FALSE)</f>
        <v>14.324990958181001</v>
      </c>
      <c r="K2304" s="136">
        <f t="shared" si="143"/>
        <v>14.324990958181001</v>
      </c>
    </row>
    <row r="2305" spans="1:11" x14ac:dyDescent="0.3">
      <c r="A2305" t="str">
        <f t="shared" si="140"/>
        <v>2011-76-3-</v>
      </c>
      <c r="B2305">
        <f>VLOOKUP(F2305,LookUpFlags!$A$5:$E$114,5,FALSE)</f>
        <v>1</v>
      </c>
      <c r="C2305">
        <f t="shared" si="141"/>
        <v>38</v>
      </c>
      <c r="D2305" t="str">
        <f t="shared" si="142"/>
        <v>M</v>
      </c>
      <c r="E2305">
        <v>2011</v>
      </c>
      <c r="F2305">
        <v>76</v>
      </c>
      <c r="H2305">
        <v>3</v>
      </c>
      <c r="I2305" s="136">
        <f>VLOOKUP(A2305,[1]valid2020_stock!$A$2:$M$9919,13,FALSE)</f>
        <v>40.934324182592867</v>
      </c>
      <c r="K2305" s="136">
        <f t="shared" si="143"/>
        <v>40.934324182592867</v>
      </c>
    </row>
    <row r="2306" spans="1:11" x14ac:dyDescent="0.3">
      <c r="A2306" t="str">
        <f t="shared" si="140"/>
        <v>2011-76-4-</v>
      </c>
      <c r="B2306">
        <f>VLOOKUP(F2306,LookUpFlags!$A$5:$E$114,5,FALSE)</f>
        <v>1</v>
      </c>
      <c r="C2306">
        <f t="shared" si="141"/>
        <v>38</v>
      </c>
      <c r="D2306" t="str">
        <f t="shared" si="142"/>
        <v>M</v>
      </c>
      <c r="E2306">
        <v>2011</v>
      </c>
      <c r="F2306">
        <v>76</v>
      </c>
      <c r="H2306">
        <v>4</v>
      </c>
      <c r="I2306" s="136">
        <f>VLOOKUP(A2306,[1]valid2020_stock!$A$2:$M$9919,13,FALSE)</f>
        <v>316.3889037791476</v>
      </c>
      <c r="K2306" s="136">
        <f t="shared" si="143"/>
        <v>316.3889037791476</v>
      </c>
    </row>
    <row r="2307" spans="1:11" x14ac:dyDescent="0.3">
      <c r="A2307" t="str">
        <f t="shared" si="140"/>
        <v>2011-76-5-</v>
      </c>
      <c r="B2307">
        <f>VLOOKUP(F2307,LookUpFlags!$A$5:$E$114,5,FALSE)</f>
        <v>1</v>
      </c>
      <c r="C2307">
        <f t="shared" si="141"/>
        <v>38</v>
      </c>
      <c r="D2307" t="str">
        <f t="shared" si="142"/>
        <v>M</v>
      </c>
      <c r="E2307">
        <v>2011</v>
      </c>
      <c r="F2307">
        <v>76</v>
      </c>
      <c r="H2307">
        <v>5</v>
      </c>
      <c r="I2307" s="136">
        <f>VLOOKUP(A2307,[1]valid2020_stock!$A$2:$M$9919,13,FALSE)</f>
        <v>5.1814287357870974</v>
      </c>
      <c r="K2307" s="136">
        <f t="shared" si="143"/>
        <v>5.1814287357870974</v>
      </c>
    </row>
    <row r="2308" spans="1:11" x14ac:dyDescent="0.3">
      <c r="A2308" t="str">
        <f t="shared" ref="A2308:A2355" si="144">E2308&amp;"-"&amp;F2308&amp;"-"&amp;H2308&amp;"-"&amp;G2308</f>
        <v>2012-76-3-</v>
      </c>
      <c r="B2308">
        <f>VLOOKUP(F2308,LookUpFlags!$A$5:$E$114,5,FALSE)</f>
        <v>1</v>
      </c>
      <c r="C2308">
        <f t="shared" ref="C2308:C2355" si="145">IF(MOD(F2308,2)&lt;&gt;0,F2308/2+0.5,F2308/2)</f>
        <v>38</v>
      </c>
      <c r="D2308" t="str">
        <f t="shared" ref="D2308:D2355" si="146">IF(MOD(F2308,2)&lt;&gt;0,"UM","M")</f>
        <v>M</v>
      </c>
      <c r="E2308">
        <v>2012</v>
      </c>
      <c r="F2308">
        <v>76</v>
      </c>
      <c r="H2308">
        <v>3</v>
      </c>
      <c r="I2308" s="136">
        <f>VLOOKUP(A2308,[1]valid2020_stock!$A$2:$M$9919,13,FALSE)</f>
        <v>34.465639010010442</v>
      </c>
      <c r="K2308" s="136">
        <f t="shared" si="143"/>
        <v>34.465639010010442</v>
      </c>
    </row>
    <row r="2309" spans="1:11" x14ac:dyDescent="0.3">
      <c r="A2309" t="str">
        <f t="shared" si="144"/>
        <v>2012-76-4-</v>
      </c>
      <c r="B2309">
        <f>VLOOKUP(F2309,LookUpFlags!$A$5:$E$114,5,FALSE)</f>
        <v>1</v>
      </c>
      <c r="C2309">
        <f t="shared" si="145"/>
        <v>38</v>
      </c>
      <c r="D2309" t="str">
        <f t="shared" si="146"/>
        <v>M</v>
      </c>
      <c r="E2309">
        <v>2012</v>
      </c>
      <c r="F2309">
        <v>76</v>
      </c>
      <c r="H2309">
        <v>4</v>
      </c>
      <c r="I2309" s="136">
        <f>VLOOKUP(A2309,[1]valid2020_stock!$A$2:$M$9919,13,FALSE)</f>
        <v>101.6640418216609</v>
      </c>
      <c r="K2309" s="136">
        <f t="shared" si="143"/>
        <v>101.6640418216609</v>
      </c>
    </row>
    <row r="2310" spans="1:11" x14ac:dyDescent="0.3">
      <c r="A2310" t="str">
        <f t="shared" si="144"/>
        <v>2012-76-5-</v>
      </c>
      <c r="B2310">
        <f>VLOOKUP(F2310,LookUpFlags!$A$5:$E$114,5,FALSE)</f>
        <v>1</v>
      </c>
      <c r="C2310">
        <f t="shared" si="145"/>
        <v>38</v>
      </c>
      <c r="D2310" t="str">
        <f t="shared" si="146"/>
        <v>M</v>
      </c>
      <c r="E2310">
        <v>2012</v>
      </c>
      <c r="F2310">
        <v>76</v>
      </c>
      <c r="H2310">
        <v>5</v>
      </c>
      <c r="I2310" s="136">
        <f>VLOOKUP(A2310,[1]valid2020_stock!$A$2:$M$9919,13,FALSE)</f>
        <v>239.7391959017273</v>
      </c>
      <c r="K2310" s="136">
        <f t="shared" si="143"/>
        <v>239.7391959017273</v>
      </c>
    </row>
    <row r="2311" spans="1:11" x14ac:dyDescent="0.3">
      <c r="A2311" t="str">
        <f t="shared" si="144"/>
        <v>2013-76-3-</v>
      </c>
      <c r="B2311">
        <f>VLOOKUP(F2311,LookUpFlags!$A$5:$E$114,5,FALSE)</f>
        <v>1</v>
      </c>
      <c r="C2311">
        <f t="shared" si="145"/>
        <v>38</v>
      </c>
      <c r="D2311" t="str">
        <f t="shared" si="146"/>
        <v>M</v>
      </c>
      <c r="E2311">
        <v>2013</v>
      </c>
      <c r="F2311">
        <v>76</v>
      </c>
      <c r="H2311">
        <v>3</v>
      </c>
      <c r="I2311" s="136">
        <f>VLOOKUP(A2311,[1]valid2020_stock!$A$2:$M$9919,13,FALSE)</f>
        <v>266.58863819500402</v>
      </c>
      <c r="K2311" s="136">
        <f t="shared" si="143"/>
        <v>266.58863819500402</v>
      </c>
    </row>
    <row r="2312" spans="1:11" x14ac:dyDescent="0.3">
      <c r="A2312" t="str">
        <f t="shared" si="144"/>
        <v>2013-76-4-</v>
      </c>
      <c r="B2312">
        <f>VLOOKUP(F2312,LookUpFlags!$A$5:$E$114,5,FALSE)</f>
        <v>1</v>
      </c>
      <c r="C2312">
        <f t="shared" si="145"/>
        <v>38</v>
      </c>
      <c r="D2312" t="str">
        <f t="shared" si="146"/>
        <v>M</v>
      </c>
      <c r="E2312">
        <v>2013</v>
      </c>
      <c r="F2312">
        <v>76</v>
      </c>
      <c r="H2312">
        <v>4</v>
      </c>
      <c r="I2312" s="136">
        <f>VLOOKUP(A2312,[1]valid2020_stock!$A$2:$M$9919,13,FALSE)</f>
        <v>130.5269943593876</v>
      </c>
      <c r="K2312" s="136">
        <f t="shared" si="143"/>
        <v>130.5269943593876</v>
      </c>
    </row>
    <row r="2313" spans="1:11" x14ac:dyDescent="0.3">
      <c r="A2313" t="str">
        <f t="shared" si="144"/>
        <v>2013-76-5-</v>
      </c>
      <c r="B2313">
        <f>VLOOKUP(F2313,LookUpFlags!$A$5:$E$114,5,FALSE)</f>
        <v>1</v>
      </c>
      <c r="C2313">
        <f t="shared" si="145"/>
        <v>38</v>
      </c>
      <c r="D2313" t="str">
        <f t="shared" si="146"/>
        <v>M</v>
      </c>
      <c r="E2313">
        <v>2013</v>
      </c>
      <c r="F2313">
        <v>76</v>
      </c>
      <c r="H2313">
        <v>5</v>
      </c>
      <c r="I2313" s="136">
        <f>VLOOKUP(A2313,[1]valid2020_stock!$A$2:$M$9919,13,FALSE)</f>
        <v>6.9520547945205484</v>
      </c>
      <c r="K2313" s="136">
        <f t="shared" si="143"/>
        <v>6.9520547945205484</v>
      </c>
    </row>
    <row r="2314" spans="1:11" x14ac:dyDescent="0.3">
      <c r="A2314" t="str">
        <f t="shared" si="144"/>
        <v>2007-77-3-</v>
      </c>
      <c r="B2314">
        <f>VLOOKUP(F2314,LookUpFlags!$A$5:$E$114,5,FALSE)</f>
        <v>1</v>
      </c>
      <c r="C2314">
        <f t="shared" si="145"/>
        <v>39</v>
      </c>
      <c r="D2314" t="str">
        <f t="shared" si="146"/>
        <v>UM</v>
      </c>
      <c r="E2314">
        <v>2007</v>
      </c>
      <c r="F2314">
        <v>77</v>
      </c>
      <c r="H2314">
        <v>3</v>
      </c>
      <c r="I2314" s="136">
        <f>VLOOKUP(A2314,[1]valid2020_stock!$A$2:$M$9919,13,FALSE)</f>
        <v>3403.6256175500471</v>
      </c>
      <c r="K2314" s="136">
        <f t="shared" si="143"/>
        <v>3403.6256175500471</v>
      </c>
    </row>
    <row r="2315" spans="1:11" x14ac:dyDescent="0.3">
      <c r="A2315" t="str">
        <f t="shared" si="144"/>
        <v>2007-77-4-</v>
      </c>
      <c r="B2315">
        <f>VLOOKUP(F2315,LookUpFlags!$A$5:$E$114,5,FALSE)</f>
        <v>1</v>
      </c>
      <c r="C2315">
        <f t="shared" si="145"/>
        <v>39</v>
      </c>
      <c r="D2315" t="str">
        <f t="shared" si="146"/>
        <v>UM</v>
      </c>
      <c r="E2315">
        <v>2007</v>
      </c>
      <c r="F2315">
        <v>77</v>
      </c>
      <c r="H2315">
        <v>4</v>
      </c>
      <c r="I2315" s="136">
        <f>VLOOKUP(A2315,[1]valid2020_stock!$A$2:$M$9919,13,FALSE)</f>
        <v>11017.033556367071</v>
      </c>
      <c r="K2315" s="136">
        <f t="shared" si="143"/>
        <v>11017.033556367071</v>
      </c>
    </row>
    <row r="2316" spans="1:11" x14ac:dyDescent="0.3">
      <c r="A2316" t="str">
        <f t="shared" si="144"/>
        <v>2007-77-5-</v>
      </c>
      <c r="B2316">
        <f>VLOOKUP(F2316,LookUpFlags!$A$5:$E$114,5,FALSE)</f>
        <v>1</v>
      </c>
      <c r="C2316">
        <f t="shared" si="145"/>
        <v>39</v>
      </c>
      <c r="D2316" t="str">
        <f t="shared" si="146"/>
        <v>UM</v>
      </c>
      <c r="E2316">
        <v>2007</v>
      </c>
      <c r="F2316">
        <v>77</v>
      </c>
      <c r="H2316">
        <v>5</v>
      </c>
      <c r="I2316" s="136">
        <f>VLOOKUP(A2316,[1]valid2020_stock!$A$2:$M$9919,13,FALSE)</f>
        <v>6027.4012465063206</v>
      </c>
      <c r="K2316" s="136">
        <f t="shared" si="143"/>
        <v>6027.4012465063206</v>
      </c>
    </row>
    <row r="2317" spans="1:11" x14ac:dyDescent="0.3">
      <c r="A2317" t="str">
        <f t="shared" si="144"/>
        <v>2008-77-3-</v>
      </c>
      <c r="B2317">
        <f>VLOOKUP(F2317,LookUpFlags!$A$5:$E$114,5,FALSE)</f>
        <v>1</v>
      </c>
      <c r="C2317">
        <f t="shared" si="145"/>
        <v>39</v>
      </c>
      <c r="D2317" t="str">
        <f t="shared" si="146"/>
        <v>UM</v>
      </c>
      <c r="E2317">
        <v>2008</v>
      </c>
      <c r="F2317">
        <v>77</v>
      </c>
      <c r="H2317">
        <v>3</v>
      </c>
      <c r="I2317" s="136">
        <f>VLOOKUP(A2317,[1]valid2020_stock!$A$2:$M$9919,13,FALSE)</f>
        <v>5489.1391744517996</v>
      </c>
      <c r="K2317" s="136">
        <f t="shared" si="143"/>
        <v>5489.1391744517996</v>
      </c>
    </row>
    <row r="2318" spans="1:11" x14ac:dyDescent="0.3">
      <c r="A2318" t="str">
        <f t="shared" si="144"/>
        <v>2008-77-4-</v>
      </c>
      <c r="B2318">
        <f>VLOOKUP(F2318,LookUpFlags!$A$5:$E$114,5,FALSE)</f>
        <v>1</v>
      </c>
      <c r="C2318">
        <f t="shared" si="145"/>
        <v>39</v>
      </c>
      <c r="D2318" t="str">
        <f t="shared" si="146"/>
        <v>UM</v>
      </c>
      <c r="E2318">
        <v>2008</v>
      </c>
      <c r="F2318">
        <v>77</v>
      </c>
      <c r="H2318">
        <v>4</v>
      </c>
      <c r="I2318" s="136">
        <f>VLOOKUP(A2318,[1]valid2020_stock!$A$2:$M$9919,13,FALSE)</f>
        <v>18341.433781076019</v>
      </c>
      <c r="K2318" s="136">
        <f t="shared" si="143"/>
        <v>18341.433781076019</v>
      </c>
    </row>
    <row r="2319" spans="1:11" x14ac:dyDescent="0.3">
      <c r="A2319" t="str">
        <f t="shared" si="144"/>
        <v>2008-77-5-</v>
      </c>
      <c r="B2319">
        <f>VLOOKUP(F2319,LookUpFlags!$A$5:$E$114,5,FALSE)</f>
        <v>1</v>
      </c>
      <c r="C2319">
        <f t="shared" si="145"/>
        <v>39</v>
      </c>
      <c r="D2319" t="str">
        <f t="shared" si="146"/>
        <v>UM</v>
      </c>
      <c r="E2319">
        <v>2008</v>
      </c>
      <c r="F2319">
        <v>77</v>
      </c>
      <c r="H2319">
        <v>5</v>
      </c>
      <c r="I2319" s="136">
        <f>VLOOKUP(A2319,[1]valid2020_stock!$A$2:$M$9919,13,FALSE)</f>
        <v>4900.9579460138302</v>
      </c>
      <c r="K2319" s="136">
        <f t="shared" si="143"/>
        <v>4900.9579460138302</v>
      </c>
    </row>
    <row r="2320" spans="1:11" x14ac:dyDescent="0.3">
      <c r="A2320" t="str">
        <f t="shared" si="144"/>
        <v>2009-77-3-</v>
      </c>
      <c r="B2320">
        <f>VLOOKUP(F2320,LookUpFlags!$A$5:$E$114,5,FALSE)</f>
        <v>1</v>
      </c>
      <c r="C2320">
        <f t="shared" si="145"/>
        <v>39</v>
      </c>
      <c r="D2320" t="str">
        <f t="shared" si="146"/>
        <v>UM</v>
      </c>
      <c r="E2320">
        <v>2009</v>
      </c>
      <c r="F2320">
        <v>77</v>
      </c>
      <c r="H2320">
        <v>3</v>
      </c>
      <c r="I2320" s="136">
        <f>VLOOKUP(A2320,[1]valid2020_stock!$A$2:$M$9919,13,FALSE)</f>
        <v>18274.42512611414</v>
      </c>
      <c r="K2320" s="136">
        <f t="shared" si="143"/>
        <v>18274.42512611414</v>
      </c>
    </row>
    <row r="2321" spans="1:11" x14ac:dyDescent="0.3">
      <c r="A2321" t="str">
        <f t="shared" si="144"/>
        <v>2009-77-4-</v>
      </c>
      <c r="B2321">
        <f>VLOOKUP(F2321,LookUpFlags!$A$5:$E$114,5,FALSE)</f>
        <v>1</v>
      </c>
      <c r="C2321">
        <f t="shared" si="145"/>
        <v>39</v>
      </c>
      <c r="D2321" t="str">
        <f t="shared" si="146"/>
        <v>UM</v>
      </c>
      <c r="E2321">
        <v>2009</v>
      </c>
      <c r="F2321">
        <v>77</v>
      </c>
      <c r="H2321">
        <v>4</v>
      </c>
      <c r="I2321" s="136">
        <f>VLOOKUP(A2321,[1]valid2020_stock!$A$2:$M$9919,13,FALSE)</f>
        <v>18885.382049214419</v>
      </c>
      <c r="K2321" s="136">
        <f t="shared" si="143"/>
        <v>18885.382049214419</v>
      </c>
    </row>
    <row r="2322" spans="1:11" x14ac:dyDescent="0.3">
      <c r="A2322" t="str">
        <f t="shared" si="144"/>
        <v>2009-77-5-</v>
      </c>
      <c r="B2322">
        <f>VLOOKUP(F2322,LookUpFlags!$A$5:$E$114,5,FALSE)</f>
        <v>1</v>
      </c>
      <c r="C2322">
        <f t="shared" si="145"/>
        <v>39</v>
      </c>
      <c r="D2322" t="str">
        <f t="shared" si="146"/>
        <v>UM</v>
      </c>
      <c r="E2322">
        <v>2009</v>
      </c>
      <c r="F2322">
        <v>77</v>
      </c>
      <c r="H2322">
        <v>5</v>
      </c>
      <c r="I2322" s="136">
        <f>VLOOKUP(A2322,[1]valid2020_stock!$A$2:$M$9919,13,FALSE)</f>
        <v>9299.3058285335683</v>
      </c>
      <c r="K2322" s="136">
        <f t="shared" si="143"/>
        <v>9299.3058285335683</v>
      </c>
    </row>
    <row r="2323" spans="1:11" x14ac:dyDescent="0.3">
      <c r="A2323" t="str">
        <f t="shared" si="144"/>
        <v>2011-77-3-</v>
      </c>
      <c r="B2323">
        <f>VLOOKUP(F2323,LookUpFlags!$A$5:$E$114,5,FALSE)</f>
        <v>1</v>
      </c>
      <c r="C2323">
        <f t="shared" si="145"/>
        <v>39</v>
      </c>
      <c r="D2323" t="str">
        <f t="shared" si="146"/>
        <v>UM</v>
      </c>
      <c r="E2323">
        <v>2011</v>
      </c>
      <c r="F2323">
        <v>77</v>
      </c>
      <c r="H2323">
        <v>3</v>
      </c>
      <c r="I2323" s="136">
        <f>VLOOKUP(A2323,[1]valid2020_stock!$A$2:$M$9919,13,FALSE)</f>
        <v>13231.50834197849</v>
      </c>
      <c r="K2323" s="136">
        <f t="shared" si="143"/>
        <v>13231.50834197849</v>
      </c>
    </row>
    <row r="2324" spans="1:11" x14ac:dyDescent="0.3">
      <c r="A2324" t="str">
        <f t="shared" si="144"/>
        <v>2011-77-4-</v>
      </c>
      <c r="B2324">
        <f>VLOOKUP(F2324,LookUpFlags!$A$5:$E$114,5,FALSE)</f>
        <v>1</v>
      </c>
      <c r="C2324">
        <f t="shared" si="145"/>
        <v>39</v>
      </c>
      <c r="D2324" t="str">
        <f t="shared" si="146"/>
        <v>UM</v>
      </c>
      <c r="E2324">
        <v>2011</v>
      </c>
      <c r="F2324">
        <v>77</v>
      </c>
      <c r="H2324">
        <v>4</v>
      </c>
      <c r="I2324" s="136">
        <f>VLOOKUP(A2324,[1]valid2020_stock!$A$2:$M$9919,13,FALSE)</f>
        <v>47899.953190562061</v>
      </c>
      <c r="K2324" s="136">
        <f t="shared" si="143"/>
        <v>47899.953190562061</v>
      </c>
    </row>
    <row r="2325" spans="1:11" x14ac:dyDescent="0.3">
      <c r="A2325" t="str">
        <f t="shared" si="144"/>
        <v>2011-77-5-</v>
      </c>
      <c r="B2325">
        <f>VLOOKUP(F2325,LookUpFlags!$A$5:$E$114,5,FALSE)</f>
        <v>1</v>
      </c>
      <c r="C2325">
        <f t="shared" si="145"/>
        <v>39</v>
      </c>
      <c r="D2325" t="str">
        <f t="shared" si="146"/>
        <v>UM</v>
      </c>
      <c r="E2325">
        <v>2011</v>
      </c>
      <c r="F2325">
        <v>77</v>
      </c>
      <c r="H2325">
        <v>5</v>
      </c>
      <c r="I2325" s="136">
        <f>VLOOKUP(A2325,[1]valid2020_stock!$A$2:$M$9919,13,FALSE)</f>
        <v>11595.805656435979</v>
      </c>
      <c r="K2325" s="136">
        <f t="shared" si="143"/>
        <v>11595.805656435979</v>
      </c>
    </row>
    <row r="2326" spans="1:11" x14ac:dyDescent="0.3">
      <c r="A2326" t="str">
        <f t="shared" si="144"/>
        <v>2012-77-3-</v>
      </c>
      <c r="B2326">
        <f>VLOOKUP(F2326,LookUpFlags!$A$5:$E$114,5,FALSE)</f>
        <v>1</v>
      </c>
      <c r="C2326">
        <f t="shared" si="145"/>
        <v>39</v>
      </c>
      <c r="D2326" t="str">
        <f t="shared" si="146"/>
        <v>UM</v>
      </c>
      <c r="E2326">
        <v>2012</v>
      </c>
      <c r="F2326">
        <v>77</v>
      </c>
      <c r="H2326">
        <v>3</v>
      </c>
      <c r="I2326" s="136">
        <f>VLOOKUP(A2326,[1]valid2020_stock!$A$2:$M$9919,13,FALSE)</f>
        <v>16987.284536547279</v>
      </c>
      <c r="K2326" s="136">
        <f t="shared" si="143"/>
        <v>16987.284536547279</v>
      </c>
    </row>
    <row r="2327" spans="1:11" x14ac:dyDescent="0.3">
      <c r="A2327" t="str">
        <f t="shared" si="144"/>
        <v>2012-77-3-</v>
      </c>
      <c r="B2327">
        <f>VLOOKUP(F2327,LookUpFlags!$A$5:$E$114,5,FALSE)</f>
        <v>1</v>
      </c>
      <c r="C2327">
        <f t="shared" si="145"/>
        <v>39</v>
      </c>
      <c r="D2327" t="str">
        <f t="shared" si="146"/>
        <v>UM</v>
      </c>
      <c r="E2327">
        <v>2012</v>
      </c>
      <c r="F2327">
        <v>77</v>
      </c>
      <c r="H2327">
        <v>3</v>
      </c>
      <c r="I2327" s="136">
        <f>VLOOKUP(A2327,[1]valid2020_stock!$A$2:$M$9919,13,FALSE)</f>
        <v>16987.284536547279</v>
      </c>
      <c r="K2327" s="136">
        <f t="shared" si="143"/>
        <v>16987.284536547279</v>
      </c>
    </row>
    <row r="2328" spans="1:11" x14ac:dyDescent="0.3">
      <c r="A2328" t="str">
        <f t="shared" si="144"/>
        <v>2012-77-4-</v>
      </c>
      <c r="B2328">
        <f>VLOOKUP(F2328,LookUpFlags!$A$5:$E$114,5,FALSE)</f>
        <v>1</v>
      </c>
      <c r="C2328">
        <f t="shared" si="145"/>
        <v>39</v>
      </c>
      <c r="D2328" t="str">
        <f t="shared" si="146"/>
        <v>UM</v>
      </c>
      <c r="E2328">
        <v>2012</v>
      </c>
      <c r="F2328">
        <v>77</v>
      </c>
      <c r="H2328">
        <v>4</v>
      </c>
      <c r="I2328" s="136">
        <f>VLOOKUP(A2328,[1]valid2020_stock!$A$2:$M$9919,13,FALSE)</f>
        <v>23404.73036580838</v>
      </c>
      <c r="K2328" s="136">
        <f t="shared" si="143"/>
        <v>23404.73036580838</v>
      </c>
    </row>
    <row r="2329" spans="1:11" x14ac:dyDescent="0.3">
      <c r="A2329" t="str">
        <f t="shared" si="144"/>
        <v>2012-77-4-</v>
      </c>
      <c r="B2329">
        <f>VLOOKUP(F2329,LookUpFlags!$A$5:$E$114,5,FALSE)</f>
        <v>1</v>
      </c>
      <c r="C2329">
        <f t="shared" si="145"/>
        <v>39</v>
      </c>
      <c r="D2329" t="str">
        <f t="shared" si="146"/>
        <v>UM</v>
      </c>
      <c r="E2329">
        <v>2012</v>
      </c>
      <c r="F2329">
        <v>77</v>
      </c>
      <c r="H2329">
        <v>4</v>
      </c>
      <c r="I2329" s="136">
        <f>VLOOKUP(A2329,[1]valid2020_stock!$A$2:$M$9919,13,FALSE)</f>
        <v>23404.73036580838</v>
      </c>
      <c r="K2329" s="136">
        <f t="shared" si="143"/>
        <v>23404.73036580838</v>
      </c>
    </row>
    <row r="2330" spans="1:11" x14ac:dyDescent="0.3">
      <c r="A2330" t="str">
        <f t="shared" si="144"/>
        <v>2012-77-5-</v>
      </c>
      <c r="B2330">
        <f>VLOOKUP(F2330,LookUpFlags!$A$5:$E$114,5,FALSE)</f>
        <v>1</v>
      </c>
      <c r="C2330">
        <f t="shared" si="145"/>
        <v>39</v>
      </c>
      <c r="D2330" t="str">
        <f t="shared" si="146"/>
        <v>UM</v>
      </c>
      <c r="E2330">
        <v>2012</v>
      </c>
      <c r="F2330">
        <v>77</v>
      </c>
      <c r="H2330">
        <v>5</v>
      </c>
      <c r="I2330" s="136">
        <f>VLOOKUP(A2330,[1]valid2020_stock!$A$2:$M$9919,13,FALSE)</f>
        <v>14975.26958524289</v>
      </c>
      <c r="K2330" s="136">
        <f t="shared" si="143"/>
        <v>14975.26958524289</v>
      </c>
    </row>
    <row r="2331" spans="1:11" x14ac:dyDescent="0.3">
      <c r="A2331" t="str">
        <f t="shared" si="144"/>
        <v>2012-77-5-</v>
      </c>
      <c r="B2331">
        <f>VLOOKUP(F2331,LookUpFlags!$A$5:$E$114,5,FALSE)</f>
        <v>1</v>
      </c>
      <c r="C2331">
        <f t="shared" si="145"/>
        <v>39</v>
      </c>
      <c r="D2331" t="str">
        <f t="shared" si="146"/>
        <v>UM</v>
      </c>
      <c r="E2331">
        <v>2012</v>
      </c>
      <c r="F2331">
        <v>77</v>
      </c>
      <c r="H2331">
        <v>5</v>
      </c>
      <c r="I2331" s="136">
        <f>VLOOKUP(A2331,[1]valid2020_stock!$A$2:$M$9919,13,FALSE)</f>
        <v>14975.26958524289</v>
      </c>
      <c r="K2331" s="136">
        <f t="shared" si="143"/>
        <v>14975.26958524289</v>
      </c>
    </row>
    <row r="2332" spans="1:11" x14ac:dyDescent="0.3">
      <c r="A2332" t="str">
        <f t="shared" si="144"/>
        <v>2013-77-3-</v>
      </c>
      <c r="B2332">
        <f>VLOOKUP(F2332,LookUpFlags!$A$5:$E$114,5,FALSE)</f>
        <v>1</v>
      </c>
      <c r="C2332">
        <f t="shared" si="145"/>
        <v>39</v>
      </c>
      <c r="D2332" t="str">
        <f t="shared" si="146"/>
        <v>UM</v>
      </c>
      <c r="E2332">
        <v>2013</v>
      </c>
      <c r="F2332">
        <v>77</v>
      </c>
      <c r="H2332">
        <v>3</v>
      </c>
      <c r="I2332" s="136">
        <f>VLOOKUP(A2332,[1]valid2020_stock!$A$2:$M$9919,13,FALSE)</f>
        <v>26063.810305383438</v>
      </c>
      <c r="K2332" s="136">
        <f t="shared" si="143"/>
        <v>26063.810305383438</v>
      </c>
    </row>
    <row r="2333" spans="1:11" x14ac:dyDescent="0.3">
      <c r="A2333" t="str">
        <f t="shared" si="144"/>
        <v>2013-77-4-</v>
      </c>
      <c r="B2333">
        <f>VLOOKUP(F2333,LookUpFlags!$A$5:$E$114,5,FALSE)</f>
        <v>1</v>
      </c>
      <c r="C2333">
        <f t="shared" si="145"/>
        <v>39</v>
      </c>
      <c r="D2333" t="str">
        <f t="shared" si="146"/>
        <v>UM</v>
      </c>
      <c r="E2333">
        <v>2013</v>
      </c>
      <c r="F2333">
        <v>77</v>
      </c>
      <c r="H2333">
        <v>4</v>
      </c>
      <c r="I2333" s="136">
        <f>VLOOKUP(A2333,[1]valid2020_stock!$A$2:$M$9919,13,FALSE)</f>
        <v>33444.407628793422</v>
      </c>
      <c r="K2333" s="136">
        <f t="shared" si="143"/>
        <v>33444.407628793422</v>
      </c>
    </row>
    <row r="2334" spans="1:11" x14ac:dyDescent="0.3">
      <c r="A2334" t="str">
        <f t="shared" si="144"/>
        <v>2013-77-5-</v>
      </c>
      <c r="B2334">
        <f>VLOOKUP(F2334,LookUpFlags!$A$5:$E$114,5,FALSE)</f>
        <v>1</v>
      </c>
      <c r="C2334">
        <f t="shared" si="145"/>
        <v>39</v>
      </c>
      <c r="D2334" t="str">
        <f t="shared" si="146"/>
        <v>UM</v>
      </c>
      <c r="E2334">
        <v>2013</v>
      </c>
      <c r="F2334">
        <v>77</v>
      </c>
      <c r="H2334">
        <v>5</v>
      </c>
      <c r="I2334" s="136">
        <f>VLOOKUP(A2334,[1]valid2020_stock!$A$2:$M$9919,13,FALSE)</f>
        <v>8865.0936665143599</v>
      </c>
      <c r="K2334" s="136">
        <f t="shared" si="143"/>
        <v>8865.0936665143599</v>
      </c>
    </row>
    <row r="2335" spans="1:11" x14ac:dyDescent="0.3">
      <c r="A2335" t="str">
        <f t="shared" si="144"/>
        <v>2007-78-3-</v>
      </c>
      <c r="B2335">
        <f>VLOOKUP(F2335,LookUpFlags!$A$5:$E$114,5,FALSE)</f>
        <v>1</v>
      </c>
      <c r="C2335">
        <f t="shared" si="145"/>
        <v>39</v>
      </c>
      <c r="D2335" t="str">
        <f t="shared" si="146"/>
        <v>M</v>
      </c>
      <c r="E2335">
        <v>2007</v>
      </c>
      <c r="F2335">
        <v>78</v>
      </c>
      <c r="H2335">
        <v>3</v>
      </c>
      <c r="I2335" s="136">
        <f>VLOOKUP(A2335,[1]valid2020_stock!$A$2:$M$9919,13,FALSE)</f>
        <v>67.873857187817521</v>
      </c>
      <c r="K2335" s="136">
        <f t="shared" si="143"/>
        <v>67.873857187817521</v>
      </c>
    </row>
    <row r="2336" spans="1:11" x14ac:dyDescent="0.3">
      <c r="A2336" t="str">
        <f t="shared" si="144"/>
        <v>2007-78-4-</v>
      </c>
      <c r="B2336">
        <f>VLOOKUP(F2336,LookUpFlags!$A$5:$E$114,5,FALSE)</f>
        <v>1</v>
      </c>
      <c r="C2336">
        <f t="shared" si="145"/>
        <v>39</v>
      </c>
      <c r="D2336" t="str">
        <f t="shared" si="146"/>
        <v>M</v>
      </c>
      <c r="E2336">
        <v>2007</v>
      </c>
      <c r="F2336">
        <v>78</v>
      </c>
      <c r="H2336">
        <v>4</v>
      </c>
      <c r="I2336" s="136">
        <f>VLOOKUP(A2336,[1]valid2020_stock!$A$2:$M$9919,13,FALSE)</f>
        <v>221.10224544407171</v>
      </c>
      <c r="K2336" s="136">
        <f t="shared" si="143"/>
        <v>221.10224544407171</v>
      </c>
    </row>
    <row r="2337" spans="1:11" x14ac:dyDescent="0.3">
      <c r="A2337" t="str">
        <f t="shared" si="144"/>
        <v>2007-78-5-</v>
      </c>
      <c r="B2337">
        <f>VLOOKUP(F2337,LookUpFlags!$A$5:$E$114,5,FALSE)</f>
        <v>1</v>
      </c>
      <c r="C2337">
        <f t="shared" si="145"/>
        <v>39</v>
      </c>
      <c r="D2337" t="str">
        <f t="shared" si="146"/>
        <v>M</v>
      </c>
      <c r="E2337">
        <v>2007</v>
      </c>
      <c r="F2337">
        <v>78</v>
      </c>
      <c r="H2337">
        <v>5</v>
      </c>
      <c r="I2337" s="136">
        <f>VLOOKUP(A2337,[1]valid2020_stock!$A$2:$M$9919,13,FALSE)</f>
        <v>121.2583818456506</v>
      </c>
      <c r="K2337" s="136">
        <f t="shared" si="143"/>
        <v>121.2583818456506</v>
      </c>
    </row>
    <row r="2338" spans="1:11" x14ac:dyDescent="0.3">
      <c r="A2338" t="str">
        <f t="shared" si="144"/>
        <v>2008-78-3-</v>
      </c>
      <c r="B2338">
        <f>VLOOKUP(F2338,LookUpFlags!$A$5:$E$114,5,FALSE)</f>
        <v>1</v>
      </c>
      <c r="C2338">
        <f t="shared" si="145"/>
        <v>39</v>
      </c>
      <c r="D2338" t="str">
        <f t="shared" si="146"/>
        <v>M</v>
      </c>
      <c r="E2338">
        <v>2008</v>
      </c>
      <c r="F2338">
        <v>78</v>
      </c>
      <c r="H2338">
        <v>3</v>
      </c>
      <c r="I2338" s="136">
        <f>VLOOKUP(A2338,[1]valid2020_stock!$A$2:$M$9919,13,FALSE)</f>
        <v>109.462405762175</v>
      </c>
      <c r="K2338" s="136">
        <f t="shared" si="143"/>
        <v>109.462405762175</v>
      </c>
    </row>
    <row r="2339" spans="1:11" x14ac:dyDescent="0.3">
      <c r="A2339" t="str">
        <f t="shared" si="144"/>
        <v>2008-78-4-</v>
      </c>
      <c r="B2339">
        <f>VLOOKUP(F2339,LookUpFlags!$A$5:$E$114,5,FALSE)</f>
        <v>1</v>
      </c>
      <c r="C2339">
        <f t="shared" si="145"/>
        <v>39</v>
      </c>
      <c r="D2339" t="str">
        <f t="shared" si="146"/>
        <v>M</v>
      </c>
      <c r="E2339">
        <v>2008</v>
      </c>
      <c r="F2339">
        <v>78</v>
      </c>
      <c r="H2339">
        <v>4</v>
      </c>
      <c r="I2339" s="136">
        <f>VLOOKUP(A2339,[1]valid2020_stock!$A$2:$M$9919,13,FALSE)</f>
        <v>368.0965636449364</v>
      </c>
      <c r="K2339" s="136">
        <f t="shared" si="143"/>
        <v>368.0965636449364</v>
      </c>
    </row>
    <row r="2340" spans="1:11" x14ac:dyDescent="0.3">
      <c r="A2340" t="str">
        <f t="shared" si="144"/>
        <v>2008-78-5-</v>
      </c>
      <c r="B2340">
        <f>VLOOKUP(F2340,LookUpFlags!$A$5:$E$114,5,FALSE)</f>
        <v>1</v>
      </c>
      <c r="C2340">
        <f t="shared" si="145"/>
        <v>39</v>
      </c>
      <c r="D2340" t="str">
        <f t="shared" si="146"/>
        <v>M</v>
      </c>
      <c r="E2340">
        <v>2008</v>
      </c>
      <c r="F2340">
        <v>78</v>
      </c>
      <c r="H2340">
        <v>5</v>
      </c>
      <c r="I2340" s="136">
        <f>VLOOKUP(A2340,[1]valid2020_stock!$A$2:$M$9919,13,FALSE)</f>
        <v>98.59675932006121</v>
      </c>
      <c r="K2340" s="136">
        <f t="shared" si="143"/>
        <v>98.59675932006121</v>
      </c>
    </row>
    <row r="2341" spans="1:11" x14ac:dyDescent="0.3">
      <c r="A2341" t="str">
        <f t="shared" si="144"/>
        <v>2009-78-3-</v>
      </c>
      <c r="B2341">
        <f>VLOOKUP(F2341,LookUpFlags!$A$5:$E$114,5,FALSE)</f>
        <v>1</v>
      </c>
      <c r="C2341">
        <f t="shared" si="145"/>
        <v>39</v>
      </c>
      <c r="D2341" t="str">
        <f t="shared" si="146"/>
        <v>M</v>
      </c>
      <c r="E2341">
        <v>2009</v>
      </c>
      <c r="F2341">
        <v>78</v>
      </c>
      <c r="H2341">
        <v>3</v>
      </c>
      <c r="I2341" s="136">
        <f>VLOOKUP(A2341,[1]valid2020_stock!$A$2:$M$9919,13,FALSE)</f>
        <v>376.04617622996739</v>
      </c>
      <c r="K2341" s="136">
        <f t="shared" si="143"/>
        <v>376.04617622996739</v>
      </c>
    </row>
    <row r="2342" spans="1:11" x14ac:dyDescent="0.3">
      <c r="A2342" t="str">
        <f t="shared" si="144"/>
        <v>2009-78-4-</v>
      </c>
      <c r="B2342">
        <f>VLOOKUP(F2342,LookUpFlags!$A$5:$E$114,5,FALSE)</f>
        <v>1</v>
      </c>
      <c r="C2342">
        <f t="shared" si="145"/>
        <v>39</v>
      </c>
      <c r="D2342" t="str">
        <f t="shared" si="146"/>
        <v>M</v>
      </c>
      <c r="E2342">
        <v>2009</v>
      </c>
      <c r="F2342">
        <v>78</v>
      </c>
      <c r="H2342">
        <v>4</v>
      </c>
      <c r="I2342" s="136">
        <f>VLOOKUP(A2342,[1]valid2020_stock!$A$2:$M$9919,13,FALSE)</f>
        <v>386.4762160283608</v>
      </c>
      <c r="K2342" s="136">
        <f t="shared" si="143"/>
        <v>386.4762160283608</v>
      </c>
    </row>
    <row r="2343" spans="1:11" x14ac:dyDescent="0.3">
      <c r="A2343" t="str">
        <f t="shared" si="144"/>
        <v>2009-78-5-</v>
      </c>
      <c r="B2343">
        <f>VLOOKUP(F2343,LookUpFlags!$A$5:$E$114,5,FALSE)</f>
        <v>1</v>
      </c>
      <c r="C2343">
        <f t="shared" si="145"/>
        <v>39</v>
      </c>
      <c r="D2343" t="str">
        <f t="shared" si="146"/>
        <v>M</v>
      </c>
      <c r="E2343">
        <v>2009</v>
      </c>
      <c r="F2343">
        <v>78</v>
      </c>
      <c r="H2343">
        <v>5</v>
      </c>
      <c r="I2343" s="136">
        <f>VLOOKUP(A2343,[1]valid2020_stock!$A$2:$M$9919,13,FALSE)</f>
        <v>189.8197303871784</v>
      </c>
      <c r="K2343" s="136">
        <f t="shared" si="143"/>
        <v>189.8197303871784</v>
      </c>
    </row>
    <row r="2344" spans="1:11" x14ac:dyDescent="0.3">
      <c r="A2344" t="str">
        <f t="shared" si="144"/>
        <v>2011-78-3-</v>
      </c>
      <c r="B2344">
        <f>VLOOKUP(F2344,LookUpFlags!$A$5:$E$114,5,FALSE)</f>
        <v>1</v>
      </c>
      <c r="C2344">
        <f t="shared" si="145"/>
        <v>39</v>
      </c>
      <c r="D2344" t="str">
        <f t="shared" si="146"/>
        <v>M</v>
      </c>
      <c r="E2344">
        <v>2011</v>
      </c>
      <c r="F2344">
        <v>78</v>
      </c>
      <c r="H2344">
        <v>3</v>
      </c>
      <c r="I2344" s="136">
        <f>VLOOKUP(A2344,[1]valid2020_stock!$A$2:$M$9919,13,FALSE)</f>
        <v>306.8496136670492</v>
      </c>
      <c r="K2344" s="136">
        <f t="shared" si="143"/>
        <v>306.8496136670492</v>
      </c>
    </row>
    <row r="2345" spans="1:11" x14ac:dyDescent="0.3">
      <c r="A2345" t="str">
        <f t="shared" si="144"/>
        <v>2011-78-4-</v>
      </c>
      <c r="B2345">
        <f>VLOOKUP(F2345,LookUpFlags!$A$5:$E$114,5,FALSE)</f>
        <v>1</v>
      </c>
      <c r="C2345">
        <f t="shared" si="145"/>
        <v>39</v>
      </c>
      <c r="D2345" t="str">
        <f t="shared" si="146"/>
        <v>M</v>
      </c>
      <c r="E2345">
        <v>2011</v>
      </c>
      <c r="F2345">
        <v>78</v>
      </c>
      <c r="H2345">
        <v>4</v>
      </c>
      <c r="I2345" s="136">
        <f>VLOOKUP(A2345,[1]valid2020_stock!$A$2:$M$9919,13,FALSE)</f>
        <v>1110.9348824443221</v>
      </c>
      <c r="K2345" s="136">
        <f t="shared" si="143"/>
        <v>1110.9348824443221</v>
      </c>
    </row>
    <row r="2346" spans="1:11" x14ac:dyDescent="0.3">
      <c r="A2346" t="str">
        <f t="shared" si="144"/>
        <v>2011-78-5-</v>
      </c>
      <c r="B2346">
        <f>VLOOKUP(F2346,LookUpFlags!$A$5:$E$114,5,FALSE)</f>
        <v>1</v>
      </c>
      <c r="C2346">
        <f t="shared" si="145"/>
        <v>39</v>
      </c>
      <c r="D2346" t="str">
        <f t="shared" si="146"/>
        <v>M</v>
      </c>
      <c r="E2346">
        <v>2011</v>
      </c>
      <c r="F2346">
        <v>78</v>
      </c>
      <c r="H2346">
        <v>5</v>
      </c>
      <c r="I2346" s="136">
        <f>VLOOKUP(A2346,[1]valid2020_stock!$A$2:$M$9919,13,FALSE)</f>
        <v>268.69354166336052</v>
      </c>
      <c r="K2346" s="136">
        <f t="shared" si="143"/>
        <v>268.69354166336052</v>
      </c>
    </row>
    <row r="2347" spans="1:11" x14ac:dyDescent="0.3">
      <c r="A2347" t="str">
        <f t="shared" si="144"/>
        <v>2012-78-3-</v>
      </c>
      <c r="B2347">
        <f>VLOOKUP(F2347,LookUpFlags!$A$5:$E$114,5,FALSE)</f>
        <v>1</v>
      </c>
      <c r="C2347">
        <f t="shared" si="145"/>
        <v>39</v>
      </c>
      <c r="D2347" t="str">
        <f t="shared" si="146"/>
        <v>M</v>
      </c>
      <c r="E2347">
        <v>2012</v>
      </c>
      <c r="F2347">
        <v>78</v>
      </c>
      <c r="H2347">
        <v>3</v>
      </c>
      <c r="I2347" s="136">
        <f>VLOOKUP(A2347,[1]valid2020_stock!$A$2:$M$9919,13,FALSE)</f>
        <v>573.85999490846734</v>
      </c>
      <c r="K2347" s="136">
        <f t="shared" si="143"/>
        <v>573.85999490846734</v>
      </c>
    </row>
    <row r="2348" spans="1:11" x14ac:dyDescent="0.3">
      <c r="A2348" t="str">
        <f t="shared" si="144"/>
        <v>2012-78-3-</v>
      </c>
      <c r="B2348">
        <f>VLOOKUP(F2348,LookUpFlags!$A$5:$E$114,5,FALSE)</f>
        <v>1</v>
      </c>
      <c r="C2348">
        <f t="shared" si="145"/>
        <v>39</v>
      </c>
      <c r="D2348" t="str">
        <f t="shared" si="146"/>
        <v>M</v>
      </c>
      <c r="E2348">
        <v>2012</v>
      </c>
      <c r="F2348">
        <v>78</v>
      </c>
      <c r="H2348">
        <v>3</v>
      </c>
      <c r="I2348" s="136">
        <f>VLOOKUP(A2348,[1]valid2020_stock!$A$2:$M$9919,13,FALSE)</f>
        <v>573.85999490846734</v>
      </c>
      <c r="K2348" s="136">
        <f t="shared" si="143"/>
        <v>573.85999490846734</v>
      </c>
    </row>
    <row r="2349" spans="1:11" x14ac:dyDescent="0.3">
      <c r="A2349" t="str">
        <f t="shared" si="144"/>
        <v>2012-78-4-</v>
      </c>
      <c r="B2349">
        <f>VLOOKUP(F2349,LookUpFlags!$A$5:$E$114,5,FALSE)</f>
        <v>1</v>
      </c>
      <c r="C2349">
        <f t="shared" si="145"/>
        <v>39</v>
      </c>
      <c r="D2349" t="str">
        <f t="shared" si="146"/>
        <v>M</v>
      </c>
      <c r="E2349">
        <v>2012</v>
      </c>
      <c r="F2349">
        <v>78</v>
      </c>
      <c r="H2349">
        <v>4</v>
      </c>
      <c r="I2349" s="136">
        <f>VLOOKUP(A2349,[1]valid2020_stock!$A$2:$M$9919,13,FALSE)</f>
        <v>791.28466912567819</v>
      </c>
      <c r="K2349" s="136">
        <f t="shared" ref="K2349:K2355" si="147">I2349</f>
        <v>791.28466912567819</v>
      </c>
    </row>
    <row r="2350" spans="1:11" x14ac:dyDescent="0.3">
      <c r="A2350" t="str">
        <f t="shared" si="144"/>
        <v>2012-78-4-</v>
      </c>
      <c r="B2350">
        <f>VLOOKUP(F2350,LookUpFlags!$A$5:$E$114,5,FALSE)</f>
        <v>1</v>
      </c>
      <c r="C2350">
        <f t="shared" si="145"/>
        <v>39</v>
      </c>
      <c r="D2350" t="str">
        <f t="shared" si="146"/>
        <v>M</v>
      </c>
      <c r="E2350">
        <v>2012</v>
      </c>
      <c r="F2350">
        <v>78</v>
      </c>
      <c r="H2350">
        <v>4</v>
      </c>
      <c r="I2350" s="136">
        <f>VLOOKUP(A2350,[1]valid2020_stock!$A$2:$M$9919,13,FALSE)</f>
        <v>791.28466912567819</v>
      </c>
      <c r="K2350" s="136">
        <f t="shared" si="147"/>
        <v>791.28466912567819</v>
      </c>
    </row>
    <row r="2351" spans="1:11" x14ac:dyDescent="0.3">
      <c r="A2351" t="str">
        <f t="shared" si="144"/>
        <v>2012-78-5-</v>
      </c>
      <c r="B2351">
        <f>VLOOKUP(F2351,LookUpFlags!$A$5:$E$114,5,FALSE)</f>
        <v>1</v>
      </c>
      <c r="C2351">
        <f t="shared" si="145"/>
        <v>39</v>
      </c>
      <c r="D2351" t="str">
        <f t="shared" si="146"/>
        <v>M</v>
      </c>
      <c r="E2351">
        <v>2012</v>
      </c>
      <c r="F2351">
        <v>78</v>
      </c>
      <c r="H2351">
        <v>5</v>
      </c>
      <c r="I2351" s="136">
        <f>VLOOKUP(A2351,[1]valid2020_stock!$A$2:$M$9919,13,FALSE)</f>
        <v>505.92347953961331</v>
      </c>
      <c r="K2351" s="136">
        <f t="shared" si="147"/>
        <v>505.92347953961331</v>
      </c>
    </row>
    <row r="2352" spans="1:11" x14ac:dyDescent="0.3">
      <c r="A2352" t="str">
        <f t="shared" si="144"/>
        <v>2012-78-5-</v>
      </c>
      <c r="B2352">
        <f>VLOOKUP(F2352,LookUpFlags!$A$5:$E$114,5,FALSE)</f>
        <v>1</v>
      </c>
      <c r="C2352">
        <f t="shared" si="145"/>
        <v>39</v>
      </c>
      <c r="D2352" t="str">
        <f t="shared" si="146"/>
        <v>M</v>
      </c>
      <c r="E2352">
        <v>2012</v>
      </c>
      <c r="F2352">
        <v>78</v>
      </c>
      <c r="H2352">
        <v>5</v>
      </c>
      <c r="I2352" s="136">
        <f>VLOOKUP(A2352,[1]valid2020_stock!$A$2:$M$9919,13,FALSE)</f>
        <v>505.92347953961331</v>
      </c>
      <c r="K2352" s="136">
        <f t="shared" si="147"/>
        <v>505.92347953961331</v>
      </c>
    </row>
    <row r="2353" spans="1:11" x14ac:dyDescent="0.3">
      <c r="A2353" t="str">
        <f t="shared" si="144"/>
        <v>2013-78-3-</v>
      </c>
      <c r="B2353">
        <f>VLOOKUP(F2353,LookUpFlags!$A$5:$E$114,5,FALSE)</f>
        <v>1</v>
      </c>
      <c r="C2353">
        <f t="shared" si="145"/>
        <v>39</v>
      </c>
      <c r="D2353" t="str">
        <f t="shared" si="146"/>
        <v>M</v>
      </c>
      <c r="E2353">
        <v>2013</v>
      </c>
      <c r="F2353">
        <v>78</v>
      </c>
      <c r="H2353">
        <v>3</v>
      </c>
      <c r="I2353" s="136">
        <f>VLOOKUP(A2353,[1]valid2020_stock!$A$2:$M$9919,13,FALSE)</f>
        <v>880.4808100413793</v>
      </c>
      <c r="K2353" s="136">
        <f t="shared" si="147"/>
        <v>880.4808100413793</v>
      </c>
    </row>
    <row r="2354" spans="1:11" x14ac:dyDescent="0.3">
      <c r="A2354" t="str">
        <f t="shared" si="144"/>
        <v>2013-78-4-</v>
      </c>
      <c r="B2354">
        <f>VLOOKUP(F2354,LookUpFlags!$A$5:$E$114,5,FALSE)</f>
        <v>1</v>
      </c>
      <c r="C2354">
        <f t="shared" si="145"/>
        <v>39</v>
      </c>
      <c r="D2354" t="str">
        <f t="shared" si="146"/>
        <v>M</v>
      </c>
      <c r="E2354">
        <v>2013</v>
      </c>
      <c r="F2354">
        <v>78</v>
      </c>
      <c r="H2354">
        <v>4</v>
      </c>
      <c r="I2354" s="136">
        <f>VLOOKUP(A2354,[1]valid2020_stock!$A$2:$M$9919,13,FALSE)</f>
        <v>1130.713604088982</v>
      </c>
      <c r="K2354" s="136">
        <f t="shared" si="147"/>
        <v>1130.713604088982</v>
      </c>
    </row>
    <row r="2355" spans="1:11" x14ac:dyDescent="0.3">
      <c r="A2355" t="str">
        <f t="shared" si="144"/>
        <v>2013-78-5-</v>
      </c>
      <c r="B2355">
        <f>VLOOKUP(F2355,LookUpFlags!$A$5:$E$114,5,FALSE)</f>
        <v>1</v>
      </c>
      <c r="C2355">
        <f t="shared" si="145"/>
        <v>39</v>
      </c>
      <c r="D2355" t="str">
        <f t="shared" si="146"/>
        <v>M</v>
      </c>
      <c r="E2355">
        <v>2013</v>
      </c>
      <c r="F2355">
        <v>78</v>
      </c>
      <c r="H2355">
        <v>5</v>
      </c>
      <c r="I2355" s="136">
        <f>VLOOKUP(A2355,[1]valid2020_stock!$A$2:$M$9919,13,FALSE)</f>
        <v>299.49771579586559</v>
      </c>
      <c r="K2355" s="136">
        <f t="shared" si="147"/>
        <v>299.49771579586559</v>
      </c>
    </row>
  </sheetData>
  <sortState xmlns:xlrd2="http://schemas.microsoft.com/office/spreadsheetml/2017/richdata2" ref="A4:M2355">
    <sortCondition ref="F4:F2355"/>
    <sortCondition ref="E4:E2355"/>
    <sortCondition ref="H4:H235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F9F1-872C-409F-B22F-6D421D396EB7}">
  <dimension ref="A1:N25"/>
  <sheetViews>
    <sheetView workbookViewId="0">
      <selection activeCell="L7" sqref="L7"/>
    </sheetView>
  </sheetViews>
  <sheetFormatPr defaultRowHeight="14.4" x14ac:dyDescent="0.3"/>
  <cols>
    <col min="1" max="1" width="16.21875" customWidth="1"/>
    <col min="4" max="4" width="19.21875" customWidth="1"/>
    <col min="5" max="11" width="7.44140625" customWidth="1"/>
    <col min="12" max="12" width="48.88671875" customWidth="1"/>
  </cols>
  <sheetData>
    <row r="1" spans="4:14" x14ac:dyDescent="0.3">
      <c r="E1">
        <v>463</v>
      </c>
      <c r="F1">
        <v>91</v>
      </c>
      <c r="G1">
        <v>92</v>
      </c>
      <c r="H1">
        <v>162</v>
      </c>
      <c r="I1">
        <v>109</v>
      </c>
      <c r="J1">
        <v>161</v>
      </c>
      <c r="K1">
        <v>303</v>
      </c>
      <c r="L1">
        <v>302</v>
      </c>
      <c r="M1">
        <v>565</v>
      </c>
      <c r="N1">
        <v>812</v>
      </c>
    </row>
    <row r="2" spans="4:14" x14ac:dyDescent="0.3">
      <c r="D2" t="s">
        <v>249</v>
      </c>
      <c r="E2">
        <v>575</v>
      </c>
      <c r="F2">
        <v>113</v>
      </c>
      <c r="G2">
        <v>107</v>
      </c>
      <c r="H2">
        <v>188</v>
      </c>
      <c r="I2">
        <v>183</v>
      </c>
      <c r="J2">
        <v>223</v>
      </c>
      <c r="K2">
        <v>303</v>
      </c>
    </row>
    <row r="3" spans="4:14" x14ac:dyDescent="0.3">
      <c r="D3" s="100"/>
      <c r="E3" s="101">
        <v>2007</v>
      </c>
      <c r="F3" s="101">
        <v>2008</v>
      </c>
      <c r="G3" s="101">
        <v>2009</v>
      </c>
      <c r="H3" s="101">
        <v>2010</v>
      </c>
      <c r="I3" s="101">
        <v>2011</v>
      </c>
      <c r="J3" s="101">
        <v>2012</v>
      </c>
      <c r="K3" s="101">
        <v>2013</v>
      </c>
      <c r="L3" s="2" t="s">
        <v>113</v>
      </c>
    </row>
    <row r="4" spans="4:14" x14ac:dyDescent="0.3">
      <c r="D4" t="s">
        <v>117</v>
      </c>
      <c r="E4" s="89">
        <v>4648</v>
      </c>
      <c r="F4" s="89">
        <v>2948</v>
      </c>
      <c r="G4" s="89">
        <v>844</v>
      </c>
      <c r="H4" s="89">
        <v>1949</v>
      </c>
      <c r="I4" s="89">
        <v>3841</v>
      </c>
      <c r="J4" s="89">
        <v>227</v>
      </c>
      <c r="K4" s="89">
        <v>1500</v>
      </c>
      <c r="L4" s="103" t="s">
        <v>128</v>
      </c>
    </row>
    <row r="5" spans="4:14" ht="15" thickBot="1" x14ac:dyDescent="0.35">
      <c r="D5" s="91" t="s">
        <v>118</v>
      </c>
      <c r="E5" s="92">
        <v>0</v>
      </c>
      <c r="F5" s="92">
        <v>0</v>
      </c>
      <c r="G5" s="92">
        <v>0</v>
      </c>
      <c r="H5" s="92">
        <v>0</v>
      </c>
      <c r="I5" s="92">
        <v>0</v>
      </c>
      <c r="J5" s="92">
        <v>0</v>
      </c>
      <c r="K5" s="92">
        <v>0</v>
      </c>
      <c r="L5" s="103" t="s">
        <v>128</v>
      </c>
    </row>
    <row r="6" spans="4:14" ht="15" thickTop="1" x14ac:dyDescent="0.3">
      <c r="D6" t="s">
        <v>121</v>
      </c>
      <c r="E6" s="89">
        <v>2380</v>
      </c>
      <c r="F6" s="89">
        <v>2415</v>
      </c>
      <c r="G6" s="90">
        <v>1282</v>
      </c>
      <c r="H6" s="90">
        <v>3125</v>
      </c>
      <c r="I6" s="90">
        <v>4438</v>
      </c>
      <c r="J6" s="90">
        <v>466</v>
      </c>
      <c r="K6" s="90">
        <v>1672</v>
      </c>
      <c r="L6" s="103" t="s">
        <v>128</v>
      </c>
    </row>
    <row r="7" spans="4:14" x14ac:dyDescent="0.3">
      <c r="D7" t="s">
        <v>122</v>
      </c>
      <c r="E7" s="89">
        <v>4154</v>
      </c>
      <c r="F7" s="89">
        <v>1184</v>
      </c>
      <c r="G7" s="90">
        <v>592</v>
      </c>
      <c r="H7" s="90">
        <v>792</v>
      </c>
      <c r="I7" s="90">
        <v>1015</v>
      </c>
      <c r="J7" s="90">
        <v>123</v>
      </c>
      <c r="K7" s="90">
        <v>293</v>
      </c>
      <c r="L7" s="103" t="s">
        <v>128</v>
      </c>
    </row>
    <row r="8" spans="4:14" ht="15" thickBot="1" x14ac:dyDescent="0.35">
      <c r="D8" s="98" t="s">
        <v>125</v>
      </c>
      <c r="E8" s="99">
        <f>SUM(E6:E7)</f>
        <v>6534</v>
      </c>
      <c r="F8" s="99">
        <f t="shared" ref="F8:K8" si="0">SUM(F6:F7)</f>
        <v>3599</v>
      </c>
      <c r="G8" s="99">
        <f t="shared" si="0"/>
        <v>1874</v>
      </c>
      <c r="H8" s="99">
        <f t="shared" si="0"/>
        <v>3917</v>
      </c>
      <c r="I8" s="99">
        <f t="shared" si="0"/>
        <v>5453</v>
      </c>
      <c r="J8" s="99">
        <f t="shared" si="0"/>
        <v>589</v>
      </c>
      <c r="K8" s="99">
        <f t="shared" si="0"/>
        <v>1965</v>
      </c>
      <c r="L8" s="102"/>
    </row>
    <row r="9" spans="4:14" ht="15.6" thickTop="1" thickBot="1" x14ac:dyDescent="0.35">
      <c r="D9" s="93" t="s">
        <v>126</v>
      </c>
      <c r="E9" s="94">
        <f>E6/E8</f>
        <v>0.36424854606672791</v>
      </c>
      <c r="F9" s="94">
        <f t="shared" ref="F9:K9" si="1">F6/F8</f>
        <v>0.67101972770213947</v>
      </c>
      <c r="G9" s="94">
        <f t="shared" si="1"/>
        <v>0.68409818569903946</v>
      </c>
      <c r="H9" s="94">
        <f t="shared" si="1"/>
        <v>0.79780444217513402</v>
      </c>
      <c r="I9" s="94">
        <f t="shared" si="1"/>
        <v>0.81386392811296537</v>
      </c>
      <c r="J9" s="94">
        <f t="shared" si="1"/>
        <v>0.79117147707979629</v>
      </c>
      <c r="K9" s="94">
        <f t="shared" si="1"/>
        <v>0.85089058524173034</v>
      </c>
      <c r="L9" s="102"/>
    </row>
    <row r="10" spans="4:14" ht="15" thickTop="1" x14ac:dyDescent="0.3">
      <c r="D10" t="s">
        <v>123</v>
      </c>
      <c r="E10" s="96">
        <f>(E8-E4)*E9</f>
        <v>686.97275788184879</v>
      </c>
      <c r="F10" s="96">
        <f t="shared" ref="F10:K10" si="2">(F8-F4)*F9</f>
        <v>436.8338427340928</v>
      </c>
      <c r="G10" s="96">
        <f t="shared" si="2"/>
        <v>704.62113127001066</v>
      </c>
      <c r="H10" s="96">
        <f t="shared" si="2"/>
        <v>1570.0791422006637</v>
      </c>
      <c r="I10" s="96">
        <f t="shared" si="2"/>
        <v>1311.9486521181002</v>
      </c>
      <c r="J10" s="96">
        <f t="shared" si="2"/>
        <v>286.40407470288625</v>
      </c>
      <c r="K10" s="96">
        <f t="shared" si="2"/>
        <v>395.6641221374046</v>
      </c>
    </row>
    <row r="11" spans="4:14" x14ac:dyDescent="0.3">
      <c r="D11" t="s">
        <v>124</v>
      </c>
      <c r="E11" s="96">
        <f>(E8-E4)*(1-E9)</f>
        <v>1199.027242118151</v>
      </c>
      <c r="F11" s="96">
        <f t="shared" ref="F11:K11" si="3">(F8-F4)*(1-F9)</f>
        <v>214.1661572659072</v>
      </c>
      <c r="G11" s="96">
        <f t="shared" si="3"/>
        <v>325.37886872998934</v>
      </c>
      <c r="H11" s="96">
        <f t="shared" si="3"/>
        <v>397.92085779933626</v>
      </c>
      <c r="I11" s="96">
        <f t="shared" si="3"/>
        <v>300.0513478818998</v>
      </c>
      <c r="J11" s="96">
        <f t="shared" si="3"/>
        <v>75.595925297113737</v>
      </c>
      <c r="K11" s="96">
        <f t="shared" si="3"/>
        <v>69.335877862595396</v>
      </c>
    </row>
    <row r="12" spans="4:14" x14ac:dyDescent="0.3">
      <c r="D12" s="2" t="s">
        <v>127</v>
      </c>
      <c r="E12" s="97">
        <f>E10+E11</f>
        <v>1885.9999999999998</v>
      </c>
      <c r="F12" s="97">
        <f t="shared" ref="F12:K12" si="4">F10+F11</f>
        <v>651</v>
      </c>
      <c r="G12" s="97">
        <f t="shared" si="4"/>
        <v>1030</v>
      </c>
      <c r="H12" s="97">
        <f t="shared" si="4"/>
        <v>1968</v>
      </c>
      <c r="I12" s="97">
        <f t="shared" si="4"/>
        <v>1612</v>
      </c>
      <c r="J12" s="97">
        <f t="shared" si="4"/>
        <v>362</v>
      </c>
      <c r="K12" s="97">
        <f t="shared" si="4"/>
        <v>465</v>
      </c>
    </row>
    <row r="13" spans="4:14" x14ac:dyDescent="0.3">
      <c r="E13" s="96">
        <f>E12-E2</f>
        <v>1310.9999999999998</v>
      </c>
      <c r="F13" s="96">
        <f t="shared" ref="F13:K13" si="5">F12-F2</f>
        <v>538</v>
      </c>
      <c r="G13" s="96">
        <f t="shared" si="5"/>
        <v>923</v>
      </c>
      <c r="H13" s="96">
        <f t="shared" si="5"/>
        <v>1780</v>
      </c>
      <c r="I13" s="96">
        <f t="shared" si="5"/>
        <v>1429</v>
      </c>
      <c r="J13" s="96">
        <f t="shared" si="5"/>
        <v>139</v>
      </c>
      <c r="K13" s="96">
        <f t="shared" si="5"/>
        <v>162</v>
      </c>
    </row>
    <row r="14" spans="4:14" x14ac:dyDescent="0.3">
      <c r="E14" s="90">
        <v>0</v>
      </c>
      <c r="F14" s="90">
        <v>13</v>
      </c>
      <c r="G14" s="90">
        <v>519</v>
      </c>
      <c r="H14" s="90">
        <v>937</v>
      </c>
      <c r="I14" s="90">
        <v>1115</v>
      </c>
      <c r="J14" s="90">
        <v>6</v>
      </c>
      <c r="K14" s="90">
        <v>136</v>
      </c>
      <c r="L14" t="s">
        <v>129</v>
      </c>
    </row>
    <row r="15" spans="4:14" x14ac:dyDescent="0.3">
      <c r="D15" s="14" t="s">
        <v>250</v>
      </c>
      <c r="E15" s="14">
        <v>1</v>
      </c>
      <c r="F15" s="14">
        <v>0</v>
      </c>
      <c r="G15" s="14">
        <v>570</v>
      </c>
      <c r="H15" s="14">
        <v>941</v>
      </c>
      <c r="I15" s="14">
        <v>1113</v>
      </c>
      <c r="J15" s="14">
        <v>6</v>
      </c>
      <c r="K15" s="14">
        <v>135</v>
      </c>
      <c r="L15" s="131" t="s">
        <v>371</v>
      </c>
    </row>
    <row r="16" spans="4:14" x14ac:dyDescent="0.3">
      <c r="D16" s="14" t="s">
        <v>251</v>
      </c>
      <c r="E16" s="133"/>
      <c r="F16" s="133"/>
      <c r="G16" s="132"/>
      <c r="H16" s="132"/>
      <c r="I16" s="132"/>
      <c r="J16" s="134"/>
      <c r="K16" s="132"/>
      <c r="L16" s="131"/>
    </row>
    <row r="17" spans="1:13" x14ac:dyDescent="0.3">
      <c r="D17" s="14" t="s">
        <v>252</v>
      </c>
      <c r="E17" s="135">
        <v>0</v>
      </c>
      <c r="F17" s="135">
        <v>0</v>
      </c>
      <c r="G17" s="135">
        <v>390</v>
      </c>
      <c r="H17" s="135">
        <v>751</v>
      </c>
      <c r="I17" s="135">
        <v>906</v>
      </c>
      <c r="J17" s="135">
        <v>5</v>
      </c>
      <c r="K17" s="135">
        <v>115</v>
      </c>
      <c r="L17" s="131" t="s">
        <v>371</v>
      </c>
    </row>
    <row r="18" spans="1:13" x14ac:dyDescent="0.3">
      <c r="D18" s="14" t="s">
        <v>253</v>
      </c>
      <c r="E18" s="135">
        <v>1</v>
      </c>
      <c r="F18" s="135">
        <v>0</v>
      </c>
      <c r="G18" s="135">
        <v>180</v>
      </c>
      <c r="H18" s="135">
        <v>190</v>
      </c>
      <c r="I18" s="135">
        <v>207</v>
      </c>
      <c r="J18" s="135">
        <v>1</v>
      </c>
      <c r="K18" s="135">
        <v>20</v>
      </c>
      <c r="L18" s="131" t="s">
        <v>371</v>
      </c>
      <c r="M18" s="136">
        <f>AVERAGE(E17:K17)</f>
        <v>309.57142857142856</v>
      </c>
    </row>
    <row r="19" spans="1:13" x14ac:dyDescent="0.3">
      <c r="D19" s="14" t="s">
        <v>254</v>
      </c>
      <c r="M19" s="136">
        <f>AVERAGE(E15:K15)</f>
        <v>395.14285714285717</v>
      </c>
    </row>
    <row r="20" spans="1:13" x14ac:dyDescent="0.3">
      <c r="A20" t="str">
        <f t="shared" ref="A20:A25" si="6">B20&amp;"-"&amp;C20&amp;"-"&amp;E20&amp;"-"&amp;D20</f>
        <v>2007-19-3-Tulalip_F_h_um</v>
      </c>
      <c r="B20">
        <v>2007</v>
      </c>
      <c r="C20">
        <v>19</v>
      </c>
      <c r="D20" t="s">
        <v>134</v>
      </c>
      <c r="E20">
        <v>3</v>
      </c>
    </row>
    <row r="21" spans="1:13" x14ac:dyDescent="0.3">
      <c r="A21" t="str">
        <f t="shared" si="6"/>
        <v>2007-19-4-Tulalip_F_h_um</v>
      </c>
      <c r="B21">
        <v>2007</v>
      </c>
      <c r="C21">
        <v>19</v>
      </c>
      <c r="D21" t="s">
        <v>134</v>
      </c>
      <c r="E21">
        <v>4</v>
      </c>
    </row>
    <row r="22" spans="1:13" x14ac:dyDescent="0.3">
      <c r="A22" t="str">
        <f t="shared" si="6"/>
        <v>2007-19-5-Tulalip_F_h_um</v>
      </c>
      <c r="B22">
        <v>2007</v>
      </c>
      <c r="C22">
        <v>19</v>
      </c>
      <c r="D22" t="s">
        <v>134</v>
      </c>
      <c r="E22">
        <v>5</v>
      </c>
    </row>
    <row r="23" spans="1:13" x14ac:dyDescent="0.3">
      <c r="A23" t="str">
        <f t="shared" si="6"/>
        <v>2007-20-3-Tulalip_F_h_m</v>
      </c>
      <c r="B23">
        <v>2007</v>
      </c>
      <c r="C23">
        <v>20</v>
      </c>
      <c r="D23" t="s">
        <v>135</v>
      </c>
      <c r="E23">
        <v>3</v>
      </c>
    </row>
    <row r="24" spans="1:13" x14ac:dyDescent="0.3">
      <c r="A24" t="str">
        <f t="shared" si="6"/>
        <v>2007-20-4-Tulalip_F_h_m</v>
      </c>
      <c r="B24">
        <v>2007</v>
      </c>
      <c r="C24">
        <v>20</v>
      </c>
      <c r="D24" t="s">
        <v>135</v>
      </c>
      <c r="E24">
        <v>4</v>
      </c>
    </row>
    <row r="25" spans="1:13" x14ac:dyDescent="0.3">
      <c r="A25" t="str">
        <f t="shared" si="6"/>
        <v>2007-20-5-Tulalip_F_h_m</v>
      </c>
      <c r="B25">
        <v>2007</v>
      </c>
      <c r="C25">
        <v>20</v>
      </c>
      <c r="D25" t="s">
        <v>135</v>
      </c>
      <c r="E25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8812-72E7-4454-AB0E-87D205543CC8}">
  <dimension ref="A1:O191"/>
  <sheetViews>
    <sheetView workbookViewId="0">
      <selection activeCell="B2" sqref="B2"/>
    </sheetView>
  </sheetViews>
  <sheetFormatPr defaultRowHeight="14.4" x14ac:dyDescent="0.3"/>
  <cols>
    <col min="1" max="1" width="22.21875" customWidth="1"/>
    <col min="2" max="2" width="14.21875" customWidth="1"/>
    <col min="3" max="3" width="8.77734375" customWidth="1"/>
    <col min="4" max="4" width="22.21875" customWidth="1"/>
    <col min="6" max="6" width="15.88671875" customWidth="1"/>
    <col min="10" max="10" width="14.44140625" customWidth="1"/>
    <col min="12" max="12" width="31.44140625" customWidth="1"/>
  </cols>
  <sheetData>
    <row r="1" spans="1:15" x14ac:dyDescent="0.3">
      <c r="A1" s="107" t="s">
        <v>247</v>
      </c>
      <c r="B1" s="107"/>
      <c r="C1" s="107"/>
      <c r="D1" s="129" t="s">
        <v>295</v>
      </c>
    </row>
    <row r="2" spans="1:15" x14ac:dyDescent="0.3">
      <c r="A2" t="s">
        <v>130</v>
      </c>
      <c r="B2" t="s">
        <v>109</v>
      </c>
      <c r="C2" t="s">
        <v>110</v>
      </c>
      <c r="D2" t="s">
        <v>133</v>
      </c>
      <c r="E2" t="s">
        <v>111</v>
      </c>
      <c r="F2" t="s">
        <v>119</v>
      </c>
      <c r="G2" t="s">
        <v>237</v>
      </c>
    </row>
    <row r="3" spans="1:15" x14ac:dyDescent="0.3">
      <c r="A3" t="str">
        <f>B3&amp;"-"&amp;C3&amp;"-"&amp;E3&amp;"-"&amp;D3</f>
        <v>2007-31-3-Area12B_tribs_nat_F_n_um</v>
      </c>
      <c r="B3">
        <v>2007</v>
      </c>
      <c r="C3">
        <v>31</v>
      </c>
      <c r="D3" t="s">
        <v>136</v>
      </c>
      <c r="E3">
        <v>3</v>
      </c>
      <c r="F3">
        <v>26.01889168765743</v>
      </c>
      <c r="G3" t="s">
        <v>238</v>
      </c>
      <c r="J3" s="2" t="s">
        <v>248</v>
      </c>
      <c r="K3" s="2" t="s">
        <v>109</v>
      </c>
      <c r="L3" s="2" t="s">
        <v>110</v>
      </c>
      <c r="M3" s="2" t="s">
        <v>133</v>
      </c>
      <c r="N3" s="2" t="s">
        <v>111</v>
      </c>
      <c r="O3" s="2" t="s">
        <v>110</v>
      </c>
    </row>
    <row r="4" spans="1:15" x14ac:dyDescent="0.3">
      <c r="A4" t="str">
        <f t="shared" ref="A4:A67" si="0">B4&amp;"-"&amp;C4&amp;"-"&amp;E4&amp;"-"&amp;D4</f>
        <v>2007-31-4-Area12B_tribs_nat_F_n_um</v>
      </c>
      <c r="B4">
        <v>2007</v>
      </c>
      <c r="C4">
        <v>31</v>
      </c>
      <c r="D4" t="s">
        <v>136</v>
      </c>
      <c r="E4">
        <v>4</v>
      </c>
      <c r="F4">
        <v>45.602015113350127</v>
      </c>
      <c r="G4" t="s">
        <v>238</v>
      </c>
      <c r="J4" t="s">
        <v>238</v>
      </c>
      <c r="K4">
        <v>2007</v>
      </c>
      <c r="L4">
        <v>31</v>
      </c>
      <c r="M4" t="s">
        <v>136</v>
      </c>
      <c r="N4">
        <v>3</v>
      </c>
      <c r="O4">
        <v>31</v>
      </c>
    </row>
    <row r="5" spans="1:15" x14ac:dyDescent="0.3">
      <c r="A5" t="str">
        <f t="shared" si="0"/>
        <v>2007-31-5-Area12B_tribs_nat_F_n_um</v>
      </c>
      <c r="B5">
        <v>2007</v>
      </c>
      <c r="C5">
        <v>31</v>
      </c>
      <c r="D5" t="s">
        <v>136</v>
      </c>
      <c r="E5">
        <v>5</v>
      </c>
      <c r="F5">
        <v>1.3790931989924435</v>
      </c>
      <c r="G5" t="s">
        <v>238</v>
      </c>
      <c r="J5" t="s">
        <v>245</v>
      </c>
      <c r="K5">
        <v>2007</v>
      </c>
      <c r="L5">
        <v>31</v>
      </c>
      <c r="M5" t="s">
        <v>144</v>
      </c>
      <c r="N5">
        <v>3</v>
      </c>
      <c r="O5">
        <v>31</v>
      </c>
    </row>
    <row r="6" spans="1:15" x14ac:dyDescent="0.3">
      <c r="A6" t="str">
        <f t="shared" si="0"/>
        <v>2008-31-3-Area12B_tribs_nat_F_n_um</v>
      </c>
      <c r="B6">
        <v>2008</v>
      </c>
      <c r="C6">
        <v>31</v>
      </c>
      <c r="D6" t="s">
        <v>136</v>
      </c>
      <c r="E6">
        <v>3</v>
      </c>
      <c r="F6">
        <v>247.57458563535914</v>
      </c>
      <c r="G6" t="s">
        <v>238</v>
      </c>
      <c r="J6" t="s">
        <v>240</v>
      </c>
      <c r="K6">
        <v>2007</v>
      </c>
      <c r="L6">
        <v>32</v>
      </c>
      <c r="M6" t="s">
        <v>137</v>
      </c>
      <c r="N6">
        <v>3</v>
      </c>
      <c r="O6">
        <v>32</v>
      </c>
    </row>
    <row r="7" spans="1:15" x14ac:dyDescent="0.3">
      <c r="A7" t="str">
        <f t="shared" si="0"/>
        <v>2008-31-4-Area12B_tribs_nat_F_n_um</v>
      </c>
      <c r="B7">
        <v>2008</v>
      </c>
      <c r="C7">
        <v>31</v>
      </c>
      <c r="D7" t="s">
        <v>136</v>
      </c>
      <c r="E7">
        <v>4</v>
      </c>
      <c r="F7">
        <v>23.486187845303867</v>
      </c>
      <c r="G7" t="s">
        <v>238</v>
      </c>
      <c r="J7" t="s">
        <v>239</v>
      </c>
      <c r="K7">
        <v>2007</v>
      </c>
      <c r="L7">
        <v>31</v>
      </c>
      <c r="M7" t="s">
        <v>138</v>
      </c>
      <c r="N7">
        <v>3</v>
      </c>
      <c r="O7">
        <v>31</v>
      </c>
    </row>
    <row r="8" spans="1:15" x14ac:dyDescent="0.3">
      <c r="A8" t="str">
        <f t="shared" si="0"/>
        <v>2008-31-5-Area12B_tribs_nat_F_n_um</v>
      </c>
      <c r="B8">
        <v>2008</v>
      </c>
      <c r="C8">
        <v>31</v>
      </c>
      <c r="D8" t="s">
        <v>136</v>
      </c>
      <c r="E8">
        <v>5</v>
      </c>
      <c r="F8">
        <v>1.9392265193370166</v>
      </c>
      <c r="G8" t="s">
        <v>238</v>
      </c>
      <c r="J8" t="s">
        <v>242</v>
      </c>
      <c r="K8">
        <v>2007</v>
      </c>
      <c r="L8">
        <v>34</v>
      </c>
      <c r="M8" t="s">
        <v>139</v>
      </c>
      <c r="N8">
        <v>3</v>
      </c>
      <c r="O8">
        <v>34</v>
      </c>
    </row>
    <row r="9" spans="1:15" x14ac:dyDescent="0.3">
      <c r="A9" t="str">
        <f t="shared" si="0"/>
        <v>2009-31-3-Area12B_tribs_nat_F_n_um</v>
      </c>
      <c r="B9">
        <v>2009</v>
      </c>
      <c r="C9">
        <v>31</v>
      </c>
      <c r="D9" t="s">
        <v>136</v>
      </c>
      <c r="E9">
        <v>3</v>
      </c>
      <c r="F9">
        <v>54.961389961389962</v>
      </c>
      <c r="G9" t="s">
        <v>238</v>
      </c>
      <c r="J9" t="s">
        <v>241</v>
      </c>
      <c r="K9">
        <v>2007</v>
      </c>
      <c r="L9">
        <v>33</v>
      </c>
      <c r="M9" t="s">
        <v>140</v>
      </c>
      <c r="N9">
        <v>3</v>
      </c>
      <c r="O9">
        <v>33</v>
      </c>
    </row>
    <row r="10" spans="1:15" x14ac:dyDescent="0.3">
      <c r="A10" t="str">
        <f t="shared" si="0"/>
        <v>2009-31-4-Area12B_tribs_nat_F_n_um</v>
      </c>
      <c r="B10">
        <v>2009</v>
      </c>
      <c r="C10">
        <v>31</v>
      </c>
      <c r="D10" t="s">
        <v>136</v>
      </c>
      <c r="E10">
        <v>4</v>
      </c>
      <c r="F10">
        <v>74.913127413127413</v>
      </c>
      <c r="G10" t="s">
        <v>238</v>
      </c>
      <c r="J10" t="s">
        <v>244</v>
      </c>
      <c r="K10">
        <v>2007</v>
      </c>
      <c r="L10">
        <v>32</v>
      </c>
      <c r="M10" t="s">
        <v>142</v>
      </c>
      <c r="N10">
        <v>3</v>
      </c>
      <c r="O10">
        <v>32</v>
      </c>
    </row>
    <row r="11" spans="1:15" x14ac:dyDescent="0.3">
      <c r="A11" t="str">
        <f t="shared" si="0"/>
        <v>2009-31-5-Area12B_tribs_nat_F_n_um</v>
      </c>
      <c r="B11">
        <v>2009</v>
      </c>
      <c r="C11">
        <v>31</v>
      </c>
      <c r="D11" t="s">
        <v>136</v>
      </c>
      <c r="E11">
        <v>5</v>
      </c>
      <c r="F11">
        <v>0.12548262548262548</v>
      </c>
      <c r="G11" t="s">
        <v>238</v>
      </c>
      <c r="J11" t="s">
        <v>243</v>
      </c>
      <c r="K11">
        <v>2007</v>
      </c>
      <c r="L11">
        <v>31</v>
      </c>
      <c r="M11" t="s">
        <v>143</v>
      </c>
      <c r="N11">
        <v>3</v>
      </c>
      <c r="O11">
        <v>31</v>
      </c>
    </row>
    <row r="12" spans="1:15" x14ac:dyDescent="0.3">
      <c r="A12" t="str">
        <f t="shared" si="0"/>
        <v>2010-31-3-Area12B_tribs_nat_F_n_um</v>
      </c>
      <c r="B12">
        <v>2010</v>
      </c>
      <c r="C12">
        <v>31</v>
      </c>
      <c r="D12" t="s">
        <v>136</v>
      </c>
      <c r="E12">
        <v>3</v>
      </c>
      <c r="F12">
        <v>71.153965785381033</v>
      </c>
      <c r="G12" t="s">
        <v>238</v>
      </c>
      <c r="J12" t="s">
        <v>246</v>
      </c>
      <c r="K12">
        <v>2007</v>
      </c>
      <c r="L12">
        <v>31</v>
      </c>
      <c r="M12" t="s">
        <v>141</v>
      </c>
      <c r="N12">
        <v>3</v>
      </c>
      <c r="O12">
        <v>31</v>
      </c>
    </row>
    <row r="13" spans="1:15" x14ac:dyDescent="0.3">
      <c r="A13" t="str">
        <f t="shared" si="0"/>
        <v>2010-31-4-Area12B_tribs_nat_F_n_um</v>
      </c>
      <c r="B13">
        <v>2010</v>
      </c>
      <c r="C13">
        <v>31</v>
      </c>
      <c r="D13" t="s">
        <v>136</v>
      </c>
      <c r="E13">
        <v>4</v>
      </c>
      <c r="F13">
        <v>12.32348367029549</v>
      </c>
      <c r="G13" t="s">
        <v>238</v>
      </c>
    </row>
    <row r="14" spans="1:15" x14ac:dyDescent="0.3">
      <c r="A14" t="str">
        <f t="shared" si="0"/>
        <v>2010-31-5-Area12B_tribs_nat_F_n_um</v>
      </c>
      <c r="B14">
        <v>2010</v>
      </c>
      <c r="C14">
        <v>31</v>
      </c>
      <c r="D14" t="s">
        <v>136</v>
      </c>
      <c r="E14">
        <v>5</v>
      </c>
      <c r="F14">
        <v>0.52255054432348369</v>
      </c>
      <c r="G14" t="s">
        <v>238</v>
      </c>
    </row>
    <row r="15" spans="1:15" x14ac:dyDescent="0.3">
      <c r="A15" t="str">
        <f t="shared" si="0"/>
        <v>2011-31-3-Area12B_tribs_nat_F_n_um</v>
      </c>
      <c r="B15">
        <v>2011</v>
      </c>
      <c r="C15">
        <v>31</v>
      </c>
      <c r="D15" t="s">
        <v>136</v>
      </c>
      <c r="E15">
        <v>3</v>
      </c>
      <c r="F15">
        <v>81.649357900614191</v>
      </c>
      <c r="G15" t="s">
        <v>238</v>
      </c>
    </row>
    <row r="16" spans="1:15" x14ac:dyDescent="0.3">
      <c r="A16" t="str">
        <f t="shared" si="0"/>
        <v>2011-31-4-Area12B_tribs_nat_F_n_um</v>
      </c>
      <c r="B16">
        <v>2011</v>
      </c>
      <c r="C16">
        <v>31</v>
      </c>
      <c r="D16" t="s">
        <v>136</v>
      </c>
      <c r="E16">
        <v>4</v>
      </c>
      <c r="F16">
        <v>207.0279173646008</v>
      </c>
      <c r="G16" t="s">
        <v>238</v>
      </c>
    </row>
    <row r="17" spans="1:7" x14ac:dyDescent="0.3">
      <c r="A17" t="str">
        <f t="shared" si="0"/>
        <v>2011-31-5-Area12B_tribs_nat_F_n_um</v>
      </c>
      <c r="B17">
        <v>2011</v>
      </c>
      <c r="C17">
        <v>31</v>
      </c>
      <c r="D17" t="s">
        <v>136</v>
      </c>
      <c r="E17">
        <v>5</v>
      </c>
      <c r="F17">
        <v>0.32272473478503627</v>
      </c>
      <c r="G17" t="s">
        <v>238</v>
      </c>
    </row>
    <row r="18" spans="1:7" x14ac:dyDescent="0.3">
      <c r="A18" t="str">
        <f t="shared" si="0"/>
        <v>2012-31-3-Area12B_tribs_nat_F_n_um</v>
      </c>
      <c r="B18">
        <v>2012</v>
      </c>
      <c r="C18">
        <v>31</v>
      </c>
      <c r="D18" t="s">
        <v>136</v>
      </c>
      <c r="E18">
        <v>3</v>
      </c>
      <c r="F18">
        <v>382.66917293233081</v>
      </c>
      <c r="G18" t="s">
        <v>238</v>
      </c>
    </row>
    <row r="19" spans="1:7" x14ac:dyDescent="0.3">
      <c r="A19" t="str">
        <f t="shared" si="0"/>
        <v>2012-31-4-Area12B_tribs_nat_F_n_um</v>
      </c>
      <c r="B19">
        <v>2012</v>
      </c>
      <c r="C19">
        <v>31</v>
      </c>
      <c r="D19" t="s">
        <v>136</v>
      </c>
      <c r="E19">
        <v>4</v>
      </c>
      <c r="F19">
        <v>39.733082706766915</v>
      </c>
      <c r="G19" t="s">
        <v>238</v>
      </c>
    </row>
    <row r="20" spans="1:7" x14ac:dyDescent="0.3">
      <c r="A20" t="str">
        <f t="shared" si="0"/>
        <v>2012-31-5-Area12B_tribs_nat_F_n_um</v>
      </c>
      <c r="B20">
        <v>2012</v>
      </c>
      <c r="C20">
        <v>31</v>
      </c>
      <c r="D20" t="s">
        <v>136</v>
      </c>
      <c r="E20">
        <v>5</v>
      </c>
      <c r="F20">
        <v>6.5977443609022552</v>
      </c>
      <c r="G20" t="s">
        <v>238</v>
      </c>
    </row>
    <row r="21" spans="1:7" x14ac:dyDescent="0.3">
      <c r="A21" t="str">
        <f t="shared" si="0"/>
        <v>2013-31-3-Area12B_tribs_nat_F_n_um</v>
      </c>
      <c r="B21">
        <v>2013</v>
      </c>
      <c r="C21">
        <v>31</v>
      </c>
      <c r="D21" t="s">
        <v>136</v>
      </c>
      <c r="E21">
        <v>3</v>
      </c>
      <c r="F21">
        <v>325.53736654804271</v>
      </c>
      <c r="G21" t="s">
        <v>238</v>
      </c>
    </row>
    <row r="22" spans="1:7" x14ac:dyDescent="0.3">
      <c r="A22" t="str">
        <f t="shared" si="0"/>
        <v>2013-31-4-Area12B_tribs_nat_F_n_um</v>
      </c>
      <c r="B22">
        <v>2013</v>
      </c>
      <c r="C22">
        <v>31</v>
      </c>
      <c r="D22" t="s">
        <v>136</v>
      </c>
      <c r="E22">
        <v>4</v>
      </c>
      <c r="F22">
        <v>344.66903914590745</v>
      </c>
      <c r="G22" t="s">
        <v>238</v>
      </c>
    </row>
    <row r="23" spans="1:7" x14ac:dyDescent="0.3">
      <c r="A23" t="str">
        <f t="shared" si="0"/>
        <v>2013-31-5-Area12B_tribs_nat_F_n_um</v>
      </c>
      <c r="B23">
        <v>2013</v>
      </c>
      <c r="C23">
        <v>31</v>
      </c>
      <c r="D23" t="s">
        <v>136</v>
      </c>
      <c r="E23">
        <v>5</v>
      </c>
      <c r="F23">
        <v>1.7935943060498221</v>
      </c>
      <c r="G23" t="s">
        <v>238</v>
      </c>
    </row>
    <row r="24" spans="1:7" x14ac:dyDescent="0.3">
      <c r="A24" t="str">
        <f t="shared" si="0"/>
        <v>2007-31-3-HoodsportHat_F_h_um</v>
      </c>
      <c r="B24">
        <v>2007</v>
      </c>
      <c r="C24">
        <v>31</v>
      </c>
      <c r="D24" t="s">
        <v>138</v>
      </c>
      <c r="E24">
        <v>3</v>
      </c>
      <c r="F24">
        <v>436.72609986748694</v>
      </c>
      <c r="G24" t="s">
        <v>239</v>
      </c>
    </row>
    <row r="25" spans="1:7" x14ac:dyDescent="0.3">
      <c r="A25" t="str">
        <f t="shared" si="0"/>
        <v>2007-31-4-HoodsportHat_F_h_um</v>
      </c>
      <c r="B25">
        <v>2007</v>
      </c>
      <c r="C25">
        <v>31</v>
      </c>
      <c r="D25" t="s">
        <v>138</v>
      </c>
      <c r="E25">
        <v>4</v>
      </c>
      <c r="F25">
        <v>1703.8818977409746</v>
      </c>
      <c r="G25" t="s">
        <v>239</v>
      </c>
    </row>
    <row r="26" spans="1:7" x14ac:dyDescent="0.3">
      <c r="A26" t="str">
        <f t="shared" si="0"/>
        <v>2007-31-5-HoodsportHat_F_h_um</v>
      </c>
      <c r="B26">
        <v>2007</v>
      </c>
      <c r="C26">
        <v>31</v>
      </c>
      <c r="D26" t="s">
        <v>138</v>
      </c>
      <c r="E26">
        <v>5</v>
      </c>
      <c r="F26">
        <v>207.16375328851188</v>
      </c>
      <c r="G26" t="s">
        <v>239</v>
      </c>
    </row>
    <row r="27" spans="1:7" x14ac:dyDescent="0.3">
      <c r="A27" t="str">
        <f t="shared" si="0"/>
        <v>2008-31-3-HoodsportHat_F_h_um</v>
      </c>
      <c r="B27">
        <v>2008</v>
      </c>
      <c r="C27">
        <v>31</v>
      </c>
      <c r="D27" t="s">
        <v>138</v>
      </c>
      <c r="E27">
        <v>3</v>
      </c>
      <c r="F27">
        <v>0</v>
      </c>
      <c r="G27" t="s">
        <v>239</v>
      </c>
    </row>
    <row r="28" spans="1:7" x14ac:dyDescent="0.3">
      <c r="A28" t="str">
        <f t="shared" si="0"/>
        <v>2008-31-4-HoodsportHat_F_h_um</v>
      </c>
      <c r="B28">
        <v>2008</v>
      </c>
      <c r="C28">
        <v>31</v>
      </c>
      <c r="D28" t="s">
        <v>138</v>
      </c>
      <c r="E28">
        <v>4</v>
      </c>
      <c r="F28">
        <v>82.062335703068811</v>
      </c>
      <c r="G28" t="s">
        <v>239</v>
      </c>
    </row>
    <row r="29" spans="1:7" x14ac:dyDescent="0.3">
      <c r="A29" t="str">
        <f t="shared" si="0"/>
        <v>2008-31-5-HoodsportHat_F_h_um</v>
      </c>
      <c r="B29">
        <v>2008</v>
      </c>
      <c r="C29">
        <v>31</v>
      </c>
      <c r="D29" t="s">
        <v>138</v>
      </c>
      <c r="E29">
        <v>5</v>
      </c>
      <c r="F29">
        <v>0</v>
      </c>
      <c r="G29" t="s">
        <v>239</v>
      </c>
    </row>
    <row r="30" spans="1:7" x14ac:dyDescent="0.3">
      <c r="A30" t="str">
        <f t="shared" si="0"/>
        <v>2009-31-3-HoodsportHat_F_h_um</v>
      </c>
      <c r="B30">
        <v>2009</v>
      </c>
      <c r="C30">
        <v>31</v>
      </c>
      <c r="D30" t="s">
        <v>138</v>
      </c>
      <c r="E30">
        <v>3</v>
      </c>
      <c r="F30">
        <v>12.663927719483581</v>
      </c>
      <c r="G30" t="s">
        <v>239</v>
      </c>
    </row>
    <row r="31" spans="1:7" x14ac:dyDescent="0.3">
      <c r="A31" t="str">
        <f t="shared" si="0"/>
        <v>2009-31-4-HoodsportHat_F_h_um</v>
      </c>
      <c r="B31">
        <v>2009</v>
      </c>
      <c r="C31">
        <v>31</v>
      </c>
      <c r="D31" t="s">
        <v>138</v>
      </c>
      <c r="E31">
        <v>4</v>
      </c>
      <c r="F31">
        <v>0</v>
      </c>
      <c r="G31" t="s">
        <v>239</v>
      </c>
    </row>
    <row r="32" spans="1:7" x14ac:dyDescent="0.3">
      <c r="A32" t="str">
        <f t="shared" si="0"/>
        <v>2009-31-5-HoodsportHat_F_h_um</v>
      </c>
      <c r="B32">
        <v>2009</v>
      </c>
      <c r="C32">
        <v>31</v>
      </c>
      <c r="D32" t="s">
        <v>138</v>
      </c>
      <c r="E32">
        <v>5</v>
      </c>
      <c r="F32">
        <v>0</v>
      </c>
      <c r="G32" t="s">
        <v>239</v>
      </c>
    </row>
    <row r="33" spans="1:7" x14ac:dyDescent="0.3">
      <c r="A33" t="str">
        <f t="shared" si="0"/>
        <v>2010-31-3-HoodsportHat_F_h_um</v>
      </c>
      <c r="B33">
        <v>2010</v>
      </c>
      <c r="C33">
        <v>31</v>
      </c>
      <c r="D33" t="s">
        <v>138</v>
      </c>
      <c r="E33">
        <v>3</v>
      </c>
      <c r="F33">
        <v>11.931803258641139</v>
      </c>
      <c r="G33" t="s">
        <v>239</v>
      </c>
    </row>
    <row r="34" spans="1:7" x14ac:dyDescent="0.3">
      <c r="A34" t="str">
        <f t="shared" si="0"/>
        <v>2010-31-4-HoodsportHat_F_h_um</v>
      </c>
      <c r="B34">
        <v>2010</v>
      </c>
      <c r="C34">
        <v>31</v>
      </c>
      <c r="D34" t="s">
        <v>138</v>
      </c>
      <c r="E34">
        <v>4</v>
      </c>
      <c r="F34">
        <v>10.654507534898585</v>
      </c>
      <c r="G34" t="s">
        <v>239</v>
      </c>
    </row>
    <row r="35" spans="1:7" x14ac:dyDescent="0.3">
      <c r="A35" t="str">
        <f t="shared" si="0"/>
        <v>2010-31-5-HoodsportHat_F_h_um</v>
      </c>
      <c r="B35">
        <v>2010</v>
      </c>
      <c r="C35">
        <v>31</v>
      </c>
      <c r="D35" t="s">
        <v>138</v>
      </c>
      <c r="E35">
        <v>5</v>
      </c>
      <c r="F35">
        <v>0</v>
      </c>
      <c r="G35" t="s">
        <v>239</v>
      </c>
    </row>
    <row r="36" spans="1:7" x14ac:dyDescent="0.3">
      <c r="A36" t="str">
        <f t="shared" si="0"/>
        <v>2011-31-3-HoodsportHat_F_h_um</v>
      </c>
      <c r="B36">
        <v>2011</v>
      </c>
      <c r="C36">
        <v>31</v>
      </c>
      <c r="D36" t="s">
        <v>138</v>
      </c>
      <c r="E36">
        <v>3</v>
      </c>
      <c r="F36">
        <v>17.778664667206613</v>
      </c>
      <c r="G36" t="s">
        <v>239</v>
      </c>
    </row>
    <row r="37" spans="1:7" x14ac:dyDescent="0.3">
      <c r="A37" t="str">
        <f t="shared" si="0"/>
        <v>2011-31-4-HoodsportHat_F_h_um</v>
      </c>
      <c r="B37">
        <v>2011</v>
      </c>
      <c r="C37">
        <v>31</v>
      </c>
      <c r="D37" t="s">
        <v>138</v>
      </c>
      <c r="E37">
        <v>4</v>
      </c>
      <c r="F37">
        <v>28.745924106524399</v>
      </c>
      <c r="G37" t="s">
        <v>239</v>
      </c>
    </row>
    <row r="38" spans="1:7" x14ac:dyDescent="0.3">
      <c r="A38" t="str">
        <f t="shared" si="0"/>
        <v>2011-31-5-HoodsportHat_F_h_um</v>
      </c>
      <c r="B38">
        <v>2011</v>
      </c>
      <c r="C38">
        <v>31</v>
      </c>
      <c r="D38" t="s">
        <v>138</v>
      </c>
      <c r="E38">
        <v>5</v>
      </c>
      <c r="F38">
        <v>0</v>
      </c>
      <c r="G38" t="s">
        <v>239</v>
      </c>
    </row>
    <row r="39" spans="1:7" x14ac:dyDescent="0.3">
      <c r="A39" t="str">
        <f t="shared" si="0"/>
        <v>2012-31-3-HoodsportHat_F_h_um</v>
      </c>
      <c r="B39">
        <v>2012</v>
      </c>
      <c r="C39">
        <v>31</v>
      </c>
      <c r="D39" t="s">
        <v>138</v>
      </c>
      <c r="E39">
        <v>3</v>
      </c>
      <c r="F39">
        <v>0</v>
      </c>
      <c r="G39" t="s">
        <v>239</v>
      </c>
    </row>
    <row r="40" spans="1:7" x14ac:dyDescent="0.3">
      <c r="A40" t="str">
        <f t="shared" si="0"/>
        <v>2012-31-4-HoodsportHat_F_h_um</v>
      </c>
      <c r="B40">
        <v>2012</v>
      </c>
      <c r="C40">
        <v>31</v>
      </c>
      <c r="D40" t="s">
        <v>138</v>
      </c>
      <c r="E40">
        <v>4</v>
      </c>
      <c r="F40">
        <v>7.0286503019974589</v>
      </c>
      <c r="G40" t="s">
        <v>239</v>
      </c>
    </row>
    <row r="41" spans="1:7" x14ac:dyDescent="0.3">
      <c r="A41" t="str">
        <f t="shared" si="0"/>
        <v>2012-31-5-HoodsportHat_F_h_um</v>
      </c>
      <c r="B41">
        <v>2012</v>
      </c>
      <c r="C41">
        <v>31</v>
      </c>
      <c r="D41" t="s">
        <v>138</v>
      </c>
      <c r="E41">
        <v>5</v>
      </c>
      <c r="F41">
        <v>2.6421115560179942</v>
      </c>
      <c r="G41" t="s">
        <v>239</v>
      </c>
    </row>
    <row r="42" spans="1:7" x14ac:dyDescent="0.3">
      <c r="A42" t="str">
        <f t="shared" si="0"/>
        <v>2013-31-3-HoodsportHat_F_h_um</v>
      </c>
      <c r="B42">
        <v>2013</v>
      </c>
      <c r="C42">
        <v>31</v>
      </c>
      <c r="D42" t="s">
        <v>138</v>
      </c>
      <c r="E42">
        <v>3</v>
      </c>
      <c r="F42">
        <v>16.871424882274368</v>
      </c>
      <c r="G42" t="s">
        <v>239</v>
      </c>
    </row>
    <row r="43" spans="1:7" x14ac:dyDescent="0.3">
      <c r="A43" t="str">
        <f t="shared" si="0"/>
        <v>2013-31-4-HoodsportHat_F_h_um</v>
      </c>
      <c r="B43">
        <v>2013</v>
      </c>
      <c r="C43">
        <v>31</v>
      </c>
      <c r="D43" t="s">
        <v>138</v>
      </c>
      <c r="E43">
        <v>4</v>
      </c>
      <c r="F43">
        <v>0</v>
      </c>
      <c r="G43" t="s">
        <v>239</v>
      </c>
    </row>
    <row r="44" spans="1:7" x14ac:dyDescent="0.3">
      <c r="A44" t="str">
        <f t="shared" si="0"/>
        <v>2013-31-5-HoodsportHat_F_h_um</v>
      </c>
      <c r="B44">
        <v>2013</v>
      </c>
      <c r="C44">
        <v>31</v>
      </c>
      <c r="D44" t="s">
        <v>138</v>
      </c>
      <c r="E44">
        <v>5</v>
      </c>
      <c r="F44">
        <v>0.17895509663476616</v>
      </c>
      <c r="G44" t="s">
        <v>239</v>
      </c>
    </row>
    <row r="45" spans="1:7" x14ac:dyDescent="0.3">
      <c r="A45" t="str">
        <f t="shared" si="0"/>
        <v>2007-32-3-HoodsportHat_F_h_m</v>
      </c>
      <c r="B45">
        <v>2007</v>
      </c>
      <c r="C45">
        <v>32</v>
      </c>
      <c r="D45" t="s">
        <v>137</v>
      </c>
      <c r="E45">
        <v>3</v>
      </c>
      <c r="F45">
        <v>3112.7607797542619</v>
      </c>
      <c r="G45" t="s">
        <v>240</v>
      </c>
    </row>
    <row r="46" spans="1:7" x14ac:dyDescent="0.3">
      <c r="A46" t="str">
        <f t="shared" si="0"/>
        <v>2007-32-4-HoodsportHat_F_h_m</v>
      </c>
      <c r="B46">
        <v>2007</v>
      </c>
      <c r="C46">
        <v>32</v>
      </c>
      <c r="D46" t="s">
        <v>137</v>
      </c>
      <c r="E46">
        <v>4</v>
      </c>
      <c r="F46">
        <v>1956.5264468689538</v>
      </c>
      <c r="G46" t="s">
        <v>240</v>
      </c>
    </row>
    <row r="47" spans="1:7" x14ac:dyDescent="0.3">
      <c r="A47" t="str">
        <f t="shared" si="0"/>
        <v>2007-32-5-HoodsportHat_F_h_m</v>
      </c>
      <c r="B47">
        <v>2007</v>
      </c>
      <c r="C47">
        <v>32</v>
      </c>
      <c r="D47" t="s">
        <v>137</v>
      </c>
      <c r="E47">
        <v>5</v>
      </c>
      <c r="F47">
        <v>14.67917668784742</v>
      </c>
      <c r="G47" t="s">
        <v>240</v>
      </c>
    </row>
    <row r="48" spans="1:7" x14ac:dyDescent="0.3">
      <c r="A48" t="str">
        <f t="shared" si="0"/>
        <v>2008-32-3-HoodsportHat_F_h_m</v>
      </c>
      <c r="B48">
        <v>2008</v>
      </c>
      <c r="C48">
        <v>32</v>
      </c>
      <c r="D48" t="s">
        <v>137</v>
      </c>
      <c r="E48">
        <v>3</v>
      </c>
      <c r="F48">
        <v>7114.2484097632005</v>
      </c>
      <c r="G48" t="s">
        <v>240</v>
      </c>
    </row>
    <row r="49" spans="1:7" x14ac:dyDescent="0.3">
      <c r="A49" t="str">
        <f t="shared" si="0"/>
        <v>2008-32-4-HoodsportHat_F_h_m</v>
      </c>
      <c r="B49">
        <v>2008</v>
      </c>
      <c r="C49">
        <v>32</v>
      </c>
      <c r="D49" t="s">
        <v>137</v>
      </c>
      <c r="E49">
        <v>4</v>
      </c>
      <c r="F49">
        <v>584.89845271223123</v>
      </c>
      <c r="G49" t="s">
        <v>240</v>
      </c>
    </row>
    <row r="50" spans="1:7" x14ac:dyDescent="0.3">
      <c r="A50" t="str">
        <f t="shared" si="0"/>
        <v>2008-32-5-HoodsportHat_F_h_m</v>
      </c>
      <c r="B50">
        <v>2008</v>
      </c>
      <c r="C50">
        <v>32</v>
      </c>
      <c r="D50" t="s">
        <v>137</v>
      </c>
      <c r="E50">
        <v>5</v>
      </c>
      <c r="F50">
        <v>0</v>
      </c>
      <c r="G50" t="s">
        <v>240</v>
      </c>
    </row>
    <row r="51" spans="1:7" x14ac:dyDescent="0.3">
      <c r="A51" t="str">
        <f t="shared" si="0"/>
        <v>2009-32-3-HoodsportHat_F_h_m</v>
      </c>
      <c r="B51">
        <v>2009</v>
      </c>
      <c r="C51">
        <v>32</v>
      </c>
      <c r="D51" t="s">
        <v>137</v>
      </c>
      <c r="E51">
        <v>3</v>
      </c>
      <c r="F51">
        <v>6541.816101876524</v>
      </c>
      <c r="G51" t="s">
        <v>240</v>
      </c>
    </row>
    <row r="52" spans="1:7" x14ac:dyDescent="0.3">
      <c r="A52" t="str">
        <f t="shared" si="0"/>
        <v>2009-32-4-HoodsportHat_F_h_m</v>
      </c>
      <c r="B52">
        <v>2009</v>
      </c>
      <c r="C52">
        <v>32</v>
      </c>
      <c r="D52" t="s">
        <v>137</v>
      </c>
      <c r="E52">
        <v>4</v>
      </c>
      <c r="F52">
        <v>6078.7516403511354</v>
      </c>
      <c r="G52" t="s">
        <v>240</v>
      </c>
    </row>
    <row r="53" spans="1:7" x14ac:dyDescent="0.3">
      <c r="A53" t="str">
        <f t="shared" si="0"/>
        <v>2009-32-5-HoodsportHat_F_h_m</v>
      </c>
      <c r="B53">
        <v>2009</v>
      </c>
      <c r="C53">
        <v>32</v>
      </c>
      <c r="D53" t="s">
        <v>137</v>
      </c>
      <c r="E53">
        <v>5</v>
      </c>
      <c r="F53">
        <v>0</v>
      </c>
      <c r="G53" t="s">
        <v>240</v>
      </c>
    </row>
    <row r="54" spans="1:7" x14ac:dyDescent="0.3">
      <c r="A54" t="str">
        <f t="shared" si="0"/>
        <v>2010-32-3-HoodsportHat_F_h_m</v>
      </c>
      <c r="B54">
        <v>2010</v>
      </c>
      <c r="C54">
        <v>32</v>
      </c>
      <c r="D54" t="s">
        <v>137</v>
      </c>
      <c r="E54">
        <v>3</v>
      </c>
      <c r="F54">
        <v>3562.2569744678499</v>
      </c>
      <c r="G54" t="s">
        <v>240</v>
      </c>
    </row>
    <row r="55" spans="1:7" x14ac:dyDescent="0.3">
      <c r="A55" t="str">
        <f t="shared" si="0"/>
        <v>2010-32-4-HoodsportHat_F_h_m</v>
      </c>
      <c r="B55">
        <v>2010</v>
      </c>
      <c r="C55">
        <v>32</v>
      </c>
      <c r="D55" t="s">
        <v>137</v>
      </c>
      <c r="E55">
        <v>4</v>
      </c>
      <c r="F55">
        <v>5503.8081781002602</v>
      </c>
      <c r="G55" t="s">
        <v>240</v>
      </c>
    </row>
    <row r="56" spans="1:7" x14ac:dyDescent="0.3">
      <c r="A56" t="str">
        <f t="shared" si="0"/>
        <v>2010-32-5-HoodsportHat_F_h_m</v>
      </c>
      <c r="B56">
        <v>2010</v>
      </c>
      <c r="C56">
        <v>32</v>
      </c>
      <c r="D56" t="s">
        <v>137</v>
      </c>
      <c r="E56">
        <v>5</v>
      </c>
      <c r="F56">
        <v>510.59839681807023</v>
      </c>
      <c r="G56" t="s">
        <v>240</v>
      </c>
    </row>
    <row r="57" spans="1:7" x14ac:dyDescent="0.3">
      <c r="A57" t="str">
        <f t="shared" si="0"/>
        <v>2011-32-3-HoodsportHat_F_h_m</v>
      </c>
      <c r="B57">
        <v>2011</v>
      </c>
      <c r="C57">
        <v>32</v>
      </c>
      <c r="D57" t="s">
        <v>137</v>
      </c>
      <c r="E57">
        <v>3</v>
      </c>
      <c r="F57">
        <v>10145.886269118861</v>
      </c>
      <c r="G57" t="s">
        <v>240</v>
      </c>
    </row>
    <row r="58" spans="1:7" x14ac:dyDescent="0.3">
      <c r="A58" t="str">
        <f t="shared" si="0"/>
        <v>2011-32-4-HoodsportHat_F_h_m</v>
      </c>
      <c r="B58">
        <v>2011</v>
      </c>
      <c r="C58">
        <v>32</v>
      </c>
      <c r="D58" t="s">
        <v>137</v>
      </c>
      <c r="E58">
        <v>4</v>
      </c>
      <c r="F58">
        <v>8582.1368670177817</v>
      </c>
      <c r="G58" t="s">
        <v>240</v>
      </c>
    </row>
    <row r="59" spans="1:7" x14ac:dyDescent="0.3">
      <c r="A59" t="str">
        <f t="shared" si="0"/>
        <v>2011-32-5-HoodsportHat_F_h_m</v>
      </c>
      <c r="B59">
        <v>2011</v>
      </c>
      <c r="C59">
        <v>32</v>
      </c>
      <c r="D59" t="s">
        <v>137</v>
      </c>
      <c r="E59">
        <v>5</v>
      </c>
      <c r="F59">
        <v>0</v>
      </c>
      <c r="G59" t="s">
        <v>240</v>
      </c>
    </row>
    <row r="60" spans="1:7" x14ac:dyDescent="0.3">
      <c r="A60" t="str">
        <f t="shared" si="0"/>
        <v>2012-32-3-HoodsportHat_F_h_m</v>
      </c>
      <c r="B60">
        <v>2012</v>
      </c>
      <c r="C60">
        <v>32</v>
      </c>
      <c r="D60" t="s">
        <v>137</v>
      </c>
      <c r="E60">
        <v>3</v>
      </c>
      <c r="F60">
        <v>29648.871144374782</v>
      </c>
      <c r="G60" t="s">
        <v>240</v>
      </c>
    </row>
    <row r="61" spans="1:7" x14ac:dyDescent="0.3">
      <c r="A61" t="str">
        <f t="shared" si="0"/>
        <v>2012-32-4-HoodsportHat_F_h_m</v>
      </c>
      <c r="B61">
        <v>2012</v>
      </c>
      <c r="C61">
        <v>32</v>
      </c>
      <c r="D61" t="s">
        <v>137</v>
      </c>
      <c r="E61">
        <v>4</v>
      </c>
      <c r="F61">
        <v>4011.0935171081369</v>
      </c>
      <c r="G61" t="s">
        <v>240</v>
      </c>
    </row>
    <row r="62" spans="1:7" x14ac:dyDescent="0.3">
      <c r="A62" t="str">
        <f t="shared" si="0"/>
        <v>2012-32-5-HoodsportHat_F_h_m</v>
      </c>
      <c r="B62">
        <v>2012</v>
      </c>
      <c r="C62">
        <v>32</v>
      </c>
      <c r="D62" t="s">
        <v>137</v>
      </c>
      <c r="E62">
        <v>5</v>
      </c>
      <c r="F62">
        <v>788.80619414597822</v>
      </c>
      <c r="G62" t="s">
        <v>240</v>
      </c>
    </row>
    <row r="63" spans="1:7" x14ac:dyDescent="0.3">
      <c r="A63" t="str">
        <f t="shared" si="0"/>
        <v>2013-32-3-HoodsportHat_F_h_m</v>
      </c>
      <c r="B63">
        <v>2013</v>
      </c>
      <c r="C63">
        <v>32</v>
      </c>
      <c r="D63" t="s">
        <v>137</v>
      </c>
      <c r="E63">
        <v>3</v>
      </c>
      <c r="F63">
        <v>9088.2402932781606</v>
      </c>
      <c r="G63" t="s">
        <v>240</v>
      </c>
    </row>
    <row r="64" spans="1:7" x14ac:dyDescent="0.3">
      <c r="A64" t="str">
        <f t="shared" si="0"/>
        <v>2013-32-4-HoodsportHat_F_h_m</v>
      </c>
      <c r="B64">
        <v>2013</v>
      </c>
      <c r="C64">
        <v>32</v>
      </c>
      <c r="D64" t="s">
        <v>137</v>
      </c>
      <c r="E64">
        <v>4</v>
      </c>
      <c r="F64">
        <v>20870.143713536279</v>
      </c>
      <c r="G64" t="s">
        <v>240</v>
      </c>
    </row>
    <row r="65" spans="1:7" x14ac:dyDescent="0.3">
      <c r="A65" t="str">
        <f t="shared" si="0"/>
        <v>2013-32-5-HoodsportHat_F_h_m</v>
      </c>
      <c r="B65">
        <v>2013</v>
      </c>
      <c r="C65">
        <v>32</v>
      </c>
      <c r="D65" t="s">
        <v>137</v>
      </c>
      <c r="E65">
        <v>5</v>
      </c>
      <c r="F65">
        <v>102.1256709501117</v>
      </c>
      <c r="G65" t="s">
        <v>240</v>
      </c>
    </row>
    <row r="66" spans="1:7" x14ac:dyDescent="0.3">
      <c r="A66" t="str">
        <f t="shared" si="0"/>
        <v>2007-33-3-HoodsportHat_Y_h_um</v>
      </c>
      <c r="B66">
        <v>2007</v>
      </c>
      <c r="C66">
        <v>33</v>
      </c>
      <c r="D66" t="s">
        <v>140</v>
      </c>
      <c r="E66">
        <v>3</v>
      </c>
      <c r="F66">
        <v>0</v>
      </c>
      <c r="G66" t="s">
        <v>241</v>
      </c>
    </row>
    <row r="67" spans="1:7" x14ac:dyDescent="0.3">
      <c r="A67" t="str">
        <f t="shared" si="0"/>
        <v>2007-33-4-HoodsportHat_Y_h_um</v>
      </c>
      <c r="B67">
        <v>2007</v>
      </c>
      <c r="C67">
        <v>33</v>
      </c>
      <c r="D67" t="s">
        <v>140</v>
      </c>
      <c r="E67">
        <v>4</v>
      </c>
      <c r="F67">
        <v>1.7901210458996819</v>
      </c>
      <c r="G67" t="s">
        <v>241</v>
      </c>
    </row>
    <row r="68" spans="1:7" x14ac:dyDescent="0.3">
      <c r="A68" t="str">
        <f t="shared" ref="A68:A131" si="1">B68&amp;"-"&amp;C68&amp;"-"&amp;E68&amp;"-"&amp;D68</f>
        <v>2007-33-5-HoodsportHat_Y_h_um</v>
      </c>
      <c r="B68">
        <v>2007</v>
      </c>
      <c r="C68">
        <v>33</v>
      </c>
      <c r="D68" t="s">
        <v>140</v>
      </c>
      <c r="E68">
        <v>5</v>
      </c>
      <c r="F68">
        <v>0</v>
      </c>
      <c r="G68" t="s">
        <v>241</v>
      </c>
    </row>
    <row r="69" spans="1:7" x14ac:dyDescent="0.3">
      <c r="A69" t="str">
        <f t="shared" si="1"/>
        <v>2008-33-3-HoodsportHat_Y_h_um</v>
      </c>
      <c r="B69">
        <v>2008</v>
      </c>
      <c r="C69">
        <v>33</v>
      </c>
      <c r="D69" t="s">
        <v>140</v>
      </c>
      <c r="E69">
        <v>3</v>
      </c>
      <c r="F69">
        <v>1.3634815965910008E-2</v>
      </c>
      <c r="G69" t="s">
        <v>241</v>
      </c>
    </row>
    <row r="70" spans="1:7" x14ac:dyDescent="0.3">
      <c r="A70" t="str">
        <f t="shared" si="1"/>
        <v>2008-33-4-HoodsportHat_Y_h_um</v>
      </c>
      <c r="B70">
        <v>2008</v>
      </c>
      <c r="C70">
        <v>33</v>
      </c>
      <c r="D70" t="s">
        <v>140</v>
      </c>
      <c r="E70">
        <v>4</v>
      </c>
      <c r="F70">
        <v>0</v>
      </c>
      <c r="G70" t="s">
        <v>241</v>
      </c>
    </row>
    <row r="71" spans="1:7" x14ac:dyDescent="0.3">
      <c r="A71" t="str">
        <f t="shared" si="1"/>
        <v>2008-33-5-HoodsportHat_Y_h_um</v>
      </c>
      <c r="B71">
        <v>2008</v>
      </c>
      <c r="C71">
        <v>33</v>
      </c>
      <c r="D71" t="s">
        <v>140</v>
      </c>
      <c r="E71">
        <v>5</v>
      </c>
      <c r="F71">
        <v>0</v>
      </c>
      <c r="G71" t="s">
        <v>241</v>
      </c>
    </row>
    <row r="72" spans="1:7" x14ac:dyDescent="0.3">
      <c r="A72" t="str">
        <f t="shared" si="1"/>
        <v>2009-33-3-HoodsportHat_Y_h_um</v>
      </c>
      <c r="B72">
        <v>2009</v>
      </c>
      <c r="C72">
        <v>33</v>
      </c>
      <c r="D72" t="s">
        <v>140</v>
      </c>
      <c r="E72">
        <v>3</v>
      </c>
      <c r="F72">
        <v>1.0969830733993595</v>
      </c>
      <c r="G72" t="s">
        <v>241</v>
      </c>
    </row>
    <row r="73" spans="1:7" x14ac:dyDescent="0.3">
      <c r="A73" t="str">
        <f t="shared" si="1"/>
        <v>2009-33-4-HoodsportHat_Y_h_um</v>
      </c>
      <c r="B73">
        <v>2009</v>
      </c>
      <c r="C73">
        <v>33</v>
      </c>
      <c r="D73" t="s">
        <v>140</v>
      </c>
      <c r="E73">
        <v>4</v>
      </c>
      <c r="F73">
        <v>0.23842626173945322</v>
      </c>
      <c r="G73" t="s">
        <v>241</v>
      </c>
    </row>
    <row r="74" spans="1:7" x14ac:dyDescent="0.3">
      <c r="A74" t="str">
        <f t="shared" si="1"/>
        <v>2009-33-5-HoodsportHat_Y_h_um</v>
      </c>
      <c r="B74">
        <v>2009</v>
      </c>
      <c r="C74">
        <v>33</v>
      </c>
      <c r="D74" t="s">
        <v>140</v>
      </c>
      <c r="E74">
        <v>5</v>
      </c>
      <c r="F74">
        <v>0</v>
      </c>
      <c r="G74" t="s">
        <v>241</v>
      </c>
    </row>
    <row r="75" spans="1:7" x14ac:dyDescent="0.3">
      <c r="A75" t="str">
        <f t="shared" si="1"/>
        <v>2010-33-3-HoodsportHat_Y_h_um</v>
      </c>
      <c r="B75">
        <v>2010</v>
      </c>
      <c r="C75">
        <v>33</v>
      </c>
      <c r="D75" t="s">
        <v>140</v>
      </c>
      <c r="E75">
        <v>3</v>
      </c>
      <c r="F75">
        <v>0.13381968837251465</v>
      </c>
      <c r="G75" t="s">
        <v>241</v>
      </c>
    </row>
    <row r="76" spans="1:7" x14ac:dyDescent="0.3">
      <c r="A76" t="str">
        <f t="shared" si="1"/>
        <v>2010-33-4-HoodsportHat_Y_h_um</v>
      </c>
      <c r="B76">
        <v>2010</v>
      </c>
      <c r="C76">
        <v>33</v>
      </c>
      <c r="D76" t="s">
        <v>140</v>
      </c>
      <c r="E76">
        <v>4</v>
      </c>
      <c r="F76">
        <v>0.34880165346133996</v>
      </c>
      <c r="G76" t="s">
        <v>241</v>
      </c>
    </row>
    <row r="77" spans="1:7" x14ac:dyDescent="0.3">
      <c r="A77" t="str">
        <f t="shared" si="1"/>
        <v>2010-33-5-HoodsportHat_Y_h_um</v>
      </c>
      <c r="B77">
        <v>2010</v>
      </c>
      <c r="C77">
        <v>33</v>
      </c>
      <c r="D77" t="s">
        <v>140</v>
      </c>
      <c r="E77">
        <v>5</v>
      </c>
      <c r="F77">
        <v>2.8367737915651696E-3</v>
      </c>
      <c r="G77" t="s">
        <v>241</v>
      </c>
    </row>
    <row r="78" spans="1:7" x14ac:dyDescent="0.3">
      <c r="A78" t="str">
        <f t="shared" si="1"/>
        <v>2011-33-3-HoodsportHat_Y_h_um</v>
      </c>
      <c r="B78">
        <v>2011</v>
      </c>
      <c r="C78">
        <v>33</v>
      </c>
      <c r="D78" t="s">
        <v>140</v>
      </c>
      <c r="E78">
        <v>3</v>
      </c>
      <c r="F78">
        <v>0</v>
      </c>
      <c r="G78" t="s">
        <v>241</v>
      </c>
    </row>
    <row r="79" spans="1:7" x14ac:dyDescent="0.3">
      <c r="A79" t="str">
        <f t="shared" si="1"/>
        <v>2011-33-4-HoodsportHat_Y_h_um</v>
      </c>
      <c r="B79">
        <v>2011</v>
      </c>
      <c r="C79">
        <v>33</v>
      </c>
      <c r="D79" t="s">
        <v>140</v>
      </c>
      <c r="E79">
        <v>4</v>
      </c>
      <c r="F79">
        <v>0.14768080698910502</v>
      </c>
      <c r="G79" t="s">
        <v>241</v>
      </c>
    </row>
    <row r="80" spans="1:7" x14ac:dyDescent="0.3">
      <c r="A80" t="str">
        <f t="shared" si="1"/>
        <v>2011-33-5-HoodsportHat_Y_h_um</v>
      </c>
      <c r="B80">
        <v>2011</v>
      </c>
      <c r="C80">
        <v>33</v>
      </c>
      <c r="D80" t="s">
        <v>140</v>
      </c>
      <c r="E80">
        <v>5</v>
      </c>
      <c r="F80">
        <v>0</v>
      </c>
      <c r="G80" t="s">
        <v>241</v>
      </c>
    </row>
    <row r="81" spans="1:7" x14ac:dyDescent="0.3">
      <c r="A81" t="str">
        <f t="shared" si="1"/>
        <v>2012-33-3-HoodsportHat_Y_h_um</v>
      </c>
      <c r="B81">
        <v>2012</v>
      </c>
      <c r="C81">
        <v>33</v>
      </c>
      <c r="D81" t="s">
        <v>140</v>
      </c>
      <c r="E81">
        <v>3</v>
      </c>
      <c r="F81">
        <v>0</v>
      </c>
      <c r="G81" t="s">
        <v>241</v>
      </c>
    </row>
    <row r="82" spans="1:7" x14ac:dyDescent="0.3">
      <c r="A82" t="str">
        <f t="shared" si="1"/>
        <v>2012-33-4-HoodsportHat_Y_h_um</v>
      </c>
      <c r="B82">
        <v>2012</v>
      </c>
      <c r="C82">
        <v>33</v>
      </c>
      <c r="D82" t="s">
        <v>140</v>
      </c>
      <c r="E82">
        <v>4</v>
      </c>
      <c r="F82">
        <v>0</v>
      </c>
      <c r="G82" t="s">
        <v>241</v>
      </c>
    </row>
    <row r="83" spans="1:7" x14ac:dyDescent="0.3">
      <c r="A83" t="str">
        <f t="shared" si="1"/>
        <v>2012-33-5-HoodsportHat_Y_h_um</v>
      </c>
      <c r="B83">
        <v>2012</v>
      </c>
      <c r="C83">
        <v>33</v>
      </c>
      <c r="D83" t="s">
        <v>140</v>
      </c>
      <c r="E83">
        <v>5</v>
      </c>
      <c r="F83">
        <v>5.6090946390866476E-3</v>
      </c>
      <c r="G83" t="s">
        <v>241</v>
      </c>
    </row>
    <row r="84" spans="1:7" x14ac:dyDescent="0.3">
      <c r="A84" t="str">
        <f t="shared" si="1"/>
        <v>2013-33-3-HoodsportHat_Y_h_um</v>
      </c>
      <c r="B84">
        <v>2013</v>
      </c>
      <c r="C84">
        <v>33</v>
      </c>
      <c r="D84" t="s">
        <v>140</v>
      </c>
      <c r="E84">
        <v>3</v>
      </c>
      <c r="F84">
        <v>0</v>
      </c>
      <c r="G84" t="s">
        <v>241</v>
      </c>
    </row>
    <row r="85" spans="1:7" x14ac:dyDescent="0.3">
      <c r="A85" t="str">
        <f t="shared" si="1"/>
        <v>2013-33-4-HoodsportHat_Y_h_um</v>
      </c>
      <c r="B85">
        <v>2013</v>
      </c>
      <c r="C85">
        <v>33</v>
      </c>
      <c r="D85" t="s">
        <v>140</v>
      </c>
      <c r="E85">
        <v>4</v>
      </c>
      <c r="F85">
        <v>0</v>
      </c>
      <c r="G85" t="s">
        <v>241</v>
      </c>
    </row>
    <row r="86" spans="1:7" x14ac:dyDescent="0.3">
      <c r="A86" t="str">
        <f t="shared" si="1"/>
        <v>2013-33-5-HoodsportHat_Y_h_um</v>
      </c>
      <c r="B86">
        <v>2013</v>
      </c>
      <c r="C86">
        <v>33</v>
      </c>
      <c r="D86" t="s">
        <v>140</v>
      </c>
      <c r="E86">
        <v>5</v>
      </c>
      <c r="F86">
        <v>0</v>
      </c>
      <c r="G86" t="s">
        <v>241</v>
      </c>
    </row>
    <row r="87" spans="1:7" x14ac:dyDescent="0.3">
      <c r="A87" t="str">
        <f t="shared" si="1"/>
        <v>2007-34-3-HoodsportHat_Y_h_m</v>
      </c>
      <c r="B87">
        <v>2007</v>
      </c>
      <c r="C87">
        <v>34</v>
      </c>
      <c r="D87" t="s">
        <v>139</v>
      </c>
      <c r="E87">
        <v>3</v>
      </c>
      <c r="F87">
        <v>527.96812554420171</v>
      </c>
      <c r="G87" t="s">
        <v>242</v>
      </c>
    </row>
    <row r="88" spans="1:7" x14ac:dyDescent="0.3">
      <c r="A88" t="str">
        <f t="shared" si="1"/>
        <v>2007-34-4-HoodsportHat_Y_h_m</v>
      </c>
      <c r="B88">
        <v>2007</v>
      </c>
      <c r="C88">
        <v>34</v>
      </c>
      <c r="D88" t="s">
        <v>139</v>
      </c>
      <c r="E88">
        <v>4</v>
      </c>
      <c r="F88">
        <v>205.50359920186165</v>
      </c>
      <c r="G88" t="s">
        <v>242</v>
      </c>
    </row>
    <row r="89" spans="1:7" x14ac:dyDescent="0.3">
      <c r="A89" t="str">
        <f t="shared" si="1"/>
        <v>2007-34-5-HoodsportHat_Y_h_m</v>
      </c>
      <c r="B89">
        <v>2007</v>
      </c>
      <c r="C89">
        <v>34</v>
      </c>
      <c r="D89" t="s">
        <v>139</v>
      </c>
      <c r="E89">
        <v>5</v>
      </c>
      <c r="F89">
        <v>0</v>
      </c>
      <c r="G89" t="s">
        <v>242</v>
      </c>
    </row>
    <row r="90" spans="1:7" x14ac:dyDescent="0.3">
      <c r="A90" t="str">
        <f t="shared" si="1"/>
        <v>2008-34-3-HoodsportHat_Y_h_m</v>
      </c>
      <c r="B90">
        <v>2008</v>
      </c>
      <c r="C90">
        <v>34</v>
      </c>
      <c r="D90" t="s">
        <v>139</v>
      </c>
      <c r="E90">
        <v>3</v>
      </c>
      <c r="F90">
        <v>7.5672638359025663</v>
      </c>
      <c r="G90" t="s">
        <v>242</v>
      </c>
    </row>
    <row r="91" spans="1:7" x14ac:dyDescent="0.3">
      <c r="A91" t="str">
        <f t="shared" si="1"/>
        <v>2008-34-4-HoodsportHat_Y_h_m</v>
      </c>
      <c r="B91">
        <v>2008</v>
      </c>
      <c r="C91">
        <v>34</v>
      </c>
      <c r="D91" t="s">
        <v>139</v>
      </c>
      <c r="E91">
        <v>4</v>
      </c>
      <c r="F91">
        <v>218.20990316963076</v>
      </c>
      <c r="G91" t="s">
        <v>242</v>
      </c>
    </row>
    <row r="92" spans="1:7" x14ac:dyDescent="0.3">
      <c r="A92" t="str">
        <f t="shared" si="1"/>
        <v>2008-34-5-HoodsportHat_Y_h_m</v>
      </c>
      <c r="B92">
        <v>2008</v>
      </c>
      <c r="C92">
        <v>34</v>
      </c>
      <c r="D92" t="s">
        <v>139</v>
      </c>
      <c r="E92">
        <v>5</v>
      </c>
      <c r="F92">
        <v>0</v>
      </c>
      <c r="G92" t="s">
        <v>242</v>
      </c>
    </row>
    <row r="93" spans="1:7" x14ac:dyDescent="0.3">
      <c r="A93" t="str">
        <f t="shared" si="1"/>
        <v>2009-34-3-HoodsportHat_Y_h_m</v>
      </c>
      <c r="B93">
        <v>2009</v>
      </c>
      <c r="C93">
        <v>34</v>
      </c>
      <c r="D93" t="s">
        <v>139</v>
      </c>
      <c r="E93">
        <v>3</v>
      </c>
      <c r="F93">
        <v>92.753419865724211</v>
      </c>
      <c r="G93" t="s">
        <v>242</v>
      </c>
    </row>
    <row r="94" spans="1:7" x14ac:dyDescent="0.3">
      <c r="A94" t="str">
        <f t="shared" si="1"/>
        <v>2009-34-4-HoodsportHat_Y_h_m</v>
      </c>
      <c r="B94">
        <v>2009</v>
      </c>
      <c r="C94">
        <v>34</v>
      </c>
      <c r="D94" t="s">
        <v>139</v>
      </c>
      <c r="E94">
        <v>4</v>
      </c>
      <c r="F94">
        <v>132.32554311707474</v>
      </c>
      <c r="G94" t="s">
        <v>242</v>
      </c>
    </row>
    <row r="95" spans="1:7" x14ac:dyDescent="0.3">
      <c r="A95" t="str">
        <f t="shared" si="1"/>
        <v>2009-34-5-HoodsportHat_Y_h_m</v>
      </c>
      <c r="B95">
        <v>2009</v>
      </c>
      <c r="C95">
        <v>34</v>
      </c>
      <c r="D95" t="s">
        <v>139</v>
      </c>
      <c r="E95">
        <v>5</v>
      </c>
      <c r="F95">
        <v>16.35395773491998</v>
      </c>
      <c r="G95" t="s">
        <v>242</v>
      </c>
    </row>
    <row r="96" spans="1:7" x14ac:dyDescent="0.3">
      <c r="A96" t="str">
        <f t="shared" si="1"/>
        <v>2010-34-3-HoodsportHat_Y_h_m</v>
      </c>
      <c r="B96">
        <v>2010</v>
      </c>
      <c r="C96">
        <v>34</v>
      </c>
      <c r="D96" t="s">
        <v>139</v>
      </c>
      <c r="E96">
        <v>3</v>
      </c>
      <c r="F96">
        <v>90.197991533819689</v>
      </c>
      <c r="G96" t="s">
        <v>242</v>
      </c>
    </row>
    <row r="97" spans="1:7" x14ac:dyDescent="0.3">
      <c r="A97" t="str">
        <f t="shared" si="1"/>
        <v>2010-34-4-HoodsportHat_Y_h_m</v>
      </c>
      <c r="B97">
        <v>2010</v>
      </c>
      <c r="C97">
        <v>34</v>
      </c>
      <c r="D97" t="s">
        <v>139</v>
      </c>
      <c r="E97">
        <v>4</v>
      </c>
      <c r="F97">
        <v>29.492292996922547</v>
      </c>
      <c r="G97" t="s">
        <v>242</v>
      </c>
    </row>
    <row r="98" spans="1:7" x14ac:dyDescent="0.3">
      <c r="A98" t="str">
        <f t="shared" si="1"/>
        <v>2010-34-5-HoodsportHat_Y_h_m</v>
      </c>
      <c r="B98">
        <v>2010</v>
      </c>
      <c r="C98">
        <v>34</v>
      </c>
      <c r="D98" t="s">
        <v>139</v>
      </c>
      <c r="E98">
        <v>5</v>
      </c>
      <c r="F98">
        <v>1.5743971739126146</v>
      </c>
      <c r="G98" t="s">
        <v>242</v>
      </c>
    </row>
    <row r="99" spans="1:7" x14ac:dyDescent="0.3">
      <c r="A99" t="str">
        <f t="shared" si="1"/>
        <v>2011-34-3-HoodsportHat_Y_h_m</v>
      </c>
      <c r="B99">
        <v>2011</v>
      </c>
      <c r="C99">
        <v>34</v>
      </c>
      <c r="D99" t="s">
        <v>139</v>
      </c>
      <c r="E99">
        <v>3</v>
      </c>
      <c r="F99">
        <v>57.763844034954396</v>
      </c>
      <c r="G99" t="s">
        <v>242</v>
      </c>
    </row>
    <row r="100" spans="1:7" x14ac:dyDescent="0.3">
      <c r="A100" t="str">
        <f t="shared" si="1"/>
        <v>2011-34-4-HoodsportHat_Y_h_m</v>
      </c>
      <c r="B100">
        <v>2011</v>
      </c>
      <c r="C100">
        <v>34</v>
      </c>
      <c r="D100" t="s">
        <v>139</v>
      </c>
      <c r="E100">
        <v>4</v>
      </c>
      <c r="F100">
        <v>99.540750247680791</v>
      </c>
      <c r="G100" t="s">
        <v>242</v>
      </c>
    </row>
    <row r="101" spans="1:7" x14ac:dyDescent="0.3">
      <c r="A101" t="str">
        <f t="shared" si="1"/>
        <v>2011-34-5-HoodsportHat_Y_h_m</v>
      </c>
      <c r="B101">
        <v>2011</v>
      </c>
      <c r="C101">
        <v>34</v>
      </c>
      <c r="D101" t="s">
        <v>139</v>
      </c>
      <c r="E101">
        <v>5</v>
      </c>
      <c r="F101">
        <v>0</v>
      </c>
      <c r="G101" t="s">
        <v>242</v>
      </c>
    </row>
    <row r="102" spans="1:7" x14ac:dyDescent="0.3">
      <c r="A102" t="str">
        <f t="shared" si="1"/>
        <v>2012-34-3-HoodsportHat_Y_h_m</v>
      </c>
      <c r="B102">
        <v>2012</v>
      </c>
      <c r="C102">
        <v>34</v>
      </c>
      <c r="D102" t="s">
        <v>139</v>
      </c>
      <c r="E102">
        <v>3</v>
      </c>
      <c r="F102">
        <v>41.652202512471447</v>
      </c>
      <c r="G102" t="s">
        <v>242</v>
      </c>
    </row>
    <row r="103" spans="1:7" x14ac:dyDescent="0.3">
      <c r="A103" t="str">
        <f t="shared" si="1"/>
        <v>2012-34-4-HoodsportHat_Y_h_m</v>
      </c>
      <c r="B103">
        <v>2012</v>
      </c>
      <c r="C103">
        <v>34</v>
      </c>
      <c r="D103" t="s">
        <v>139</v>
      </c>
      <c r="E103">
        <v>4</v>
      </c>
      <c r="F103">
        <v>39.119893511482601</v>
      </c>
      <c r="G103" t="s">
        <v>242</v>
      </c>
    </row>
    <row r="104" spans="1:7" x14ac:dyDescent="0.3">
      <c r="A104" t="str">
        <f t="shared" si="1"/>
        <v>2012-34-5-HoodsportHat_Y_h_m</v>
      </c>
      <c r="B104">
        <v>2012</v>
      </c>
      <c r="C104">
        <v>34</v>
      </c>
      <c r="D104" t="s">
        <v>139</v>
      </c>
      <c r="E104">
        <v>5</v>
      </c>
      <c r="F104">
        <v>3.7806773944979835</v>
      </c>
      <c r="G104" t="s">
        <v>242</v>
      </c>
    </row>
    <row r="105" spans="1:7" x14ac:dyDescent="0.3">
      <c r="A105" t="str">
        <f t="shared" si="1"/>
        <v>2013-34-3-HoodsportHat_Y_h_m</v>
      </c>
      <c r="B105">
        <v>2013</v>
      </c>
      <c r="C105">
        <v>34</v>
      </c>
      <c r="D105" t="s">
        <v>139</v>
      </c>
      <c r="E105">
        <v>3</v>
      </c>
      <c r="F105">
        <v>130.34519666831306</v>
      </c>
      <c r="G105" t="s">
        <v>242</v>
      </c>
    </row>
    <row r="106" spans="1:7" x14ac:dyDescent="0.3">
      <c r="A106" t="str">
        <f t="shared" si="1"/>
        <v>2013-34-4-HoodsportHat_Y_h_m</v>
      </c>
      <c r="B106">
        <v>2013</v>
      </c>
      <c r="C106">
        <v>34</v>
      </c>
      <c r="D106" t="s">
        <v>139</v>
      </c>
      <c r="E106">
        <v>4</v>
      </c>
      <c r="F106">
        <v>41.09474558822636</v>
      </c>
      <c r="G106" t="s">
        <v>242</v>
      </c>
    </row>
    <row r="107" spans="1:7" x14ac:dyDescent="0.3">
      <c r="A107" t="str">
        <f t="shared" si="1"/>
        <v>2013-34-5-HoodsportHat_Y_h_m</v>
      </c>
      <c r="B107">
        <v>2013</v>
      </c>
      <c r="C107">
        <v>34</v>
      </c>
      <c r="D107" t="s">
        <v>139</v>
      </c>
      <c r="E107">
        <v>5</v>
      </c>
      <c r="F107">
        <v>0</v>
      </c>
      <c r="G107" t="s">
        <v>242</v>
      </c>
    </row>
    <row r="108" spans="1:7" x14ac:dyDescent="0.3">
      <c r="A108" t="str">
        <f t="shared" si="1"/>
        <v>2007-31-3-SkokR_hat_h_um</v>
      </c>
      <c r="B108">
        <v>2007</v>
      </c>
      <c r="C108">
        <v>31</v>
      </c>
      <c r="D108" t="s">
        <v>143</v>
      </c>
      <c r="E108">
        <v>3</v>
      </c>
      <c r="F108">
        <v>9268.7295968538801</v>
      </c>
      <c r="G108" t="s">
        <v>243</v>
      </c>
    </row>
    <row r="109" spans="1:7" x14ac:dyDescent="0.3">
      <c r="A109" t="str">
        <f t="shared" si="1"/>
        <v>2008-31-3-SkokR_hat_h_um</v>
      </c>
      <c r="B109">
        <v>2008</v>
      </c>
      <c r="C109">
        <v>31</v>
      </c>
      <c r="D109" t="s">
        <v>143</v>
      </c>
      <c r="E109">
        <v>3</v>
      </c>
      <c r="F109">
        <v>12657.228399279931</v>
      </c>
      <c r="G109" t="s">
        <v>243</v>
      </c>
    </row>
    <row r="110" spans="1:7" x14ac:dyDescent="0.3">
      <c r="A110" t="str">
        <f t="shared" si="1"/>
        <v>2009-31-3-SkokR_hat_h_um</v>
      </c>
      <c r="B110">
        <v>2009</v>
      </c>
      <c r="C110">
        <v>31</v>
      </c>
      <c r="D110" t="s">
        <v>143</v>
      </c>
      <c r="E110">
        <v>3</v>
      </c>
      <c r="F110">
        <v>3136.1251216793339</v>
      </c>
      <c r="G110" t="s">
        <v>243</v>
      </c>
    </row>
    <row r="111" spans="1:7" x14ac:dyDescent="0.3">
      <c r="A111" t="str">
        <f t="shared" si="1"/>
        <v>2010-31-3-SkokR_hat_h_um</v>
      </c>
      <c r="B111">
        <v>2010</v>
      </c>
      <c r="C111">
        <v>31</v>
      </c>
      <c r="D111" t="s">
        <v>143</v>
      </c>
      <c r="E111">
        <v>3</v>
      </c>
      <c r="F111">
        <v>1797.5680059898275</v>
      </c>
      <c r="G111" t="s">
        <v>243</v>
      </c>
    </row>
    <row r="112" spans="1:7" x14ac:dyDescent="0.3">
      <c r="A112" t="str">
        <f t="shared" si="1"/>
        <v>2011-31-3-SkokR_hat_h_um</v>
      </c>
      <c r="B112">
        <v>2011</v>
      </c>
      <c r="C112">
        <v>31</v>
      </c>
      <c r="D112" t="s">
        <v>143</v>
      </c>
      <c r="E112">
        <v>3</v>
      </c>
      <c r="F112">
        <v>802.5502828135867</v>
      </c>
      <c r="G112" t="s">
        <v>243</v>
      </c>
    </row>
    <row r="113" spans="1:7" x14ac:dyDescent="0.3">
      <c r="A113" t="str">
        <f t="shared" si="1"/>
        <v>2012-31-3-SkokR_hat_h_um</v>
      </c>
      <c r="B113">
        <v>2012</v>
      </c>
      <c r="C113">
        <v>31</v>
      </c>
      <c r="D113" t="s">
        <v>143</v>
      </c>
      <c r="E113">
        <v>3</v>
      </c>
      <c r="F113">
        <v>2836.0714684442546</v>
      </c>
      <c r="G113" t="s">
        <v>243</v>
      </c>
    </row>
    <row r="114" spans="1:7" x14ac:dyDescent="0.3">
      <c r="A114" t="str">
        <f t="shared" si="1"/>
        <v>2013-31-3-SkokR_hat_h_um</v>
      </c>
      <c r="B114">
        <v>2013</v>
      </c>
      <c r="C114">
        <v>31</v>
      </c>
      <c r="D114" t="s">
        <v>143</v>
      </c>
      <c r="E114">
        <v>3</v>
      </c>
      <c r="F114">
        <v>1145.0620225308649</v>
      </c>
      <c r="G114" t="s">
        <v>243</v>
      </c>
    </row>
    <row r="115" spans="1:7" x14ac:dyDescent="0.3">
      <c r="A115" t="str">
        <f t="shared" si="1"/>
        <v>2007-31-4-SkokR_hat_h_um</v>
      </c>
      <c r="B115">
        <v>2007</v>
      </c>
      <c r="C115">
        <v>31</v>
      </c>
      <c r="D115" t="s">
        <v>143</v>
      </c>
      <c r="E115">
        <v>4</v>
      </c>
      <c r="F115">
        <v>17014.199204715747</v>
      </c>
      <c r="G115" t="s">
        <v>243</v>
      </c>
    </row>
    <row r="116" spans="1:7" x14ac:dyDescent="0.3">
      <c r="A116" t="str">
        <f t="shared" si="1"/>
        <v>2008-31-4-SkokR_hat_h_um</v>
      </c>
      <c r="B116">
        <v>2008</v>
      </c>
      <c r="C116">
        <v>31</v>
      </c>
      <c r="D116" t="s">
        <v>143</v>
      </c>
      <c r="E116">
        <v>4</v>
      </c>
      <c r="F116">
        <v>2150.1707200380288</v>
      </c>
      <c r="G116" t="s">
        <v>243</v>
      </c>
    </row>
    <row r="117" spans="1:7" x14ac:dyDescent="0.3">
      <c r="A117" t="str">
        <f t="shared" si="1"/>
        <v>2009-31-4-SkokR_hat_h_um</v>
      </c>
      <c r="B117">
        <v>2009</v>
      </c>
      <c r="C117">
        <v>31</v>
      </c>
      <c r="D117" t="s">
        <v>143</v>
      </c>
      <c r="E117">
        <v>4</v>
      </c>
      <c r="F117">
        <v>7538.2580842261932</v>
      </c>
      <c r="G117" t="s">
        <v>243</v>
      </c>
    </row>
    <row r="118" spans="1:7" x14ac:dyDescent="0.3">
      <c r="A118" t="str">
        <f t="shared" si="1"/>
        <v>2010-31-4-SkokR_hat_h_um</v>
      </c>
      <c r="B118">
        <v>2010</v>
      </c>
      <c r="C118">
        <v>31</v>
      </c>
      <c r="D118" t="s">
        <v>143</v>
      </c>
      <c r="E118">
        <v>4</v>
      </c>
      <c r="F118">
        <v>1244.6219920595586</v>
      </c>
      <c r="G118" t="s">
        <v>243</v>
      </c>
    </row>
    <row r="119" spans="1:7" x14ac:dyDescent="0.3">
      <c r="A119" t="str">
        <f t="shared" si="1"/>
        <v>2011-31-4-SkokR_hat_h_um</v>
      </c>
      <c r="B119">
        <v>2011</v>
      </c>
      <c r="C119">
        <v>31</v>
      </c>
      <c r="D119" t="s">
        <v>143</v>
      </c>
      <c r="E119">
        <v>4</v>
      </c>
      <c r="F119">
        <v>2210.7515315334213</v>
      </c>
      <c r="G119" t="s">
        <v>243</v>
      </c>
    </row>
    <row r="120" spans="1:7" x14ac:dyDescent="0.3">
      <c r="A120" t="str">
        <f t="shared" si="1"/>
        <v>2012-31-4-SkokR_hat_h_um</v>
      </c>
      <c r="B120">
        <v>2012</v>
      </c>
      <c r="C120">
        <v>31</v>
      </c>
      <c r="D120" t="s">
        <v>143</v>
      </c>
      <c r="E120">
        <v>4</v>
      </c>
      <c r="F120">
        <v>314.67563224007552</v>
      </c>
      <c r="G120" t="s">
        <v>243</v>
      </c>
    </row>
    <row r="121" spans="1:7" x14ac:dyDescent="0.3">
      <c r="A121" t="str">
        <f t="shared" si="1"/>
        <v>2013-31-4-SkokR_hat_h_um</v>
      </c>
      <c r="B121">
        <v>2013</v>
      </c>
      <c r="C121">
        <v>31</v>
      </c>
      <c r="D121" t="s">
        <v>143</v>
      </c>
      <c r="E121">
        <v>4</v>
      </c>
      <c r="F121">
        <v>1172.0875831092158</v>
      </c>
      <c r="G121" t="s">
        <v>243</v>
      </c>
    </row>
    <row r="122" spans="1:7" x14ac:dyDescent="0.3">
      <c r="A122" t="str">
        <f t="shared" si="1"/>
        <v>2007-31-5-SkokR_hat_h_um</v>
      </c>
      <c r="B122">
        <v>2007</v>
      </c>
      <c r="C122">
        <v>31</v>
      </c>
      <c r="D122" t="s">
        <v>143</v>
      </c>
      <c r="E122">
        <v>5</v>
      </c>
      <c r="F122">
        <v>515.58553492798706</v>
      </c>
      <c r="G122" t="s">
        <v>243</v>
      </c>
    </row>
    <row r="123" spans="1:7" x14ac:dyDescent="0.3">
      <c r="A123" t="str">
        <f t="shared" si="1"/>
        <v>2008-31-5-SkokR_hat_h_um</v>
      </c>
      <c r="B123">
        <v>2008</v>
      </c>
      <c r="C123">
        <v>31</v>
      </c>
      <c r="D123" t="s">
        <v>143</v>
      </c>
      <c r="E123">
        <v>5</v>
      </c>
      <c r="F123">
        <v>185.94521843937281</v>
      </c>
      <c r="G123" t="s">
        <v>243</v>
      </c>
    </row>
    <row r="124" spans="1:7" x14ac:dyDescent="0.3">
      <c r="A124" t="str">
        <f t="shared" si="1"/>
        <v>2009-31-5-SkokR_hat_h_um</v>
      </c>
      <c r="B124">
        <v>2009</v>
      </c>
      <c r="C124">
        <v>31</v>
      </c>
      <c r="D124" t="s">
        <v>143</v>
      </c>
      <c r="E124">
        <v>5</v>
      </c>
      <c r="F124">
        <v>22.611247736798607</v>
      </c>
      <c r="G124" t="s">
        <v>243</v>
      </c>
    </row>
    <row r="125" spans="1:7" x14ac:dyDescent="0.3">
      <c r="A125" t="str">
        <f t="shared" si="1"/>
        <v>2010-31-5-SkokR_hat_h_um</v>
      </c>
      <c r="B125">
        <v>2010</v>
      </c>
      <c r="C125">
        <v>31</v>
      </c>
      <c r="D125" t="s">
        <v>143</v>
      </c>
      <c r="E125">
        <v>5</v>
      </c>
      <c r="F125">
        <v>93.069992993944865</v>
      </c>
      <c r="G125" t="s">
        <v>243</v>
      </c>
    </row>
    <row r="126" spans="1:7" x14ac:dyDescent="0.3">
      <c r="A126" t="str">
        <f t="shared" si="1"/>
        <v>2011-31-5-SkokR_hat_h_um</v>
      </c>
      <c r="B126">
        <v>2011</v>
      </c>
      <c r="C126">
        <v>31</v>
      </c>
      <c r="D126" t="s">
        <v>143</v>
      </c>
      <c r="E126">
        <v>5</v>
      </c>
      <c r="F126">
        <v>13.777202169450238</v>
      </c>
      <c r="G126" t="s">
        <v>243</v>
      </c>
    </row>
    <row r="127" spans="1:7" x14ac:dyDescent="0.3">
      <c r="A127" t="str">
        <f t="shared" si="1"/>
        <v>2012-31-5-SkokR_hat_h_um</v>
      </c>
      <c r="B127">
        <v>2012</v>
      </c>
      <c r="C127">
        <v>31</v>
      </c>
      <c r="D127" t="s">
        <v>143</v>
      </c>
      <c r="E127">
        <v>5</v>
      </c>
      <c r="F127">
        <v>56.767253034787544</v>
      </c>
      <c r="G127" t="s">
        <v>243</v>
      </c>
    </row>
    <row r="128" spans="1:7" x14ac:dyDescent="0.3">
      <c r="A128" t="str">
        <f t="shared" si="1"/>
        <v>2013-31-5-SkokR_hat_h_um</v>
      </c>
      <c r="B128">
        <v>2013</v>
      </c>
      <c r="C128">
        <v>31</v>
      </c>
      <c r="D128" t="s">
        <v>143</v>
      </c>
      <c r="E128">
        <v>5</v>
      </c>
      <c r="F128">
        <v>6.5177720468925298</v>
      </c>
      <c r="G128" t="s">
        <v>243</v>
      </c>
    </row>
    <row r="129" spans="1:7" x14ac:dyDescent="0.3">
      <c r="A129" t="str">
        <f t="shared" si="1"/>
        <v>2007-32-3-SkokR_hat_h_m</v>
      </c>
      <c r="B129">
        <v>2007</v>
      </c>
      <c r="C129">
        <v>32</v>
      </c>
      <c r="D129" t="s">
        <v>142</v>
      </c>
      <c r="E129">
        <v>3</v>
      </c>
      <c r="F129">
        <v>1048.3498438596469</v>
      </c>
      <c r="G129" t="s">
        <v>244</v>
      </c>
    </row>
    <row r="130" spans="1:7" x14ac:dyDescent="0.3">
      <c r="A130" t="str">
        <f t="shared" si="1"/>
        <v>2007-32-4-SkokR_hat_h_m</v>
      </c>
      <c r="B130">
        <v>2007</v>
      </c>
      <c r="C130">
        <v>32</v>
      </c>
      <c r="D130" t="s">
        <v>142</v>
      </c>
      <c r="E130">
        <v>4</v>
      </c>
      <c r="F130">
        <v>1068.0318998563714</v>
      </c>
      <c r="G130" t="s">
        <v>244</v>
      </c>
    </row>
    <row r="131" spans="1:7" x14ac:dyDescent="0.3">
      <c r="A131" t="str">
        <f t="shared" si="1"/>
        <v>2007-32-5-SkokR_hat_h_m</v>
      </c>
      <c r="B131">
        <v>2007</v>
      </c>
      <c r="C131">
        <v>32</v>
      </c>
      <c r="D131" t="s">
        <v>142</v>
      </c>
      <c r="E131">
        <v>5</v>
      </c>
      <c r="F131">
        <v>31.256131540927889</v>
      </c>
      <c r="G131" t="s">
        <v>244</v>
      </c>
    </row>
    <row r="132" spans="1:7" x14ac:dyDescent="0.3">
      <c r="A132" t="str">
        <f t="shared" ref="A132:A191" si="2">B132&amp;"-"&amp;C132&amp;"-"&amp;E132&amp;"-"&amp;D132</f>
        <v>2008-32-3-SkokR_hat_h_m</v>
      </c>
      <c r="B132">
        <v>2008</v>
      </c>
      <c r="C132">
        <v>32</v>
      </c>
      <c r="D132" t="s">
        <v>142</v>
      </c>
      <c r="E132">
        <v>3</v>
      </c>
      <c r="F132">
        <v>12571.945863454799</v>
      </c>
      <c r="G132" t="s">
        <v>244</v>
      </c>
    </row>
    <row r="133" spans="1:7" x14ac:dyDescent="0.3">
      <c r="A133" t="str">
        <f t="shared" si="2"/>
        <v>2008-32-4-SkokR_hat_h_m</v>
      </c>
      <c r="B133">
        <v>2008</v>
      </c>
      <c r="C133">
        <v>32</v>
      </c>
      <c r="D133" t="s">
        <v>142</v>
      </c>
      <c r="E133">
        <v>4</v>
      </c>
      <c r="F133">
        <v>243.19742150947852</v>
      </c>
      <c r="G133" t="s">
        <v>244</v>
      </c>
    </row>
    <row r="134" spans="1:7" x14ac:dyDescent="0.3">
      <c r="A134" t="str">
        <f t="shared" si="2"/>
        <v>2008-32-5-SkokR_hat_h_m</v>
      </c>
      <c r="B134">
        <v>2008</v>
      </c>
      <c r="C134">
        <v>32</v>
      </c>
      <c r="D134" t="s">
        <v>142</v>
      </c>
      <c r="E134">
        <v>5</v>
      </c>
      <c r="F134">
        <v>11.672334532439679</v>
      </c>
      <c r="G134" t="s">
        <v>244</v>
      </c>
    </row>
    <row r="135" spans="1:7" x14ac:dyDescent="0.3">
      <c r="A135" t="str">
        <f t="shared" si="2"/>
        <v>2009-32-3-SkokR_hat_h_m</v>
      </c>
      <c r="B135">
        <v>2009</v>
      </c>
      <c r="C135">
        <v>32</v>
      </c>
      <c r="D135" t="s">
        <v>142</v>
      </c>
      <c r="E135">
        <v>3</v>
      </c>
      <c r="F135">
        <v>7887.7732542344893</v>
      </c>
      <c r="G135" t="s">
        <v>244</v>
      </c>
    </row>
    <row r="136" spans="1:7" x14ac:dyDescent="0.3">
      <c r="A136" t="str">
        <f t="shared" si="2"/>
        <v>2009-32-4-SkokR_hat_h_m</v>
      </c>
      <c r="B136">
        <v>2009</v>
      </c>
      <c r="C136">
        <v>32</v>
      </c>
      <c r="D136" t="s">
        <v>142</v>
      </c>
      <c r="E136">
        <v>4</v>
      </c>
      <c r="F136">
        <v>7487.466414450867</v>
      </c>
      <c r="G136" t="s">
        <v>244</v>
      </c>
    </row>
    <row r="137" spans="1:7" x14ac:dyDescent="0.3">
      <c r="A137" t="str">
        <f t="shared" si="2"/>
        <v>2009-32-5-SkokR_hat_h_m</v>
      </c>
      <c r="B137">
        <v>2009</v>
      </c>
      <c r="C137">
        <v>32</v>
      </c>
      <c r="D137" t="s">
        <v>142</v>
      </c>
      <c r="E137">
        <v>5</v>
      </c>
      <c r="F137">
        <v>2.5574700164292983</v>
      </c>
      <c r="G137" t="s">
        <v>244</v>
      </c>
    </row>
    <row r="138" spans="1:7" x14ac:dyDescent="0.3">
      <c r="A138" t="str">
        <f t="shared" si="2"/>
        <v>2010-32-3-SkokR_hat_h_m</v>
      </c>
      <c r="B138">
        <v>2010</v>
      </c>
      <c r="C138">
        <v>32</v>
      </c>
      <c r="D138" t="s">
        <v>142</v>
      </c>
      <c r="E138">
        <v>3</v>
      </c>
      <c r="F138">
        <v>23463.10440988194</v>
      </c>
      <c r="G138" t="s">
        <v>244</v>
      </c>
    </row>
    <row r="139" spans="1:7" x14ac:dyDescent="0.3">
      <c r="A139" t="str">
        <f t="shared" si="2"/>
        <v>2010-32-4-SkokR_hat_h_m</v>
      </c>
      <c r="B139">
        <v>2010</v>
      </c>
      <c r="C139">
        <v>32</v>
      </c>
      <c r="D139" t="s">
        <v>142</v>
      </c>
      <c r="E139">
        <v>4</v>
      </c>
      <c r="F139">
        <v>3130.3904275804107</v>
      </c>
      <c r="G139" t="s">
        <v>244</v>
      </c>
    </row>
    <row r="140" spans="1:7" x14ac:dyDescent="0.3">
      <c r="A140" t="str">
        <f t="shared" si="2"/>
        <v>2010-32-5-SkokR_hat_h_m</v>
      </c>
      <c r="B140">
        <v>2010</v>
      </c>
      <c r="C140">
        <v>32</v>
      </c>
      <c r="D140" t="s">
        <v>142</v>
      </c>
      <c r="E140">
        <v>5</v>
      </c>
      <c r="F140">
        <v>92.442901125064438</v>
      </c>
      <c r="G140" t="s">
        <v>244</v>
      </c>
    </row>
    <row r="141" spans="1:7" x14ac:dyDescent="0.3">
      <c r="A141" t="str">
        <f t="shared" si="2"/>
        <v>2011-32-3-SkokR_hat_h_m</v>
      </c>
      <c r="B141">
        <v>2011</v>
      </c>
      <c r="C141">
        <v>32</v>
      </c>
      <c r="D141" t="s">
        <v>142</v>
      </c>
      <c r="E141">
        <v>3</v>
      </c>
      <c r="F141">
        <v>11449.911941778735</v>
      </c>
      <c r="G141" t="s">
        <v>244</v>
      </c>
    </row>
    <row r="142" spans="1:7" x14ac:dyDescent="0.3">
      <c r="A142" t="str">
        <f t="shared" si="2"/>
        <v>2011-32-4-SkokR_hat_h_m</v>
      </c>
      <c r="B142">
        <v>2011</v>
      </c>
      <c r="C142">
        <v>32</v>
      </c>
      <c r="D142" t="s">
        <v>142</v>
      </c>
      <c r="E142">
        <v>4</v>
      </c>
      <c r="F142">
        <v>28856.262369952641</v>
      </c>
      <c r="G142" t="s">
        <v>244</v>
      </c>
    </row>
    <row r="143" spans="1:7" x14ac:dyDescent="0.3">
      <c r="A143" t="str">
        <f t="shared" si="2"/>
        <v>2011-32-5-SkokR_hat_h_m</v>
      </c>
      <c r="B143">
        <v>2011</v>
      </c>
      <c r="C143">
        <v>32</v>
      </c>
      <c r="D143" t="s">
        <v>142</v>
      </c>
      <c r="E143">
        <v>5</v>
      </c>
      <c r="F143">
        <v>34.6515022755787</v>
      </c>
      <c r="G143" t="s">
        <v>244</v>
      </c>
    </row>
    <row r="144" spans="1:7" x14ac:dyDescent="0.3">
      <c r="A144" t="str">
        <f t="shared" si="2"/>
        <v>2012-32-3-SkokR_hat_h_m</v>
      </c>
      <c r="B144">
        <v>2012</v>
      </c>
      <c r="C144">
        <v>32</v>
      </c>
      <c r="D144" t="s">
        <v>142</v>
      </c>
      <c r="E144">
        <v>3</v>
      </c>
      <c r="F144">
        <v>43432.431714065962</v>
      </c>
      <c r="G144" t="s">
        <v>244</v>
      </c>
    </row>
    <row r="145" spans="1:7" x14ac:dyDescent="0.3">
      <c r="A145" t="str">
        <f t="shared" si="2"/>
        <v>2012-32-4-SkokR_hat_h_m</v>
      </c>
      <c r="B145">
        <v>2012</v>
      </c>
      <c r="C145">
        <v>32</v>
      </c>
      <c r="D145" t="s">
        <v>142</v>
      </c>
      <c r="E145">
        <v>4</v>
      </c>
      <c r="F145">
        <v>4489.4486445646262</v>
      </c>
      <c r="G145" t="s">
        <v>244</v>
      </c>
    </row>
    <row r="146" spans="1:7" x14ac:dyDescent="0.3">
      <c r="A146" t="str">
        <f t="shared" si="2"/>
        <v>2012-32-5-SkokR_hat_h_m</v>
      </c>
      <c r="B146">
        <v>2012</v>
      </c>
      <c r="C146">
        <v>32</v>
      </c>
      <c r="D146" t="s">
        <v>142</v>
      </c>
      <c r="E146">
        <v>5</v>
      </c>
      <c r="F146">
        <v>740.965560456768</v>
      </c>
      <c r="G146" t="s">
        <v>244</v>
      </c>
    </row>
    <row r="147" spans="1:7" x14ac:dyDescent="0.3">
      <c r="A147" t="str">
        <f t="shared" si="2"/>
        <v>2013-32-3-SkokR_hat_h_m</v>
      </c>
      <c r="B147">
        <v>2013</v>
      </c>
      <c r="C147">
        <v>32</v>
      </c>
      <c r="D147" t="s">
        <v>142</v>
      </c>
      <c r="E147">
        <v>3</v>
      </c>
      <c r="F147">
        <v>16915.319347749064</v>
      </c>
      <c r="G147" t="s">
        <v>244</v>
      </c>
    </row>
    <row r="148" spans="1:7" x14ac:dyDescent="0.3">
      <c r="A148" t="str">
        <f t="shared" si="2"/>
        <v>2013-32-4-SkokR_hat_h_m</v>
      </c>
      <c r="B148">
        <v>2013</v>
      </c>
      <c r="C148">
        <v>32</v>
      </c>
      <c r="D148" t="s">
        <v>142</v>
      </c>
      <c r="E148">
        <v>4</v>
      </c>
      <c r="F148">
        <v>17949.693610584778</v>
      </c>
      <c r="G148" t="s">
        <v>244</v>
      </c>
    </row>
    <row r="149" spans="1:7" x14ac:dyDescent="0.3">
      <c r="A149" t="str">
        <f t="shared" si="2"/>
        <v>2013-32-5-SkokR_hat_h_m</v>
      </c>
      <c r="B149">
        <v>2013</v>
      </c>
      <c r="C149">
        <v>32</v>
      </c>
      <c r="D149" t="s">
        <v>142</v>
      </c>
      <c r="E149">
        <v>5</v>
      </c>
      <c r="F149">
        <v>92.988461398175957</v>
      </c>
      <c r="G149" t="s">
        <v>244</v>
      </c>
    </row>
    <row r="150" spans="1:7" x14ac:dyDescent="0.3">
      <c r="A150" t="str">
        <f t="shared" si="2"/>
        <v>2007-31-3-Area12CD_tribs_nat_n_um</v>
      </c>
      <c r="B150">
        <v>2007</v>
      </c>
      <c r="C150">
        <v>31</v>
      </c>
      <c r="D150" t="s">
        <v>144</v>
      </c>
      <c r="E150">
        <v>3</v>
      </c>
      <c r="F150">
        <v>7.4848866498740554</v>
      </c>
      <c r="G150" t="s">
        <v>245</v>
      </c>
    </row>
    <row r="151" spans="1:7" x14ac:dyDescent="0.3">
      <c r="A151" t="str">
        <f t="shared" si="2"/>
        <v>2007-31-4-Area12CD_tribs_nat_n_um</v>
      </c>
      <c r="B151">
        <v>2007</v>
      </c>
      <c r="C151">
        <v>31</v>
      </c>
      <c r="D151" t="s">
        <v>144</v>
      </c>
      <c r="E151">
        <v>4</v>
      </c>
      <c r="F151">
        <v>13.1183879093199</v>
      </c>
      <c r="G151" t="s">
        <v>245</v>
      </c>
    </row>
    <row r="152" spans="1:7" x14ac:dyDescent="0.3">
      <c r="A152" t="str">
        <f t="shared" si="2"/>
        <v>2007-31-5-Area12CD_tribs_nat_n_um</v>
      </c>
      <c r="B152">
        <v>2007</v>
      </c>
      <c r="C152">
        <v>31</v>
      </c>
      <c r="D152" t="s">
        <v>144</v>
      </c>
      <c r="E152">
        <v>5</v>
      </c>
      <c r="F152">
        <v>0.39672544080604538</v>
      </c>
      <c r="G152" t="s">
        <v>245</v>
      </c>
    </row>
    <row r="153" spans="1:7" x14ac:dyDescent="0.3">
      <c r="A153" t="str">
        <f t="shared" si="2"/>
        <v>2008-31-3-Area12CD_tribs_nat_n_um</v>
      </c>
      <c r="B153">
        <v>2008</v>
      </c>
      <c r="C153">
        <v>31</v>
      </c>
      <c r="D153" t="s">
        <v>144</v>
      </c>
      <c r="E153">
        <v>3</v>
      </c>
      <c r="F153">
        <v>20.857932123125494</v>
      </c>
      <c r="G153" t="s">
        <v>245</v>
      </c>
    </row>
    <row r="154" spans="1:7" x14ac:dyDescent="0.3">
      <c r="A154" t="str">
        <f t="shared" si="2"/>
        <v>2008-31-4-Area12CD_tribs_nat_n_um</v>
      </c>
      <c r="B154">
        <v>2008</v>
      </c>
      <c r="C154">
        <v>31</v>
      </c>
      <c r="D154" t="s">
        <v>144</v>
      </c>
      <c r="E154">
        <v>4</v>
      </c>
      <c r="F154">
        <v>1.9786898184688242</v>
      </c>
      <c r="G154" t="s">
        <v>245</v>
      </c>
    </row>
    <row r="155" spans="1:7" x14ac:dyDescent="0.3">
      <c r="A155" t="str">
        <f t="shared" si="2"/>
        <v>2008-31-5-Area12CD_tribs_nat_n_um</v>
      </c>
      <c r="B155">
        <v>2008</v>
      </c>
      <c r="C155">
        <v>31</v>
      </c>
      <c r="D155" t="s">
        <v>144</v>
      </c>
      <c r="E155">
        <v>5</v>
      </c>
      <c r="F155">
        <v>0.16337805840568273</v>
      </c>
      <c r="G155" t="s">
        <v>245</v>
      </c>
    </row>
    <row r="156" spans="1:7" x14ac:dyDescent="0.3">
      <c r="A156" t="str">
        <f t="shared" si="2"/>
        <v>2009-31-3-Area12CD_tribs_nat_n_um</v>
      </c>
      <c r="B156">
        <v>2009</v>
      </c>
      <c r="C156">
        <v>31</v>
      </c>
      <c r="D156" t="s">
        <v>144</v>
      </c>
      <c r="E156">
        <v>3</v>
      </c>
      <c r="F156">
        <v>11.837837837837837</v>
      </c>
      <c r="G156" t="s">
        <v>245</v>
      </c>
    </row>
    <row r="157" spans="1:7" x14ac:dyDescent="0.3">
      <c r="A157" t="str">
        <f t="shared" si="2"/>
        <v>2009-31-4-Area12CD_tribs_nat_n_um</v>
      </c>
      <c r="B157">
        <v>2009</v>
      </c>
      <c r="C157">
        <v>31</v>
      </c>
      <c r="D157" t="s">
        <v>144</v>
      </c>
      <c r="E157">
        <v>4</v>
      </c>
      <c r="F157">
        <v>16.135135135135137</v>
      </c>
      <c r="G157" t="s">
        <v>245</v>
      </c>
    </row>
    <row r="158" spans="1:7" x14ac:dyDescent="0.3">
      <c r="A158" t="str">
        <f t="shared" si="2"/>
        <v>2009-31-5-Area12CD_tribs_nat_n_um</v>
      </c>
      <c r="B158">
        <v>2009</v>
      </c>
      <c r="C158">
        <v>31</v>
      </c>
      <c r="D158" t="s">
        <v>144</v>
      </c>
      <c r="E158">
        <v>5</v>
      </c>
      <c r="F158">
        <v>2.7027027027027029E-2</v>
      </c>
      <c r="G158" t="s">
        <v>245</v>
      </c>
    </row>
    <row r="159" spans="1:7" x14ac:dyDescent="0.3">
      <c r="A159" t="str">
        <f t="shared" si="2"/>
        <v>2010-31-3-Area12CD_tribs_nat_n_um</v>
      </c>
      <c r="B159">
        <v>2010</v>
      </c>
      <c r="C159">
        <v>31</v>
      </c>
      <c r="D159" t="s">
        <v>144</v>
      </c>
      <c r="E159">
        <v>3</v>
      </c>
      <c r="F159">
        <v>11.858994297563505</v>
      </c>
      <c r="G159" t="s">
        <v>245</v>
      </c>
    </row>
    <row r="160" spans="1:7" x14ac:dyDescent="0.3">
      <c r="A160" t="str">
        <f t="shared" si="2"/>
        <v>2010-31-4-Area12CD_tribs_nat_n_um</v>
      </c>
      <c r="B160">
        <v>2010</v>
      </c>
      <c r="C160">
        <v>31</v>
      </c>
      <c r="D160" t="s">
        <v>144</v>
      </c>
      <c r="E160">
        <v>4</v>
      </c>
      <c r="F160">
        <v>2.0539139450492483</v>
      </c>
      <c r="G160" t="s">
        <v>245</v>
      </c>
    </row>
    <row r="161" spans="1:7" x14ac:dyDescent="0.3">
      <c r="A161" t="str">
        <f t="shared" si="2"/>
        <v>2010-31-5-Area12CD_tribs_nat_n_um</v>
      </c>
      <c r="B161">
        <v>2010</v>
      </c>
      <c r="C161">
        <v>31</v>
      </c>
      <c r="D161" t="s">
        <v>144</v>
      </c>
      <c r="E161">
        <v>5</v>
      </c>
      <c r="F161">
        <v>8.7091757387247282E-2</v>
      </c>
      <c r="G161" t="s">
        <v>245</v>
      </c>
    </row>
    <row r="162" spans="1:7" x14ac:dyDescent="0.3">
      <c r="A162" t="str">
        <f t="shared" si="2"/>
        <v>2011-31-3-Area12CD_tribs_nat_n_um</v>
      </c>
      <c r="B162">
        <v>2011</v>
      </c>
      <c r="C162">
        <v>31</v>
      </c>
      <c r="D162" t="s">
        <v>144</v>
      </c>
      <c r="E162">
        <v>3</v>
      </c>
      <c r="F162">
        <v>1.1300949190396428</v>
      </c>
      <c r="G162" t="s">
        <v>245</v>
      </c>
    </row>
    <row r="163" spans="1:7" x14ac:dyDescent="0.3">
      <c r="A163" t="str">
        <f t="shared" si="2"/>
        <v>2011-31-4-Area12CD_tribs_nat_n_um</v>
      </c>
      <c r="B163">
        <v>2011</v>
      </c>
      <c r="C163">
        <v>31</v>
      </c>
      <c r="D163" t="s">
        <v>144</v>
      </c>
      <c r="E163">
        <v>4</v>
      </c>
      <c r="F163">
        <v>2.8654383026242325</v>
      </c>
      <c r="G163" t="s">
        <v>245</v>
      </c>
    </row>
    <row r="164" spans="1:7" x14ac:dyDescent="0.3">
      <c r="A164" t="str">
        <f t="shared" si="2"/>
        <v>2011-31-5-Area12CD_tribs_nat_n_um</v>
      </c>
      <c r="B164">
        <v>2011</v>
      </c>
      <c r="C164">
        <v>31</v>
      </c>
      <c r="D164" t="s">
        <v>144</v>
      </c>
      <c r="E164">
        <v>5</v>
      </c>
      <c r="F164">
        <v>4.4667783361250699E-3</v>
      </c>
      <c r="G164" t="s">
        <v>245</v>
      </c>
    </row>
    <row r="165" spans="1:7" x14ac:dyDescent="0.3">
      <c r="A165" t="str">
        <f t="shared" si="2"/>
        <v>2012-31-3-Area12CD_tribs_nat_n_um</v>
      </c>
      <c r="B165">
        <v>2012</v>
      </c>
      <c r="C165">
        <v>31</v>
      </c>
      <c r="D165" t="s">
        <v>144</v>
      </c>
      <c r="E165">
        <v>3</v>
      </c>
      <c r="F165">
        <v>25.86807928913192</v>
      </c>
      <c r="G165" t="s">
        <v>245</v>
      </c>
    </row>
    <row r="166" spans="1:7" x14ac:dyDescent="0.3">
      <c r="A166" t="str">
        <f t="shared" si="2"/>
        <v>2012-31-4-Area12CD_tribs_nat_n_um</v>
      </c>
      <c r="B166">
        <v>2012</v>
      </c>
      <c r="C166">
        <v>31</v>
      </c>
      <c r="D166" t="s">
        <v>144</v>
      </c>
      <c r="E166">
        <v>4</v>
      </c>
      <c r="F166">
        <v>2.6859193438140805</v>
      </c>
      <c r="G166" t="s">
        <v>245</v>
      </c>
    </row>
    <row r="167" spans="1:7" x14ac:dyDescent="0.3">
      <c r="A167" t="str">
        <f t="shared" si="2"/>
        <v>2012-31-5-Area12CD_tribs_nat_n_um</v>
      </c>
      <c r="B167">
        <v>2012</v>
      </c>
      <c r="C167">
        <v>31</v>
      </c>
      <c r="D167" t="s">
        <v>144</v>
      </c>
      <c r="E167">
        <v>5</v>
      </c>
      <c r="F167">
        <v>0.44600136705399862</v>
      </c>
      <c r="G167" t="s">
        <v>245</v>
      </c>
    </row>
    <row r="168" spans="1:7" x14ac:dyDescent="0.3">
      <c r="A168" t="str">
        <f t="shared" si="2"/>
        <v>2013-31-3-Area12CD_tribs_nat_n_um</v>
      </c>
      <c r="B168">
        <v>2013</v>
      </c>
      <c r="C168">
        <v>31</v>
      </c>
      <c r="D168" t="s">
        <v>144</v>
      </c>
      <c r="E168">
        <v>3</v>
      </c>
      <c r="F168">
        <v>41.176601423487547</v>
      </c>
      <c r="G168" t="s">
        <v>245</v>
      </c>
    </row>
    <row r="169" spans="1:7" x14ac:dyDescent="0.3">
      <c r="A169" t="str">
        <f t="shared" si="2"/>
        <v>2013-31-4-Area12CD_tribs_nat_n_um</v>
      </c>
      <c r="B169">
        <v>2013</v>
      </c>
      <c r="C169">
        <v>31</v>
      </c>
      <c r="D169" t="s">
        <v>144</v>
      </c>
      <c r="E169">
        <v>4</v>
      </c>
      <c r="F169">
        <v>43.596530249110316</v>
      </c>
      <c r="G169" t="s">
        <v>245</v>
      </c>
    </row>
    <row r="170" spans="1:7" x14ac:dyDescent="0.3">
      <c r="A170" t="str">
        <f t="shared" si="2"/>
        <v>2013-31-5-Area12CD_tribs_nat_n_um</v>
      </c>
      <c r="B170">
        <v>2013</v>
      </c>
      <c r="C170">
        <v>31</v>
      </c>
      <c r="D170" t="s">
        <v>144</v>
      </c>
      <c r="E170">
        <v>5</v>
      </c>
      <c r="F170">
        <v>0.22686832740213525</v>
      </c>
      <c r="G170" t="s">
        <v>245</v>
      </c>
    </row>
    <row r="171" spans="1:7" x14ac:dyDescent="0.3">
      <c r="A171" t="str">
        <f t="shared" si="2"/>
        <v>2007-31-3-SkokR_nat_n_um</v>
      </c>
      <c r="B171">
        <v>2007</v>
      </c>
      <c r="C171">
        <v>31</v>
      </c>
      <c r="D171" t="s">
        <v>141</v>
      </c>
      <c r="E171">
        <v>3</v>
      </c>
      <c r="F171">
        <v>41.647259538362498</v>
      </c>
      <c r="G171" t="s">
        <v>246</v>
      </c>
    </row>
    <row r="172" spans="1:7" x14ac:dyDescent="0.3">
      <c r="A172" t="str">
        <f t="shared" si="2"/>
        <v>2008-31-3-SkokR_nat_n_um</v>
      </c>
      <c r="B172">
        <v>2008</v>
      </c>
      <c r="C172">
        <v>31</v>
      </c>
      <c r="D172" t="s">
        <v>141</v>
      </c>
      <c r="E172">
        <v>3</v>
      </c>
      <c r="F172">
        <v>250.15012558413642</v>
      </c>
      <c r="G172" t="s">
        <v>246</v>
      </c>
    </row>
    <row r="173" spans="1:7" x14ac:dyDescent="0.3">
      <c r="A173" t="str">
        <f t="shared" si="2"/>
        <v>2009-31-3-SkokR_nat_n_um</v>
      </c>
      <c r="B173">
        <v>2009</v>
      </c>
      <c r="C173">
        <v>31</v>
      </c>
      <c r="D173" t="s">
        <v>141</v>
      </c>
      <c r="E173">
        <v>3</v>
      </c>
      <c r="F173">
        <v>106.6286511132035</v>
      </c>
      <c r="G173" t="s">
        <v>246</v>
      </c>
    </row>
    <row r="174" spans="1:7" x14ac:dyDescent="0.3">
      <c r="A174" t="str">
        <f t="shared" si="2"/>
        <v>2010-31-3-SkokR_nat_n_um</v>
      </c>
      <c r="B174">
        <v>2010</v>
      </c>
      <c r="C174">
        <v>31</v>
      </c>
      <c r="D174" t="s">
        <v>141</v>
      </c>
      <c r="E174">
        <v>3</v>
      </c>
      <c r="F174">
        <v>231.78640774390578</v>
      </c>
      <c r="G174" t="s">
        <v>246</v>
      </c>
    </row>
    <row r="175" spans="1:7" x14ac:dyDescent="0.3">
      <c r="A175" t="str">
        <f t="shared" si="2"/>
        <v>2011-31-3-SkokR_nat_n_um</v>
      </c>
      <c r="B175">
        <v>2011</v>
      </c>
      <c r="C175">
        <v>31</v>
      </c>
      <c r="D175" t="s">
        <v>141</v>
      </c>
      <c r="E175">
        <v>3</v>
      </c>
      <c r="F175">
        <v>22.34626228651808</v>
      </c>
      <c r="G175" t="s">
        <v>246</v>
      </c>
    </row>
    <row r="176" spans="1:7" x14ac:dyDescent="0.3">
      <c r="A176" t="str">
        <f t="shared" si="2"/>
        <v>2012-31-3-SkokR_nat_n_um</v>
      </c>
      <c r="B176">
        <v>2012</v>
      </c>
      <c r="C176">
        <v>31</v>
      </c>
      <c r="D176" t="s">
        <v>141</v>
      </c>
      <c r="E176">
        <v>3</v>
      </c>
      <c r="F176">
        <v>206.27001982300939</v>
      </c>
      <c r="G176" t="s">
        <v>246</v>
      </c>
    </row>
    <row r="177" spans="1:7" x14ac:dyDescent="0.3">
      <c r="A177" t="str">
        <f t="shared" si="2"/>
        <v>2013-31-3-SkokR_nat_n_um</v>
      </c>
      <c r="B177">
        <v>2013</v>
      </c>
      <c r="C177">
        <v>31</v>
      </c>
      <c r="D177" t="s">
        <v>141</v>
      </c>
      <c r="E177">
        <v>3</v>
      </c>
      <c r="F177">
        <v>114.46745433532045</v>
      </c>
      <c r="G177" t="s">
        <v>246</v>
      </c>
    </row>
    <row r="178" spans="1:7" x14ac:dyDescent="0.3">
      <c r="A178" t="str">
        <f t="shared" si="2"/>
        <v>2007-31-4-SkokR_nat_n_um</v>
      </c>
      <c r="B178">
        <v>2007</v>
      </c>
      <c r="C178">
        <v>31</v>
      </c>
      <c r="D178" t="s">
        <v>141</v>
      </c>
      <c r="E178">
        <v>4</v>
      </c>
      <c r="F178">
        <v>72.993076788084096</v>
      </c>
      <c r="G178" t="s">
        <v>246</v>
      </c>
    </row>
    <row r="179" spans="1:7" x14ac:dyDescent="0.3">
      <c r="A179" t="str">
        <f t="shared" si="2"/>
        <v>2008-31-4-SkokR_nat_n_um</v>
      </c>
      <c r="B179">
        <v>2008</v>
      </c>
      <c r="C179">
        <v>31</v>
      </c>
      <c r="D179" t="s">
        <v>141</v>
      </c>
      <c r="E179">
        <v>4</v>
      </c>
      <c r="F179">
        <v>23.730516700322777</v>
      </c>
      <c r="G179" t="s">
        <v>246</v>
      </c>
    </row>
    <row r="180" spans="1:7" x14ac:dyDescent="0.3">
      <c r="A180" t="str">
        <f t="shared" si="2"/>
        <v>2009-31-4-SkokR_nat_n_um</v>
      </c>
      <c r="B180">
        <v>2009</v>
      </c>
      <c r="C180">
        <v>31</v>
      </c>
      <c r="D180" t="s">
        <v>141</v>
      </c>
      <c r="E180">
        <v>4</v>
      </c>
      <c r="F180">
        <v>145.33631213375</v>
      </c>
      <c r="G180" t="s">
        <v>246</v>
      </c>
    </row>
    <row r="181" spans="1:7" x14ac:dyDescent="0.3">
      <c r="A181" t="str">
        <f t="shared" si="2"/>
        <v>2010-31-4-SkokR_nat_n_um</v>
      </c>
      <c r="B181">
        <v>2010</v>
      </c>
      <c r="C181">
        <v>31</v>
      </c>
      <c r="D181" t="s">
        <v>141</v>
      </c>
      <c r="E181">
        <v>4</v>
      </c>
      <c r="F181">
        <v>40.144157522353332</v>
      </c>
      <c r="G181" t="s">
        <v>246</v>
      </c>
    </row>
    <row r="182" spans="1:7" x14ac:dyDescent="0.3">
      <c r="A182" t="str">
        <f t="shared" si="2"/>
        <v>2011-31-4-SkokR_nat_n_um</v>
      </c>
      <c r="B182">
        <v>2011</v>
      </c>
      <c r="C182">
        <v>31</v>
      </c>
      <c r="D182" t="s">
        <v>141</v>
      </c>
      <c r="E182">
        <v>4</v>
      </c>
      <c r="F182">
        <v>56.660582042693079</v>
      </c>
      <c r="G182" t="s">
        <v>246</v>
      </c>
    </row>
    <row r="183" spans="1:7" x14ac:dyDescent="0.3">
      <c r="A183" t="str">
        <f t="shared" si="2"/>
        <v>2012-31-4-SkokR_nat_n_um</v>
      </c>
      <c r="B183">
        <v>2012</v>
      </c>
      <c r="C183">
        <v>31</v>
      </c>
      <c r="D183" t="s">
        <v>141</v>
      </c>
      <c r="E183">
        <v>4</v>
      </c>
      <c r="F183">
        <v>21.417308571661128</v>
      </c>
      <c r="G183" t="s">
        <v>246</v>
      </c>
    </row>
    <row r="184" spans="1:7" x14ac:dyDescent="0.3">
      <c r="A184" t="str">
        <f t="shared" si="2"/>
        <v>2013-31-4-SkokR_nat_n_um</v>
      </c>
      <c r="B184">
        <v>2013</v>
      </c>
      <c r="C184">
        <v>31</v>
      </c>
      <c r="D184" t="s">
        <v>141</v>
      </c>
      <c r="E184">
        <v>4</v>
      </c>
      <c r="F184">
        <v>121.19465091701053</v>
      </c>
      <c r="G184" t="s">
        <v>246</v>
      </c>
    </row>
    <row r="185" spans="1:7" x14ac:dyDescent="0.3">
      <c r="A185" t="str">
        <f t="shared" si="2"/>
        <v>2007-31-5-SkokR_nat_n_um</v>
      </c>
      <c r="B185">
        <v>2007</v>
      </c>
      <c r="C185">
        <v>31</v>
      </c>
      <c r="D185" t="s">
        <v>141</v>
      </c>
      <c r="E185">
        <v>5</v>
      </c>
      <c r="F185">
        <v>2.207451918994479</v>
      </c>
      <c r="G185" t="s">
        <v>246</v>
      </c>
    </row>
    <row r="186" spans="1:7" x14ac:dyDescent="0.3">
      <c r="A186" t="str">
        <f t="shared" si="2"/>
        <v>2008-31-5-SkokR_nat_n_um</v>
      </c>
      <c r="B186">
        <v>2008</v>
      </c>
      <c r="C186">
        <v>31</v>
      </c>
      <c r="D186" t="s">
        <v>141</v>
      </c>
      <c r="E186">
        <v>5</v>
      </c>
      <c r="F186">
        <v>1.9594004614945411</v>
      </c>
      <c r="G186" t="s">
        <v>246</v>
      </c>
    </row>
    <row r="187" spans="1:7" x14ac:dyDescent="0.3">
      <c r="A187" t="str">
        <f t="shared" si="2"/>
        <v>2009-31-5-SkokR_nat_n_um</v>
      </c>
      <c r="B187">
        <v>2009</v>
      </c>
      <c r="C187">
        <v>31</v>
      </c>
      <c r="D187" t="s">
        <v>141</v>
      </c>
      <c r="E187">
        <v>5</v>
      </c>
      <c r="F187">
        <v>0.24344440893425459</v>
      </c>
      <c r="G187" t="s">
        <v>246</v>
      </c>
    </row>
    <row r="188" spans="1:7" x14ac:dyDescent="0.3">
      <c r="A188" t="str">
        <f t="shared" si="2"/>
        <v>2010-31-5-SkokR_nat_n_um</v>
      </c>
      <c r="B188">
        <v>2010</v>
      </c>
      <c r="C188">
        <v>31</v>
      </c>
      <c r="D188" t="s">
        <v>141</v>
      </c>
      <c r="E188">
        <v>5</v>
      </c>
      <c r="F188">
        <v>1.7022257606651587</v>
      </c>
      <c r="G188" t="s">
        <v>246</v>
      </c>
    </row>
    <row r="189" spans="1:7" x14ac:dyDescent="0.3">
      <c r="A189" t="str">
        <f t="shared" si="2"/>
        <v>2011-31-5-SkokR_nat_n_um</v>
      </c>
      <c r="B189">
        <v>2011</v>
      </c>
      <c r="C189">
        <v>31</v>
      </c>
      <c r="D189" t="s">
        <v>141</v>
      </c>
      <c r="E189">
        <v>5</v>
      </c>
      <c r="F189">
        <v>8.832514737754181E-2</v>
      </c>
      <c r="G189" t="s">
        <v>246</v>
      </c>
    </row>
    <row r="190" spans="1:7" x14ac:dyDescent="0.3">
      <c r="A190" t="str">
        <f t="shared" si="2"/>
        <v>2012-31-5-SkokR_nat_n_um</v>
      </c>
      <c r="B190">
        <v>2012</v>
      </c>
      <c r="C190">
        <v>31</v>
      </c>
      <c r="D190" t="s">
        <v>141</v>
      </c>
      <c r="E190">
        <v>5</v>
      </c>
      <c r="F190">
        <v>3.5563796521208513</v>
      </c>
      <c r="G190" t="s">
        <v>246</v>
      </c>
    </row>
    <row r="191" spans="1:7" x14ac:dyDescent="0.3">
      <c r="A191" t="str">
        <f t="shared" si="2"/>
        <v>2013-31-5-SkokR_nat_n_um</v>
      </c>
      <c r="B191">
        <v>2013</v>
      </c>
      <c r="C191">
        <v>31</v>
      </c>
      <c r="D191" t="s">
        <v>141</v>
      </c>
      <c r="E191">
        <v>5</v>
      </c>
      <c r="F191">
        <v>0.63067467953344603</v>
      </c>
      <c r="G191" t="s">
        <v>246</v>
      </c>
    </row>
  </sheetData>
  <autoFilter ref="A2:G191" xr:uid="{56BEF04F-FB25-4159-9AE8-C2F95E3DBA91}"/>
  <sortState xmlns:xlrd2="http://schemas.microsoft.com/office/spreadsheetml/2017/richdata2" ref="J4:O12">
    <sortCondition ref="J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06D2-A0BE-40C8-AC87-6F33B377F259}">
  <dimension ref="A1:R130"/>
  <sheetViews>
    <sheetView topLeftCell="A10" workbookViewId="0">
      <selection activeCell="D25" sqref="D25"/>
    </sheetView>
  </sheetViews>
  <sheetFormatPr defaultRowHeight="14.4" x14ac:dyDescent="0.3"/>
  <cols>
    <col min="1" max="1" width="17.88671875" customWidth="1"/>
    <col min="3" max="3" width="11.109375" customWidth="1"/>
    <col min="4" max="4" width="28.109375" customWidth="1"/>
  </cols>
  <sheetData>
    <row r="1" spans="1:18" x14ac:dyDescent="0.3"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</row>
    <row r="2" spans="1:18" x14ac:dyDescent="0.3">
      <c r="A2" t="s">
        <v>195</v>
      </c>
      <c r="B2">
        <v>23371</v>
      </c>
      <c r="C2">
        <v>18619</v>
      </c>
      <c r="D2">
        <v>14570</v>
      </c>
      <c r="E2">
        <v>8199</v>
      </c>
      <c r="F2">
        <v>11793</v>
      </c>
      <c r="G2">
        <v>13675</v>
      </c>
      <c r="H2">
        <v>8392</v>
      </c>
    </row>
    <row r="3" spans="1:18" x14ac:dyDescent="0.3">
      <c r="A3" t="s">
        <v>196</v>
      </c>
      <c r="B3">
        <v>485</v>
      </c>
      <c r="C3">
        <v>269</v>
      </c>
      <c r="D3">
        <v>52</v>
      </c>
      <c r="E3">
        <v>62</v>
      </c>
      <c r="F3">
        <v>160</v>
      </c>
      <c r="G3">
        <v>50</v>
      </c>
      <c r="H3">
        <v>48</v>
      </c>
      <c r="M3">
        <v>25662</v>
      </c>
    </row>
    <row r="4" spans="1:18" x14ac:dyDescent="0.3">
      <c r="A4" t="s">
        <v>197</v>
      </c>
      <c r="B4">
        <v>3968</v>
      </c>
      <c r="C4">
        <v>5703</v>
      </c>
      <c r="D4">
        <v>1227</v>
      </c>
      <c r="E4">
        <v>1173</v>
      </c>
      <c r="F4">
        <v>879</v>
      </c>
      <c r="G4">
        <v>1701</v>
      </c>
      <c r="H4">
        <v>568</v>
      </c>
    </row>
    <row r="8" spans="1:18" x14ac:dyDescent="0.3">
      <c r="A8" t="s">
        <v>198</v>
      </c>
      <c r="B8">
        <v>956</v>
      </c>
      <c r="C8">
        <v>409</v>
      </c>
      <c r="D8">
        <v>2082</v>
      </c>
      <c r="E8">
        <v>3875</v>
      </c>
      <c r="F8">
        <v>430</v>
      </c>
      <c r="G8">
        <v>122</v>
      </c>
      <c r="H8">
        <v>1445</v>
      </c>
    </row>
    <row r="9" spans="1:18" x14ac:dyDescent="0.3">
      <c r="A9" t="s">
        <v>199</v>
      </c>
      <c r="B9">
        <v>20</v>
      </c>
      <c r="C9">
        <v>8</v>
      </c>
      <c r="D9">
        <v>17</v>
      </c>
      <c r="E9">
        <v>36</v>
      </c>
      <c r="F9">
        <v>2</v>
      </c>
      <c r="G9">
        <v>0</v>
      </c>
      <c r="H9">
        <v>11</v>
      </c>
    </row>
    <row r="13" spans="1:18" x14ac:dyDescent="0.3">
      <c r="A13" t="s">
        <v>210</v>
      </c>
    </row>
    <row r="14" spans="1:18" x14ac:dyDescent="0.3">
      <c r="A14" s="129" t="s">
        <v>209</v>
      </c>
    </row>
    <row r="15" spans="1:18" ht="15.6" x14ac:dyDescent="0.3">
      <c r="A15" s="122"/>
      <c r="B15" s="122" t="s">
        <v>200</v>
      </c>
      <c r="C15" s="122"/>
      <c r="D15" s="122"/>
      <c r="E15" s="122" t="s">
        <v>201</v>
      </c>
      <c r="F15" s="122"/>
      <c r="G15" s="122"/>
      <c r="H15" s="122" t="s">
        <v>202</v>
      </c>
      <c r="I15" s="122"/>
      <c r="J15" s="122"/>
      <c r="K15" s="122" t="s">
        <v>203</v>
      </c>
      <c r="L15" s="122"/>
      <c r="M15" s="122"/>
      <c r="N15" s="122" t="s">
        <v>204</v>
      </c>
      <c r="O15" s="122"/>
      <c r="P15" s="122"/>
    </row>
    <row r="16" spans="1:18" ht="15.6" x14ac:dyDescent="0.3">
      <c r="A16" s="122" t="s">
        <v>205</v>
      </c>
      <c r="B16" s="122" t="s">
        <v>206</v>
      </c>
      <c r="C16" s="122" t="s">
        <v>207</v>
      </c>
      <c r="D16" s="122" t="s">
        <v>208</v>
      </c>
      <c r="E16" s="122" t="s">
        <v>206</v>
      </c>
      <c r="F16" s="122" t="s">
        <v>207</v>
      </c>
      <c r="G16" s="122" t="s">
        <v>208</v>
      </c>
      <c r="H16" s="122" t="s">
        <v>206</v>
      </c>
      <c r="I16" s="122" t="s">
        <v>207</v>
      </c>
      <c r="J16" s="122" t="s">
        <v>208</v>
      </c>
      <c r="K16" s="122" t="s">
        <v>206</v>
      </c>
      <c r="L16" s="122" t="s">
        <v>207</v>
      </c>
      <c r="M16" s="122" t="s">
        <v>208</v>
      </c>
      <c r="N16" s="122" t="s">
        <v>206</v>
      </c>
      <c r="O16" s="122" t="s">
        <v>207</v>
      </c>
      <c r="P16" s="122" t="s">
        <v>208</v>
      </c>
      <c r="R16" t="s">
        <v>211</v>
      </c>
    </row>
    <row r="17" spans="1:16" ht="15.6" x14ac:dyDescent="0.3">
      <c r="A17" s="122">
        <v>2007</v>
      </c>
      <c r="B17" s="123">
        <v>1789</v>
      </c>
      <c r="C17" s="124">
        <v>1503</v>
      </c>
      <c r="D17" s="124">
        <v>183</v>
      </c>
      <c r="E17" s="123">
        <v>12181</v>
      </c>
      <c r="F17" s="124">
        <v>8848</v>
      </c>
      <c r="G17" s="125">
        <v>687</v>
      </c>
      <c r="H17" s="124">
        <v>270</v>
      </c>
      <c r="I17" s="124">
        <v>199</v>
      </c>
      <c r="J17" s="124">
        <v>2</v>
      </c>
      <c r="K17" s="126">
        <v>355</v>
      </c>
      <c r="L17" s="127">
        <v>321</v>
      </c>
      <c r="M17" s="128">
        <v>176</v>
      </c>
      <c r="N17" s="127">
        <v>9</v>
      </c>
      <c r="O17" s="127">
        <v>7</v>
      </c>
      <c r="P17" s="128">
        <v>2</v>
      </c>
    </row>
    <row r="18" spans="1:16" ht="15.6" x14ac:dyDescent="0.3">
      <c r="A18" s="122">
        <v>2008</v>
      </c>
      <c r="B18" s="126">
        <v>296</v>
      </c>
      <c r="C18" s="127">
        <v>4714</v>
      </c>
      <c r="D18" s="127">
        <v>103</v>
      </c>
      <c r="E18" s="126">
        <v>7578</v>
      </c>
      <c r="F18" s="127">
        <v>9295</v>
      </c>
      <c r="G18" s="128">
        <v>338</v>
      </c>
      <c r="H18" s="127">
        <v>59</v>
      </c>
      <c r="I18" s="127">
        <v>191</v>
      </c>
      <c r="J18" s="127">
        <v>2</v>
      </c>
      <c r="K18" s="126">
        <v>92</v>
      </c>
      <c r="L18" s="127">
        <v>251</v>
      </c>
      <c r="M18" s="128">
        <v>32</v>
      </c>
      <c r="N18" s="127">
        <v>1</v>
      </c>
      <c r="O18" s="127">
        <v>6</v>
      </c>
      <c r="P18" s="128">
        <v>0</v>
      </c>
    </row>
    <row r="19" spans="1:16" ht="15.6" x14ac:dyDescent="0.3">
      <c r="A19" s="122">
        <v>2009</v>
      </c>
      <c r="B19" s="126">
        <v>350</v>
      </c>
      <c r="C19" s="127">
        <v>528</v>
      </c>
      <c r="D19" s="127">
        <v>0</v>
      </c>
      <c r="E19" s="126">
        <v>7377</v>
      </c>
      <c r="F19" s="127">
        <v>6285</v>
      </c>
      <c r="G19" s="128">
        <v>25</v>
      </c>
      <c r="H19" s="127">
        <v>1</v>
      </c>
      <c r="I19" s="127">
        <v>48</v>
      </c>
      <c r="J19" s="127">
        <v>0</v>
      </c>
      <c r="K19" s="126">
        <v>1110</v>
      </c>
      <c r="L19" s="127">
        <v>619</v>
      </c>
      <c r="M19" s="128">
        <v>258</v>
      </c>
      <c r="N19" s="127">
        <v>10</v>
      </c>
      <c r="O19" s="127">
        <v>6</v>
      </c>
      <c r="P19" s="128">
        <v>0</v>
      </c>
    </row>
    <row r="20" spans="1:16" ht="15.6" x14ac:dyDescent="0.3">
      <c r="A20" s="122">
        <v>2010</v>
      </c>
      <c r="B20" s="126">
        <v>133</v>
      </c>
      <c r="C20" s="127">
        <v>897</v>
      </c>
      <c r="D20" s="127">
        <v>90</v>
      </c>
      <c r="E20" s="126">
        <v>3357</v>
      </c>
      <c r="F20" s="127">
        <v>4457</v>
      </c>
      <c r="G20" s="128">
        <v>267</v>
      </c>
      <c r="H20" s="127">
        <v>58</v>
      </c>
      <c r="I20" s="127">
        <v>1</v>
      </c>
      <c r="J20" s="127">
        <v>3</v>
      </c>
      <c r="K20" s="126">
        <v>267</v>
      </c>
      <c r="L20" s="127">
        <v>3548</v>
      </c>
      <c r="M20" s="128">
        <v>19</v>
      </c>
      <c r="N20" s="127">
        <v>1</v>
      </c>
      <c r="O20" s="127">
        <v>34</v>
      </c>
      <c r="P20" s="128">
        <v>0</v>
      </c>
    </row>
    <row r="21" spans="1:16" ht="15.6" x14ac:dyDescent="0.3">
      <c r="A21" s="122">
        <v>2011</v>
      </c>
      <c r="B21" s="126">
        <v>213</v>
      </c>
      <c r="C21" s="127">
        <v>598</v>
      </c>
      <c r="D21" s="127">
        <v>12</v>
      </c>
      <c r="E21" s="126">
        <v>2488</v>
      </c>
      <c r="F21" s="127">
        <v>9172</v>
      </c>
      <c r="G21" s="128">
        <v>0</v>
      </c>
      <c r="H21" s="127">
        <v>4</v>
      </c>
      <c r="I21" s="127">
        <v>155</v>
      </c>
      <c r="J21" s="127">
        <v>0</v>
      </c>
      <c r="K21" s="126">
        <v>17</v>
      </c>
      <c r="L21" s="127">
        <v>362</v>
      </c>
      <c r="M21" s="128">
        <v>35</v>
      </c>
      <c r="N21" s="127">
        <v>0</v>
      </c>
      <c r="O21" s="127">
        <v>2</v>
      </c>
      <c r="P21" s="128">
        <v>0</v>
      </c>
    </row>
    <row r="22" spans="1:16" ht="15.6" x14ac:dyDescent="0.3">
      <c r="A22" s="122">
        <v>2012</v>
      </c>
      <c r="B22" s="126">
        <v>602</v>
      </c>
      <c r="C22" s="127">
        <v>987</v>
      </c>
      <c r="D22" s="127">
        <v>108</v>
      </c>
      <c r="E22" s="126">
        <v>5374</v>
      </c>
      <c r="F22" s="127">
        <v>8247</v>
      </c>
      <c r="G22" s="128">
        <v>45</v>
      </c>
      <c r="H22" s="127">
        <v>32</v>
      </c>
      <c r="I22" s="127">
        <v>17</v>
      </c>
      <c r="J22" s="127">
        <v>1</v>
      </c>
      <c r="K22" s="126">
        <v>25</v>
      </c>
      <c r="L22" s="127">
        <v>58</v>
      </c>
      <c r="M22" s="128">
        <v>38</v>
      </c>
      <c r="N22" s="127">
        <v>0</v>
      </c>
      <c r="O22" s="127">
        <v>0</v>
      </c>
      <c r="P22" s="128">
        <v>0</v>
      </c>
    </row>
    <row r="23" spans="1:16" ht="15.6" x14ac:dyDescent="0.3">
      <c r="A23" s="122">
        <v>2013</v>
      </c>
      <c r="B23" s="126">
        <v>134</v>
      </c>
      <c r="C23" s="127">
        <v>407</v>
      </c>
      <c r="D23" s="127">
        <v>21</v>
      </c>
      <c r="E23" s="126">
        <v>757</v>
      </c>
      <c r="F23" s="127">
        <v>7497</v>
      </c>
      <c r="G23" s="128">
        <v>104</v>
      </c>
      <c r="H23" s="127">
        <v>3</v>
      </c>
      <c r="I23" s="127">
        <v>45</v>
      </c>
      <c r="J23" s="127">
        <v>0</v>
      </c>
      <c r="K23" s="126">
        <v>42</v>
      </c>
      <c r="L23" s="127">
        <v>1361</v>
      </c>
      <c r="M23" s="128">
        <v>35</v>
      </c>
      <c r="N23" s="127">
        <v>0</v>
      </c>
      <c r="O23" s="127">
        <v>11</v>
      </c>
      <c r="P23" s="128">
        <v>0</v>
      </c>
    </row>
    <row r="25" spans="1:16" x14ac:dyDescent="0.3">
      <c r="A25" t="s">
        <v>130</v>
      </c>
      <c r="B25" t="s">
        <v>109</v>
      </c>
      <c r="C25" t="s">
        <v>110</v>
      </c>
      <c r="D25" t="s">
        <v>133</v>
      </c>
      <c r="E25" t="s">
        <v>111</v>
      </c>
      <c r="F25" t="s">
        <v>119</v>
      </c>
    </row>
    <row r="26" spans="1:16" x14ac:dyDescent="0.3">
      <c r="A26" t="str">
        <f>B26&amp;"-"&amp;C26&amp;"-"&amp;E26&amp;"-"&amp;D26</f>
        <v>2007-21-3-DuwamishGreen_nat_n_um</v>
      </c>
      <c r="B26">
        <v>2007</v>
      </c>
      <c r="C26">
        <v>21</v>
      </c>
      <c r="D26" t="s">
        <v>155</v>
      </c>
      <c r="E26">
        <v>3</v>
      </c>
      <c r="F26">
        <v>1789</v>
      </c>
    </row>
    <row r="27" spans="1:16" x14ac:dyDescent="0.3">
      <c r="A27" t="str">
        <f t="shared" ref="A27:A90" si="0">B27&amp;"-"&amp;C27&amp;"-"&amp;E27&amp;"-"&amp;D27</f>
        <v>2007-21-4-DuwamishGreen_nat_n_um</v>
      </c>
      <c r="B27">
        <v>2007</v>
      </c>
      <c r="C27">
        <v>21</v>
      </c>
      <c r="D27" t="s">
        <v>155</v>
      </c>
      <c r="E27">
        <v>4</v>
      </c>
      <c r="F27">
        <v>1503</v>
      </c>
    </row>
    <row r="28" spans="1:16" x14ac:dyDescent="0.3">
      <c r="A28" t="str">
        <f t="shared" si="0"/>
        <v>2007-21-5-DuwamishGreen_nat_n_um</v>
      </c>
      <c r="B28">
        <v>2007</v>
      </c>
      <c r="C28">
        <v>21</v>
      </c>
      <c r="D28" t="s">
        <v>155</v>
      </c>
      <c r="E28">
        <v>5</v>
      </c>
      <c r="F28">
        <v>183</v>
      </c>
    </row>
    <row r="29" spans="1:16" x14ac:dyDescent="0.3">
      <c r="A29" t="str">
        <f t="shared" si="0"/>
        <v>2007-22-3-DuwamishGreen_hat_h_m</v>
      </c>
      <c r="B29">
        <v>2007</v>
      </c>
      <c r="C29">
        <v>22</v>
      </c>
      <c r="D29" t="s">
        <v>151</v>
      </c>
      <c r="E29">
        <v>3</v>
      </c>
      <c r="F29">
        <v>12181</v>
      </c>
    </row>
    <row r="30" spans="1:16" x14ac:dyDescent="0.3">
      <c r="A30" t="str">
        <f t="shared" si="0"/>
        <v>2007-22-4-DuwamishGreen_hat_h_m</v>
      </c>
      <c r="B30">
        <v>2007</v>
      </c>
      <c r="C30">
        <v>22</v>
      </c>
      <c r="D30" t="s">
        <v>151</v>
      </c>
      <c r="E30">
        <v>4</v>
      </c>
      <c r="F30">
        <v>8848</v>
      </c>
    </row>
    <row r="31" spans="1:16" x14ac:dyDescent="0.3">
      <c r="A31" t="str">
        <f t="shared" si="0"/>
        <v>2007-22-5-DuwamishGreen_hat_h_m</v>
      </c>
      <c r="B31">
        <v>2007</v>
      </c>
      <c r="C31">
        <v>22</v>
      </c>
      <c r="D31" t="s">
        <v>151</v>
      </c>
      <c r="E31">
        <v>5</v>
      </c>
      <c r="F31">
        <v>687</v>
      </c>
    </row>
    <row r="32" spans="1:16" x14ac:dyDescent="0.3">
      <c r="A32" t="str">
        <f t="shared" si="0"/>
        <v>2007-21-3-DuwamishGreen_hat_h_um</v>
      </c>
      <c r="B32">
        <v>2007</v>
      </c>
      <c r="C32">
        <v>21</v>
      </c>
      <c r="D32" t="s">
        <v>152</v>
      </c>
      <c r="E32">
        <v>3</v>
      </c>
      <c r="F32">
        <v>270</v>
      </c>
    </row>
    <row r="33" spans="1:6" x14ac:dyDescent="0.3">
      <c r="A33" t="str">
        <f t="shared" si="0"/>
        <v>2007-21-4-DuwamishGreen_hat_h_um</v>
      </c>
      <c r="B33">
        <v>2007</v>
      </c>
      <c r="C33">
        <v>21</v>
      </c>
      <c r="D33" t="s">
        <v>152</v>
      </c>
      <c r="E33">
        <v>4</v>
      </c>
      <c r="F33">
        <v>199</v>
      </c>
    </row>
    <row r="34" spans="1:6" x14ac:dyDescent="0.3">
      <c r="A34" t="str">
        <f t="shared" si="0"/>
        <v>2007-21-5-DuwamishGreen_hat_h_um</v>
      </c>
      <c r="B34">
        <v>2007</v>
      </c>
      <c r="C34">
        <v>21</v>
      </c>
      <c r="D34" t="s">
        <v>152</v>
      </c>
      <c r="E34">
        <v>5</v>
      </c>
      <c r="F34">
        <v>2</v>
      </c>
    </row>
    <row r="35" spans="1:6" x14ac:dyDescent="0.3">
      <c r="A35" t="str">
        <f t="shared" si="0"/>
        <v>2007-28-3-DuwamishGreen_hat_Y_h_m</v>
      </c>
      <c r="B35">
        <v>2007</v>
      </c>
      <c r="C35">
        <v>28</v>
      </c>
      <c r="D35" t="s">
        <v>153</v>
      </c>
      <c r="E35">
        <v>3</v>
      </c>
      <c r="F35">
        <v>355</v>
      </c>
    </row>
    <row r="36" spans="1:6" x14ac:dyDescent="0.3">
      <c r="A36" t="str">
        <f t="shared" si="0"/>
        <v>2007-28-4-DuwamishGreen_hat_Y_h_m</v>
      </c>
      <c r="B36">
        <v>2007</v>
      </c>
      <c r="C36">
        <v>28</v>
      </c>
      <c r="D36" t="s">
        <v>153</v>
      </c>
      <c r="E36">
        <v>4</v>
      </c>
      <c r="F36">
        <v>321</v>
      </c>
    </row>
    <row r="37" spans="1:6" x14ac:dyDescent="0.3">
      <c r="A37" t="str">
        <f t="shared" si="0"/>
        <v>2007-28-5-DuwamishGreen_hat_Y_h_m</v>
      </c>
      <c r="B37">
        <v>2007</v>
      </c>
      <c r="C37">
        <v>28</v>
      </c>
      <c r="D37" t="s">
        <v>153</v>
      </c>
      <c r="E37">
        <v>5</v>
      </c>
      <c r="F37">
        <v>176</v>
      </c>
    </row>
    <row r="38" spans="1:6" x14ac:dyDescent="0.3">
      <c r="A38" t="str">
        <f t="shared" si="0"/>
        <v>2007-27-3-DuwamishGreen_hat_Y_h_um</v>
      </c>
      <c r="B38">
        <v>2007</v>
      </c>
      <c r="C38">
        <v>27</v>
      </c>
      <c r="D38" t="s">
        <v>154</v>
      </c>
      <c r="E38">
        <v>3</v>
      </c>
      <c r="F38">
        <v>9</v>
      </c>
    </row>
    <row r="39" spans="1:6" x14ac:dyDescent="0.3">
      <c r="A39" t="str">
        <f t="shared" si="0"/>
        <v>2007-27-4-DuwamishGreen_hat_Y_h_um</v>
      </c>
      <c r="B39">
        <v>2007</v>
      </c>
      <c r="C39">
        <v>27</v>
      </c>
      <c r="D39" t="s">
        <v>154</v>
      </c>
      <c r="E39">
        <v>4</v>
      </c>
      <c r="F39">
        <v>7</v>
      </c>
    </row>
    <row r="40" spans="1:6" x14ac:dyDescent="0.3">
      <c r="A40" t="str">
        <f t="shared" si="0"/>
        <v>2007-27-5-DuwamishGreen_hat_Y_h_um</v>
      </c>
      <c r="B40">
        <v>2007</v>
      </c>
      <c r="C40">
        <v>27</v>
      </c>
      <c r="D40" t="s">
        <v>154</v>
      </c>
      <c r="E40">
        <v>5</v>
      </c>
      <c r="F40">
        <v>2</v>
      </c>
    </row>
    <row r="41" spans="1:6" x14ac:dyDescent="0.3">
      <c r="A41" t="str">
        <f t="shared" si="0"/>
        <v>2008-21-3-DuwamishGreen_nat_n_um</v>
      </c>
      <c r="B41">
        <v>2008</v>
      </c>
      <c r="C41">
        <v>21</v>
      </c>
      <c r="D41" t="s">
        <v>155</v>
      </c>
      <c r="E41">
        <v>3</v>
      </c>
      <c r="F41">
        <v>296</v>
      </c>
    </row>
    <row r="42" spans="1:6" x14ac:dyDescent="0.3">
      <c r="A42" t="str">
        <f t="shared" si="0"/>
        <v>2008-21-4-DuwamishGreen_nat_n_um</v>
      </c>
      <c r="B42">
        <v>2008</v>
      </c>
      <c r="C42">
        <v>21</v>
      </c>
      <c r="D42" t="s">
        <v>155</v>
      </c>
      <c r="E42">
        <v>4</v>
      </c>
      <c r="F42">
        <v>4714</v>
      </c>
    </row>
    <row r="43" spans="1:6" x14ac:dyDescent="0.3">
      <c r="A43" t="str">
        <f t="shared" si="0"/>
        <v>2008-21-5-DuwamishGreen_nat_n_um</v>
      </c>
      <c r="B43">
        <v>2008</v>
      </c>
      <c r="C43">
        <v>21</v>
      </c>
      <c r="D43" t="s">
        <v>155</v>
      </c>
      <c r="E43">
        <v>5</v>
      </c>
      <c r="F43">
        <v>103</v>
      </c>
    </row>
    <row r="44" spans="1:6" x14ac:dyDescent="0.3">
      <c r="A44" t="str">
        <f t="shared" si="0"/>
        <v>2008-22-3-DuwamishGreen_hat_h_m</v>
      </c>
      <c r="B44">
        <v>2008</v>
      </c>
      <c r="C44">
        <v>22</v>
      </c>
      <c r="D44" t="s">
        <v>151</v>
      </c>
      <c r="E44">
        <v>3</v>
      </c>
      <c r="F44">
        <v>7578</v>
      </c>
    </row>
    <row r="45" spans="1:6" x14ac:dyDescent="0.3">
      <c r="A45" t="str">
        <f t="shared" si="0"/>
        <v>2008-22-4-DuwamishGreen_hat_h_m</v>
      </c>
      <c r="B45">
        <v>2008</v>
      </c>
      <c r="C45">
        <v>22</v>
      </c>
      <c r="D45" t="s">
        <v>151</v>
      </c>
      <c r="E45">
        <v>4</v>
      </c>
      <c r="F45">
        <v>9295</v>
      </c>
    </row>
    <row r="46" spans="1:6" x14ac:dyDescent="0.3">
      <c r="A46" t="str">
        <f t="shared" si="0"/>
        <v>2008-22-5-DuwamishGreen_hat_h_m</v>
      </c>
      <c r="B46">
        <v>2008</v>
      </c>
      <c r="C46">
        <v>22</v>
      </c>
      <c r="D46" t="s">
        <v>151</v>
      </c>
      <c r="E46">
        <v>5</v>
      </c>
      <c r="F46">
        <v>338</v>
      </c>
    </row>
    <row r="47" spans="1:6" x14ac:dyDescent="0.3">
      <c r="A47" t="str">
        <f t="shared" si="0"/>
        <v>2008-21-3-DuwamishGreen_hat_h_um</v>
      </c>
      <c r="B47">
        <v>2008</v>
      </c>
      <c r="C47">
        <v>21</v>
      </c>
      <c r="D47" t="s">
        <v>152</v>
      </c>
      <c r="E47">
        <v>3</v>
      </c>
      <c r="F47">
        <v>59</v>
      </c>
    </row>
    <row r="48" spans="1:6" x14ac:dyDescent="0.3">
      <c r="A48" t="str">
        <f t="shared" si="0"/>
        <v>2008-21-4-DuwamishGreen_hat_h_um</v>
      </c>
      <c r="B48">
        <v>2008</v>
      </c>
      <c r="C48">
        <v>21</v>
      </c>
      <c r="D48" t="s">
        <v>152</v>
      </c>
      <c r="E48">
        <v>4</v>
      </c>
      <c r="F48">
        <v>191</v>
      </c>
    </row>
    <row r="49" spans="1:6" x14ac:dyDescent="0.3">
      <c r="A49" t="str">
        <f t="shared" si="0"/>
        <v>2008-21-5-DuwamishGreen_hat_h_um</v>
      </c>
      <c r="B49">
        <v>2008</v>
      </c>
      <c r="C49">
        <v>21</v>
      </c>
      <c r="D49" t="s">
        <v>152</v>
      </c>
      <c r="E49">
        <v>5</v>
      </c>
      <c r="F49">
        <v>2</v>
      </c>
    </row>
    <row r="50" spans="1:6" x14ac:dyDescent="0.3">
      <c r="A50" t="str">
        <f t="shared" si="0"/>
        <v>2008-28-3-DuwamishGreen_hat_Y_h_m</v>
      </c>
      <c r="B50">
        <v>2008</v>
      </c>
      <c r="C50">
        <v>28</v>
      </c>
      <c r="D50" t="s">
        <v>153</v>
      </c>
      <c r="E50">
        <v>3</v>
      </c>
      <c r="F50">
        <v>92</v>
      </c>
    </row>
    <row r="51" spans="1:6" x14ac:dyDescent="0.3">
      <c r="A51" t="str">
        <f t="shared" si="0"/>
        <v>2008-28-4-DuwamishGreen_hat_Y_h_m</v>
      </c>
      <c r="B51">
        <v>2008</v>
      </c>
      <c r="C51">
        <v>28</v>
      </c>
      <c r="D51" t="s">
        <v>153</v>
      </c>
      <c r="E51">
        <v>4</v>
      </c>
      <c r="F51">
        <v>251</v>
      </c>
    </row>
    <row r="52" spans="1:6" x14ac:dyDescent="0.3">
      <c r="A52" t="str">
        <f t="shared" si="0"/>
        <v>2008-28-5-DuwamishGreen_hat_Y_h_m</v>
      </c>
      <c r="B52">
        <v>2008</v>
      </c>
      <c r="C52">
        <v>28</v>
      </c>
      <c r="D52" t="s">
        <v>153</v>
      </c>
      <c r="E52">
        <v>5</v>
      </c>
      <c r="F52">
        <v>32</v>
      </c>
    </row>
    <row r="53" spans="1:6" x14ac:dyDescent="0.3">
      <c r="A53" t="str">
        <f t="shared" si="0"/>
        <v>2008-27-3-DuwamishGreen_hat_Y_h_um</v>
      </c>
      <c r="B53">
        <v>2008</v>
      </c>
      <c r="C53">
        <v>27</v>
      </c>
      <c r="D53" t="s">
        <v>154</v>
      </c>
      <c r="E53">
        <v>3</v>
      </c>
      <c r="F53">
        <v>1</v>
      </c>
    </row>
    <row r="54" spans="1:6" x14ac:dyDescent="0.3">
      <c r="A54" t="str">
        <f t="shared" si="0"/>
        <v>2008-27-4-DuwamishGreen_hat_Y_h_um</v>
      </c>
      <c r="B54">
        <v>2008</v>
      </c>
      <c r="C54">
        <v>27</v>
      </c>
      <c r="D54" t="s">
        <v>154</v>
      </c>
      <c r="E54">
        <v>4</v>
      </c>
      <c r="F54">
        <v>6</v>
      </c>
    </row>
    <row r="55" spans="1:6" x14ac:dyDescent="0.3">
      <c r="A55" t="str">
        <f t="shared" si="0"/>
        <v>2008-27-5-DuwamishGreen_hat_Y_h_um</v>
      </c>
      <c r="B55">
        <v>2008</v>
      </c>
      <c r="C55">
        <v>27</v>
      </c>
      <c r="D55" t="s">
        <v>154</v>
      </c>
      <c r="E55">
        <v>5</v>
      </c>
      <c r="F55">
        <v>0</v>
      </c>
    </row>
    <row r="56" spans="1:6" x14ac:dyDescent="0.3">
      <c r="A56" t="str">
        <f t="shared" si="0"/>
        <v>2009-21-3-DuwamishGreen_nat_n_um</v>
      </c>
      <c r="B56">
        <v>2009</v>
      </c>
      <c r="C56">
        <v>21</v>
      </c>
      <c r="D56" t="s">
        <v>155</v>
      </c>
      <c r="E56">
        <v>3</v>
      </c>
      <c r="F56">
        <v>350</v>
      </c>
    </row>
    <row r="57" spans="1:6" x14ac:dyDescent="0.3">
      <c r="A57" t="str">
        <f t="shared" si="0"/>
        <v>2009-21-4-DuwamishGreen_nat_n_um</v>
      </c>
      <c r="B57">
        <v>2009</v>
      </c>
      <c r="C57">
        <v>21</v>
      </c>
      <c r="D57" t="s">
        <v>155</v>
      </c>
      <c r="E57">
        <v>4</v>
      </c>
      <c r="F57">
        <v>528</v>
      </c>
    </row>
    <row r="58" spans="1:6" x14ac:dyDescent="0.3">
      <c r="A58" t="str">
        <f t="shared" si="0"/>
        <v>2009-21-5-DuwamishGreen_nat_n_um</v>
      </c>
      <c r="B58">
        <v>2009</v>
      </c>
      <c r="C58">
        <v>21</v>
      </c>
      <c r="D58" t="s">
        <v>155</v>
      </c>
      <c r="E58">
        <v>5</v>
      </c>
      <c r="F58">
        <v>0</v>
      </c>
    </row>
    <row r="59" spans="1:6" x14ac:dyDescent="0.3">
      <c r="A59" t="str">
        <f t="shared" si="0"/>
        <v>2009-22-3-DuwamishGreen_hat_h_m</v>
      </c>
      <c r="B59">
        <v>2009</v>
      </c>
      <c r="C59">
        <v>22</v>
      </c>
      <c r="D59" t="s">
        <v>151</v>
      </c>
      <c r="E59">
        <v>3</v>
      </c>
      <c r="F59">
        <v>7377</v>
      </c>
    </row>
    <row r="60" spans="1:6" x14ac:dyDescent="0.3">
      <c r="A60" t="str">
        <f t="shared" si="0"/>
        <v>2009-22-4-DuwamishGreen_hat_h_m</v>
      </c>
      <c r="B60">
        <v>2009</v>
      </c>
      <c r="C60">
        <v>22</v>
      </c>
      <c r="D60" t="s">
        <v>151</v>
      </c>
      <c r="E60">
        <v>4</v>
      </c>
      <c r="F60">
        <v>6285</v>
      </c>
    </row>
    <row r="61" spans="1:6" x14ac:dyDescent="0.3">
      <c r="A61" t="str">
        <f t="shared" si="0"/>
        <v>2009-22-5-DuwamishGreen_hat_h_m</v>
      </c>
      <c r="B61">
        <v>2009</v>
      </c>
      <c r="C61">
        <v>22</v>
      </c>
      <c r="D61" t="s">
        <v>151</v>
      </c>
      <c r="E61">
        <v>5</v>
      </c>
      <c r="F61">
        <v>25</v>
      </c>
    </row>
    <row r="62" spans="1:6" x14ac:dyDescent="0.3">
      <c r="A62" t="str">
        <f t="shared" si="0"/>
        <v>2009-21-3-DuwamishGreen_hat_h_um</v>
      </c>
      <c r="B62">
        <v>2009</v>
      </c>
      <c r="C62">
        <v>21</v>
      </c>
      <c r="D62" t="s">
        <v>152</v>
      </c>
      <c r="E62">
        <v>3</v>
      </c>
      <c r="F62">
        <v>1</v>
      </c>
    </row>
    <row r="63" spans="1:6" x14ac:dyDescent="0.3">
      <c r="A63" t="str">
        <f t="shared" si="0"/>
        <v>2009-21-4-DuwamishGreen_hat_h_um</v>
      </c>
      <c r="B63">
        <v>2009</v>
      </c>
      <c r="C63">
        <v>21</v>
      </c>
      <c r="D63" t="s">
        <v>152</v>
      </c>
      <c r="E63">
        <v>4</v>
      </c>
      <c r="F63">
        <v>48</v>
      </c>
    </row>
    <row r="64" spans="1:6" x14ac:dyDescent="0.3">
      <c r="A64" t="str">
        <f t="shared" si="0"/>
        <v>2009-21-5-DuwamishGreen_hat_h_um</v>
      </c>
      <c r="B64">
        <v>2009</v>
      </c>
      <c r="C64">
        <v>21</v>
      </c>
      <c r="D64" t="s">
        <v>152</v>
      </c>
      <c r="E64">
        <v>5</v>
      </c>
      <c r="F64">
        <v>0</v>
      </c>
    </row>
    <row r="65" spans="1:6" x14ac:dyDescent="0.3">
      <c r="A65" t="str">
        <f t="shared" si="0"/>
        <v>2009-28-3-DuwamishGreen_hat_Y_h_m</v>
      </c>
      <c r="B65">
        <v>2009</v>
      </c>
      <c r="C65">
        <v>28</v>
      </c>
      <c r="D65" t="s">
        <v>153</v>
      </c>
      <c r="E65">
        <v>3</v>
      </c>
      <c r="F65">
        <v>1110</v>
      </c>
    </row>
    <row r="66" spans="1:6" x14ac:dyDescent="0.3">
      <c r="A66" t="str">
        <f t="shared" si="0"/>
        <v>2009-28-4-DuwamishGreen_hat_Y_h_m</v>
      </c>
      <c r="B66">
        <v>2009</v>
      </c>
      <c r="C66">
        <v>28</v>
      </c>
      <c r="D66" t="s">
        <v>153</v>
      </c>
      <c r="E66">
        <v>4</v>
      </c>
      <c r="F66">
        <v>619</v>
      </c>
    </row>
    <row r="67" spans="1:6" x14ac:dyDescent="0.3">
      <c r="A67" t="str">
        <f t="shared" si="0"/>
        <v>2009-28-5-DuwamishGreen_hat_Y_h_m</v>
      </c>
      <c r="B67">
        <v>2009</v>
      </c>
      <c r="C67">
        <v>28</v>
      </c>
      <c r="D67" t="s">
        <v>153</v>
      </c>
      <c r="E67">
        <v>5</v>
      </c>
      <c r="F67">
        <v>258</v>
      </c>
    </row>
    <row r="68" spans="1:6" x14ac:dyDescent="0.3">
      <c r="A68" t="str">
        <f t="shared" si="0"/>
        <v>2009-27-3-DuwamishGreen_hat_Y_h_um</v>
      </c>
      <c r="B68">
        <v>2009</v>
      </c>
      <c r="C68">
        <v>27</v>
      </c>
      <c r="D68" t="s">
        <v>154</v>
      </c>
      <c r="E68">
        <v>3</v>
      </c>
      <c r="F68">
        <v>10</v>
      </c>
    </row>
    <row r="69" spans="1:6" x14ac:dyDescent="0.3">
      <c r="A69" t="str">
        <f t="shared" si="0"/>
        <v>2009-27-4-DuwamishGreen_hat_Y_h_um</v>
      </c>
      <c r="B69">
        <v>2009</v>
      </c>
      <c r="C69">
        <v>27</v>
      </c>
      <c r="D69" t="s">
        <v>154</v>
      </c>
      <c r="E69">
        <v>4</v>
      </c>
      <c r="F69">
        <v>6</v>
      </c>
    </row>
    <row r="70" spans="1:6" x14ac:dyDescent="0.3">
      <c r="A70" t="str">
        <f t="shared" si="0"/>
        <v>2009-27-5-DuwamishGreen_hat_Y_h_um</v>
      </c>
      <c r="B70">
        <v>2009</v>
      </c>
      <c r="C70">
        <v>27</v>
      </c>
      <c r="D70" t="s">
        <v>154</v>
      </c>
      <c r="E70">
        <v>5</v>
      </c>
      <c r="F70">
        <v>0</v>
      </c>
    </row>
    <row r="71" spans="1:6" x14ac:dyDescent="0.3">
      <c r="A71" t="str">
        <f t="shared" si="0"/>
        <v>2010-21-3-DuwamishGreen_nat_n_um</v>
      </c>
      <c r="B71">
        <v>2010</v>
      </c>
      <c r="C71">
        <v>21</v>
      </c>
      <c r="D71" t="s">
        <v>155</v>
      </c>
      <c r="E71">
        <v>3</v>
      </c>
      <c r="F71">
        <v>133</v>
      </c>
    </row>
    <row r="72" spans="1:6" x14ac:dyDescent="0.3">
      <c r="A72" t="str">
        <f t="shared" si="0"/>
        <v>2010-21-4-DuwamishGreen_nat_n_um</v>
      </c>
      <c r="B72">
        <v>2010</v>
      </c>
      <c r="C72">
        <v>21</v>
      </c>
      <c r="D72" t="s">
        <v>155</v>
      </c>
      <c r="E72">
        <v>4</v>
      </c>
      <c r="F72">
        <v>897</v>
      </c>
    </row>
    <row r="73" spans="1:6" x14ac:dyDescent="0.3">
      <c r="A73" t="str">
        <f t="shared" si="0"/>
        <v>2010-21-5-DuwamishGreen_nat_n_um</v>
      </c>
      <c r="B73">
        <v>2010</v>
      </c>
      <c r="C73">
        <v>21</v>
      </c>
      <c r="D73" t="s">
        <v>155</v>
      </c>
      <c r="E73">
        <v>5</v>
      </c>
      <c r="F73">
        <v>90</v>
      </c>
    </row>
    <row r="74" spans="1:6" x14ac:dyDescent="0.3">
      <c r="A74" t="str">
        <f t="shared" si="0"/>
        <v>2010-22-3-DuwamishGreen_hat_h_m</v>
      </c>
      <c r="B74">
        <v>2010</v>
      </c>
      <c r="C74">
        <v>22</v>
      </c>
      <c r="D74" t="s">
        <v>151</v>
      </c>
      <c r="E74">
        <v>3</v>
      </c>
      <c r="F74">
        <v>3357</v>
      </c>
    </row>
    <row r="75" spans="1:6" x14ac:dyDescent="0.3">
      <c r="A75" t="str">
        <f t="shared" si="0"/>
        <v>2010-22-4-DuwamishGreen_hat_h_m</v>
      </c>
      <c r="B75">
        <v>2010</v>
      </c>
      <c r="C75">
        <v>22</v>
      </c>
      <c r="D75" t="s">
        <v>151</v>
      </c>
      <c r="E75">
        <v>4</v>
      </c>
      <c r="F75">
        <v>4457</v>
      </c>
    </row>
    <row r="76" spans="1:6" x14ac:dyDescent="0.3">
      <c r="A76" t="str">
        <f t="shared" si="0"/>
        <v>2010-22-5-DuwamishGreen_hat_h_m</v>
      </c>
      <c r="B76">
        <v>2010</v>
      </c>
      <c r="C76">
        <v>22</v>
      </c>
      <c r="D76" t="s">
        <v>151</v>
      </c>
      <c r="E76">
        <v>5</v>
      </c>
      <c r="F76">
        <v>267</v>
      </c>
    </row>
    <row r="77" spans="1:6" x14ac:dyDescent="0.3">
      <c r="A77" t="str">
        <f t="shared" si="0"/>
        <v>2010-21-3-DuwamishGreen_hat_h_um</v>
      </c>
      <c r="B77">
        <v>2010</v>
      </c>
      <c r="C77">
        <v>21</v>
      </c>
      <c r="D77" t="s">
        <v>152</v>
      </c>
      <c r="E77">
        <v>3</v>
      </c>
      <c r="F77">
        <v>58</v>
      </c>
    </row>
    <row r="78" spans="1:6" x14ac:dyDescent="0.3">
      <c r="A78" t="str">
        <f t="shared" si="0"/>
        <v>2010-21-4-DuwamishGreen_hat_h_um</v>
      </c>
      <c r="B78">
        <v>2010</v>
      </c>
      <c r="C78">
        <v>21</v>
      </c>
      <c r="D78" t="s">
        <v>152</v>
      </c>
      <c r="E78">
        <v>4</v>
      </c>
      <c r="F78">
        <v>1</v>
      </c>
    </row>
    <row r="79" spans="1:6" x14ac:dyDescent="0.3">
      <c r="A79" t="str">
        <f t="shared" si="0"/>
        <v>2010-21-5-DuwamishGreen_hat_h_um</v>
      </c>
      <c r="B79">
        <v>2010</v>
      </c>
      <c r="C79">
        <v>21</v>
      </c>
      <c r="D79" t="s">
        <v>152</v>
      </c>
      <c r="E79">
        <v>5</v>
      </c>
      <c r="F79">
        <v>3</v>
      </c>
    </row>
    <row r="80" spans="1:6" x14ac:dyDescent="0.3">
      <c r="A80" t="str">
        <f t="shared" si="0"/>
        <v>2010-28-3-DuwamishGreen_hat_Y_h_m</v>
      </c>
      <c r="B80">
        <v>2010</v>
      </c>
      <c r="C80">
        <v>28</v>
      </c>
      <c r="D80" t="s">
        <v>153</v>
      </c>
      <c r="E80">
        <v>3</v>
      </c>
      <c r="F80">
        <v>267</v>
      </c>
    </row>
    <row r="81" spans="1:6" x14ac:dyDescent="0.3">
      <c r="A81" t="str">
        <f t="shared" si="0"/>
        <v>2010-28-4-DuwamishGreen_hat_Y_h_m</v>
      </c>
      <c r="B81">
        <v>2010</v>
      </c>
      <c r="C81">
        <v>28</v>
      </c>
      <c r="D81" t="s">
        <v>153</v>
      </c>
      <c r="E81">
        <v>4</v>
      </c>
      <c r="F81">
        <v>3548</v>
      </c>
    </row>
    <row r="82" spans="1:6" x14ac:dyDescent="0.3">
      <c r="A82" t="str">
        <f t="shared" si="0"/>
        <v>2010-28-5-DuwamishGreen_hat_Y_h_m</v>
      </c>
      <c r="B82">
        <v>2010</v>
      </c>
      <c r="C82">
        <v>28</v>
      </c>
      <c r="D82" t="s">
        <v>153</v>
      </c>
      <c r="E82">
        <v>5</v>
      </c>
      <c r="F82">
        <v>19</v>
      </c>
    </row>
    <row r="83" spans="1:6" x14ac:dyDescent="0.3">
      <c r="A83" t="str">
        <f t="shared" si="0"/>
        <v>2010-27-3-DuwamishGreen_hat_Y_h_um</v>
      </c>
      <c r="B83">
        <v>2010</v>
      </c>
      <c r="C83">
        <v>27</v>
      </c>
      <c r="D83" t="s">
        <v>154</v>
      </c>
      <c r="E83">
        <v>3</v>
      </c>
      <c r="F83">
        <v>1</v>
      </c>
    </row>
    <row r="84" spans="1:6" x14ac:dyDescent="0.3">
      <c r="A84" t="str">
        <f t="shared" si="0"/>
        <v>2010-27-4-DuwamishGreen_hat_Y_h_um</v>
      </c>
      <c r="B84">
        <v>2010</v>
      </c>
      <c r="C84">
        <v>27</v>
      </c>
      <c r="D84" t="s">
        <v>154</v>
      </c>
      <c r="E84">
        <v>4</v>
      </c>
      <c r="F84">
        <v>34</v>
      </c>
    </row>
    <row r="85" spans="1:6" x14ac:dyDescent="0.3">
      <c r="A85" t="str">
        <f t="shared" si="0"/>
        <v>2010-27-5-DuwamishGreen_hat_Y_h_um</v>
      </c>
      <c r="B85">
        <v>2010</v>
      </c>
      <c r="C85">
        <v>27</v>
      </c>
      <c r="D85" t="s">
        <v>154</v>
      </c>
      <c r="E85">
        <v>5</v>
      </c>
      <c r="F85">
        <v>0</v>
      </c>
    </row>
    <row r="86" spans="1:6" x14ac:dyDescent="0.3">
      <c r="A86" t="str">
        <f t="shared" si="0"/>
        <v>2011-21-3-DuwamishGreen_nat_n_um</v>
      </c>
      <c r="B86">
        <v>2011</v>
      </c>
      <c r="C86">
        <v>21</v>
      </c>
      <c r="D86" t="s">
        <v>155</v>
      </c>
      <c r="E86">
        <v>3</v>
      </c>
      <c r="F86">
        <v>213</v>
      </c>
    </row>
    <row r="87" spans="1:6" x14ac:dyDescent="0.3">
      <c r="A87" t="str">
        <f t="shared" si="0"/>
        <v>2011-21-4-DuwamishGreen_nat_n_um</v>
      </c>
      <c r="B87">
        <v>2011</v>
      </c>
      <c r="C87">
        <v>21</v>
      </c>
      <c r="D87" t="s">
        <v>155</v>
      </c>
      <c r="E87">
        <v>4</v>
      </c>
      <c r="F87">
        <v>598</v>
      </c>
    </row>
    <row r="88" spans="1:6" x14ac:dyDescent="0.3">
      <c r="A88" t="str">
        <f t="shared" si="0"/>
        <v>2011-21-5-DuwamishGreen_nat_n_um</v>
      </c>
      <c r="B88">
        <v>2011</v>
      </c>
      <c r="C88">
        <v>21</v>
      </c>
      <c r="D88" t="s">
        <v>155</v>
      </c>
      <c r="E88">
        <v>5</v>
      </c>
      <c r="F88">
        <v>12</v>
      </c>
    </row>
    <row r="89" spans="1:6" x14ac:dyDescent="0.3">
      <c r="A89" t="str">
        <f t="shared" si="0"/>
        <v>2011-22-3-DuwamishGreen_hat_h_m</v>
      </c>
      <c r="B89">
        <v>2011</v>
      </c>
      <c r="C89">
        <v>22</v>
      </c>
      <c r="D89" t="s">
        <v>151</v>
      </c>
      <c r="E89">
        <v>3</v>
      </c>
      <c r="F89">
        <v>2488</v>
      </c>
    </row>
    <row r="90" spans="1:6" x14ac:dyDescent="0.3">
      <c r="A90" t="str">
        <f t="shared" si="0"/>
        <v>2011-22-4-DuwamishGreen_hat_h_m</v>
      </c>
      <c r="B90">
        <v>2011</v>
      </c>
      <c r="C90">
        <v>22</v>
      </c>
      <c r="D90" t="s">
        <v>151</v>
      </c>
      <c r="E90">
        <v>4</v>
      </c>
      <c r="F90">
        <v>9172</v>
      </c>
    </row>
    <row r="91" spans="1:6" x14ac:dyDescent="0.3">
      <c r="A91" t="str">
        <f t="shared" ref="A91:A130" si="1">B91&amp;"-"&amp;C91&amp;"-"&amp;E91&amp;"-"&amp;D91</f>
        <v>2011-22-5-DuwamishGreen_hat_h_m</v>
      </c>
      <c r="B91">
        <v>2011</v>
      </c>
      <c r="C91">
        <v>22</v>
      </c>
      <c r="D91" t="s">
        <v>151</v>
      </c>
      <c r="E91">
        <v>5</v>
      </c>
      <c r="F91">
        <v>0</v>
      </c>
    </row>
    <row r="92" spans="1:6" x14ac:dyDescent="0.3">
      <c r="A92" t="str">
        <f t="shared" si="1"/>
        <v>2011-21-3-DuwamishGreen_hat_h_um</v>
      </c>
      <c r="B92">
        <v>2011</v>
      </c>
      <c r="C92">
        <v>21</v>
      </c>
      <c r="D92" t="s">
        <v>152</v>
      </c>
      <c r="E92">
        <v>3</v>
      </c>
      <c r="F92">
        <v>4</v>
      </c>
    </row>
    <row r="93" spans="1:6" x14ac:dyDescent="0.3">
      <c r="A93" t="str">
        <f t="shared" si="1"/>
        <v>2011-21-4-DuwamishGreen_hat_h_um</v>
      </c>
      <c r="B93">
        <v>2011</v>
      </c>
      <c r="C93">
        <v>21</v>
      </c>
      <c r="D93" t="s">
        <v>152</v>
      </c>
      <c r="E93">
        <v>4</v>
      </c>
      <c r="F93">
        <v>155</v>
      </c>
    </row>
    <row r="94" spans="1:6" x14ac:dyDescent="0.3">
      <c r="A94" t="str">
        <f t="shared" si="1"/>
        <v>2011-21-5-DuwamishGreen_hat_h_um</v>
      </c>
      <c r="B94">
        <v>2011</v>
      </c>
      <c r="C94">
        <v>21</v>
      </c>
      <c r="D94" t="s">
        <v>152</v>
      </c>
      <c r="E94">
        <v>5</v>
      </c>
      <c r="F94">
        <v>0</v>
      </c>
    </row>
    <row r="95" spans="1:6" x14ac:dyDescent="0.3">
      <c r="A95" t="str">
        <f t="shared" si="1"/>
        <v>2011-28-3-DuwamishGreen_hat_Y_h_m</v>
      </c>
      <c r="B95">
        <v>2011</v>
      </c>
      <c r="C95">
        <v>28</v>
      </c>
      <c r="D95" t="s">
        <v>153</v>
      </c>
      <c r="E95">
        <v>3</v>
      </c>
      <c r="F95">
        <v>17</v>
      </c>
    </row>
    <row r="96" spans="1:6" x14ac:dyDescent="0.3">
      <c r="A96" t="str">
        <f t="shared" si="1"/>
        <v>2011-28-4-DuwamishGreen_hat_Y_h_m</v>
      </c>
      <c r="B96">
        <v>2011</v>
      </c>
      <c r="C96">
        <v>28</v>
      </c>
      <c r="D96" t="s">
        <v>153</v>
      </c>
      <c r="E96">
        <v>4</v>
      </c>
      <c r="F96">
        <v>362</v>
      </c>
    </row>
    <row r="97" spans="1:6" x14ac:dyDescent="0.3">
      <c r="A97" t="str">
        <f t="shared" si="1"/>
        <v>2011-28-5-DuwamishGreen_hat_Y_h_m</v>
      </c>
      <c r="B97">
        <v>2011</v>
      </c>
      <c r="C97">
        <v>28</v>
      </c>
      <c r="D97" t="s">
        <v>153</v>
      </c>
      <c r="E97">
        <v>5</v>
      </c>
      <c r="F97">
        <v>35</v>
      </c>
    </row>
    <row r="98" spans="1:6" x14ac:dyDescent="0.3">
      <c r="A98" t="str">
        <f t="shared" si="1"/>
        <v>2011-27-3-DuwamishGreen_hat_Y_h_um</v>
      </c>
      <c r="B98">
        <v>2011</v>
      </c>
      <c r="C98">
        <v>27</v>
      </c>
      <c r="D98" t="s">
        <v>154</v>
      </c>
      <c r="E98">
        <v>3</v>
      </c>
      <c r="F98">
        <v>0</v>
      </c>
    </row>
    <row r="99" spans="1:6" x14ac:dyDescent="0.3">
      <c r="A99" t="str">
        <f t="shared" si="1"/>
        <v>2011-27-4-DuwamishGreen_hat_Y_h_um</v>
      </c>
      <c r="B99">
        <v>2011</v>
      </c>
      <c r="C99">
        <v>27</v>
      </c>
      <c r="D99" t="s">
        <v>154</v>
      </c>
      <c r="E99">
        <v>4</v>
      </c>
      <c r="F99">
        <v>2</v>
      </c>
    </row>
    <row r="100" spans="1:6" x14ac:dyDescent="0.3">
      <c r="A100" t="str">
        <f t="shared" si="1"/>
        <v>2011-27-5-DuwamishGreen_hat_Y_h_um</v>
      </c>
      <c r="B100">
        <v>2011</v>
      </c>
      <c r="C100">
        <v>27</v>
      </c>
      <c r="D100" t="s">
        <v>154</v>
      </c>
      <c r="E100">
        <v>5</v>
      </c>
      <c r="F100">
        <v>0</v>
      </c>
    </row>
    <row r="101" spans="1:6" x14ac:dyDescent="0.3">
      <c r="A101" t="str">
        <f t="shared" si="1"/>
        <v>2012-21-3-DuwamishGreen_nat_n_um</v>
      </c>
      <c r="B101">
        <v>2012</v>
      </c>
      <c r="C101">
        <v>21</v>
      </c>
      <c r="D101" t="s">
        <v>155</v>
      </c>
      <c r="E101">
        <v>3</v>
      </c>
      <c r="F101">
        <v>602</v>
      </c>
    </row>
    <row r="102" spans="1:6" x14ac:dyDescent="0.3">
      <c r="A102" t="str">
        <f t="shared" si="1"/>
        <v>2012-21-4-DuwamishGreen_nat_n_um</v>
      </c>
      <c r="B102">
        <v>2012</v>
      </c>
      <c r="C102">
        <v>21</v>
      </c>
      <c r="D102" t="s">
        <v>155</v>
      </c>
      <c r="E102">
        <v>4</v>
      </c>
      <c r="F102">
        <v>987</v>
      </c>
    </row>
    <row r="103" spans="1:6" x14ac:dyDescent="0.3">
      <c r="A103" t="str">
        <f t="shared" si="1"/>
        <v>2012-21-5-DuwamishGreen_nat_n_um</v>
      </c>
      <c r="B103">
        <v>2012</v>
      </c>
      <c r="C103">
        <v>21</v>
      </c>
      <c r="D103" t="s">
        <v>155</v>
      </c>
      <c r="E103">
        <v>5</v>
      </c>
      <c r="F103">
        <v>108</v>
      </c>
    </row>
    <row r="104" spans="1:6" x14ac:dyDescent="0.3">
      <c r="A104" t="str">
        <f t="shared" si="1"/>
        <v>2012-22-3-DuwamishGreen_hat_h_m</v>
      </c>
      <c r="B104">
        <v>2012</v>
      </c>
      <c r="C104">
        <v>22</v>
      </c>
      <c r="D104" t="s">
        <v>151</v>
      </c>
      <c r="E104">
        <v>3</v>
      </c>
      <c r="F104">
        <v>5374</v>
      </c>
    </row>
    <row r="105" spans="1:6" x14ac:dyDescent="0.3">
      <c r="A105" t="str">
        <f t="shared" si="1"/>
        <v>2012-22-4-DuwamishGreen_hat_h_m</v>
      </c>
      <c r="B105">
        <v>2012</v>
      </c>
      <c r="C105">
        <v>22</v>
      </c>
      <c r="D105" t="s">
        <v>151</v>
      </c>
      <c r="E105">
        <v>4</v>
      </c>
      <c r="F105">
        <v>8247</v>
      </c>
    </row>
    <row r="106" spans="1:6" x14ac:dyDescent="0.3">
      <c r="A106" t="str">
        <f t="shared" si="1"/>
        <v>2012-22-5-DuwamishGreen_hat_h_m</v>
      </c>
      <c r="B106">
        <v>2012</v>
      </c>
      <c r="C106">
        <v>22</v>
      </c>
      <c r="D106" t="s">
        <v>151</v>
      </c>
      <c r="E106">
        <v>5</v>
      </c>
      <c r="F106">
        <v>45</v>
      </c>
    </row>
    <row r="107" spans="1:6" x14ac:dyDescent="0.3">
      <c r="A107" t="str">
        <f t="shared" si="1"/>
        <v>2012-21-3-DuwamishGreen_hat_h_um</v>
      </c>
      <c r="B107">
        <v>2012</v>
      </c>
      <c r="C107">
        <v>21</v>
      </c>
      <c r="D107" t="s">
        <v>152</v>
      </c>
      <c r="E107">
        <v>3</v>
      </c>
      <c r="F107">
        <v>32</v>
      </c>
    </row>
    <row r="108" spans="1:6" x14ac:dyDescent="0.3">
      <c r="A108" t="str">
        <f t="shared" si="1"/>
        <v>2012-21-4-DuwamishGreen_hat_h_um</v>
      </c>
      <c r="B108">
        <v>2012</v>
      </c>
      <c r="C108">
        <v>21</v>
      </c>
      <c r="D108" t="s">
        <v>152</v>
      </c>
      <c r="E108">
        <v>4</v>
      </c>
      <c r="F108">
        <v>17</v>
      </c>
    </row>
    <row r="109" spans="1:6" x14ac:dyDescent="0.3">
      <c r="A109" t="str">
        <f t="shared" si="1"/>
        <v>2012-21-5-DuwamishGreen_hat_h_um</v>
      </c>
      <c r="B109">
        <v>2012</v>
      </c>
      <c r="C109">
        <v>21</v>
      </c>
      <c r="D109" t="s">
        <v>152</v>
      </c>
      <c r="E109">
        <v>5</v>
      </c>
      <c r="F109">
        <v>1</v>
      </c>
    </row>
    <row r="110" spans="1:6" x14ac:dyDescent="0.3">
      <c r="A110" t="str">
        <f t="shared" si="1"/>
        <v>2012-28-3-DuwamishGreen_hat_Y_h_m</v>
      </c>
      <c r="B110">
        <v>2012</v>
      </c>
      <c r="C110">
        <v>28</v>
      </c>
      <c r="D110" t="s">
        <v>153</v>
      </c>
      <c r="E110">
        <v>3</v>
      </c>
      <c r="F110">
        <v>25</v>
      </c>
    </row>
    <row r="111" spans="1:6" x14ac:dyDescent="0.3">
      <c r="A111" t="str">
        <f t="shared" si="1"/>
        <v>2012-28-4-DuwamishGreen_hat_Y_h_m</v>
      </c>
      <c r="B111">
        <v>2012</v>
      </c>
      <c r="C111">
        <v>28</v>
      </c>
      <c r="D111" t="s">
        <v>153</v>
      </c>
      <c r="E111">
        <v>4</v>
      </c>
      <c r="F111">
        <v>58</v>
      </c>
    </row>
    <row r="112" spans="1:6" x14ac:dyDescent="0.3">
      <c r="A112" t="str">
        <f t="shared" si="1"/>
        <v>2012-28-5-DuwamishGreen_hat_Y_h_m</v>
      </c>
      <c r="B112">
        <v>2012</v>
      </c>
      <c r="C112">
        <v>28</v>
      </c>
      <c r="D112" t="s">
        <v>153</v>
      </c>
      <c r="E112">
        <v>5</v>
      </c>
      <c r="F112">
        <v>38</v>
      </c>
    </row>
    <row r="113" spans="1:6" x14ac:dyDescent="0.3">
      <c r="A113" t="str">
        <f t="shared" si="1"/>
        <v>2012-27-3-DuwamishGreen_hat_Y_h_um</v>
      </c>
      <c r="B113">
        <v>2012</v>
      </c>
      <c r="C113">
        <v>27</v>
      </c>
      <c r="D113" t="s">
        <v>154</v>
      </c>
      <c r="E113">
        <v>3</v>
      </c>
      <c r="F113">
        <v>0</v>
      </c>
    </row>
    <row r="114" spans="1:6" x14ac:dyDescent="0.3">
      <c r="A114" t="str">
        <f t="shared" si="1"/>
        <v>2012-27-4-DuwamishGreen_hat_Y_h_um</v>
      </c>
      <c r="B114">
        <v>2012</v>
      </c>
      <c r="C114">
        <v>27</v>
      </c>
      <c r="D114" t="s">
        <v>154</v>
      </c>
      <c r="E114">
        <v>4</v>
      </c>
      <c r="F114">
        <v>0</v>
      </c>
    </row>
    <row r="115" spans="1:6" x14ac:dyDescent="0.3">
      <c r="A115" t="str">
        <f t="shared" si="1"/>
        <v>2012-27-5-DuwamishGreen_hat_Y_h_um</v>
      </c>
      <c r="B115">
        <v>2012</v>
      </c>
      <c r="C115">
        <v>27</v>
      </c>
      <c r="D115" t="s">
        <v>154</v>
      </c>
      <c r="E115">
        <v>5</v>
      </c>
      <c r="F115">
        <v>0</v>
      </c>
    </row>
    <row r="116" spans="1:6" x14ac:dyDescent="0.3">
      <c r="A116" t="str">
        <f t="shared" si="1"/>
        <v>2013-21-3-DuwamishGreen_nat_n_um</v>
      </c>
      <c r="B116">
        <v>2013</v>
      </c>
      <c r="C116">
        <v>21</v>
      </c>
      <c r="D116" t="s">
        <v>155</v>
      </c>
      <c r="E116">
        <v>3</v>
      </c>
      <c r="F116">
        <v>134</v>
      </c>
    </row>
    <row r="117" spans="1:6" x14ac:dyDescent="0.3">
      <c r="A117" t="str">
        <f t="shared" si="1"/>
        <v>2013-21-4-DuwamishGreen_nat_n_um</v>
      </c>
      <c r="B117">
        <v>2013</v>
      </c>
      <c r="C117">
        <v>21</v>
      </c>
      <c r="D117" t="s">
        <v>155</v>
      </c>
      <c r="E117">
        <v>4</v>
      </c>
      <c r="F117">
        <v>407</v>
      </c>
    </row>
    <row r="118" spans="1:6" x14ac:dyDescent="0.3">
      <c r="A118" t="str">
        <f t="shared" si="1"/>
        <v>2013-21-5-DuwamishGreen_nat_n_um</v>
      </c>
      <c r="B118">
        <v>2013</v>
      </c>
      <c r="C118">
        <v>21</v>
      </c>
      <c r="D118" t="s">
        <v>155</v>
      </c>
      <c r="E118">
        <v>5</v>
      </c>
      <c r="F118">
        <v>21</v>
      </c>
    </row>
    <row r="119" spans="1:6" x14ac:dyDescent="0.3">
      <c r="A119" t="str">
        <f t="shared" si="1"/>
        <v>2013-22-3-DuwamishGreen_hat_h_m</v>
      </c>
      <c r="B119">
        <v>2013</v>
      </c>
      <c r="C119">
        <v>22</v>
      </c>
      <c r="D119" t="s">
        <v>151</v>
      </c>
      <c r="E119">
        <v>3</v>
      </c>
      <c r="F119">
        <v>757</v>
      </c>
    </row>
    <row r="120" spans="1:6" x14ac:dyDescent="0.3">
      <c r="A120" t="str">
        <f t="shared" si="1"/>
        <v>2013-22-4-DuwamishGreen_hat_h_m</v>
      </c>
      <c r="B120">
        <v>2013</v>
      </c>
      <c r="C120">
        <v>22</v>
      </c>
      <c r="D120" t="s">
        <v>151</v>
      </c>
      <c r="E120">
        <v>4</v>
      </c>
      <c r="F120">
        <v>7497</v>
      </c>
    </row>
    <row r="121" spans="1:6" x14ac:dyDescent="0.3">
      <c r="A121" t="str">
        <f t="shared" si="1"/>
        <v>2013-22-5-DuwamishGreen_hat_h_m</v>
      </c>
      <c r="B121">
        <v>2013</v>
      </c>
      <c r="C121">
        <v>22</v>
      </c>
      <c r="D121" t="s">
        <v>151</v>
      </c>
      <c r="E121">
        <v>5</v>
      </c>
      <c r="F121">
        <v>104</v>
      </c>
    </row>
    <row r="122" spans="1:6" x14ac:dyDescent="0.3">
      <c r="A122" t="str">
        <f t="shared" si="1"/>
        <v>2013-21-3-DuwamishGreen_hat_h_um</v>
      </c>
      <c r="B122">
        <v>2013</v>
      </c>
      <c r="C122">
        <v>21</v>
      </c>
      <c r="D122" t="s">
        <v>152</v>
      </c>
      <c r="E122">
        <v>3</v>
      </c>
      <c r="F122">
        <v>3</v>
      </c>
    </row>
    <row r="123" spans="1:6" x14ac:dyDescent="0.3">
      <c r="A123" t="str">
        <f t="shared" si="1"/>
        <v>2013-21-4-DuwamishGreen_hat_h_um</v>
      </c>
      <c r="B123">
        <v>2013</v>
      </c>
      <c r="C123">
        <v>21</v>
      </c>
      <c r="D123" t="s">
        <v>152</v>
      </c>
      <c r="E123">
        <v>4</v>
      </c>
      <c r="F123">
        <v>45</v>
      </c>
    </row>
    <row r="124" spans="1:6" x14ac:dyDescent="0.3">
      <c r="A124" t="str">
        <f t="shared" si="1"/>
        <v>2013-21-5-DuwamishGreen_hat_h_um</v>
      </c>
      <c r="B124">
        <v>2013</v>
      </c>
      <c r="C124">
        <v>21</v>
      </c>
      <c r="D124" t="s">
        <v>152</v>
      </c>
      <c r="E124">
        <v>5</v>
      </c>
      <c r="F124">
        <v>0</v>
      </c>
    </row>
    <row r="125" spans="1:6" x14ac:dyDescent="0.3">
      <c r="A125" t="str">
        <f t="shared" si="1"/>
        <v>2013-28-3-DuwamishGreen_hat_Y_h_m</v>
      </c>
      <c r="B125">
        <v>2013</v>
      </c>
      <c r="C125">
        <v>28</v>
      </c>
      <c r="D125" t="s">
        <v>153</v>
      </c>
      <c r="E125">
        <v>3</v>
      </c>
      <c r="F125">
        <v>42</v>
      </c>
    </row>
    <row r="126" spans="1:6" x14ac:dyDescent="0.3">
      <c r="A126" t="str">
        <f t="shared" si="1"/>
        <v>2013-28-4-DuwamishGreen_hat_Y_h_m</v>
      </c>
      <c r="B126">
        <v>2013</v>
      </c>
      <c r="C126">
        <v>28</v>
      </c>
      <c r="D126" t="s">
        <v>153</v>
      </c>
      <c r="E126">
        <v>4</v>
      </c>
      <c r="F126">
        <v>1361</v>
      </c>
    </row>
    <row r="127" spans="1:6" x14ac:dyDescent="0.3">
      <c r="A127" t="str">
        <f t="shared" si="1"/>
        <v>2013-28-5-DuwamishGreen_hat_Y_h_m</v>
      </c>
      <c r="B127">
        <v>2013</v>
      </c>
      <c r="C127">
        <v>28</v>
      </c>
      <c r="D127" t="s">
        <v>153</v>
      </c>
      <c r="E127">
        <v>5</v>
      </c>
      <c r="F127">
        <v>35</v>
      </c>
    </row>
    <row r="128" spans="1:6" x14ac:dyDescent="0.3">
      <c r="A128" t="str">
        <f t="shared" si="1"/>
        <v>2013-27-3-DuwamishGreen_hat_Y_h_um</v>
      </c>
      <c r="B128">
        <v>2013</v>
      </c>
      <c r="C128">
        <v>27</v>
      </c>
      <c r="D128" t="s">
        <v>154</v>
      </c>
      <c r="E128">
        <v>3</v>
      </c>
      <c r="F128">
        <v>0</v>
      </c>
    </row>
    <row r="129" spans="1:6" x14ac:dyDescent="0.3">
      <c r="A129" t="str">
        <f t="shared" si="1"/>
        <v>2013-27-4-DuwamishGreen_hat_Y_h_um</v>
      </c>
      <c r="B129">
        <v>2013</v>
      </c>
      <c r="C129">
        <v>27</v>
      </c>
      <c r="D129" t="s">
        <v>154</v>
      </c>
      <c r="E129">
        <v>4</v>
      </c>
      <c r="F129">
        <v>11</v>
      </c>
    </row>
    <row r="130" spans="1:6" x14ac:dyDescent="0.3">
      <c r="A130" t="str">
        <f t="shared" si="1"/>
        <v>2013-27-5-DuwamishGreen_hat_Y_h_um</v>
      </c>
      <c r="B130">
        <v>2013</v>
      </c>
      <c r="C130">
        <v>27</v>
      </c>
      <c r="D130" t="s">
        <v>154</v>
      </c>
      <c r="E130">
        <v>5</v>
      </c>
      <c r="F130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0AF6BC-A2CD-44A6-AF93-0C626AB0A33E}"/>
</file>

<file path=customXml/itemProps2.xml><?xml version="1.0" encoding="utf-8"?>
<ds:datastoreItem xmlns:ds="http://schemas.openxmlformats.org/officeDocument/2006/customXml" ds:itemID="{46098C2B-D5D8-4AE4-8946-3DBC824F55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Definitions</vt:lpstr>
      <vt:lpstr>CalibrationInput</vt:lpstr>
      <vt:lpstr>AbundancePivot</vt:lpstr>
      <vt:lpstr>LookUpFlags</vt:lpstr>
      <vt:lpstr>Valid TRS</vt:lpstr>
      <vt:lpstr>Tulalip</vt:lpstr>
      <vt:lpstr>HC</vt:lpstr>
      <vt:lpstr>Green</vt:lpstr>
      <vt:lpstr>Deschutes</vt:lpstr>
      <vt:lpstr>Coulter</vt:lpstr>
      <vt:lpstr>Minter</vt:lpstr>
      <vt:lpstr>Gorst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Hagen-Breaux, Angelika (DFW)</dc:creator>
  <cp:lastModifiedBy>Angelika</cp:lastModifiedBy>
  <dcterms:created xsi:type="dcterms:W3CDTF">2020-09-17T16:13:39Z</dcterms:created>
  <dcterms:modified xsi:type="dcterms:W3CDTF">2023-04-24T21:58:21Z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2023-04-24T21:56:02Z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19e66fac-c2f3-4bd9-9470-f4b0ec876ffb</vt:lpwstr>
  </property>
  <property fmtid="{D5CDD505-2E9C-101B-9397-08002B2CF9AE}" pid="8" name="MSIP_Label_45011977-b912-4387-97a4-f4c94a801377_ContentBits">
    <vt:lpwstr>0</vt:lpwstr>
  </property>
</Properties>
</file>